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greaterlendingsolutions-my.sharepoint.com/personal/ryan_lu_greaterlending_com_au/Documents/01 GLS General/04 Credit Underwriting/Calculator 240501/01 Servicing Calculator (Model)/"/>
    </mc:Choice>
  </mc:AlternateContent>
  <xr:revisionPtr revIDLastSave="437" documentId="8_{D2EC5484-D33A-4318-9CA6-3A4DC751491E}" xr6:coauthVersionLast="47" xr6:coauthVersionMax="47" xr10:uidLastSave="{AC3EE18C-A8F7-47A6-848C-3FD076C649D0}"/>
  <bookViews>
    <workbookView xWindow="20370" yWindow="-120" windowWidth="29040" windowHeight="15720" activeTab="1" xr2:uid="{B7665C5A-ED33-4524-B1C0-E1561EAFA4B3}"/>
  </bookViews>
  <sheets>
    <sheet name="Broker Input" sheetId="49" r:id="rId1"/>
    <sheet name="Calculator" sheetId="46" r:id="rId2"/>
    <sheet name="Total Mortgage Register" sheetId="48" r:id="rId3"/>
    <sheet name="Inputs" sheetId="47" r:id="rId4"/>
    <sheet name="Lookups" sheetId="42" r:id="rId5"/>
    <sheet name="Postcode" sheetId="44" state="hidden" r:id="rId6"/>
    <sheet name="SE Servicing" sheetId="35" state="hidden" r:id="rId7"/>
    <sheet name="HEM" sheetId="43" r:id="rId8"/>
  </sheets>
  <definedNames>
    <definedName name="AcceptableNSRforAllApplications">Inputs!$C$19</definedName>
    <definedName name="Applicant1BusinessNPBT" localSheetId="0">'Broker Input'!$D$32</definedName>
    <definedName name="Applicant1BusinessNPBT">Calculator!$D$27</definedName>
    <definedName name="Applicant1CoupledWith">Lookups!$Y$19</definedName>
    <definedName name="Applicant1InvestmentPropertiesExpenses" localSheetId="0">'Broker Input'!$D$83</definedName>
    <definedName name="Applicant1InvestmentPropertiesExpenses">Calculator!$D$72</definedName>
    <definedName name="Applicant1InvestmentPropertyLoanBalance">Calculator!$D$52</definedName>
    <definedName name="Applicant1Status">Lookups!$Y$18</definedName>
    <definedName name="Applicant1TotalIncome">Calculator!$D$29</definedName>
    <definedName name="Applicant1TotalNetIncome">Calculator!$D$41</definedName>
    <definedName name="Applicant1TotalTaxableIncomeExcNPBT">Calculator!$D$36</definedName>
    <definedName name="Applicant2BusinessNPBT" localSheetId="0">'Broker Input'!$F$32</definedName>
    <definedName name="Applicant2BusinessNPBT">Calculator!$F$27</definedName>
    <definedName name="Applicant2CoupledWith">Lookups!$AA$19</definedName>
    <definedName name="Applicant2InvestmentPropertiesExpenses" localSheetId="0">'Broker Input'!$F$83</definedName>
    <definedName name="Applicant2InvestmentPropertiesExpenses">Calculator!$F$72</definedName>
    <definedName name="Applicant2InvestmentPropertyLoanBalance">Calculator!$F$52</definedName>
    <definedName name="Applicant2Status">Lookups!$AA$18</definedName>
    <definedName name="Applicant2TotalIncome">Calculator!$F$29</definedName>
    <definedName name="Applicant2TotalNetIncome">Calculator!$F$41</definedName>
    <definedName name="Applicant2TotalTaxableIncomeExcNPBT">Calculator!$F$36</definedName>
    <definedName name="Applicant3BusinessNPBT" localSheetId="0">'Broker Input'!$H$32</definedName>
    <definedName name="Applicant3BusinessNPBT">Calculator!$H$27</definedName>
    <definedName name="Applicant3CoupledWith">Lookups!$AC$19</definedName>
    <definedName name="Applicant3InvestmentPropertiesExpenses" localSheetId="0">'Broker Input'!$H$83</definedName>
    <definedName name="Applicant3InvestmentPropertiesExpenses">Calculator!$H$72</definedName>
    <definedName name="Applicant3InvestmentPropertyLoanBalance">Calculator!$H$52</definedName>
    <definedName name="Applicant3Status">Lookups!$AC$18</definedName>
    <definedName name="Applicant3TotalIncome">Calculator!$H$29</definedName>
    <definedName name="Applicant3TotalNetIncome">Calculator!$H$41</definedName>
    <definedName name="Applicant3TotalTaxableIncomeExcNPBT">Calculator!$H$36</definedName>
    <definedName name="Applicant4BusinessNPBT" localSheetId="0">'Broker Input'!$J$32</definedName>
    <definedName name="Applicant4BusinessNPBT">Calculator!$J$27</definedName>
    <definedName name="Applicant4CoupledWith">Lookups!$AE$19</definedName>
    <definedName name="Applicant4InvestmentPropertiesExpenses" localSheetId="0">'Broker Input'!$J$83</definedName>
    <definedName name="Applicant4InvestmentPropertiesExpenses">Calculator!$J$72</definedName>
    <definedName name="Applicant4InvestmentPropertyLoanBalance">Calculator!$J$52</definedName>
    <definedName name="Applicant4Status">Lookups!$AE$18</definedName>
    <definedName name="Applicant4TotalIncome">Calculator!$J$29</definedName>
    <definedName name="Applicant4TotalNetIncome">Calculator!$J$41</definedName>
    <definedName name="Applicant4TotalTaxableIncomeExcNPBT">Calculator!$J$36</definedName>
    <definedName name="Applicant5BusinessNPBT" localSheetId="0">'Broker Input'!$L$32</definedName>
    <definedName name="Applicant5BusinessNPBT">Calculator!$L$27</definedName>
    <definedName name="Applicant5CoupledWith">Lookups!$AG$19</definedName>
    <definedName name="Applicant5InvestmentPropertiesExpenses" localSheetId="0">'Broker Input'!$L$83</definedName>
    <definedName name="Applicant5InvestmentPropertiesExpenses">Calculator!$L$72</definedName>
    <definedName name="Applicant5InvestmentPropertyLoanBalance">Calculator!$L$52</definedName>
    <definedName name="Applicant5Status">Lookups!$AG$18</definedName>
    <definedName name="Applicant5TotalIncome">Calculator!$L$29</definedName>
    <definedName name="Applicant5TotalNetIncome">Calculator!$L$41</definedName>
    <definedName name="Applicant5TotalTaxableIncomeExcNPBT">Calculator!$L$36</definedName>
    <definedName name="Applicant6BusinessNPBT" localSheetId="0">'Broker Input'!$N$32</definedName>
    <definedName name="Applicant6BusinessNPBT">Calculator!$N$27</definedName>
    <definedName name="Applicant6CoupledWith">Lookups!$AI$19</definedName>
    <definedName name="Applicant6InvestmentPropertiesExpenses" localSheetId="0">'Broker Input'!$N$83</definedName>
    <definedName name="Applicant6InvestmentPropertiesExpenses">Calculator!$N$72</definedName>
    <definedName name="Applicant6InvestmentPropertyLoanBalance">Calculator!$N$52</definedName>
    <definedName name="Applicant6Status">Lookups!$AI$18</definedName>
    <definedName name="Applicant6TotalIncome">Calculator!$N$29</definedName>
    <definedName name="Applicant6TotalNetIncome">Calculator!$N$41</definedName>
    <definedName name="Applicant6TotalTaxableIncomeExcNPBT">Calculator!$N$36</definedName>
    <definedName name="ApplicantDetailsRange" localSheetId="0">'Broker Input'!$D$14:$N$18</definedName>
    <definedName name="ApplicantDetailsRange">Calculator!$D$14:$N$18</definedName>
    <definedName name="AssessmentLoadingRate">Inputs!$C$3</definedName>
    <definedName name="CompanyTax">Inputs!$C$8</definedName>
    <definedName name="CreditCardCommitmentsPerc">Inputs!$C$4</definedName>
    <definedName name="DependentsLookupRange">HEM!$A$43:$B$48</definedName>
    <definedName name="HemCombinedIncomeRange">HEM!$C$1:$P$14</definedName>
    <definedName name="HemTableForExpenses">HEM!$B$5:$P$14</definedName>
    <definedName name="InvestmentIncomeShading">Inputs!$C$21</definedName>
    <definedName name="NumberOfMonthsInAYear">Inputs!$C$10</definedName>
    <definedName name="NumberOfWeeksInAYear">Inputs!$C$9</definedName>
    <definedName name="OtherMortgagesRepaymentBuffer">Inputs!$C$6</definedName>
    <definedName name="_xlnm.Print_Area" localSheetId="0">'Broker Input'!$A$1:$Z$118</definedName>
    <definedName name="_xlnm.Print_Area" localSheetId="1">Calculator!$B$1:$N$107</definedName>
    <definedName name="_xlnm.Print_Area" localSheetId="3">Inputs!$A$1:$D$23</definedName>
    <definedName name="_xlnm.Print_Area" localSheetId="2">'Total Mortgage Register'!$A$1:$Q$20</definedName>
    <definedName name="RentalIncomeShading">Inputs!$C$7</definedName>
    <definedName name="Rounding_Buffer">Inputs!$C$20</definedName>
    <definedName name="TaxMedicareLevyTable">Lookups!$N$11:$P$14</definedName>
    <definedName name="TaxOffsetForLowIncomeTableRange">Lookups!$S$2:$U$7</definedName>
    <definedName name="TaxTableRange">Lookups!$K$2:$P$7</definedName>
    <definedName name="TotalCreditCardLimit">Calculator!$R$54</definedName>
    <definedName name="TotalExsistingMortgagesLoansRepaymentMonthly">Calculator!$R$51</definedName>
    <definedName name="TotalIncome">Calculator!$R$29</definedName>
    <definedName name="TotalInvestmentPropertyBalance">Calculator!$R$52</definedName>
    <definedName name="TotalLivingExpensesUsed">Calculator!$R$45</definedName>
    <definedName name="TotalNetAvailableIncome">Calculator!$R$46</definedName>
    <definedName name="TotalOtherLiability">Calculator!$R$55</definedName>
    <definedName name="TotalOtherLoansRepaymentMonthly">Calculator!$R$53</definedName>
    <definedName name="TotalRent">Calculator!$R$73</definedName>
    <definedName name="ValidStatus1">Lookups!$A$2:$A$5</definedName>
    <definedName name="ValidStatus2">Lookups!$A$2:$A$5</definedName>
    <definedName name="ValidStatus3">Lookups!$A$2:$A$5</definedName>
    <definedName name="ValidStatus4">Lookups!$A$2:$A$5</definedName>
    <definedName name="ValidStatus5">Lookups!$A$2:$A$5</definedName>
    <definedName name="ValidStatus6">Lookups!$A$2:$A$5</definedName>
    <definedName name="WorkingsForNegativeGearing">Inputs!$C$5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3" i="46" l="1"/>
  <c r="L23" i="46"/>
  <c r="J23" i="46"/>
  <c r="H23" i="46"/>
  <c r="F23" i="46"/>
  <c r="D23" i="46"/>
  <c r="H25" i="46"/>
  <c r="H24" i="46"/>
  <c r="E4" i="48" l="1"/>
  <c r="E5" i="48"/>
  <c r="N17" i="46" l="1"/>
  <c r="N18" i="46"/>
  <c r="L17" i="46"/>
  <c r="L18" i="46"/>
  <c r="J17" i="46"/>
  <c r="J18" i="46"/>
  <c r="H17" i="46"/>
  <c r="H18" i="46"/>
  <c r="F17" i="46"/>
  <c r="F18" i="46"/>
  <c r="D17" i="46"/>
  <c r="D18" i="46"/>
  <c r="N16" i="46"/>
  <c r="L16" i="46"/>
  <c r="J16" i="46"/>
  <c r="H16" i="46"/>
  <c r="F16" i="46"/>
  <c r="D16" i="46"/>
  <c r="R78" i="46"/>
  <c r="R79" i="46"/>
  <c r="R27" i="46"/>
  <c r="M71" i="46"/>
  <c r="M68" i="46"/>
  <c r="M60" i="46"/>
  <c r="N59" i="46"/>
  <c r="N60" i="46"/>
  <c r="N61" i="46"/>
  <c r="N62" i="46"/>
  <c r="N63" i="46"/>
  <c r="N64" i="46"/>
  <c r="N65" i="46"/>
  <c r="N66" i="46"/>
  <c r="N67" i="46"/>
  <c r="N68" i="46"/>
  <c r="N69" i="46"/>
  <c r="N70" i="46"/>
  <c r="N71" i="46"/>
  <c r="N72" i="46"/>
  <c r="N73" i="46"/>
  <c r="N74" i="46"/>
  <c r="N75" i="46"/>
  <c r="N76" i="46"/>
  <c r="N77" i="46"/>
  <c r="L77" i="46"/>
  <c r="L76" i="46"/>
  <c r="L75" i="46"/>
  <c r="L74" i="46"/>
  <c r="L73" i="46"/>
  <c r="L72" i="46"/>
  <c r="L71" i="46"/>
  <c r="L70" i="46"/>
  <c r="L69" i="46"/>
  <c r="L68" i="46"/>
  <c r="L67" i="46"/>
  <c r="L66" i="46"/>
  <c r="L65" i="46"/>
  <c r="L64" i="46"/>
  <c r="L63" i="46"/>
  <c r="L62" i="46"/>
  <c r="L61" i="46"/>
  <c r="L60" i="46"/>
  <c r="L59" i="46"/>
  <c r="J77" i="46"/>
  <c r="J76" i="46"/>
  <c r="J75" i="46"/>
  <c r="J74" i="46"/>
  <c r="J73" i="46"/>
  <c r="J72" i="46"/>
  <c r="J71" i="46"/>
  <c r="J70" i="46"/>
  <c r="J69" i="46"/>
  <c r="J68" i="46"/>
  <c r="J67" i="46"/>
  <c r="J66" i="46"/>
  <c r="J65" i="46"/>
  <c r="J64" i="46"/>
  <c r="J63" i="46"/>
  <c r="J62" i="46"/>
  <c r="J61" i="46"/>
  <c r="J60" i="46"/>
  <c r="J59" i="46"/>
  <c r="H77" i="46"/>
  <c r="H76" i="46"/>
  <c r="H75" i="46"/>
  <c r="H74" i="46"/>
  <c r="H73" i="46"/>
  <c r="H72" i="46"/>
  <c r="H71" i="46"/>
  <c r="H70" i="46"/>
  <c r="H69" i="46"/>
  <c r="H68" i="46"/>
  <c r="H67" i="46"/>
  <c r="H66" i="46"/>
  <c r="H65" i="46"/>
  <c r="H64" i="46"/>
  <c r="H63" i="46"/>
  <c r="H62" i="46"/>
  <c r="H61" i="46"/>
  <c r="H60" i="46"/>
  <c r="H59" i="46"/>
  <c r="F77" i="46"/>
  <c r="F76" i="46"/>
  <c r="F75" i="46"/>
  <c r="F74" i="46"/>
  <c r="F73" i="46"/>
  <c r="F72" i="46"/>
  <c r="F71" i="46"/>
  <c r="F70" i="46"/>
  <c r="F69" i="46"/>
  <c r="F68" i="46"/>
  <c r="F67" i="46"/>
  <c r="F66" i="46"/>
  <c r="F65" i="46"/>
  <c r="F64" i="46"/>
  <c r="F63" i="46"/>
  <c r="F62" i="46"/>
  <c r="F61" i="46"/>
  <c r="F60" i="46"/>
  <c r="F59" i="46"/>
  <c r="N55" i="46"/>
  <c r="N54" i="46"/>
  <c r="N53" i="46"/>
  <c r="L55" i="46"/>
  <c r="L54" i="46"/>
  <c r="L53" i="46"/>
  <c r="J55" i="46"/>
  <c r="J54" i="46"/>
  <c r="J53" i="46"/>
  <c r="H55" i="46"/>
  <c r="H54" i="46"/>
  <c r="H53" i="46"/>
  <c r="F55" i="46"/>
  <c r="F54" i="46"/>
  <c r="F53" i="46"/>
  <c r="D55" i="46"/>
  <c r="D54" i="46"/>
  <c r="D53" i="46"/>
  <c r="N4" i="48"/>
  <c r="N5" i="48"/>
  <c r="N6" i="48"/>
  <c r="N7" i="48"/>
  <c r="N8" i="48"/>
  <c r="N3" i="48"/>
  <c r="M4" i="48"/>
  <c r="M5" i="48"/>
  <c r="M6" i="48"/>
  <c r="M7" i="48"/>
  <c r="M8" i="48"/>
  <c r="R54" i="46" l="1"/>
  <c r="R53" i="46"/>
  <c r="R55" i="46"/>
  <c r="D26" i="46"/>
  <c r="D60" i="46"/>
  <c r="R60" i="46" s="1"/>
  <c r="D61" i="46"/>
  <c r="R61" i="46" s="1"/>
  <c r="D62" i="46"/>
  <c r="R62" i="46" s="1"/>
  <c r="D63" i="46"/>
  <c r="R63" i="46" s="1"/>
  <c r="D64" i="46"/>
  <c r="R64" i="46" s="1"/>
  <c r="D65" i="46"/>
  <c r="R65" i="46" s="1"/>
  <c r="D66" i="46"/>
  <c r="R66" i="46" s="1"/>
  <c r="D67" i="46"/>
  <c r="R67" i="46" s="1"/>
  <c r="D68" i="46"/>
  <c r="R68" i="46" s="1"/>
  <c r="D69" i="46"/>
  <c r="R69" i="46" s="1"/>
  <c r="D70" i="46"/>
  <c r="R70" i="46" s="1"/>
  <c r="D71" i="46"/>
  <c r="R71" i="46" s="1"/>
  <c r="D72" i="46"/>
  <c r="R72" i="46" s="1"/>
  <c r="D73" i="46"/>
  <c r="D74" i="46"/>
  <c r="R74" i="46" s="1"/>
  <c r="D75" i="46"/>
  <c r="R75" i="46" s="1"/>
  <c r="D76" i="46"/>
  <c r="R76" i="46" s="1"/>
  <c r="D77" i="46"/>
  <c r="R77" i="46" s="1"/>
  <c r="D59" i="46"/>
  <c r="R59" i="46" s="1"/>
  <c r="M3" i="48"/>
  <c r="L4" i="48"/>
  <c r="L5" i="48"/>
  <c r="L6" i="48"/>
  <c r="L7" i="48"/>
  <c r="L8" i="48"/>
  <c r="L3" i="48"/>
  <c r="K4" i="48"/>
  <c r="K5" i="48"/>
  <c r="K6" i="48"/>
  <c r="K7" i="48"/>
  <c r="K8" i="48"/>
  <c r="K3" i="48"/>
  <c r="J4" i="48"/>
  <c r="J5" i="48"/>
  <c r="J6" i="48"/>
  <c r="J7" i="48"/>
  <c r="J8" i="48"/>
  <c r="J3" i="48"/>
  <c r="I4" i="48"/>
  <c r="I5" i="48"/>
  <c r="I6" i="48"/>
  <c r="I7" i="48"/>
  <c r="I8" i="48"/>
  <c r="I3" i="48"/>
  <c r="H4" i="48"/>
  <c r="H5" i="48"/>
  <c r="H6" i="48"/>
  <c r="H7" i="48"/>
  <c r="H8" i="48"/>
  <c r="H3" i="48"/>
  <c r="G4" i="48"/>
  <c r="G5" i="48"/>
  <c r="G6" i="48"/>
  <c r="G7" i="48"/>
  <c r="G8" i="48"/>
  <c r="G3" i="48"/>
  <c r="F4" i="48"/>
  <c r="F5" i="48"/>
  <c r="F6" i="48"/>
  <c r="F7" i="48"/>
  <c r="F8" i="48"/>
  <c r="F3" i="48"/>
  <c r="E6" i="48"/>
  <c r="E7" i="48"/>
  <c r="E8" i="48"/>
  <c r="E3" i="48"/>
  <c r="D4" i="48"/>
  <c r="D5" i="48"/>
  <c r="D6" i="48"/>
  <c r="D7" i="48"/>
  <c r="D8" i="48"/>
  <c r="D3" i="48"/>
  <c r="C4" i="48"/>
  <c r="P4" i="48" s="1"/>
  <c r="C5" i="48"/>
  <c r="P5" i="48" s="1"/>
  <c r="C6" i="48"/>
  <c r="C7" i="48"/>
  <c r="P7" i="48" s="1"/>
  <c r="C8" i="48"/>
  <c r="C3" i="48"/>
  <c r="N26" i="46"/>
  <c r="N25" i="46"/>
  <c r="L26" i="46"/>
  <c r="L25" i="46"/>
  <c r="J26" i="46"/>
  <c r="J25" i="46"/>
  <c r="H26" i="46"/>
  <c r="F26" i="46"/>
  <c r="F25" i="46"/>
  <c r="D25" i="46"/>
  <c r="N24" i="46"/>
  <c r="R23" i="46"/>
  <c r="L24" i="46"/>
  <c r="J24" i="46"/>
  <c r="F24" i="46"/>
  <c r="D24" i="46"/>
  <c r="R24" i="46" l="1"/>
  <c r="R25" i="46"/>
  <c r="R26" i="46"/>
  <c r="N52" i="46" a="1"/>
  <c r="N52" i="46" s="1"/>
  <c r="N35" i="46" s="1"/>
  <c r="L52" i="46" a="1"/>
  <c r="L52" i="46" s="1"/>
  <c r="L35" i="46" s="1"/>
  <c r="J52" i="46" a="1"/>
  <c r="J52" i="46" s="1"/>
  <c r="J35" i="46" s="1"/>
  <c r="H52" i="46" a="1"/>
  <c r="H52" i="46" s="1"/>
  <c r="H35" i="46" s="1"/>
  <c r="F52" i="46" a="1"/>
  <c r="F52" i="46" s="1"/>
  <c r="P3" i="48"/>
  <c r="J28" i="46"/>
  <c r="P8" i="48"/>
  <c r="P6" i="48"/>
  <c r="D28" i="46"/>
  <c r="N28" i="46"/>
  <c r="F28" i="46"/>
  <c r="H28" i="46"/>
  <c r="L28" i="46"/>
  <c r="D52" i="46" a="1"/>
  <c r="D52" i="46" s="1"/>
  <c r="F15" i="46"/>
  <c r="H15" i="46"/>
  <c r="J15" i="46"/>
  <c r="L15" i="46"/>
  <c r="N15" i="46"/>
  <c r="L7" i="46"/>
  <c r="L8" i="46"/>
  <c r="L9" i="46"/>
  <c r="F7" i="46"/>
  <c r="F8" i="46"/>
  <c r="F9" i="46"/>
  <c r="D15" i="46"/>
  <c r="J7" i="46"/>
  <c r="J8" i="46"/>
  <c r="J9" i="46"/>
  <c r="L6" i="46"/>
  <c r="J6" i="46"/>
  <c r="D7" i="46"/>
  <c r="D8" i="46"/>
  <c r="D9" i="46"/>
  <c r="F6" i="46"/>
  <c r="D6" i="46"/>
  <c r="R28" i="46" l="1"/>
  <c r="R52" i="46"/>
  <c r="C88" i="49"/>
  <c r="C87" i="49"/>
  <c r="C86" i="49"/>
  <c r="C85" i="49"/>
  <c r="C84" i="49"/>
  <c r="C82" i="49"/>
  <c r="C79" i="49"/>
  <c r="C71" i="49"/>
  <c r="N9" i="49"/>
  <c r="N9" i="46" s="1"/>
  <c r="H9" i="49"/>
  <c r="H9" i="46" s="1"/>
  <c r="R9" i="46" s="1"/>
  <c r="N8" i="49"/>
  <c r="N8" i="46" s="1"/>
  <c r="H8" i="49"/>
  <c r="H8" i="46" s="1"/>
  <c r="R8" i="46" s="1"/>
  <c r="N7" i="49"/>
  <c r="N7" i="46" s="1"/>
  <c r="H7" i="49"/>
  <c r="H7" i="46" s="1"/>
  <c r="R7" i="46" s="1"/>
  <c r="N6" i="49"/>
  <c r="N6" i="46" s="1"/>
  <c r="H6" i="49"/>
  <c r="H6" i="46" s="1"/>
  <c r="N44" i="46"/>
  <c r="L44" i="46"/>
  <c r="J44" i="46"/>
  <c r="H44" i="46"/>
  <c r="O4" i="48" l="1"/>
  <c r="Q4" i="48" s="1"/>
  <c r="O5" i="48"/>
  <c r="Q5" i="48" s="1"/>
  <c r="O6" i="48"/>
  <c r="Q6" i="48" s="1"/>
  <c r="O7" i="48"/>
  <c r="Q7" i="48" s="1"/>
  <c r="O8" i="48"/>
  <c r="Q8" i="48" s="1"/>
  <c r="AB26" i="35"/>
  <c r="O3" i="48" l="1"/>
  <c r="F35" i="46" s="1"/>
  <c r="D35" i="46" l="1"/>
  <c r="R35" i="46" s="1"/>
  <c r="Q3" i="48"/>
  <c r="D36" i="46"/>
  <c r="R73" i="46"/>
  <c r="N37" i="46"/>
  <c r="L37" i="46"/>
  <c r="J37" i="46"/>
  <c r="N31" i="46"/>
  <c r="L31" i="46"/>
  <c r="J31" i="46"/>
  <c r="H31" i="46"/>
  <c r="F31" i="46"/>
  <c r="D31" i="46"/>
  <c r="B33" i="43"/>
  <c r="N36" i="46"/>
  <c r="N40" i="46" s="1"/>
  <c r="L36" i="46"/>
  <c r="L40" i="46" s="1"/>
  <c r="J36" i="46"/>
  <c r="H36" i="46"/>
  <c r="H40" i="46" s="1"/>
  <c r="F36" i="46"/>
  <c r="H37" i="46" s="1"/>
  <c r="AI10" i="42"/>
  <c r="AG10" i="42"/>
  <c r="AE10" i="42"/>
  <c r="AC10" i="42"/>
  <c r="AA10" i="42"/>
  <c r="Y10" i="42"/>
  <c r="AI9" i="42"/>
  <c r="AG9" i="42"/>
  <c r="AE9" i="42"/>
  <c r="AC9" i="42"/>
  <c r="AA9" i="42"/>
  <c r="Y9" i="42"/>
  <c r="AI7" i="42"/>
  <c r="AG7" i="42"/>
  <c r="AE7" i="42"/>
  <c r="AC7" i="42"/>
  <c r="AA7" i="42"/>
  <c r="Y7" i="42"/>
  <c r="AI6" i="42"/>
  <c r="AG6" i="42"/>
  <c r="AE6" i="42"/>
  <c r="AC6" i="42"/>
  <c r="AA6" i="42"/>
  <c r="Y6" i="42"/>
  <c r="AI5" i="42"/>
  <c r="AG5" i="42"/>
  <c r="AE5" i="42"/>
  <c r="AC5" i="42"/>
  <c r="AA5" i="42"/>
  <c r="Y5" i="42"/>
  <c r="AI4" i="42"/>
  <c r="AG4" i="42"/>
  <c r="AE4" i="42"/>
  <c r="AC4" i="42"/>
  <c r="AA4" i="42"/>
  <c r="Y4" i="42"/>
  <c r="AI3" i="42"/>
  <c r="AG3" i="42"/>
  <c r="AE3" i="42"/>
  <c r="AC3" i="42"/>
  <c r="AA3" i="42"/>
  <c r="Y3" i="42"/>
  <c r="AI2" i="42"/>
  <c r="AG2" i="42"/>
  <c r="AE2" i="42"/>
  <c r="AC2" i="42"/>
  <c r="AA2" i="42"/>
  <c r="Y2" i="42"/>
  <c r="N29" i="46"/>
  <c r="L29" i="46"/>
  <c r="J29" i="46"/>
  <c r="H29" i="46"/>
  <c r="F29" i="46"/>
  <c r="D29" i="46"/>
  <c r="P70" i="46"/>
  <c r="P69" i="46"/>
  <c r="P67" i="46"/>
  <c r="P66" i="46"/>
  <c r="P65" i="46"/>
  <c r="P64" i="46"/>
  <c r="P63" i="46"/>
  <c r="P62" i="46"/>
  <c r="P61" i="46"/>
  <c r="P59" i="46"/>
  <c r="N32" i="46"/>
  <c r="N34" i="46" s="1"/>
  <c r="L32" i="46"/>
  <c r="L34" i="46" s="1"/>
  <c r="J32" i="46"/>
  <c r="J34" i="46" s="1"/>
  <c r="H32" i="46"/>
  <c r="H34" i="46" s="1"/>
  <c r="F32" i="46"/>
  <c r="F34" i="46" s="1"/>
  <c r="D32" i="46"/>
  <c r="N33" i="46"/>
  <c r="L33" i="46"/>
  <c r="J33" i="46"/>
  <c r="H33" i="46"/>
  <c r="F33" i="46"/>
  <c r="D33" i="46"/>
  <c r="R33" i="46" l="1"/>
  <c r="R31" i="46"/>
  <c r="D34" i="46"/>
  <c r="R34" i="46" s="1"/>
  <c r="R32" i="46"/>
  <c r="D40" i="46"/>
  <c r="R36" i="46"/>
  <c r="F51" i="46" a="1"/>
  <c r="F51" i="46" s="1"/>
  <c r="D51" i="46" a="1"/>
  <c r="D51" i="46" s="1"/>
  <c r="N51" i="46" a="1"/>
  <c r="N51" i="46" s="1"/>
  <c r="L51" i="46" a="1"/>
  <c r="L51" i="46" s="1"/>
  <c r="J51" i="46" a="1"/>
  <c r="J51" i="46" s="1"/>
  <c r="H51" i="46" a="1"/>
  <c r="H51" i="46" s="1"/>
  <c r="D37" i="46"/>
  <c r="R29" i="46"/>
  <c r="M20" i="42"/>
  <c r="N20" i="42" s="1"/>
  <c r="L20" i="42"/>
  <c r="F39" i="46"/>
  <c r="M19" i="42"/>
  <c r="N19" i="42" s="1"/>
  <c r="L22" i="42"/>
  <c r="J39" i="46"/>
  <c r="M22" i="42"/>
  <c r="N22" i="42" s="1"/>
  <c r="D39" i="46"/>
  <c r="M23" i="42"/>
  <c r="N23" i="42" s="1"/>
  <c r="M24" i="42"/>
  <c r="N24" i="42" s="1"/>
  <c r="L39" i="46"/>
  <c r="L41" i="46" s="1"/>
  <c r="F37" i="46"/>
  <c r="F38" i="46" s="1"/>
  <c r="N39" i="46"/>
  <c r="N41" i="46" s="1"/>
  <c r="H39" i="46"/>
  <c r="H41" i="46" s="1"/>
  <c r="M21" i="42"/>
  <c r="N21" i="42" s="1"/>
  <c r="F40" i="46"/>
  <c r="J40" i="46"/>
  <c r="AA11" i="42" a="1"/>
  <c r="AA11" i="42" s="1"/>
  <c r="F84" i="46"/>
  <c r="N84" i="46"/>
  <c r="L92" i="46" s="1"/>
  <c r="AG14" i="42" a="1"/>
  <c r="AG14" i="42" s="1"/>
  <c r="L38" i="46"/>
  <c r="L24" i="42"/>
  <c r="N38" i="46"/>
  <c r="L23" i="42"/>
  <c r="J38" i="46"/>
  <c r="L21" i="42"/>
  <c r="H38" i="46"/>
  <c r="L19" i="42"/>
  <c r="AC11" i="42" a="1"/>
  <c r="AC11" i="42" s="1"/>
  <c r="AG13" i="42" a="1"/>
  <c r="AG13" i="42" s="1"/>
  <c r="Y13" i="42" a="1"/>
  <c r="Y13" i="42" s="1"/>
  <c r="AA15" i="42" a="1"/>
  <c r="AA15" i="42" s="1"/>
  <c r="AC12" i="42" a="1"/>
  <c r="AC12" i="42" s="1"/>
  <c r="AE11" i="42" a="1"/>
  <c r="AE11" i="42" s="1"/>
  <c r="AI15" i="42" a="1"/>
  <c r="AI15" i="42" s="1"/>
  <c r="AG12" i="42" a="1"/>
  <c r="AG12" i="42" s="1"/>
  <c r="AI14" i="42" a="1"/>
  <c r="AI14" i="42" s="1"/>
  <c r="Y11" i="42" a="1"/>
  <c r="Y11" i="42" s="1"/>
  <c r="AG11" i="42" a="1"/>
  <c r="AG11" i="42" s="1"/>
  <c r="AA13" i="42" a="1"/>
  <c r="AA13" i="42" s="1"/>
  <c r="AI13" i="42" a="1"/>
  <c r="AI13" i="42" s="1"/>
  <c r="AC15" i="42" a="1"/>
  <c r="AC15" i="42" s="1"/>
  <c r="Y12" i="42" a="1"/>
  <c r="Y12" i="42" s="1"/>
  <c r="AA14" i="42" a="1"/>
  <c r="AA14" i="42" s="1"/>
  <c r="AA12" i="42" a="1"/>
  <c r="AA12" i="42" s="1"/>
  <c r="AI12" i="42" a="1"/>
  <c r="AI12" i="42" s="1"/>
  <c r="AC14" i="42" a="1"/>
  <c r="AC14" i="42" s="1"/>
  <c r="AC13" i="42" a="1"/>
  <c r="AC13" i="42" s="1"/>
  <c r="AE15" i="42" a="1"/>
  <c r="AE15" i="42" s="1"/>
  <c r="AI11" i="42" a="1"/>
  <c r="AI11" i="42" s="1"/>
  <c r="AE14" i="42" a="1"/>
  <c r="AE14" i="42" s="1"/>
  <c r="AE13" i="42" a="1"/>
  <c r="AE13" i="42" s="1"/>
  <c r="Y15" i="42" a="1"/>
  <c r="Y15" i="42" s="1"/>
  <c r="AG15" i="42" a="1"/>
  <c r="AG15" i="42" s="1"/>
  <c r="AE12" i="42" a="1"/>
  <c r="AE12" i="42" s="1"/>
  <c r="Y14" i="42" a="1"/>
  <c r="Y14" i="42" s="1"/>
  <c r="N30" i="46"/>
  <c r="F30" i="46"/>
  <c r="L30" i="46"/>
  <c r="J30" i="46"/>
  <c r="H30" i="46"/>
  <c r="D30" i="46"/>
  <c r="D44" i="46"/>
  <c r="P9" i="46"/>
  <c r="P8" i="46"/>
  <c r="P7" i="46"/>
  <c r="R6" i="46"/>
  <c r="P6" i="46"/>
  <c r="F93" i="49" l="1"/>
  <c r="D92" i="46"/>
  <c r="D101" i="49" s="1"/>
  <c r="Q88" i="46"/>
  <c r="R51" i="46"/>
  <c r="F42" i="46"/>
  <c r="R30" i="46"/>
  <c r="D41" i="46"/>
  <c r="R39" i="46"/>
  <c r="D38" i="46"/>
  <c r="R38" i="46" s="1"/>
  <c r="R37" i="46"/>
  <c r="R40" i="46"/>
  <c r="F44" i="46"/>
  <c r="L101" i="49"/>
  <c r="N93" i="49"/>
  <c r="L84" i="46"/>
  <c r="L93" i="49" s="1"/>
  <c r="D84" i="46"/>
  <c r="D93" i="49" s="1"/>
  <c r="D88" i="46"/>
  <c r="N43" i="46"/>
  <c r="L43" i="46"/>
  <c r="H43" i="46"/>
  <c r="F41" i="46"/>
  <c r="F43" i="46"/>
  <c r="J43" i="46"/>
  <c r="D43" i="46"/>
  <c r="J41" i="46"/>
  <c r="P75" i="46"/>
  <c r="P60" i="46"/>
  <c r="P77" i="46"/>
  <c r="P76" i="46"/>
  <c r="P71" i="46"/>
  <c r="P68" i="46"/>
  <c r="P72" i="46"/>
  <c r="P73" i="46"/>
  <c r="P74" i="46"/>
  <c r="B37" i="43"/>
  <c r="B36" i="43"/>
  <c r="B34" i="43"/>
  <c r="P14" i="43"/>
  <c r="O14" i="43"/>
  <c r="N14" i="43"/>
  <c r="M14" i="43"/>
  <c r="L14" i="43"/>
  <c r="K14" i="43"/>
  <c r="J14" i="43"/>
  <c r="I14" i="43"/>
  <c r="H14" i="43"/>
  <c r="G14" i="43"/>
  <c r="F14" i="43"/>
  <c r="E14" i="43" s="1"/>
  <c r="D14" i="43" s="1"/>
  <c r="C14" i="43" s="1"/>
  <c r="P13" i="43"/>
  <c r="O13" i="43"/>
  <c r="N13" i="43"/>
  <c r="M13" i="43"/>
  <c r="L13" i="43"/>
  <c r="K13" i="43"/>
  <c r="J13" i="43"/>
  <c r="I13" i="43"/>
  <c r="H13" i="43"/>
  <c r="G13" i="43"/>
  <c r="F13" i="43"/>
  <c r="E13" i="43" s="1"/>
  <c r="D13" i="43" s="1"/>
  <c r="C13" i="43" s="1"/>
  <c r="P12" i="43"/>
  <c r="O12" i="43"/>
  <c r="N12" i="43"/>
  <c r="M12" i="43"/>
  <c r="L12" i="43"/>
  <c r="K12" i="43"/>
  <c r="J12" i="43"/>
  <c r="I12" i="43"/>
  <c r="H12" i="43"/>
  <c r="G12" i="43"/>
  <c r="F12" i="43"/>
  <c r="E12" i="43"/>
  <c r="D12" i="43" s="1"/>
  <c r="C12" i="43" s="1"/>
  <c r="P11" i="43"/>
  <c r="O11" i="43"/>
  <c r="N11" i="43"/>
  <c r="M11" i="43"/>
  <c r="L11" i="43"/>
  <c r="K11" i="43"/>
  <c r="J11" i="43"/>
  <c r="I11" i="43"/>
  <c r="H11" i="43"/>
  <c r="G11" i="43"/>
  <c r="F11" i="43"/>
  <c r="E11" i="43"/>
  <c r="D11" i="43" s="1"/>
  <c r="C11" i="43" s="1"/>
  <c r="P10" i="43"/>
  <c r="O10" i="43"/>
  <c r="N10" i="43"/>
  <c r="M10" i="43"/>
  <c r="L10" i="43"/>
  <c r="K10" i="43"/>
  <c r="J10" i="43"/>
  <c r="I10" i="43"/>
  <c r="H10" i="43"/>
  <c r="G10" i="43"/>
  <c r="F10" i="43"/>
  <c r="E10" i="43"/>
  <c r="D10" i="43" s="1"/>
  <c r="C10" i="43" s="1"/>
  <c r="P9" i="43"/>
  <c r="O9" i="43"/>
  <c r="N9" i="43"/>
  <c r="M9" i="43"/>
  <c r="L9" i="43"/>
  <c r="K9" i="43"/>
  <c r="J9" i="43"/>
  <c r="I9" i="43"/>
  <c r="H9" i="43"/>
  <c r="G9" i="43"/>
  <c r="F9" i="43"/>
  <c r="E9" i="43"/>
  <c r="D9" i="43" s="1"/>
  <c r="C9" i="43" s="1"/>
  <c r="P8" i="43"/>
  <c r="O8" i="43"/>
  <c r="N8" i="43"/>
  <c r="M8" i="43"/>
  <c r="L8" i="43"/>
  <c r="K8" i="43"/>
  <c r="J8" i="43"/>
  <c r="I8" i="43"/>
  <c r="H8" i="43"/>
  <c r="G8" i="43"/>
  <c r="F8" i="43"/>
  <c r="E8" i="43"/>
  <c r="D8" i="43"/>
  <c r="C8" i="43" s="1"/>
  <c r="P7" i="43"/>
  <c r="O7" i="43"/>
  <c r="N7" i="43"/>
  <c r="M7" i="43"/>
  <c r="L7" i="43"/>
  <c r="K7" i="43"/>
  <c r="J7" i="43"/>
  <c r="I7" i="43"/>
  <c r="H7" i="43"/>
  <c r="G7" i="43"/>
  <c r="F7" i="43"/>
  <c r="E7" i="43"/>
  <c r="D7" i="43"/>
  <c r="C7" i="43" s="1"/>
  <c r="L42" i="46" s="1"/>
  <c r="P6" i="43"/>
  <c r="O6" i="43"/>
  <c r="N6" i="43"/>
  <c r="M6" i="43"/>
  <c r="L6" i="43"/>
  <c r="K6" i="43"/>
  <c r="J6" i="43"/>
  <c r="I6" i="43"/>
  <c r="H6" i="43"/>
  <c r="G6" i="43"/>
  <c r="F6" i="43"/>
  <c r="E6" i="43"/>
  <c r="D6" i="43"/>
  <c r="C6" i="43" s="1"/>
  <c r="P5" i="43"/>
  <c r="O5" i="43"/>
  <c r="N5" i="43"/>
  <c r="M5" i="43"/>
  <c r="L5" i="43"/>
  <c r="K5" i="43"/>
  <c r="J5" i="43"/>
  <c r="I5" i="43"/>
  <c r="H5" i="43"/>
  <c r="G5" i="43"/>
  <c r="F5" i="43"/>
  <c r="E5" i="43"/>
  <c r="D5" i="43"/>
  <c r="C5" i="43"/>
  <c r="P1" i="43"/>
  <c r="O1" i="43"/>
  <c r="N1" i="43"/>
  <c r="M1" i="43"/>
  <c r="L1" i="43"/>
  <c r="K1" i="43"/>
  <c r="J1" i="43"/>
  <c r="I1" i="43"/>
  <c r="H1" i="43"/>
  <c r="G1" i="43"/>
  <c r="E1" i="43"/>
  <c r="D1" i="43"/>
  <c r="C1" i="43"/>
  <c r="L16911" i="44"/>
  <c r="I16911" i="44"/>
  <c r="J16911" i="44" s="1"/>
  <c r="L16910" i="44"/>
  <c r="J16910" i="44"/>
  <c r="I16910" i="44"/>
  <c r="L16909" i="44"/>
  <c r="L16908" i="44"/>
  <c r="J16908" i="44"/>
  <c r="I16908" i="44"/>
  <c r="L16907" i="44"/>
  <c r="I16907" i="44"/>
  <c r="J16907" i="44" s="1"/>
  <c r="L16906" i="44"/>
  <c r="I16906" i="44"/>
  <c r="J16906" i="44" s="1"/>
  <c r="L16905" i="44"/>
  <c r="I16905" i="44"/>
  <c r="J16905" i="44" s="1"/>
  <c r="L16904" i="44"/>
  <c r="I16904" i="44"/>
  <c r="J16904" i="44" s="1"/>
  <c r="L16903" i="44"/>
  <c r="I16903" i="44"/>
  <c r="J16903" i="44" s="1"/>
  <c r="L16902" i="44"/>
  <c r="I16902" i="44"/>
  <c r="J16902" i="44" s="1"/>
  <c r="L16901" i="44"/>
  <c r="J16901" i="44"/>
  <c r="I16901" i="44"/>
  <c r="L16900" i="44"/>
  <c r="I16900" i="44"/>
  <c r="J16900" i="44" s="1"/>
  <c r="L16899" i="44"/>
  <c r="I16899" i="44"/>
  <c r="J16899" i="44" s="1"/>
  <c r="L16898" i="44"/>
  <c r="I16898" i="44"/>
  <c r="J16898" i="44" s="1"/>
  <c r="L16897" i="44"/>
  <c r="J16897" i="44"/>
  <c r="I16897" i="44"/>
  <c r="L16896" i="44"/>
  <c r="I16896" i="44"/>
  <c r="J16896" i="44" s="1"/>
  <c r="L16895" i="44"/>
  <c r="I16895" i="44"/>
  <c r="J16895" i="44" s="1"/>
  <c r="L16894" i="44"/>
  <c r="J16894" i="44"/>
  <c r="I16894" i="44"/>
  <c r="L16893" i="44"/>
  <c r="I16893" i="44"/>
  <c r="J16893" i="44" s="1"/>
  <c r="L16892" i="44"/>
  <c r="I16892" i="44"/>
  <c r="J16892" i="44" s="1"/>
  <c r="L16891" i="44"/>
  <c r="I16891" i="44"/>
  <c r="J16891" i="44" s="1"/>
  <c r="L16890" i="44"/>
  <c r="J16890" i="44"/>
  <c r="I16890" i="44"/>
  <c r="L16889" i="44"/>
  <c r="I16889" i="44"/>
  <c r="J16889" i="44" s="1"/>
  <c r="L16888" i="44"/>
  <c r="I16888" i="44"/>
  <c r="J16888" i="44" s="1"/>
  <c r="L16887" i="44"/>
  <c r="I16887" i="44"/>
  <c r="J16887" i="44" s="1"/>
  <c r="L16886" i="44"/>
  <c r="I16886" i="44"/>
  <c r="J16886" i="44" s="1"/>
  <c r="L16885" i="44"/>
  <c r="I16885" i="44"/>
  <c r="J16885" i="44" s="1"/>
  <c r="L16884" i="44"/>
  <c r="J16884" i="44"/>
  <c r="I16884" i="44"/>
  <c r="L16883" i="44"/>
  <c r="I16883" i="44"/>
  <c r="J16883" i="44" s="1"/>
  <c r="L16882" i="44"/>
  <c r="I16882" i="44"/>
  <c r="J16882" i="44" s="1"/>
  <c r="L16881" i="44"/>
  <c r="I16881" i="44"/>
  <c r="J16881" i="44" s="1"/>
  <c r="L16880" i="44"/>
  <c r="I16880" i="44"/>
  <c r="J16880" i="44" s="1"/>
  <c r="L16879" i="44"/>
  <c r="I16879" i="44"/>
  <c r="J16879" i="44" s="1"/>
  <c r="L16878" i="44"/>
  <c r="I16878" i="44"/>
  <c r="J16878" i="44" s="1"/>
  <c r="L16877" i="44"/>
  <c r="I16877" i="44"/>
  <c r="J16877" i="44" s="1"/>
  <c r="L16876" i="44"/>
  <c r="J16876" i="44"/>
  <c r="I16876" i="44"/>
  <c r="L16875" i="44"/>
  <c r="I16875" i="44"/>
  <c r="J16875" i="44" s="1"/>
  <c r="L16874" i="44"/>
  <c r="I16874" i="44"/>
  <c r="J16874" i="44" s="1"/>
  <c r="L16873" i="44"/>
  <c r="I16873" i="44"/>
  <c r="J16873" i="44" s="1"/>
  <c r="L16872" i="44"/>
  <c r="I16872" i="44"/>
  <c r="J16872" i="44" s="1"/>
  <c r="L16871" i="44"/>
  <c r="I16871" i="44"/>
  <c r="J16871" i="44" s="1"/>
  <c r="L16870" i="44"/>
  <c r="J16870" i="44"/>
  <c r="I16870" i="44"/>
  <c r="L16869" i="44"/>
  <c r="I16869" i="44"/>
  <c r="J16869" i="44" s="1"/>
  <c r="L16868" i="44"/>
  <c r="I16868" i="44"/>
  <c r="J16868" i="44" s="1"/>
  <c r="L16867" i="44"/>
  <c r="I16867" i="44"/>
  <c r="J16867" i="44" s="1"/>
  <c r="L16866" i="44"/>
  <c r="I16866" i="44"/>
  <c r="J16866" i="44" s="1"/>
  <c r="L16865" i="44"/>
  <c r="J16865" i="44"/>
  <c r="I16865" i="44"/>
  <c r="L16864" i="44"/>
  <c r="I16864" i="44"/>
  <c r="J16864" i="44" s="1"/>
  <c r="L16863" i="44"/>
  <c r="I16863" i="44"/>
  <c r="J16863" i="44" s="1"/>
  <c r="L16862" i="44"/>
  <c r="I16862" i="44"/>
  <c r="J16862" i="44" s="1"/>
  <c r="L16861" i="44"/>
  <c r="I16861" i="44"/>
  <c r="J16861" i="44" s="1"/>
  <c r="L16860" i="44"/>
  <c r="I16860" i="44"/>
  <c r="J16860" i="44" s="1"/>
  <c r="L16859" i="44"/>
  <c r="J16859" i="44"/>
  <c r="I16859" i="44"/>
  <c r="L16858" i="44"/>
  <c r="I16858" i="44"/>
  <c r="J16858" i="44" s="1"/>
  <c r="L16857" i="44"/>
  <c r="I16857" i="44"/>
  <c r="J16857" i="44" s="1"/>
  <c r="L16856" i="44"/>
  <c r="I16856" i="44"/>
  <c r="J16856" i="44" s="1"/>
  <c r="L16855" i="44"/>
  <c r="J16855" i="44"/>
  <c r="I16855" i="44"/>
  <c r="L16854" i="44"/>
  <c r="I16854" i="44"/>
  <c r="J16854" i="44" s="1"/>
  <c r="L16853" i="44"/>
  <c r="I16853" i="44"/>
  <c r="J16853" i="44" s="1"/>
  <c r="L16852" i="44"/>
  <c r="I16852" i="44"/>
  <c r="J16852" i="44" s="1"/>
  <c r="L16851" i="44"/>
  <c r="I16851" i="44"/>
  <c r="J16851" i="44" s="1"/>
  <c r="L16850" i="44"/>
  <c r="I16850" i="44"/>
  <c r="J16850" i="44" s="1"/>
  <c r="L16849" i="44"/>
  <c r="I16849" i="44"/>
  <c r="J16849" i="44" s="1"/>
  <c r="L16848" i="44"/>
  <c r="I16848" i="44"/>
  <c r="J16848" i="44" s="1"/>
  <c r="L16847" i="44"/>
  <c r="I16847" i="44"/>
  <c r="J16847" i="44" s="1"/>
  <c r="L16846" i="44"/>
  <c r="I16846" i="44"/>
  <c r="J16846" i="44" s="1"/>
  <c r="L16845" i="44"/>
  <c r="J16845" i="44"/>
  <c r="I16845" i="44"/>
  <c r="L16844" i="44"/>
  <c r="I16844" i="44"/>
  <c r="J16844" i="44" s="1"/>
  <c r="L16843" i="44"/>
  <c r="I16843" i="44"/>
  <c r="J16843" i="44" s="1"/>
  <c r="L16842" i="44"/>
  <c r="I16842" i="44"/>
  <c r="J16842" i="44" s="1"/>
  <c r="L16841" i="44"/>
  <c r="I16841" i="44"/>
  <c r="J16841" i="44" s="1"/>
  <c r="L16840" i="44"/>
  <c r="I16840" i="44"/>
  <c r="J16840" i="44" s="1"/>
  <c r="L16839" i="44"/>
  <c r="I16839" i="44"/>
  <c r="J16839" i="44" s="1"/>
  <c r="L16838" i="44"/>
  <c r="I16838" i="44"/>
  <c r="J16838" i="44" s="1"/>
  <c r="L16837" i="44"/>
  <c r="J16837" i="44"/>
  <c r="I16837" i="44"/>
  <c r="L16836" i="44"/>
  <c r="I16836" i="44"/>
  <c r="J16836" i="44" s="1"/>
  <c r="L16835" i="44"/>
  <c r="I16835" i="44"/>
  <c r="J16835" i="44" s="1"/>
  <c r="L16834" i="44"/>
  <c r="I16834" i="44"/>
  <c r="J16834" i="44" s="1"/>
  <c r="L16833" i="44"/>
  <c r="J16833" i="44"/>
  <c r="I16833" i="44"/>
  <c r="L16832" i="44"/>
  <c r="I16832" i="44"/>
  <c r="J16832" i="44" s="1"/>
  <c r="L16831" i="44"/>
  <c r="I16831" i="44"/>
  <c r="J16831" i="44" s="1"/>
  <c r="L16830" i="44"/>
  <c r="J16830" i="44"/>
  <c r="I16830" i="44"/>
  <c r="L16829" i="44"/>
  <c r="I16829" i="44"/>
  <c r="J16829" i="44" s="1"/>
  <c r="L16828" i="44"/>
  <c r="I16828" i="44"/>
  <c r="J16828" i="44" s="1"/>
  <c r="L16827" i="44"/>
  <c r="I16827" i="44"/>
  <c r="J16827" i="44" s="1"/>
  <c r="L16826" i="44"/>
  <c r="I16826" i="44"/>
  <c r="J16826" i="44" s="1"/>
  <c r="L16825" i="44"/>
  <c r="I16825" i="44"/>
  <c r="J16825" i="44" s="1"/>
  <c r="L16824" i="44"/>
  <c r="I16824" i="44"/>
  <c r="J16824" i="44" s="1"/>
  <c r="L16823" i="44"/>
  <c r="J16823" i="44"/>
  <c r="I16823" i="44"/>
  <c r="L16822" i="44"/>
  <c r="I16822" i="44"/>
  <c r="J16822" i="44" s="1"/>
  <c r="L16821" i="44"/>
  <c r="I16821" i="44"/>
  <c r="J16821" i="44" s="1"/>
  <c r="L16820" i="44"/>
  <c r="I16820" i="44"/>
  <c r="J16820" i="44" s="1"/>
  <c r="L16819" i="44"/>
  <c r="J16819" i="44"/>
  <c r="I16819" i="44"/>
  <c r="L16818" i="44"/>
  <c r="I16818" i="44"/>
  <c r="J16818" i="44" s="1"/>
  <c r="L16817" i="44"/>
  <c r="I16817" i="44"/>
  <c r="J16817" i="44" s="1"/>
  <c r="L16816" i="44"/>
  <c r="I16816" i="44"/>
  <c r="J16816" i="44" s="1"/>
  <c r="L16815" i="44"/>
  <c r="I16815" i="44"/>
  <c r="J16815" i="44" s="1"/>
  <c r="L16814" i="44"/>
  <c r="I16814" i="44"/>
  <c r="J16814" i="44" s="1"/>
  <c r="L16813" i="44"/>
  <c r="I16813" i="44"/>
  <c r="J16813" i="44" s="1"/>
  <c r="L16812" i="44"/>
  <c r="I16812" i="44"/>
  <c r="J16812" i="44" s="1"/>
  <c r="L16811" i="44"/>
  <c r="I16811" i="44"/>
  <c r="J16811" i="44" s="1"/>
  <c r="L16810" i="44"/>
  <c r="I16810" i="44"/>
  <c r="J16810" i="44" s="1"/>
  <c r="L16809" i="44"/>
  <c r="J16809" i="44"/>
  <c r="I16809" i="44"/>
  <c r="L16808" i="44"/>
  <c r="I16808" i="44"/>
  <c r="J16808" i="44" s="1"/>
  <c r="L16807" i="44"/>
  <c r="I16807" i="44"/>
  <c r="J16807" i="44" s="1"/>
  <c r="L16806" i="44"/>
  <c r="I16806" i="44"/>
  <c r="J16806" i="44" s="1"/>
  <c r="L16805" i="44"/>
  <c r="J16805" i="44"/>
  <c r="I16805" i="44"/>
  <c r="L16804" i="44"/>
  <c r="I16804" i="44"/>
  <c r="J16804" i="44" s="1"/>
  <c r="L16803" i="44"/>
  <c r="I16803" i="44"/>
  <c r="J16803" i="44" s="1"/>
  <c r="L16802" i="44"/>
  <c r="I16802" i="44"/>
  <c r="J16802" i="44" s="1"/>
  <c r="L16801" i="44"/>
  <c r="I16801" i="44"/>
  <c r="J16801" i="44" s="1"/>
  <c r="L16800" i="44"/>
  <c r="I16800" i="44"/>
  <c r="J16800" i="44" s="1"/>
  <c r="L16799" i="44"/>
  <c r="I16799" i="44"/>
  <c r="J16799" i="44" s="1"/>
  <c r="L16798" i="44"/>
  <c r="J16798" i="44"/>
  <c r="I16798" i="44"/>
  <c r="L16797" i="44"/>
  <c r="I16797" i="44"/>
  <c r="J16797" i="44" s="1"/>
  <c r="L16796" i="44"/>
  <c r="I16796" i="44"/>
  <c r="J16796" i="44" s="1"/>
  <c r="L16795" i="44"/>
  <c r="I16795" i="44"/>
  <c r="J16795" i="44" s="1"/>
  <c r="L16794" i="44"/>
  <c r="J16794" i="44"/>
  <c r="I16794" i="44"/>
  <c r="L16793" i="44"/>
  <c r="I16793" i="44"/>
  <c r="J16793" i="44" s="1"/>
  <c r="L16792" i="44"/>
  <c r="I16792" i="44"/>
  <c r="J16792" i="44" s="1"/>
  <c r="L16791" i="44"/>
  <c r="I16791" i="44"/>
  <c r="J16791" i="44" s="1"/>
  <c r="L16790" i="44"/>
  <c r="I16790" i="44"/>
  <c r="J16790" i="44" s="1"/>
  <c r="L16789" i="44"/>
  <c r="I16789" i="44"/>
  <c r="J16789" i="44" s="1"/>
  <c r="L16788" i="44"/>
  <c r="I16788" i="44"/>
  <c r="J16788" i="44" s="1"/>
  <c r="L16787" i="44"/>
  <c r="J16787" i="44"/>
  <c r="I16787" i="44"/>
  <c r="L16786" i="44"/>
  <c r="I16786" i="44"/>
  <c r="J16786" i="44" s="1"/>
  <c r="L16785" i="44"/>
  <c r="I16785" i="44"/>
  <c r="J16785" i="44" s="1"/>
  <c r="L16784" i="44"/>
  <c r="I16784" i="44"/>
  <c r="J16784" i="44" s="1"/>
  <c r="L16783" i="44"/>
  <c r="I16783" i="44"/>
  <c r="J16783" i="44" s="1"/>
  <c r="L16782" i="44"/>
  <c r="I16782" i="44"/>
  <c r="J16782" i="44" s="1"/>
  <c r="L16781" i="44"/>
  <c r="I16781" i="44"/>
  <c r="J16781" i="44" s="1"/>
  <c r="L16780" i="44"/>
  <c r="J16780" i="44"/>
  <c r="I16780" i="44"/>
  <c r="L16779" i="44"/>
  <c r="I16779" i="44"/>
  <c r="J16779" i="44" s="1"/>
  <c r="L16778" i="44"/>
  <c r="I16778" i="44"/>
  <c r="J16778" i="44" s="1"/>
  <c r="L16777" i="44"/>
  <c r="I16777" i="44"/>
  <c r="J16777" i="44" s="1"/>
  <c r="L16776" i="44"/>
  <c r="I16776" i="44"/>
  <c r="J16776" i="44" s="1"/>
  <c r="L16775" i="44"/>
  <c r="I16775" i="44"/>
  <c r="J16775" i="44" s="1"/>
  <c r="L16774" i="44"/>
  <c r="I16774" i="44"/>
  <c r="J16774" i="44" s="1"/>
  <c r="L16773" i="44"/>
  <c r="I16773" i="44"/>
  <c r="J16773" i="44" s="1"/>
  <c r="L16772" i="44"/>
  <c r="I16772" i="44"/>
  <c r="J16772" i="44" s="1"/>
  <c r="L16771" i="44"/>
  <c r="I16771" i="44"/>
  <c r="J16771" i="44" s="1"/>
  <c r="L16770" i="44"/>
  <c r="J16770" i="44"/>
  <c r="I16770" i="44"/>
  <c r="L16769" i="44"/>
  <c r="I16769" i="44"/>
  <c r="J16769" i="44" s="1"/>
  <c r="L16768" i="44"/>
  <c r="I16768" i="44"/>
  <c r="J16768" i="44" s="1"/>
  <c r="L16767" i="44"/>
  <c r="J16767" i="44"/>
  <c r="I16767" i="44"/>
  <c r="L16766" i="44"/>
  <c r="I16766" i="44"/>
  <c r="J16766" i="44" s="1"/>
  <c r="L16765" i="44"/>
  <c r="I16765" i="44"/>
  <c r="J16765" i="44" s="1"/>
  <c r="L16764" i="44"/>
  <c r="I16764" i="44"/>
  <c r="J16764" i="44" s="1"/>
  <c r="L16763" i="44"/>
  <c r="I16763" i="44"/>
  <c r="J16763" i="44" s="1"/>
  <c r="L16762" i="44"/>
  <c r="J16762" i="44"/>
  <c r="I16762" i="44"/>
  <c r="L16761" i="44"/>
  <c r="I16761" i="44"/>
  <c r="J16761" i="44" s="1"/>
  <c r="L16760" i="44"/>
  <c r="I16760" i="44"/>
  <c r="J16760" i="44" s="1"/>
  <c r="L16759" i="44"/>
  <c r="I16759" i="44"/>
  <c r="J16759" i="44" s="1"/>
  <c r="L16758" i="44"/>
  <c r="I16758" i="44"/>
  <c r="J16758" i="44" s="1"/>
  <c r="L16757" i="44"/>
  <c r="I16757" i="44"/>
  <c r="J16757" i="44" s="1"/>
  <c r="L16756" i="44"/>
  <c r="J16756" i="44"/>
  <c r="I16756" i="44"/>
  <c r="L16755" i="44"/>
  <c r="I16755" i="44"/>
  <c r="J16755" i="44" s="1"/>
  <c r="L16754" i="44"/>
  <c r="I16754" i="44"/>
  <c r="J16754" i="44" s="1"/>
  <c r="L16753" i="44"/>
  <c r="I16753" i="44"/>
  <c r="J16753" i="44" s="1"/>
  <c r="L16752" i="44"/>
  <c r="I16752" i="44"/>
  <c r="J16752" i="44" s="1"/>
  <c r="L16751" i="44"/>
  <c r="I16751" i="44"/>
  <c r="J16751" i="44" s="1"/>
  <c r="L16750" i="44"/>
  <c r="I16750" i="44"/>
  <c r="J16750" i="44" s="1"/>
  <c r="L16749" i="44"/>
  <c r="I16749" i="44"/>
  <c r="J16749" i="44" s="1"/>
  <c r="L16748" i="44"/>
  <c r="J16748" i="44"/>
  <c r="I16748" i="44"/>
  <c r="L16747" i="44"/>
  <c r="I16747" i="44"/>
  <c r="J16747" i="44" s="1"/>
  <c r="L16746" i="44"/>
  <c r="I16746" i="44"/>
  <c r="J16746" i="44" s="1"/>
  <c r="L16745" i="44"/>
  <c r="I16745" i="44"/>
  <c r="J16745" i="44" s="1"/>
  <c r="L16744" i="44"/>
  <c r="I16744" i="44"/>
  <c r="J16744" i="44" s="1"/>
  <c r="L16743" i="44"/>
  <c r="I16743" i="44"/>
  <c r="J16743" i="44" s="1"/>
  <c r="L16742" i="44"/>
  <c r="J16742" i="44"/>
  <c r="I16742" i="44"/>
  <c r="L16741" i="44"/>
  <c r="I16741" i="44"/>
  <c r="J16741" i="44" s="1"/>
  <c r="L16740" i="44"/>
  <c r="I16740" i="44"/>
  <c r="J16740" i="44" s="1"/>
  <c r="L16739" i="44"/>
  <c r="I16739" i="44"/>
  <c r="J16739" i="44" s="1"/>
  <c r="L16738" i="44"/>
  <c r="I16738" i="44"/>
  <c r="J16738" i="44" s="1"/>
  <c r="L16737" i="44"/>
  <c r="J16737" i="44"/>
  <c r="I16737" i="44"/>
  <c r="L16736" i="44"/>
  <c r="I16736" i="44"/>
  <c r="J16736" i="44" s="1"/>
  <c r="L16735" i="44"/>
  <c r="I16735" i="44"/>
  <c r="J16735" i="44" s="1"/>
  <c r="L16734" i="44"/>
  <c r="I16734" i="44"/>
  <c r="J16734" i="44" s="1"/>
  <c r="L16733" i="44"/>
  <c r="I16733" i="44"/>
  <c r="J16733" i="44" s="1"/>
  <c r="L16732" i="44"/>
  <c r="I16732" i="44"/>
  <c r="J16732" i="44" s="1"/>
  <c r="L16731" i="44"/>
  <c r="J16731" i="44"/>
  <c r="I16731" i="44"/>
  <c r="L16730" i="44"/>
  <c r="I16730" i="44"/>
  <c r="J16730" i="44" s="1"/>
  <c r="L16729" i="44"/>
  <c r="I16729" i="44"/>
  <c r="J16729" i="44" s="1"/>
  <c r="L16728" i="44"/>
  <c r="I16728" i="44"/>
  <c r="J16728" i="44" s="1"/>
  <c r="L16727" i="44"/>
  <c r="J16727" i="44"/>
  <c r="I16727" i="44"/>
  <c r="L16726" i="44"/>
  <c r="I16726" i="44"/>
  <c r="J16726" i="44" s="1"/>
  <c r="L16725" i="44"/>
  <c r="I16725" i="44"/>
  <c r="J16725" i="44" s="1"/>
  <c r="L16724" i="44"/>
  <c r="I16724" i="44"/>
  <c r="J16724" i="44" s="1"/>
  <c r="L16723" i="44"/>
  <c r="I16723" i="44"/>
  <c r="J16723" i="44" s="1"/>
  <c r="L16722" i="44"/>
  <c r="I16722" i="44"/>
  <c r="J16722" i="44" s="1"/>
  <c r="L16721" i="44"/>
  <c r="I16721" i="44"/>
  <c r="J16721" i="44" s="1"/>
  <c r="L16720" i="44"/>
  <c r="I16720" i="44"/>
  <c r="J16720" i="44" s="1"/>
  <c r="L16719" i="44"/>
  <c r="I16719" i="44"/>
  <c r="J16719" i="44" s="1"/>
  <c r="L16718" i="44"/>
  <c r="I16718" i="44"/>
  <c r="J16718" i="44" s="1"/>
  <c r="L16717" i="44"/>
  <c r="J16717" i="44"/>
  <c r="I16717" i="44"/>
  <c r="L16716" i="44"/>
  <c r="I16716" i="44"/>
  <c r="J16716" i="44" s="1"/>
  <c r="L16715" i="44"/>
  <c r="I16715" i="44"/>
  <c r="J16715" i="44" s="1"/>
  <c r="L16714" i="44"/>
  <c r="I16714" i="44"/>
  <c r="J16714" i="44" s="1"/>
  <c r="L16713" i="44"/>
  <c r="I16713" i="44"/>
  <c r="J16713" i="44" s="1"/>
  <c r="L16712" i="44"/>
  <c r="I16712" i="44"/>
  <c r="J16712" i="44" s="1"/>
  <c r="L16711" i="44"/>
  <c r="I16711" i="44"/>
  <c r="J16711" i="44" s="1"/>
  <c r="L16710" i="44"/>
  <c r="I16710" i="44"/>
  <c r="J16710" i="44" s="1"/>
  <c r="L16709" i="44"/>
  <c r="J16709" i="44"/>
  <c r="I16709" i="44"/>
  <c r="L16708" i="44"/>
  <c r="I16708" i="44"/>
  <c r="J16708" i="44" s="1"/>
  <c r="L16707" i="44"/>
  <c r="I16707" i="44"/>
  <c r="J16707" i="44" s="1"/>
  <c r="L16706" i="44"/>
  <c r="I16706" i="44"/>
  <c r="J16706" i="44" s="1"/>
  <c r="L16705" i="44"/>
  <c r="J16705" i="44"/>
  <c r="I16705" i="44"/>
  <c r="L16704" i="44"/>
  <c r="I16704" i="44"/>
  <c r="J16704" i="44" s="1"/>
  <c r="L16703" i="44"/>
  <c r="I16703" i="44"/>
  <c r="J16703" i="44" s="1"/>
  <c r="L16702" i="44"/>
  <c r="J16702" i="44"/>
  <c r="I16702" i="44"/>
  <c r="L16701" i="44"/>
  <c r="I16701" i="44"/>
  <c r="J16701" i="44" s="1"/>
  <c r="L16700" i="44"/>
  <c r="I16700" i="44"/>
  <c r="J16700" i="44" s="1"/>
  <c r="L16699" i="44"/>
  <c r="I16699" i="44"/>
  <c r="J16699" i="44" s="1"/>
  <c r="L16698" i="44"/>
  <c r="I16698" i="44"/>
  <c r="J16698" i="44" s="1"/>
  <c r="L16697" i="44"/>
  <c r="I16697" i="44"/>
  <c r="J16697" i="44" s="1"/>
  <c r="L16696" i="44"/>
  <c r="I16696" i="44"/>
  <c r="J16696" i="44" s="1"/>
  <c r="L16695" i="44"/>
  <c r="J16695" i="44"/>
  <c r="I16695" i="44"/>
  <c r="L16694" i="44"/>
  <c r="I16694" i="44"/>
  <c r="J16694" i="44" s="1"/>
  <c r="L16693" i="44"/>
  <c r="I16693" i="44"/>
  <c r="J16693" i="44" s="1"/>
  <c r="L16692" i="44"/>
  <c r="I16692" i="44"/>
  <c r="J16692" i="44" s="1"/>
  <c r="L16691" i="44"/>
  <c r="J16691" i="44"/>
  <c r="I16691" i="44"/>
  <c r="L16690" i="44"/>
  <c r="I16690" i="44"/>
  <c r="J16690" i="44" s="1"/>
  <c r="L16689" i="44"/>
  <c r="I16689" i="44"/>
  <c r="J16689" i="44" s="1"/>
  <c r="L16688" i="44"/>
  <c r="I16688" i="44"/>
  <c r="J16688" i="44" s="1"/>
  <c r="L16687" i="44"/>
  <c r="I16687" i="44"/>
  <c r="J16687" i="44" s="1"/>
  <c r="L16686" i="44"/>
  <c r="I16686" i="44"/>
  <c r="J16686" i="44" s="1"/>
  <c r="L16685" i="44"/>
  <c r="I16685" i="44"/>
  <c r="J16685" i="44" s="1"/>
  <c r="L16684" i="44"/>
  <c r="I16684" i="44"/>
  <c r="J16684" i="44" s="1"/>
  <c r="L16683" i="44"/>
  <c r="I16683" i="44"/>
  <c r="J16683" i="44" s="1"/>
  <c r="L16682" i="44"/>
  <c r="I16682" i="44"/>
  <c r="J16682" i="44" s="1"/>
  <c r="L16681" i="44"/>
  <c r="J16681" i="44"/>
  <c r="I16681" i="44"/>
  <c r="L16680" i="44"/>
  <c r="I16680" i="44"/>
  <c r="J16680" i="44" s="1"/>
  <c r="L16679" i="44"/>
  <c r="I16679" i="44"/>
  <c r="J16679" i="44" s="1"/>
  <c r="L16678" i="44"/>
  <c r="I16678" i="44"/>
  <c r="J16678" i="44" s="1"/>
  <c r="L16677" i="44"/>
  <c r="I16677" i="44"/>
  <c r="J16677" i="44" s="1"/>
  <c r="L16676" i="44"/>
  <c r="I16676" i="44"/>
  <c r="J16676" i="44" s="1"/>
  <c r="L16675" i="44"/>
  <c r="J16675" i="44"/>
  <c r="I16675" i="44"/>
  <c r="L16674" i="44"/>
  <c r="I16674" i="44"/>
  <c r="J16674" i="44" s="1"/>
  <c r="L16673" i="44"/>
  <c r="I16673" i="44"/>
  <c r="J16673" i="44" s="1"/>
  <c r="L16672" i="44"/>
  <c r="I16672" i="44"/>
  <c r="J16672" i="44" s="1"/>
  <c r="L16671" i="44"/>
  <c r="J16671" i="44"/>
  <c r="I16671" i="44"/>
  <c r="L16670" i="44"/>
  <c r="I16670" i="44"/>
  <c r="J16670" i="44" s="1"/>
  <c r="L16669" i="44"/>
  <c r="I16669" i="44"/>
  <c r="J16669" i="44" s="1"/>
  <c r="L16668" i="44"/>
  <c r="I16668" i="44"/>
  <c r="J16668" i="44" s="1"/>
  <c r="L16667" i="44"/>
  <c r="I16667" i="44"/>
  <c r="J16667" i="44" s="1"/>
  <c r="L16666" i="44"/>
  <c r="I16666" i="44"/>
  <c r="J16666" i="44" s="1"/>
  <c r="L16665" i="44"/>
  <c r="I16665" i="44"/>
  <c r="J16665" i="44" s="1"/>
  <c r="L16664" i="44"/>
  <c r="I16664" i="44"/>
  <c r="J16664" i="44" s="1"/>
  <c r="L16663" i="44"/>
  <c r="I16663" i="44"/>
  <c r="J16663" i="44" s="1"/>
  <c r="L16662" i="44"/>
  <c r="I16662" i="44"/>
  <c r="J16662" i="44" s="1"/>
  <c r="L16661" i="44"/>
  <c r="I16661" i="44"/>
  <c r="J16661" i="44" s="1"/>
  <c r="L16660" i="44"/>
  <c r="I16660" i="44"/>
  <c r="J16660" i="44" s="1"/>
  <c r="L16659" i="44"/>
  <c r="I16659" i="44"/>
  <c r="J16659" i="44" s="1"/>
  <c r="L16658" i="44"/>
  <c r="J16658" i="44"/>
  <c r="I16658" i="44"/>
  <c r="L16657" i="44"/>
  <c r="I16657" i="44"/>
  <c r="J16657" i="44" s="1"/>
  <c r="L16656" i="44"/>
  <c r="I16656" i="44"/>
  <c r="J16656" i="44" s="1"/>
  <c r="L16655" i="44"/>
  <c r="J16655" i="44"/>
  <c r="I16655" i="44"/>
  <c r="L16654" i="44"/>
  <c r="I16654" i="44"/>
  <c r="J16654" i="44" s="1"/>
  <c r="L16653" i="44"/>
  <c r="I16653" i="44"/>
  <c r="J16653" i="44" s="1"/>
  <c r="L16652" i="44"/>
  <c r="J16652" i="44"/>
  <c r="I16652" i="44"/>
  <c r="L16651" i="44"/>
  <c r="I16651" i="44"/>
  <c r="J16651" i="44" s="1"/>
  <c r="L16650" i="44"/>
  <c r="I16650" i="44"/>
  <c r="J16650" i="44" s="1"/>
  <c r="L16649" i="44"/>
  <c r="I16649" i="44"/>
  <c r="J16649" i="44" s="1"/>
  <c r="L16648" i="44"/>
  <c r="I16648" i="44"/>
  <c r="J16648" i="44" s="1"/>
  <c r="L16647" i="44"/>
  <c r="I16647" i="44"/>
  <c r="J16647" i="44" s="1"/>
  <c r="L16646" i="44"/>
  <c r="I16646" i="44"/>
  <c r="J16646" i="44" s="1"/>
  <c r="L16645" i="44"/>
  <c r="I16645" i="44"/>
  <c r="J16645" i="44" s="1"/>
  <c r="L16644" i="44"/>
  <c r="I16644" i="44"/>
  <c r="J16644" i="44" s="1"/>
  <c r="L16643" i="44"/>
  <c r="I16643" i="44"/>
  <c r="J16643" i="44" s="1"/>
  <c r="L16642" i="44"/>
  <c r="I16642" i="44"/>
  <c r="J16642" i="44" s="1"/>
  <c r="L16641" i="44"/>
  <c r="J16641" i="44"/>
  <c r="I16641" i="44"/>
  <c r="L16640" i="44"/>
  <c r="I16640" i="44"/>
  <c r="J16640" i="44" s="1"/>
  <c r="L16639" i="44"/>
  <c r="I16639" i="44"/>
  <c r="J16639" i="44" s="1"/>
  <c r="L16638" i="44"/>
  <c r="I16638" i="44"/>
  <c r="J16638" i="44" s="1"/>
  <c r="L16637" i="44"/>
  <c r="I16637" i="44"/>
  <c r="J16637" i="44" s="1"/>
  <c r="L16636" i="44"/>
  <c r="I16636" i="44"/>
  <c r="J16636" i="44" s="1"/>
  <c r="L16635" i="44"/>
  <c r="J16635" i="44"/>
  <c r="I16635" i="44"/>
  <c r="L16634" i="44"/>
  <c r="I16634" i="44"/>
  <c r="J16634" i="44" s="1"/>
  <c r="L16633" i="44"/>
  <c r="I16633" i="44"/>
  <c r="J16633" i="44" s="1"/>
  <c r="L16632" i="44"/>
  <c r="I16632" i="44"/>
  <c r="J16632" i="44" s="1"/>
  <c r="L16631" i="44"/>
  <c r="I16631" i="44"/>
  <c r="J16631" i="44" s="1"/>
  <c r="L16630" i="44"/>
  <c r="I16630" i="44"/>
  <c r="J16630" i="44" s="1"/>
  <c r="L16629" i="44"/>
  <c r="I16629" i="44"/>
  <c r="J16629" i="44" s="1"/>
  <c r="L16628" i="44"/>
  <c r="I16628" i="44"/>
  <c r="J16628" i="44" s="1"/>
  <c r="L16627" i="44"/>
  <c r="I16627" i="44"/>
  <c r="J16627" i="44" s="1"/>
  <c r="L16626" i="44"/>
  <c r="I16626" i="44"/>
  <c r="J16626" i="44" s="1"/>
  <c r="L16625" i="44"/>
  <c r="J16625" i="44"/>
  <c r="I16625" i="44"/>
  <c r="L16624" i="44"/>
  <c r="I16624" i="44"/>
  <c r="J16624" i="44" s="1"/>
  <c r="L16623" i="44"/>
  <c r="I16623" i="44"/>
  <c r="J16623" i="44" s="1"/>
  <c r="L16622" i="44"/>
  <c r="J16622" i="44"/>
  <c r="I16622" i="44"/>
  <c r="L16621" i="44"/>
  <c r="I16621" i="44"/>
  <c r="J16621" i="44" s="1"/>
  <c r="L16620" i="44"/>
  <c r="I16620" i="44"/>
  <c r="J16620" i="44" s="1"/>
  <c r="L16619" i="44"/>
  <c r="I16619" i="44"/>
  <c r="J16619" i="44" s="1"/>
  <c r="L16618" i="44"/>
  <c r="I16618" i="44"/>
  <c r="J16618" i="44" s="1"/>
  <c r="L16617" i="44"/>
  <c r="I16617" i="44"/>
  <c r="J16617" i="44" s="1"/>
  <c r="L16616" i="44"/>
  <c r="I16616" i="44"/>
  <c r="J16616" i="44" s="1"/>
  <c r="L16615" i="44"/>
  <c r="J16615" i="44"/>
  <c r="I16615" i="44"/>
  <c r="L16614" i="44"/>
  <c r="I16614" i="44"/>
  <c r="J16614" i="44" s="1"/>
  <c r="L16613" i="44"/>
  <c r="I16613" i="44"/>
  <c r="J16613" i="44" s="1"/>
  <c r="L16612" i="44"/>
  <c r="I16612" i="44"/>
  <c r="J16612" i="44" s="1"/>
  <c r="L16611" i="44"/>
  <c r="I16611" i="44"/>
  <c r="J16611" i="44" s="1"/>
  <c r="L16610" i="44"/>
  <c r="I16610" i="44"/>
  <c r="J16610" i="44" s="1"/>
  <c r="L16609" i="44"/>
  <c r="J16609" i="44"/>
  <c r="I16609" i="44"/>
  <c r="L16608" i="44"/>
  <c r="I16608" i="44"/>
  <c r="J16608" i="44" s="1"/>
  <c r="L16607" i="44"/>
  <c r="I16607" i="44"/>
  <c r="J16607" i="44" s="1"/>
  <c r="L16606" i="44"/>
  <c r="I16606" i="44"/>
  <c r="J16606" i="44" s="1"/>
  <c r="L16605" i="44"/>
  <c r="J16605" i="44"/>
  <c r="I16605" i="44"/>
  <c r="L16604" i="44"/>
  <c r="I16604" i="44"/>
  <c r="J16604" i="44" s="1"/>
  <c r="L16603" i="44"/>
  <c r="I16603" i="44"/>
  <c r="J16603" i="44" s="1"/>
  <c r="L16602" i="44"/>
  <c r="I16602" i="44"/>
  <c r="J16602" i="44" s="1"/>
  <c r="L16601" i="44"/>
  <c r="I16601" i="44"/>
  <c r="J16601" i="44" s="1"/>
  <c r="L16600" i="44"/>
  <c r="I16600" i="44"/>
  <c r="J16600" i="44" s="1"/>
  <c r="L16599" i="44"/>
  <c r="I16599" i="44"/>
  <c r="J16599" i="44" s="1"/>
  <c r="L16598" i="44"/>
  <c r="J16598" i="44"/>
  <c r="I16598" i="44"/>
  <c r="L16597" i="44"/>
  <c r="I16597" i="44"/>
  <c r="J16597" i="44" s="1"/>
  <c r="L16596" i="44"/>
  <c r="I16596" i="44"/>
  <c r="J16596" i="44" s="1"/>
  <c r="L16595" i="44"/>
  <c r="I16595" i="44"/>
  <c r="J16595" i="44" s="1"/>
  <c r="L16594" i="44"/>
  <c r="I16594" i="44"/>
  <c r="J16594" i="44" s="1"/>
  <c r="L16593" i="44"/>
  <c r="I16593" i="44"/>
  <c r="J16593" i="44" s="1"/>
  <c r="L16592" i="44"/>
  <c r="I16592" i="44"/>
  <c r="J16592" i="44" s="1"/>
  <c r="L16591" i="44"/>
  <c r="I16591" i="44"/>
  <c r="J16591" i="44" s="1"/>
  <c r="L16590" i="44"/>
  <c r="I16590" i="44"/>
  <c r="J16590" i="44" s="1"/>
  <c r="L16589" i="44"/>
  <c r="I16589" i="44"/>
  <c r="J16589" i="44" s="1"/>
  <c r="L16588" i="44"/>
  <c r="I16588" i="44"/>
  <c r="J16588" i="44" s="1"/>
  <c r="L16587" i="44"/>
  <c r="I16587" i="44"/>
  <c r="J16587" i="44" s="1"/>
  <c r="L16586" i="44"/>
  <c r="J16586" i="44"/>
  <c r="I16586" i="44"/>
  <c r="L16585" i="44"/>
  <c r="I16585" i="44"/>
  <c r="J16585" i="44" s="1"/>
  <c r="L16584" i="44"/>
  <c r="I16584" i="44"/>
  <c r="J16584" i="44" s="1"/>
  <c r="L16583" i="44"/>
  <c r="J16583" i="44"/>
  <c r="I16583" i="44"/>
  <c r="L16582" i="44"/>
  <c r="I16582" i="44"/>
  <c r="J16582" i="44" s="1"/>
  <c r="L16581" i="44"/>
  <c r="I16581" i="44"/>
  <c r="J16581" i="44" s="1"/>
  <c r="L16580" i="44"/>
  <c r="J16580" i="44"/>
  <c r="I16580" i="44"/>
  <c r="L16579" i="44"/>
  <c r="I16579" i="44"/>
  <c r="J16579" i="44" s="1"/>
  <c r="L16578" i="44"/>
  <c r="I16578" i="44"/>
  <c r="J16578" i="44" s="1"/>
  <c r="L16577" i="44"/>
  <c r="I16577" i="44"/>
  <c r="J16577" i="44" s="1"/>
  <c r="L16576" i="44"/>
  <c r="I16576" i="44"/>
  <c r="J16576" i="44" s="1"/>
  <c r="L16575" i="44"/>
  <c r="I16575" i="44"/>
  <c r="J16575" i="44" s="1"/>
  <c r="L16574" i="44"/>
  <c r="I16574" i="44"/>
  <c r="J16574" i="44" s="1"/>
  <c r="L16573" i="44"/>
  <c r="I16573" i="44"/>
  <c r="J16573" i="44" s="1"/>
  <c r="L16572" i="44"/>
  <c r="I16572" i="44"/>
  <c r="J16572" i="44" s="1"/>
  <c r="L16571" i="44"/>
  <c r="I16571" i="44"/>
  <c r="J16571" i="44" s="1"/>
  <c r="L16570" i="44"/>
  <c r="I16570" i="44"/>
  <c r="J16570" i="44" s="1"/>
  <c r="L16569" i="44"/>
  <c r="J16569" i="44"/>
  <c r="I16569" i="44"/>
  <c r="L16568" i="44"/>
  <c r="I16568" i="44"/>
  <c r="J16568" i="44" s="1"/>
  <c r="L16567" i="44"/>
  <c r="I16567" i="44"/>
  <c r="J16567" i="44" s="1"/>
  <c r="L16566" i="44"/>
  <c r="I16566" i="44"/>
  <c r="J16566" i="44" s="1"/>
  <c r="L16565" i="44"/>
  <c r="I16565" i="44"/>
  <c r="J16565" i="44" s="1"/>
  <c r="L16564" i="44"/>
  <c r="I16564" i="44"/>
  <c r="J16564" i="44" s="1"/>
  <c r="L16563" i="44"/>
  <c r="J16563" i="44"/>
  <c r="I16563" i="44"/>
  <c r="L16562" i="44"/>
  <c r="I16562" i="44"/>
  <c r="J16562" i="44" s="1"/>
  <c r="L16561" i="44"/>
  <c r="I16561" i="44"/>
  <c r="J16561" i="44" s="1"/>
  <c r="L16560" i="44"/>
  <c r="I16560" i="44"/>
  <c r="J16560" i="44" s="1"/>
  <c r="L16559" i="44"/>
  <c r="I16559" i="44"/>
  <c r="J16559" i="44" s="1"/>
  <c r="L16558" i="44"/>
  <c r="I16558" i="44"/>
  <c r="J16558" i="44" s="1"/>
  <c r="L16557" i="44"/>
  <c r="I16557" i="44"/>
  <c r="J16557" i="44" s="1"/>
  <c r="L16556" i="44"/>
  <c r="J16556" i="44"/>
  <c r="I16556" i="44"/>
  <c r="L16555" i="44"/>
  <c r="I16555" i="44"/>
  <c r="J16555" i="44" s="1"/>
  <c r="L16554" i="44"/>
  <c r="I16554" i="44"/>
  <c r="J16554" i="44" s="1"/>
  <c r="L16553" i="44"/>
  <c r="I16553" i="44"/>
  <c r="J16553" i="44" s="1"/>
  <c r="L16552" i="44"/>
  <c r="I16552" i="44"/>
  <c r="J16552" i="44" s="1"/>
  <c r="L16551" i="44"/>
  <c r="J16551" i="44"/>
  <c r="I16551" i="44"/>
  <c r="L16550" i="44"/>
  <c r="I16550" i="44"/>
  <c r="J16550" i="44" s="1"/>
  <c r="L16549" i="44"/>
  <c r="I16549" i="44"/>
  <c r="J16549" i="44" s="1"/>
  <c r="L16548" i="44"/>
  <c r="I16548" i="44"/>
  <c r="J16548" i="44" s="1"/>
  <c r="L16547" i="44"/>
  <c r="I16547" i="44"/>
  <c r="J16547" i="44" s="1"/>
  <c r="L16546" i="44"/>
  <c r="J16546" i="44"/>
  <c r="I16546" i="44"/>
  <c r="L16545" i="44"/>
  <c r="I16545" i="44"/>
  <c r="J16545" i="44" s="1"/>
  <c r="L16544" i="44"/>
  <c r="I16544" i="44"/>
  <c r="J16544" i="44" s="1"/>
  <c r="L16543" i="44"/>
  <c r="I16543" i="44"/>
  <c r="J16543" i="44" s="1"/>
  <c r="L16542" i="44"/>
  <c r="I16542" i="44"/>
  <c r="J16542" i="44" s="1"/>
  <c r="L16541" i="44"/>
  <c r="I16541" i="44"/>
  <c r="J16541" i="44" s="1"/>
  <c r="L16540" i="44"/>
  <c r="I16540" i="44"/>
  <c r="J16540" i="44" s="1"/>
  <c r="L16539" i="44"/>
  <c r="J16539" i="44"/>
  <c r="I16539" i="44"/>
  <c r="L16538" i="44"/>
  <c r="I16538" i="44"/>
  <c r="J16538" i="44" s="1"/>
  <c r="L16537" i="44"/>
  <c r="I16537" i="44"/>
  <c r="J16537" i="44" s="1"/>
  <c r="L16536" i="44"/>
  <c r="I16536" i="44"/>
  <c r="J16536" i="44" s="1"/>
  <c r="L16535" i="44"/>
  <c r="I16535" i="44"/>
  <c r="J16535" i="44" s="1"/>
  <c r="L16534" i="44"/>
  <c r="J16534" i="44"/>
  <c r="I16534" i="44"/>
  <c r="L16533" i="44"/>
  <c r="I16533" i="44"/>
  <c r="J16533" i="44" s="1"/>
  <c r="L16532" i="44"/>
  <c r="I16532" i="44"/>
  <c r="J16532" i="44" s="1"/>
  <c r="L16531" i="44"/>
  <c r="I16531" i="44"/>
  <c r="J16531" i="44" s="1"/>
  <c r="L16530" i="44"/>
  <c r="J16530" i="44"/>
  <c r="I16530" i="44"/>
  <c r="L16529" i="44"/>
  <c r="I16529" i="44"/>
  <c r="J16529" i="44" s="1"/>
  <c r="L16528" i="44"/>
  <c r="I16528" i="44"/>
  <c r="J16528" i="44" s="1"/>
  <c r="L16527" i="44"/>
  <c r="I16527" i="44"/>
  <c r="J16527" i="44" s="1"/>
  <c r="L16526" i="44"/>
  <c r="J16526" i="44"/>
  <c r="I16526" i="44"/>
  <c r="L16525" i="44"/>
  <c r="I16525" i="44"/>
  <c r="J16525" i="44" s="1"/>
  <c r="L16524" i="44"/>
  <c r="I16524" i="44"/>
  <c r="J16524" i="44" s="1"/>
  <c r="L16523" i="44"/>
  <c r="I16523" i="44"/>
  <c r="J16523" i="44" s="1"/>
  <c r="L16522" i="44"/>
  <c r="I16522" i="44"/>
  <c r="J16522" i="44" s="1"/>
  <c r="L16521" i="44"/>
  <c r="I16521" i="44"/>
  <c r="J16521" i="44" s="1"/>
  <c r="L16520" i="44"/>
  <c r="I16520" i="44"/>
  <c r="J16520" i="44" s="1"/>
  <c r="L16519" i="44"/>
  <c r="I16519" i="44"/>
  <c r="J16519" i="44" s="1"/>
  <c r="L16518" i="44"/>
  <c r="I16518" i="44"/>
  <c r="J16518" i="44" s="1"/>
  <c r="L16517" i="44"/>
  <c r="I16517" i="44"/>
  <c r="J16517" i="44" s="1"/>
  <c r="L16516" i="44"/>
  <c r="I16516" i="44"/>
  <c r="J16516" i="44" s="1"/>
  <c r="L16515" i="44"/>
  <c r="I16515" i="44"/>
  <c r="J16515" i="44" s="1"/>
  <c r="L16514" i="44"/>
  <c r="I16514" i="44"/>
  <c r="J16514" i="44" s="1"/>
  <c r="L16513" i="44"/>
  <c r="J16513" i="44"/>
  <c r="I16513" i="44"/>
  <c r="L16512" i="44"/>
  <c r="I16512" i="44"/>
  <c r="J16512" i="44" s="1"/>
  <c r="L16511" i="44"/>
  <c r="I16511" i="44"/>
  <c r="J16511" i="44" s="1"/>
  <c r="L16510" i="44"/>
  <c r="I16510" i="44"/>
  <c r="J16510" i="44" s="1"/>
  <c r="L16509" i="44"/>
  <c r="I16509" i="44"/>
  <c r="J16509" i="44" s="1"/>
  <c r="L16508" i="44"/>
  <c r="I16508" i="44"/>
  <c r="J16508" i="44" s="1"/>
  <c r="L16507" i="44"/>
  <c r="J16507" i="44"/>
  <c r="I16507" i="44"/>
  <c r="L16506" i="44"/>
  <c r="I16506" i="44"/>
  <c r="J16506" i="44" s="1"/>
  <c r="L16505" i="44"/>
  <c r="I16505" i="44"/>
  <c r="J16505" i="44" s="1"/>
  <c r="L16504" i="44"/>
  <c r="I16504" i="44"/>
  <c r="J16504" i="44" s="1"/>
  <c r="L16503" i="44"/>
  <c r="I16503" i="44"/>
  <c r="J16503" i="44" s="1"/>
  <c r="L16502" i="44"/>
  <c r="J16502" i="44"/>
  <c r="I16502" i="44"/>
  <c r="L16501" i="44"/>
  <c r="I16501" i="44"/>
  <c r="J16501" i="44" s="1"/>
  <c r="L16500" i="44"/>
  <c r="I16500" i="44"/>
  <c r="J16500" i="44" s="1"/>
  <c r="L16499" i="44"/>
  <c r="I16499" i="44"/>
  <c r="J16499" i="44" s="1"/>
  <c r="L16498" i="44"/>
  <c r="J16498" i="44"/>
  <c r="I16498" i="44"/>
  <c r="L16497" i="44"/>
  <c r="I16497" i="44"/>
  <c r="J16497" i="44" s="1"/>
  <c r="L16496" i="44"/>
  <c r="I16496" i="44"/>
  <c r="J16496" i="44" s="1"/>
  <c r="L16495" i="44"/>
  <c r="J16495" i="44"/>
  <c r="I16495" i="44"/>
  <c r="L16494" i="44"/>
  <c r="I16494" i="44"/>
  <c r="J16494" i="44" s="1"/>
  <c r="L16493" i="44"/>
  <c r="I16493" i="44"/>
  <c r="J16493" i="44" s="1"/>
  <c r="L16492" i="44"/>
  <c r="I16492" i="44"/>
  <c r="J16492" i="44" s="1"/>
  <c r="L16491" i="44"/>
  <c r="I16491" i="44"/>
  <c r="J16491" i="44" s="1"/>
  <c r="L16490" i="44"/>
  <c r="J16490" i="44"/>
  <c r="I16490" i="44"/>
  <c r="L16489" i="44"/>
  <c r="I16489" i="44"/>
  <c r="J16489" i="44" s="1"/>
  <c r="L16488" i="44"/>
  <c r="I16488" i="44"/>
  <c r="J16488" i="44" s="1"/>
  <c r="L16487" i="44"/>
  <c r="I16487" i="44"/>
  <c r="J16487" i="44" s="1"/>
  <c r="L16486" i="44"/>
  <c r="I16486" i="44"/>
  <c r="J16486" i="44" s="1"/>
  <c r="L16485" i="44"/>
  <c r="I16485" i="44"/>
  <c r="J16485" i="44" s="1"/>
  <c r="L16484" i="44"/>
  <c r="J16484" i="44"/>
  <c r="I16484" i="44"/>
  <c r="L16483" i="44"/>
  <c r="I16483" i="44"/>
  <c r="J16483" i="44" s="1"/>
  <c r="L16482" i="44"/>
  <c r="I16482" i="44"/>
  <c r="J16482" i="44" s="1"/>
  <c r="L16481" i="44"/>
  <c r="J16481" i="44"/>
  <c r="I16481" i="44"/>
  <c r="L16480" i="44"/>
  <c r="I16480" i="44"/>
  <c r="J16480" i="44" s="1"/>
  <c r="L16479" i="44"/>
  <c r="I16479" i="44"/>
  <c r="J16479" i="44" s="1"/>
  <c r="L16478" i="44"/>
  <c r="J16478" i="44"/>
  <c r="I16478" i="44"/>
  <c r="L16477" i="44"/>
  <c r="I16477" i="44"/>
  <c r="J16477" i="44" s="1"/>
  <c r="L16476" i="44"/>
  <c r="I16476" i="44"/>
  <c r="J16476" i="44" s="1"/>
  <c r="L16475" i="44"/>
  <c r="I16475" i="44"/>
  <c r="J16475" i="44" s="1"/>
  <c r="L16474" i="44"/>
  <c r="I16474" i="44"/>
  <c r="J16474" i="44" s="1"/>
  <c r="L16473" i="44"/>
  <c r="J16473" i="44"/>
  <c r="I16473" i="44"/>
  <c r="L16472" i="44"/>
  <c r="I16472" i="44"/>
  <c r="J16472" i="44" s="1"/>
  <c r="L16471" i="44"/>
  <c r="I16471" i="44"/>
  <c r="J16471" i="44" s="1"/>
  <c r="L16470" i="44"/>
  <c r="I16470" i="44"/>
  <c r="J16470" i="44" s="1"/>
  <c r="L16469" i="44"/>
  <c r="I16469" i="44"/>
  <c r="J16469" i="44" s="1"/>
  <c r="L16468" i="44"/>
  <c r="I16468" i="44"/>
  <c r="J16468" i="44" s="1"/>
  <c r="L16467" i="44"/>
  <c r="J16467" i="44"/>
  <c r="I16467" i="44"/>
  <c r="L16466" i="44"/>
  <c r="I16466" i="44"/>
  <c r="J16466" i="44" s="1"/>
  <c r="L16465" i="44"/>
  <c r="I16465" i="44"/>
  <c r="J16465" i="44" s="1"/>
  <c r="L16464" i="44"/>
  <c r="I16464" i="44"/>
  <c r="J16464" i="44" s="1"/>
  <c r="L16463" i="44"/>
  <c r="I16463" i="44"/>
  <c r="J16463" i="44" s="1"/>
  <c r="L16462" i="44"/>
  <c r="J16462" i="44"/>
  <c r="I16462" i="44"/>
  <c r="L16461" i="44"/>
  <c r="I16461" i="44"/>
  <c r="J16461" i="44" s="1"/>
  <c r="L16460" i="44"/>
  <c r="I16460" i="44"/>
  <c r="J16460" i="44" s="1"/>
  <c r="L16459" i="44"/>
  <c r="I16459" i="44"/>
  <c r="J16459" i="44" s="1"/>
  <c r="L16458" i="44"/>
  <c r="J16458" i="44"/>
  <c r="I16458" i="44"/>
  <c r="L16457" i="44"/>
  <c r="I16457" i="44"/>
  <c r="J16457" i="44" s="1"/>
  <c r="L16456" i="44"/>
  <c r="I16456" i="44"/>
  <c r="J16456" i="44" s="1"/>
  <c r="L16455" i="44"/>
  <c r="J16455" i="44"/>
  <c r="I16455" i="44"/>
  <c r="L16454" i="44"/>
  <c r="I16454" i="44"/>
  <c r="J16454" i="44" s="1"/>
  <c r="L16453" i="44"/>
  <c r="I16453" i="44"/>
  <c r="J16453" i="44" s="1"/>
  <c r="L16452" i="44"/>
  <c r="J16452" i="44"/>
  <c r="I16452" i="44"/>
  <c r="L16451" i="44"/>
  <c r="I16451" i="44"/>
  <c r="J16451" i="44" s="1"/>
  <c r="L16450" i="44"/>
  <c r="I16450" i="44"/>
  <c r="J16450" i="44" s="1"/>
  <c r="L16449" i="44"/>
  <c r="I16449" i="44"/>
  <c r="J16449" i="44" s="1"/>
  <c r="L16448" i="44"/>
  <c r="I16448" i="44"/>
  <c r="J16448" i="44" s="1"/>
  <c r="L16447" i="44"/>
  <c r="I16447" i="44"/>
  <c r="J16447" i="44" s="1"/>
  <c r="L16446" i="44"/>
  <c r="I16446" i="44"/>
  <c r="J16446" i="44" s="1"/>
  <c r="L16445" i="44"/>
  <c r="I16445" i="44"/>
  <c r="J16445" i="44" s="1"/>
  <c r="L16444" i="44"/>
  <c r="J16444" i="44"/>
  <c r="I16444" i="44"/>
  <c r="L16443" i="44"/>
  <c r="I16443" i="44"/>
  <c r="J16443" i="44" s="1"/>
  <c r="L16442" i="44"/>
  <c r="I16442" i="44"/>
  <c r="J16442" i="44" s="1"/>
  <c r="L16441" i="44"/>
  <c r="J16441" i="44"/>
  <c r="I16441" i="44"/>
  <c r="L16440" i="44"/>
  <c r="I16440" i="44"/>
  <c r="J16440" i="44" s="1"/>
  <c r="L16439" i="44"/>
  <c r="I16439" i="44"/>
  <c r="J16439" i="44" s="1"/>
  <c r="L16438" i="44"/>
  <c r="J16438" i="44"/>
  <c r="I16438" i="44"/>
  <c r="L16437" i="44"/>
  <c r="I16437" i="44"/>
  <c r="J16437" i="44" s="1"/>
  <c r="L16436" i="44"/>
  <c r="I16436" i="44"/>
  <c r="J16436" i="44" s="1"/>
  <c r="L16435" i="44"/>
  <c r="J16435" i="44"/>
  <c r="I16435" i="44"/>
  <c r="L16434" i="44"/>
  <c r="I16434" i="44"/>
  <c r="J16434" i="44" s="1"/>
  <c r="L16433" i="44"/>
  <c r="I16433" i="44"/>
  <c r="J16433" i="44" s="1"/>
  <c r="L16432" i="44"/>
  <c r="I16432" i="44"/>
  <c r="J16432" i="44" s="1"/>
  <c r="L16431" i="44"/>
  <c r="J16431" i="44"/>
  <c r="I16431" i="44"/>
  <c r="L16430" i="44"/>
  <c r="I16430" i="44"/>
  <c r="J16430" i="44" s="1"/>
  <c r="L16429" i="44"/>
  <c r="I16429" i="44"/>
  <c r="J16429" i="44" s="1"/>
  <c r="L16428" i="44"/>
  <c r="I16428" i="44"/>
  <c r="J16428" i="44" s="1"/>
  <c r="L16427" i="44"/>
  <c r="I16427" i="44"/>
  <c r="J16427" i="44" s="1"/>
  <c r="L16426" i="44"/>
  <c r="I16426" i="44"/>
  <c r="J16426" i="44" s="1"/>
  <c r="L16425" i="44"/>
  <c r="J16425" i="44"/>
  <c r="I16425" i="44"/>
  <c r="L16424" i="44"/>
  <c r="I16424" i="44"/>
  <c r="J16424" i="44" s="1"/>
  <c r="L16423" i="44"/>
  <c r="I16423" i="44"/>
  <c r="J16423" i="44" s="1"/>
  <c r="L16422" i="44"/>
  <c r="I16422" i="44"/>
  <c r="J16422" i="44" s="1"/>
  <c r="L16421" i="44"/>
  <c r="I16421" i="44"/>
  <c r="J16421" i="44" s="1"/>
  <c r="L16420" i="44"/>
  <c r="I16420" i="44"/>
  <c r="J16420" i="44" s="1"/>
  <c r="L16419" i="44"/>
  <c r="J16419" i="44"/>
  <c r="I16419" i="44"/>
  <c r="L16418" i="44"/>
  <c r="I16418" i="44"/>
  <c r="J16418" i="44" s="1"/>
  <c r="L16417" i="44"/>
  <c r="J16417" i="44"/>
  <c r="I16417" i="44"/>
  <c r="L16416" i="44"/>
  <c r="I16416" i="44"/>
  <c r="J16416" i="44" s="1"/>
  <c r="L16415" i="44"/>
  <c r="J16415" i="44"/>
  <c r="I16415" i="44"/>
  <c r="L16414" i="44"/>
  <c r="I16414" i="44"/>
  <c r="J16414" i="44" s="1"/>
  <c r="L16413" i="44"/>
  <c r="I16413" i="44"/>
  <c r="J16413" i="44" s="1"/>
  <c r="L16412" i="44"/>
  <c r="I16412" i="44"/>
  <c r="J16412" i="44" s="1"/>
  <c r="L16411" i="44"/>
  <c r="I16411" i="44"/>
  <c r="J16411" i="44" s="1"/>
  <c r="L16410" i="44"/>
  <c r="J16410" i="44"/>
  <c r="I16410" i="44"/>
  <c r="L16409" i="44"/>
  <c r="I16409" i="44"/>
  <c r="J16409" i="44" s="1"/>
  <c r="L16408" i="44"/>
  <c r="I16408" i="44"/>
  <c r="J16408" i="44" s="1"/>
  <c r="L16407" i="44"/>
  <c r="I16407" i="44"/>
  <c r="J16407" i="44" s="1"/>
  <c r="L16406" i="44"/>
  <c r="I16406" i="44"/>
  <c r="J16406" i="44" s="1"/>
  <c r="L16405" i="44"/>
  <c r="I16405" i="44"/>
  <c r="J16405" i="44" s="1"/>
  <c r="L16404" i="44"/>
  <c r="J16404" i="44"/>
  <c r="I16404" i="44"/>
  <c r="L16403" i="44"/>
  <c r="I16403" i="44"/>
  <c r="J16403" i="44" s="1"/>
  <c r="L16402" i="44"/>
  <c r="I16402" i="44"/>
  <c r="J16402" i="44" s="1"/>
  <c r="L16401" i="44"/>
  <c r="I16401" i="44"/>
  <c r="J16401" i="44" s="1"/>
  <c r="L16400" i="44"/>
  <c r="I16400" i="44"/>
  <c r="J16400" i="44" s="1"/>
  <c r="L16399" i="44"/>
  <c r="J16399" i="44"/>
  <c r="I16399" i="44"/>
  <c r="L16398" i="44"/>
  <c r="I16398" i="44"/>
  <c r="J16398" i="44" s="1"/>
  <c r="L16397" i="44"/>
  <c r="I16397" i="44"/>
  <c r="J16397" i="44" s="1"/>
  <c r="L16396" i="44"/>
  <c r="J16396" i="44"/>
  <c r="I16396" i="44"/>
  <c r="L16395" i="44"/>
  <c r="I16395" i="44"/>
  <c r="J16395" i="44" s="1"/>
  <c r="L16394" i="44"/>
  <c r="I16394" i="44"/>
  <c r="J16394" i="44" s="1"/>
  <c r="L16393" i="44"/>
  <c r="I16393" i="44"/>
  <c r="J16393" i="44" s="1"/>
  <c r="L16392" i="44"/>
  <c r="I16392" i="44"/>
  <c r="J16392" i="44" s="1"/>
  <c r="L16391" i="44"/>
  <c r="J16391" i="44"/>
  <c r="I16391" i="44"/>
  <c r="L16390" i="44"/>
  <c r="I16390" i="44"/>
  <c r="J16390" i="44" s="1"/>
  <c r="L16389" i="44"/>
  <c r="I16389" i="44"/>
  <c r="J16389" i="44" s="1"/>
  <c r="L16388" i="44"/>
  <c r="I16388" i="44"/>
  <c r="J16388" i="44" s="1"/>
  <c r="L16387" i="44"/>
  <c r="I16387" i="44"/>
  <c r="J16387" i="44" s="1"/>
  <c r="L16386" i="44"/>
  <c r="I16386" i="44"/>
  <c r="J16386" i="44" s="1"/>
  <c r="L16385" i="44"/>
  <c r="I16385" i="44"/>
  <c r="J16385" i="44" s="1"/>
  <c r="L16384" i="44"/>
  <c r="I16384" i="44"/>
  <c r="J16384" i="44" s="1"/>
  <c r="L16383" i="44"/>
  <c r="J16383" i="44"/>
  <c r="I16383" i="44"/>
  <c r="L16382" i="44"/>
  <c r="I16382" i="44"/>
  <c r="J16382" i="44" s="1"/>
  <c r="L16381" i="44"/>
  <c r="I16381" i="44"/>
  <c r="J16381" i="44" s="1"/>
  <c r="L16380" i="44"/>
  <c r="I16380" i="44"/>
  <c r="J16380" i="44" s="1"/>
  <c r="L16379" i="44"/>
  <c r="I16379" i="44"/>
  <c r="J16379" i="44" s="1"/>
  <c r="L16378" i="44"/>
  <c r="I16378" i="44"/>
  <c r="J16378" i="44" s="1"/>
  <c r="L16377" i="44"/>
  <c r="I16377" i="44"/>
  <c r="J16377" i="44" s="1"/>
  <c r="L16376" i="44"/>
  <c r="I16376" i="44"/>
  <c r="J16376" i="44" s="1"/>
  <c r="L16375" i="44"/>
  <c r="J16375" i="44"/>
  <c r="I16375" i="44"/>
  <c r="L16374" i="44"/>
  <c r="I16374" i="44"/>
  <c r="J16374" i="44" s="1"/>
  <c r="L16373" i="44"/>
  <c r="I16373" i="44"/>
  <c r="J16373" i="44" s="1"/>
  <c r="L16372" i="44"/>
  <c r="I16372" i="44"/>
  <c r="J16372" i="44" s="1"/>
  <c r="L16371" i="44"/>
  <c r="I16371" i="44"/>
  <c r="J16371" i="44" s="1"/>
  <c r="L16370" i="44"/>
  <c r="I16370" i="44"/>
  <c r="J16370" i="44" s="1"/>
  <c r="L16369" i="44"/>
  <c r="I16369" i="44"/>
  <c r="J16369" i="44" s="1"/>
  <c r="L16368" i="44"/>
  <c r="I16368" i="44"/>
  <c r="J16368" i="44" s="1"/>
  <c r="L16367" i="44"/>
  <c r="J16367" i="44"/>
  <c r="I16367" i="44"/>
  <c r="L16366" i="44"/>
  <c r="I16366" i="44"/>
  <c r="J16366" i="44" s="1"/>
  <c r="L16365" i="44"/>
  <c r="I16365" i="44"/>
  <c r="J16365" i="44" s="1"/>
  <c r="L16364" i="44"/>
  <c r="I16364" i="44"/>
  <c r="J16364" i="44" s="1"/>
  <c r="L16363" i="44"/>
  <c r="I16363" i="44"/>
  <c r="J16363" i="44" s="1"/>
  <c r="L16362" i="44"/>
  <c r="I16362" i="44"/>
  <c r="J16362" i="44" s="1"/>
  <c r="L16361" i="44"/>
  <c r="I16361" i="44"/>
  <c r="J16361" i="44" s="1"/>
  <c r="L16360" i="44"/>
  <c r="I16360" i="44"/>
  <c r="J16360" i="44" s="1"/>
  <c r="L16359" i="44"/>
  <c r="J16359" i="44"/>
  <c r="I16359" i="44"/>
  <c r="L16358" i="44"/>
  <c r="I16358" i="44"/>
  <c r="J16358" i="44" s="1"/>
  <c r="L16357" i="44"/>
  <c r="I16357" i="44"/>
  <c r="J16357" i="44" s="1"/>
  <c r="L16356" i="44"/>
  <c r="I16356" i="44"/>
  <c r="J16356" i="44" s="1"/>
  <c r="L16355" i="44"/>
  <c r="I16355" i="44"/>
  <c r="J16355" i="44" s="1"/>
  <c r="L16354" i="44"/>
  <c r="I16354" i="44"/>
  <c r="J16354" i="44" s="1"/>
  <c r="L16353" i="44"/>
  <c r="I16353" i="44"/>
  <c r="J16353" i="44" s="1"/>
  <c r="L16352" i="44"/>
  <c r="I16352" i="44"/>
  <c r="J16352" i="44" s="1"/>
  <c r="L16351" i="44"/>
  <c r="J16351" i="44"/>
  <c r="I16351" i="44"/>
  <c r="L16350" i="44"/>
  <c r="I16350" i="44"/>
  <c r="J16350" i="44" s="1"/>
  <c r="L16349" i="44"/>
  <c r="I16349" i="44"/>
  <c r="J16349" i="44" s="1"/>
  <c r="L16348" i="44"/>
  <c r="I16348" i="44"/>
  <c r="J16348" i="44" s="1"/>
  <c r="L16347" i="44"/>
  <c r="I16347" i="44"/>
  <c r="J16347" i="44" s="1"/>
  <c r="L16346" i="44"/>
  <c r="I16346" i="44"/>
  <c r="J16346" i="44" s="1"/>
  <c r="L16345" i="44"/>
  <c r="I16345" i="44"/>
  <c r="J16345" i="44" s="1"/>
  <c r="L16344" i="44"/>
  <c r="I16344" i="44"/>
  <c r="J16344" i="44" s="1"/>
  <c r="L16343" i="44"/>
  <c r="J16343" i="44"/>
  <c r="I16343" i="44"/>
  <c r="L16342" i="44"/>
  <c r="I16342" i="44"/>
  <c r="J16342" i="44" s="1"/>
  <c r="L16341" i="44"/>
  <c r="I16341" i="44"/>
  <c r="J16341" i="44" s="1"/>
  <c r="L16340" i="44"/>
  <c r="I16340" i="44"/>
  <c r="J16340" i="44" s="1"/>
  <c r="L16339" i="44"/>
  <c r="I16339" i="44"/>
  <c r="J16339" i="44" s="1"/>
  <c r="L16338" i="44"/>
  <c r="I16338" i="44"/>
  <c r="J16338" i="44" s="1"/>
  <c r="L16337" i="44"/>
  <c r="J16337" i="44"/>
  <c r="I16337" i="44"/>
  <c r="L16336" i="44"/>
  <c r="I16336" i="44"/>
  <c r="J16336" i="44" s="1"/>
  <c r="L16335" i="44"/>
  <c r="I16335" i="44"/>
  <c r="J16335" i="44" s="1"/>
  <c r="L16334" i="44"/>
  <c r="J16334" i="44"/>
  <c r="I16334" i="44"/>
  <c r="L16333" i="44"/>
  <c r="I16333" i="44"/>
  <c r="J16333" i="44" s="1"/>
  <c r="L16332" i="44"/>
  <c r="I16332" i="44"/>
  <c r="J16332" i="44" s="1"/>
  <c r="L16331" i="44"/>
  <c r="I16331" i="44"/>
  <c r="J16331" i="44" s="1"/>
  <c r="L16330" i="44"/>
  <c r="I16330" i="44"/>
  <c r="J16330" i="44" s="1"/>
  <c r="L16329" i="44"/>
  <c r="I16329" i="44"/>
  <c r="J16329" i="44" s="1"/>
  <c r="L16328" i="44"/>
  <c r="I16328" i="44"/>
  <c r="J16328" i="44" s="1"/>
  <c r="L16327" i="44"/>
  <c r="J16327" i="44"/>
  <c r="I16327" i="44"/>
  <c r="L16326" i="44"/>
  <c r="I16326" i="44"/>
  <c r="J16326" i="44" s="1"/>
  <c r="L16325" i="44"/>
  <c r="I16325" i="44"/>
  <c r="J16325" i="44" s="1"/>
  <c r="L16324" i="44"/>
  <c r="I16324" i="44"/>
  <c r="J16324" i="44" s="1"/>
  <c r="L16323" i="44"/>
  <c r="I16323" i="44"/>
  <c r="J16323" i="44" s="1"/>
  <c r="L16322" i="44"/>
  <c r="I16322" i="44"/>
  <c r="J16322" i="44" s="1"/>
  <c r="L16321" i="44"/>
  <c r="I16321" i="44"/>
  <c r="J16321" i="44" s="1"/>
  <c r="L16320" i="44"/>
  <c r="I16320" i="44"/>
  <c r="J16320" i="44" s="1"/>
  <c r="L16319" i="44"/>
  <c r="J16319" i="44"/>
  <c r="I16319" i="44"/>
  <c r="L16318" i="44"/>
  <c r="I16318" i="44"/>
  <c r="J16318" i="44" s="1"/>
  <c r="L16317" i="44"/>
  <c r="I16317" i="44"/>
  <c r="J16317" i="44" s="1"/>
  <c r="L16316" i="44"/>
  <c r="I16316" i="44"/>
  <c r="J16316" i="44" s="1"/>
  <c r="L16315" i="44"/>
  <c r="I16315" i="44"/>
  <c r="J16315" i="44" s="1"/>
  <c r="L16314" i="44"/>
  <c r="I16314" i="44"/>
  <c r="J16314" i="44" s="1"/>
  <c r="L16313" i="44"/>
  <c r="I16313" i="44"/>
  <c r="J16313" i="44" s="1"/>
  <c r="L16312" i="44"/>
  <c r="I16312" i="44"/>
  <c r="J16312" i="44" s="1"/>
  <c r="L16311" i="44"/>
  <c r="J16311" i="44"/>
  <c r="I16311" i="44"/>
  <c r="L16310" i="44"/>
  <c r="I16310" i="44"/>
  <c r="J16310" i="44" s="1"/>
  <c r="L16309" i="44"/>
  <c r="I16309" i="44"/>
  <c r="J16309" i="44" s="1"/>
  <c r="L16308" i="44"/>
  <c r="I16308" i="44"/>
  <c r="J16308" i="44" s="1"/>
  <c r="L16307" i="44"/>
  <c r="I16307" i="44"/>
  <c r="J16307" i="44" s="1"/>
  <c r="L16306" i="44"/>
  <c r="I16306" i="44"/>
  <c r="J16306" i="44" s="1"/>
  <c r="L16305" i="44"/>
  <c r="I16305" i="44"/>
  <c r="J16305" i="44" s="1"/>
  <c r="L16304" i="44"/>
  <c r="I16304" i="44"/>
  <c r="J16304" i="44" s="1"/>
  <c r="L16303" i="44"/>
  <c r="J16303" i="44"/>
  <c r="I16303" i="44"/>
  <c r="L16302" i="44"/>
  <c r="I16302" i="44"/>
  <c r="J16302" i="44" s="1"/>
  <c r="L16301" i="44"/>
  <c r="I16301" i="44"/>
  <c r="J16301" i="44" s="1"/>
  <c r="L16300" i="44"/>
  <c r="I16300" i="44"/>
  <c r="J16300" i="44" s="1"/>
  <c r="L16299" i="44"/>
  <c r="I16299" i="44"/>
  <c r="J16299" i="44" s="1"/>
  <c r="L16298" i="44"/>
  <c r="I16298" i="44"/>
  <c r="J16298" i="44" s="1"/>
  <c r="L16297" i="44"/>
  <c r="I16297" i="44"/>
  <c r="J16297" i="44" s="1"/>
  <c r="L16296" i="44"/>
  <c r="I16296" i="44"/>
  <c r="J16296" i="44" s="1"/>
  <c r="L16295" i="44"/>
  <c r="J16295" i="44"/>
  <c r="I16295" i="44"/>
  <c r="L16294" i="44"/>
  <c r="I16294" i="44"/>
  <c r="J16294" i="44" s="1"/>
  <c r="L16293" i="44"/>
  <c r="I16293" i="44"/>
  <c r="J16293" i="44" s="1"/>
  <c r="L16292" i="44"/>
  <c r="I16292" i="44"/>
  <c r="J16292" i="44" s="1"/>
  <c r="L16291" i="44"/>
  <c r="I16291" i="44"/>
  <c r="J16291" i="44" s="1"/>
  <c r="L16290" i="44"/>
  <c r="I16290" i="44"/>
  <c r="J16290" i="44" s="1"/>
  <c r="L16289" i="44"/>
  <c r="I16289" i="44"/>
  <c r="J16289" i="44" s="1"/>
  <c r="L16288" i="44"/>
  <c r="I16288" i="44"/>
  <c r="J16288" i="44" s="1"/>
  <c r="L16287" i="44"/>
  <c r="J16287" i="44"/>
  <c r="I16287" i="44"/>
  <c r="L16286" i="44"/>
  <c r="I16286" i="44"/>
  <c r="J16286" i="44" s="1"/>
  <c r="L16285" i="44"/>
  <c r="I16285" i="44"/>
  <c r="J16285" i="44" s="1"/>
  <c r="L16284" i="44"/>
  <c r="I16284" i="44"/>
  <c r="J16284" i="44" s="1"/>
  <c r="L16283" i="44"/>
  <c r="I16283" i="44"/>
  <c r="J16283" i="44" s="1"/>
  <c r="L16282" i="44"/>
  <c r="I16282" i="44"/>
  <c r="J16282" i="44" s="1"/>
  <c r="L16281" i="44"/>
  <c r="I16281" i="44"/>
  <c r="J16281" i="44" s="1"/>
  <c r="L16280" i="44"/>
  <c r="I16280" i="44"/>
  <c r="J16280" i="44" s="1"/>
  <c r="L16279" i="44"/>
  <c r="J16279" i="44"/>
  <c r="I16279" i="44"/>
  <c r="L16278" i="44"/>
  <c r="I16278" i="44"/>
  <c r="J16278" i="44" s="1"/>
  <c r="L16277" i="44"/>
  <c r="I16277" i="44"/>
  <c r="J16277" i="44" s="1"/>
  <c r="L16276" i="44"/>
  <c r="I16276" i="44"/>
  <c r="J16276" i="44" s="1"/>
  <c r="L16275" i="44"/>
  <c r="I16275" i="44"/>
  <c r="J16275" i="44" s="1"/>
  <c r="L16274" i="44"/>
  <c r="I16274" i="44"/>
  <c r="J16274" i="44" s="1"/>
  <c r="L16273" i="44"/>
  <c r="I16273" i="44"/>
  <c r="J16273" i="44" s="1"/>
  <c r="L16272" i="44"/>
  <c r="I16272" i="44"/>
  <c r="J16272" i="44" s="1"/>
  <c r="L16271" i="44"/>
  <c r="I16271" i="44"/>
  <c r="J16271" i="44" s="1"/>
  <c r="L16270" i="44"/>
  <c r="I16270" i="44"/>
  <c r="J16270" i="44" s="1"/>
  <c r="L16269" i="44"/>
  <c r="I16269" i="44"/>
  <c r="J16269" i="44" s="1"/>
  <c r="L16268" i="44"/>
  <c r="I16268" i="44"/>
  <c r="J16268" i="44" s="1"/>
  <c r="L16267" i="44"/>
  <c r="I16267" i="44"/>
  <c r="J16267" i="44" s="1"/>
  <c r="L16266" i="44"/>
  <c r="J16266" i="44"/>
  <c r="I16266" i="44"/>
  <c r="L16265" i="44"/>
  <c r="I16265" i="44"/>
  <c r="J16265" i="44" s="1"/>
  <c r="L16264" i="44"/>
  <c r="I16264" i="44"/>
  <c r="J16264" i="44" s="1"/>
  <c r="L16263" i="44"/>
  <c r="I16263" i="44"/>
  <c r="J16263" i="44" s="1"/>
  <c r="L16262" i="44"/>
  <c r="I16262" i="44"/>
  <c r="J16262" i="44" s="1"/>
  <c r="L16261" i="44"/>
  <c r="I16261" i="44"/>
  <c r="J16261" i="44" s="1"/>
  <c r="L16260" i="44"/>
  <c r="I16260" i="44"/>
  <c r="J16260" i="44" s="1"/>
  <c r="L16259" i="44"/>
  <c r="I16259" i="44"/>
  <c r="J16259" i="44" s="1"/>
  <c r="L16258" i="44"/>
  <c r="I16258" i="44"/>
  <c r="J16258" i="44" s="1"/>
  <c r="L16257" i="44"/>
  <c r="I16257" i="44"/>
  <c r="J16257" i="44" s="1"/>
  <c r="L16256" i="44"/>
  <c r="I16256" i="44"/>
  <c r="J16256" i="44" s="1"/>
  <c r="L16255" i="44"/>
  <c r="I16255" i="44"/>
  <c r="J16255" i="44" s="1"/>
  <c r="L16254" i="44"/>
  <c r="I16254" i="44"/>
  <c r="J16254" i="44" s="1"/>
  <c r="L16253" i="44"/>
  <c r="I16253" i="44"/>
  <c r="J16253" i="44" s="1"/>
  <c r="L16252" i="44"/>
  <c r="I16252" i="44"/>
  <c r="J16252" i="44" s="1"/>
  <c r="L16251" i="44"/>
  <c r="I16251" i="44"/>
  <c r="J16251" i="44" s="1"/>
  <c r="L16250" i="44"/>
  <c r="J16250" i="44"/>
  <c r="I16250" i="44"/>
  <c r="L16249" i="44"/>
  <c r="I16249" i="44"/>
  <c r="J16249" i="44" s="1"/>
  <c r="L16248" i="44"/>
  <c r="I16248" i="44"/>
  <c r="J16248" i="44" s="1"/>
  <c r="L16247" i="44"/>
  <c r="I16247" i="44"/>
  <c r="J16247" i="44" s="1"/>
  <c r="L16246" i="44"/>
  <c r="I16246" i="44"/>
  <c r="J16246" i="44" s="1"/>
  <c r="L16245" i="44"/>
  <c r="I16245" i="44"/>
  <c r="J16245" i="44" s="1"/>
  <c r="L16244" i="44"/>
  <c r="I16244" i="44"/>
  <c r="J16244" i="44" s="1"/>
  <c r="L16243" i="44"/>
  <c r="I16243" i="44"/>
  <c r="J16243" i="44" s="1"/>
  <c r="L16242" i="44"/>
  <c r="I16242" i="44"/>
  <c r="J16242" i="44" s="1"/>
  <c r="L16241" i="44"/>
  <c r="I16241" i="44"/>
  <c r="J16241" i="44" s="1"/>
  <c r="L16240" i="44"/>
  <c r="I16240" i="44"/>
  <c r="J16240" i="44" s="1"/>
  <c r="L16239" i="44"/>
  <c r="I16239" i="44"/>
  <c r="J16239" i="44" s="1"/>
  <c r="L16238" i="44"/>
  <c r="I16238" i="44"/>
  <c r="J16238" i="44" s="1"/>
  <c r="L16237" i="44"/>
  <c r="I16237" i="44"/>
  <c r="J16237" i="44" s="1"/>
  <c r="L16236" i="44"/>
  <c r="I16236" i="44"/>
  <c r="J16236" i="44" s="1"/>
  <c r="L16235" i="44"/>
  <c r="I16235" i="44"/>
  <c r="J16235" i="44" s="1"/>
  <c r="L16234" i="44"/>
  <c r="I16234" i="44"/>
  <c r="J16234" i="44" s="1"/>
  <c r="L16233" i="44"/>
  <c r="I16233" i="44"/>
  <c r="J16233" i="44" s="1"/>
  <c r="L16232" i="44"/>
  <c r="I16232" i="44"/>
  <c r="J16232" i="44" s="1"/>
  <c r="L16231" i="44"/>
  <c r="I16231" i="44"/>
  <c r="J16231" i="44" s="1"/>
  <c r="L16230" i="44"/>
  <c r="J16230" i="44"/>
  <c r="I16230" i="44"/>
  <c r="L16229" i="44"/>
  <c r="I16229" i="44"/>
  <c r="J16229" i="44" s="1"/>
  <c r="L16228" i="44"/>
  <c r="I16228" i="44"/>
  <c r="J16228" i="44" s="1"/>
  <c r="L16227" i="44"/>
  <c r="I16227" i="44"/>
  <c r="J16227" i="44" s="1"/>
  <c r="L16226" i="44"/>
  <c r="I16226" i="44"/>
  <c r="J16226" i="44" s="1"/>
  <c r="L16225" i="44"/>
  <c r="I16225" i="44"/>
  <c r="J16225" i="44" s="1"/>
  <c r="L16224" i="44"/>
  <c r="I16224" i="44"/>
  <c r="J16224" i="44" s="1"/>
  <c r="L16223" i="44"/>
  <c r="J16223" i="44"/>
  <c r="I16223" i="44"/>
  <c r="L16222" i="44"/>
  <c r="I16222" i="44"/>
  <c r="J16222" i="44" s="1"/>
  <c r="L16221" i="44"/>
  <c r="I16221" i="44"/>
  <c r="J16221" i="44" s="1"/>
  <c r="L16220" i="44"/>
  <c r="I16220" i="44"/>
  <c r="J16220" i="44" s="1"/>
  <c r="L16219" i="44"/>
  <c r="I16219" i="44"/>
  <c r="J16219" i="44" s="1"/>
  <c r="L16218" i="44"/>
  <c r="I16218" i="44"/>
  <c r="J16218" i="44" s="1"/>
  <c r="L16217" i="44"/>
  <c r="I16217" i="44"/>
  <c r="J16217" i="44" s="1"/>
  <c r="L16216" i="44"/>
  <c r="I16216" i="44"/>
  <c r="J16216" i="44" s="1"/>
  <c r="L16215" i="44"/>
  <c r="J16215" i="44"/>
  <c r="I16215" i="44"/>
  <c r="L16214" i="44"/>
  <c r="I16214" i="44"/>
  <c r="J16214" i="44" s="1"/>
  <c r="L16213" i="44"/>
  <c r="I16213" i="44"/>
  <c r="J16213" i="44" s="1"/>
  <c r="L16212" i="44"/>
  <c r="I16212" i="44"/>
  <c r="J16212" i="44" s="1"/>
  <c r="L16211" i="44"/>
  <c r="I16211" i="44"/>
  <c r="J16211" i="44" s="1"/>
  <c r="L16210" i="44"/>
  <c r="J16210" i="44"/>
  <c r="I16210" i="44"/>
  <c r="L16209" i="44"/>
  <c r="I16209" i="44"/>
  <c r="J16209" i="44" s="1"/>
  <c r="L16208" i="44"/>
  <c r="I16208" i="44"/>
  <c r="J16208" i="44" s="1"/>
  <c r="L16207" i="44"/>
  <c r="I16207" i="44"/>
  <c r="J16207" i="44" s="1"/>
  <c r="L16206" i="44"/>
  <c r="I16206" i="44"/>
  <c r="J16206" i="44" s="1"/>
  <c r="L16205" i="44"/>
  <c r="I16205" i="44"/>
  <c r="J16205" i="44" s="1"/>
  <c r="L16204" i="44"/>
  <c r="I16204" i="44"/>
  <c r="J16204" i="44" s="1"/>
  <c r="L16203" i="44"/>
  <c r="I16203" i="44"/>
  <c r="J16203" i="44" s="1"/>
  <c r="L16202" i="44"/>
  <c r="I16202" i="44"/>
  <c r="J16202" i="44" s="1"/>
  <c r="L16201" i="44"/>
  <c r="I16201" i="44"/>
  <c r="J16201" i="44" s="1"/>
  <c r="L16200" i="44"/>
  <c r="I16200" i="44"/>
  <c r="J16200" i="44" s="1"/>
  <c r="L16199" i="44"/>
  <c r="I16199" i="44"/>
  <c r="J16199" i="44" s="1"/>
  <c r="L16198" i="44"/>
  <c r="I16198" i="44"/>
  <c r="J16198" i="44" s="1"/>
  <c r="L16197" i="44"/>
  <c r="I16197" i="44"/>
  <c r="J16197" i="44" s="1"/>
  <c r="L16196" i="44"/>
  <c r="I16196" i="44"/>
  <c r="J16196" i="44" s="1"/>
  <c r="L16195" i="44"/>
  <c r="I16195" i="44"/>
  <c r="J16195" i="44" s="1"/>
  <c r="L16194" i="44"/>
  <c r="I16194" i="44"/>
  <c r="J16194" i="44" s="1"/>
  <c r="L16193" i="44"/>
  <c r="I16193" i="44"/>
  <c r="J16193" i="44" s="1"/>
  <c r="L16192" i="44"/>
  <c r="I16192" i="44"/>
  <c r="J16192" i="44" s="1"/>
  <c r="L16191" i="44"/>
  <c r="I16191" i="44"/>
  <c r="J16191" i="44" s="1"/>
  <c r="L16190" i="44"/>
  <c r="J16190" i="44"/>
  <c r="I16190" i="44"/>
  <c r="L16189" i="44"/>
  <c r="I16189" i="44"/>
  <c r="J16189" i="44" s="1"/>
  <c r="L16188" i="44"/>
  <c r="I16188" i="44"/>
  <c r="J16188" i="44" s="1"/>
  <c r="L16187" i="44"/>
  <c r="I16187" i="44"/>
  <c r="J16187" i="44" s="1"/>
  <c r="L16186" i="44"/>
  <c r="I16186" i="44"/>
  <c r="J16186" i="44" s="1"/>
  <c r="L16185" i="44"/>
  <c r="I16185" i="44"/>
  <c r="J16185" i="44" s="1"/>
  <c r="L16184" i="44"/>
  <c r="I16184" i="44"/>
  <c r="J16184" i="44" s="1"/>
  <c r="L16183" i="44"/>
  <c r="J16183" i="44"/>
  <c r="I16183" i="44"/>
  <c r="L16182" i="44"/>
  <c r="I16182" i="44"/>
  <c r="J16182" i="44" s="1"/>
  <c r="L16181" i="44"/>
  <c r="I16181" i="44"/>
  <c r="J16181" i="44" s="1"/>
  <c r="L16180" i="44"/>
  <c r="I16180" i="44"/>
  <c r="J16180" i="44" s="1"/>
  <c r="L16179" i="44"/>
  <c r="I16179" i="44"/>
  <c r="J16179" i="44" s="1"/>
  <c r="L16178" i="44"/>
  <c r="I16178" i="44"/>
  <c r="J16178" i="44" s="1"/>
  <c r="L16177" i="44"/>
  <c r="J16177" i="44"/>
  <c r="I16177" i="44"/>
  <c r="L16176" i="44"/>
  <c r="I16176" i="44"/>
  <c r="J16176" i="44" s="1"/>
  <c r="L16175" i="44"/>
  <c r="I16175" i="44"/>
  <c r="J16175" i="44" s="1"/>
  <c r="L16174" i="44"/>
  <c r="I16174" i="44"/>
  <c r="J16174" i="44" s="1"/>
  <c r="L16173" i="44"/>
  <c r="I16173" i="44"/>
  <c r="J16173" i="44" s="1"/>
  <c r="L16172" i="44"/>
  <c r="I16172" i="44"/>
  <c r="J16172" i="44" s="1"/>
  <c r="L16171" i="44"/>
  <c r="I16171" i="44"/>
  <c r="J16171" i="44" s="1"/>
  <c r="L16170" i="44"/>
  <c r="I16170" i="44"/>
  <c r="J16170" i="44" s="1"/>
  <c r="L16169" i="44"/>
  <c r="I16169" i="44"/>
  <c r="J16169" i="44" s="1"/>
  <c r="L16168" i="44"/>
  <c r="I16168" i="44"/>
  <c r="J16168" i="44" s="1"/>
  <c r="L16167" i="44"/>
  <c r="J16167" i="44"/>
  <c r="I16167" i="44"/>
  <c r="L16166" i="44"/>
  <c r="I16166" i="44"/>
  <c r="J16166" i="44" s="1"/>
  <c r="L16165" i="44"/>
  <c r="I16165" i="44"/>
  <c r="J16165" i="44" s="1"/>
  <c r="L16164" i="44"/>
  <c r="I16164" i="44"/>
  <c r="J16164" i="44" s="1"/>
  <c r="L16163" i="44"/>
  <c r="I16163" i="44"/>
  <c r="J16163" i="44" s="1"/>
  <c r="L16162" i="44"/>
  <c r="I16162" i="44"/>
  <c r="J16162" i="44" s="1"/>
  <c r="L16161" i="44"/>
  <c r="J16161" i="44"/>
  <c r="I16161" i="44"/>
  <c r="L16160" i="44"/>
  <c r="I16160" i="44"/>
  <c r="J16160" i="44" s="1"/>
  <c r="L16159" i="44"/>
  <c r="I16159" i="44"/>
  <c r="J16159" i="44" s="1"/>
  <c r="L16158" i="44"/>
  <c r="I16158" i="44"/>
  <c r="J16158" i="44" s="1"/>
  <c r="L16157" i="44"/>
  <c r="I16157" i="44"/>
  <c r="J16157" i="44" s="1"/>
  <c r="L16156" i="44"/>
  <c r="I16156" i="44"/>
  <c r="J16156" i="44" s="1"/>
  <c r="L16155" i="44"/>
  <c r="I16155" i="44"/>
  <c r="J16155" i="44" s="1"/>
  <c r="L16154" i="44"/>
  <c r="I16154" i="44"/>
  <c r="J16154" i="44" s="1"/>
  <c r="L16153" i="44"/>
  <c r="I16153" i="44"/>
  <c r="J16153" i="44" s="1"/>
  <c r="L16152" i="44"/>
  <c r="J16152" i="44"/>
  <c r="I16152" i="44"/>
  <c r="L16151" i="44"/>
  <c r="I16151" i="44"/>
  <c r="J16151" i="44" s="1"/>
  <c r="L16150" i="44"/>
  <c r="I16150" i="44"/>
  <c r="J16150" i="44" s="1"/>
  <c r="L16149" i="44"/>
  <c r="I16149" i="44"/>
  <c r="J16149" i="44" s="1"/>
  <c r="L16148" i="44"/>
  <c r="I16148" i="44"/>
  <c r="J16148" i="44" s="1"/>
  <c r="L16147" i="44"/>
  <c r="I16147" i="44"/>
  <c r="J16147" i="44" s="1"/>
  <c r="L16146" i="44"/>
  <c r="J16146" i="44"/>
  <c r="I16146" i="44"/>
  <c r="L16145" i="44"/>
  <c r="I16145" i="44"/>
  <c r="J16145" i="44" s="1"/>
  <c r="L16144" i="44"/>
  <c r="I16144" i="44"/>
  <c r="J16144" i="44" s="1"/>
  <c r="L16143" i="44"/>
  <c r="I16143" i="44"/>
  <c r="J16143" i="44" s="1"/>
  <c r="L16142" i="44"/>
  <c r="J16142" i="44"/>
  <c r="I16142" i="44"/>
  <c r="L16141" i="44"/>
  <c r="I16141" i="44"/>
  <c r="J16141" i="44" s="1"/>
  <c r="L16140" i="44"/>
  <c r="I16140" i="44"/>
  <c r="J16140" i="44" s="1"/>
  <c r="L16139" i="44"/>
  <c r="I16139" i="44"/>
  <c r="J16139" i="44" s="1"/>
  <c r="L16138" i="44"/>
  <c r="I16138" i="44"/>
  <c r="J16138" i="44" s="1"/>
  <c r="L16137" i="44"/>
  <c r="I16137" i="44"/>
  <c r="J16137" i="44" s="1"/>
  <c r="L16136" i="44"/>
  <c r="I16136" i="44"/>
  <c r="J16136" i="44" s="1"/>
  <c r="L16135" i="44"/>
  <c r="J16135" i="44"/>
  <c r="I16135" i="44"/>
  <c r="L16134" i="44"/>
  <c r="I16134" i="44"/>
  <c r="J16134" i="44" s="1"/>
  <c r="L16133" i="44"/>
  <c r="I16133" i="44"/>
  <c r="J16133" i="44" s="1"/>
  <c r="L16132" i="44"/>
  <c r="I16132" i="44"/>
  <c r="J16132" i="44" s="1"/>
  <c r="L16131" i="44"/>
  <c r="I16131" i="44"/>
  <c r="J16131" i="44" s="1"/>
  <c r="L16130" i="44"/>
  <c r="I16130" i="44"/>
  <c r="J16130" i="44" s="1"/>
  <c r="L16129" i="44"/>
  <c r="I16129" i="44"/>
  <c r="J16129" i="44" s="1"/>
  <c r="L16128" i="44"/>
  <c r="I16128" i="44"/>
  <c r="J16128" i="44" s="1"/>
  <c r="L16127" i="44"/>
  <c r="I16127" i="44"/>
  <c r="J16127" i="44" s="1"/>
  <c r="L16126" i="44"/>
  <c r="I16126" i="44"/>
  <c r="J16126" i="44" s="1"/>
  <c r="L16125" i="44"/>
  <c r="I16125" i="44"/>
  <c r="J16125" i="44" s="1"/>
  <c r="L16124" i="44"/>
  <c r="I16124" i="44"/>
  <c r="J16124" i="44" s="1"/>
  <c r="L16123" i="44"/>
  <c r="I16123" i="44"/>
  <c r="J16123" i="44" s="1"/>
  <c r="L16122" i="44"/>
  <c r="J16122" i="44"/>
  <c r="I16122" i="44"/>
  <c r="L16121" i="44"/>
  <c r="I16121" i="44"/>
  <c r="J16121" i="44" s="1"/>
  <c r="L16120" i="44"/>
  <c r="I16120" i="44"/>
  <c r="J16120" i="44" s="1"/>
  <c r="L16119" i="44"/>
  <c r="I16119" i="44"/>
  <c r="J16119" i="44" s="1"/>
  <c r="L16118" i="44"/>
  <c r="I16118" i="44"/>
  <c r="J16118" i="44" s="1"/>
  <c r="L16117" i="44"/>
  <c r="I16117" i="44"/>
  <c r="J16117" i="44" s="1"/>
  <c r="L16116" i="44"/>
  <c r="I16116" i="44"/>
  <c r="J16116" i="44" s="1"/>
  <c r="L16115" i="44"/>
  <c r="I16115" i="44"/>
  <c r="J16115" i="44" s="1"/>
  <c r="L16114" i="44"/>
  <c r="I16114" i="44"/>
  <c r="J16114" i="44" s="1"/>
  <c r="L16113" i="44"/>
  <c r="L16112" i="44"/>
  <c r="J16112" i="44"/>
  <c r="I16112" i="44"/>
  <c r="L16111" i="44"/>
  <c r="I16111" i="44"/>
  <c r="J16111" i="44" s="1"/>
  <c r="L16110" i="44"/>
  <c r="I16110" i="44"/>
  <c r="J16110" i="44" s="1"/>
  <c r="L16109" i="44"/>
  <c r="I16109" i="44"/>
  <c r="J16109" i="44" s="1"/>
  <c r="L16108" i="44"/>
  <c r="I16108" i="44"/>
  <c r="J16108" i="44" s="1"/>
  <c r="L16107" i="44"/>
  <c r="I16107" i="44"/>
  <c r="J16107" i="44" s="1"/>
  <c r="L16106" i="44"/>
  <c r="I16106" i="44"/>
  <c r="J16106" i="44" s="1"/>
  <c r="L16105" i="44"/>
  <c r="I16105" i="44"/>
  <c r="J16105" i="44" s="1"/>
  <c r="L16104" i="44"/>
  <c r="I16104" i="44"/>
  <c r="J16104" i="44" s="1"/>
  <c r="L16103" i="44"/>
  <c r="I16103" i="44"/>
  <c r="J16103" i="44" s="1"/>
  <c r="L16102" i="44"/>
  <c r="I16102" i="44"/>
  <c r="J16102" i="44" s="1"/>
  <c r="L16101" i="44"/>
  <c r="I16101" i="44"/>
  <c r="J16101" i="44" s="1"/>
  <c r="L16100" i="44"/>
  <c r="J16100" i="44"/>
  <c r="I16100" i="44"/>
  <c r="L16099" i="44"/>
  <c r="I16099" i="44"/>
  <c r="J16099" i="44" s="1"/>
  <c r="L16098" i="44"/>
  <c r="I16098" i="44"/>
  <c r="J16098" i="44" s="1"/>
  <c r="L16097" i="44"/>
  <c r="I16097" i="44"/>
  <c r="J16097" i="44" s="1"/>
  <c r="L16096" i="44"/>
  <c r="J16096" i="44"/>
  <c r="I16096" i="44"/>
  <c r="L16095" i="44"/>
  <c r="I16095" i="44"/>
  <c r="J16095" i="44" s="1"/>
  <c r="L16094" i="44"/>
  <c r="I16094" i="44"/>
  <c r="J16094" i="44" s="1"/>
  <c r="L16093" i="44"/>
  <c r="I16093" i="44"/>
  <c r="J16093" i="44" s="1"/>
  <c r="L16092" i="44"/>
  <c r="I16092" i="44"/>
  <c r="J16092" i="44" s="1"/>
  <c r="L16091" i="44"/>
  <c r="I16091" i="44"/>
  <c r="J16091" i="44" s="1"/>
  <c r="L16090" i="44"/>
  <c r="I16090" i="44"/>
  <c r="J16090" i="44" s="1"/>
  <c r="L16089" i="44"/>
  <c r="I16089" i="44"/>
  <c r="J16089" i="44" s="1"/>
  <c r="L16088" i="44"/>
  <c r="J16088" i="44"/>
  <c r="I16088" i="44"/>
  <c r="L16087" i="44"/>
  <c r="I16087" i="44"/>
  <c r="J16087" i="44" s="1"/>
  <c r="L16086" i="44"/>
  <c r="I16086" i="44"/>
  <c r="J16086" i="44" s="1"/>
  <c r="L16085" i="44"/>
  <c r="I16085" i="44"/>
  <c r="J16085" i="44" s="1"/>
  <c r="L16084" i="44"/>
  <c r="I16084" i="44"/>
  <c r="J16084" i="44" s="1"/>
  <c r="L16083" i="44"/>
  <c r="I16083" i="44"/>
  <c r="J16083" i="44" s="1"/>
  <c r="L16082" i="44"/>
  <c r="I16082" i="44"/>
  <c r="J16082" i="44" s="1"/>
  <c r="L16081" i="44"/>
  <c r="I16081" i="44"/>
  <c r="J16081" i="44" s="1"/>
  <c r="L16080" i="44"/>
  <c r="J16080" i="44"/>
  <c r="I16080" i="44"/>
  <c r="L16079" i="44"/>
  <c r="I16079" i="44"/>
  <c r="J16079" i="44" s="1"/>
  <c r="L16078" i="44"/>
  <c r="I16078" i="44"/>
  <c r="J16078" i="44" s="1"/>
  <c r="L16077" i="44"/>
  <c r="I16077" i="44"/>
  <c r="J16077" i="44" s="1"/>
  <c r="L16076" i="44"/>
  <c r="I16076" i="44"/>
  <c r="J16076" i="44" s="1"/>
  <c r="L16075" i="44"/>
  <c r="I16075" i="44"/>
  <c r="J16075" i="44" s="1"/>
  <c r="L16074" i="44"/>
  <c r="I16074" i="44"/>
  <c r="J16074" i="44" s="1"/>
  <c r="L16073" i="44"/>
  <c r="I16073" i="44"/>
  <c r="J16073" i="44" s="1"/>
  <c r="L16072" i="44"/>
  <c r="I16072" i="44"/>
  <c r="J16072" i="44" s="1"/>
  <c r="L16071" i="44"/>
  <c r="I16071" i="44"/>
  <c r="J16071" i="44" s="1"/>
  <c r="L16070" i="44"/>
  <c r="I16070" i="44"/>
  <c r="J16070" i="44" s="1"/>
  <c r="L16069" i="44"/>
  <c r="I16069" i="44"/>
  <c r="J16069" i="44" s="1"/>
  <c r="L16068" i="44"/>
  <c r="I16068" i="44"/>
  <c r="J16068" i="44" s="1"/>
  <c r="L16067" i="44"/>
  <c r="I16067" i="44"/>
  <c r="J16067" i="44" s="1"/>
  <c r="L16066" i="44"/>
  <c r="I16066" i="44"/>
  <c r="J16066" i="44" s="1"/>
  <c r="L16065" i="44"/>
  <c r="I16065" i="44"/>
  <c r="J16065" i="44" s="1"/>
  <c r="L16064" i="44"/>
  <c r="I16064" i="44"/>
  <c r="J16064" i="44" s="1"/>
  <c r="L16063" i="44"/>
  <c r="I16063" i="44"/>
  <c r="J16063" i="44" s="1"/>
  <c r="L16062" i="44"/>
  <c r="I16062" i="44"/>
  <c r="J16062" i="44" s="1"/>
  <c r="L16061" i="44"/>
  <c r="I16061" i="44"/>
  <c r="J16061" i="44" s="1"/>
  <c r="L16060" i="44"/>
  <c r="I16060" i="44"/>
  <c r="J16060" i="44" s="1"/>
  <c r="L16059" i="44"/>
  <c r="I16059" i="44"/>
  <c r="J16059" i="44" s="1"/>
  <c r="L16058" i="44"/>
  <c r="I16058" i="44"/>
  <c r="J16058" i="44" s="1"/>
  <c r="L16057" i="44"/>
  <c r="I16057" i="44"/>
  <c r="J16057" i="44" s="1"/>
  <c r="L16056" i="44"/>
  <c r="I16056" i="44"/>
  <c r="J16056" i="44" s="1"/>
  <c r="L16055" i="44"/>
  <c r="I16055" i="44"/>
  <c r="J16055" i="44" s="1"/>
  <c r="L16054" i="44"/>
  <c r="I16054" i="44"/>
  <c r="J16054" i="44" s="1"/>
  <c r="L16053" i="44"/>
  <c r="I16053" i="44"/>
  <c r="J16053" i="44" s="1"/>
  <c r="L16052" i="44"/>
  <c r="I16052" i="44"/>
  <c r="J16052" i="44" s="1"/>
  <c r="L16051" i="44"/>
  <c r="I16051" i="44"/>
  <c r="J16051" i="44" s="1"/>
  <c r="L16050" i="44"/>
  <c r="I16050" i="44"/>
  <c r="J16050" i="44" s="1"/>
  <c r="L16049" i="44"/>
  <c r="I16049" i="44"/>
  <c r="J16049" i="44" s="1"/>
  <c r="L16048" i="44"/>
  <c r="I16048" i="44"/>
  <c r="J16048" i="44" s="1"/>
  <c r="L16047" i="44"/>
  <c r="I16047" i="44"/>
  <c r="J16047" i="44" s="1"/>
  <c r="L16046" i="44"/>
  <c r="I16046" i="44"/>
  <c r="J16046" i="44" s="1"/>
  <c r="L16045" i="44"/>
  <c r="I16045" i="44"/>
  <c r="J16045" i="44" s="1"/>
  <c r="L16044" i="44"/>
  <c r="I16044" i="44"/>
  <c r="J16044" i="44" s="1"/>
  <c r="L16043" i="44"/>
  <c r="I16043" i="44"/>
  <c r="J16043" i="44" s="1"/>
  <c r="L16042" i="44"/>
  <c r="J16042" i="44"/>
  <c r="I16042" i="44"/>
  <c r="L16041" i="44"/>
  <c r="I16041" i="44"/>
  <c r="J16041" i="44" s="1"/>
  <c r="L16040" i="44"/>
  <c r="I16040" i="44"/>
  <c r="J16040" i="44" s="1"/>
  <c r="L16039" i="44"/>
  <c r="I16039" i="44"/>
  <c r="J16039" i="44" s="1"/>
  <c r="L16038" i="44"/>
  <c r="I16038" i="44"/>
  <c r="J16038" i="44" s="1"/>
  <c r="L16037" i="44"/>
  <c r="I16037" i="44"/>
  <c r="J16037" i="44" s="1"/>
  <c r="L16036" i="44"/>
  <c r="I16036" i="44"/>
  <c r="J16036" i="44" s="1"/>
  <c r="L16035" i="44"/>
  <c r="I16035" i="44"/>
  <c r="J16035" i="44" s="1"/>
  <c r="L16034" i="44"/>
  <c r="I16034" i="44"/>
  <c r="J16034" i="44" s="1"/>
  <c r="L16033" i="44"/>
  <c r="I16033" i="44"/>
  <c r="J16033" i="44" s="1"/>
  <c r="L16032" i="44"/>
  <c r="J16032" i="44"/>
  <c r="I16032" i="44"/>
  <c r="L16031" i="44"/>
  <c r="I16031" i="44"/>
  <c r="J16031" i="44" s="1"/>
  <c r="L16030" i="44"/>
  <c r="I16030" i="44"/>
  <c r="J16030" i="44" s="1"/>
  <c r="L16029" i="44"/>
  <c r="I16029" i="44"/>
  <c r="J16029" i="44" s="1"/>
  <c r="L16028" i="44"/>
  <c r="I16028" i="44"/>
  <c r="J16028" i="44" s="1"/>
  <c r="L16027" i="44"/>
  <c r="I16027" i="44"/>
  <c r="J16027" i="44" s="1"/>
  <c r="L16026" i="44"/>
  <c r="I16026" i="44"/>
  <c r="J16026" i="44" s="1"/>
  <c r="L16025" i="44"/>
  <c r="I16025" i="44"/>
  <c r="J16025" i="44" s="1"/>
  <c r="L16024" i="44"/>
  <c r="J16024" i="44"/>
  <c r="I16024" i="44"/>
  <c r="L16023" i="44"/>
  <c r="I16023" i="44"/>
  <c r="J16023" i="44" s="1"/>
  <c r="L16022" i="44"/>
  <c r="I16022" i="44"/>
  <c r="J16022" i="44" s="1"/>
  <c r="L16021" i="44"/>
  <c r="I16021" i="44"/>
  <c r="J16021" i="44" s="1"/>
  <c r="L16020" i="44"/>
  <c r="I16020" i="44"/>
  <c r="J16020" i="44" s="1"/>
  <c r="L16019" i="44"/>
  <c r="I16019" i="44"/>
  <c r="J16019" i="44" s="1"/>
  <c r="L16018" i="44"/>
  <c r="I16018" i="44"/>
  <c r="J16018" i="44" s="1"/>
  <c r="L16017" i="44"/>
  <c r="I16017" i="44"/>
  <c r="J16017" i="44" s="1"/>
  <c r="L16016" i="44"/>
  <c r="I16016" i="44"/>
  <c r="J16016" i="44" s="1"/>
  <c r="L16015" i="44"/>
  <c r="I16015" i="44"/>
  <c r="J16015" i="44" s="1"/>
  <c r="L16014" i="44"/>
  <c r="I16014" i="44"/>
  <c r="J16014" i="44" s="1"/>
  <c r="L16013" i="44"/>
  <c r="I16013" i="44"/>
  <c r="J16013" i="44" s="1"/>
  <c r="L16012" i="44"/>
  <c r="I16012" i="44"/>
  <c r="J16012" i="44" s="1"/>
  <c r="L16011" i="44"/>
  <c r="I16011" i="44"/>
  <c r="J16011" i="44" s="1"/>
  <c r="L16010" i="44"/>
  <c r="I16010" i="44"/>
  <c r="J16010" i="44" s="1"/>
  <c r="L16009" i="44"/>
  <c r="I16009" i="44"/>
  <c r="J16009" i="44" s="1"/>
  <c r="L16008" i="44"/>
  <c r="J16008" i="44"/>
  <c r="I16008" i="44"/>
  <c r="L16007" i="44"/>
  <c r="I16007" i="44"/>
  <c r="J16007" i="44" s="1"/>
  <c r="L16006" i="44"/>
  <c r="I16006" i="44"/>
  <c r="J16006" i="44" s="1"/>
  <c r="L16005" i="44"/>
  <c r="I16005" i="44"/>
  <c r="J16005" i="44" s="1"/>
  <c r="L16004" i="44"/>
  <c r="J16004" i="44"/>
  <c r="I16004" i="44"/>
  <c r="L16003" i="44"/>
  <c r="I16003" i="44"/>
  <c r="J16003" i="44" s="1"/>
  <c r="L16002" i="44"/>
  <c r="I16002" i="44"/>
  <c r="J16002" i="44" s="1"/>
  <c r="L16001" i="44"/>
  <c r="I16001" i="44"/>
  <c r="J16001" i="44" s="1"/>
  <c r="L16000" i="44"/>
  <c r="J16000" i="44"/>
  <c r="I16000" i="44"/>
  <c r="L15999" i="44"/>
  <c r="I15999" i="44"/>
  <c r="J15999" i="44" s="1"/>
  <c r="L15998" i="44"/>
  <c r="I15998" i="44"/>
  <c r="J15998" i="44" s="1"/>
  <c r="L15997" i="44"/>
  <c r="I15997" i="44"/>
  <c r="J15997" i="44" s="1"/>
  <c r="L15996" i="44"/>
  <c r="I15996" i="44"/>
  <c r="J15996" i="44" s="1"/>
  <c r="L15995" i="44"/>
  <c r="I15995" i="44"/>
  <c r="J15995" i="44" s="1"/>
  <c r="L15994" i="44"/>
  <c r="I15994" i="44"/>
  <c r="J15994" i="44" s="1"/>
  <c r="L15993" i="44"/>
  <c r="I15993" i="44"/>
  <c r="J15993" i="44" s="1"/>
  <c r="L15992" i="44"/>
  <c r="J15992" i="44"/>
  <c r="I15992" i="44"/>
  <c r="L15991" i="44"/>
  <c r="I15991" i="44"/>
  <c r="J15991" i="44" s="1"/>
  <c r="L15990" i="44"/>
  <c r="I15990" i="44"/>
  <c r="J15990" i="44" s="1"/>
  <c r="L15989" i="44"/>
  <c r="I15989" i="44"/>
  <c r="J15989" i="44" s="1"/>
  <c r="L15988" i="44"/>
  <c r="I15988" i="44"/>
  <c r="J15988" i="44" s="1"/>
  <c r="L15987" i="44"/>
  <c r="I15987" i="44"/>
  <c r="J15987" i="44" s="1"/>
  <c r="L15986" i="44"/>
  <c r="J15986" i="44"/>
  <c r="I15986" i="44"/>
  <c r="L15985" i="44"/>
  <c r="I15985" i="44"/>
  <c r="J15985" i="44" s="1"/>
  <c r="L15984" i="44"/>
  <c r="I15984" i="44"/>
  <c r="J15984" i="44" s="1"/>
  <c r="L15983" i="44"/>
  <c r="I15983" i="44"/>
  <c r="J15983" i="44" s="1"/>
  <c r="L15982" i="44"/>
  <c r="I15982" i="44"/>
  <c r="J15982" i="44" s="1"/>
  <c r="L15981" i="44"/>
  <c r="I15981" i="44"/>
  <c r="J15981" i="44" s="1"/>
  <c r="L15980" i="44"/>
  <c r="I15980" i="44"/>
  <c r="J15980" i="44" s="1"/>
  <c r="L15979" i="44"/>
  <c r="I15979" i="44"/>
  <c r="J15979" i="44" s="1"/>
  <c r="L15978" i="44"/>
  <c r="I15978" i="44"/>
  <c r="J15978" i="44" s="1"/>
  <c r="L15977" i="44"/>
  <c r="I15977" i="44"/>
  <c r="J15977" i="44" s="1"/>
  <c r="L15976" i="44"/>
  <c r="J15976" i="44"/>
  <c r="I15976" i="44"/>
  <c r="L15975" i="44"/>
  <c r="I15975" i="44"/>
  <c r="J15975" i="44" s="1"/>
  <c r="L15974" i="44"/>
  <c r="I15974" i="44"/>
  <c r="J15974" i="44" s="1"/>
  <c r="L15973" i="44"/>
  <c r="I15973" i="44"/>
  <c r="J15973" i="44" s="1"/>
  <c r="L15972" i="44"/>
  <c r="I15972" i="44"/>
  <c r="J15972" i="44" s="1"/>
  <c r="L15971" i="44"/>
  <c r="I15971" i="44"/>
  <c r="J15971" i="44" s="1"/>
  <c r="L15970" i="44"/>
  <c r="I15970" i="44"/>
  <c r="J15970" i="44" s="1"/>
  <c r="L15969" i="44"/>
  <c r="I15969" i="44"/>
  <c r="J15969" i="44" s="1"/>
  <c r="L15968" i="44"/>
  <c r="I15968" i="44"/>
  <c r="J15968" i="44" s="1"/>
  <c r="L15967" i="44"/>
  <c r="I15967" i="44"/>
  <c r="J15967" i="44" s="1"/>
  <c r="L15966" i="44"/>
  <c r="I15966" i="44"/>
  <c r="J15966" i="44" s="1"/>
  <c r="L15965" i="44"/>
  <c r="I15965" i="44"/>
  <c r="J15965" i="44" s="1"/>
  <c r="L15964" i="44"/>
  <c r="I15964" i="44"/>
  <c r="J15964" i="44" s="1"/>
  <c r="L15963" i="44"/>
  <c r="I15963" i="44"/>
  <c r="J15963" i="44" s="1"/>
  <c r="L15962" i="44"/>
  <c r="I15962" i="44"/>
  <c r="J15962" i="44" s="1"/>
  <c r="L15961" i="44"/>
  <c r="I15961" i="44"/>
  <c r="J15961" i="44" s="1"/>
  <c r="L15960" i="44"/>
  <c r="J15960" i="44"/>
  <c r="I15960" i="44"/>
  <c r="L15959" i="44"/>
  <c r="I15959" i="44"/>
  <c r="J15959" i="44" s="1"/>
  <c r="L15958" i="44"/>
  <c r="I15958" i="44"/>
  <c r="J15958" i="44" s="1"/>
  <c r="L15957" i="44"/>
  <c r="I15957" i="44"/>
  <c r="J15957" i="44" s="1"/>
  <c r="L15956" i="44"/>
  <c r="J15956" i="44"/>
  <c r="I15956" i="44"/>
  <c r="L15955" i="44"/>
  <c r="I15955" i="44"/>
  <c r="J15955" i="44" s="1"/>
  <c r="L15954" i="44"/>
  <c r="I15954" i="44"/>
  <c r="J15954" i="44" s="1"/>
  <c r="L15953" i="44"/>
  <c r="I15953" i="44"/>
  <c r="J15953" i="44" s="1"/>
  <c r="L15952" i="44"/>
  <c r="I15952" i="44"/>
  <c r="J15952" i="44" s="1"/>
  <c r="L15951" i="44"/>
  <c r="I15951" i="44"/>
  <c r="J15951" i="44" s="1"/>
  <c r="L15950" i="44"/>
  <c r="I15950" i="44"/>
  <c r="J15950" i="44" s="1"/>
  <c r="L15949" i="44"/>
  <c r="I15949" i="44"/>
  <c r="J15949" i="44" s="1"/>
  <c r="L15948" i="44"/>
  <c r="I15948" i="44"/>
  <c r="J15948" i="44" s="1"/>
  <c r="L15947" i="44"/>
  <c r="I15947" i="44"/>
  <c r="J15947" i="44" s="1"/>
  <c r="L15946" i="44"/>
  <c r="J15946" i="44"/>
  <c r="I15946" i="44"/>
  <c r="L15945" i="44"/>
  <c r="I15945" i="44"/>
  <c r="J15945" i="44" s="1"/>
  <c r="L15944" i="44"/>
  <c r="I15944" i="44"/>
  <c r="J15944" i="44" s="1"/>
  <c r="L15943" i="44"/>
  <c r="I15943" i="44"/>
  <c r="J15943" i="44" s="1"/>
  <c r="L15942" i="44"/>
  <c r="I15942" i="44"/>
  <c r="J15942" i="44" s="1"/>
  <c r="L15941" i="44"/>
  <c r="I15941" i="44"/>
  <c r="J15941" i="44" s="1"/>
  <c r="L15940" i="44"/>
  <c r="J15940" i="44"/>
  <c r="I15940" i="44"/>
  <c r="L15939" i="44"/>
  <c r="I15939" i="44"/>
  <c r="J15939" i="44" s="1"/>
  <c r="L15938" i="44"/>
  <c r="I15938" i="44"/>
  <c r="J15938" i="44" s="1"/>
  <c r="L15937" i="44"/>
  <c r="I15937" i="44"/>
  <c r="J15937" i="44" s="1"/>
  <c r="L15936" i="44"/>
  <c r="I15936" i="44"/>
  <c r="J15936" i="44" s="1"/>
  <c r="L15935" i="44"/>
  <c r="I15935" i="44"/>
  <c r="J15935" i="44" s="1"/>
  <c r="L15934" i="44"/>
  <c r="I15934" i="44"/>
  <c r="J15934" i="44" s="1"/>
  <c r="L15933" i="44"/>
  <c r="I15933" i="44"/>
  <c r="J15933" i="44" s="1"/>
  <c r="L15932" i="44"/>
  <c r="I15932" i="44"/>
  <c r="J15932" i="44" s="1"/>
  <c r="L15931" i="44"/>
  <c r="I15931" i="44"/>
  <c r="J15931" i="44" s="1"/>
  <c r="L15930" i="44"/>
  <c r="J15930" i="44"/>
  <c r="I15930" i="44"/>
  <c r="L15929" i="44"/>
  <c r="I15929" i="44"/>
  <c r="J15929" i="44" s="1"/>
  <c r="L15928" i="44"/>
  <c r="I15928" i="44"/>
  <c r="J15928" i="44" s="1"/>
  <c r="L15927" i="44"/>
  <c r="I15927" i="44"/>
  <c r="J15927" i="44" s="1"/>
  <c r="L15926" i="44"/>
  <c r="I15926" i="44"/>
  <c r="J15926" i="44" s="1"/>
  <c r="L15925" i="44"/>
  <c r="I15925" i="44"/>
  <c r="J15925" i="44" s="1"/>
  <c r="L15924" i="44"/>
  <c r="J15924" i="44"/>
  <c r="I15924" i="44"/>
  <c r="L15923" i="44"/>
  <c r="I15923" i="44"/>
  <c r="J15923" i="44" s="1"/>
  <c r="L15922" i="44"/>
  <c r="I15922" i="44"/>
  <c r="J15922" i="44" s="1"/>
  <c r="L15921" i="44"/>
  <c r="I15921" i="44"/>
  <c r="J15921" i="44" s="1"/>
  <c r="L15920" i="44"/>
  <c r="J15920" i="44"/>
  <c r="I15920" i="44"/>
  <c r="L15919" i="44"/>
  <c r="I15919" i="44"/>
  <c r="J15919" i="44" s="1"/>
  <c r="L15918" i="44"/>
  <c r="I15918" i="44"/>
  <c r="J15918" i="44" s="1"/>
  <c r="L15917" i="44"/>
  <c r="I15917" i="44"/>
  <c r="J15917" i="44" s="1"/>
  <c r="L15916" i="44"/>
  <c r="I15916" i="44"/>
  <c r="J15916" i="44" s="1"/>
  <c r="L15915" i="44"/>
  <c r="I15915" i="44"/>
  <c r="J15915" i="44" s="1"/>
  <c r="L15914" i="44"/>
  <c r="I15914" i="44"/>
  <c r="J15914" i="44" s="1"/>
  <c r="L15913" i="44"/>
  <c r="I15913" i="44"/>
  <c r="J15913" i="44" s="1"/>
  <c r="L15912" i="44"/>
  <c r="I15912" i="44"/>
  <c r="J15912" i="44" s="1"/>
  <c r="L15911" i="44"/>
  <c r="I15911" i="44"/>
  <c r="J15911" i="44" s="1"/>
  <c r="L15910" i="44"/>
  <c r="I15910" i="44"/>
  <c r="J15910" i="44" s="1"/>
  <c r="L15909" i="44"/>
  <c r="I15909" i="44"/>
  <c r="J15909" i="44" s="1"/>
  <c r="L15908" i="44"/>
  <c r="I15908" i="44"/>
  <c r="J15908" i="44" s="1"/>
  <c r="L15907" i="44"/>
  <c r="I15907" i="44"/>
  <c r="J15907" i="44" s="1"/>
  <c r="L15906" i="44"/>
  <c r="I15906" i="44"/>
  <c r="J15906" i="44" s="1"/>
  <c r="L15905" i="44"/>
  <c r="I15905" i="44"/>
  <c r="J15905" i="44" s="1"/>
  <c r="L15904" i="44"/>
  <c r="I15904" i="44"/>
  <c r="J15904" i="44" s="1"/>
  <c r="L15903" i="44"/>
  <c r="I15903" i="44"/>
  <c r="J15903" i="44" s="1"/>
  <c r="L15902" i="44"/>
  <c r="I15902" i="44"/>
  <c r="J15902" i="44" s="1"/>
  <c r="L15901" i="44"/>
  <c r="J15901" i="44"/>
  <c r="I15901" i="44"/>
  <c r="L15900" i="44"/>
  <c r="I15900" i="44"/>
  <c r="J15900" i="44" s="1"/>
  <c r="L15899" i="44"/>
  <c r="I15899" i="44"/>
  <c r="J15899" i="44" s="1"/>
  <c r="L15898" i="44"/>
  <c r="I15898" i="44"/>
  <c r="J15898" i="44" s="1"/>
  <c r="L15897" i="44"/>
  <c r="I15897" i="44"/>
  <c r="J15897" i="44" s="1"/>
  <c r="L15896" i="44"/>
  <c r="I15896" i="44"/>
  <c r="J15896" i="44" s="1"/>
  <c r="L15895" i="44"/>
  <c r="I15895" i="44"/>
  <c r="J15895" i="44" s="1"/>
  <c r="L15894" i="44"/>
  <c r="I15894" i="44"/>
  <c r="J15894" i="44" s="1"/>
  <c r="L15893" i="44"/>
  <c r="J15893" i="44"/>
  <c r="I15893" i="44"/>
  <c r="L15892" i="44"/>
  <c r="I15892" i="44"/>
  <c r="J15892" i="44" s="1"/>
  <c r="L15891" i="44"/>
  <c r="I15891" i="44"/>
  <c r="J15891" i="44" s="1"/>
  <c r="L15890" i="44"/>
  <c r="J15890" i="44"/>
  <c r="I15890" i="44"/>
  <c r="L15889" i="44"/>
  <c r="I15889" i="44"/>
  <c r="J15889" i="44" s="1"/>
  <c r="L15888" i="44"/>
  <c r="I15888" i="44"/>
  <c r="J15888" i="44" s="1"/>
  <c r="L15887" i="44"/>
  <c r="I15887" i="44"/>
  <c r="J15887" i="44" s="1"/>
  <c r="L15886" i="44"/>
  <c r="I15886" i="44"/>
  <c r="J15886" i="44" s="1"/>
  <c r="L15885" i="44"/>
  <c r="I15885" i="44"/>
  <c r="J15885" i="44" s="1"/>
  <c r="L15884" i="44"/>
  <c r="I15884" i="44"/>
  <c r="J15884" i="44" s="1"/>
  <c r="L15883" i="44"/>
  <c r="I15883" i="44"/>
  <c r="J15883" i="44" s="1"/>
  <c r="L15882" i="44"/>
  <c r="I15882" i="44"/>
  <c r="J15882" i="44" s="1"/>
  <c r="L15881" i="44"/>
  <c r="I15881" i="44"/>
  <c r="J15881" i="44" s="1"/>
  <c r="L15880" i="44"/>
  <c r="I15880" i="44"/>
  <c r="J15880" i="44" s="1"/>
  <c r="L15879" i="44"/>
  <c r="I15879" i="44"/>
  <c r="J15879" i="44" s="1"/>
  <c r="L15878" i="44"/>
  <c r="I15878" i="44"/>
  <c r="J15878" i="44" s="1"/>
  <c r="L15877" i="44"/>
  <c r="J15877" i="44"/>
  <c r="I15877" i="44"/>
  <c r="L15876" i="44"/>
  <c r="I15876" i="44"/>
  <c r="J15876" i="44" s="1"/>
  <c r="L15875" i="44"/>
  <c r="I15875" i="44"/>
  <c r="J15875" i="44" s="1"/>
  <c r="L15874" i="44"/>
  <c r="J15874" i="44"/>
  <c r="I15874" i="44"/>
  <c r="L15873" i="44"/>
  <c r="I15873" i="44"/>
  <c r="J15873" i="44" s="1"/>
  <c r="L15872" i="44"/>
  <c r="I15872" i="44"/>
  <c r="J15872" i="44" s="1"/>
  <c r="L15871" i="44"/>
  <c r="I15871" i="44"/>
  <c r="J15871" i="44" s="1"/>
  <c r="L15870" i="44"/>
  <c r="I15870" i="44"/>
  <c r="J15870" i="44" s="1"/>
  <c r="L15869" i="44"/>
  <c r="I15869" i="44"/>
  <c r="J15869" i="44" s="1"/>
  <c r="L15868" i="44"/>
  <c r="I15868" i="44"/>
  <c r="J15868" i="44" s="1"/>
  <c r="L15867" i="44"/>
  <c r="I15867" i="44"/>
  <c r="J15867" i="44" s="1"/>
  <c r="L15866" i="44"/>
  <c r="I15866" i="44"/>
  <c r="J15866" i="44" s="1"/>
  <c r="L15865" i="44"/>
  <c r="I15865" i="44"/>
  <c r="J15865" i="44" s="1"/>
  <c r="L15864" i="44"/>
  <c r="J15864" i="44"/>
  <c r="I15864" i="44"/>
  <c r="L15863" i="44"/>
  <c r="I15863" i="44"/>
  <c r="J15863" i="44" s="1"/>
  <c r="L15862" i="44"/>
  <c r="I15862" i="44"/>
  <c r="J15862" i="44" s="1"/>
  <c r="L15861" i="44"/>
  <c r="I15861" i="44"/>
  <c r="J15861" i="44" s="1"/>
  <c r="L15860" i="44"/>
  <c r="I15860" i="44"/>
  <c r="J15860" i="44" s="1"/>
  <c r="L15859" i="44"/>
  <c r="I15859" i="44"/>
  <c r="J15859" i="44" s="1"/>
  <c r="L15858" i="44"/>
  <c r="I15858" i="44"/>
  <c r="J15858" i="44" s="1"/>
  <c r="L15857" i="44"/>
  <c r="I15857" i="44"/>
  <c r="J15857" i="44" s="1"/>
  <c r="L15856" i="44"/>
  <c r="I15856" i="44"/>
  <c r="J15856" i="44" s="1"/>
  <c r="L15855" i="44"/>
  <c r="I15855" i="44"/>
  <c r="J15855" i="44" s="1"/>
  <c r="L15854" i="44"/>
  <c r="I15854" i="44"/>
  <c r="J15854" i="44" s="1"/>
  <c r="L15853" i="44"/>
  <c r="I15853" i="44"/>
  <c r="J15853" i="44" s="1"/>
  <c r="L15852" i="44"/>
  <c r="J15852" i="44"/>
  <c r="I15852" i="44"/>
  <c r="L15851" i="44"/>
  <c r="I15851" i="44"/>
  <c r="J15851" i="44" s="1"/>
  <c r="L15850" i="44"/>
  <c r="J15850" i="44"/>
  <c r="I15850" i="44"/>
  <c r="L15849" i="44"/>
  <c r="I15849" i="44"/>
  <c r="J15849" i="44" s="1"/>
  <c r="L15848" i="44"/>
  <c r="I15848" i="44"/>
  <c r="J15848" i="44" s="1"/>
  <c r="L15847" i="44"/>
  <c r="I15847" i="44"/>
  <c r="J15847" i="44" s="1"/>
  <c r="L15846" i="44"/>
  <c r="I15846" i="44"/>
  <c r="J15846" i="44" s="1"/>
  <c r="L15845" i="44"/>
  <c r="J15845" i="44"/>
  <c r="I15845" i="44"/>
  <c r="L15844" i="44"/>
  <c r="I15844" i="44"/>
  <c r="J15844" i="44" s="1"/>
  <c r="L15843" i="44"/>
  <c r="I15843" i="44"/>
  <c r="J15843" i="44" s="1"/>
  <c r="L15842" i="44"/>
  <c r="J15842" i="44"/>
  <c r="I15842" i="44"/>
  <c r="L15841" i="44"/>
  <c r="I15841" i="44"/>
  <c r="J15841" i="44" s="1"/>
  <c r="L15840" i="44"/>
  <c r="I15840" i="44"/>
  <c r="J15840" i="44" s="1"/>
  <c r="L15839" i="44"/>
  <c r="I15839" i="44"/>
  <c r="J15839" i="44" s="1"/>
  <c r="L15838" i="44"/>
  <c r="I15838" i="44"/>
  <c r="J15838" i="44" s="1"/>
  <c r="L15837" i="44"/>
  <c r="I15837" i="44"/>
  <c r="J15837" i="44" s="1"/>
  <c r="L15836" i="44"/>
  <c r="J15836" i="44"/>
  <c r="I15836" i="44"/>
  <c r="L15835" i="44"/>
  <c r="I15835" i="44"/>
  <c r="J15835" i="44" s="1"/>
  <c r="L15834" i="44"/>
  <c r="I15834" i="44"/>
  <c r="J15834" i="44" s="1"/>
  <c r="L15833" i="44"/>
  <c r="I15833" i="44"/>
  <c r="J15833" i="44" s="1"/>
  <c r="L15832" i="44"/>
  <c r="I15832" i="44"/>
  <c r="J15832" i="44" s="1"/>
  <c r="L15831" i="44"/>
  <c r="I15831" i="44"/>
  <c r="J15831" i="44" s="1"/>
  <c r="L15830" i="44"/>
  <c r="I15830" i="44"/>
  <c r="J15830" i="44" s="1"/>
  <c r="L15829" i="44"/>
  <c r="I15829" i="44"/>
  <c r="J15829" i="44" s="1"/>
  <c r="L15828" i="44"/>
  <c r="I15828" i="44"/>
  <c r="J15828" i="44" s="1"/>
  <c r="L15827" i="44"/>
  <c r="I15827" i="44"/>
  <c r="J15827" i="44" s="1"/>
  <c r="L15826" i="44"/>
  <c r="I15826" i="44"/>
  <c r="J15826" i="44" s="1"/>
  <c r="L15825" i="44"/>
  <c r="I15825" i="44"/>
  <c r="J15825" i="44" s="1"/>
  <c r="L15824" i="44"/>
  <c r="I15824" i="44"/>
  <c r="J15824" i="44" s="1"/>
  <c r="L15823" i="44"/>
  <c r="I15823" i="44"/>
  <c r="J15823" i="44" s="1"/>
  <c r="L15822" i="44"/>
  <c r="I15822" i="44"/>
  <c r="J15822" i="44" s="1"/>
  <c r="L15821" i="44"/>
  <c r="J15821" i="44"/>
  <c r="I15821" i="44"/>
  <c r="L15820" i="44"/>
  <c r="I15820" i="44"/>
  <c r="J15820" i="44" s="1"/>
  <c r="L15819" i="44"/>
  <c r="I15819" i="44"/>
  <c r="J15819" i="44" s="1"/>
  <c r="L15818" i="44"/>
  <c r="J15818" i="44"/>
  <c r="I15818" i="44"/>
  <c r="L15817" i="44"/>
  <c r="I15817" i="44"/>
  <c r="J15817" i="44" s="1"/>
  <c r="L15816" i="44"/>
  <c r="I15816" i="44"/>
  <c r="J15816" i="44" s="1"/>
  <c r="L15815" i="44"/>
  <c r="I15815" i="44"/>
  <c r="J15815" i="44" s="1"/>
  <c r="L15814" i="44"/>
  <c r="I15814" i="44"/>
  <c r="J15814" i="44" s="1"/>
  <c r="L15813" i="44"/>
  <c r="I15813" i="44"/>
  <c r="J15813" i="44" s="1"/>
  <c r="L15812" i="44"/>
  <c r="I15812" i="44"/>
  <c r="J15812" i="44" s="1"/>
  <c r="L15811" i="44"/>
  <c r="I15811" i="44"/>
  <c r="J15811" i="44" s="1"/>
  <c r="L15810" i="44"/>
  <c r="I15810" i="44"/>
  <c r="J15810" i="44" s="1"/>
  <c r="L15809" i="44"/>
  <c r="I15809" i="44"/>
  <c r="J15809" i="44" s="1"/>
  <c r="L15808" i="44"/>
  <c r="I15808" i="44"/>
  <c r="J15808" i="44" s="1"/>
  <c r="L15807" i="44"/>
  <c r="I15807" i="44"/>
  <c r="J15807" i="44" s="1"/>
  <c r="L15806" i="44"/>
  <c r="I15806" i="44"/>
  <c r="J15806" i="44" s="1"/>
  <c r="L15805" i="44"/>
  <c r="I15805" i="44"/>
  <c r="J15805" i="44" s="1"/>
  <c r="L15804" i="44"/>
  <c r="I15804" i="44"/>
  <c r="J15804" i="44" s="1"/>
  <c r="L15803" i="44"/>
  <c r="I15803" i="44"/>
  <c r="J15803" i="44" s="1"/>
  <c r="L15802" i="44"/>
  <c r="I15802" i="44"/>
  <c r="J15802" i="44" s="1"/>
  <c r="L15801" i="44"/>
  <c r="I15801" i="44"/>
  <c r="J15801" i="44" s="1"/>
  <c r="L15800" i="44"/>
  <c r="J15800" i="44"/>
  <c r="I15800" i="44"/>
  <c r="L15799" i="44"/>
  <c r="I15799" i="44"/>
  <c r="J15799" i="44" s="1"/>
  <c r="L15798" i="44"/>
  <c r="I15798" i="44"/>
  <c r="J15798" i="44" s="1"/>
  <c r="L15797" i="44"/>
  <c r="I15797" i="44"/>
  <c r="J15797" i="44" s="1"/>
  <c r="L15796" i="44"/>
  <c r="I15796" i="44"/>
  <c r="J15796" i="44" s="1"/>
  <c r="L15795" i="44"/>
  <c r="I15795" i="44"/>
  <c r="J15795" i="44" s="1"/>
  <c r="L15794" i="44"/>
  <c r="I15794" i="44"/>
  <c r="J15794" i="44" s="1"/>
  <c r="L15793" i="44"/>
  <c r="I15793" i="44"/>
  <c r="J15793" i="44" s="1"/>
  <c r="L15792" i="44"/>
  <c r="J15792" i="44"/>
  <c r="I15792" i="44"/>
  <c r="L15791" i="44"/>
  <c r="I15791" i="44"/>
  <c r="J15791" i="44" s="1"/>
  <c r="L15790" i="44"/>
  <c r="I15790" i="44"/>
  <c r="J15790" i="44" s="1"/>
  <c r="L15789" i="44"/>
  <c r="I15789" i="44"/>
  <c r="J15789" i="44" s="1"/>
  <c r="L15788" i="44"/>
  <c r="I15788" i="44"/>
  <c r="J15788" i="44" s="1"/>
  <c r="L15787" i="44"/>
  <c r="I15787" i="44"/>
  <c r="J15787" i="44" s="1"/>
  <c r="L15786" i="44"/>
  <c r="I15786" i="44"/>
  <c r="J15786" i="44" s="1"/>
  <c r="L15785" i="44"/>
  <c r="I15785" i="44"/>
  <c r="J15785" i="44" s="1"/>
  <c r="L15784" i="44"/>
  <c r="I15784" i="44"/>
  <c r="J15784" i="44" s="1"/>
  <c r="L15783" i="44"/>
  <c r="I15783" i="44"/>
  <c r="J15783" i="44" s="1"/>
  <c r="L15782" i="44"/>
  <c r="I15782" i="44"/>
  <c r="J15782" i="44" s="1"/>
  <c r="L15781" i="44"/>
  <c r="I15781" i="44"/>
  <c r="J15781" i="44" s="1"/>
  <c r="L15780" i="44"/>
  <c r="J15780" i="44"/>
  <c r="I15780" i="44"/>
  <c r="L15779" i="44"/>
  <c r="I15779" i="44"/>
  <c r="J15779" i="44" s="1"/>
  <c r="L15778" i="44"/>
  <c r="J15778" i="44"/>
  <c r="I15778" i="44"/>
  <c r="L15777" i="44"/>
  <c r="I15777" i="44"/>
  <c r="J15777" i="44" s="1"/>
  <c r="L15776" i="44"/>
  <c r="I15776" i="44"/>
  <c r="J15776" i="44" s="1"/>
  <c r="L15775" i="44"/>
  <c r="I15775" i="44"/>
  <c r="J15775" i="44" s="1"/>
  <c r="L15774" i="44"/>
  <c r="I15774" i="44"/>
  <c r="J15774" i="44" s="1"/>
  <c r="L15773" i="44"/>
  <c r="J15773" i="44"/>
  <c r="I15773" i="44"/>
  <c r="L15772" i="44"/>
  <c r="I15772" i="44"/>
  <c r="J15772" i="44" s="1"/>
  <c r="L15771" i="44"/>
  <c r="I15771" i="44"/>
  <c r="J15771" i="44" s="1"/>
  <c r="L15770" i="44"/>
  <c r="I15770" i="44"/>
  <c r="J15770" i="44" s="1"/>
  <c r="L15769" i="44"/>
  <c r="I15769" i="44"/>
  <c r="J15769" i="44" s="1"/>
  <c r="L15768" i="44"/>
  <c r="I15768" i="44"/>
  <c r="J15768" i="44" s="1"/>
  <c r="L15767" i="44"/>
  <c r="I15767" i="44"/>
  <c r="J15767" i="44" s="1"/>
  <c r="L15766" i="44"/>
  <c r="I15766" i="44"/>
  <c r="J15766" i="44" s="1"/>
  <c r="L15765" i="44"/>
  <c r="J15765" i="44"/>
  <c r="I15765" i="44"/>
  <c r="L15764" i="44"/>
  <c r="I15764" i="44"/>
  <c r="J15764" i="44" s="1"/>
  <c r="L15763" i="44"/>
  <c r="I15763" i="44"/>
  <c r="J15763" i="44" s="1"/>
  <c r="L15762" i="44"/>
  <c r="I15762" i="44"/>
  <c r="J15762" i="44" s="1"/>
  <c r="L15761" i="44"/>
  <c r="I15761" i="44"/>
  <c r="J15761" i="44" s="1"/>
  <c r="L15760" i="44"/>
  <c r="I15760" i="44"/>
  <c r="J15760" i="44" s="1"/>
  <c r="L15759" i="44"/>
  <c r="I15759" i="44"/>
  <c r="J15759" i="44" s="1"/>
  <c r="L15758" i="44"/>
  <c r="I15758" i="44"/>
  <c r="J15758" i="44" s="1"/>
  <c r="L15757" i="44"/>
  <c r="I15757" i="44"/>
  <c r="J15757" i="44" s="1"/>
  <c r="L15756" i="44"/>
  <c r="J15756" i="44"/>
  <c r="I15756" i="44"/>
  <c r="L15755" i="44"/>
  <c r="I15755" i="44"/>
  <c r="J15755" i="44" s="1"/>
  <c r="L15754" i="44"/>
  <c r="I15754" i="44"/>
  <c r="J15754" i="44" s="1"/>
  <c r="L15753" i="44"/>
  <c r="I15753" i="44"/>
  <c r="J15753" i="44" s="1"/>
  <c r="L15752" i="44"/>
  <c r="I15752" i="44"/>
  <c r="J15752" i="44" s="1"/>
  <c r="L15751" i="44"/>
  <c r="I15751" i="44"/>
  <c r="J15751" i="44" s="1"/>
  <c r="L15750" i="44"/>
  <c r="I15750" i="44"/>
  <c r="J15750" i="44" s="1"/>
  <c r="L15749" i="44"/>
  <c r="I15749" i="44"/>
  <c r="J15749" i="44" s="1"/>
  <c r="L15748" i="44"/>
  <c r="J15748" i="44"/>
  <c r="I15748" i="44"/>
  <c r="L15747" i="44"/>
  <c r="I15747" i="44"/>
  <c r="J15747" i="44" s="1"/>
  <c r="L15746" i="44"/>
  <c r="I15746" i="44"/>
  <c r="J15746" i="44" s="1"/>
  <c r="L15745" i="44"/>
  <c r="I15745" i="44"/>
  <c r="J15745" i="44" s="1"/>
  <c r="L15744" i="44"/>
  <c r="J15744" i="44"/>
  <c r="I15744" i="44"/>
  <c r="L15743" i="44"/>
  <c r="I15743" i="44"/>
  <c r="J15743" i="44" s="1"/>
  <c r="L15742" i="44"/>
  <c r="I15742" i="44"/>
  <c r="J15742" i="44" s="1"/>
  <c r="L15741" i="44"/>
  <c r="I15741" i="44"/>
  <c r="J15741" i="44" s="1"/>
  <c r="L15740" i="44"/>
  <c r="I15740" i="44"/>
  <c r="J15740" i="44" s="1"/>
  <c r="L15739" i="44"/>
  <c r="I15739" i="44"/>
  <c r="J15739" i="44" s="1"/>
  <c r="L15738" i="44"/>
  <c r="I15738" i="44"/>
  <c r="J15738" i="44" s="1"/>
  <c r="L15737" i="44"/>
  <c r="I15737" i="44"/>
  <c r="J15737" i="44" s="1"/>
  <c r="L15736" i="44"/>
  <c r="J15736" i="44"/>
  <c r="I15736" i="44"/>
  <c r="L15735" i="44"/>
  <c r="I15735" i="44"/>
  <c r="J15735" i="44" s="1"/>
  <c r="L15734" i="44"/>
  <c r="I15734" i="44"/>
  <c r="J15734" i="44" s="1"/>
  <c r="L15733" i="44"/>
  <c r="I15733" i="44"/>
  <c r="J15733" i="44" s="1"/>
  <c r="L15732" i="44"/>
  <c r="I15732" i="44"/>
  <c r="J15732" i="44" s="1"/>
  <c r="L15731" i="44"/>
  <c r="I15731" i="44"/>
  <c r="J15731" i="44" s="1"/>
  <c r="L15730" i="44"/>
  <c r="I15730" i="44"/>
  <c r="J15730" i="44" s="1"/>
  <c r="L15729" i="44"/>
  <c r="I15729" i="44"/>
  <c r="J15729" i="44" s="1"/>
  <c r="L15728" i="44"/>
  <c r="I15728" i="44"/>
  <c r="J15728" i="44" s="1"/>
  <c r="L15727" i="44"/>
  <c r="I15727" i="44"/>
  <c r="J15727" i="44" s="1"/>
  <c r="L15726" i="44"/>
  <c r="I15726" i="44"/>
  <c r="J15726" i="44" s="1"/>
  <c r="L15725" i="44"/>
  <c r="I15725" i="44"/>
  <c r="J15725" i="44" s="1"/>
  <c r="L15724" i="44"/>
  <c r="J15724" i="44"/>
  <c r="I15724" i="44"/>
  <c r="L15723" i="44"/>
  <c r="I15723" i="44"/>
  <c r="J15723" i="44" s="1"/>
  <c r="L15722" i="44"/>
  <c r="I15722" i="44"/>
  <c r="J15722" i="44" s="1"/>
  <c r="L15721" i="44"/>
  <c r="I15721" i="44"/>
  <c r="J15721" i="44" s="1"/>
  <c r="L15720" i="44"/>
  <c r="I15720" i="44"/>
  <c r="J15720" i="44" s="1"/>
  <c r="L15719" i="44"/>
  <c r="I15719" i="44"/>
  <c r="J15719" i="44" s="1"/>
  <c r="L15718" i="44"/>
  <c r="I15718" i="44"/>
  <c r="J15718" i="44" s="1"/>
  <c r="L15717" i="44"/>
  <c r="I15717" i="44"/>
  <c r="J15717" i="44" s="1"/>
  <c r="L15716" i="44"/>
  <c r="I15716" i="44"/>
  <c r="J15716" i="44" s="1"/>
  <c r="L15715" i="44"/>
  <c r="I15715" i="44"/>
  <c r="J15715" i="44" s="1"/>
  <c r="L15714" i="44"/>
  <c r="J15714" i="44"/>
  <c r="I15714" i="44"/>
  <c r="L15713" i="44"/>
  <c r="I15713" i="44"/>
  <c r="J15713" i="44" s="1"/>
  <c r="L15712" i="44"/>
  <c r="I15712" i="44"/>
  <c r="J15712" i="44" s="1"/>
  <c r="L15711" i="44"/>
  <c r="I15711" i="44"/>
  <c r="J15711" i="44" s="1"/>
  <c r="L15710" i="44"/>
  <c r="I15710" i="44"/>
  <c r="J15710" i="44" s="1"/>
  <c r="L15709" i="44"/>
  <c r="I15709" i="44"/>
  <c r="J15709" i="44" s="1"/>
  <c r="L15708" i="44"/>
  <c r="I15708" i="44"/>
  <c r="J15708" i="44" s="1"/>
  <c r="L15707" i="44"/>
  <c r="I15707" i="44"/>
  <c r="J15707" i="44" s="1"/>
  <c r="L15706" i="44"/>
  <c r="J15706" i="44"/>
  <c r="I15706" i="44"/>
  <c r="L15705" i="44"/>
  <c r="I15705" i="44"/>
  <c r="J15705" i="44" s="1"/>
  <c r="L15704" i="44"/>
  <c r="I15704" i="44"/>
  <c r="J15704" i="44" s="1"/>
  <c r="L15703" i="44"/>
  <c r="I15703" i="44"/>
  <c r="J15703" i="44" s="1"/>
  <c r="L15702" i="44"/>
  <c r="I15702" i="44"/>
  <c r="J15702" i="44" s="1"/>
  <c r="L15701" i="44"/>
  <c r="J15701" i="44"/>
  <c r="I15701" i="44"/>
  <c r="L15700" i="44"/>
  <c r="I15700" i="44"/>
  <c r="J15700" i="44" s="1"/>
  <c r="L15699" i="44"/>
  <c r="I15699" i="44"/>
  <c r="J15699" i="44" s="1"/>
  <c r="L15698" i="44"/>
  <c r="J15698" i="44"/>
  <c r="I15698" i="44"/>
  <c r="L15697" i="44"/>
  <c r="I15697" i="44"/>
  <c r="J15697" i="44" s="1"/>
  <c r="L15696" i="44"/>
  <c r="I15696" i="44"/>
  <c r="J15696" i="44" s="1"/>
  <c r="L15695" i="44"/>
  <c r="I15695" i="44"/>
  <c r="J15695" i="44" s="1"/>
  <c r="L15694" i="44"/>
  <c r="I15694" i="44"/>
  <c r="J15694" i="44" s="1"/>
  <c r="L15693" i="44"/>
  <c r="I15693" i="44"/>
  <c r="J15693" i="44" s="1"/>
  <c r="L15692" i="44"/>
  <c r="J15692" i="44"/>
  <c r="I15692" i="44"/>
  <c r="L15691" i="44"/>
  <c r="I15691" i="44"/>
  <c r="J15691" i="44" s="1"/>
  <c r="L15690" i="44"/>
  <c r="I15690" i="44"/>
  <c r="J15690" i="44" s="1"/>
  <c r="L15689" i="44"/>
  <c r="I15689" i="44"/>
  <c r="J15689" i="44" s="1"/>
  <c r="L15688" i="44"/>
  <c r="I15688" i="44"/>
  <c r="J15688" i="44" s="1"/>
  <c r="L15687" i="44"/>
  <c r="I15687" i="44"/>
  <c r="J15687" i="44" s="1"/>
  <c r="L15686" i="44"/>
  <c r="I15686" i="44"/>
  <c r="J15686" i="44" s="1"/>
  <c r="L15685" i="44"/>
  <c r="I15685" i="44"/>
  <c r="J15685" i="44" s="1"/>
  <c r="L15684" i="44"/>
  <c r="I15684" i="44"/>
  <c r="J15684" i="44" s="1"/>
  <c r="L15683" i="44"/>
  <c r="J15683" i="44"/>
  <c r="I15683" i="44"/>
  <c r="L15682" i="44"/>
  <c r="I15682" i="44"/>
  <c r="J15682" i="44" s="1"/>
  <c r="L15681" i="44"/>
  <c r="I15681" i="44"/>
  <c r="J15681" i="44" s="1"/>
  <c r="L15680" i="44"/>
  <c r="I15680" i="44"/>
  <c r="J15680" i="44" s="1"/>
  <c r="L15679" i="44"/>
  <c r="I15679" i="44"/>
  <c r="J15679" i="44" s="1"/>
  <c r="L15678" i="44"/>
  <c r="I15678" i="44"/>
  <c r="J15678" i="44" s="1"/>
  <c r="L15677" i="44"/>
  <c r="I15677" i="44"/>
  <c r="J15677" i="44" s="1"/>
  <c r="L15676" i="44"/>
  <c r="I15676" i="44"/>
  <c r="J15676" i="44" s="1"/>
  <c r="L15675" i="44"/>
  <c r="I15675" i="44"/>
  <c r="J15675" i="44" s="1"/>
  <c r="L15674" i="44"/>
  <c r="I15674" i="44"/>
  <c r="J15674" i="44" s="1"/>
  <c r="L15673" i="44"/>
  <c r="I15673" i="44"/>
  <c r="J15673" i="44" s="1"/>
  <c r="L15672" i="44"/>
  <c r="J15672" i="44"/>
  <c r="I15672" i="44"/>
  <c r="L15671" i="44"/>
  <c r="I15671" i="44"/>
  <c r="J15671" i="44" s="1"/>
  <c r="L15670" i="44"/>
  <c r="I15670" i="44"/>
  <c r="J15670" i="44" s="1"/>
  <c r="L15669" i="44"/>
  <c r="I15669" i="44"/>
  <c r="J15669" i="44" s="1"/>
  <c r="L15668" i="44"/>
  <c r="I15668" i="44"/>
  <c r="J15668" i="44" s="1"/>
  <c r="L15667" i="44"/>
  <c r="I15667" i="44"/>
  <c r="J15667" i="44" s="1"/>
  <c r="L15666" i="44"/>
  <c r="I15666" i="44"/>
  <c r="J15666" i="44" s="1"/>
  <c r="L15665" i="44"/>
  <c r="I15665" i="44"/>
  <c r="J15665" i="44" s="1"/>
  <c r="L15664" i="44"/>
  <c r="J15664" i="44"/>
  <c r="I15664" i="44"/>
  <c r="L15663" i="44"/>
  <c r="I15663" i="44"/>
  <c r="J15663" i="44" s="1"/>
  <c r="L15662" i="44"/>
  <c r="I15662" i="44"/>
  <c r="J15662" i="44" s="1"/>
  <c r="L15661" i="44"/>
  <c r="I15661" i="44"/>
  <c r="J15661" i="44" s="1"/>
  <c r="L15660" i="44"/>
  <c r="I15660" i="44"/>
  <c r="J15660" i="44" s="1"/>
  <c r="L15659" i="44"/>
  <c r="I15659" i="44"/>
  <c r="J15659" i="44" s="1"/>
  <c r="L15658" i="44"/>
  <c r="I15658" i="44"/>
  <c r="J15658" i="44" s="1"/>
  <c r="L15657" i="44"/>
  <c r="I15657" i="44"/>
  <c r="J15657" i="44" s="1"/>
  <c r="L15656" i="44"/>
  <c r="I15656" i="44"/>
  <c r="J15656" i="44" s="1"/>
  <c r="L15655" i="44"/>
  <c r="I15655" i="44"/>
  <c r="J15655" i="44" s="1"/>
  <c r="L15654" i="44"/>
  <c r="I15654" i="44"/>
  <c r="J15654" i="44" s="1"/>
  <c r="L15653" i="44"/>
  <c r="I15653" i="44"/>
  <c r="J15653" i="44" s="1"/>
  <c r="L15652" i="44"/>
  <c r="J15652" i="44"/>
  <c r="I15652" i="44"/>
  <c r="L15651" i="44"/>
  <c r="I15651" i="44"/>
  <c r="J15651" i="44" s="1"/>
  <c r="L15650" i="44"/>
  <c r="I15650" i="44"/>
  <c r="J15650" i="44" s="1"/>
  <c r="L15649" i="44"/>
  <c r="I15649" i="44"/>
  <c r="J15649" i="44" s="1"/>
  <c r="L15648" i="44"/>
  <c r="J15648" i="44"/>
  <c r="I15648" i="44"/>
  <c r="L15647" i="44"/>
  <c r="I15647" i="44"/>
  <c r="J15647" i="44" s="1"/>
  <c r="L15646" i="44"/>
  <c r="I15646" i="44"/>
  <c r="J15646" i="44" s="1"/>
  <c r="L15645" i="44"/>
  <c r="I15645" i="44"/>
  <c r="J15645" i="44" s="1"/>
  <c r="L15644" i="44"/>
  <c r="I15644" i="44"/>
  <c r="J15644" i="44" s="1"/>
  <c r="L15643" i="44"/>
  <c r="I15643" i="44"/>
  <c r="J15643" i="44" s="1"/>
  <c r="L15642" i="44"/>
  <c r="J15642" i="44"/>
  <c r="I15642" i="44"/>
  <c r="L15641" i="44"/>
  <c r="I15641" i="44"/>
  <c r="J15641" i="44" s="1"/>
  <c r="L15640" i="44"/>
  <c r="I15640" i="44"/>
  <c r="J15640" i="44" s="1"/>
  <c r="L15639" i="44"/>
  <c r="I15639" i="44"/>
  <c r="J15639" i="44" s="1"/>
  <c r="L15638" i="44"/>
  <c r="I15638" i="44"/>
  <c r="J15638" i="44" s="1"/>
  <c r="L15637" i="44"/>
  <c r="I15637" i="44"/>
  <c r="J15637" i="44" s="1"/>
  <c r="L15636" i="44"/>
  <c r="I15636" i="44"/>
  <c r="J15636" i="44" s="1"/>
  <c r="L15635" i="44"/>
  <c r="I15635" i="44"/>
  <c r="J15635" i="44" s="1"/>
  <c r="L15634" i="44"/>
  <c r="I15634" i="44"/>
  <c r="J15634" i="44" s="1"/>
  <c r="L15633" i="44"/>
  <c r="I15633" i="44"/>
  <c r="J15633" i="44" s="1"/>
  <c r="L15632" i="44"/>
  <c r="I15632" i="44"/>
  <c r="J15632" i="44" s="1"/>
  <c r="L15631" i="44"/>
  <c r="I15631" i="44"/>
  <c r="J15631" i="44" s="1"/>
  <c r="L15630" i="44"/>
  <c r="I15630" i="44"/>
  <c r="J15630" i="44" s="1"/>
  <c r="L15629" i="44"/>
  <c r="J15629" i="44"/>
  <c r="I15629" i="44"/>
  <c r="L15628" i="44"/>
  <c r="I15628" i="44"/>
  <c r="J15628" i="44" s="1"/>
  <c r="L15627" i="44"/>
  <c r="I15627" i="44"/>
  <c r="J15627" i="44" s="1"/>
  <c r="L15626" i="44"/>
  <c r="I15626" i="44"/>
  <c r="J15626" i="44" s="1"/>
  <c r="L15625" i="44"/>
  <c r="I15625" i="44"/>
  <c r="J15625" i="44" s="1"/>
  <c r="L15624" i="44"/>
  <c r="I15624" i="44"/>
  <c r="J15624" i="44" s="1"/>
  <c r="L15623" i="44"/>
  <c r="I15623" i="44"/>
  <c r="J15623" i="44" s="1"/>
  <c r="L15622" i="44"/>
  <c r="I15622" i="44"/>
  <c r="J15622" i="44" s="1"/>
  <c r="L15621" i="44"/>
  <c r="J15621" i="44"/>
  <c r="I15621" i="44"/>
  <c r="L15620" i="44"/>
  <c r="I15620" i="44"/>
  <c r="J15620" i="44" s="1"/>
  <c r="L15619" i="44"/>
  <c r="J15619" i="44"/>
  <c r="I15619" i="44"/>
  <c r="L15618" i="44"/>
  <c r="I15618" i="44"/>
  <c r="J15618" i="44" s="1"/>
  <c r="L15617" i="44"/>
  <c r="I15617" i="44"/>
  <c r="J15617" i="44" s="1"/>
  <c r="L15616" i="44"/>
  <c r="I15616" i="44"/>
  <c r="J15616" i="44" s="1"/>
  <c r="L15615" i="44"/>
  <c r="I15615" i="44"/>
  <c r="J15615" i="44" s="1"/>
  <c r="L15614" i="44"/>
  <c r="I15614" i="44"/>
  <c r="J15614" i="44" s="1"/>
  <c r="L15613" i="44"/>
  <c r="I15613" i="44"/>
  <c r="J15613" i="44" s="1"/>
  <c r="L15612" i="44"/>
  <c r="J15612" i="44"/>
  <c r="I15612" i="44"/>
  <c r="L15611" i="44"/>
  <c r="I15611" i="44"/>
  <c r="J15611" i="44" s="1"/>
  <c r="L15610" i="44"/>
  <c r="I15610" i="44"/>
  <c r="J15610" i="44" s="1"/>
  <c r="L15609" i="44"/>
  <c r="I15609" i="44"/>
  <c r="J15609" i="44" s="1"/>
  <c r="L15608" i="44"/>
  <c r="I15608" i="44"/>
  <c r="J15608" i="44" s="1"/>
  <c r="L15607" i="44"/>
  <c r="I15607" i="44"/>
  <c r="J15607" i="44" s="1"/>
  <c r="L15606" i="44"/>
  <c r="I15606" i="44"/>
  <c r="J15606" i="44" s="1"/>
  <c r="L15605" i="44"/>
  <c r="I15605" i="44"/>
  <c r="J15605" i="44" s="1"/>
  <c r="L15604" i="44"/>
  <c r="I15604" i="44"/>
  <c r="J15604" i="44" s="1"/>
  <c r="L15603" i="44"/>
  <c r="I15603" i="44"/>
  <c r="J15603" i="44" s="1"/>
  <c r="L15602" i="44"/>
  <c r="J15602" i="44"/>
  <c r="I15602" i="44"/>
  <c r="L15601" i="44"/>
  <c r="I15601" i="44"/>
  <c r="J15601" i="44" s="1"/>
  <c r="L15600" i="44"/>
  <c r="I15600" i="44"/>
  <c r="J15600" i="44" s="1"/>
  <c r="L15599" i="44"/>
  <c r="I15599" i="44"/>
  <c r="J15599" i="44" s="1"/>
  <c r="L15598" i="44"/>
  <c r="I15598" i="44"/>
  <c r="J15598" i="44" s="1"/>
  <c r="L15597" i="44"/>
  <c r="I15597" i="44"/>
  <c r="J15597" i="44" s="1"/>
  <c r="L15596" i="44"/>
  <c r="I15596" i="44"/>
  <c r="J15596" i="44" s="1"/>
  <c r="L15595" i="44"/>
  <c r="I15595" i="44"/>
  <c r="J15595" i="44" s="1"/>
  <c r="L15594" i="44"/>
  <c r="I15594" i="44"/>
  <c r="J15594" i="44" s="1"/>
  <c r="L15593" i="44"/>
  <c r="I15593" i="44"/>
  <c r="J15593" i="44" s="1"/>
  <c r="L15592" i="44"/>
  <c r="I15592" i="44"/>
  <c r="J15592" i="44" s="1"/>
  <c r="L15591" i="44"/>
  <c r="I15591" i="44"/>
  <c r="J15591" i="44" s="1"/>
  <c r="L15590" i="44"/>
  <c r="I15590" i="44"/>
  <c r="J15590" i="44" s="1"/>
  <c r="L15589" i="44"/>
  <c r="J15589" i="44"/>
  <c r="I15589" i="44"/>
  <c r="L15588" i="44"/>
  <c r="I15588" i="44"/>
  <c r="J15588" i="44" s="1"/>
  <c r="L15587" i="44"/>
  <c r="J15587" i="44"/>
  <c r="I15587" i="44"/>
  <c r="L15586" i="44"/>
  <c r="I15586" i="44"/>
  <c r="J15586" i="44" s="1"/>
  <c r="L15585" i="44"/>
  <c r="I15585" i="44"/>
  <c r="J15585" i="44" s="1"/>
  <c r="L15584" i="44"/>
  <c r="I15584" i="44"/>
  <c r="J15584" i="44" s="1"/>
  <c r="L15583" i="44"/>
  <c r="I15583" i="44"/>
  <c r="J15583" i="44" s="1"/>
  <c r="L15582" i="44"/>
  <c r="I15582" i="44"/>
  <c r="J15582" i="44" s="1"/>
  <c r="L15581" i="44"/>
  <c r="I15581" i="44"/>
  <c r="J15581" i="44" s="1"/>
  <c r="L15580" i="44"/>
  <c r="I15580" i="44"/>
  <c r="J15580" i="44" s="1"/>
  <c r="L15579" i="44"/>
  <c r="I15579" i="44"/>
  <c r="J15579" i="44" s="1"/>
  <c r="L15578" i="44"/>
  <c r="I15578" i="44"/>
  <c r="J15578" i="44" s="1"/>
  <c r="L15577" i="44"/>
  <c r="I15577" i="44"/>
  <c r="J15577" i="44" s="1"/>
  <c r="L15576" i="44"/>
  <c r="I15576" i="44"/>
  <c r="J15576" i="44" s="1"/>
  <c r="L15575" i="44"/>
  <c r="I15575" i="44"/>
  <c r="J15575" i="44" s="1"/>
  <c r="L15574" i="44"/>
  <c r="I15574" i="44"/>
  <c r="J15574" i="44" s="1"/>
  <c r="L15573" i="44"/>
  <c r="I15573" i="44"/>
  <c r="J15573" i="44" s="1"/>
  <c r="L15572" i="44"/>
  <c r="I15572" i="44"/>
  <c r="J15572" i="44" s="1"/>
  <c r="L15571" i="44"/>
  <c r="J15571" i="44"/>
  <c r="I15571" i="44"/>
  <c r="L15570" i="44"/>
  <c r="I15570" i="44"/>
  <c r="J15570" i="44" s="1"/>
  <c r="L15569" i="44"/>
  <c r="I15569" i="44"/>
  <c r="J15569" i="44" s="1"/>
  <c r="L15568" i="44"/>
  <c r="J15568" i="44"/>
  <c r="I15568" i="44"/>
  <c r="L15567" i="44"/>
  <c r="I15567" i="44"/>
  <c r="J15567" i="44" s="1"/>
  <c r="L15566" i="44"/>
  <c r="I15566" i="44"/>
  <c r="J15566" i="44" s="1"/>
  <c r="L15565" i="44"/>
  <c r="I15565" i="44"/>
  <c r="J15565" i="44" s="1"/>
  <c r="L15564" i="44"/>
  <c r="J15564" i="44"/>
  <c r="I15564" i="44"/>
  <c r="L15563" i="44"/>
  <c r="I15563" i="44"/>
  <c r="J15563" i="44" s="1"/>
  <c r="L15562" i="44"/>
  <c r="I15562" i="44"/>
  <c r="J15562" i="44" s="1"/>
  <c r="L15561" i="44"/>
  <c r="I15561" i="44"/>
  <c r="J15561" i="44" s="1"/>
  <c r="L15560" i="44"/>
  <c r="I15560" i="44"/>
  <c r="J15560" i="44" s="1"/>
  <c r="L15559" i="44"/>
  <c r="I15559" i="44"/>
  <c r="J15559" i="44" s="1"/>
  <c r="L15558" i="44"/>
  <c r="I15558" i="44"/>
  <c r="J15558" i="44" s="1"/>
  <c r="L15557" i="44"/>
  <c r="I15557" i="44"/>
  <c r="J15557" i="44" s="1"/>
  <c r="L15556" i="44"/>
  <c r="J15556" i="44"/>
  <c r="I15556" i="44"/>
  <c r="L15555" i="44"/>
  <c r="I15555" i="44"/>
  <c r="J15555" i="44" s="1"/>
  <c r="L15554" i="44"/>
  <c r="I15554" i="44"/>
  <c r="J15554" i="44" s="1"/>
  <c r="L15553" i="44"/>
  <c r="J15553" i="44"/>
  <c r="I15553" i="44"/>
  <c r="L15552" i="44"/>
  <c r="I15552" i="44"/>
  <c r="J15552" i="44" s="1"/>
  <c r="L15551" i="44"/>
  <c r="I15551" i="44"/>
  <c r="J15551" i="44" s="1"/>
  <c r="L15550" i="44"/>
  <c r="I15550" i="44"/>
  <c r="J15550" i="44" s="1"/>
  <c r="L15549" i="44"/>
  <c r="I15549" i="44"/>
  <c r="J15549" i="44" s="1"/>
  <c r="L15548" i="44"/>
  <c r="I15548" i="44"/>
  <c r="J15548" i="44" s="1"/>
  <c r="L15547" i="44"/>
  <c r="I15547" i="44"/>
  <c r="J15547" i="44" s="1"/>
  <c r="L15546" i="44"/>
  <c r="I15546" i="44"/>
  <c r="J15546" i="44" s="1"/>
  <c r="L15545" i="44"/>
  <c r="I15545" i="44"/>
  <c r="J15545" i="44" s="1"/>
  <c r="L15544" i="44"/>
  <c r="I15544" i="44"/>
  <c r="J15544" i="44" s="1"/>
  <c r="L15543" i="44"/>
  <c r="I15543" i="44"/>
  <c r="J15543" i="44" s="1"/>
  <c r="L15542" i="44"/>
  <c r="I15542" i="44"/>
  <c r="J15542" i="44" s="1"/>
  <c r="L15541" i="44"/>
  <c r="I15541" i="44"/>
  <c r="J15541" i="44" s="1"/>
  <c r="L15540" i="44"/>
  <c r="J15540" i="44"/>
  <c r="I15540" i="44"/>
  <c r="L15539" i="44"/>
  <c r="I15539" i="44"/>
  <c r="J15539" i="44" s="1"/>
  <c r="L15538" i="44"/>
  <c r="I15538" i="44"/>
  <c r="J15538" i="44" s="1"/>
  <c r="L15537" i="44"/>
  <c r="J15537" i="44"/>
  <c r="I15537" i="44"/>
  <c r="L15536" i="44"/>
  <c r="I15536" i="44"/>
  <c r="J15536" i="44" s="1"/>
  <c r="L15535" i="44"/>
  <c r="I15535" i="44"/>
  <c r="J15535" i="44" s="1"/>
  <c r="L15534" i="44"/>
  <c r="I15534" i="44"/>
  <c r="J15534" i="44" s="1"/>
  <c r="L15533" i="44"/>
  <c r="I15533" i="44"/>
  <c r="J15533" i="44" s="1"/>
  <c r="L15532" i="44"/>
  <c r="I15532" i="44"/>
  <c r="J15532" i="44" s="1"/>
  <c r="L15531" i="44"/>
  <c r="I15531" i="44"/>
  <c r="J15531" i="44" s="1"/>
  <c r="L15530" i="44"/>
  <c r="I15530" i="44"/>
  <c r="J15530" i="44" s="1"/>
  <c r="L15529" i="44"/>
  <c r="I15529" i="44"/>
  <c r="J15529" i="44" s="1"/>
  <c r="L15528" i="44"/>
  <c r="I15528" i="44"/>
  <c r="J15528" i="44" s="1"/>
  <c r="L15527" i="44"/>
  <c r="I15527" i="44"/>
  <c r="J15527" i="44" s="1"/>
  <c r="L15526" i="44"/>
  <c r="I15526" i="44"/>
  <c r="J15526" i="44" s="1"/>
  <c r="L15525" i="44"/>
  <c r="I15525" i="44"/>
  <c r="J15525" i="44" s="1"/>
  <c r="L15524" i="44"/>
  <c r="I15524" i="44"/>
  <c r="J15524" i="44" s="1"/>
  <c r="L15523" i="44"/>
  <c r="J15523" i="44"/>
  <c r="I15523" i="44"/>
  <c r="L15522" i="44"/>
  <c r="I15522" i="44"/>
  <c r="J15522" i="44" s="1"/>
  <c r="L15521" i="44"/>
  <c r="I15521" i="44"/>
  <c r="J15521" i="44" s="1"/>
  <c r="L15520" i="44"/>
  <c r="I15520" i="44"/>
  <c r="J15520" i="44" s="1"/>
  <c r="L15519" i="44"/>
  <c r="I15519" i="44"/>
  <c r="J15519" i="44" s="1"/>
  <c r="L15518" i="44"/>
  <c r="I15518" i="44"/>
  <c r="J15518" i="44" s="1"/>
  <c r="L15517" i="44"/>
  <c r="I15517" i="44"/>
  <c r="J15517" i="44" s="1"/>
  <c r="L15516" i="44"/>
  <c r="I15516" i="44"/>
  <c r="J15516" i="44" s="1"/>
  <c r="L15515" i="44"/>
  <c r="I15515" i="44"/>
  <c r="J15515" i="44" s="1"/>
  <c r="L15514" i="44"/>
  <c r="I15514" i="44"/>
  <c r="J15514" i="44" s="1"/>
  <c r="L15513" i="44"/>
  <c r="I15513" i="44"/>
  <c r="J15513" i="44" s="1"/>
  <c r="L15512" i="44"/>
  <c r="I15512" i="44"/>
  <c r="J15512" i="44" s="1"/>
  <c r="L15511" i="44"/>
  <c r="I15511" i="44"/>
  <c r="J15511" i="44" s="1"/>
  <c r="L15510" i="44"/>
  <c r="I15510" i="44"/>
  <c r="J15510" i="44" s="1"/>
  <c r="L15509" i="44"/>
  <c r="I15509" i="44"/>
  <c r="J15509" i="44" s="1"/>
  <c r="L15508" i="44"/>
  <c r="J15508" i="44"/>
  <c r="I15508" i="44"/>
  <c r="L15507" i="44"/>
  <c r="I15507" i="44"/>
  <c r="J15507" i="44" s="1"/>
  <c r="L15506" i="44"/>
  <c r="I15506" i="44"/>
  <c r="J15506" i="44" s="1"/>
  <c r="L15505" i="44"/>
  <c r="J15505" i="44"/>
  <c r="I15505" i="44"/>
  <c r="L15504" i="44"/>
  <c r="I15504" i="44"/>
  <c r="J15504" i="44" s="1"/>
  <c r="L15503" i="44"/>
  <c r="I15503" i="44"/>
  <c r="J15503" i="44" s="1"/>
  <c r="L15502" i="44"/>
  <c r="I15502" i="44"/>
  <c r="J15502" i="44" s="1"/>
  <c r="L15501" i="44"/>
  <c r="I15501" i="44"/>
  <c r="J15501" i="44" s="1"/>
  <c r="L15500" i="44"/>
  <c r="I15500" i="44"/>
  <c r="J15500" i="44" s="1"/>
  <c r="L15499" i="44"/>
  <c r="I15499" i="44"/>
  <c r="J15499" i="44" s="1"/>
  <c r="L15498" i="44"/>
  <c r="I15498" i="44"/>
  <c r="J15498" i="44" s="1"/>
  <c r="L15497" i="44"/>
  <c r="I15497" i="44"/>
  <c r="J15497" i="44" s="1"/>
  <c r="L15496" i="44"/>
  <c r="I15496" i="44"/>
  <c r="J15496" i="44" s="1"/>
  <c r="L15495" i="44"/>
  <c r="I15495" i="44"/>
  <c r="J15495" i="44" s="1"/>
  <c r="L15494" i="44"/>
  <c r="I15494" i="44"/>
  <c r="J15494" i="44" s="1"/>
  <c r="L15493" i="44"/>
  <c r="I15493" i="44"/>
  <c r="J15493" i="44" s="1"/>
  <c r="L15492" i="44"/>
  <c r="J15492" i="44"/>
  <c r="I15492" i="44"/>
  <c r="L15491" i="44"/>
  <c r="I15491" i="44"/>
  <c r="J15491" i="44" s="1"/>
  <c r="L15490" i="44"/>
  <c r="I15490" i="44"/>
  <c r="J15490" i="44" s="1"/>
  <c r="L15489" i="44"/>
  <c r="J15489" i="44"/>
  <c r="I15489" i="44"/>
  <c r="L15488" i="44"/>
  <c r="I15488" i="44"/>
  <c r="J15488" i="44" s="1"/>
  <c r="L15487" i="44"/>
  <c r="I15487" i="44"/>
  <c r="J15487" i="44" s="1"/>
  <c r="L15486" i="44"/>
  <c r="I15486" i="44"/>
  <c r="J15486" i="44" s="1"/>
  <c r="L15485" i="44"/>
  <c r="I15485" i="44"/>
  <c r="J15485" i="44" s="1"/>
  <c r="L15484" i="44"/>
  <c r="I15484" i="44"/>
  <c r="J15484" i="44" s="1"/>
  <c r="L15483" i="44"/>
  <c r="I15483" i="44"/>
  <c r="J15483" i="44" s="1"/>
  <c r="L15482" i="44"/>
  <c r="I15482" i="44"/>
  <c r="J15482" i="44" s="1"/>
  <c r="L15481" i="44"/>
  <c r="I15481" i="44"/>
  <c r="J15481" i="44" s="1"/>
  <c r="L15480" i="44"/>
  <c r="I15480" i="44"/>
  <c r="J15480" i="44" s="1"/>
  <c r="L15479" i="44"/>
  <c r="I15479" i="44"/>
  <c r="J15479" i="44" s="1"/>
  <c r="L15478" i="44"/>
  <c r="I15478" i="44"/>
  <c r="J15478" i="44" s="1"/>
  <c r="L15477" i="44"/>
  <c r="I15477" i="44"/>
  <c r="J15477" i="44" s="1"/>
  <c r="L15476" i="44"/>
  <c r="J15476" i="44"/>
  <c r="I15476" i="44"/>
  <c r="L15475" i="44"/>
  <c r="I15475" i="44"/>
  <c r="J15475" i="44" s="1"/>
  <c r="L15474" i="44"/>
  <c r="I15474" i="44"/>
  <c r="J15474" i="44" s="1"/>
  <c r="L15473" i="44"/>
  <c r="J15473" i="44"/>
  <c r="I15473" i="44"/>
  <c r="L15472" i="44"/>
  <c r="I15472" i="44"/>
  <c r="J15472" i="44" s="1"/>
  <c r="L15471" i="44"/>
  <c r="I15471" i="44"/>
  <c r="J15471" i="44" s="1"/>
  <c r="L15470" i="44"/>
  <c r="I15470" i="44"/>
  <c r="J15470" i="44" s="1"/>
  <c r="L15469" i="44"/>
  <c r="I15469" i="44"/>
  <c r="J15469" i="44" s="1"/>
  <c r="L15468" i="44"/>
  <c r="I15468" i="44"/>
  <c r="J15468" i="44" s="1"/>
  <c r="L15467" i="44"/>
  <c r="I15467" i="44"/>
  <c r="J15467" i="44" s="1"/>
  <c r="L15466" i="44"/>
  <c r="I15466" i="44"/>
  <c r="J15466" i="44" s="1"/>
  <c r="L15465" i="44"/>
  <c r="I15465" i="44"/>
  <c r="J15465" i="44" s="1"/>
  <c r="L15464" i="44"/>
  <c r="I15464" i="44"/>
  <c r="J15464" i="44" s="1"/>
  <c r="L15463" i="44"/>
  <c r="I15463" i="44"/>
  <c r="J15463" i="44" s="1"/>
  <c r="L15462" i="44"/>
  <c r="I15462" i="44"/>
  <c r="J15462" i="44" s="1"/>
  <c r="L15461" i="44"/>
  <c r="I15461" i="44"/>
  <c r="J15461" i="44" s="1"/>
  <c r="L15460" i="44"/>
  <c r="J15460" i="44"/>
  <c r="I15460" i="44"/>
  <c r="L15459" i="44"/>
  <c r="I15459" i="44"/>
  <c r="J15459" i="44" s="1"/>
  <c r="L15458" i="44"/>
  <c r="I15458" i="44"/>
  <c r="J15458" i="44" s="1"/>
  <c r="L15457" i="44"/>
  <c r="J15457" i="44"/>
  <c r="I15457" i="44"/>
  <c r="L15456" i="44"/>
  <c r="I15456" i="44"/>
  <c r="J15456" i="44" s="1"/>
  <c r="L15455" i="44"/>
  <c r="I15455" i="44"/>
  <c r="J15455" i="44" s="1"/>
  <c r="L15454" i="44"/>
  <c r="I15454" i="44"/>
  <c r="J15454" i="44" s="1"/>
  <c r="L15453" i="44"/>
  <c r="I15453" i="44"/>
  <c r="J15453" i="44" s="1"/>
  <c r="L15452" i="44"/>
  <c r="I15452" i="44"/>
  <c r="J15452" i="44" s="1"/>
  <c r="L15451" i="44"/>
  <c r="I15451" i="44"/>
  <c r="J15451" i="44" s="1"/>
  <c r="L15450" i="44"/>
  <c r="I15450" i="44"/>
  <c r="J15450" i="44" s="1"/>
  <c r="L15449" i="44"/>
  <c r="I15449" i="44"/>
  <c r="J15449" i="44" s="1"/>
  <c r="L15448" i="44"/>
  <c r="I15448" i="44"/>
  <c r="J15448" i="44" s="1"/>
  <c r="L15447" i="44"/>
  <c r="I15447" i="44"/>
  <c r="J15447" i="44" s="1"/>
  <c r="L15446" i="44"/>
  <c r="I15446" i="44"/>
  <c r="J15446" i="44" s="1"/>
  <c r="L15445" i="44"/>
  <c r="I15445" i="44"/>
  <c r="J15445" i="44" s="1"/>
  <c r="L15444" i="44"/>
  <c r="J15444" i="44"/>
  <c r="I15444" i="44"/>
  <c r="L15443" i="44"/>
  <c r="I15443" i="44"/>
  <c r="J15443" i="44" s="1"/>
  <c r="L15442" i="44"/>
  <c r="I15442" i="44"/>
  <c r="J15442" i="44" s="1"/>
  <c r="L15441" i="44"/>
  <c r="J15441" i="44"/>
  <c r="I15441" i="44"/>
  <c r="L15440" i="44"/>
  <c r="I15440" i="44"/>
  <c r="J15440" i="44" s="1"/>
  <c r="L15439" i="44"/>
  <c r="I15439" i="44"/>
  <c r="J15439" i="44" s="1"/>
  <c r="L15438" i="44"/>
  <c r="I15438" i="44"/>
  <c r="J15438" i="44" s="1"/>
  <c r="L15437" i="44"/>
  <c r="I15437" i="44"/>
  <c r="J15437" i="44" s="1"/>
  <c r="L15436" i="44"/>
  <c r="I15436" i="44"/>
  <c r="J15436" i="44" s="1"/>
  <c r="L15435" i="44"/>
  <c r="I15435" i="44"/>
  <c r="J15435" i="44" s="1"/>
  <c r="L15434" i="44"/>
  <c r="I15434" i="44"/>
  <c r="J15434" i="44" s="1"/>
  <c r="L15433" i="44"/>
  <c r="I15433" i="44"/>
  <c r="J15433" i="44" s="1"/>
  <c r="L15432" i="44"/>
  <c r="I15432" i="44"/>
  <c r="J15432" i="44" s="1"/>
  <c r="L15431" i="44"/>
  <c r="I15431" i="44"/>
  <c r="J15431" i="44" s="1"/>
  <c r="L15430" i="44"/>
  <c r="I15430" i="44"/>
  <c r="J15430" i="44" s="1"/>
  <c r="L15429" i="44"/>
  <c r="J15429" i="44"/>
  <c r="I15429" i="44"/>
  <c r="L15428" i="44"/>
  <c r="I15428" i="44"/>
  <c r="J15428" i="44" s="1"/>
  <c r="L15427" i="44"/>
  <c r="J15427" i="44"/>
  <c r="I15427" i="44"/>
  <c r="L15426" i="44"/>
  <c r="I15426" i="44"/>
  <c r="J15426" i="44" s="1"/>
  <c r="L15425" i="44"/>
  <c r="I15425" i="44"/>
  <c r="J15425" i="44" s="1"/>
  <c r="L15424" i="44"/>
  <c r="I15424" i="44"/>
  <c r="J15424" i="44" s="1"/>
  <c r="L15423" i="44"/>
  <c r="I15423" i="44"/>
  <c r="J15423" i="44" s="1"/>
  <c r="L15422" i="44"/>
  <c r="I15422" i="44"/>
  <c r="J15422" i="44" s="1"/>
  <c r="L15421" i="44"/>
  <c r="I15421" i="44"/>
  <c r="J15421" i="44" s="1"/>
  <c r="L15420" i="44"/>
  <c r="I15420" i="44"/>
  <c r="J15420" i="44" s="1"/>
  <c r="L15419" i="44"/>
  <c r="I15419" i="44"/>
  <c r="J15419" i="44" s="1"/>
  <c r="L15418" i="44"/>
  <c r="I15418" i="44"/>
  <c r="J15418" i="44" s="1"/>
  <c r="L15417" i="44"/>
  <c r="I15417" i="44"/>
  <c r="J15417" i="44" s="1"/>
  <c r="L15416" i="44"/>
  <c r="I15416" i="44"/>
  <c r="J15416" i="44" s="1"/>
  <c r="L15415" i="44"/>
  <c r="I15415" i="44"/>
  <c r="J15415" i="44" s="1"/>
  <c r="L15414" i="44"/>
  <c r="I15414" i="44"/>
  <c r="J15414" i="44" s="1"/>
  <c r="L15413" i="44"/>
  <c r="J15413" i="44"/>
  <c r="I15413" i="44"/>
  <c r="L15412" i="44"/>
  <c r="I15412" i="44"/>
  <c r="J15412" i="44" s="1"/>
  <c r="L15411" i="44"/>
  <c r="J15411" i="44"/>
  <c r="I15411" i="44"/>
  <c r="L15410" i="44"/>
  <c r="I15410" i="44"/>
  <c r="J15410" i="44" s="1"/>
  <c r="L15409" i="44"/>
  <c r="I15409" i="44"/>
  <c r="J15409" i="44" s="1"/>
  <c r="L15408" i="44"/>
  <c r="I15408" i="44"/>
  <c r="J15408" i="44" s="1"/>
  <c r="L15407" i="44"/>
  <c r="I15407" i="44"/>
  <c r="J15407" i="44" s="1"/>
  <c r="L15406" i="44"/>
  <c r="I15406" i="44"/>
  <c r="J15406" i="44" s="1"/>
  <c r="L15405" i="44"/>
  <c r="I15405" i="44"/>
  <c r="J15405" i="44" s="1"/>
  <c r="L15404" i="44"/>
  <c r="I15404" i="44"/>
  <c r="J15404" i="44" s="1"/>
  <c r="L15403" i="44"/>
  <c r="I15403" i="44"/>
  <c r="J15403" i="44" s="1"/>
  <c r="L15402" i="44"/>
  <c r="I15402" i="44"/>
  <c r="J15402" i="44" s="1"/>
  <c r="L15401" i="44"/>
  <c r="I15401" i="44"/>
  <c r="J15401" i="44" s="1"/>
  <c r="L15400" i="44"/>
  <c r="I15400" i="44"/>
  <c r="J15400" i="44" s="1"/>
  <c r="L15399" i="44"/>
  <c r="I15399" i="44"/>
  <c r="J15399" i="44" s="1"/>
  <c r="L15398" i="44"/>
  <c r="I15398" i="44"/>
  <c r="J15398" i="44" s="1"/>
  <c r="L15397" i="44"/>
  <c r="J15397" i="44"/>
  <c r="I15397" i="44"/>
  <c r="L15396" i="44"/>
  <c r="I15396" i="44"/>
  <c r="J15396" i="44" s="1"/>
  <c r="L15395" i="44"/>
  <c r="J15395" i="44"/>
  <c r="I15395" i="44"/>
  <c r="L15394" i="44"/>
  <c r="I15394" i="44"/>
  <c r="J15394" i="44" s="1"/>
  <c r="L15393" i="44"/>
  <c r="I15393" i="44"/>
  <c r="J15393" i="44" s="1"/>
  <c r="L15392" i="44"/>
  <c r="I15392" i="44"/>
  <c r="J15392" i="44" s="1"/>
  <c r="L15391" i="44"/>
  <c r="I15391" i="44"/>
  <c r="J15391" i="44" s="1"/>
  <c r="L15390" i="44"/>
  <c r="I15390" i="44"/>
  <c r="J15390" i="44" s="1"/>
  <c r="L15389" i="44"/>
  <c r="I15389" i="44"/>
  <c r="J15389" i="44" s="1"/>
  <c r="L15388" i="44"/>
  <c r="I15388" i="44"/>
  <c r="J15388" i="44" s="1"/>
  <c r="L15387" i="44"/>
  <c r="I15387" i="44"/>
  <c r="J15387" i="44" s="1"/>
  <c r="L15386" i="44"/>
  <c r="I15386" i="44"/>
  <c r="J15386" i="44" s="1"/>
  <c r="L15385" i="44"/>
  <c r="I15385" i="44"/>
  <c r="J15385" i="44" s="1"/>
  <c r="L15384" i="44"/>
  <c r="I15384" i="44"/>
  <c r="J15384" i="44" s="1"/>
  <c r="L15383" i="44"/>
  <c r="I15383" i="44"/>
  <c r="J15383" i="44" s="1"/>
  <c r="L15382" i="44"/>
  <c r="I15382" i="44"/>
  <c r="J15382" i="44" s="1"/>
  <c r="L15381" i="44"/>
  <c r="J15381" i="44"/>
  <c r="I15381" i="44"/>
  <c r="L15380" i="44"/>
  <c r="I15380" i="44"/>
  <c r="J15380" i="44" s="1"/>
  <c r="L15379" i="44"/>
  <c r="J15379" i="44"/>
  <c r="I15379" i="44"/>
  <c r="L15378" i="44"/>
  <c r="I15378" i="44"/>
  <c r="J15378" i="44" s="1"/>
  <c r="L15377" i="44"/>
  <c r="I15377" i="44"/>
  <c r="J15377" i="44" s="1"/>
  <c r="L15376" i="44"/>
  <c r="I15376" i="44"/>
  <c r="J15376" i="44" s="1"/>
  <c r="L15375" i="44"/>
  <c r="I15375" i="44"/>
  <c r="J15375" i="44" s="1"/>
  <c r="L15374" i="44"/>
  <c r="I15374" i="44"/>
  <c r="J15374" i="44" s="1"/>
  <c r="L15373" i="44"/>
  <c r="I15373" i="44"/>
  <c r="J15373" i="44" s="1"/>
  <c r="L15372" i="44"/>
  <c r="I15372" i="44"/>
  <c r="J15372" i="44" s="1"/>
  <c r="L15371" i="44"/>
  <c r="I15371" i="44"/>
  <c r="J15371" i="44" s="1"/>
  <c r="L15370" i="44"/>
  <c r="I15370" i="44"/>
  <c r="J15370" i="44" s="1"/>
  <c r="L15369" i="44"/>
  <c r="I15369" i="44"/>
  <c r="J15369" i="44" s="1"/>
  <c r="L15368" i="44"/>
  <c r="I15368" i="44"/>
  <c r="J15368" i="44" s="1"/>
  <c r="L15367" i="44"/>
  <c r="I15367" i="44"/>
  <c r="J15367" i="44" s="1"/>
  <c r="L15366" i="44"/>
  <c r="I15366" i="44"/>
  <c r="J15366" i="44" s="1"/>
  <c r="L15365" i="44"/>
  <c r="J15365" i="44"/>
  <c r="I15365" i="44"/>
  <c r="L15364" i="44"/>
  <c r="I15364" i="44"/>
  <c r="J15364" i="44" s="1"/>
  <c r="L15363" i="44"/>
  <c r="J15363" i="44"/>
  <c r="I15363" i="44"/>
  <c r="L15362" i="44"/>
  <c r="I15362" i="44"/>
  <c r="J15362" i="44" s="1"/>
  <c r="L15361" i="44"/>
  <c r="I15361" i="44"/>
  <c r="J15361" i="44" s="1"/>
  <c r="L15360" i="44"/>
  <c r="I15360" i="44"/>
  <c r="J15360" i="44" s="1"/>
  <c r="L15359" i="44"/>
  <c r="I15359" i="44"/>
  <c r="J15359" i="44" s="1"/>
  <c r="L15358" i="44"/>
  <c r="I15358" i="44"/>
  <c r="J15358" i="44" s="1"/>
  <c r="L15357" i="44"/>
  <c r="I15357" i="44"/>
  <c r="J15357" i="44" s="1"/>
  <c r="L15356" i="44"/>
  <c r="I15356" i="44"/>
  <c r="J15356" i="44" s="1"/>
  <c r="L15355" i="44"/>
  <c r="I15355" i="44"/>
  <c r="J15355" i="44" s="1"/>
  <c r="L15354" i="44"/>
  <c r="I15354" i="44"/>
  <c r="J15354" i="44" s="1"/>
  <c r="L15353" i="44"/>
  <c r="I15353" i="44"/>
  <c r="J15353" i="44" s="1"/>
  <c r="L15352" i="44"/>
  <c r="I15352" i="44"/>
  <c r="J15352" i="44" s="1"/>
  <c r="L15351" i="44"/>
  <c r="I15351" i="44"/>
  <c r="J15351" i="44" s="1"/>
  <c r="L15350" i="44"/>
  <c r="I15350" i="44"/>
  <c r="J15350" i="44" s="1"/>
  <c r="L15349" i="44"/>
  <c r="J15349" i="44"/>
  <c r="I15349" i="44"/>
  <c r="L15348" i="44"/>
  <c r="I15348" i="44"/>
  <c r="J15348" i="44" s="1"/>
  <c r="L15347" i="44"/>
  <c r="J15347" i="44"/>
  <c r="I15347" i="44"/>
  <c r="L15346" i="44"/>
  <c r="I15346" i="44"/>
  <c r="J15346" i="44" s="1"/>
  <c r="L15345" i="44"/>
  <c r="I15345" i="44"/>
  <c r="J15345" i="44" s="1"/>
  <c r="L15344" i="44"/>
  <c r="I15344" i="44"/>
  <c r="J15344" i="44" s="1"/>
  <c r="L15343" i="44"/>
  <c r="I15343" i="44"/>
  <c r="J15343" i="44" s="1"/>
  <c r="L15342" i="44"/>
  <c r="I15342" i="44"/>
  <c r="J15342" i="44" s="1"/>
  <c r="L15341" i="44"/>
  <c r="I15341" i="44"/>
  <c r="J15341" i="44" s="1"/>
  <c r="L15340" i="44"/>
  <c r="I15340" i="44"/>
  <c r="J15340" i="44" s="1"/>
  <c r="L15339" i="44"/>
  <c r="I15339" i="44"/>
  <c r="J15339" i="44" s="1"/>
  <c r="L15338" i="44"/>
  <c r="I15338" i="44"/>
  <c r="J15338" i="44" s="1"/>
  <c r="L15337" i="44"/>
  <c r="I15337" i="44"/>
  <c r="J15337" i="44" s="1"/>
  <c r="L15336" i="44"/>
  <c r="I15336" i="44"/>
  <c r="J15336" i="44" s="1"/>
  <c r="L15335" i="44"/>
  <c r="I15335" i="44"/>
  <c r="J15335" i="44" s="1"/>
  <c r="L15334" i="44"/>
  <c r="I15334" i="44"/>
  <c r="J15334" i="44" s="1"/>
  <c r="L15333" i="44"/>
  <c r="J15333" i="44"/>
  <c r="I15333" i="44"/>
  <c r="L15332" i="44"/>
  <c r="I15332" i="44"/>
  <c r="J15332" i="44" s="1"/>
  <c r="L15331" i="44"/>
  <c r="J15331" i="44"/>
  <c r="I15331" i="44"/>
  <c r="L15330" i="44"/>
  <c r="I15330" i="44"/>
  <c r="J15330" i="44" s="1"/>
  <c r="L15329" i="44"/>
  <c r="I15329" i="44"/>
  <c r="J15329" i="44" s="1"/>
  <c r="L15328" i="44"/>
  <c r="I15328" i="44"/>
  <c r="J15328" i="44" s="1"/>
  <c r="L15327" i="44"/>
  <c r="I15327" i="44"/>
  <c r="J15327" i="44" s="1"/>
  <c r="L15326" i="44"/>
  <c r="I15326" i="44"/>
  <c r="J15326" i="44" s="1"/>
  <c r="L15325" i="44"/>
  <c r="I15325" i="44"/>
  <c r="J15325" i="44" s="1"/>
  <c r="L15324" i="44"/>
  <c r="I15324" i="44"/>
  <c r="J15324" i="44" s="1"/>
  <c r="L15323" i="44"/>
  <c r="I15323" i="44"/>
  <c r="J15323" i="44" s="1"/>
  <c r="L15322" i="44"/>
  <c r="I15322" i="44"/>
  <c r="J15322" i="44" s="1"/>
  <c r="L15321" i="44"/>
  <c r="I15321" i="44"/>
  <c r="J15321" i="44" s="1"/>
  <c r="L15320" i="44"/>
  <c r="I15320" i="44"/>
  <c r="J15320" i="44" s="1"/>
  <c r="L15319" i="44"/>
  <c r="I15319" i="44"/>
  <c r="J15319" i="44" s="1"/>
  <c r="L15318" i="44"/>
  <c r="I15318" i="44"/>
  <c r="J15318" i="44" s="1"/>
  <c r="L15317" i="44"/>
  <c r="J15317" i="44"/>
  <c r="I15317" i="44"/>
  <c r="L15316" i="44"/>
  <c r="I15316" i="44"/>
  <c r="J15316" i="44" s="1"/>
  <c r="L15315" i="44"/>
  <c r="J15315" i="44"/>
  <c r="I15315" i="44"/>
  <c r="L15314" i="44"/>
  <c r="I15314" i="44"/>
  <c r="J15314" i="44" s="1"/>
  <c r="L15313" i="44"/>
  <c r="I15313" i="44"/>
  <c r="J15313" i="44" s="1"/>
  <c r="L15312" i="44"/>
  <c r="I15312" i="44"/>
  <c r="J15312" i="44" s="1"/>
  <c r="L15311" i="44"/>
  <c r="I15311" i="44"/>
  <c r="J15311" i="44" s="1"/>
  <c r="L15310" i="44"/>
  <c r="I15310" i="44"/>
  <c r="J15310" i="44" s="1"/>
  <c r="L15309" i="44"/>
  <c r="I15309" i="44"/>
  <c r="J15309" i="44" s="1"/>
  <c r="L15308" i="44"/>
  <c r="I15308" i="44"/>
  <c r="J15308" i="44" s="1"/>
  <c r="L15307" i="44"/>
  <c r="J15307" i="44"/>
  <c r="I15307" i="44"/>
  <c r="L15306" i="44"/>
  <c r="I15306" i="44"/>
  <c r="J15306" i="44" s="1"/>
  <c r="L15305" i="44"/>
  <c r="I15305" i="44"/>
  <c r="J15305" i="44" s="1"/>
  <c r="L15304" i="44"/>
  <c r="I15304" i="44"/>
  <c r="J15304" i="44" s="1"/>
  <c r="L15303" i="44"/>
  <c r="I15303" i="44"/>
  <c r="J15303" i="44" s="1"/>
  <c r="L15302" i="44"/>
  <c r="I15302" i="44"/>
  <c r="J15302" i="44" s="1"/>
  <c r="L15301" i="44"/>
  <c r="I15301" i="44"/>
  <c r="J15301" i="44" s="1"/>
  <c r="L15300" i="44"/>
  <c r="I15300" i="44"/>
  <c r="J15300" i="44" s="1"/>
  <c r="L15299" i="44"/>
  <c r="J15299" i="44"/>
  <c r="I15299" i="44"/>
  <c r="L15298" i="44"/>
  <c r="I15298" i="44"/>
  <c r="J15298" i="44" s="1"/>
  <c r="L15297" i="44"/>
  <c r="I15297" i="44"/>
  <c r="J15297" i="44" s="1"/>
  <c r="L15296" i="44"/>
  <c r="I15296" i="44"/>
  <c r="J15296" i="44" s="1"/>
  <c r="L15295" i="44"/>
  <c r="I15295" i="44"/>
  <c r="J15295" i="44" s="1"/>
  <c r="L15294" i="44"/>
  <c r="I15294" i="44"/>
  <c r="J15294" i="44" s="1"/>
  <c r="L15293" i="44"/>
  <c r="I15293" i="44"/>
  <c r="J15293" i="44" s="1"/>
  <c r="L15292" i="44"/>
  <c r="I15292" i="44"/>
  <c r="J15292" i="44" s="1"/>
  <c r="L15291" i="44"/>
  <c r="I15291" i="44"/>
  <c r="J15291" i="44" s="1"/>
  <c r="L15290" i="44"/>
  <c r="I15290" i="44"/>
  <c r="J15290" i="44" s="1"/>
  <c r="L15289" i="44"/>
  <c r="I15289" i="44"/>
  <c r="J15289" i="44" s="1"/>
  <c r="L15288" i="44"/>
  <c r="I15288" i="44"/>
  <c r="J15288" i="44" s="1"/>
  <c r="L15287" i="44"/>
  <c r="I15287" i="44"/>
  <c r="J15287" i="44" s="1"/>
  <c r="L15286" i="44"/>
  <c r="I15286" i="44"/>
  <c r="J15286" i="44" s="1"/>
  <c r="L15285" i="44"/>
  <c r="J15285" i="44"/>
  <c r="I15285" i="44"/>
  <c r="L15284" i="44"/>
  <c r="I15284" i="44"/>
  <c r="J15284" i="44" s="1"/>
  <c r="L15283" i="44"/>
  <c r="I15283" i="44"/>
  <c r="J15283" i="44" s="1"/>
  <c r="L15282" i="44"/>
  <c r="I15282" i="44"/>
  <c r="J15282" i="44" s="1"/>
  <c r="L15281" i="44"/>
  <c r="I15281" i="44"/>
  <c r="J15281" i="44" s="1"/>
  <c r="L15280" i="44"/>
  <c r="I15280" i="44"/>
  <c r="J15280" i="44" s="1"/>
  <c r="L15279" i="44"/>
  <c r="I15279" i="44"/>
  <c r="J15279" i="44" s="1"/>
  <c r="L15278" i="44"/>
  <c r="I15278" i="44"/>
  <c r="J15278" i="44" s="1"/>
  <c r="L15277" i="44"/>
  <c r="J15277" i="44"/>
  <c r="I15277" i="44"/>
  <c r="L15276" i="44"/>
  <c r="I15276" i="44"/>
  <c r="J15276" i="44" s="1"/>
  <c r="L15275" i="44"/>
  <c r="I15275" i="44"/>
  <c r="J15275" i="44" s="1"/>
  <c r="L15274" i="44"/>
  <c r="I15274" i="44"/>
  <c r="J15274" i="44" s="1"/>
  <c r="L15273" i="44"/>
  <c r="I15273" i="44"/>
  <c r="J15273" i="44" s="1"/>
  <c r="L15272" i="44"/>
  <c r="I15272" i="44"/>
  <c r="J15272" i="44" s="1"/>
  <c r="L15271" i="44"/>
  <c r="I15271" i="44"/>
  <c r="J15271" i="44" s="1"/>
  <c r="L15270" i="44"/>
  <c r="I15270" i="44"/>
  <c r="J15270" i="44" s="1"/>
  <c r="L15269" i="44"/>
  <c r="I15269" i="44"/>
  <c r="J15269" i="44" s="1"/>
  <c r="L15268" i="44"/>
  <c r="J15268" i="44"/>
  <c r="I15268" i="44"/>
  <c r="L15267" i="44"/>
  <c r="I15267" i="44"/>
  <c r="J15267" i="44" s="1"/>
  <c r="L15266" i="44"/>
  <c r="I15266" i="44"/>
  <c r="J15266" i="44" s="1"/>
  <c r="L15265" i="44"/>
  <c r="J15265" i="44"/>
  <c r="I15265" i="44"/>
  <c r="L15264" i="44"/>
  <c r="I15264" i="44"/>
  <c r="J15264" i="44" s="1"/>
  <c r="L15263" i="44"/>
  <c r="I15263" i="44"/>
  <c r="J15263" i="44" s="1"/>
  <c r="L15262" i="44"/>
  <c r="I15262" i="44"/>
  <c r="J15262" i="44" s="1"/>
  <c r="L15261" i="44"/>
  <c r="I15261" i="44"/>
  <c r="J15261" i="44" s="1"/>
  <c r="L15260" i="44"/>
  <c r="I15260" i="44"/>
  <c r="J15260" i="44" s="1"/>
  <c r="L15259" i="44"/>
  <c r="I15259" i="44"/>
  <c r="J15259" i="44" s="1"/>
  <c r="L15258" i="44"/>
  <c r="I15258" i="44"/>
  <c r="J15258" i="44" s="1"/>
  <c r="L15257" i="44"/>
  <c r="I15257" i="44"/>
  <c r="J15257" i="44" s="1"/>
  <c r="L15256" i="44"/>
  <c r="I15256" i="44"/>
  <c r="J15256" i="44" s="1"/>
  <c r="L15255" i="44"/>
  <c r="I15255" i="44"/>
  <c r="J15255" i="44" s="1"/>
  <c r="L15254" i="44"/>
  <c r="I15254" i="44"/>
  <c r="J15254" i="44" s="1"/>
  <c r="L15253" i="44"/>
  <c r="J15253" i="44"/>
  <c r="I15253" i="44"/>
  <c r="L15252" i="44"/>
  <c r="I15252" i="44"/>
  <c r="J15252" i="44" s="1"/>
  <c r="L15251" i="44"/>
  <c r="J15251" i="44"/>
  <c r="I15251" i="44"/>
  <c r="L15250" i="44"/>
  <c r="I15250" i="44"/>
  <c r="J15250" i="44" s="1"/>
  <c r="L15249" i="44"/>
  <c r="I15249" i="44"/>
  <c r="J15249" i="44" s="1"/>
  <c r="L15248" i="44"/>
  <c r="I15248" i="44"/>
  <c r="J15248" i="44" s="1"/>
  <c r="L15247" i="44"/>
  <c r="I15247" i="44"/>
  <c r="J15247" i="44" s="1"/>
  <c r="L15246" i="44"/>
  <c r="I15246" i="44"/>
  <c r="J15246" i="44" s="1"/>
  <c r="L15245" i="44"/>
  <c r="J15245" i="44"/>
  <c r="I15245" i="44"/>
  <c r="L15244" i="44"/>
  <c r="I15244" i="44"/>
  <c r="J15244" i="44" s="1"/>
  <c r="L15243" i="44"/>
  <c r="I15243" i="44"/>
  <c r="J15243" i="44" s="1"/>
  <c r="L15242" i="44"/>
  <c r="I15242" i="44"/>
  <c r="J15242" i="44" s="1"/>
  <c r="L15241" i="44"/>
  <c r="I15241" i="44"/>
  <c r="J15241" i="44" s="1"/>
  <c r="L15240" i="44"/>
  <c r="I15240" i="44"/>
  <c r="J15240" i="44" s="1"/>
  <c r="L15239" i="44"/>
  <c r="I15239" i="44"/>
  <c r="J15239" i="44" s="1"/>
  <c r="L15238" i="44"/>
  <c r="I15238" i="44"/>
  <c r="J15238" i="44" s="1"/>
  <c r="L15237" i="44"/>
  <c r="I15237" i="44"/>
  <c r="J15237" i="44" s="1"/>
  <c r="L15236" i="44"/>
  <c r="J15236" i="44"/>
  <c r="I15236" i="44"/>
  <c r="L15235" i="44"/>
  <c r="I15235" i="44"/>
  <c r="J15235" i="44" s="1"/>
  <c r="L15234" i="44"/>
  <c r="I15234" i="44"/>
  <c r="J15234" i="44" s="1"/>
  <c r="L15233" i="44"/>
  <c r="J15233" i="44"/>
  <c r="I15233" i="44"/>
  <c r="L15232" i="44"/>
  <c r="I15232" i="44"/>
  <c r="J15232" i="44" s="1"/>
  <c r="L15231" i="44"/>
  <c r="I15231" i="44"/>
  <c r="J15231" i="44" s="1"/>
  <c r="L15230" i="44"/>
  <c r="I15230" i="44"/>
  <c r="J15230" i="44" s="1"/>
  <c r="L15229" i="44"/>
  <c r="I15229" i="44"/>
  <c r="J15229" i="44" s="1"/>
  <c r="L15228" i="44"/>
  <c r="I15228" i="44"/>
  <c r="J15228" i="44" s="1"/>
  <c r="L15227" i="44"/>
  <c r="I15227" i="44"/>
  <c r="J15227" i="44" s="1"/>
  <c r="L15226" i="44"/>
  <c r="I15226" i="44"/>
  <c r="J15226" i="44" s="1"/>
  <c r="L15225" i="44"/>
  <c r="I15225" i="44"/>
  <c r="J15225" i="44" s="1"/>
  <c r="L15224" i="44"/>
  <c r="I15224" i="44"/>
  <c r="J15224" i="44" s="1"/>
  <c r="L15223" i="44"/>
  <c r="I15223" i="44"/>
  <c r="J15223" i="44" s="1"/>
  <c r="L15222" i="44"/>
  <c r="I15222" i="44"/>
  <c r="J15222" i="44" s="1"/>
  <c r="L15221" i="44"/>
  <c r="I15221" i="44"/>
  <c r="J15221" i="44" s="1"/>
  <c r="L15220" i="44"/>
  <c r="I15220" i="44"/>
  <c r="J15220" i="44" s="1"/>
  <c r="L15219" i="44"/>
  <c r="J15219" i="44"/>
  <c r="I15219" i="44"/>
  <c r="L15218" i="44"/>
  <c r="I15218" i="44"/>
  <c r="J15218" i="44" s="1"/>
  <c r="L15217" i="44"/>
  <c r="I15217" i="44"/>
  <c r="J15217" i="44" s="1"/>
  <c r="L15216" i="44"/>
  <c r="I15216" i="44"/>
  <c r="J15216" i="44" s="1"/>
  <c r="L15215" i="44"/>
  <c r="I15215" i="44"/>
  <c r="J15215" i="44" s="1"/>
  <c r="L15214" i="44"/>
  <c r="I15214" i="44"/>
  <c r="J15214" i="44" s="1"/>
  <c r="L15213" i="44"/>
  <c r="I15213" i="44"/>
  <c r="J15213" i="44" s="1"/>
  <c r="L15212" i="44"/>
  <c r="I15212" i="44"/>
  <c r="J15212" i="44" s="1"/>
  <c r="L15211" i="44"/>
  <c r="J15211" i="44"/>
  <c r="I15211" i="44"/>
  <c r="L15210" i="44"/>
  <c r="I15210" i="44"/>
  <c r="J15210" i="44" s="1"/>
  <c r="L15209" i="44"/>
  <c r="I15209" i="44"/>
  <c r="J15209" i="44" s="1"/>
  <c r="L15208" i="44"/>
  <c r="I15208" i="44"/>
  <c r="J15208" i="44" s="1"/>
  <c r="L15207" i="44"/>
  <c r="I15207" i="44"/>
  <c r="J15207" i="44" s="1"/>
  <c r="L15206" i="44"/>
  <c r="I15206" i="44"/>
  <c r="J15206" i="44" s="1"/>
  <c r="L15205" i="44"/>
  <c r="I15205" i="44"/>
  <c r="J15205" i="44" s="1"/>
  <c r="L15204" i="44"/>
  <c r="I15204" i="44"/>
  <c r="J15204" i="44" s="1"/>
  <c r="L15203" i="44"/>
  <c r="J15203" i="44"/>
  <c r="I15203" i="44"/>
  <c r="L15202" i="44"/>
  <c r="I15202" i="44"/>
  <c r="J15202" i="44" s="1"/>
  <c r="L15201" i="44"/>
  <c r="I15201" i="44"/>
  <c r="J15201" i="44" s="1"/>
  <c r="L15200" i="44"/>
  <c r="I15200" i="44"/>
  <c r="J15200" i="44" s="1"/>
  <c r="L15199" i="44"/>
  <c r="I15199" i="44"/>
  <c r="J15199" i="44" s="1"/>
  <c r="L15198" i="44"/>
  <c r="I15198" i="44"/>
  <c r="J15198" i="44" s="1"/>
  <c r="L15197" i="44"/>
  <c r="I15197" i="44"/>
  <c r="J15197" i="44" s="1"/>
  <c r="L15196" i="44"/>
  <c r="I15196" i="44"/>
  <c r="J15196" i="44" s="1"/>
  <c r="L15195" i="44"/>
  <c r="J15195" i="44"/>
  <c r="I15195" i="44"/>
  <c r="L15194" i="44"/>
  <c r="I15194" i="44"/>
  <c r="J15194" i="44" s="1"/>
  <c r="L15193" i="44"/>
  <c r="I15193" i="44"/>
  <c r="J15193" i="44" s="1"/>
  <c r="L15192" i="44"/>
  <c r="I15192" i="44"/>
  <c r="J15192" i="44" s="1"/>
  <c r="L15191" i="44"/>
  <c r="I15191" i="44"/>
  <c r="J15191" i="44" s="1"/>
  <c r="L15190" i="44"/>
  <c r="I15190" i="44"/>
  <c r="J15190" i="44" s="1"/>
  <c r="L15189" i="44"/>
  <c r="I15189" i="44"/>
  <c r="J15189" i="44" s="1"/>
  <c r="L15188" i="44"/>
  <c r="J15188" i="44"/>
  <c r="I15188" i="44"/>
  <c r="L15187" i="44"/>
  <c r="I15187" i="44"/>
  <c r="J15187" i="44" s="1"/>
  <c r="L15186" i="44"/>
  <c r="I15186" i="44"/>
  <c r="J15186" i="44" s="1"/>
  <c r="L15185" i="44"/>
  <c r="J15185" i="44"/>
  <c r="I15185" i="44"/>
  <c r="L15184" i="44"/>
  <c r="I15184" i="44"/>
  <c r="J15184" i="44" s="1"/>
  <c r="L15183" i="44"/>
  <c r="I15183" i="44"/>
  <c r="J15183" i="44" s="1"/>
  <c r="L15182" i="44"/>
  <c r="I15182" i="44"/>
  <c r="J15182" i="44" s="1"/>
  <c r="L15181" i="44"/>
  <c r="I15181" i="44"/>
  <c r="J15181" i="44" s="1"/>
  <c r="L15180" i="44"/>
  <c r="I15180" i="44"/>
  <c r="J15180" i="44" s="1"/>
  <c r="L15179" i="44"/>
  <c r="J15179" i="44"/>
  <c r="I15179" i="44"/>
  <c r="L15178" i="44"/>
  <c r="I15178" i="44"/>
  <c r="J15178" i="44" s="1"/>
  <c r="L15177" i="44"/>
  <c r="I15177" i="44"/>
  <c r="J15177" i="44" s="1"/>
  <c r="L15176" i="44"/>
  <c r="I15176" i="44"/>
  <c r="J15176" i="44" s="1"/>
  <c r="L15175" i="44"/>
  <c r="I15175" i="44"/>
  <c r="J15175" i="44" s="1"/>
  <c r="L15174" i="44"/>
  <c r="I15174" i="44"/>
  <c r="J15174" i="44" s="1"/>
  <c r="L15173" i="44"/>
  <c r="I15173" i="44"/>
  <c r="J15173" i="44" s="1"/>
  <c r="L15172" i="44"/>
  <c r="I15172" i="44"/>
  <c r="J15172" i="44" s="1"/>
  <c r="L15171" i="44"/>
  <c r="J15171" i="44"/>
  <c r="I15171" i="44"/>
  <c r="L15170" i="44"/>
  <c r="I15170" i="44"/>
  <c r="J15170" i="44" s="1"/>
  <c r="L15169" i="44"/>
  <c r="I15169" i="44"/>
  <c r="J15169" i="44" s="1"/>
  <c r="L15168" i="44"/>
  <c r="I15168" i="44"/>
  <c r="J15168" i="44" s="1"/>
  <c r="L15167" i="44"/>
  <c r="I15167" i="44"/>
  <c r="J15167" i="44" s="1"/>
  <c r="L15166" i="44"/>
  <c r="I15166" i="44"/>
  <c r="J15166" i="44" s="1"/>
  <c r="L15165" i="44"/>
  <c r="I15165" i="44"/>
  <c r="J15165" i="44" s="1"/>
  <c r="L15164" i="44"/>
  <c r="I15164" i="44"/>
  <c r="J15164" i="44" s="1"/>
  <c r="L15163" i="44"/>
  <c r="I15163" i="44"/>
  <c r="J15163" i="44" s="1"/>
  <c r="L15162" i="44"/>
  <c r="I15162" i="44"/>
  <c r="J15162" i="44" s="1"/>
  <c r="L15161" i="44"/>
  <c r="I15161" i="44"/>
  <c r="J15161" i="44" s="1"/>
  <c r="L15160" i="44"/>
  <c r="I15160" i="44"/>
  <c r="J15160" i="44" s="1"/>
  <c r="L15159" i="44"/>
  <c r="I15159" i="44"/>
  <c r="J15159" i="44" s="1"/>
  <c r="L15158" i="44"/>
  <c r="I15158" i="44"/>
  <c r="J15158" i="44" s="1"/>
  <c r="L15157" i="44"/>
  <c r="J15157" i="44"/>
  <c r="I15157" i="44"/>
  <c r="L15156" i="44"/>
  <c r="I15156" i="44"/>
  <c r="J15156" i="44" s="1"/>
  <c r="L15155" i="44"/>
  <c r="I15155" i="44"/>
  <c r="J15155" i="44" s="1"/>
  <c r="L15154" i="44"/>
  <c r="I15154" i="44"/>
  <c r="J15154" i="44" s="1"/>
  <c r="L15153" i="44"/>
  <c r="I15153" i="44"/>
  <c r="J15153" i="44" s="1"/>
  <c r="L15152" i="44"/>
  <c r="I15152" i="44"/>
  <c r="J15152" i="44" s="1"/>
  <c r="L15151" i="44"/>
  <c r="I15151" i="44"/>
  <c r="J15151" i="44" s="1"/>
  <c r="L15150" i="44"/>
  <c r="I15150" i="44"/>
  <c r="J15150" i="44" s="1"/>
  <c r="L15149" i="44"/>
  <c r="J15149" i="44"/>
  <c r="I15149" i="44"/>
  <c r="L15148" i="44"/>
  <c r="I15148" i="44"/>
  <c r="J15148" i="44" s="1"/>
  <c r="L15147" i="44"/>
  <c r="I15147" i="44"/>
  <c r="J15147" i="44" s="1"/>
  <c r="L15146" i="44"/>
  <c r="I15146" i="44"/>
  <c r="J15146" i="44" s="1"/>
  <c r="L15145" i="44"/>
  <c r="I15145" i="44"/>
  <c r="J15145" i="44" s="1"/>
  <c r="L15144" i="44"/>
  <c r="I15144" i="44"/>
  <c r="J15144" i="44" s="1"/>
  <c r="L15143" i="44"/>
  <c r="I15143" i="44"/>
  <c r="J15143" i="44" s="1"/>
  <c r="L15142" i="44"/>
  <c r="I15142" i="44"/>
  <c r="J15142" i="44" s="1"/>
  <c r="L15141" i="44"/>
  <c r="I15141" i="44"/>
  <c r="J15141" i="44" s="1"/>
  <c r="L15140" i="44"/>
  <c r="J15140" i="44"/>
  <c r="I15140" i="44"/>
  <c r="L15139" i="44"/>
  <c r="I15139" i="44"/>
  <c r="J15139" i="44" s="1"/>
  <c r="L15138" i="44"/>
  <c r="I15138" i="44"/>
  <c r="J15138" i="44" s="1"/>
  <c r="L15137" i="44"/>
  <c r="J15137" i="44"/>
  <c r="I15137" i="44"/>
  <c r="L15136" i="44"/>
  <c r="I15136" i="44"/>
  <c r="J15136" i="44" s="1"/>
  <c r="L15135" i="44"/>
  <c r="I15135" i="44"/>
  <c r="J15135" i="44" s="1"/>
  <c r="L15134" i="44"/>
  <c r="I15134" i="44"/>
  <c r="J15134" i="44" s="1"/>
  <c r="L15133" i="44"/>
  <c r="I15133" i="44"/>
  <c r="J15133" i="44" s="1"/>
  <c r="L15132" i="44"/>
  <c r="I15132" i="44"/>
  <c r="J15132" i="44" s="1"/>
  <c r="L15131" i="44"/>
  <c r="J15131" i="44"/>
  <c r="I15131" i="44"/>
  <c r="L15130" i="44"/>
  <c r="I15130" i="44"/>
  <c r="J15130" i="44" s="1"/>
  <c r="L15129" i="44"/>
  <c r="I15129" i="44"/>
  <c r="J15129" i="44" s="1"/>
  <c r="L15128" i="44"/>
  <c r="I15128" i="44"/>
  <c r="J15128" i="44" s="1"/>
  <c r="L15127" i="44"/>
  <c r="I15127" i="44"/>
  <c r="J15127" i="44" s="1"/>
  <c r="L15126" i="44"/>
  <c r="I15126" i="44"/>
  <c r="J15126" i="44" s="1"/>
  <c r="L15125" i="44"/>
  <c r="I15125" i="44"/>
  <c r="J15125" i="44" s="1"/>
  <c r="L15124" i="44"/>
  <c r="J15124" i="44"/>
  <c r="I15124" i="44"/>
  <c r="L15123" i="44"/>
  <c r="I15123" i="44"/>
  <c r="J15123" i="44" s="1"/>
  <c r="L15122" i="44"/>
  <c r="I15122" i="44"/>
  <c r="J15122" i="44" s="1"/>
  <c r="L15121" i="44"/>
  <c r="J15121" i="44"/>
  <c r="I15121" i="44"/>
  <c r="L15120" i="44"/>
  <c r="I15120" i="44"/>
  <c r="J15120" i="44" s="1"/>
  <c r="L15119" i="44"/>
  <c r="I15119" i="44"/>
  <c r="J15119" i="44" s="1"/>
  <c r="L15118" i="44"/>
  <c r="I15118" i="44"/>
  <c r="J15118" i="44" s="1"/>
  <c r="L15117" i="44"/>
  <c r="I15117" i="44"/>
  <c r="J15117" i="44" s="1"/>
  <c r="L15116" i="44"/>
  <c r="I15116" i="44"/>
  <c r="J15116" i="44" s="1"/>
  <c r="L15115" i="44"/>
  <c r="J15115" i="44"/>
  <c r="I15115" i="44"/>
  <c r="L15114" i="44"/>
  <c r="I15114" i="44"/>
  <c r="J15114" i="44" s="1"/>
  <c r="L15113" i="44"/>
  <c r="I15113" i="44"/>
  <c r="J15113" i="44" s="1"/>
  <c r="L15112" i="44"/>
  <c r="I15112" i="44"/>
  <c r="J15112" i="44" s="1"/>
  <c r="L15111" i="44"/>
  <c r="I15111" i="44"/>
  <c r="J15111" i="44" s="1"/>
  <c r="L15110" i="44"/>
  <c r="I15110" i="44"/>
  <c r="J15110" i="44" s="1"/>
  <c r="L15109" i="44"/>
  <c r="I15109" i="44"/>
  <c r="J15109" i="44" s="1"/>
  <c r="L15108" i="44"/>
  <c r="J15108" i="44"/>
  <c r="I15108" i="44"/>
  <c r="L15107" i="44"/>
  <c r="I15107" i="44"/>
  <c r="J15107" i="44" s="1"/>
  <c r="L15106" i="44"/>
  <c r="I15106" i="44"/>
  <c r="J15106" i="44" s="1"/>
  <c r="L15105" i="44"/>
  <c r="J15105" i="44"/>
  <c r="I15105" i="44"/>
  <c r="L15104" i="44"/>
  <c r="I15104" i="44"/>
  <c r="J15104" i="44" s="1"/>
  <c r="L15103" i="44"/>
  <c r="I15103" i="44"/>
  <c r="J15103" i="44" s="1"/>
  <c r="L15102" i="44"/>
  <c r="I15102" i="44"/>
  <c r="J15102" i="44" s="1"/>
  <c r="L15101" i="44"/>
  <c r="I15101" i="44"/>
  <c r="J15101" i="44" s="1"/>
  <c r="L15100" i="44"/>
  <c r="I15100" i="44"/>
  <c r="J15100" i="44" s="1"/>
  <c r="L15099" i="44"/>
  <c r="J15099" i="44"/>
  <c r="I15099" i="44"/>
  <c r="L15098" i="44"/>
  <c r="I15098" i="44"/>
  <c r="J15098" i="44" s="1"/>
  <c r="L15097" i="44"/>
  <c r="I15097" i="44"/>
  <c r="J15097" i="44" s="1"/>
  <c r="L15096" i="44"/>
  <c r="I15096" i="44"/>
  <c r="J15096" i="44" s="1"/>
  <c r="L15095" i="44"/>
  <c r="I15095" i="44"/>
  <c r="J15095" i="44" s="1"/>
  <c r="L15094" i="44"/>
  <c r="I15094" i="44"/>
  <c r="J15094" i="44" s="1"/>
  <c r="L15093" i="44"/>
  <c r="I15093" i="44"/>
  <c r="J15093" i="44" s="1"/>
  <c r="L15092" i="44"/>
  <c r="J15092" i="44"/>
  <c r="I15092" i="44"/>
  <c r="L15091" i="44"/>
  <c r="I15091" i="44"/>
  <c r="J15091" i="44" s="1"/>
  <c r="L15090" i="44"/>
  <c r="I15090" i="44"/>
  <c r="J15090" i="44" s="1"/>
  <c r="L15089" i="44"/>
  <c r="J15089" i="44"/>
  <c r="I15089" i="44"/>
  <c r="L15088" i="44"/>
  <c r="I15088" i="44"/>
  <c r="J15088" i="44" s="1"/>
  <c r="L15087" i="44"/>
  <c r="I15087" i="44"/>
  <c r="J15087" i="44" s="1"/>
  <c r="L15086" i="44"/>
  <c r="I15086" i="44"/>
  <c r="J15086" i="44" s="1"/>
  <c r="L15085" i="44"/>
  <c r="I15085" i="44"/>
  <c r="J15085" i="44" s="1"/>
  <c r="L15084" i="44"/>
  <c r="I15084" i="44"/>
  <c r="J15084" i="44" s="1"/>
  <c r="L15083" i="44"/>
  <c r="J15083" i="44"/>
  <c r="I15083" i="44"/>
  <c r="L15082" i="44"/>
  <c r="I15082" i="44"/>
  <c r="J15082" i="44" s="1"/>
  <c r="L15081" i="44"/>
  <c r="I15081" i="44"/>
  <c r="J15081" i="44" s="1"/>
  <c r="L15080" i="44"/>
  <c r="I15080" i="44"/>
  <c r="J15080" i="44" s="1"/>
  <c r="L15079" i="44"/>
  <c r="I15079" i="44"/>
  <c r="J15079" i="44" s="1"/>
  <c r="L15078" i="44"/>
  <c r="I15078" i="44"/>
  <c r="J15078" i="44" s="1"/>
  <c r="L15077" i="44"/>
  <c r="I15077" i="44"/>
  <c r="J15077" i="44" s="1"/>
  <c r="L15076" i="44"/>
  <c r="J15076" i="44"/>
  <c r="I15076" i="44"/>
  <c r="L15075" i="44"/>
  <c r="I15075" i="44"/>
  <c r="J15075" i="44" s="1"/>
  <c r="L15074" i="44"/>
  <c r="I15074" i="44"/>
  <c r="J15074" i="44" s="1"/>
  <c r="L15073" i="44"/>
  <c r="J15073" i="44"/>
  <c r="I15073" i="44"/>
  <c r="L15072" i="44"/>
  <c r="I15072" i="44"/>
  <c r="J15072" i="44" s="1"/>
  <c r="L15071" i="44"/>
  <c r="I15071" i="44"/>
  <c r="J15071" i="44" s="1"/>
  <c r="L15070" i="44"/>
  <c r="I15070" i="44"/>
  <c r="J15070" i="44" s="1"/>
  <c r="L15069" i="44"/>
  <c r="I15069" i="44"/>
  <c r="J15069" i="44" s="1"/>
  <c r="L15068" i="44"/>
  <c r="I15068" i="44"/>
  <c r="J15068" i="44" s="1"/>
  <c r="L15067" i="44"/>
  <c r="J15067" i="44"/>
  <c r="I15067" i="44"/>
  <c r="L15066" i="44"/>
  <c r="I15066" i="44"/>
  <c r="J15066" i="44" s="1"/>
  <c r="L15065" i="44"/>
  <c r="I15065" i="44"/>
  <c r="J15065" i="44" s="1"/>
  <c r="L15064" i="44"/>
  <c r="I15064" i="44"/>
  <c r="J15064" i="44" s="1"/>
  <c r="L15063" i="44"/>
  <c r="I15063" i="44"/>
  <c r="J15063" i="44" s="1"/>
  <c r="L15062" i="44"/>
  <c r="I15062" i="44"/>
  <c r="J15062" i="44" s="1"/>
  <c r="L15061" i="44"/>
  <c r="I15061" i="44"/>
  <c r="J15061" i="44" s="1"/>
  <c r="L15060" i="44"/>
  <c r="J15060" i="44"/>
  <c r="I15060" i="44"/>
  <c r="L15059" i="44"/>
  <c r="I15059" i="44"/>
  <c r="J15059" i="44" s="1"/>
  <c r="L15058" i="44"/>
  <c r="I15058" i="44"/>
  <c r="J15058" i="44" s="1"/>
  <c r="L15057" i="44"/>
  <c r="J15057" i="44"/>
  <c r="I15057" i="44"/>
  <c r="L15056" i="44"/>
  <c r="I15056" i="44"/>
  <c r="J15056" i="44" s="1"/>
  <c r="L15055" i="44"/>
  <c r="I15055" i="44"/>
  <c r="J15055" i="44" s="1"/>
  <c r="L15054" i="44"/>
  <c r="I15054" i="44"/>
  <c r="J15054" i="44" s="1"/>
  <c r="L15053" i="44"/>
  <c r="I15053" i="44"/>
  <c r="J15053" i="44" s="1"/>
  <c r="L15052" i="44"/>
  <c r="I15052" i="44"/>
  <c r="J15052" i="44" s="1"/>
  <c r="L15051" i="44"/>
  <c r="J15051" i="44"/>
  <c r="I15051" i="44"/>
  <c r="L15050" i="44"/>
  <c r="I15050" i="44"/>
  <c r="J15050" i="44" s="1"/>
  <c r="L15049" i="44"/>
  <c r="I15049" i="44"/>
  <c r="J15049" i="44" s="1"/>
  <c r="L15048" i="44"/>
  <c r="I15048" i="44"/>
  <c r="J15048" i="44" s="1"/>
  <c r="L15047" i="44"/>
  <c r="I15047" i="44"/>
  <c r="J15047" i="44" s="1"/>
  <c r="L15046" i="44"/>
  <c r="I15046" i="44"/>
  <c r="J15046" i="44" s="1"/>
  <c r="L15045" i="44"/>
  <c r="I15045" i="44"/>
  <c r="J15045" i="44" s="1"/>
  <c r="L15044" i="44"/>
  <c r="J15044" i="44"/>
  <c r="I15044" i="44"/>
  <c r="L15043" i="44"/>
  <c r="I15043" i="44"/>
  <c r="J15043" i="44" s="1"/>
  <c r="L15042" i="44"/>
  <c r="I15042" i="44"/>
  <c r="J15042" i="44" s="1"/>
  <c r="L15041" i="44"/>
  <c r="J15041" i="44"/>
  <c r="I15041" i="44"/>
  <c r="L15040" i="44"/>
  <c r="I15040" i="44"/>
  <c r="J15040" i="44" s="1"/>
  <c r="L15039" i="44"/>
  <c r="I15039" i="44"/>
  <c r="J15039" i="44" s="1"/>
  <c r="L15038" i="44"/>
  <c r="I15038" i="44"/>
  <c r="J15038" i="44" s="1"/>
  <c r="L15037" i="44"/>
  <c r="I15037" i="44"/>
  <c r="J15037" i="44" s="1"/>
  <c r="L15036" i="44"/>
  <c r="I15036" i="44"/>
  <c r="J15036" i="44" s="1"/>
  <c r="L15035" i="44"/>
  <c r="J15035" i="44"/>
  <c r="I15035" i="44"/>
  <c r="L15034" i="44"/>
  <c r="I15034" i="44"/>
  <c r="J15034" i="44" s="1"/>
  <c r="L15033" i="44"/>
  <c r="I15033" i="44"/>
  <c r="J15033" i="44" s="1"/>
  <c r="L15032" i="44"/>
  <c r="I15032" i="44"/>
  <c r="J15032" i="44" s="1"/>
  <c r="L15031" i="44"/>
  <c r="I15031" i="44"/>
  <c r="J15031" i="44" s="1"/>
  <c r="L15030" i="44"/>
  <c r="I15030" i="44"/>
  <c r="J15030" i="44" s="1"/>
  <c r="L15029" i="44"/>
  <c r="I15029" i="44"/>
  <c r="J15029" i="44" s="1"/>
  <c r="L15028" i="44"/>
  <c r="J15028" i="44"/>
  <c r="I15028" i="44"/>
  <c r="L15027" i="44"/>
  <c r="I15027" i="44"/>
  <c r="J15027" i="44" s="1"/>
  <c r="L15026" i="44"/>
  <c r="I15026" i="44"/>
  <c r="J15026" i="44" s="1"/>
  <c r="L15025" i="44"/>
  <c r="J15025" i="44"/>
  <c r="I15025" i="44"/>
  <c r="L15024" i="44"/>
  <c r="I15024" i="44"/>
  <c r="J15024" i="44" s="1"/>
  <c r="L15023" i="44"/>
  <c r="I15023" i="44"/>
  <c r="J15023" i="44" s="1"/>
  <c r="L15022" i="44"/>
  <c r="I15022" i="44"/>
  <c r="J15022" i="44" s="1"/>
  <c r="L15021" i="44"/>
  <c r="I15021" i="44"/>
  <c r="J15021" i="44" s="1"/>
  <c r="L15020" i="44"/>
  <c r="I15020" i="44"/>
  <c r="J15020" i="44" s="1"/>
  <c r="L15019" i="44"/>
  <c r="I15019" i="44"/>
  <c r="J15019" i="44" s="1"/>
  <c r="L15018" i="44"/>
  <c r="I15018" i="44"/>
  <c r="J15018" i="44" s="1"/>
  <c r="L15017" i="44"/>
  <c r="I15017" i="44"/>
  <c r="J15017" i="44" s="1"/>
  <c r="L15016" i="44"/>
  <c r="I15016" i="44"/>
  <c r="J15016" i="44" s="1"/>
  <c r="L15015" i="44"/>
  <c r="I15015" i="44"/>
  <c r="J15015" i="44" s="1"/>
  <c r="L15014" i="44"/>
  <c r="I15014" i="44"/>
  <c r="J15014" i="44" s="1"/>
  <c r="L15013" i="44"/>
  <c r="J15013" i="44"/>
  <c r="I15013" i="44"/>
  <c r="L15012" i="44"/>
  <c r="I15012" i="44"/>
  <c r="J15012" i="44" s="1"/>
  <c r="L15011" i="44"/>
  <c r="I15011" i="44"/>
  <c r="J15011" i="44" s="1"/>
  <c r="L15010" i="44"/>
  <c r="I15010" i="44"/>
  <c r="J15010" i="44" s="1"/>
  <c r="L15009" i="44"/>
  <c r="I15009" i="44"/>
  <c r="J15009" i="44" s="1"/>
  <c r="L15008" i="44"/>
  <c r="I15008" i="44"/>
  <c r="J15008" i="44" s="1"/>
  <c r="L15007" i="44"/>
  <c r="J15007" i="44"/>
  <c r="I15007" i="44"/>
  <c r="L15006" i="44"/>
  <c r="I15006" i="44"/>
  <c r="J15006" i="44" s="1"/>
  <c r="L15005" i="44"/>
  <c r="I15005" i="44"/>
  <c r="J15005" i="44" s="1"/>
  <c r="L15004" i="44"/>
  <c r="J15004" i="44"/>
  <c r="I15004" i="44"/>
  <c r="L15003" i="44"/>
  <c r="I15003" i="44"/>
  <c r="J15003" i="44" s="1"/>
  <c r="L15002" i="44"/>
  <c r="I15002" i="44"/>
  <c r="J15002" i="44" s="1"/>
  <c r="L15001" i="44"/>
  <c r="I15001" i="44"/>
  <c r="J15001" i="44" s="1"/>
  <c r="L15000" i="44"/>
  <c r="I15000" i="44"/>
  <c r="J15000" i="44" s="1"/>
  <c r="L14999" i="44"/>
  <c r="I14999" i="44"/>
  <c r="J14999" i="44" s="1"/>
  <c r="L14998" i="44"/>
  <c r="I14998" i="44"/>
  <c r="J14998" i="44" s="1"/>
  <c r="L14997" i="44"/>
  <c r="J14997" i="44"/>
  <c r="I14997" i="44"/>
  <c r="L14996" i="44"/>
  <c r="I14996" i="44"/>
  <c r="J14996" i="44" s="1"/>
  <c r="L14995" i="44"/>
  <c r="I14995" i="44"/>
  <c r="J14995" i="44" s="1"/>
  <c r="L14994" i="44"/>
  <c r="I14994" i="44"/>
  <c r="J14994" i="44" s="1"/>
  <c r="L14993" i="44"/>
  <c r="I14993" i="44"/>
  <c r="J14993" i="44" s="1"/>
  <c r="L14992" i="44"/>
  <c r="I14992" i="44"/>
  <c r="J14992" i="44" s="1"/>
  <c r="L14991" i="44"/>
  <c r="I14991" i="44"/>
  <c r="J14991" i="44" s="1"/>
  <c r="L14990" i="44"/>
  <c r="I14990" i="44"/>
  <c r="J14990" i="44" s="1"/>
  <c r="L14989" i="44"/>
  <c r="J14989" i="44"/>
  <c r="I14989" i="44"/>
  <c r="L14988" i="44"/>
  <c r="I14988" i="44"/>
  <c r="J14988" i="44" s="1"/>
  <c r="L14987" i="44"/>
  <c r="I14987" i="44"/>
  <c r="J14987" i="44" s="1"/>
  <c r="L14986" i="44"/>
  <c r="I14986" i="44"/>
  <c r="J14986" i="44" s="1"/>
  <c r="L14985" i="44"/>
  <c r="J14985" i="44"/>
  <c r="I14985" i="44"/>
  <c r="L14984" i="44"/>
  <c r="I14984" i="44"/>
  <c r="J14984" i="44" s="1"/>
  <c r="L14983" i="44"/>
  <c r="I14983" i="44"/>
  <c r="J14983" i="44" s="1"/>
  <c r="L14982" i="44"/>
  <c r="I14982" i="44"/>
  <c r="J14982" i="44" s="1"/>
  <c r="L14981" i="44"/>
  <c r="I14981" i="44"/>
  <c r="J14981" i="44" s="1"/>
  <c r="L14980" i="44"/>
  <c r="J14980" i="44"/>
  <c r="I14980" i="44"/>
  <c r="L14979" i="44"/>
  <c r="I14979" i="44"/>
  <c r="J14979" i="44" s="1"/>
  <c r="L14978" i="44"/>
  <c r="I14978" i="44"/>
  <c r="J14978" i="44" s="1"/>
  <c r="L14977" i="44"/>
  <c r="J14977" i="44"/>
  <c r="I14977" i="44"/>
  <c r="L14976" i="44"/>
  <c r="I14976" i="44"/>
  <c r="J14976" i="44" s="1"/>
  <c r="L14975" i="44"/>
  <c r="I14975" i="44"/>
  <c r="J14975" i="44" s="1"/>
  <c r="L14974" i="44"/>
  <c r="I14974" i="44"/>
  <c r="J14974" i="44" s="1"/>
  <c r="L14973" i="44"/>
  <c r="I14973" i="44"/>
  <c r="J14973" i="44" s="1"/>
  <c r="L14972" i="44"/>
  <c r="J14972" i="44"/>
  <c r="I14972" i="44"/>
  <c r="L14971" i="44"/>
  <c r="I14971" i="44"/>
  <c r="J14971" i="44" s="1"/>
  <c r="L14970" i="44"/>
  <c r="I14970" i="44"/>
  <c r="J14970" i="44" s="1"/>
  <c r="L14969" i="44"/>
  <c r="I14969" i="44"/>
  <c r="J14969" i="44" s="1"/>
  <c r="L14968" i="44"/>
  <c r="I14968" i="44"/>
  <c r="J14968" i="44" s="1"/>
  <c r="L14967" i="44"/>
  <c r="I14967" i="44"/>
  <c r="J14967" i="44" s="1"/>
  <c r="L14966" i="44"/>
  <c r="I14966" i="44"/>
  <c r="J14966" i="44" s="1"/>
  <c r="L14965" i="44"/>
  <c r="J14965" i="44"/>
  <c r="I14965" i="44"/>
  <c r="L14964" i="44"/>
  <c r="I14964" i="44"/>
  <c r="J14964" i="44" s="1"/>
  <c r="L14963" i="44"/>
  <c r="J14963" i="44"/>
  <c r="I14963" i="44"/>
  <c r="L14962" i="44"/>
  <c r="I14962" i="44"/>
  <c r="J14962" i="44" s="1"/>
  <c r="L14961" i="44"/>
  <c r="I14961" i="44"/>
  <c r="J14961" i="44" s="1"/>
  <c r="L14960" i="44"/>
  <c r="I14960" i="44"/>
  <c r="J14960" i="44" s="1"/>
  <c r="L14959" i="44"/>
  <c r="I14959" i="44"/>
  <c r="J14959" i="44" s="1"/>
  <c r="L14958" i="44"/>
  <c r="I14958" i="44"/>
  <c r="J14958" i="44" s="1"/>
  <c r="L14957" i="44"/>
  <c r="J14957" i="44"/>
  <c r="I14957" i="44"/>
  <c r="L14956" i="44"/>
  <c r="I14956" i="44"/>
  <c r="J14956" i="44" s="1"/>
  <c r="L14955" i="44"/>
  <c r="I14955" i="44"/>
  <c r="J14955" i="44" s="1"/>
  <c r="L14954" i="44"/>
  <c r="I14954" i="44"/>
  <c r="J14954" i="44" s="1"/>
  <c r="L14953" i="44"/>
  <c r="J14953" i="44"/>
  <c r="I14953" i="44"/>
  <c r="L14952" i="44"/>
  <c r="I14952" i="44"/>
  <c r="J14952" i="44" s="1"/>
  <c r="L14951" i="44"/>
  <c r="I14951" i="44"/>
  <c r="J14951" i="44" s="1"/>
  <c r="L14950" i="44"/>
  <c r="I14950" i="44"/>
  <c r="J14950" i="44" s="1"/>
  <c r="L14949" i="44"/>
  <c r="I14949" i="44"/>
  <c r="J14949" i="44" s="1"/>
  <c r="L14948" i="44"/>
  <c r="J14948" i="44"/>
  <c r="I14948" i="44"/>
  <c r="L14947" i="44"/>
  <c r="I14947" i="44"/>
  <c r="J14947" i="44" s="1"/>
  <c r="L14946" i="44"/>
  <c r="I14946" i="44"/>
  <c r="J14946" i="44" s="1"/>
  <c r="L14945" i="44"/>
  <c r="J14945" i="44"/>
  <c r="I14945" i="44"/>
  <c r="L14944" i="44"/>
  <c r="I14944" i="44"/>
  <c r="J14944" i="44" s="1"/>
  <c r="L14943" i="44"/>
  <c r="I14943" i="44"/>
  <c r="J14943" i="44" s="1"/>
  <c r="L14942" i="44"/>
  <c r="I14942" i="44"/>
  <c r="J14942" i="44" s="1"/>
  <c r="L14941" i="44"/>
  <c r="I14941" i="44"/>
  <c r="J14941" i="44" s="1"/>
  <c r="L14940" i="44"/>
  <c r="J14940" i="44"/>
  <c r="I14940" i="44"/>
  <c r="L14939" i="44"/>
  <c r="I14939" i="44"/>
  <c r="J14939" i="44" s="1"/>
  <c r="L14938" i="44"/>
  <c r="I14938" i="44"/>
  <c r="J14938" i="44" s="1"/>
  <c r="L14937" i="44"/>
  <c r="J14937" i="44"/>
  <c r="I14937" i="44"/>
  <c r="L14936" i="44"/>
  <c r="I14936" i="44"/>
  <c r="J14936" i="44" s="1"/>
  <c r="L14935" i="44"/>
  <c r="I14935" i="44"/>
  <c r="J14935" i="44" s="1"/>
  <c r="L14934" i="44"/>
  <c r="I14934" i="44"/>
  <c r="J14934" i="44" s="1"/>
  <c r="L14933" i="44"/>
  <c r="I14933" i="44"/>
  <c r="J14933" i="44" s="1"/>
  <c r="L14932" i="44"/>
  <c r="I14932" i="44"/>
  <c r="J14932" i="44" s="1"/>
  <c r="L14931" i="44"/>
  <c r="I14931" i="44"/>
  <c r="J14931" i="44" s="1"/>
  <c r="L14930" i="44"/>
  <c r="I14930" i="44"/>
  <c r="J14930" i="44" s="1"/>
  <c r="L14929" i="44"/>
  <c r="J14929" i="44"/>
  <c r="I14929" i="44"/>
  <c r="L14928" i="44"/>
  <c r="I14928" i="44"/>
  <c r="J14928" i="44" s="1"/>
  <c r="L14927" i="44"/>
  <c r="I14927" i="44"/>
  <c r="J14927" i="44" s="1"/>
  <c r="L14926" i="44"/>
  <c r="I14926" i="44"/>
  <c r="J14926" i="44" s="1"/>
  <c r="L14925" i="44"/>
  <c r="J14925" i="44"/>
  <c r="I14925" i="44"/>
  <c r="L14924" i="44"/>
  <c r="I14924" i="44"/>
  <c r="J14924" i="44" s="1"/>
  <c r="L14923" i="44"/>
  <c r="I14923" i="44"/>
  <c r="J14923" i="44" s="1"/>
  <c r="L14922" i="44"/>
  <c r="I14922" i="44"/>
  <c r="J14922" i="44" s="1"/>
  <c r="L14921" i="44"/>
  <c r="J14921" i="44"/>
  <c r="I14921" i="44"/>
  <c r="L14920" i="44"/>
  <c r="I14920" i="44"/>
  <c r="J14920" i="44" s="1"/>
  <c r="L14919" i="44"/>
  <c r="I14919" i="44"/>
  <c r="J14919" i="44" s="1"/>
  <c r="L14918" i="44"/>
  <c r="I14918" i="44"/>
  <c r="J14918" i="44" s="1"/>
  <c r="L14917" i="44"/>
  <c r="I14917" i="44"/>
  <c r="J14917" i="44" s="1"/>
  <c r="L14916" i="44"/>
  <c r="I14916" i="44"/>
  <c r="J14916" i="44" s="1"/>
  <c r="L14915" i="44"/>
  <c r="I14915" i="44"/>
  <c r="J14915" i="44" s="1"/>
  <c r="L14914" i="44"/>
  <c r="J14914" i="44"/>
  <c r="I14914" i="44"/>
  <c r="L14913" i="44"/>
  <c r="I14913" i="44"/>
  <c r="J14913" i="44" s="1"/>
  <c r="L14912" i="44"/>
  <c r="J14912" i="44"/>
  <c r="I14912" i="44"/>
  <c r="L14911" i="44"/>
  <c r="I14911" i="44"/>
  <c r="J14911" i="44" s="1"/>
  <c r="L14910" i="44"/>
  <c r="I14910" i="44"/>
  <c r="J14910" i="44" s="1"/>
  <c r="L14909" i="44"/>
  <c r="I14909" i="44"/>
  <c r="J14909" i="44" s="1"/>
  <c r="L14908" i="44"/>
  <c r="J14908" i="44"/>
  <c r="I14908" i="44"/>
  <c r="L14907" i="44"/>
  <c r="I14907" i="44"/>
  <c r="J14907" i="44" s="1"/>
  <c r="L14906" i="44"/>
  <c r="I14906" i="44"/>
  <c r="J14906" i="44" s="1"/>
  <c r="L14905" i="44"/>
  <c r="I14905" i="44"/>
  <c r="J14905" i="44" s="1"/>
  <c r="L14904" i="44"/>
  <c r="I14904" i="44"/>
  <c r="J14904" i="44" s="1"/>
  <c r="L14903" i="44"/>
  <c r="I14903" i="44"/>
  <c r="J14903" i="44" s="1"/>
  <c r="L14902" i="44"/>
  <c r="J14902" i="44"/>
  <c r="I14902" i="44"/>
  <c r="L14901" i="44"/>
  <c r="I14901" i="44"/>
  <c r="J14901" i="44" s="1"/>
  <c r="L14900" i="44"/>
  <c r="I14900" i="44"/>
  <c r="J14900" i="44" s="1"/>
  <c r="L14899" i="44"/>
  <c r="I14899" i="44"/>
  <c r="J14899" i="44" s="1"/>
  <c r="L14898" i="44"/>
  <c r="I14898" i="44"/>
  <c r="J14898" i="44" s="1"/>
  <c r="L14897" i="44"/>
  <c r="I14897" i="44"/>
  <c r="J14897" i="44" s="1"/>
  <c r="L14896" i="44"/>
  <c r="I14896" i="44"/>
  <c r="J14896" i="44" s="1"/>
  <c r="L14895" i="44"/>
  <c r="I14895" i="44"/>
  <c r="J14895" i="44" s="1"/>
  <c r="L14894" i="44"/>
  <c r="J14894" i="44"/>
  <c r="I14894" i="44"/>
  <c r="L14893" i="44"/>
  <c r="I14893" i="44"/>
  <c r="J14893" i="44" s="1"/>
  <c r="L14892" i="44"/>
  <c r="I14892" i="44"/>
  <c r="J14892" i="44" s="1"/>
  <c r="L14891" i="44"/>
  <c r="I14891" i="44"/>
  <c r="J14891" i="44" s="1"/>
  <c r="L14890" i="44"/>
  <c r="I14890" i="44"/>
  <c r="J14890" i="44" s="1"/>
  <c r="L14889" i="44"/>
  <c r="I14889" i="44"/>
  <c r="J14889" i="44" s="1"/>
  <c r="L14888" i="44"/>
  <c r="J14888" i="44"/>
  <c r="I14888" i="44"/>
  <c r="L14887" i="44"/>
  <c r="I14887" i="44"/>
  <c r="J14887" i="44" s="1"/>
  <c r="L14886" i="44"/>
  <c r="I14886" i="44"/>
  <c r="J14886" i="44" s="1"/>
  <c r="L14885" i="44"/>
  <c r="I14885" i="44"/>
  <c r="J14885" i="44" s="1"/>
  <c r="L14884" i="44"/>
  <c r="I14884" i="44"/>
  <c r="J14884" i="44" s="1"/>
  <c r="L14883" i="44"/>
  <c r="I14883" i="44"/>
  <c r="J14883" i="44" s="1"/>
  <c r="L14882" i="44"/>
  <c r="I14882" i="44"/>
  <c r="J14882" i="44" s="1"/>
  <c r="L14881" i="44"/>
  <c r="I14881" i="44"/>
  <c r="J14881" i="44" s="1"/>
  <c r="L14880" i="44"/>
  <c r="J14880" i="44"/>
  <c r="I14880" i="44"/>
  <c r="L14879" i="44"/>
  <c r="I14879" i="44"/>
  <c r="J14879" i="44" s="1"/>
  <c r="L14878" i="44"/>
  <c r="I14878" i="44"/>
  <c r="J14878" i="44" s="1"/>
  <c r="L14877" i="44"/>
  <c r="I14877" i="44"/>
  <c r="J14877" i="44" s="1"/>
  <c r="L14876" i="44"/>
  <c r="J14876" i="44"/>
  <c r="I14876" i="44"/>
  <c r="L14875" i="44"/>
  <c r="I14875" i="44"/>
  <c r="J14875" i="44" s="1"/>
  <c r="L14874" i="44"/>
  <c r="I14874" i="44"/>
  <c r="J14874" i="44" s="1"/>
  <c r="L14873" i="44"/>
  <c r="I14873" i="44"/>
  <c r="J14873" i="44" s="1"/>
  <c r="L14872" i="44"/>
  <c r="J14872" i="44"/>
  <c r="I14872" i="44"/>
  <c r="L14871" i="44"/>
  <c r="I14871" i="44"/>
  <c r="J14871" i="44" s="1"/>
  <c r="L14870" i="44"/>
  <c r="I14870" i="44"/>
  <c r="J14870" i="44" s="1"/>
  <c r="L14869" i="44"/>
  <c r="I14869" i="44"/>
  <c r="J14869" i="44" s="1"/>
  <c r="L14868" i="44"/>
  <c r="I14868" i="44"/>
  <c r="J14868" i="44" s="1"/>
  <c r="L14867" i="44"/>
  <c r="I14867" i="44"/>
  <c r="J14867" i="44" s="1"/>
  <c r="L14866" i="44"/>
  <c r="I14866" i="44"/>
  <c r="J14866" i="44" s="1"/>
  <c r="L14865" i="44"/>
  <c r="I14865" i="44"/>
  <c r="J14865" i="44" s="1"/>
  <c r="L14864" i="44"/>
  <c r="J14864" i="44"/>
  <c r="I14864" i="44"/>
  <c r="L14863" i="44"/>
  <c r="I14863" i="44"/>
  <c r="J14863" i="44" s="1"/>
  <c r="L14862" i="44"/>
  <c r="I14862" i="44"/>
  <c r="J14862" i="44" s="1"/>
  <c r="L14861" i="44"/>
  <c r="I14861" i="44"/>
  <c r="J14861" i="44" s="1"/>
  <c r="L14860" i="44"/>
  <c r="J14860" i="44"/>
  <c r="I14860" i="44"/>
  <c r="L14859" i="44"/>
  <c r="I14859" i="44"/>
  <c r="J14859" i="44" s="1"/>
  <c r="L14858" i="44"/>
  <c r="I14858" i="44"/>
  <c r="J14858" i="44" s="1"/>
  <c r="L14857" i="44"/>
  <c r="I14857" i="44"/>
  <c r="J14857" i="44" s="1"/>
  <c r="L14856" i="44"/>
  <c r="I14856" i="44"/>
  <c r="J14856" i="44" s="1"/>
  <c r="L14855" i="44"/>
  <c r="I14855" i="44"/>
  <c r="J14855" i="44" s="1"/>
  <c r="L14854" i="44"/>
  <c r="J14854" i="44"/>
  <c r="I14854" i="44"/>
  <c r="L14853" i="44"/>
  <c r="I14853" i="44"/>
  <c r="J14853" i="44" s="1"/>
  <c r="L14852" i="44"/>
  <c r="I14852" i="44"/>
  <c r="J14852" i="44" s="1"/>
  <c r="L14851" i="44"/>
  <c r="I14851" i="44"/>
  <c r="J14851" i="44" s="1"/>
  <c r="L14850" i="44"/>
  <c r="I14850" i="44"/>
  <c r="J14850" i="44" s="1"/>
  <c r="L14849" i="44"/>
  <c r="I14849" i="44"/>
  <c r="J14849" i="44" s="1"/>
  <c r="L14848" i="44"/>
  <c r="I14848" i="44"/>
  <c r="J14848" i="44" s="1"/>
  <c r="L14847" i="44"/>
  <c r="I14847" i="44"/>
  <c r="J14847" i="44" s="1"/>
  <c r="L14846" i="44"/>
  <c r="J14846" i="44"/>
  <c r="I14846" i="44"/>
  <c r="L14845" i="44"/>
  <c r="I14845" i="44"/>
  <c r="J14845" i="44" s="1"/>
  <c r="L14844" i="44"/>
  <c r="I14844" i="44"/>
  <c r="J14844" i="44" s="1"/>
  <c r="L14843" i="44"/>
  <c r="I14843" i="44"/>
  <c r="J14843" i="44" s="1"/>
  <c r="L14842" i="44"/>
  <c r="I14842" i="44"/>
  <c r="J14842" i="44" s="1"/>
  <c r="L14841" i="44"/>
  <c r="I14841" i="44"/>
  <c r="J14841" i="44" s="1"/>
  <c r="L14840" i="44"/>
  <c r="J14840" i="44"/>
  <c r="I14840" i="44"/>
  <c r="L14839" i="44"/>
  <c r="I14839" i="44"/>
  <c r="J14839" i="44" s="1"/>
  <c r="L14838" i="44"/>
  <c r="I14838" i="44"/>
  <c r="J14838" i="44" s="1"/>
  <c r="L14837" i="44"/>
  <c r="I14837" i="44"/>
  <c r="J14837" i="44" s="1"/>
  <c r="L14836" i="44"/>
  <c r="I14836" i="44"/>
  <c r="J14836" i="44" s="1"/>
  <c r="L14835" i="44"/>
  <c r="I14835" i="44"/>
  <c r="J14835" i="44" s="1"/>
  <c r="L14834" i="44"/>
  <c r="I14834" i="44"/>
  <c r="J14834" i="44" s="1"/>
  <c r="L14833" i="44"/>
  <c r="I14833" i="44"/>
  <c r="J14833" i="44" s="1"/>
  <c r="L14832" i="44"/>
  <c r="J14832" i="44"/>
  <c r="I14832" i="44"/>
  <c r="L14831" i="44"/>
  <c r="I14831" i="44"/>
  <c r="J14831" i="44" s="1"/>
  <c r="L14830" i="44"/>
  <c r="I14830" i="44"/>
  <c r="J14830" i="44" s="1"/>
  <c r="L14829" i="44"/>
  <c r="I14829" i="44"/>
  <c r="J14829" i="44" s="1"/>
  <c r="L14828" i="44"/>
  <c r="I14828" i="44"/>
  <c r="J14828" i="44" s="1"/>
  <c r="L14827" i="44"/>
  <c r="I14827" i="44"/>
  <c r="J14827" i="44" s="1"/>
  <c r="L14826" i="44"/>
  <c r="J14826" i="44"/>
  <c r="I14826" i="44"/>
  <c r="L14825" i="44"/>
  <c r="I14825" i="44"/>
  <c r="J14825" i="44" s="1"/>
  <c r="L14824" i="44"/>
  <c r="I14824" i="44"/>
  <c r="J14824" i="44" s="1"/>
  <c r="L14823" i="44"/>
  <c r="I14823" i="44"/>
  <c r="J14823" i="44" s="1"/>
  <c r="L14822" i="44"/>
  <c r="J14822" i="44"/>
  <c r="I14822" i="44"/>
  <c r="L14821" i="44"/>
  <c r="I14821" i="44"/>
  <c r="J14821" i="44" s="1"/>
  <c r="L14820" i="44"/>
  <c r="I14820" i="44"/>
  <c r="J14820" i="44" s="1"/>
  <c r="L14819" i="44"/>
  <c r="I14819" i="44"/>
  <c r="J14819" i="44" s="1"/>
  <c r="L14818" i="44"/>
  <c r="I14818" i="44"/>
  <c r="J14818" i="44" s="1"/>
  <c r="L14817" i="44"/>
  <c r="I14817" i="44"/>
  <c r="J14817" i="44" s="1"/>
  <c r="L14816" i="44"/>
  <c r="I14816" i="44"/>
  <c r="J14816" i="44" s="1"/>
  <c r="L14815" i="44"/>
  <c r="I14815" i="44"/>
  <c r="J14815" i="44" s="1"/>
  <c r="L14814" i="44"/>
  <c r="J14814" i="44"/>
  <c r="I14814" i="44"/>
  <c r="L14813" i="44"/>
  <c r="I14813" i="44"/>
  <c r="J14813" i="44" s="1"/>
  <c r="L14812" i="44"/>
  <c r="I14812" i="44"/>
  <c r="J14812" i="44" s="1"/>
  <c r="L14811" i="44"/>
  <c r="I14811" i="44"/>
  <c r="J14811" i="44" s="1"/>
  <c r="L14810" i="44"/>
  <c r="I14810" i="44"/>
  <c r="J14810" i="44" s="1"/>
  <c r="L14809" i="44"/>
  <c r="I14809" i="44"/>
  <c r="J14809" i="44" s="1"/>
  <c r="L14808" i="44"/>
  <c r="I14808" i="44"/>
  <c r="J14808" i="44" s="1"/>
  <c r="L14807" i="44"/>
  <c r="I14807" i="44"/>
  <c r="J14807" i="44" s="1"/>
  <c r="L14806" i="44"/>
  <c r="J14806" i="44"/>
  <c r="I14806" i="44"/>
  <c r="L14805" i="44"/>
  <c r="I14805" i="44"/>
  <c r="J14805" i="44" s="1"/>
  <c r="L14804" i="44"/>
  <c r="I14804" i="44"/>
  <c r="J14804" i="44" s="1"/>
  <c r="L14803" i="44"/>
  <c r="I14803" i="44"/>
  <c r="J14803" i="44" s="1"/>
  <c r="L14802" i="44"/>
  <c r="I14802" i="44"/>
  <c r="J14802" i="44" s="1"/>
  <c r="L14801" i="44"/>
  <c r="I14801" i="44"/>
  <c r="J14801" i="44" s="1"/>
  <c r="L14800" i="44"/>
  <c r="I14800" i="44"/>
  <c r="J14800" i="44" s="1"/>
  <c r="L14799" i="44"/>
  <c r="I14799" i="44"/>
  <c r="J14799" i="44" s="1"/>
  <c r="L14798" i="44"/>
  <c r="J14798" i="44"/>
  <c r="I14798" i="44"/>
  <c r="L14797" i="44"/>
  <c r="I14797" i="44"/>
  <c r="J14797" i="44" s="1"/>
  <c r="L14796" i="44"/>
  <c r="I14796" i="44"/>
  <c r="J14796" i="44" s="1"/>
  <c r="L14795" i="44"/>
  <c r="I14795" i="44"/>
  <c r="J14795" i="44" s="1"/>
  <c r="L14794" i="44"/>
  <c r="I14794" i="44"/>
  <c r="J14794" i="44" s="1"/>
  <c r="L14793" i="44"/>
  <c r="I14793" i="44"/>
  <c r="J14793" i="44" s="1"/>
  <c r="L14792" i="44"/>
  <c r="J14792" i="44"/>
  <c r="I14792" i="44"/>
  <c r="L14791" i="44"/>
  <c r="I14791" i="44"/>
  <c r="J14791" i="44" s="1"/>
  <c r="L14790" i="44"/>
  <c r="I14790" i="44"/>
  <c r="J14790" i="44" s="1"/>
  <c r="L14789" i="44"/>
  <c r="I14789" i="44"/>
  <c r="J14789" i="44" s="1"/>
  <c r="L14788" i="44"/>
  <c r="I14788" i="44"/>
  <c r="J14788" i="44" s="1"/>
  <c r="L14787" i="44"/>
  <c r="I14787" i="44"/>
  <c r="J14787" i="44" s="1"/>
  <c r="L14786" i="44"/>
  <c r="I14786" i="44"/>
  <c r="J14786" i="44" s="1"/>
  <c r="L14785" i="44"/>
  <c r="I14785" i="44"/>
  <c r="J14785" i="44" s="1"/>
  <c r="L14784" i="44"/>
  <c r="J14784" i="44"/>
  <c r="I14784" i="44"/>
  <c r="L14783" i="44"/>
  <c r="I14783" i="44"/>
  <c r="J14783" i="44" s="1"/>
  <c r="L14782" i="44"/>
  <c r="I14782" i="44"/>
  <c r="J14782" i="44" s="1"/>
  <c r="L14781" i="44"/>
  <c r="I14781" i="44"/>
  <c r="J14781" i="44" s="1"/>
  <c r="L14780" i="44"/>
  <c r="I14780" i="44"/>
  <c r="J14780" i="44" s="1"/>
  <c r="L14779" i="44"/>
  <c r="I14779" i="44"/>
  <c r="J14779" i="44" s="1"/>
  <c r="L14778" i="44"/>
  <c r="J14778" i="44"/>
  <c r="I14778" i="44"/>
  <c r="L14777" i="44"/>
  <c r="I14777" i="44"/>
  <c r="J14777" i="44" s="1"/>
  <c r="L14776" i="44"/>
  <c r="I14776" i="44"/>
  <c r="J14776" i="44" s="1"/>
  <c r="L14775" i="44"/>
  <c r="I14775" i="44"/>
  <c r="J14775" i="44" s="1"/>
  <c r="L14774" i="44"/>
  <c r="J14774" i="44"/>
  <c r="I14774" i="44"/>
  <c r="L14773" i="44"/>
  <c r="I14773" i="44"/>
  <c r="J14773" i="44" s="1"/>
  <c r="L14772" i="44"/>
  <c r="I14772" i="44"/>
  <c r="J14772" i="44" s="1"/>
  <c r="L14771" i="44"/>
  <c r="I14771" i="44"/>
  <c r="J14771" i="44" s="1"/>
  <c r="L14770" i="44"/>
  <c r="I14770" i="44"/>
  <c r="J14770" i="44" s="1"/>
  <c r="L14769" i="44"/>
  <c r="I14769" i="44"/>
  <c r="J14769" i="44" s="1"/>
  <c r="L14768" i="44"/>
  <c r="I14768" i="44"/>
  <c r="J14768" i="44" s="1"/>
  <c r="L14767" i="44"/>
  <c r="I14767" i="44"/>
  <c r="J14767" i="44" s="1"/>
  <c r="L14766" i="44"/>
  <c r="J14766" i="44"/>
  <c r="I14766" i="44"/>
  <c r="L14765" i="44"/>
  <c r="I14765" i="44"/>
  <c r="J14765" i="44" s="1"/>
  <c r="L14764" i="44"/>
  <c r="I14764" i="44"/>
  <c r="J14764" i="44" s="1"/>
  <c r="L14763" i="44"/>
  <c r="I14763" i="44"/>
  <c r="J14763" i="44" s="1"/>
  <c r="L14762" i="44"/>
  <c r="I14762" i="44"/>
  <c r="J14762" i="44" s="1"/>
  <c r="L14761" i="44"/>
  <c r="I14761" i="44"/>
  <c r="J14761" i="44" s="1"/>
  <c r="L14760" i="44"/>
  <c r="J14760" i="44"/>
  <c r="I14760" i="44"/>
  <c r="L14759" i="44"/>
  <c r="I14759" i="44"/>
  <c r="J14759" i="44" s="1"/>
  <c r="L14758" i="44"/>
  <c r="I14758" i="44"/>
  <c r="J14758" i="44" s="1"/>
  <c r="L14757" i="44"/>
  <c r="I14757" i="44"/>
  <c r="J14757" i="44" s="1"/>
  <c r="L14756" i="44"/>
  <c r="I14756" i="44"/>
  <c r="J14756" i="44" s="1"/>
  <c r="L14755" i="44"/>
  <c r="I14755" i="44"/>
  <c r="J14755" i="44" s="1"/>
  <c r="L14754" i="44"/>
  <c r="I14754" i="44"/>
  <c r="J14754" i="44" s="1"/>
  <c r="L14753" i="44"/>
  <c r="I14753" i="44"/>
  <c r="J14753" i="44" s="1"/>
  <c r="L14752" i="44"/>
  <c r="J14752" i="44"/>
  <c r="I14752" i="44"/>
  <c r="L14751" i="44"/>
  <c r="I14751" i="44"/>
  <c r="J14751" i="44" s="1"/>
  <c r="L14750" i="44"/>
  <c r="I14750" i="44"/>
  <c r="J14750" i="44" s="1"/>
  <c r="L14749" i="44"/>
  <c r="I14749" i="44"/>
  <c r="J14749" i="44" s="1"/>
  <c r="L14748" i="44"/>
  <c r="I14748" i="44"/>
  <c r="J14748" i="44" s="1"/>
  <c r="L14747" i="44"/>
  <c r="I14747" i="44"/>
  <c r="J14747" i="44" s="1"/>
  <c r="L14746" i="44"/>
  <c r="I14746" i="44"/>
  <c r="J14746" i="44" s="1"/>
  <c r="L14745" i="44"/>
  <c r="I14745" i="44"/>
  <c r="J14745" i="44" s="1"/>
  <c r="L14744" i="44"/>
  <c r="J14744" i="44"/>
  <c r="I14744" i="44"/>
  <c r="L14743" i="44"/>
  <c r="I14743" i="44"/>
  <c r="J14743" i="44" s="1"/>
  <c r="L14742" i="44"/>
  <c r="I14742" i="44"/>
  <c r="J14742" i="44" s="1"/>
  <c r="L14741" i="44"/>
  <c r="I14741" i="44"/>
  <c r="J14741" i="44" s="1"/>
  <c r="L14740" i="44"/>
  <c r="I14740" i="44"/>
  <c r="J14740" i="44" s="1"/>
  <c r="L14739" i="44"/>
  <c r="I14739" i="44"/>
  <c r="J14739" i="44" s="1"/>
  <c r="L14738" i="44"/>
  <c r="I14738" i="44"/>
  <c r="J14738" i="44" s="1"/>
  <c r="L14737" i="44"/>
  <c r="I14737" i="44"/>
  <c r="J14737" i="44" s="1"/>
  <c r="L14736" i="44"/>
  <c r="J14736" i="44"/>
  <c r="I14736" i="44"/>
  <c r="L14735" i="44"/>
  <c r="I14735" i="44"/>
  <c r="J14735" i="44" s="1"/>
  <c r="L14734" i="44"/>
  <c r="I14734" i="44"/>
  <c r="J14734" i="44" s="1"/>
  <c r="L14733" i="44"/>
  <c r="I14733" i="44"/>
  <c r="J14733" i="44" s="1"/>
  <c r="L14732" i="44"/>
  <c r="I14732" i="44"/>
  <c r="J14732" i="44" s="1"/>
  <c r="L14731" i="44"/>
  <c r="I14731" i="44"/>
  <c r="J14731" i="44" s="1"/>
  <c r="L14730" i="44"/>
  <c r="I14730" i="44"/>
  <c r="J14730" i="44" s="1"/>
  <c r="L14729" i="44"/>
  <c r="I14729" i="44"/>
  <c r="J14729" i="44" s="1"/>
  <c r="L14728" i="44"/>
  <c r="J14728" i="44"/>
  <c r="I14728" i="44"/>
  <c r="L14727" i="44"/>
  <c r="I14727" i="44"/>
  <c r="J14727" i="44" s="1"/>
  <c r="L14726" i="44"/>
  <c r="I14726" i="44"/>
  <c r="J14726" i="44" s="1"/>
  <c r="L14725" i="44"/>
  <c r="I14725" i="44"/>
  <c r="J14725" i="44" s="1"/>
  <c r="L14724" i="44"/>
  <c r="I14724" i="44"/>
  <c r="J14724" i="44" s="1"/>
  <c r="L14723" i="44"/>
  <c r="I14723" i="44"/>
  <c r="J14723" i="44" s="1"/>
  <c r="L14722" i="44"/>
  <c r="I14722" i="44"/>
  <c r="J14722" i="44" s="1"/>
  <c r="L14721" i="44"/>
  <c r="I14721" i="44"/>
  <c r="J14721" i="44" s="1"/>
  <c r="L14720" i="44"/>
  <c r="J14720" i="44"/>
  <c r="I14720" i="44"/>
  <c r="L14719" i="44"/>
  <c r="I14719" i="44"/>
  <c r="J14719" i="44" s="1"/>
  <c r="L14718" i="44"/>
  <c r="I14718" i="44"/>
  <c r="J14718" i="44" s="1"/>
  <c r="L14717" i="44"/>
  <c r="I14717" i="44"/>
  <c r="J14717" i="44" s="1"/>
  <c r="L14716" i="44"/>
  <c r="I14716" i="44"/>
  <c r="J14716" i="44" s="1"/>
  <c r="L14715" i="44"/>
  <c r="I14715" i="44"/>
  <c r="J14715" i="44" s="1"/>
  <c r="L14714" i="44"/>
  <c r="I14714" i="44"/>
  <c r="J14714" i="44" s="1"/>
  <c r="L14713" i="44"/>
  <c r="I14713" i="44"/>
  <c r="J14713" i="44" s="1"/>
  <c r="L14712" i="44"/>
  <c r="J14712" i="44"/>
  <c r="I14712" i="44"/>
  <c r="L14711" i="44"/>
  <c r="I14711" i="44"/>
  <c r="J14711" i="44" s="1"/>
  <c r="L14710" i="44"/>
  <c r="I14710" i="44"/>
  <c r="J14710" i="44" s="1"/>
  <c r="L14709" i="44"/>
  <c r="I14709" i="44"/>
  <c r="J14709" i="44" s="1"/>
  <c r="L14708" i="44"/>
  <c r="I14708" i="44"/>
  <c r="J14708" i="44" s="1"/>
  <c r="L14707" i="44"/>
  <c r="I14707" i="44"/>
  <c r="J14707" i="44" s="1"/>
  <c r="L14706" i="44"/>
  <c r="I14706" i="44"/>
  <c r="J14706" i="44" s="1"/>
  <c r="L14705" i="44"/>
  <c r="I14705" i="44"/>
  <c r="J14705" i="44" s="1"/>
  <c r="L14704" i="44"/>
  <c r="J14704" i="44"/>
  <c r="I14704" i="44"/>
  <c r="L14703" i="44"/>
  <c r="I14703" i="44"/>
  <c r="J14703" i="44" s="1"/>
  <c r="L14702" i="44"/>
  <c r="I14702" i="44"/>
  <c r="J14702" i="44" s="1"/>
  <c r="L14701" i="44"/>
  <c r="I14701" i="44"/>
  <c r="J14701" i="44" s="1"/>
  <c r="L14700" i="44"/>
  <c r="I14700" i="44"/>
  <c r="J14700" i="44" s="1"/>
  <c r="L14699" i="44"/>
  <c r="I14699" i="44"/>
  <c r="J14699" i="44" s="1"/>
  <c r="L14698" i="44"/>
  <c r="J14698" i="44"/>
  <c r="I14698" i="44"/>
  <c r="L14697" i="44"/>
  <c r="I14697" i="44"/>
  <c r="J14697" i="44" s="1"/>
  <c r="L14696" i="44"/>
  <c r="I14696" i="44"/>
  <c r="J14696" i="44" s="1"/>
  <c r="L14695" i="44"/>
  <c r="I14695" i="44"/>
  <c r="J14695" i="44" s="1"/>
  <c r="L14694" i="44"/>
  <c r="J14694" i="44"/>
  <c r="I14694" i="44"/>
  <c r="L14693" i="44"/>
  <c r="I14693" i="44"/>
  <c r="J14693" i="44" s="1"/>
  <c r="L14692" i="44"/>
  <c r="I14692" i="44"/>
  <c r="J14692" i="44" s="1"/>
  <c r="L14691" i="44"/>
  <c r="I14691" i="44"/>
  <c r="J14691" i="44" s="1"/>
  <c r="L14690" i="44"/>
  <c r="I14690" i="44"/>
  <c r="J14690" i="44" s="1"/>
  <c r="L14689" i="44"/>
  <c r="I14689" i="44"/>
  <c r="J14689" i="44" s="1"/>
  <c r="L14688" i="44"/>
  <c r="J14688" i="44"/>
  <c r="I14688" i="44"/>
  <c r="L14687" i="44"/>
  <c r="I14687" i="44"/>
  <c r="J14687" i="44" s="1"/>
  <c r="L14686" i="44"/>
  <c r="I14686" i="44"/>
  <c r="J14686" i="44" s="1"/>
  <c r="L14685" i="44"/>
  <c r="I14685" i="44"/>
  <c r="J14685" i="44" s="1"/>
  <c r="L14684" i="44"/>
  <c r="I14684" i="44"/>
  <c r="J14684" i="44" s="1"/>
  <c r="L14683" i="44"/>
  <c r="I14683" i="44"/>
  <c r="J14683" i="44" s="1"/>
  <c r="L14682" i="44"/>
  <c r="I14682" i="44"/>
  <c r="J14682" i="44" s="1"/>
  <c r="L14681" i="44"/>
  <c r="I14681" i="44"/>
  <c r="J14681" i="44" s="1"/>
  <c r="L14680" i="44"/>
  <c r="J14680" i="44"/>
  <c r="I14680" i="44"/>
  <c r="L14679" i="44"/>
  <c r="I14679" i="44"/>
  <c r="J14679" i="44" s="1"/>
  <c r="L14678" i="44"/>
  <c r="I14678" i="44"/>
  <c r="J14678" i="44" s="1"/>
  <c r="L14677" i="44"/>
  <c r="I14677" i="44"/>
  <c r="J14677" i="44" s="1"/>
  <c r="L14676" i="44"/>
  <c r="I14676" i="44"/>
  <c r="J14676" i="44" s="1"/>
  <c r="L14675" i="44"/>
  <c r="I14675" i="44"/>
  <c r="J14675" i="44" s="1"/>
  <c r="L14674" i="44"/>
  <c r="J14674" i="44"/>
  <c r="I14674" i="44"/>
  <c r="L14673" i="44"/>
  <c r="I14673" i="44"/>
  <c r="J14673" i="44" s="1"/>
  <c r="L14672" i="44"/>
  <c r="I14672" i="44"/>
  <c r="J14672" i="44" s="1"/>
  <c r="L14671" i="44"/>
  <c r="I14671" i="44"/>
  <c r="J14671" i="44" s="1"/>
  <c r="L14670" i="44"/>
  <c r="J14670" i="44"/>
  <c r="I14670" i="44"/>
  <c r="L14669" i="44"/>
  <c r="I14669" i="44"/>
  <c r="J14669" i="44" s="1"/>
  <c r="L14668" i="44"/>
  <c r="I14668" i="44"/>
  <c r="J14668" i="44" s="1"/>
  <c r="L14667" i="44"/>
  <c r="I14667" i="44"/>
  <c r="J14667" i="44" s="1"/>
  <c r="L14666" i="44"/>
  <c r="I14666" i="44"/>
  <c r="J14666" i="44" s="1"/>
  <c r="L14665" i="44"/>
  <c r="I14665" i="44"/>
  <c r="J14665" i="44" s="1"/>
  <c r="L14664" i="44"/>
  <c r="J14664" i="44"/>
  <c r="I14664" i="44"/>
  <c r="L14663" i="44"/>
  <c r="I14663" i="44"/>
  <c r="J14663" i="44" s="1"/>
  <c r="L14662" i="44"/>
  <c r="I14662" i="44"/>
  <c r="J14662" i="44" s="1"/>
  <c r="L14661" i="44"/>
  <c r="I14661" i="44"/>
  <c r="J14661" i="44" s="1"/>
  <c r="L14660" i="44"/>
  <c r="I14660" i="44"/>
  <c r="J14660" i="44" s="1"/>
  <c r="L14659" i="44"/>
  <c r="I14659" i="44"/>
  <c r="J14659" i="44" s="1"/>
  <c r="L14658" i="44"/>
  <c r="J14658" i="44"/>
  <c r="I14658" i="44"/>
  <c r="L14657" i="44"/>
  <c r="I14657" i="44"/>
  <c r="J14657" i="44" s="1"/>
  <c r="L14656" i="44"/>
  <c r="I14656" i="44"/>
  <c r="J14656" i="44" s="1"/>
  <c r="L14655" i="44"/>
  <c r="I14655" i="44"/>
  <c r="J14655" i="44" s="1"/>
  <c r="L14654" i="44"/>
  <c r="J14654" i="44"/>
  <c r="I14654" i="44"/>
  <c r="L14653" i="44"/>
  <c r="I14653" i="44"/>
  <c r="J14653" i="44" s="1"/>
  <c r="L14652" i="44"/>
  <c r="I14652" i="44"/>
  <c r="J14652" i="44" s="1"/>
  <c r="L14651" i="44"/>
  <c r="I14651" i="44"/>
  <c r="J14651" i="44" s="1"/>
  <c r="L14650" i="44"/>
  <c r="I14650" i="44"/>
  <c r="J14650" i="44" s="1"/>
  <c r="L14649" i="44"/>
  <c r="I14649" i="44"/>
  <c r="J14649" i="44" s="1"/>
  <c r="L14648" i="44"/>
  <c r="J14648" i="44"/>
  <c r="I14648" i="44"/>
  <c r="L14647" i="44"/>
  <c r="I14647" i="44"/>
  <c r="J14647" i="44" s="1"/>
  <c r="L14646" i="44"/>
  <c r="I14646" i="44"/>
  <c r="J14646" i="44" s="1"/>
  <c r="L14645" i="44"/>
  <c r="I14645" i="44"/>
  <c r="J14645" i="44" s="1"/>
  <c r="L14644" i="44"/>
  <c r="I14644" i="44"/>
  <c r="J14644" i="44" s="1"/>
  <c r="L14643" i="44"/>
  <c r="I14643" i="44"/>
  <c r="J14643" i="44" s="1"/>
  <c r="L14642" i="44"/>
  <c r="I14642" i="44"/>
  <c r="J14642" i="44" s="1"/>
  <c r="L14641" i="44"/>
  <c r="I14641" i="44"/>
  <c r="J14641" i="44" s="1"/>
  <c r="L14640" i="44"/>
  <c r="J14640" i="44"/>
  <c r="I14640" i="44"/>
  <c r="L14639" i="44"/>
  <c r="I14639" i="44"/>
  <c r="J14639" i="44" s="1"/>
  <c r="L14638" i="44"/>
  <c r="I14638" i="44"/>
  <c r="J14638" i="44" s="1"/>
  <c r="L14637" i="44"/>
  <c r="I14637" i="44"/>
  <c r="J14637" i="44" s="1"/>
  <c r="L14636" i="44"/>
  <c r="I14636" i="44"/>
  <c r="J14636" i="44" s="1"/>
  <c r="L14635" i="44"/>
  <c r="I14635" i="44"/>
  <c r="J14635" i="44" s="1"/>
  <c r="L14634" i="44"/>
  <c r="J14634" i="44"/>
  <c r="I14634" i="44"/>
  <c r="L14633" i="44"/>
  <c r="I14633" i="44"/>
  <c r="J14633" i="44" s="1"/>
  <c r="L14632" i="44"/>
  <c r="I14632" i="44"/>
  <c r="J14632" i="44" s="1"/>
  <c r="L14631" i="44"/>
  <c r="I14631" i="44"/>
  <c r="J14631" i="44" s="1"/>
  <c r="L14630" i="44"/>
  <c r="J14630" i="44"/>
  <c r="I14630" i="44"/>
  <c r="L14629" i="44"/>
  <c r="I14629" i="44"/>
  <c r="J14629" i="44" s="1"/>
  <c r="L14628" i="44"/>
  <c r="I14628" i="44"/>
  <c r="J14628" i="44" s="1"/>
  <c r="L14627" i="44"/>
  <c r="I14627" i="44"/>
  <c r="J14627" i="44" s="1"/>
  <c r="L14626" i="44"/>
  <c r="I14626" i="44"/>
  <c r="J14626" i="44" s="1"/>
  <c r="L14625" i="44"/>
  <c r="I14625" i="44"/>
  <c r="J14625" i="44" s="1"/>
  <c r="L14624" i="44"/>
  <c r="I14624" i="44"/>
  <c r="J14624" i="44" s="1"/>
  <c r="L14623" i="44"/>
  <c r="I14623" i="44"/>
  <c r="J14623" i="44" s="1"/>
  <c r="L14622" i="44"/>
  <c r="J14622" i="44"/>
  <c r="I14622" i="44"/>
  <c r="L14621" i="44"/>
  <c r="I14621" i="44"/>
  <c r="J14621" i="44" s="1"/>
  <c r="L14620" i="44"/>
  <c r="I14620" i="44"/>
  <c r="J14620" i="44" s="1"/>
  <c r="L14619" i="44"/>
  <c r="I14619" i="44"/>
  <c r="J14619" i="44" s="1"/>
  <c r="L14618" i="44"/>
  <c r="I14618" i="44"/>
  <c r="J14618" i="44" s="1"/>
  <c r="L14617" i="44"/>
  <c r="I14617" i="44"/>
  <c r="J14617" i="44" s="1"/>
  <c r="L14616" i="44"/>
  <c r="I14616" i="44"/>
  <c r="J14616" i="44" s="1"/>
  <c r="L14615" i="44"/>
  <c r="I14615" i="44"/>
  <c r="J14615" i="44" s="1"/>
  <c r="L14614" i="44"/>
  <c r="J14614" i="44"/>
  <c r="I14614" i="44"/>
  <c r="L14613" i="44"/>
  <c r="I14613" i="44"/>
  <c r="J14613" i="44" s="1"/>
  <c r="L14612" i="44"/>
  <c r="I14612" i="44"/>
  <c r="J14612" i="44" s="1"/>
  <c r="L14611" i="44"/>
  <c r="I14611" i="44"/>
  <c r="J14611" i="44" s="1"/>
  <c r="L14610" i="44"/>
  <c r="I14610" i="44"/>
  <c r="J14610" i="44" s="1"/>
  <c r="L14609" i="44"/>
  <c r="I14609" i="44"/>
  <c r="J14609" i="44" s="1"/>
  <c r="L14608" i="44"/>
  <c r="I14608" i="44"/>
  <c r="J14608" i="44" s="1"/>
  <c r="L14607" i="44"/>
  <c r="I14607" i="44"/>
  <c r="J14607" i="44" s="1"/>
  <c r="L14606" i="44"/>
  <c r="J14606" i="44"/>
  <c r="I14606" i="44"/>
  <c r="L14605" i="44"/>
  <c r="I14605" i="44"/>
  <c r="J14605" i="44" s="1"/>
  <c r="L14604" i="44"/>
  <c r="I14604" i="44"/>
  <c r="J14604" i="44" s="1"/>
  <c r="L14603" i="44"/>
  <c r="I14603" i="44"/>
  <c r="J14603" i="44" s="1"/>
  <c r="L14602" i="44"/>
  <c r="I14602" i="44"/>
  <c r="J14602" i="44" s="1"/>
  <c r="L14601" i="44"/>
  <c r="I14601" i="44"/>
  <c r="J14601" i="44" s="1"/>
  <c r="L14600" i="44"/>
  <c r="J14600" i="44"/>
  <c r="I14600" i="44"/>
  <c r="L14599" i="44"/>
  <c r="I14599" i="44"/>
  <c r="J14599" i="44" s="1"/>
  <c r="L14598" i="44"/>
  <c r="I14598" i="44"/>
  <c r="J14598" i="44" s="1"/>
  <c r="L14597" i="44"/>
  <c r="I14597" i="44"/>
  <c r="J14597" i="44" s="1"/>
  <c r="L14596" i="44"/>
  <c r="I14596" i="44"/>
  <c r="J14596" i="44" s="1"/>
  <c r="L14595" i="44"/>
  <c r="I14595" i="44"/>
  <c r="J14595" i="44" s="1"/>
  <c r="L14594" i="44"/>
  <c r="J14594" i="44"/>
  <c r="I14594" i="44"/>
  <c r="L14593" i="44"/>
  <c r="I14593" i="44"/>
  <c r="J14593" i="44" s="1"/>
  <c r="L14592" i="44"/>
  <c r="I14592" i="44"/>
  <c r="J14592" i="44" s="1"/>
  <c r="L14591" i="44"/>
  <c r="I14591" i="44"/>
  <c r="J14591" i="44" s="1"/>
  <c r="L14590" i="44"/>
  <c r="J14590" i="44"/>
  <c r="I14590" i="44"/>
  <c r="L14589" i="44"/>
  <c r="I14589" i="44"/>
  <c r="J14589" i="44" s="1"/>
  <c r="L14588" i="44"/>
  <c r="I14588" i="44"/>
  <c r="J14588" i="44" s="1"/>
  <c r="L14587" i="44"/>
  <c r="I14587" i="44"/>
  <c r="J14587" i="44" s="1"/>
  <c r="L14586" i="44"/>
  <c r="I14586" i="44"/>
  <c r="J14586" i="44" s="1"/>
  <c r="L14585" i="44"/>
  <c r="I14585" i="44"/>
  <c r="J14585" i="44" s="1"/>
  <c r="L14584" i="44"/>
  <c r="J14584" i="44"/>
  <c r="I14584" i="44"/>
  <c r="L14583" i="44"/>
  <c r="I14583" i="44"/>
  <c r="J14583" i="44" s="1"/>
  <c r="L14582" i="44"/>
  <c r="I14582" i="44"/>
  <c r="J14582" i="44" s="1"/>
  <c r="L14581" i="44"/>
  <c r="I14581" i="44"/>
  <c r="J14581" i="44" s="1"/>
  <c r="L14580" i="44"/>
  <c r="I14580" i="44"/>
  <c r="J14580" i="44" s="1"/>
  <c r="L14579" i="44"/>
  <c r="I14579" i="44"/>
  <c r="J14579" i="44" s="1"/>
  <c r="L14578" i="44"/>
  <c r="I14578" i="44"/>
  <c r="J14578" i="44" s="1"/>
  <c r="L14577" i="44"/>
  <c r="I14577" i="44"/>
  <c r="J14577" i="44" s="1"/>
  <c r="L14576" i="44"/>
  <c r="J14576" i="44"/>
  <c r="I14576" i="44"/>
  <c r="L14575" i="44"/>
  <c r="I14575" i="44"/>
  <c r="J14575" i="44" s="1"/>
  <c r="L14574" i="44"/>
  <c r="I14574" i="44"/>
  <c r="J14574" i="44" s="1"/>
  <c r="L14573" i="44"/>
  <c r="I14573" i="44"/>
  <c r="J14573" i="44" s="1"/>
  <c r="L14572" i="44"/>
  <c r="I14572" i="44"/>
  <c r="J14572" i="44" s="1"/>
  <c r="L14571" i="44"/>
  <c r="I14571" i="44"/>
  <c r="J14571" i="44" s="1"/>
  <c r="L14570" i="44"/>
  <c r="J14570" i="44"/>
  <c r="I14570" i="44"/>
  <c r="L14569" i="44"/>
  <c r="I14569" i="44"/>
  <c r="J14569" i="44" s="1"/>
  <c r="L14568" i="44"/>
  <c r="I14568" i="44"/>
  <c r="J14568" i="44" s="1"/>
  <c r="L14567" i="44"/>
  <c r="I14567" i="44"/>
  <c r="J14567" i="44" s="1"/>
  <c r="L14566" i="44"/>
  <c r="J14566" i="44"/>
  <c r="I14566" i="44"/>
  <c r="L14565" i="44"/>
  <c r="I14565" i="44"/>
  <c r="J14565" i="44" s="1"/>
  <c r="L14564" i="44"/>
  <c r="I14564" i="44"/>
  <c r="J14564" i="44" s="1"/>
  <c r="L14563" i="44"/>
  <c r="I14563" i="44"/>
  <c r="J14563" i="44" s="1"/>
  <c r="L14562" i="44"/>
  <c r="I14562" i="44"/>
  <c r="J14562" i="44" s="1"/>
  <c r="L14561" i="44"/>
  <c r="I14561" i="44"/>
  <c r="J14561" i="44" s="1"/>
  <c r="L14560" i="44"/>
  <c r="I14560" i="44"/>
  <c r="J14560" i="44" s="1"/>
  <c r="L14559" i="44"/>
  <c r="I14559" i="44"/>
  <c r="J14559" i="44" s="1"/>
  <c r="L14558" i="44"/>
  <c r="J14558" i="44"/>
  <c r="I14558" i="44"/>
  <c r="L14557" i="44"/>
  <c r="I14557" i="44"/>
  <c r="J14557" i="44" s="1"/>
  <c r="L14556" i="44"/>
  <c r="I14556" i="44"/>
  <c r="J14556" i="44" s="1"/>
  <c r="L14555" i="44"/>
  <c r="I14555" i="44"/>
  <c r="J14555" i="44" s="1"/>
  <c r="L14554" i="44"/>
  <c r="I14554" i="44"/>
  <c r="J14554" i="44" s="1"/>
  <c r="L14553" i="44"/>
  <c r="I14553" i="44"/>
  <c r="J14553" i="44" s="1"/>
  <c r="L14552" i="44"/>
  <c r="I14552" i="44"/>
  <c r="J14552" i="44" s="1"/>
  <c r="L14551" i="44"/>
  <c r="I14551" i="44"/>
  <c r="J14551" i="44" s="1"/>
  <c r="L14550" i="44"/>
  <c r="J14550" i="44"/>
  <c r="I14550" i="44"/>
  <c r="L14549" i="44"/>
  <c r="I14549" i="44"/>
  <c r="J14549" i="44" s="1"/>
  <c r="L14548" i="44"/>
  <c r="I14548" i="44"/>
  <c r="J14548" i="44" s="1"/>
  <c r="L14547" i="44"/>
  <c r="I14547" i="44"/>
  <c r="J14547" i="44" s="1"/>
  <c r="L14546" i="44"/>
  <c r="I14546" i="44"/>
  <c r="J14546" i="44" s="1"/>
  <c r="L14545" i="44"/>
  <c r="I14545" i="44"/>
  <c r="J14545" i="44" s="1"/>
  <c r="L14544" i="44"/>
  <c r="I14544" i="44"/>
  <c r="J14544" i="44" s="1"/>
  <c r="L14543" i="44"/>
  <c r="I14543" i="44"/>
  <c r="J14543" i="44" s="1"/>
  <c r="L14542" i="44"/>
  <c r="J14542" i="44"/>
  <c r="I14542" i="44"/>
  <c r="L14541" i="44"/>
  <c r="I14541" i="44"/>
  <c r="J14541" i="44" s="1"/>
  <c r="L14540" i="44"/>
  <c r="I14540" i="44"/>
  <c r="J14540" i="44" s="1"/>
  <c r="L14539" i="44"/>
  <c r="I14539" i="44"/>
  <c r="J14539" i="44" s="1"/>
  <c r="L14538" i="44"/>
  <c r="I14538" i="44"/>
  <c r="J14538" i="44" s="1"/>
  <c r="L14537" i="44"/>
  <c r="I14537" i="44"/>
  <c r="J14537" i="44" s="1"/>
  <c r="L14536" i="44"/>
  <c r="I14536" i="44"/>
  <c r="J14536" i="44" s="1"/>
  <c r="L14535" i="44"/>
  <c r="I14535" i="44"/>
  <c r="J14535" i="44" s="1"/>
  <c r="L14534" i="44"/>
  <c r="J14534" i="44"/>
  <c r="I14534" i="44"/>
  <c r="L14533" i="44"/>
  <c r="I14533" i="44"/>
  <c r="J14533" i="44" s="1"/>
  <c r="L14532" i="44"/>
  <c r="I14532" i="44"/>
  <c r="J14532" i="44" s="1"/>
  <c r="L14531" i="44"/>
  <c r="I14531" i="44"/>
  <c r="J14531" i="44" s="1"/>
  <c r="L14530" i="44"/>
  <c r="I14530" i="44"/>
  <c r="J14530" i="44" s="1"/>
  <c r="L14529" i="44"/>
  <c r="I14529" i="44"/>
  <c r="J14529" i="44" s="1"/>
  <c r="L14528" i="44"/>
  <c r="J14528" i="44"/>
  <c r="I14528" i="44"/>
  <c r="L14527" i="44"/>
  <c r="I14527" i="44"/>
  <c r="J14527" i="44" s="1"/>
  <c r="L14526" i="44"/>
  <c r="I14526" i="44"/>
  <c r="J14526" i="44" s="1"/>
  <c r="L14525" i="44"/>
  <c r="I14525" i="44"/>
  <c r="J14525" i="44" s="1"/>
  <c r="L14524" i="44"/>
  <c r="I14524" i="44"/>
  <c r="J14524" i="44" s="1"/>
  <c r="L14523" i="44"/>
  <c r="I14523" i="44"/>
  <c r="J14523" i="44" s="1"/>
  <c r="L14522" i="44"/>
  <c r="J14522" i="44"/>
  <c r="I14522" i="44"/>
  <c r="L14521" i="44"/>
  <c r="I14521" i="44"/>
  <c r="J14521" i="44" s="1"/>
  <c r="L14520" i="44"/>
  <c r="I14520" i="44"/>
  <c r="J14520" i="44" s="1"/>
  <c r="L14519" i="44"/>
  <c r="I14519" i="44"/>
  <c r="J14519" i="44" s="1"/>
  <c r="L14518" i="44"/>
  <c r="J14518" i="44"/>
  <c r="I14518" i="44"/>
  <c r="L14517" i="44"/>
  <c r="I14517" i="44"/>
  <c r="J14517" i="44" s="1"/>
  <c r="L14516" i="44"/>
  <c r="I14516" i="44"/>
  <c r="J14516" i="44" s="1"/>
  <c r="L14515" i="44"/>
  <c r="I14515" i="44"/>
  <c r="J14515" i="44" s="1"/>
  <c r="L14514" i="44"/>
  <c r="I14514" i="44"/>
  <c r="J14514" i="44" s="1"/>
  <c r="L14513" i="44"/>
  <c r="I14513" i="44"/>
  <c r="J14513" i="44" s="1"/>
  <c r="L14512" i="44"/>
  <c r="I14512" i="44"/>
  <c r="J14512" i="44" s="1"/>
  <c r="L14511" i="44"/>
  <c r="I14511" i="44"/>
  <c r="J14511" i="44" s="1"/>
  <c r="L14510" i="44"/>
  <c r="J14510" i="44"/>
  <c r="I14510" i="44"/>
  <c r="L14509" i="44"/>
  <c r="I14509" i="44"/>
  <c r="J14509" i="44" s="1"/>
  <c r="L14508" i="44"/>
  <c r="I14508" i="44"/>
  <c r="J14508" i="44" s="1"/>
  <c r="L14507" i="44"/>
  <c r="I14507" i="44"/>
  <c r="J14507" i="44" s="1"/>
  <c r="L14506" i="44"/>
  <c r="I14506" i="44"/>
  <c r="J14506" i="44" s="1"/>
  <c r="L14505" i="44"/>
  <c r="I14505" i="44"/>
  <c r="J14505" i="44" s="1"/>
  <c r="L14504" i="44"/>
  <c r="I14504" i="44"/>
  <c r="J14504" i="44" s="1"/>
  <c r="L14503" i="44"/>
  <c r="I14503" i="44"/>
  <c r="J14503" i="44" s="1"/>
  <c r="L14502" i="44"/>
  <c r="J14502" i="44"/>
  <c r="I14502" i="44"/>
  <c r="L14501" i="44"/>
  <c r="I14501" i="44"/>
  <c r="J14501" i="44" s="1"/>
  <c r="L14500" i="44"/>
  <c r="I14500" i="44"/>
  <c r="J14500" i="44" s="1"/>
  <c r="L14499" i="44"/>
  <c r="I14499" i="44"/>
  <c r="J14499" i="44" s="1"/>
  <c r="L14498" i="44"/>
  <c r="I14498" i="44"/>
  <c r="J14498" i="44" s="1"/>
  <c r="L14497" i="44"/>
  <c r="I14497" i="44"/>
  <c r="J14497" i="44" s="1"/>
  <c r="L14496" i="44"/>
  <c r="I14496" i="44"/>
  <c r="J14496" i="44" s="1"/>
  <c r="L14495" i="44"/>
  <c r="I14495" i="44"/>
  <c r="J14495" i="44" s="1"/>
  <c r="L14494" i="44"/>
  <c r="J14494" i="44"/>
  <c r="I14494" i="44"/>
  <c r="L14493" i="44"/>
  <c r="I14493" i="44"/>
  <c r="J14493" i="44" s="1"/>
  <c r="L14492" i="44"/>
  <c r="I14492" i="44"/>
  <c r="J14492" i="44" s="1"/>
  <c r="L14491" i="44"/>
  <c r="I14491" i="44"/>
  <c r="J14491" i="44" s="1"/>
  <c r="L14490" i="44"/>
  <c r="I14490" i="44"/>
  <c r="J14490" i="44" s="1"/>
  <c r="L14489" i="44"/>
  <c r="I14489" i="44"/>
  <c r="J14489" i="44" s="1"/>
  <c r="L14488" i="44"/>
  <c r="I14488" i="44"/>
  <c r="J14488" i="44" s="1"/>
  <c r="L14487" i="44"/>
  <c r="I14487" i="44"/>
  <c r="J14487" i="44" s="1"/>
  <c r="L14486" i="44"/>
  <c r="I14486" i="44"/>
  <c r="J14486" i="44" s="1"/>
  <c r="L14485" i="44"/>
  <c r="I14485" i="44"/>
  <c r="J14485" i="44" s="1"/>
  <c r="L14484" i="44"/>
  <c r="I14484" i="44"/>
  <c r="J14484" i="44" s="1"/>
  <c r="L14483" i="44"/>
  <c r="I14483" i="44"/>
  <c r="J14483" i="44" s="1"/>
  <c r="L14482" i="44"/>
  <c r="I14482" i="44"/>
  <c r="J14482" i="44" s="1"/>
  <c r="L14481" i="44"/>
  <c r="I14481" i="44"/>
  <c r="J14481" i="44" s="1"/>
  <c r="L14480" i="44"/>
  <c r="I14480" i="44"/>
  <c r="J14480" i="44" s="1"/>
  <c r="L14479" i="44"/>
  <c r="I14479" i="44"/>
  <c r="J14479" i="44" s="1"/>
  <c r="L14478" i="44"/>
  <c r="J14478" i="44"/>
  <c r="I14478" i="44"/>
  <c r="L14477" i="44"/>
  <c r="I14477" i="44"/>
  <c r="J14477" i="44" s="1"/>
  <c r="L14476" i="44"/>
  <c r="I14476" i="44"/>
  <c r="J14476" i="44" s="1"/>
  <c r="L14475" i="44"/>
  <c r="I14475" i="44"/>
  <c r="J14475" i="44" s="1"/>
  <c r="L14474" i="44"/>
  <c r="I14474" i="44"/>
  <c r="J14474" i="44" s="1"/>
  <c r="L14473" i="44"/>
  <c r="I14473" i="44"/>
  <c r="J14473" i="44" s="1"/>
  <c r="L14472" i="44"/>
  <c r="I14472" i="44"/>
  <c r="J14472" i="44" s="1"/>
  <c r="L14471" i="44"/>
  <c r="I14471" i="44"/>
  <c r="J14471" i="44" s="1"/>
  <c r="L14470" i="44"/>
  <c r="J14470" i="44"/>
  <c r="I14470" i="44"/>
  <c r="L14469" i="44"/>
  <c r="I14469" i="44"/>
  <c r="J14469" i="44" s="1"/>
  <c r="L14468" i="44"/>
  <c r="I14468" i="44"/>
  <c r="J14468" i="44" s="1"/>
  <c r="L14467" i="44"/>
  <c r="I14467" i="44"/>
  <c r="J14467" i="44" s="1"/>
  <c r="L14466" i="44"/>
  <c r="I14466" i="44"/>
  <c r="J14466" i="44" s="1"/>
  <c r="L14465" i="44"/>
  <c r="I14465" i="44"/>
  <c r="J14465" i="44" s="1"/>
  <c r="L14464" i="44"/>
  <c r="J14464" i="44"/>
  <c r="I14464" i="44"/>
  <c r="L14463" i="44"/>
  <c r="I14463" i="44"/>
  <c r="J14463" i="44" s="1"/>
  <c r="L14462" i="44"/>
  <c r="I14462" i="44"/>
  <c r="J14462" i="44" s="1"/>
  <c r="L14461" i="44"/>
  <c r="I14461" i="44"/>
  <c r="J14461" i="44" s="1"/>
  <c r="L14460" i="44"/>
  <c r="I14460" i="44"/>
  <c r="J14460" i="44" s="1"/>
  <c r="L14459" i="44"/>
  <c r="I14459" i="44"/>
  <c r="J14459" i="44" s="1"/>
  <c r="L14458" i="44"/>
  <c r="J14458" i="44"/>
  <c r="I14458" i="44"/>
  <c r="L14457" i="44"/>
  <c r="I14457" i="44"/>
  <c r="J14457" i="44" s="1"/>
  <c r="L14456" i="44"/>
  <c r="I14456" i="44"/>
  <c r="J14456" i="44" s="1"/>
  <c r="L14455" i="44"/>
  <c r="I14455" i="44"/>
  <c r="J14455" i="44" s="1"/>
  <c r="L14454" i="44"/>
  <c r="J14454" i="44"/>
  <c r="I14454" i="44"/>
  <c r="L14453" i="44"/>
  <c r="I14453" i="44"/>
  <c r="J14453" i="44" s="1"/>
  <c r="L14452" i="44"/>
  <c r="I14452" i="44"/>
  <c r="J14452" i="44" s="1"/>
  <c r="L14451" i="44"/>
  <c r="I14451" i="44"/>
  <c r="J14451" i="44" s="1"/>
  <c r="L14450" i="44"/>
  <c r="I14450" i="44"/>
  <c r="J14450" i="44" s="1"/>
  <c r="L14449" i="44"/>
  <c r="I14449" i="44"/>
  <c r="J14449" i="44" s="1"/>
  <c r="L14448" i="44"/>
  <c r="I14448" i="44"/>
  <c r="J14448" i="44" s="1"/>
  <c r="L14447" i="44"/>
  <c r="I14447" i="44"/>
  <c r="J14447" i="44" s="1"/>
  <c r="L14446" i="44"/>
  <c r="I14446" i="44"/>
  <c r="J14446" i="44" s="1"/>
  <c r="L14445" i="44"/>
  <c r="I14445" i="44"/>
  <c r="J14445" i="44" s="1"/>
  <c r="L14444" i="44"/>
  <c r="I14444" i="44"/>
  <c r="J14444" i="44" s="1"/>
  <c r="L14443" i="44"/>
  <c r="I14443" i="44"/>
  <c r="J14443" i="44" s="1"/>
  <c r="L14442" i="44"/>
  <c r="J14442" i="44"/>
  <c r="I14442" i="44"/>
  <c r="L14441" i="44"/>
  <c r="I14441" i="44"/>
  <c r="J14441" i="44" s="1"/>
  <c r="L14440" i="44"/>
  <c r="I14440" i="44"/>
  <c r="J14440" i="44" s="1"/>
  <c r="L14439" i="44"/>
  <c r="I14439" i="44"/>
  <c r="J14439" i="44" s="1"/>
  <c r="L14438" i="44"/>
  <c r="I14438" i="44"/>
  <c r="J14438" i="44" s="1"/>
  <c r="L14437" i="44"/>
  <c r="I14437" i="44"/>
  <c r="J14437" i="44" s="1"/>
  <c r="L14436" i="44"/>
  <c r="I14436" i="44"/>
  <c r="J14436" i="44" s="1"/>
  <c r="L14435" i="44"/>
  <c r="I14435" i="44"/>
  <c r="J14435" i="44" s="1"/>
  <c r="L14434" i="44"/>
  <c r="I14434" i="44"/>
  <c r="J14434" i="44" s="1"/>
  <c r="L14433" i="44"/>
  <c r="I14433" i="44"/>
  <c r="J14433" i="44" s="1"/>
  <c r="L14432" i="44"/>
  <c r="J14432" i="44"/>
  <c r="I14432" i="44"/>
  <c r="L14431" i="44"/>
  <c r="I14431" i="44"/>
  <c r="J14431" i="44" s="1"/>
  <c r="L14430" i="44"/>
  <c r="I14430" i="44"/>
  <c r="J14430" i="44" s="1"/>
  <c r="L14429" i="44"/>
  <c r="I14429" i="44"/>
  <c r="J14429" i="44" s="1"/>
  <c r="L14428" i="44"/>
  <c r="I14428" i="44"/>
  <c r="J14428" i="44" s="1"/>
  <c r="L14427" i="44"/>
  <c r="I14427" i="44"/>
  <c r="J14427" i="44" s="1"/>
  <c r="L14426" i="44"/>
  <c r="I14426" i="44"/>
  <c r="J14426" i="44" s="1"/>
  <c r="L14425" i="44"/>
  <c r="I14425" i="44"/>
  <c r="J14425" i="44" s="1"/>
  <c r="L14424" i="44"/>
  <c r="I14424" i="44"/>
  <c r="J14424" i="44" s="1"/>
  <c r="L14423" i="44"/>
  <c r="I14423" i="44"/>
  <c r="J14423" i="44" s="1"/>
  <c r="L14422" i="44"/>
  <c r="J14422" i="44"/>
  <c r="I14422" i="44"/>
  <c r="L14421" i="44"/>
  <c r="I14421" i="44"/>
  <c r="J14421" i="44" s="1"/>
  <c r="L14420" i="44"/>
  <c r="I14420" i="44"/>
  <c r="J14420" i="44" s="1"/>
  <c r="L14419" i="44"/>
  <c r="I14419" i="44"/>
  <c r="J14419" i="44" s="1"/>
  <c r="L14418" i="44"/>
  <c r="I14418" i="44"/>
  <c r="J14418" i="44" s="1"/>
  <c r="L14417" i="44"/>
  <c r="I14417" i="44"/>
  <c r="J14417" i="44" s="1"/>
  <c r="L14416" i="44"/>
  <c r="I14416" i="44"/>
  <c r="J14416" i="44" s="1"/>
  <c r="L14415" i="44"/>
  <c r="I14415" i="44"/>
  <c r="J14415" i="44" s="1"/>
  <c r="L14414" i="44"/>
  <c r="I14414" i="44"/>
  <c r="J14414" i="44" s="1"/>
  <c r="L14413" i="44"/>
  <c r="I14413" i="44"/>
  <c r="J14413" i="44" s="1"/>
  <c r="L14412" i="44"/>
  <c r="I14412" i="44"/>
  <c r="J14412" i="44" s="1"/>
  <c r="L14411" i="44"/>
  <c r="I14411" i="44"/>
  <c r="J14411" i="44" s="1"/>
  <c r="L14410" i="44"/>
  <c r="I14410" i="44"/>
  <c r="J14410" i="44" s="1"/>
  <c r="L14409" i="44"/>
  <c r="I14409" i="44"/>
  <c r="J14409" i="44" s="1"/>
  <c r="L14408" i="44"/>
  <c r="I14408" i="44"/>
  <c r="J14408" i="44" s="1"/>
  <c r="L14407" i="44"/>
  <c r="I14407" i="44"/>
  <c r="J14407" i="44" s="1"/>
  <c r="L14406" i="44"/>
  <c r="J14406" i="44"/>
  <c r="I14406" i="44"/>
  <c r="L14405" i="44"/>
  <c r="I14405" i="44"/>
  <c r="J14405" i="44" s="1"/>
  <c r="L14404" i="44"/>
  <c r="I14404" i="44"/>
  <c r="J14404" i="44" s="1"/>
  <c r="L14403" i="44"/>
  <c r="I14403" i="44"/>
  <c r="J14403" i="44" s="1"/>
  <c r="L14402" i="44"/>
  <c r="I14402" i="44"/>
  <c r="J14402" i="44" s="1"/>
  <c r="L14401" i="44"/>
  <c r="I14401" i="44"/>
  <c r="J14401" i="44" s="1"/>
  <c r="L14400" i="44"/>
  <c r="I14400" i="44"/>
  <c r="J14400" i="44" s="1"/>
  <c r="L14399" i="44"/>
  <c r="I14399" i="44"/>
  <c r="J14399" i="44" s="1"/>
  <c r="L14398" i="44"/>
  <c r="I14398" i="44"/>
  <c r="J14398" i="44" s="1"/>
  <c r="L14397" i="44"/>
  <c r="I14397" i="44"/>
  <c r="J14397" i="44" s="1"/>
  <c r="L14396" i="44"/>
  <c r="I14396" i="44"/>
  <c r="J14396" i="44" s="1"/>
  <c r="L14395" i="44"/>
  <c r="I14395" i="44"/>
  <c r="J14395" i="44" s="1"/>
  <c r="L14394" i="44"/>
  <c r="J14394" i="44"/>
  <c r="I14394" i="44"/>
  <c r="L14393" i="44"/>
  <c r="I14393" i="44"/>
  <c r="J14393" i="44" s="1"/>
  <c r="L14392" i="44"/>
  <c r="I14392" i="44"/>
  <c r="J14392" i="44" s="1"/>
  <c r="L14391" i="44"/>
  <c r="I14391" i="44"/>
  <c r="J14391" i="44" s="1"/>
  <c r="L14390" i="44"/>
  <c r="I14390" i="44"/>
  <c r="J14390" i="44" s="1"/>
  <c r="L14389" i="44"/>
  <c r="I14389" i="44"/>
  <c r="J14389" i="44" s="1"/>
  <c r="L14388" i="44"/>
  <c r="I14388" i="44"/>
  <c r="J14388" i="44" s="1"/>
  <c r="L14387" i="44"/>
  <c r="I14387" i="44"/>
  <c r="J14387" i="44" s="1"/>
  <c r="L14386" i="44"/>
  <c r="I14386" i="44"/>
  <c r="J14386" i="44" s="1"/>
  <c r="L14385" i="44"/>
  <c r="I14385" i="44"/>
  <c r="J14385" i="44" s="1"/>
  <c r="L14384" i="44"/>
  <c r="I14384" i="44"/>
  <c r="J14384" i="44" s="1"/>
  <c r="L14383" i="44"/>
  <c r="I14383" i="44"/>
  <c r="J14383" i="44" s="1"/>
  <c r="L14382" i="44"/>
  <c r="I14382" i="44"/>
  <c r="J14382" i="44" s="1"/>
  <c r="L14381" i="44"/>
  <c r="I14381" i="44"/>
  <c r="J14381" i="44" s="1"/>
  <c r="L14380" i="44"/>
  <c r="J14380" i="44"/>
  <c r="I14380" i="44"/>
  <c r="L14379" i="44"/>
  <c r="I14379" i="44"/>
  <c r="J14379" i="44" s="1"/>
  <c r="L14378" i="44"/>
  <c r="I14378" i="44"/>
  <c r="J14378" i="44" s="1"/>
  <c r="L14377" i="44"/>
  <c r="I14377" i="44"/>
  <c r="J14377" i="44" s="1"/>
  <c r="L14376" i="44"/>
  <c r="I14376" i="44"/>
  <c r="J14376" i="44" s="1"/>
  <c r="L14375" i="44"/>
  <c r="I14375" i="44"/>
  <c r="J14375" i="44" s="1"/>
  <c r="L14374" i="44"/>
  <c r="I14374" i="44"/>
  <c r="J14374" i="44" s="1"/>
  <c r="L14373" i="44"/>
  <c r="I14373" i="44"/>
  <c r="J14373" i="44" s="1"/>
  <c r="L14372" i="44"/>
  <c r="I14372" i="44"/>
  <c r="J14372" i="44" s="1"/>
  <c r="L14371" i="44"/>
  <c r="I14371" i="44"/>
  <c r="J14371" i="44" s="1"/>
  <c r="L14370" i="44"/>
  <c r="I14370" i="44"/>
  <c r="J14370" i="44" s="1"/>
  <c r="L14369" i="44"/>
  <c r="I14369" i="44"/>
  <c r="J14369" i="44" s="1"/>
  <c r="L14368" i="44"/>
  <c r="I14368" i="44"/>
  <c r="J14368" i="44" s="1"/>
  <c r="L14367" i="44"/>
  <c r="I14367" i="44"/>
  <c r="J14367" i="44" s="1"/>
  <c r="L14366" i="44"/>
  <c r="J14366" i="44"/>
  <c r="I14366" i="44"/>
  <c r="L14365" i="44"/>
  <c r="I14365" i="44"/>
  <c r="J14365" i="44" s="1"/>
  <c r="L14364" i="44"/>
  <c r="I14364" i="44"/>
  <c r="J14364" i="44" s="1"/>
  <c r="L14363" i="44"/>
  <c r="I14363" i="44"/>
  <c r="J14363" i="44" s="1"/>
  <c r="L14362" i="44"/>
  <c r="J14362" i="44"/>
  <c r="I14362" i="44"/>
  <c r="L14361" i="44"/>
  <c r="I14361" i="44"/>
  <c r="J14361" i="44" s="1"/>
  <c r="L14360" i="44"/>
  <c r="I14360" i="44"/>
  <c r="J14360" i="44" s="1"/>
  <c r="L14359" i="44"/>
  <c r="I14359" i="44"/>
  <c r="J14359" i="44" s="1"/>
  <c r="L14358" i="44"/>
  <c r="I14358" i="44"/>
  <c r="J14358" i="44" s="1"/>
  <c r="L14357" i="44"/>
  <c r="I14357" i="44"/>
  <c r="J14357" i="44" s="1"/>
  <c r="L14356" i="44"/>
  <c r="I14356" i="44"/>
  <c r="J14356" i="44" s="1"/>
  <c r="L14355" i="44"/>
  <c r="I14355" i="44"/>
  <c r="J14355" i="44" s="1"/>
  <c r="L14354" i="44"/>
  <c r="I14354" i="44"/>
  <c r="J14354" i="44" s="1"/>
  <c r="L14353" i="44"/>
  <c r="I14353" i="44"/>
  <c r="J14353" i="44" s="1"/>
  <c r="L14352" i="44"/>
  <c r="J14352" i="44"/>
  <c r="I14352" i="44"/>
  <c r="L14351" i="44"/>
  <c r="I14351" i="44"/>
  <c r="J14351" i="44" s="1"/>
  <c r="L14350" i="44"/>
  <c r="I14350" i="44"/>
  <c r="J14350" i="44" s="1"/>
  <c r="L14349" i="44"/>
  <c r="I14349" i="44"/>
  <c r="J14349" i="44" s="1"/>
  <c r="L14348" i="44"/>
  <c r="I14348" i="44"/>
  <c r="J14348" i="44" s="1"/>
  <c r="L14347" i="44"/>
  <c r="I14347" i="44"/>
  <c r="J14347" i="44" s="1"/>
  <c r="L14346" i="44"/>
  <c r="J14346" i="44"/>
  <c r="I14346" i="44"/>
  <c r="L14345" i="44"/>
  <c r="I14345" i="44"/>
  <c r="J14345" i="44" s="1"/>
  <c r="L14344" i="44"/>
  <c r="I14344" i="44"/>
  <c r="J14344" i="44" s="1"/>
  <c r="L14343" i="44"/>
  <c r="I14343" i="44"/>
  <c r="J14343" i="44" s="1"/>
  <c r="L14342" i="44"/>
  <c r="J14342" i="44"/>
  <c r="I14342" i="44"/>
  <c r="L14341" i="44"/>
  <c r="I14341" i="44"/>
  <c r="J14341" i="44" s="1"/>
  <c r="L14340" i="44"/>
  <c r="J14340" i="44"/>
  <c r="I14340" i="44"/>
  <c r="L14339" i="44"/>
  <c r="I14339" i="44"/>
  <c r="J14339" i="44" s="1"/>
  <c r="L14338" i="44"/>
  <c r="I14338" i="44"/>
  <c r="J14338" i="44" s="1"/>
  <c r="L14337" i="44"/>
  <c r="I14337" i="44"/>
  <c r="J14337" i="44" s="1"/>
  <c r="L14336" i="44"/>
  <c r="I14336" i="44"/>
  <c r="J14336" i="44" s="1"/>
  <c r="L14335" i="44"/>
  <c r="I14335" i="44"/>
  <c r="J14335" i="44" s="1"/>
  <c r="L14334" i="44"/>
  <c r="J14334" i="44"/>
  <c r="I14334" i="44"/>
  <c r="L14333" i="44"/>
  <c r="I14333" i="44"/>
  <c r="J14333" i="44" s="1"/>
  <c r="L14332" i="44"/>
  <c r="I14332" i="44"/>
  <c r="J14332" i="44" s="1"/>
  <c r="L14331" i="44"/>
  <c r="I14331" i="44"/>
  <c r="J14331" i="44" s="1"/>
  <c r="L14330" i="44"/>
  <c r="I14330" i="44"/>
  <c r="J14330" i="44" s="1"/>
  <c r="L14329" i="44"/>
  <c r="I14329" i="44"/>
  <c r="J14329" i="44" s="1"/>
  <c r="L14328" i="44"/>
  <c r="I14328" i="44"/>
  <c r="J14328" i="44" s="1"/>
  <c r="L14327" i="44"/>
  <c r="I14327" i="44"/>
  <c r="J14327" i="44" s="1"/>
  <c r="L14326" i="44"/>
  <c r="I14326" i="44"/>
  <c r="J14326" i="44" s="1"/>
  <c r="L14325" i="44"/>
  <c r="I14325" i="44"/>
  <c r="J14325" i="44" s="1"/>
  <c r="L14324" i="44"/>
  <c r="I14324" i="44"/>
  <c r="J14324" i="44" s="1"/>
  <c r="L14323" i="44"/>
  <c r="I14323" i="44"/>
  <c r="J14323" i="44" s="1"/>
  <c r="L14322" i="44"/>
  <c r="I14322" i="44"/>
  <c r="J14322" i="44" s="1"/>
  <c r="L14321" i="44"/>
  <c r="I14321" i="44"/>
  <c r="J14321" i="44" s="1"/>
  <c r="L14320" i="44"/>
  <c r="I14320" i="44"/>
  <c r="J14320" i="44" s="1"/>
  <c r="L14319" i="44"/>
  <c r="I14319" i="44"/>
  <c r="J14319" i="44" s="1"/>
  <c r="L14318" i="44"/>
  <c r="J14318" i="44"/>
  <c r="I14318" i="44"/>
  <c r="L14317" i="44"/>
  <c r="I14317" i="44"/>
  <c r="J14317" i="44" s="1"/>
  <c r="L14316" i="44"/>
  <c r="I14316" i="44"/>
  <c r="J14316" i="44" s="1"/>
  <c r="L14315" i="44"/>
  <c r="I14315" i="44"/>
  <c r="J14315" i="44" s="1"/>
  <c r="L14314" i="44"/>
  <c r="I14314" i="44"/>
  <c r="J14314" i="44" s="1"/>
  <c r="L14313" i="44"/>
  <c r="I14313" i="44"/>
  <c r="J14313" i="44" s="1"/>
  <c r="L14312" i="44"/>
  <c r="I14312" i="44"/>
  <c r="J14312" i="44" s="1"/>
  <c r="L14311" i="44"/>
  <c r="I14311" i="44"/>
  <c r="J14311" i="44" s="1"/>
  <c r="L14310" i="44"/>
  <c r="I14310" i="44"/>
  <c r="J14310" i="44" s="1"/>
  <c r="L14309" i="44"/>
  <c r="I14309" i="44"/>
  <c r="J14309" i="44" s="1"/>
  <c r="L14308" i="44"/>
  <c r="I14308" i="44"/>
  <c r="J14308" i="44" s="1"/>
  <c r="L14307" i="44"/>
  <c r="I14307" i="44"/>
  <c r="J14307" i="44" s="1"/>
  <c r="L14306" i="44"/>
  <c r="I14306" i="44"/>
  <c r="J14306" i="44" s="1"/>
  <c r="L14305" i="44"/>
  <c r="I14305" i="44"/>
  <c r="J14305" i="44" s="1"/>
  <c r="L14304" i="44"/>
  <c r="I14304" i="44"/>
  <c r="J14304" i="44" s="1"/>
  <c r="L14303" i="44"/>
  <c r="I14303" i="44"/>
  <c r="J14303" i="44" s="1"/>
  <c r="L14302" i="44"/>
  <c r="J14302" i="44"/>
  <c r="I14302" i="44"/>
  <c r="L14301" i="44"/>
  <c r="I14301" i="44"/>
  <c r="J14301" i="44" s="1"/>
  <c r="L14300" i="44"/>
  <c r="I14300" i="44"/>
  <c r="J14300" i="44" s="1"/>
  <c r="L14299" i="44"/>
  <c r="I14299" i="44"/>
  <c r="J14299" i="44" s="1"/>
  <c r="L14298" i="44"/>
  <c r="I14298" i="44"/>
  <c r="J14298" i="44" s="1"/>
  <c r="L14297" i="44"/>
  <c r="I14297" i="44"/>
  <c r="J14297" i="44" s="1"/>
  <c r="L14296" i="44"/>
  <c r="I14296" i="44"/>
  <c r="J14296" i="44" s="1"/>
  <c r="L14295" i="44"/>
  <c r="I14295" i="44"/>
  <c r="J14295" i="44" s="1"/>
  <c r="L14294" i="44"/>
  <c r="J14294" i="44"/>
  <c r="I14294" i="44"/>
  <c r="L14293" i="44"/>
  <c r="I14293" i="44"/>
  <c r="J14293" i="44" s="1"/>
  <c r="L14292" i="44"/>
  <c r="I14292" i="44"/>
  <c r="J14292" i="44" s="1"/>
  <c r="L14291" i="44"/>
  <c r="I14291" i="44"/>
  <c r="J14291" i="44" s="1"/>
  <c r="L14290" i="44"/>
  <c r="I14290" i="44"/>
  <c r="J14290" i="44" s="1"/>
  <c r="L14289" i="44"/>
  <c r="I14289" i="44"/>
  <c r="J14289" i="44" s="1"/>
  <c r="L14288" i="44"/>
  <c r="I14288" i="44"/>
  <c r="J14288" i="44" s="1"/>
  <c r="L14287" i="44"/>
  <c r="I14287" i="44"/>
  <c r="J14287" i="44" s="1"/>
  <c r="L14286" i="44"/>
  <c r="I14286" i="44"/>
  <c r="J14286" i="44" s="1"/>
  <c r="L14285" i="44"/>
  <c r="I14285" i="44"/>
  <c r="J14285" i="44" s="1"/>
  <c r="L14284" i="44"/>
  <c r="J14284" i="44"/>
  <c r="I14284" i="44"/>
  <c r="L14283" i="44"/>
  <c r="I14283" i="44"/>
  <c r="J14283" i="44" s="1"/>
  <c r="L14282" i="44"/>
  <c r="I14282" i="44"/>
  <c r="J14282" i="44" s="1"/>
  <c r="L14281" i="44"/>
  <c r="I14281" i="44"/>
  <c r="J14281" i="44" s="1"/>
  <c r="L14280" i="44"/>
  <c r="I14280" i="44"/>
  <c r="J14280" i="44" s="1"/>
  <c r="L14279" i="44"/>
  <c r="I14279" i="44"/>
  <c r="J14279" i="44" s="1"/>
  <c r="L14278" i="44"/>
  <c r="I14278" i="44"/>
  <c r="J14278" i="44" s="1"/>
  <c r="L14277" i="44"/>
  <c r="I14277" i="44"/>
  <c r="J14277" i="44" s="1"/>
  <c r="L14276" i="44"/>
  <c r="J14276" i="44"/>
  <c r="I14276" i="44"/>
  <c r="L14275" i="44"/>
  <c r="I14275" i="44"/>
  <c r="J14275" i="44" s="1"/>
  <c r="L14274" i="44"/>
  <c r="I14274" i="44"/>
  <c r="J14274" i="44" s="1"/>
  <c r="L14273" i="44"/>
  <c r="J14273" i="44"/>
  <c r="I14273" i="44"/>
  <c r="L14272" i="44"/>
  <c r="I14272" i="44"/>
  <c r="J14272" i="44" s="1"/>
  <c r="L14271" i="44"/>
  <c r="I14271" i="44"/>
  <c r="J14271" i="44" s="1"/>
  <c r="L14270" i="44"/>
  <c r="I14270" i="44"/>
  <c r="J14270" i="44" s="1"/>
  <c r="L14269" i="44"/>
  <c r="I14269" i="44"/>
  <c r="J14269" i="44" s="1"/>
  <c r="L14268" i="44"/>
  <c r="J14268" i="44"/>
  <c r="I14268" i="44"/>
  <c r="L14267" i="44"/>
  <c r="I14267" i="44"/>
  <c r="J14267" i="44" s="1"/>
  <c r="L14266" i="44"/>
  <c r="I14266" i="44"/>
  <c r="J14266" i="44" s="1"/>
  <c r="L14265" i="44"/>
  <c r="I14265" i="44"/>
  <c r="J14265" i="44" s="1"/>
  <c r="L14264" i="44"/>
  <c r="J14264" i="44"/>
  <c r="I14264" i="44"/>
  <c r="L14263" i="44"/>
  <c r="I14263" i="44"/>
  <c r="J14263" i="44" s="1"/>
  <c r="L14262" i="44"/>
  <c r="I14262" i="44"/>
  <c r="J14262" i="44" s="1"/>
  <c r="L14261" i="44"/>
  <c r="I14261" i="44"/>
  <c r="J14261" i="44" s="1"/>
  <c r="L14260" i="44"/>
  <c r="I14260" i="44"/>
  <c r="J14260" i="44" s="1"/>
  <c r="L14259" i="44"/>
  <c r="I14259" i="44"/>
  <c r="J14259" i="44" s="1"/>
  <c r="L14258" i="44"/>
  <c r="I14258" i="44"/>
  <c r="J14258" i="44" s="1"/>
  <c r="L14257" i="44"/>
  <c r="I14257" i="44"/>
  <c r="J14257" i="44" s="1"/>
  <c r="L14256" i="44"/>
  <c r="J14256" i="44"/>
  <c r="I14256" i="44"/>
  <c r="L14255" i="44"/>
  <c r="I14255" i="44"/>
  <c r="J14255" i="44" s="1"/>
  <c r="L14254" i="44"/>
  <c r="I14254" i="44"/>
  <c r="J14254" i="44" s="1"/>
  <c r="L14253" i="44"/>
  <c r="I14253" i="44"/>
  <c r="J14253" i="44" s="1"/>
  <c r="L14252" i="44"/>
  <c r="I14252" i="44"/>
  <c r="J14252" i="44" s="1"/>
  <c r="L14251" i="44"/>
  <c r="I14251" i="44"/>
  <c r="J14251" i="44" s="1"/>
  <c r="L14250" i="44"/>
  <c r="I14250" i="44"/>
  <c r="J14250" i="44" s="1"/>
  <c r="L14249" i="44"/>
  <c r="I14249" i="44"/>
  <c r="J14249" i="44" s="1"/>
  <c r="L14248" i="44"/>
  <c r="I14248" i="44"/>
  <c r="J14248" i="44" s="1"/>
  <c r="L14247" i="44"/>
  <c r="I14247" i="44"/>
  <c r="J14247" i="44" s="1"/>
  <c r="L14246" i="44"/>
  <c r="I14246" i="44"/>
  <c r="J14246" i="44" s="1"/>
  <c r="L14245" i="44"/>
  <c r="I14245" i="44"/>
  <c r="J14245" i="44" s="1"/>
  <c r="L14244" i="44"/>
  <c r="J14244" i="44"/>
  <c r="I14244" i="44"/>
  <c r="L14243" i="44"/>
  <c r="I14243" i="44"/>
  <c r="J14243" i="44" s="1"/>
  <c r="L14242" i="44"/>
  <c r="I14242" i="44"/>
  <c r="J14242" i="44" s="1"/>
  <c r="L14241" i="44"/>
  <c r="J14241" i="44"/>
  <c r="I14241" i="44"/>
  <c r="L14240" i="44"/>
  <c r="I14240" i="44"/>
  <c r="J14240" i="44" s="1"/>
  <c r="L14239" i="44"/>
  <c r="I14239" i="44"/>
  <c r="J14239" i="44" s="1"/>
  <c r="L14238" i="44"/>
  <c r="I14238" i="44"/>
  <c r="J14238" i="44" s="1"/>
  <c r="L14237" i="44"/>
  <c r="I14237" i="44"/>
  <c r="J14237" i="44" s="1"/>
  <c r="L14236" i="44"/>
  <c r="J14236" i="44"/>
  <c r="I14236" i="44"/>
  <c r="L14235" i="44"/>
  <c r="I14235" i="44"/>
  <c r="J14235" i="44" s="1"/>
  <c r="L14234" i="44"/>
  <c r="I14234" i="44"/>
  <c r="J14234" i="44" s="1"/>
  <c r="L14233" i="44"/>
  <c r="I14233" i="44"/>
  <c r="J14233" i="44" s="1"/>
  <c r="L14232" i="44"/>
  <c r="I14232" i="44"/>
  <c r="J14232" i="44" s="1"/>
  <c r="L14231" i="44"/>
  <c r="I14231" i="44"/>
  <c r="J14231" i="44" s="1"/>
  <c r="L14230" i="44"/>
  <c r="J14230" i="44"/>
  <c r="I14230" i="44"/>
  <c r="L14229" i="44"/>
  <c r="I14229" i="44"/>
  <c r="J14229" i="44" s="1"/>
  <c r="L14228" i="44"/>
  <c r="I14228" i="44"/>
  <c r="J14228" i="44" s="1"/>
  <c r="L14227" i="44"/>
  <c r="I14227" i="44"/>
  <c r="J14227" i="44" s="1"/>
  <c r="L14226" i="44"/>
  <c r="I14226" i="44"/>
  <c r="J14226" i="44" s="1"/>
  <c r="L14225" i="44"/>
  <c r="I14225" i="44"/>
  <c r="J14225" i="44" s="1"/>
  <c r="L14224" i="44"/>
  <c r="J14224" i="44"/>
  <c r="I14224" i="44"/>
  <c r="L14223" i="44"/>
  <c r="I14223" i="44"/>
  <c r="J14223" i="44" s="1"/>
  <c r="L14222" i="44"/>
  <c r="I14222" i="44"/>
  <c r="J14222" i="44" s="1"/>
  <c r="L14221" i="44"/>
  <c r="I14221" i="44"/>
  <c r="J14221" i="44" s="1"/>
  <c r="L14220" i="44"/>
  <c r="I14220" i="44"/>
  <c r="J14220" i="44" s="1"/>
  <c r="L14219" i="44"/>
  <c r="I14219" i="44"/>
  <c r="J14219" i="44" s="1"/>
  <c r="L14218" i="44"/>
  <c r="I14218" i="44"/>
  <c r="J14218" i="44" s="1"/>
  <c r="L14217" i="44"/>
  <c r="I14217" i="44"/>
  <c r="J14217" i="44" s="1"/>
  <c r="L14216" i="44"/>
  <c r="I14216" i="44"/>
  <c r="J14216" i="44" s="1"/>
  <c r="L14215" i="44"/>
  <c r="I14215" i="44"/>
  <c r="J14215" i="44" s="1"/>
  <c r="L14214" i="44"/>
  <c r="I14214" i="44"/>
  <c r="J14214" i="44" s="1"/>
  <c r="L14213" i="44"/>
  <c r="I14213" i="44"/>
  <c r="J14213" i="44" s="1"/>
  <c r="L14212" i="44"/>
  <c r="I14212" i="44"/>
  <c r="J14212" i="44" s="1"/>
  <c r="L14211" i="44"/>
  <c r="I14211" i="44"/>
  <c r="J14211" i="44" s="1"/>
  <c r="L14210" i="44"/>
  <c r="J14210" i="44"/>
  <c r="I14210" i="44"/>
  <c r="L14209" i="44"/>
  <c r="I14209" i="44"/>
  <c r="J14209" i="44" s="1"/>
  <c r="L14208" i="44"/>
  <c r="I14208" i="44"/>
  <c r="J14208" i="44" s="1"/>
  <c r="L14207" i="44"/>
  <c r="I14207" i="44"/>
  <c r="J14207" i="44" s="1"/>
  <c r="L14206" i="44"/>
  <c r="I14206" i="44"/>
  <c r="J14206" i="44" s="1"/>
  <c r="L14205" i="44"/>
  <c r="I14205" i="44"/>
  <c r="J14205" i="44" s="1"/>
  <c r="L14204" i="44"/>
  <c r="I14204" i="44"/>
  <c r="J14204" i="44" s="1"/>
  <c r="L14203" i="44"/>
  <c r="I14203" i="44"/>
  <c r="J14203" i="44" s="1"/>
  <c r="L14202" i="44"/>
  <c r="I14202" i="44"/>
  <c r="J14202" i="44" s="1"/>
  <c r="L14201" i="44"/>
  <c r="J14201" i="44"/>
  <c r="I14201" i="44"/>
  <c r="L14200" i="44"/>
  <c r="I14200" i="44"/>
  <c r="J14200" i="44" s="1"/>
  <c r="L14199" i="44"/>
  <c r="I14199" i="44"/>
  <c r="J14199" i="44" s="1"/>
  <c r="L14198" i="44"/>
  <c r="I14198" i="44"/>
  <c r="J14198" i="44" s="1"/>
  <c r="L14197" i="44"/>
  <c r="I14197" i="44"/>
  <c r="J14197" i="44" s="1"/>
  <c r="L14196" i="44"/>
  <c r="I14196" i="44"/>
  <c r="J14196" i="44" s="1"/>
  <c r="L14195" i="44"/>
  <c r="I14195" i="44"/>
  <c r="J14195" i="44" s="1"/>
  <c r="L14194" i="44"/>
  <c r="I14194" i="44"/>
  <c r="J14194" i="44" s="1"/>
  <c r="L14193" i="44"/>
  <c r="I14193" i="44"/>
  <c r="J14193" i="44" s="1"/>
  <c r="L14192" i="44"/>
  <c r="J14192" i="44"/>
  <c r="I14192" i="44"/>
  <c r="L14191" i="44"/>
  <c r="I14191" i="44"/>
  <c r="J14191" i="44" s="1"/>
  <c r="L14190" i="44"/>
  <c r="I14190" i="44"/>
  <c r="J14190" i="44" s="1"/>
  <c r="L14189" i="44"/>
  <c r="I14189" i="44"/>
  <c r="J14189" i="44" s="1"/>
  <c r="L14188" i="44"/>
  <c r="I14188" i="44"/>
  <c r="J14188" i="44" s="1"/>
  <c r="L14187" i="44"/>
  <c r="I14187" i="44"/>
  <c r="J14187" i="44" s="1"/>
  <c r="L14186" i="44"/>
  <c r="I14186" i="44"/>
  <c r="J14186" i="44" s="1"/>
  <c r="L14185" i="44"/>
  <c r="I14185" i="44"/>
  <c r="J14185" i="44" s="1"/>
  <c r="L14184" i="44"/>
  <c r="I14184" i="44"/>
  <c r="J14184" i="44" s="1"/>
  <c r="L14183" i="44"/>
  <c r="I14183" i="44"/>
  <c r="J14183" i="44" s="1"/>
  <c r="L14182" i="44"/>
  <c r="I14182" i="44"/>
  <c r="J14182" i="44" s="1"/>
  <c r="L14181" i="44"/>
  <c r="I14181" i="44"/>
  <c r="J14181" i="44" s="1"/>
  <c r="L14180" i="44"/>
  <c r="I14180" i="44"/>
  <c r="J14180" i="44" s="1"/>
  <c r="L14179" i="44"/>
  <c r="I14179" i="44"/>
  <c r="J14179" i="44" s="1"/>
  <c r="L14178" i="44"/>
  <c r="J14178" i="44"/>
  <c r="I14178" i="44"/>
  <c r="L14177" i="44"/>
  <c r="I14177" i="44"/>
  <c r="J14177" i="44" s="1"/>
  <c r="L14176" i="44"/>
  <c r="I14176" i="44"/>
  <c r="J14176" i="44" s="1"/>
  <c r="L14175" i="44"/>
  <c r="I14175" i="44"/>
  <c r="J14175" i="44" s="1"/>
  <c r="L14174" i="44"/>
  <c r="I14174" i="44"/>
  <c r="J14174" i="44" s="1"/>
  <c r="L14173" i="44"/>
  <c r="I14173" i="44"/>
  <c r="J14173" i="44" s="1"/>
  <c r="L14172" i="44"/>
  <c r="J14172" i="44"/>
  <c r="I14172" i="44"/>
  <c r="L14171" i="44"/>
  <c r="I14171" i="44"/>
  <c r="J14171" i="44" s="1"/>
  <c r="L14170" i="44"/>
  <c r="I14170" i="44"/>
  <c r="J14170" i="44" s="1"/>
  <c r="L14169" i="44"/>
  <c r="I14169" i="44"/>
  <c r="J14169" i="44" s="1"/>
  <c r="L14168" i="44"/>
  <c r="J14168" i="44"/>
  <c r="I14168" i="44"/>
  <c r="L14167" i="44"/>
  <c r="I14167" i="44"/>
  <c r="J14167" i="44" s="1"/>
  <c r="L14166" i="44"/>
  <c r="I14166" i="44"/>
  <c r="J14166" i="44" s="1"/>
  <c r="L14165" i="44"/>
  <c r="I14165" i="44"/>
  <c r="J14165" i="44" s="1"/>
  <c r="L14164" i="44"/>
  <c r="I14164" i="44"/>
  <c r="J14164" i="44" s="1"/>
  <c r="L14163" i="44"/>
  <c r="I14163" i="44"/>
  <c r="J14163" i="44" s="1"/>
  <c r="L14162" i="44"/>
  <c r="I14162" i="44"/>
  <c r="J14162" i="44" s="1"/>
  <c r="L14161" i="44"/>
  <c r="I14161" i="44"/>
  <c r="J14161" i="44" s="1"/>
  <c r="L14160" i="44"/>
  <c r="J14160" i="44"/>
  <c r="I14160" i="44"/>
  <c r="L14159" i="44"/>
  <c r="I14159" i="44"/>
  <c r="J14159" i="44" s="1"/>
  <c r="L14158" i="44"/>
  <c r="I14158" i="44"/>
  <c r="J14158" i="44" s="1"/>
  <c r="L14157" i="44"/>
  <c r="I14157" i="44"/>
  <c r="J14157" i="44" s="1"/>
  <c r="L14156" i="44"/>
  <c r="I14156" i="44"/>
  <c r="J14156" i="44" s="1"/>
  <c r="L14155" i="44"/>
  <c r="I14155" i="44"/>
  <c r="J14155" i="44" s="1"/>
  <c r="L14154" i="44"/>
  <c r="I14154" i="44"/>
  <c r="J14154" i="44" s="1"/>
  <c r="L14153" i="44"/>
  <c r="J14153" i="44"/>
  <c r="I14153" i="44"/>
  <c r="L14152" i="44"/>
  <c r="I14152" i="44"/>
  <c r="J14152" i="44" s="1"/>
  <c r="L14151" i="44"/>
  <c r="I14151" i="44"/>
  <c r="J14151" i="44" s="1"/>
  <c r="L14150" i="44"/>
  <c r="J14150" i="44"/>
  <c r="I14150" i="44"/>
  <c r="L14149" i="44"/>
  <c r="I14149" i="44"/>
  <c r="J14149" i="44" s="1"/>
  <c r="L14148" i="44"/>
  <c r="I14148" i="44"/>
  <c r="J14148" i="44" s="1"/>
  <c r="L14147" i="44"/>
  <c r="I14147" i="44"/>
  <c r="J14147" i="44" s="1"/>
  <c r="L14146" i="44"/>
  <c r="J14146" i="44"/>
  <c r="I14146" i="44"/>
  <c r="L14145" i="44"/>
  <c r="I14145" i="44"/>
  <c r="J14145" i="44" s="1"/>
  <c r="L14144" i="44"/>
  <c r="J14144" i="44"/>
  <c r="I14144" i="44"/>
  <c r="L14143" i="44"/>
  <c r="I14143" i="44"/>
  <c r="J14143" i="44" s="1"/>
  <c r="L14142" i="44"/>
  <c r="I14142" i="44"/>
  <c r="J14142" i="44" s="1"/>
  <c r="L14141" i="44"/>
  <c r="I14141" i="44"/>
  <c r="J14141" i="44" s="1"/>
  <c r="L14140" i="44"/>
  <c r="J14140" i="44"/>
  <c r="I14140" i="44"/>
  <c r="L14139" i="44"/>
  <c r="I14139" i="44"/>
  <c r="J14139" i="44" s="1"/>
  <c r="L14138" i="44"/>
  <c r="I14138" i="44"/>
  <c r="J14138" i="44" s="1"/>
  <c r="L14137" i="44"/>
  <c r="J14137" i="44"/>
  <c r="I14137" i="44"/>
  <c r="L14136" i="44"/>
  <c r="I14136" i="44"/>
  <c r="J14136" i="44" s="1"/>
  <c r="L14135" i="44"/>
  <c r="I14135" i="44"/>
  <c r="J14135" i="44" s="1"/>
  <c r="L14134" i="44"/>
  <c r="J14134" i="44"/>
  <c r="I14134" i="44"/>
  <c r="L14133" i="44"/>
  <c r="I14133" i="44"/>
  <c r="J14133" i="44" s="1"/>
  <c r="L14132" i="44"/>
  <c r="I14132" i="44"/>
  <c r="J14132" i="44" s="1"/>
  <c r="L14131" i="44"/>
  <c r="I14131" i="44"/>
  <c r="J14131" i="44" s="1"/>
  <c r="L14130" i="44"/>
  <c r="I14130" i="44"/>
  <c r="J14130" i="44" s="1"/>
  <c r="L14129" i="44"/>
  <c r="I14129" i="44"/>
  <c r="J14129" i="44" s="1"/>
  <c r="L14128" i="44"/>
  <c r="J14128" i="44"/>
  <c r="I14128" i="44"/>
  <c r="L14127" i="44"/>
  <c r="I14127" i="44"/>
  <c r="J14127" i="44" s="1"/>
  <c r="L14126" i="44"/>
  <c r="I14126" i="44"/>
  <c r="J14126" i="44" s="1"/>
  <c r="L14125" i="44"/>
  <c r="I14125" i="44"/>
  <c r="J14125" i="44" s="1"/>
  <c r="L14124" i="44"/>
  <c r="I14124" i="44"/>
  <c r="J14124" i="44" s="1"/>
  <c r="L14123" i="44"/>
  <c r="I14123" i="44"/>
  <c r="J14123" i="44" s="1"/>
  <c r="L14122" i="44"/>
  <c r="J14122" i="44"/>
  <c r="I14122" i="44"/>
  <c r="L14121" i="44"/>
  <c r="I14121" i="44"/>
  <c r="J14121" i="44" s="1"/>
  <c r="L14120" i="44"/>
  <c r="I14120" i="44"/>
  <c r="J14120" i="44" s="1"/>
  <c r="L14119" i="44"/>
  <c r="I14119" i="44"/>
  <c r="J14119" i="44" s="1"/>
  <c r="L14118" i="44"/>
  <c r="I14118" i="44"/>
  <c r="J14118" i="44" s="1"/>
  <c r="L14117" i="44"/>
  <c r="I14117" i="44"/>
  <c r="J14117" i="44" s="1"/>
  <c r="L14116" i="44"/>
  <c r="I14116" i="44"/>
  <c r="J14116" i="44" s="1"/>
  <c r="L14115" i="44"/>
  <c r="I14115" i="44"/>
  <c r="J14115" i="44" s="1"/>
  <c r="L14114" i="44"/>
  <c r="J14114" i="44"/>
  <c r="I14114" i="44"/>
  <c r="L14113" i="44"/>
  <c r="I14113" i="44"/>
  <c r="J14113" i="44" s="1"/>
  <c r="L14112" i="44"/>
  <c r="I14112" i="44"/>
  <c r="J14112" i="44" s="1"/>
  <c r="L14111" i="44"/>
  <c r="I14111" i="44"/>
  <c r="J14111" i="44" s="1"/>
  <c r="L14110" i="44"/>
  <c r="I14110" i="44"/>
  <c r="J14110" i="44" s="1"/>
  <c r="L14109" i="44"/>
  <c r="I14109" i="44"/>
  <c r="J14109" i="44" s="1"/>
  <c r="L14108" i="44"/>
  <c r="I14108" i="44"/>
  <c r="J14108" i="44" s="1"/>
  <c r="L14107" i="44"/>
  <c r="I14107" i="44"/>
  <c r="J14107" i="44" s="1"/>
  <c r="L14106" i="44"/>
  <c r="I14106" i="44"/>
  <c r="J14106" i="44" s="1"/>
  <c r="L14105" i="44"/>
  <c r="J14105" i="44"/>
  <c r="I14105" i="44"/>
  <c r="L14104" i="44"/>
  <c r="I14104" i="44"/>
  <c r="J14104" i="44" s="1"/>
  <c r="L14103" i="44"/>
  <c r="I14103" i="44"/>
  <c r="J14103" i="44" s="1"/>
  <c r="L14102" i="44"/>
  <c r="I14102" i="44"/>
  <c r="J14102" i="44" s="1"/>
  <c r="L14101" i="44"/>
  <c r="I14101" i="44"/>
  <c r="J14101" i="44" s="1"/>
  <c r="L14100" i="44"/>
  <c r="I14100" i="44"/>
  <c r="J14100" i="44" s="1"/>
  <c r="L14099" i="44"/>
  <c r="I14099" i="44"/>
  <c r="J14099" i="44" s="1"/>
  <c r="L14098" i="44"/>
  <c r="J14098" i="44"/>
  <c r="I14098" i="44"/>
  <c r="L14097" i="44"/>
  <c r="I14097" i="44"/>
  <c r="J14097" i="44" s="1"/>
  <c r="L14096" i="44"/>
  <c r="I14096" i="44"/>
  <c r="J14096" i="44" s="1"/>
  <c r="L14095" i="44"/>
  <c r="I14095" i="44"/>
  <c r="J14095" i="44" s="1"/>
  <c r="L14094" i="44"/>
  <c r="I14094" i="44"/>
  <c r="J14094" i="44" s="1"/>
  <c r="L14093" i="44"/>
  <c r="I14093" i="44"/>
  <c r="J14093" i="44" s="1"/>
  <c r="L14092" i="44"/>
  <c r="I14092" i="44"/>
  <c r="J14092" i="44" s="1"/>
  <c r="L14091" i="44"/>
  <c r="I14091" i="44"/>
  <c r="J14091" i="44" s="1"/>
  <c r="L14090" i="44"/>
  <c r="I14090" i="44"/>
  <c r="J14090" i="44" s="1"/>
  <c r="L14089" i="44"/>
  <c r="I14089" i="44"/>
  <c r="J14089" i="44" s="1"/>
  <c r="L14088" i="44"/>
  <c r="I14088" i="44"/>
  <c r="J14088" i="44" s="1"/>
  <c r="L14087" i="44"/>
  <c r="I14087" i="44"/>
  <c r="J14087" i="44" s="1"/>
  <c r="L14086" i="44"/>
  <c r="I14086" i="44"/>
  <c r="J14086" i="44" s="1"/>
  <c r="L14085" i="44"/>
  <c r="I14085" i="44"/>
  <c r="J14085" i="44" s="1"/>
  <c r="L14084" i="44"/>
  <c r="I14084" i="44"/>
  <c r="J14084" i="44" s="1"/>
  <c r="L14083" i="44"/>
  <c r="I14083" i="44"/>
  <c r="J14083" i="44" s="1"/>
  <c r="L14082" i="44"/>
  <c r="J14082" i="44"/>
  <c r="I14082" i="44"/>
  <c r="L14081" i="44"/>
  <c r="I14081" i="44"/>
  <c r="J14081" i="44" s="1"/>
  <c r="L14080" i="44"/>
  <c r="I14080" i="44"/>
  <c r="J14080" i="44" s="1"/>
  <c r="L14079" i="44"/>
  <c r="I14079" i="44"/>
  <c r="J14079" i="44" s="1"/>
  <c r="L14078" i="44"/>
  <c r="I14078" i="44"/>
  <c r="J14078" i="44" s="1"/>
  <c r="L14077" i="44"/>
  <c r="I14077" i="44"/>
  <c r="J14077" i="44" s="1"/>
  <c r="L14076" i="44"/>
  <c r="I14076" i="44"/>
  <c r="J14076" i="44" s="1"/>
  <c r="L14075" i="44"/>
  <c r="I14075" i="44"/>
  <c r="J14075" i="44" s="1"/>
  <c r="L14074" i="44"/>
  <c r="I14074" i="44"/>
  <c r="J14074" i="44" s="1"/>
  <c r="L14073" i="44"/>
  <c r="J14073" i="44"/>
  <c r="I14073" i="44"/>
  <c r="L14072" i="44"/>
  <c r="I14072" i="44"/>
  <c r="J14072" i="44" s="1"/>
  <c r="L14071" i="44"/>
  <c r="I14071" i="44"/>
  <c r="J14071" i="44" s="1"/>
  <c r="L14070" i="44"/>
  <c r="I14070" i="44"/>
  <c r="J14070" i="44" s="1"/>
  <c r="L14069" i="44"/>
  <c r="I14069" i="44"/>
  <c r="J14069" i="44" s="1"/>
  <c r="L14068" i="44"/>
  <c r="I14068" i="44"/>
  <c r="J14068" i="44" s="1"/>
  <c r="L14067" i="44"/>
  <c r="I14067" i="44"/>
  <c r="J14067" i="44" s="1"/>
  <c r="L14066" i="44"/>
  <c r="J14066" i="44"/>
  <c r="I14066" i="44"/>
  <c r="L14065" i="44"/>
  <c r="I14065" i="44"/>
  <c r="J14065" i="44" s="1"/>
  <c r="L14064" i="44"/>
  <c r="I14064" i="44"/>
  <c r="J14064" i="44" s="1"/>
  <c r="L14063" i="44"/>
  <c r="I14063" i="44"/>
  <c r="J14063" i="44" s="1"/>
  <c r="L14062" i="44"/>
  <c r="I14062" i="44"/>
  <c r="J14062" i="44" s="1"/>
  <c r="L14061" i="44"/>
  <c r="I14061" i="44"/>
  <c r="J14061" i="44" s="1"/>
  <c r="L14060" i="44"/>
  <c r="I14060" i="44"/>
  <c r="J14060" i="44" s="1"/>
  <c r="L14059" i="44"/>
  <c r="I14059" i="44"/>
  <c r="J14059" i="44" s="1"/>
  <c r="L14058" i="44"/>
  <c r="I14058" i="44"/>
  <c r="J14058" i="44" s="1"/>
  <c r="L14057" i="44"/>
  <c r="I14057" i="44"/>
  <c r="J14057" i="44" s="1"/>
  <c r="L14056" i="44"/>
  <c r="I14056" i="44"/>
  <c r="J14056" i="44" s="1"/>
  <c r="L14055" i="44"/>
  <c r="I14055" i="44"/>
  <c r="J14055" i="44" s="1"/>
  <c r="L14054" i="44"/>
  <c r="J14054" i="44"/>
  <c r="I14054" i="44"/>
  <c r="L14053" i="44"/>
  <c r="I14053" i="44"/>
  <c r="J14053" i="44" s="1"/>
  <c r="L14052" i="44"/>
  <c r="I14052" i="44"/>
  <c r="J14052" i="44" s="1"/>
  <c r="L14051" i="44"/>
  <c r="I14051" i="44"/>
  <c r="J14051" i="44" s="1"/>
  <c r="L14050" i="44"/>
  <c r="I14050" i="44"/>
  <c r="J14050" i="44" s="1"/>
  <c r="L14049" i="44"/>
  <c r="I14049" i="44"/>
  <c r="J14049" i="44" s="1"/>
  <c r="L14048" i="44"/>
  <c r="J14048" i="44"/>
  <c r="I14048" i="44"/>
  <c r="L14047" i="44"/>
  <c r="I14047" i="44"/>
  <c r="J14047" i="44" s="1"/>
  <c r="L14046" i="44"/>
  <c r="I14046" i="44"/>
  <c r="J14046" i="44" s="1"/>
  <c r="L14045" i="44"/>
  <c r="I14045" i="44"/>
  <c r="J14045" i="44" s="1"/>
  <c r="L14044" i="44"/>
  <c r="I14044" i="44"/>
  <c r="J14044" i="44" s="1"/>
  <c r="L14043" i="44"/>
  <c r="I14043" i="44"/>
  <c r="J14043" i="44" s="1"/>
  <c r="L14042" i="44"/>
  <c r="I14042" i="44"/>
  <c r="J14042" i="44" s="1"/>
  <c r="L14041" i="44"/>
  <c r="J14041" i="44"/>
  <c r="I14041" i="44"/>
  <c r="L14040" i="44"/>
  <c r="I14040" i="44"/>
  <c r="J14040" i="44" s="1"/>
  <c r="L14039" i="44"/>
  <c r="I14039" i="44"/>
  <c r="J14039" i="44" s="1"/>
  <c r="L14038" i="44"/>
  <c r="J14038" i="44"/>
  <c r="I14038" i="44"/>
  <c r="L14037" i="44"/>
  <c r="I14037" i="44"/>
  <c r="J14037" i="44" s="1"/>
  <c r="L14036" i="44"/>
  <c r="I14036" i="44"/>
  <c r="J14036" i="44" s="1"/>
  <c r="L14035" i="44"/>
  <c r="I14035" i="44"/>
  <c r="J14035" i="44" s="1"/>
  <c r="L14034" i="44"/>
  <c r="I14034" i="44"/>
  <c r="J14034" i="44" s="1"/>
  <c r="L14033" i="44"/>
  <c r="I14033" i="44"/>
  <c r="J14033" i="44" s="1"/>
  <c r="L14032" i="44"/>
  <c r="I14032" i="44"/>
  <c r="J14032" i="44" s="1"/>
  <c r="L14031" i="44"/>
  <c r="I14031" i="44"/>
  <c r="J14031" i="44" s="1"/>
  <c r="L14030" i="44"/>
  <c r="I14030" i="44"/>
  <c r="J14030" i="44" s="1"/>
  <c r="L14029" i="44"/>
  <c r="I14029" i="44"/>
  <c r="J14029" i="44" s="1"/>
  <c r="L14028" i="44"/>
  <c r="J14028" i="44"/>
  <c r="I14028" i="44"/>
  <c r="L14027" i="44"/>
  <c r="I14027" i="44"/>
  <c r="J14027" i="44" s="1"/>
  <c r="L14026" i="44"/>
  <c r="I14026" i="44"/>
  <c r="J14026" i="44" s="1"/>
  <c r="L14025" i="44"/>
  <c r="I14025" i="44"/>
  <c r="J14025" i="44" s="1"/>
  <c r="L14024" i="44"/>
  <c r="I14024" i="44"/>
  <c r="J14024" i="44" s="1"/>
  <c r="L14023" i="44"/>
  <c r="I14023" i="44"/>
  <c r="J14023" i="44" s="1"/>
  <c r="L14022" i="44"/>
  <c r="I14022" i="44"/>
  <c r="J14022" i="44" s="1"/>
  <c r="L14021" i="44"/>
  <c r="I14021" i="44"/>
  <c r="J14021" i="44" s="1"/>
  <c r="L14020" i="44"/>
  <c r="J14020" i="44"/>
  <c r="I14020" i="44"/>
  <c r="L14019" i="44"/>
  <c r="I14019" i="44"/>
  <c r="J14019" i="44" s="1"/>
  <c r="L14018" i="44"/>
  <c r="I14018" i="44"/>
  <c r="J14018" i="44" s="1"/>
  <c r="L14017" i="44"/>
  <c r="J14017" i="44"/>
  <c r="I14017" i="44"/>
  <c r="L14016" i="44"/>
  <c r="I14016" i="44"/>
  <c r="J14016" i="44" s="1"/>
  <c r="L14015" i="44"/>
  <c r="I14015" i="44"/>
  <c r="J14015" i="44" s="1"/>
  <c r="L14014" i="44"/>
  <c r="I14014" i="44"/>
  <c r="J14014" i="44" s="1"/>
  <c r="L14013" i="44"/>
  <c r="I14013" i="44"/>
  <c r="J14013" i="44" s="1"/>
  <c r="L14012" i="44"/>
  <c r="J14012" i="44"/>
  <c r="I14012" i="44"/>
  <c r="L14011" i="44"/>
  <c r="I14011" i="44"/>
  <c r="J14011" i="44" s="1"/>
  <c r="L14010" i="44"/>
  <c r="I14010" i="44"/>
  <c r="J14010" i="44" s="1"/>
  <c r="L14009" i="44"/>
  <c r="I14009" i="44"/>
  <c r="J14009" i="44" s="1"/>
  <c r="L14008" i="44"/>
  <c r="J14008" i="44"/>
  <c r="I14008" i="44"/>
  <c r="L14007" i="44"/>
  <c r="I14007" i="44"/>
  <c r="J14007" i="44" s="1"/>
  <c r="L14006" i="44"/>
  <c r="I14006" i="44"/>
  <c r="J14006" i="44" s="1"/>
  <c r="L14005" i="44"/>
  <c r="I14005" i="44"/>
  <c r="J14005" i="44" s="1"/>
  <c r="L14004" i="44"/>
  <c r="I14004" i="44"/>
  <c r="J14004" i="44" s="1"/>
  <c r="L14003" i="44"/>
  <c r="I14003" i="44"/>
  <c r="J14003" i="44" s="1"/>
  <c r="L14002" i="44"/>
  <c r="I14002" i="44"/>
  <c r="J14002" i="44" s="1"/>
  <c r="L14001" i="44"/>
  <c r="I14001" i="44"/>
  <c r="J14001" i="44" s="1"/>
  <c r="L14000" i="44"/>
  <c r="I14000" i="44"/>
  <c r="J14000" i="44" s="1"/>
  <c r="L13999" i="44"/>
  <c r="I13999" i="44"/>
  <c r="J13999" i="44" s="1"/>
  <c r="L13998" i="44"/>
  <c r="J13998" i="44"/>
  <c r="I13998" i="44"/>
  <c r="L13997" i="44"/>
  <c r="I13997" i="44"/>
  <c r="J13997" i="44" s="1"/>
  <c r="L13996" i="44"/>
  <c r="I13996" i="44"/>
  <c r="J13996" i="44" s="1"/>
  <c r="L13995" i="44"/>
  <c r="I13995" i="44"/>
  <c r="J13995" i="44" s="1"/>
  <c r="L13994" i="44"/>
  <c r="I13994" i="44"/>
  <c r="J13994" i="44" s="1"/>
  <c r="L13993" i="44"/>
  <c r="J13993" i="44"/>
  <c r="I13993" i="44"/>
  <c r="L13992" i="44"/>
  <c r="I13992" i="44"/>
  <c r="J13992" i="44" s="1"/>
  <c r="L13991" i="44"/>
  <c r="I13991" i="44"/>
  <c r="J13991" i="44" s="1"/>
  <c r="L13990" i="44"/>
  <c r="J13990" i="44"/>
  <c r="I13990" i="44"/>
  <c r="L13989" i="44"/>
  <c r="I13989" i="44"/>
  <c r="J13989" i="44" s="1"/>
  <c r="L13988" i="44"/>
  <c r="I13988" i="44"/>
  <c r="J13988" i="44" s="1"/>
  <c r="L13987" i="44"/>
  <c r="I13987" i="44"/>
  <c r="J13987" i="44" s="1"/>
  <c r="L13986" i="44"/>
  <c r="I13986" i="44"/>
  <c r="J13986" i="44" s="1"/>
  <c r="L13985" i="44"/>
  <c r="I13985" i="44"/>
  <c r="J13985" i="44" s="1"/>
  <c r="L13984" i="44"/>
  <c r="I13984" i="44"/>
  <c r="J13984" i="44" s="1"/>
  <c r="L13983" i="44"/>
  <c r="I13983" i="44"/>
  <c r="J13983" i="44" s="1"/>
  <c r="L13982" i="44"/>
  <c r="I13982" i="44"/>
  <c r="J13982" i="44" s="1"/>
  <c r="L13981" i="44"/>
  <c r="I13981" i="44"/>
  <c r="J13981" i="44" s="1"/>
  <c r="L13980" i="44"/>
  <c r="I13980" i="44"/>
  <c r="J13980" i="44" s="1"/>
  <c r="L13979" i="44"/>
  <c r="I13979" i="44"/>
  <c r="J13979" i="44" s="1"/>
  <c r="L13978" i="44"/>
  <c r="I13978" i="44"/>
  <c r="J13978" i="44" s="1"/>
  <c r="L13977" i="44"/>
  <c r="I13977" i="44"/>
  <c r="J13977" i="44" s="1"/>
  <c r="L13976" i="44"/>
  <c r="I13976" i="44"/>
  <c r="J13976" i="44" s="1"/>
  <c r="L13975" i="44"/>
  <c r="I13975" i="44"/>
  <c r="J13975" i="44" s="1"/>
  <c r="L13974" i="44"/>
  <c r="I13974" i="44"/>
  <c r="J13974" i="44" s="1"/>
  <c r="L13973" i="44"/>
  <c r="I13973" i="44"/>
  <c r="J13973" i="44" s="1"/>
  <c r="L13972" i="44"/>
  <c r="I13972" i="44"/>
  <c r="J13972" i="44" s="1"/>
  <c r="L13971" i="44"/>
  <c r="I13971" i="44"/>
  <c r="J13971" i="44" s="1"/>
  <c r="L13970" i="44"/>
  <c r="J13970" i="44"/>
  <c r="I13970" i="44"/>
  <c r="L13969" i="44"/>
  <c r="I13969" i="44"/>
  <c r="J13969" i="44" s="1"/>
  <c r="L13968" i="44"/>
  <c r="I13968" i="44"/>
  <c r="J13968" i="44" s="1"/>
  <c r="L13967" i="44"/>
  <c r="I13967" i="44"/>
  <c r="J13967" i="44" s="1"/>
  <c r="L13966" i="44"/>
  <c r="I13966" i="44"/>
  <c r="J13966" i="44" s="1"/>
  <c r="L13965" i="44"/>
  <c r="I13965" i="44"/>
  <c r="J13965" i="44" s="1"/>
  <c r="L13964" i="44"/>
  <c r="I13964" i="44"/>
  <c r="J13964" i="44" s="1"/>
  <c r="L13963" i="44"/>
  <c r="I13963" i="44"/>
  <c r="J13963" i="44" s="1"/>
  <c r="L13962" i="44"/>
  <c r="I13962" i="44"/>
  <c r="J13962" i="44" s="1"/>
  <c r="L13961" i="44"/>
  <c r="J13961" i="44"/>
  <c r="I13961" i="44"/>
  <c r="L13960" i="44"/>
  <c r="I13960" i="44"/>
  <c r="J13960" i="44" s="1"/>
  <c r="L13959" i="44"/>
  <c r="I13959" i="44"/>
  <c r="J13959" i="44" s="1"/>
  <c r="L13958" i="44"/>
  <c r="I13958" i="44"/>
  <c r="J13958" i="44" s="1"/>
  <c r="L13957" i="44"/>
  <c r="I13957" i="44"/>
  <c r="J13957" i="44" s="1"/>
  <c r="L13956" i="44"/>
  <c r="I13956" i="44"/>
  <c r="J13956" i="44" s="1"/>
  <c r="L13955" i="44"/>
  <c r="I13955" i="44"/>
  <c r="J13955" i="44" s="1"/>
  <c r="L13954" i="44"/>
  <c r="I13954" i="44"/>
  <c r="J13954" i="44" s="1"/>
  <c r="L13953" i="44"/>
  <c r="I13953" i="44"/>
  <c r="J13953" i="44" s="1"/>
  <c r="L13952" i="44"/>
  <c r="J13952" i="44"/>
  <c r="I13952" i="44"/>
  <c r="L13951" i="44"/>
  <c r="I13951" i="44"/>
  <c r="J13951" i="44" s="1"/>
  <c r="L13950" i="44"/>
  <c r="I13950" i="44"/>
  <c r="J13950" i="44" s="1"/>
  <c r="L13949" i="44"/>
  <c r="I13949" i="44"/>
  <c r="J13949" i="44" s="1"/>
  <c r="L13948" i="44"/>
  <c r="I13948" i="44"/>
  <c r="J13948" i="44" s="1"/>
  <c r="L13947" i="44"/>
  <c r="I13947" i="44"/>
  <c r="J13947" i="44" s="1"/>
  <c r="L13946" i="44"/>
  <c r="I13946" i="44"/>
  <c r="J13946" i="44" s="1"/>
  <c r="L13945" i="44"/>
  <c r="I13945" i="44"/>
  <c r="J13945" i="44" s="1"/>
  <c r="L13944" i="44"/>
  <c r="I13944" i="44"/>
  <c r="J13944" i="44" s="1"/>
  <c r="L13943" i="44"/>
  <c r="I13943" i="44"/>
  <c r="J13943" i="44" s="1"/>
  <c r="L13942" i="44"/>
  <c r="I13942" i="44"/>
  <c r="J13942" i="44" s="1"/>
  <c r="L13941" i="44"/>
  <c r="I13941" i="44"/>
  <c r="J13941" i="44" s="1"/>
  <c r="L13940" i="44"/>
  <c r="J13940" i="44"/>
  <c r="I13940" i="44"/>
  <c r="L13939" i="44"/>
  <c r="I13939" i="44"/>
  <c r="J13939" i="44" s="1"/>
  <c r="L13938" i="44"/>
  <c r="I13938" i="44"/>
  <c r="J13938" i="44" s="1"/>
  <c r="L13937" i="44"/>
  <c r="J13937" i="44"/>
  <c r="I13937" i="44"/>
  <c r="L13936" i="44"/>
  <c r="I13936" i="44"/>
  <c r="J13936" i="44" s="1"/>
  <c r="L13935" i="44"/>
  <c r="I13935" i="44"/>
  <c r="J13935" i="44" s="1"/>
  <c r="L13934" i="44"/>
  <c r="I13934" i="44"/>
  <c r="J13934" i="44" s="1"/>
  <c r="L13933" i="44"/>
  <c r="I13933" i="44"/>
  <c r="J13933" i="44" s="1"/>
  <c r="L13932" i="44"/>
  <c r="J13932" i="44"/>
  <c r="I13932" i="44"/>
  <c r="L13931" i="44"/>
  <c r="I13931" i="44"/>
  <c r="J13931" i="44" s="1"/>
  <c r="L13930" i="44"/>
  <c r="I13930" i="44"/>
  <c r="J13930" i="44" s="1"/>
  <c r="L13929" i="44"/>
  <c r="I13929" i="44"/>
  <c r="J13929" i="44" s="1"/>
  <c r="L13928" i="44"/>
  <c r="J13928" i="44"/>
  <c r="I13928" i="44"/>
  <c r="L13927" i="44"/>
  <c r="I13927" i="44"/>
  <c r="J13927" i="44" s="1"/>
  <c r="L13926" i="44"/>
  <c r="I13926" i="44"/>
  <c r="J13926" i="44" s="1"/>
  <c r="L13925" i="44"/>
  <c r="I13925" i="44"/>
  <c r="J13925" i="44" s="1"/>
  <c r="L13924" i="44"/>
  <c r="I13924" i="44"/>
  <c r="J13924" i="44" s="1"/>
  <c r="L13923" i="44"/>
  <c r="I13923" i="44"/>
  <c r="J13923" i="44" s="1"/>
  <c r="L13922" i="44"/>
  <c r="I13922" i="44"/>
  <c r="J13922" i="44" s="1"/>
  <c r="L13921" i="44"/>
  <c r="I13921" i="44"/>
  <c r="J13921" i="44" s="1"/>
  <c r="L13920" i="44"/>
  <c r="J13920" i="44"/>
  <c r="I13920" i="44"/>
  <c r="L13919" i="44"/>
  <c r="I13919" i="44"/>
  <c r="J13919" i="44" s="1"/>
  <c r="L13918" i="44"/>
  <c r="I13918" i="44"/>
  <c r="J13918" i="44" s="1"/>
  <c r="L13917" i="44"/>
  <c r="I13917" i="44"/>
  <c r="J13917" i="44" s="1"/>
  <c r="L13916" i="44"/>
  <c r="I13916" i="44"/>
  <c r="J13916" i="44" s="1"/>
  <c r="L13915" i="44"/>
  <c r="I13915" i="44"/>
  <c r="J13915" i="44" s="1"/>
  <c r="L13914" i="44"/>
  <c r="I13914" i="44"/>
  <c r="J13914" i="44" s="1"/>
  <c r="L13913" i="44"/>
  <c r="I13913" i="44"/>
  <c r="J13913" i="44" s="1"/>
  <c r="L13912" i="44"/>
  <c r="I13912" i="44"/>
  <c r="J13912" i="44" s="1"/>
  <c r="L13911" i="44"/>
  <c r="I13911" i="44"/>
  <c r="J13911" i="44" s="1"/>
  <c r="L13910" i="44"/>
  <c r="I13910" i="44"/>
  <c r="J13910" i="44" s="1"/>
  <c r="L13909" i="44"/>
  <c r="I13909" i="44"/>
  <c r="J13909" i="44" s="1"/>
  <c r="L13908" i="44"/>
  <c r="I13908" i="44"/>
  <c r="J13908" i="44" s="1"/>
  <c r="L13907" i="44"/>
  <c r="I13907" i="44"/>
  <c r="J13907" i="44" s="1"/>
  <c r="L13906" i="44"/>
  <c r="I13906" i="44"/>
  <c r="J13906" i="44" s="1"/>
  <c r="L13905" i="44"/>
  <c r="I13905" i="44"/>
  <c r="J13905" i="44" s="1"/>
  <c r="L13904" i="44"/>
  <c r="I13904" i="44"/>
  <c r="J13904" i="44" s="1"/>
  <c r="L13903" i="44"/>
  <c r="I13903" i="44"/>
  <c r="J13903" i="44" s="1"/>
  <c r="L13902" i="44"/>
  <c r="I13902" i="44"/>
  <c r="J13902" i="44" s="1"/>
  <c r="L13901" i="44"/>
  <c r="I13901" i="44"/>
  <c r="J13901" i="44" s="1"/>
  <c r="L13900" i="44"/>
  <c r="J13900" i="44"/>
  <c r="I13900" i="44"/>
  <c r="L13899" i="44"/>
  <c r="I13899" i="44"/>
  <c r="J13899" i="44" s="1"/>
  <c r="L13898" i="44"/>
  <c r="I13898" i="44"/>
  <c r="J13898" i="44" s="1"/>
  <c r="L13897" i="44"/>
  <c r="I13897" i="44"/>
  <c r="J13897" i="44" s="1"/>
  <c r="L13896" i="44"/>
  <c r="I13896" i="44"/>
  <c r="J13896" i="44" s="1"/>
  <c r="L13895" i="44"/>
  <c r="I13895" i="44"/>
  <c r="J13895" i="44" s="1"/>
  <c r="L13894" i="44"/>
  <c r="J13894" i="44"/>
  <c r="I13894" i="44"/>
  <c r="L13893" i="44"/>
  <c r="I13893" i="44"/>
  <c r="J13893" i="44" s="1"/>
  <c r="L13892" i="44"/>
  <c r="I13892" i="44"/>
  <c r="J13892" i="44" s="1"/>
  <c r="L13891" i="44"/>
  <c r="I13891" i="44"/>
  <c r="J13891" i="44" s="1"/>
  <c r="L13890" i="44"/>
  <c r="I13890" i="44"/>
  <c r="J13890" i="44" s="1"/>
  <c r="L13889" i="44"/>
  <c r="I13889" i="44"/>
  <c r="J13889" i="44" s="1"/>
  <c r="L13888" i="44"/>
  <c r="I13888" i="44"/>
  <c r="J13888" i="44" s="1"/>
  <c r="L13887" i="44"/>
  <c r="I13887" i="44"/>
  <c r="J13887" i="44" s="1"/>
  <c r="L13886" i="44"/>
  <c r="I13886" i="44"/>
  <c r="J13886" i="44" s="1"/>
  <c r="L13885" i="44"/>
  <c r="I13885" i="44"/>
  <c r="J13885" i="44" s="1"/>
  <c r="L13884" i="44"/>
  <c r="I13884" i="44"/>
  <c r="J13884" i="44" s="1"/>
  <c r="L13883" i="44"/>
  <c r="I13883" i="44"/>
  <c r="J13883" i="44" s="1"/>
  <c r="L13882" i="44"/>
  <c r="J13882" i="44"/>
  <c r="I13882" i="44"/>
  <c r="L13881" i="44"/>
  <c r="I13881" i="44"/>
  <c r="J13881" i="44" s="1"/>
  <c r="L13880" i="44"/>
  <c r="I13880" i="44"/>
  <c r="J13880" i="44" s="1"/>
  <c r="L13879" i="44"/>
  <c r="I13879" i="44"/>
  <c r="J13879" i="44" s="1"/>
  <c r="L13878" i="44"/>
  <c r="I13878" i="44"/>
  <c r="J13878" i="44" s="1"/>
  <c r="L13877" i="44"/>
  <c r="I13877" i="44"/>
  <c r="J13877" i="44" s="1"/>
  <c r="L13876" i="44"/>
  <c r="J13876" i="44"/>
  <c r="I13876" i="44"/>
  <c r="L13875" i="44"/>
  <c r="I13875" i="44"/>
  <c r="J13875" i="44" s="1"/>
  <c r="L13874" i="44"/>
  <c r="I13874" i="44"/>
  <c r="J13874" i="44" s="1"/>
  <c r="L13873" i="44"/>
  <c r="J13873" i="44"/>
  <c r="I13873" i="44"/>
  <c r="L13872" i="44"/>
  <c r="I13872" i="44"/>
  <c r="J13872" i="44" s="1"/>
  <c r="L13871" i="44"/>
  <c r="I13871" i="44"/>
  <c r="J13871" i="44" s="1"/>
  <c r="L13870" i="44"/>
  <c r="J13870" i="44"/>
  <c r="I13870" i="44"/>
  <c r="L13869" i="44"/>
  <c r="I13869" i="44"/>
  <c r="J13869" i="44" s="1"/>
  <c r="L13868" i="44"/>
  <c r="I13868" i="44"/>
  <c r="J13868" i="44" s="1"/>
  <c r="L13867" i="44"/>
  <c r="I13867" i="44"/>
  <c r="J13867" i="44" s="1"/>
  <c r="L13866" i="44"/>
  <c r="I13866" i="44"/>
  <c r="J13866" i="44" s="1"/>
  <c r="L13865" i="44"/>
  <c r="J13865" i="44"/>
  <c r="I13865" i="44"/>
  <c r="L13864" i="44"/>
  <c r="I13864" i="44"/>
  <c r="J13864" i="44" s="1"/>
  <c r="L13863" i="44"/>
  <c r="I13863" i="44"/>
  <c r="J13863" i="44" s="1"/>
  <c r="L13862" i="44"/>
  <c r="J13862" i="44"/>
  <c r="I13862" i="44"/>
  <c r="L13861" i="44"/>
  <c r="I13861" i="44"/>
  <c r="J13861" i="44" s="1"/>
  <c r="L13860" i="44"/>
  <c r="I13860" i="44"/>
  <c r="J13860" i="44" s="1"/>
  <c r="L13859" i="44"/>
  <c r="I13859" i="44"/>
  <c r="J13859" i="44" s="1"/>
  <c r="L13858" i="44"/>
  <c r="I13858" i="44"/>
  <c r="J13858" i="44" s="1"/>
  <c r="L13857" i="44"/>
  <c r="I13857" i="44"/>
  <c r="J13857" i="44" s="1"/>
  <c r="L13856" i="44"/>
  <c r="J13856" i="44"/>
  <c r="I13856" i="44"/>
  <c r="L13855" i="44"/>
  <c r="I13855" i="44"/>
  <c r="J13855" i="44" s="1"/>
  <c r="L13854" i="44"/>
  <c r="I13854" i="44"/>
  <c r="J13854" i="44" s="1"/>
  <c r="L13853" i="44"/>
  <c r="I13853" i="44"/>
  <c r="J13853" i="44" s="1"/>
  <c r="L13852" i="44"/>
  <c r="I13852" i="44"/>
  <c r="J13852" i="44" s="1"/>
  <c r="L13851" i="44"/>
  <c r="I13851" i="44"/>
  <c r="J13851" i="44" s="1"/>
  <c r="L13850" i="44"/>
  <c r="I13850" i="44"/>
  <c r="J13850" i="44" s="1"/>
  <c r="L13849" i="44"/>
  <c r="I13849" i="44"/>
  <c r="J13849" i="44" s="1"/>
  <c r="L13848" i="44"/>
  <c r="I13848" i="44"/>
  <c r="J13848" i="44" s="1"/>
  <c r="L13847" i="44"/>
  <c r="I13847" i="44"/>
  <c r="J13847" i="44" s="1"/>
  <c r="L13846" i="44"/>
  <c r="I13846" i="44"/>
  <c r="J13846" i="44" s="1"/>
  <c r="L13845" i="44"/>
  <c r="I13845" i="44"/>
  <c r="J13845" i="44" s="1"/>
  <c r="L13844" i="44"/>
  <c r="I13844" i="44"/>
  <c r="J13844" i="44" s="1"/>
  <c r="L13843" i="44"/>
  <c r="I13843" i="44"/>
  <c r="J13843" i="44" s="1"/>
  <c r="L13842" i="44"/>
  <c r="J13842" i="44"/>
  <c r="I13842" i="44"/>
  <c r="L13841" i="44"/>
  <c r="I13841" i="44"/>
  <c r="J13841" i="44" s="1"/>
  <c r="L13840" i="44"/>
  <c r="I13840" i="44"/>
  <c r="J13840" i="44" s="1"/>
  <c r="L13839" i="44"/>
  <c r="I13839" i="44"/>
  <c r="J13839" i="44" s="1"/>
  <c r="L13838" i="44"/>
  <c r="I13838" i="44"/>
  <c r="J13838" i="44" s="1"/>
  <c r="L13837" i="44"/>
  <c r="I13837" i="44"/>
  <c r="J13837" i="44" s="1"/>
  <c r="L13836" i="44"/>
  <c r="I13836" i="44"/>
  <c r="J13836" i="44" s="1"/>
  <c r="L13835" i="44"/>
  <c r="I13835" i="44"/>
  <c r="J13835" i="44" s="1"/>
  <c r="L13834" i="44"/>
  <c r="I13834" i="44"/>
  <c r="J13834" i="44" s="1"/>
  <c r="L13833" i="44"/>
  <c r="J13833" i="44"/>
  <c r="I13833" i="44"/>
  <c r="L13832" i="44"/>
  <c r="I13832" i="44"/>
  <c r="J13832" i="44" s="1"/>
  <c r="L13831" i="44"/>
  <c r="I13831" i="44"/>
  <c r="J13831" i="44" s="1"/>
  <c r="L13830" i="44"/>
  <c r="I13830" i="44"/>
  <c r="J13830" i="44" s="1"/>
  <c r="L13829" i="44"/>
  <c r="I13829" i="44"/>
  <c r="J13829" i="44" s="1"/>
  <c r="L13828" i="44"/>
  <c r="I13828" i="44"/>
  <c r="J13828" i="44" s="1"/>
  <c r="L13827" i="44"/>
  <c r="I13827" i="44"/>
  <c r="J13827" i="44" s="1"/>
  <c r="L13826" i="44"/>
  <c r="I13826" i="44"/>
  <c r="J13826" i="44" s="1"/>
  <c r="L13825" i="44"/>
  <c r="I13825" i="44"/>
  <c r="J13825" i="44" s="1"/>
  <c r="L13824" i="44"/>
  <c r="J13824" i="44"/>
  <c r="I13824" i="44"/>
  <c r="L13823" i="44"/>
  <c r="I13823" i="44"/>
  <c r="J13823" i="44" s="1"/>
  <c r="L13822" i="44"/>
  <c r="I13822" i="44"/>
  <c r="J13822" i="44" s="1"/>
  <c r="L13821" i="44"/>
  <c r="I13821" i="44"/>
  <c r="J13821" i="44" s="1"/>
  <c r="L13820" i="44"/>
  <c r="I13820" i="44"/>
  <c r="J13820" i="44" s="1"/>
  <c r="L13819" i="44"/>
  <c r="I13819" i="44"/>
  <c r="J13819" i="44" s="1"/>
  <c r="L13818" i="44"/>
  <c r="I13818" i="44"/>
  <c r="J13818" i="44" s="1"/>
  <c r="L13817" i="44"/>
  <c r="I13817" i="44"/>
  <c r="J13817" i="44" s="1"/>
  <c r="L13816" i="44"/>
  <c r="I13816" i="44"/>
  <c r="J13816" i="44" s="1"/>
  <c r="L13815" i="44"/>
  <c r="I13815" i="44"/>
  <c r="J13815" i="44" s="1"/>
  <c r="L13814" i="44"/>
  <c r="I13814" i="44"/>
  <c r="J13814" i="44" s="1"/>
  <c r="L13813" i="44"/>
  <c r="I13813" i="44"/>
  <c r="J13813" i="44" s="1"/>
  <c r="L13812" i="44"/>
  <c r="J13812" i="44"/>
  <c r="I13812" i="44"/>
  <c r="L13811" i="44"/>
  <c r="I13811" i="44"/>
  <c r="J13811" i="44" s="1"/>
  <c r="L13810" i="44"/>
  <c r="I13810" i="44"/>
  <c r="J13810" i="44" s="1"/>
  <c r="L13809" i="44"/>
  <c r="J13809" i="44"/>
  <c r="I13809" i="44"/>
  <c r="L13808" i="44"/>
  <c r="I13808" i="44"/>
  <c r="J13808" i="44" s="1"/>
  <c r="L13807" i="44"/>
  <c r="I13807" i="44"/>
  <c r="J13807" i="44" s="1"/>
  <c r="L13806" i="44"/>
  <c r="I13806" i="44"/>
  <c r="J13806" i="44" s="1"/>
  <c r="L13805" i="44"/>
  <c r="I13805" i="44"/>
  <c r="J13805" i="44" s="1"/>
  <c r="L13804" i="44"/>
  <c r="J13804" i="44"/>
  <c r="I13804" i="44"/>
  <c r="L13803" i="44"/>
  <c r="I13803" i="44"/>
  <c r="J13803" i="44" s="1"/>
  <c r="L13802" i="44"/>
  <c r="I13802" i="44"/>
  <c r="J13802" i="44" s="1"/>
  <c r="L13801" i="44"/>
  <c r="I13801" i="44"/>
  <c r="J13801" i="44" s="1"/>
  <c r="L13800" i="44"/>
  <c r="I13800" i="44"/>
  <c r="J13800" i="44" s="1"/>
  <c r="L13799" i="44"/>
  <c r="I13799" i="44"/>
  <c r="J13799" i="44" s="1"/>
  <c r="L13798" i="44"/>
  <c r="J13798" i="44"/>
  <c r="I13798" i="44"/>
  <c r="L13797" i="44"/>
  <c r="I13797" i="44"/>
  <c r="J13797" i="44" s="1"/>
  <c r="L13796" i="44"/>
  <c r="I13796" i="44"/>
  <c r="J13796" i="44" s="1"/>
  <c r="L13795" i="44"/>
  <c r="I13795" i="44"/>
  <c r="J13795" i="44" s="1"/>
  <c r="L13794" i="44"/>
  <c r="I13794" i="44"/>
  <c r="J13794" i="44" s="1"/>
  <c r="L13793" i="44"/>
  <c r="I13793" i="44"/>
  <c r="J13793" i="44" s="1"/>
  <c r="L13792" i="44"/>
  <c r="J13792" i="44"/>
  <c r="I13792" i="44"/>
  <c r="L13791" i="44"/>
  <c r="I13791" i="44"/>
  <c r="J13791" i="44" s="1"/>
  <c r="L13790" i="44"/>
  <c r="I13790" i="44"/>
  <c r="J13790" i="44" s="1"/>
  <c r="L13789" i="44"/>
  <c r="I13789" i="44"/>
  <c r="J13789" i="44" s="1"/>
  <c r="L13788" i="44"/>
  <c r="I13788" i="44"/>
  <c r="J13788" i="44" s="1"/>
  <c r="L13787" i="44"/>
  <c r="I13787" i="44"/>
  <c r="J13787" i="44" s="1"/>
  <c r="L13786" i="44"/>
  <c r="I13786" i="44"/>
  <c r="J13786" i="44" s="1"/>
  <c r="L13785" i="44"/>
  <c r="I13785" i="44"/>
  <c r="J13785" i="44" s="1"/>
  <c r="L13784" i="44"/>
  <c r="I13784" i="44"/>
  <c r="J13784" i="44" s="1"/>
  <c r="L13783" i="44"/>
  <c r="I13783" i="44"/>
  <c r="J13783" i="44" s="1"/>
  <c r="L13782" i="44"/>
  <c r="I13782" i="44"/>
  <c r="J13782" i="44" s="1"/>
  <c r="L13781" i="44"/>
  <c r="I13781" i="44"/>
  <c r="J13781" i="44" s="1"/>
  <c r="L13780" i="44"/>
  <c r="I13780" i="44"/>
  <c r="J13780" i="44" s="1"/>
  <c r="L13779" i="44"/>
  <c r="I13779" i="44"/>
  <c r="J13779" i="44" s="1"/>
  <c r="L13778" i="44"/>
  <c r="J13778" i="44"/>
  <c r="I13778" i="44"/>
  <c r="L13777" i="44"/>
  <c r="I13777" i="44"/>
  <c r="J13777" i="44" s="1"/>
  <c r="L13776" i="44"/>
  <c r="I13776" i="44"/>
  <c r="J13776" i="44" s="1"/>
  <c r="L13775" i="44"/>
  <c r="I13775" i="44"/>
  <c r="J13775" i="44" s="1"/>
  <c r="L13774" i="44"/>
  <c r="I13774" i="44"/>
  <c r="J13774" i="44" s="1"/>
  <c r="L13773" i="44"/>
  <c r="I13773" i="44"/>
  <c r="J13773" i="44" s="1"/>
  <c r="L13772" i="44"/>
  <c r="I13772" i="44"/>
  <c r="J13772" i="44" s="1"/>
  <c r="L13771" i="44"/>
  <c r="I13771" i="44"/>
  <c r="J13771" i="44" s="1"/>
  <c r="L13770" i="44"/>
  <c r="I13770" i="44"/>
  <c r="J13770" i="44" s="1"/>
  <c r="L13769" i="44"/>
  <c r="J13769" i="44"/>
  <c r="I13769" i="44"/>
  <c r="L13768" i="44"/>
  <c r="I13768" i="44"/>
  <c r="J13768" i="44" s="1"/>
  <c r="L13767" i="44"/>
  <c r="I13767" i="44"/>
  <c r="J13767" i="44" s="1"/>
  <c r="L13766" i="44"/>
  <c r="I13766" i="44"/>
  <c r="J13766" i="44" s="1"/>
  <c r="L13765" i="44"/>
  <c r="I13765" i="44"/>
  <c r="J13765" i="44" s="1"/>
  <c r="L13764" i="44"/>
  <c r="I13764" i="44"/>
  <c r="J13764" i="44" s="1"/>
  <c r="L13763" i="44"/>
  <c r="I13763" i="44"/>
  <c r="J13763" i="44" s="1"/>
  <c r="L13762" i="44"/>
  <c r="I13762" i="44"/>
  <c r="J13762" i="44" s="1"/>
  <c r="L13761" i="44"/>
  <c r="I13761" i="44"/>
  <c r="J13761" i="44" s="1"/>
  <c r="L13760" i="44"/>
  <c r="J13760" i="44"/>
  <c r="I13760" i="44"/>
  <c r="L13759" i="44"/>
  <c r="I13759" i="44"/>
  <c r="J13759" i="44" s="1"/>
  <c r="L13758" i="44"/>
  <c r="I13758" i="44"/>
  <c r="J13758" i="44" s="1"/>
  <c r="L13757" i="44"/>
  <c r="I13757" i="44"/>
  <c r="J13757" i="44" s="1"/>
  <c r="L13756" i="44"/>
  <c r="I13756" i="44"/>
  <c r="J13756" i="44" s="1"/>
  <c r="L13755" i="44"/>
  <c r="I13755" i="44"/>
  <c r="J13755" i="44" s="1"/>
  <c r="L13754" i="44"/>
  <c r="I13754" i="44"/>
  <c r="J13754" i="44" s="1"/>
  <c r="L13753" i="44"/>
  <c r="I13753" i="44"/>
  <c r="J13753" i="44" s="1"/>
  <c r="L13752" i="44"/>
  <c r="I13752" i="44"/>
  <c r="J13752" i="44" s="1"/>
  <c r="L13751" i="44"/>
  <c r="I13751" i="44"/>
  <c r="J13751" i="44" s="1"/>
  <c r="L13750" i="44"/>
  <c r="I13750" i="44"/>
  <c r="J13750" i="44" s="1"/>
  <c r="L13749" i="44"/>
  <c r="I13749" i="44"/>
  <c r="J13749" i="44" s="1"/>
  <c r="L13748" i="44"/>
  <c r="J13748" i="44"/>
  <c r="I13748" i="44"/>
  <c r="L13747" i="44"/>
  <c r="I13747" i="44"/>
  <c r="J13747" i="44" s="1"/>
  <c r="L13746" i="44"/>
  <c r="I13746" i="44"/>
  <c r="J13746" i="44" s="1"/>
  <c r="L13745" i="44"/>
  <c r="J13745" i="44"/>
  <c r="I13745" i="44"/>
  <c r="L13744" i="44"/>
  <c r="I13744" i="44"/>
  <c r="J13744" i="44" s="1"/>
  <c r="L13743" i="44"/>
  <c r="I13743" i="44"/>
  <c r="J13743" i="44" s="1"/>
  <c r="L13742" i="44"/>
  <c r="I13742" i="44"/>
  <c r="J13742" i="44" s="1"/>
  <c r="L13741" i="44"/>
  <c r="I13741" i="44"/>
  <c r="J13741" i="44" s="1"/>
  <c r="L13740" i="44"/>
  <c r="J13740" i="44"/>
  <c r="I13740" i="44"/>
  <c r="L13739" i="44"/>
  <c r="I13739" i="44"/>
  <c r="J13739" i="44" s="1"/>
  <c r="L13738" i="44"/>
  <c r="I13738" i="44"/>
  <c r="J13738" i="44" s="1"/>
  <c r="L13737" i="44"/>
  <c r="I13737" i="44"/>
  <c r="J13737" i="44" s="1"/>
  <c r="L13736" i="44"/>
  <c r="I13736" i="44"/>
  <c r="J13736" i="44" s="1"/>
  <c r="L13735" i="44"/>
  <c r="I13735" i="44"/>
  <c r="J13735" i="44" s="1"/>
  <c r="L13734" i="44"/>
  <c r="I13734" i="44"/>
  <c r="J13734" i="44" s="1"/>
  <c r="L13733" i="44"/>
  <c r="I13733" i="44"/>
  <c r="J13733" i="44" s="1"/>
  <c r="L13732" i="44"/>
  <c r="I13732" i="44"/>
  <c r="J13732" i="44" s="1"/>
  <c r="L13731" i="44"/>
  <c r="I13731" i="44"/>
  <c r="J13731" i="44" s="1"/>
  <c r="L13730" i="44"/>
  <c r="I13730" i="44"/>
  <c r="J13730" i="44" s="1"/>
  <c r="L13729" i="44"/>
  <c r="I13729" i="44"/>
  <c r="J13729" i="44" s="1"/>
  <c r="L13728" i="44"/>
  <c r="J13728" i="44"/>
  <c r="I13728" i="44"/>
  <c r="L13727" i="44"/>
  <c r="I13727" i="44"/>
  <c r="J13727" i="44" s="1"/>
  <c r="L13726" i="44"/>
  <c r="I13726" i="44"/>
  <c r="J13726" i="44" s="1"/>
  <c r="L13725" i="44"/>
  <c r="I13725" i="44"/>
  <c r="J13725" i="44" s="1"/>
  <c r="L13724" i="44"/>
  <c r="I13724" i="44"/>
  <c r="J13724" i="44" s="1"/>
  <c r="L13723" i="44"/>
  <c r="I13723" i="44"/>
  <c r="J13723" i="44" s="1"/>
  <c r="L13722" i="44"/>
  <c r="I13722" i="44"/>
  <c r="J13722" i="44" s="1"/>
  <c r="L13721" i="44"/>
  <c r="I13721" i="44"/>
  <c r="J13721" i="44" s="1"/>
  <c r="L13720" i="44"/>
  <c r="I13720" i="44"/>
  <c r="J13720" i="44" s="1"/>
  <c r="L13719" i="44"/>
  <c r="I13719" i="44"/>
  <c r="J13719" i="44" s="1"/>
  <c r="L13718" i="44"/>
  <c r="I13718" i="44"/>
  <c r="J13718" i="44" s="1"/>
  <c r="L13717" i="44"/>
  <c r="I13717" i="44"/>
  <c r="J13717" i="44" s="1"/>
  <c r="L13716" i="44"/>
  <c r="I13716" i="44"/>
  <c r="J13716" i="44" s="1"/>
  <c r="L13715" i="44"/>
  <c r="I13715" i="44"/>
  <c r="J13715" i="44" s="1"/>
  <c r="L13714" i="44"/>
  <c r="J13714" i="44"/>
  <c r="I13714" i="44"/>
  <c r="L13713" i="44"/>
  <c r="I13713" i="44"/>
  <c r="J13713" i="44" s="1"/>
  <c r="L13712" i="44"/>
  <c r="I13712" i="44"/>
  <c r="J13712" i="44" s="1"/>
  <c r="L13711" i="44"/>
  <c r="I13711" i="44"/>
  <c r="J13711" i="44" s="1"/>
  <c r="L13710" i="44"/>
  <c r="I13710" i="44"/>
  <c r="J13710" i="44" s="1"/>
  <c r="L13709" i="44"/>
  <c r="I13709" i="44"/>
  <c r="J13709" i="44" s="1"/>
  <c r="L13708" i="44"/>
  <c r="I13708" i="44"/>
  <c r="J13708" i="44" s="1"/>
  <c r="L13707" i="44"/>
  <c r="I13707" i="44"/>
  <c r="J13707" i="44" s="1"/>
  <c r="L13706" i="44"/>
  <c r="I13706" i="44"/>
  <c r="J13706" i="44" s="1"/>
  <c r="L13705" i="44"/>
  <c r="J13705" i="44"/>
  <c r="I13705" i="44"/>
  <c r="L13704" i="44"/>
  <c r="I13704" i="44"/>
  <c r="J13704" i="44" s="1"/>
  <c r="L13703" i="44"/>
  <c r="I13703" i="44"/>
  <c r="J13703" i="44" s="1"/>
  <c r="L13702" i="44"/>
  <c r="I13702" i="44"/>
  <c r="J13702" i="44" s="1"/>
  <c r="L13701" i="44"/>
  <c r="I13701" i="44"/>
  <c r="J13701" i="44" s="1"/>
  <c r="L13700" i="44"/>
  <c r="I13700" i="44"/>
  <c r="J13700" i="44" s="1"/>
  <c r="L13699" i="44"/>
  <c r="I13699" i="44"/>
  <c r="J13699" i="44" s="1"/>
  <c r="L13698" i="44"/>
  <c r="I13698" i="44"/>
  <c r="J13698" i="44" s="1"/>
  <c r="L13697" i="44"/>
  <c r="I13697" i="44"/>
  <c r="J13697" i="44" s="1"/>
  <c r="L13696" i="44"/>
  <c r="J13696" i="44"/>
  <c r="I13696" i="44"/>
  <c r="L13695" i="44"/>
  <c r="I13695" i="44"/>
  <c r="J13695" i="44" s="1"/>
  <c r="L13694" i="44"/>
  <c r="I13694" i="44"/>
  <c r="J13694" i="44" s="1"/>
  <c r="L13693" i="44"/>
  <c r="I13693" i="44"/>
  <c r="J13693" i="44" s="1"/>
  <c r="L13692" i="44"/>
  <c r="I13692" i="44"/>
  <c r="J13692" i="44" s="1"/>
  <c r="L13691" i="44"/>
  <c r="I13691" i="44"/>
  <c r="J13691" i="44" s="1"/>
  <c r="L13690" i="44"/>
  <c r="I13690" i="44"/>
  <c r="J13690" i="44" s="1"/>
  <c r="L13689" i="44"/>
  <c r="I13689" i="44"/>
  <c r="J13689" i="44" s="1"/>
  <c r="L13688" i="44"/>
  <c r="I13688" i="44"/>
  <c r="J13688" i="44" s="1"/>
  <c r="L13687" i="44"/>
  <c r="I13687" i="44"/>
  <c r="J13687" i="44" s="1"/>
  <c r="L13686" i="44"/>
  <c r="I13686" i="44"/>
  <c r="J13686" i="44" s="1"/>
  <c r="L13685" i="44"/>
  <c r="I13685" i="44"/>
  <c r="J13685" i="44" s="1"/>
  <c r="L13684" i="44"/>
  <c r="J13684" i="44"/>
  <c r="I13684" i="44"/>
  <c r="L13683" i="44"/>
  <c r="I13683" i="44"/>
  <c r="J13683" i="44" s="1"/>
  <c r="L13682" i="44"/>
  <c r="I13682" i="44"/>
  <c r="J13682" i="44" s="1"/>
  <c r="L13681" i="44"/>
  <c r="J13681" i="44"/>
  <c r="I13681" i="44"/>
  <c r="L13680" i="44"/>
  <c r="I13680" i="44"/>
  <c r="J13680" i="44" s="1"/>
  <c r="L13679" i="44"/>
  <c r="I13679" i="44"/>
  <c r="J13679" i="44" s="1"/>
  <c r="L13678" i="44"/>
  <c r="I13678" i="44"/>
  <c r="J13678" i="44" s="1"/>
  <c r="L13677" i="44"/>
  <c r="I13677" i="44"/>
  <c r="J13677" i="44" s="1"/>
  <c r="L13676" i="44"/>
  <c r="J13676" i="44"/>
  <c r="I13676" i="44"/>
  <c r="L13675" i="44"/>
  <c r="I13675" i="44"/>
  <c r="J13675" i="44" s="1"/>
  <c r="L13674" i="44"/>
  <c r="I13674" i="44"/>
  <c r="J13674" i="44" s="1"/>
  <c r="L13673" i="44"/>
  <c r="I13673" i="44"/>
  <c r="J13673" i="44" s="1"/>
  <c r="L13672" i="44"/>
  <c r="J13672" i="44"/>
  <c r="I13672" i="44"/>
  <c r="L13671" i="44"/>
  <c r="I13671" i="44"/>
  <c r="J13671" i="44" s="1"/>
  <c r="L13670" i="44"/>
  <c r="I13670" i="44"/>
  <c r="J13670" i="44" s="1"/>
  <c r="L13669" i="44"/>
  <c r="I13669" i="44"/>
  <c r="J13669" i="44" s="1"/>
  <c r="L13668" i="44"/>
  <c r="I13668" i="44"/>
  <c r="J13668" i="44" s="1"/>
  <c r="L13667" i="44"/>
  <c r="I13667" i="44"/>
  <c r="J13667" i="44" s="1"/>
  <c r="L13666" i="44"/>
  <c r="I13666" i="44"/>
  <c r="J13666" i="44" s="1"/>
  <c r="L13665" i="44"/>
  <c r="I13665" i="44"/>
  <c r="J13665" i="44" s="1"/>
  <c r="L13664" i="44"/>
  <c r="J13664" i="44"/>
  <c r="I13664" i="44"/>
  <c r="L13663" i="44"/>
  <c r="I13663" i="44"/>
  <c r="J13663" i="44" s="1"/>
  <c r="L13662" i="44"/>
  <c r="I13662" i="44"/>
  <c r="J13662" i="44" s="1"/>
  <c r="L13661" i="44"/>
  <c r="I13661" i="44"/>
  <c r="J13661" i="44" s="1"/>
  <c r="L13660" i="44"/>
  <c r="I13660" i="44"/>
  <c r="J13660" i="44" s="1"/>
  <c r="L13659" i="44"/>
  <c r="I13659" i="44"/>
  <c r="J13659" i="44" s="1"/>
  <c r="L13658" i="44"/>
  <c r="I13658" i="44"/>
  <c r="J13658" i="44" s="1"/>
  <c r="L13657" i="44"/>
  <c r="I13657" i="44"/>
  <c r="J13657" i="44" s="1"/>
  <c r="L13656" i="44"/>
  <c r="I13656" i="44"/>
  <c r="J13656" i="44" s="1"/>
  <c r="L13655" i="44"/>
  <c r="I13655" i="44"/>
  <c r="J13655" i="44" s="1"/>
  <c r="L13654" i="44"/>
  <c r="I13654" i="44"/>
  <c r="J13654" i="44" s="1"/>
  <c r="L13653" i="44"/>
  <c r="I13653" i="44"/>
  <c r="J13653" i="44" s="1"/>
  <c r="L13652" i="44"/>
  <c r="I13652" i="44"/>
  <c r="J13652" i="44" s="1"/>
  <c r="L13651" i="44"/>
  <c r="I13651" i="44"/>
  <c r="J13651" i="44" s="1"/>
  <c r="L13650" i="44"/>
  <c r="J13650" i="44"/>
  <c r="I13650" i="44"/>
  <c r="L13649" i="44"/>
  <c r="I13649" i="44"/>
  <c r="J13649" i="44" s="1"/>
  <c r="L13648" i="44"/>
  <c r="I13648" i="44"/>
  <c r="J13648" i="44" s="1"/>
  <c r="L13647" i="44"/>
  <c r="I13647" i="44"/>
  <c r="J13647" i="44" s="1"/>
  <c r="L13646" i="44"/>
  <c r="I13646" i="44"/>
  <c r="J13646" i="44" s="1"/>
  <c r="L13645" i="44"/>
  <c r="I13645" i="44"/>
  <c r="J13645" i="44" s="1"/>
  <c r="L13644" i="44"/>
  <c r="I13644" i="44"/>
  <c r="J13644" i="44" s="1"/>
  <c r="L13643" i="44"/>
  <c r="I13643" i="44"/>
  <c r="J13643" i="44" s="1"/>
  <c r="L13642" i="44"/>
  <c r="I13642" i="44"/>
  <c r="J13642" i="44" s="1"/>
  <c r="L13641" i="44"/>
  <c r="J13641" i="44"/>
  <c r="I13641" i="44"/>
  <c r="L13640" i="44"/>
  <c r="I13640" i="44"/>
  <c r="J13640" i="44" s="1"/>
  <c r="L13639" i="44"/>
  <c r="I13639" i="44"/>
  <c r="J13639" i="44" s="1"/>
  <c r="L13638" i="44"/>
  <c r="I13638" i="44"/>
  <c r="J13638" i="44" s="1"/>
  <c r="L13637" i="44"/>
  <c r="I13637" i="44"/>
  <c r="J13637" i="44" s="1"/>
  <c r="L13636" i="44"/>
  <c r="I13636" i="44"/>
  <c r="J13636" i="44" s="1"/>
  <c r="L13635" i="44"/>
  <c r="I13635" i="44"/>
  <c r="J13635" i="44" s="1"/>
  <c r="L13634" i="44"/>
  <c r="I13634" i="44"/>
  <c r="J13634" i="44" s="1"/>
  <c r="L13633" i="44"/>
  <c r="I13633" i="44"/>
  <c r="J13633" i="44" s="1"/>
  <c r="L13632" i="44"/>
  <c r="J13632" i="44"/>
  <c r="I13632" i="44"/>
  <c r="L13631" i="44"/>
  <c r="I13631" i="44"/>
  <c r="J13631" i="44" s="1"/>
  <c r="L13630" i="44"/>
  <c r="I13630" i="44"/>
  <c r="J13630" i="44" s="1"/>
  <c r="L13629" i="44"/>
  <c r="I13629" i="44"/>
  <c r="J13629" i="44" s="1"/>
  <c r="L13628" i="44"/>
  <c r="I13628" i="44"/>
  <c r="J13628" i="44" s="1"/>
  <c r="L13627" i="44"/>
  <c r="I13627" i="44"/>
  <c r="J13627" i="44" s="1"/>
  <c r="L13626" i="44"/>
  <c r="I13626" i="44"/>
  <c r="J13626" i="44" s="1"/>
  <c r="L13625" i="44"/>
  <c r="I13625" i="44"/>
  <c r="J13625" i="44" s="1"/>
  <c r="L13624" i="44"/>
  <c r="I13624" i="44"/>
  <c r="J13624" i="44" s="1"/>
  <c r="L13623" i="44"/>
  <c r="I13623" i="44"/>
  <c r="J13623" i="44" s="1"/>
  <c r="L13622" i="44"/>
  <c r="I13622" i="44"/>
  <c r="J13622" i="44" s="1"/>
  <c r="L13621" i="44"/>
  <c r="I13621" i="44"/>
  <c r="J13621" i="44" s="1"/>
  <c r="L13620" i="44"/>
  <c r="J13620" i="44"/>
  <c r="I13620" i="44"/>
  <c r="L13619" i="44"/>
  <c r="I13619" i="44"/>
  <c r="J13619" i="44" s="1"/>
  <c r="L13618" i="44"/>
  <c r="I13618" i="44"/>
  <c r="J13618" i="44" s="1"/>
  <c r="L13617" i="44"/>
  <c r="J13617" i="44"/>
  <c r="I13617" i="44"/>
  <c r="L13616" i="44"/>
  <c r="I13616" i="44"/>
  <c r="J13616" i="44" s="1"/>
  <c r="L13615" i="44"/>
  <c r="I13615" i="44"/>
  <c r="J13615" i="44" s="1"/>
  <c r="L13614" i="44"/>
  <c r="I13614" i="44"/>
  <c r="J13614" i="44" s="1"/>
  <c r="L13613" i="44"/>
  <c r="I13613" i="44"/>
  <c r="J13613" i="44" s="1"/>
  <c r="L13612" i="44"/>
  <c r="J13612" i="44"/>
  <c r="I13612" i="44"/>
  <c r="L13611" i="44"/>
  <c r="I13611" i="44"/>
  <c r="J13611" i="44" s="1"/>
  <c r="L13610" i="44"/>
  <c r="I13610" i="44"/>
  <c r="J13610" i="44" s="1"/>
  <c r="L13609" i="44"/>
  <c r="I13609" i="44"/>
  <c r="J13609" i="44" s="1"/>
  <c r="L13608" i="44"/>
  <c r="J13608" i="44"/>
  <c r="I13608" i="44"/>
  <c r="L13607" i="44"/>
  <c r="I13607" i="44"/>
  <c r="J13607" i="44" s="1"/>
  <c r="L13606" i="44"/>
  <c r="I13606" i="44"/>
  <c r="J13606" i="44" s="1"/>
  <c r="L13605" i="44"/>
  <c r="I13605" i="44"/>
  <c r="J13605" i="44" s="1"/>
  <c r="L13604" i="44"/>
  <c r="I13604" i="44"/>
  <c r="J13604" i="44" s="1"/>
  <c r="L13603" i="44"/>
  <c r="I13603" i="44"/>
  <c r="J13603" i="44" s="1"/>
  <c r="L13602" i="44"/>
  <c r="I13602" i="44"/>
  <c r="J13602" i="44" s="1"/>
  <c r="L13601" i="44"/>
  <c r="I13601" i="44"/>
  <c r="J13601" i="44" s="1"/>
  <c r="L13600" i="44"/>
  <c r="J13600" i="44"/>
  <c r="I13600" i="44"/>
  <c r="L13599" i="44"/>
  <c r="I13599" i="44"/>
  <c r="J13599" i="44" s="1"/>
  <c r="L13598" i="44"/>
  <c r="I13598" i="44"/>
  <c r="J13598" i="44" s="1"/>
  <c r="L13597" i="44"/>
  <c r="I13597" i="44"/>
  <c r="J13597" i="44" s="1"/>
  <c r="L13596" i="44"/>
  <c r="I13596" i="44"/>
  <c r="J13596" i="44" s="1"/>
  <c r="L13595" i="44"/>
  <c r="I13595" i="44"/>
  <c r="J13595" i="44" s="1"/>
  <c r="L13594" i="44"/>
  <c r="I13594" i="44"/>
  <c r="J13594" i="44" s="1"/>
  <c r="L13593" i="44"/>
  <c r="I13593" i="44"/>
  <c r="J13593" i="44" s="1"/>
  <c r="L13592" i="44"/>
  <c r="I13592" i="44"/>
  <c r="J13592" i="44" s="1"/>
  <c r="L13591" i="44"/>
  <c r="I13591" i="44"/>
  <c r="J13591" i="44" s="1"/>
  <c r="L13590" i="44"/>
  <c r="I13590" i="44"/>
  <c r="J13590" i="44" s="1"/>
  <c r="L13589" i="44"/>
  <c r="I13589" i="44"/>
  <c r="J13589" i="44" s="1"/>
  <c r="L13588" i="44"/>
  <c r="I13588" i="44"/>
  <c r="J13588" i="44" s="1"/>
  <c r="L13587" i="44"/>
  <c r="I13587" i="44"/>
  <c r="J13587" i="44" s="1"/>
  <c r="L13586" i="44"/>
  <c r="I13586" i="44"/>
  <c r="J13586" i="44" s="1"/>
  <c r="L13585" i="44"/>
  <c r="I13585" i="44"/>
  <c r="J13585" i="44" s="1"/>
  <c r="L13584" i="44"/>
  <c r="I13584" i="44"/>
  <c r="J13584" i="44" s="1"/>
  <c r="L13583" i="44"/>
  <c r="I13583" i="44"/>
  <c r="J13583" i="44" s="1"/>
  <c r="L13582" i="44"/>
  <c r="I13582" i="44"/>
  <c r="J13582" i="44" s="1"/>
  <c r="L13581" i="44"/>
  <c r="I13581" i="44"/>
  <c r="J13581" i="44" s="1"/>
  <c r="L13580" i="44"/>
  <c r="J13580" i="44"/>
  <c r="I13580" i="44"/>
  <c r="L13579" i="44"/>
  <c r="I13579" i="44"/>
  <c r="J13579" i="44" s="1"/>
  <c r="L13578" i="44"/>
  <c r="I13578" i="44"/>
  <c r="J13578" i="44" s="1"/>
  <c r="L13577" i="44"/>
  <c r="I13577" i="44"/>
  <c r="J13577" i="44" s="1"/>
  <c r="L13576" i="44"/>
  <c r="I13576" i="44"/>
  <c r="J13576" i="44" s="1"/>
  <c r="L13575" i="44"/>
  <c r="I13575" i="44"/>
  <c r="J13575" i="44" s="1"/>
  <c r="L13574" i="44"/>
  <c r="J13574" i="44"/>
  <c r="I13574" i="44"/>
  <c r="L13573" i="44"/>
  <c r="I13573" i="44"/>
  <c r="J13573" i="44" s="1"/>
  <c r="L13572" i="44"/>
  <c r="I13572" i="44"/>
  <c r="J13572" i="44" s="1"/>
  <c r="L13571" i="44"/>
  <c r="I13571" i="44"/>
  <c r="J13571" i="44" s="1"/>
  <c r="L13570" i="44"/>
  <c r="I13570" i="44"/>
  <c r="J13570" i="44" s="1"/>
  <c r="L13569" i="44"/>
  <c r="I13569" i="44"/>
  <c r="J13569" i="44" s="1"/>
  <c r="L13568" i="44"/>
  <c r="I13568" i="44"/>
  <c r="J13568" i="44" s="1"/>
  <c r="L13567" i="44"/>
  <c r="I13567" i="44"/>
  <c r="J13567" i="44" s="1"/>
  <c r="L13566" i="44"/>
  <c r="I13566" i="44"/>
  <c r="J13566" i="44" s="1"/>
  <c r="L13565" i="44"/>
  <c r="I13565" i="44"/>
  <c r="J13565" i="44" s="1"/>
  <c r="L13564" i="44"/>
  <c r="I13564" i="44"/>
  <c r="J13564" i="44" s="1"/>
  <c r="L13563" i="44"/>
  <c r="I13563" i="44"/>
  <c r="J13563" i="44" s="1"/>
  <c r="L13562" i="44"/>
  <c r="J13562" i="44"/>
  <c r="I13562" i="44"/>
  <c r="L13561" i="44"/>
  <c r="I13561" i="44"/>
  <c r="J13561" i="44" s="1"/>
  <c r="L13560" i="44"/>
  <c r="I13560" i="44"/>
  <c r="J13560" i="44" s="1"/>
  <c r="L13559" i="44"/>
  <c r="I13559" i="44"/>
  <c r="J13559" i="44" s="1"/>
  <c r="L13558" i="44"/>
  <c r="I13558" i="44"/>
  <c r="J13558" i="44" s="1"/>
  <c r="L13557" i="44"/>
  <c r="I13557" i="44"/>
  <c r="J13557" i="44" s="1"/>
  <c r="L13556" i="44"/>
  <c r="I13556" i="44"/>
  <c r="J13556" i="44" s="1"/>
  <c r="L13555" i="44"/>
  <c r="I13555" i="44"/>
  <c r="J13555" i="44" s="1"/>
  <c r="L13554" i="44"/>
  <c r="J13554" i="44"/>
  <c r="I13554" i="44"/>
  <c r="L13553" i="44"/>
  <c r="I13553" i="44"/>
  <c r="J13553" i="44" s="1"/>
  <c r="L13552" i="44"/>
  <c r="I13552" i="44"/>
  <c r="J13552" i="44" s="1"/>
  <c r="L13551" i="44"/>
  <c r="I13551" i="44"/>
  <c r="J13551" i="44" s="1"/>
  <c r="L13550" i="44"/>
  <c r="J13550" i="44"/>
  <c r="I13550" i="44"/>
  <c r="L13549" i="44"/>
  <c r="I13549" i="44"/>
  <c r="J13549" i="44" s="1"/>
  <c r="L13548" i="44"/>
  <c r="I13548" i="44"/>
  <c r="J13548" i="44" s="1"/>
  <c r="L13547" i="44"/>
  <c r="I13547" i="44"/>
  <c r="J13547" i="44" s="1"/>
  <c r="L13546" i="44"/>
  <c r="I13546" i="44"/>
  <c r="J13546" i="44" s="1"/>
  <c r="L13545" i="44"/>
  <c r="J13545" i="44"/>
  <c r="I13545" i="44"/>
  <c r="L13544" i="44"/>
  <c r="I13544" i="44"/>
  <c r="J13544" i="44" s="1"/>
  <c r="L13543" i="44"/>
  <c r="I13543" i="44"/>
  <c r="J13543" i="44" s="1"/>
  <c r="L13542" i="44"/>
  <c r="J13542" i="44"/>
  <c r="I13542" i="44"/>
  <c r="L13541" i="44"/>
  <c r="I13541" i="44"/>
  <c r="J13541" i="44" s="1"/>
  <c r="L13540" i="44"/>
  <c r="I13540" i="44"/>
  <c r="J13540" i="44" s="1"/>
  <c r="L13539" i="44"/>
  <c r="I13539" i="44"/>
  <c r="J13539" i="44" s="1"/>
  <c r="L13538" i="44"/>
  <c r="I13538" i="44"/>
  <c r="J13538" i="44" s="1"/>
  <c r="L13537" i="44"/>
  <c r="I13537" i="44"/>
  <c r="J13537" i="44" s="1"/>
  <c r="L13536" i="44"/>
  <c r="I13536" i="44"/>
  <c r="J13536" i="44" s="1"/>
  <c r="L13535" i="44"/>
  <c r="I13535" i="44"/>
  <c r="J13535" i="44" s="1"/>
  <c r="L13534" i="44"/>
  <c r="I13534" i="44"/>
  <c r="J13534" i="44" s="1"/>
  <c r="L13533" i="44"/>
  <c r="I13533" i="44"/>
  <c r="J13533" i="44" s="1"/>
  <c r="L13532" i="44"/>
  <c r="I13532" i="44"/>
  <c r="J13532" i="44" s="1"/>
  <c r="L13531" i="44"/>
  <c r="I13531" i="44"/>
  <c r="J13531" i="44" s="1"/>
  <c r="L13530" i="44"/>
  <c r="I13530" i="44"/>
  <c r="J13530" i="44" s="1"/>
  <c r="L13529" i="44"/>
  <c r="I13529" i="44"/>
  <c r="J13529" i="44" s="1"/>
  <c r="L13528" i="44"/>
  <c r="I13528" i="44"/>
  <c r="J13528" i="44" s="1"/>
  <c r="L13527" i="44"/>
  <c r="I13527" i="44"/>
  <c r="J13527" i="44" s="1"/>
  <c r="L13526" i="44"/>
  <c r="I13526" i="44"/>
  <c r="J13526" i="44" s="1"/>
  <c r="L13525" i="44"/>
  <c r="I13525" i="44"/>
  <c r="J13525" i="44" s="1"/>
  <c r="L13524" i="44"/>
  <c r="I13524" i="44"/>
  <c r="J13524" i="44" s="1"/>
  <c r="L13523" i="44"/>
  <c r="I13523" i="44"/>
  <c r="J13523" i="44" s="1"/>
  <c r="L13522" i="44"/>
  <c r="J13522" i="44"/>
  <c r="I13522" i="44"/>
  <c r="L13521" i="44"/>
  <c r="I13521" i="44"/>
  <c r="J13521" i="44" s="1"/>
  <c r="L13520" i="44"/>
  <c r="I13520" i="44"/>
  <c r="J13520" i="44" s="1"/>
  <c r="L13519" i="44"/>
  <c r="I13519" i="44"/>
  <c r="J13519" i="44" s="1"/>
  <c r="L13518" i="44"/>
  <c r="I13518" i="44"/>
  <c r="J13518" i="44" s="1"/>
  <c r="L13517" i="44"/>
  <c r="I13517" i="44"/>
  <c r="J13517" i="44" s="1"/>
  <c r="L13516" i="44"/>
  <c r="J13516" i="44"/>
  <c r="I13516" i="44"/>
  <c r="L13515" i="44"/>
  <c r="I13515" i="44"/>
  <c r="J13515" i="44" s="1"/>
  <c r="L13514" i="44"/>
  <c r="I13514" i="44"/>
  <c r="J13514" i="44" s="1"/>
  <c r="L13513" i="44"/>
  <c r="I13513" i="44"/>
  <c r="J13513" i="44" s="1"/>
  <c r="L13512" i="44"/>
  <c r="I13512" i="44"/>
  <c r="J13512" i="44" s="1"/>
  <c r="L13511" i="44"/>
  <c r="I13511" i="44"/>
  <c r="J13511" i="44" s="1"/>
  <c r="L13510" i="44"/>
  <c r="J13510" i="44"/>
  <c r="I13510" i="44"/>
  <c r="L13509" i="44"/>
  <c r="I13509" i="44"/>
  <c r="J13509" i="44" s="1"/>
  <c r="L13508" i="44"/>
  <c r="I13508" i="44"/>
  <c r="J13508" i="44" s="1"/>
  <c r="L13507" i="44"/>
  <c r="I13507" i="44"/>
  <c r="J13507" i="44" s="1"/>
  <c r="L13506" i="44"/>
  <c r="I13506" i="44"/>
  <c r="J13506" i="44" s="1"/>
  <c r="L13505" i="44"/>
  <c r="I13505" i="44"/>
  <c r="J13505" i="44" s="1"/>
  <c r="L13504" i="44"/>
  <c r="I13504" i="44"/>
  <c r="J13504" i="44" s="1"/>
  <c r="L13503" i="44"/>
  <c r="I13503" i="44"/>
  <c r="J13503" i="44" s="1"/>
  <c r="L13502" i="44"/>
  <c r="I13502" i="44"/>
  <c r="J13502" i="44" s="1"/>
  <c r="L13501" i="44"/>
  <c r="I13501" i="44"/>
  <c r="J13501" i="44" s="1"/>
  <c r="L13500" i="44"/>
  <c r="I13500" i="44"/>
  <c r="J13500" i="44" s="1"/>
  <c r="L13499" i="44"/>
  <c r="I13499" i="44"/>
  <c r="J13499" i="44" s="1"/>
  <c r="L13498" i="44"/>
  <c r="I13498" i="44"/>
  <c r="J13498" i="44" s="1"/>
  <c r="L13497" i="44"/>
  <c r="I13497" i="44"/>
  <c r="J13497" i="44" s="1"/>
  <c r="L13496" i="44"/>
  <c r="J13496" i="44"/>
  <c r="I13496" i="44"/>
  <c r="L13495" i="44"/>
  <c r="I13495" i="44"/>
  <c r="J13495" i="44" s="1"/>
  <c r="L13494" i="44"/>
  <c r="I13494" i="44"/>
  <c r="J13494" i="44" s="1"/>
  <c r="L13493" i="44"/>
  <c r="I13493" i="44"/>
  <c r="J13493" i="44" s="1"/>
  <c r="L13492" i="44"/>
  <c r="I13492" i="44"/>
  <c r="J13492" i="44" s="1"/>
  <c r="L13491" i="44"/>
  <c r="I13491" i="44"/>
  <c r="J13491" i="44" s="1"/>
  <c r="L13490" i="44"/>
  <c r="I13490" i="44"/>
  <c r="J13490" i="44" s="1"/>
  <c r="L13489" i="44"/>
  <c r="I13489" i="44"/>
  <c r="J13489" i="44" s="1"/>
  <c r="L13488" i="44"/>
  <c r="I13488" i="44"/>
  <c r="J13488" i="44" s="1"/>
  <c r="L13487" i="44"/>
  <c r="I13487" i="44"/>
  <c r="J13487" i="44" s="1"/>
  <c r="L13486" i="44"/>
  <c r="I13486" i="44"/>
  <c r="J13486" i="44" s="1"/>
  <c r="L13485" i="44"/>
  <c r="I13485" i="44"/>
  <c r="J13485" i="44" s="1"/>
  <c r="L13484" i="44"/>
  <c r="I13484" i="44"/>
  <c r="J13484" i="44" s="1"/>
  <c r="L13483" i="44"/>
  <c r="I13483" i="44"/>
  <c r="J13483" i="44" s="1"/>
  <c r="L13482" i="44"/>
  <c r="J13482" i="44"/>
  <c r="I13482" i="44"/>
  <c r="L13481" i="44"/>
  <c r="I13481" i="44"/>
  <c r="J13481" i="44" s="1"/>
  <c r="L13480" i="44"/>
  <c r="I13480" i="44"/>
  <c r="J13480" i="44" s="1"/>
  <c r="L13479" i="44"/>
  <c r="I13479" i="44"/>
  <c r="J13479" i="44" s="1"/>
  <c r="L13478" i="44"/>
  <c r="I13478" i="44"/>
  <c r="J13478" i="44" s="1"/>
  <c r="L13477" i="44"/>
  <c r="I13477" i="44"/>
  <c r="J13477" i="44" s="1"/>
  <c r="L13476" i="44"/>
  <c r="I13476" i="44"/>
  <c r="J13476" i="44" s="1"/>
  <c r="L13475" i="44"/>
  <c r="I13475" i="44"/>
  <c r="J13475" i="44" s="1"/>
  <c r="L13474" i="44"/>
  <c r="I13474" i="44"/>
  <c r="J13474" i="44" s="1"/>
  <c r="L13473" i="44"/>
  <c r="I13473" i="44"/>
  <c r="J13473" i="44" s="1"/>
  <c r="L13472" i="44"/>
  <c r="J13472" i="44"/>
  <c r="I13472" i="44"/>
  <c r="L13471" i="44"/>
  <c r="I13471" i="44"/>
  <c r="J13471" i="44" s="1"/>
  <c r="L13470" i="44"/>
  <c r="I13470" i="44"/>
  <c r="J13470" i="44" s="1"/>
  <c r="L13469" i="44"/>
  <c r="I13469" i="44"/>
  <c r="J13469" i="44" s="1"/>
  <c r="L13468" i="44"/>
  <c r="I13468" i="44"/>
  <c r="J13468" i="44" s="1"/>
  <c r="L13467" i="44"/>
  <c r="I13467" i="44"/>
  <c r="J13467" i="44" s="1"/>
  <c r="L13466" i="44"/>
  <c r="I13466" i="44"/>
  <c r="J13466" i="44" s="1"/>
  <c r="L13465" i="44"/>
  <c r="I13465" i="44"/>
  <c r="J13465" i="44" s="1"/>
  <c r="L13464" i="44"/>
  <c r="J13464" i="44"/>
  <c r="I13464" i="44"/>
  <c r="L13463" i="44"/>
  <c r="I13463" i="44"/>
  <c r="J13463" i="44" s="1"/>
  <c r="L13462" i="44"/>
  <c r="I13462" i="44"/>
  <c r="J13462" i="44" s="1"/>
  <c r="L13461" i="44"/>
  <c r="I13461" i="44"/>
  <c r="J13461" i="44" s="1"/>
  <c r="L13460" i="44"/>
  <c r="I13460" i="44"/>
  <c r="J13460" i="44" s="1"/>
  <c r="L13459" i="44"/>
  <c r="I13459" i="44"/>
  <c r="J13459" i="44" s="1"/>
  <c r="L13458" i="44"/>
  <c r="I13458" i="44"/>
  <c r="J13458" i="44" s="1"/>
  <c r="L13457" i="44"/>
  <c r="I13457" i="44"/>
  <c r="J13457" i="44" s="1"/>
  <c r="L13456" i="44"/>
  <c r="I13456" i="44"/>
  <c r="J13456" i="44" s="1"/>
  <c r="L13455" i="44"/>
  <c r="I13455" i="44"/>
  <c r="J13455" i="44" s="1"/>
  <c r="L13454" i="44"/>
  <c r="I13454" i="44"/>
  <c r="J13454" i="44" s="1"/>
  <c r="L13453" i="44"/>
  <c r="I13453" i="44"/>
  <c r="J13453" i="44" s="1"/>
  <c r="L13452" i="44"/>
  <c r="I13452" i="44"/>
  <c r="J13452" i="44" s="1"/>
  <c r="L13451" i="44"/>
  <c r="I13451" i="44"/>
  <c r="J13451" i="44" s="1"/>
  <c r="L13450" i="44"/>
  <c r="I13450" i="44"/>
  <c r="J13450" i="44" s="1"/>
  <c r="L13449" i="44"/>
  <c r="I13449" i="44"/>
  <c r="J13449" i="44" s="1"/>
  <c r="L13448" i="44"/>
  <c r="J13448" i="44"/>
  <c r="I13448" i="44"/>
  <c r="L13447" i="44"/>
  <c r="I13447" i="44"/>
  <c r="J13447" i="44" s="1"/>
  <c r="L13446" i="44"/>
  <c r="I13446" i="44"/>
  <c r="J13446" i="44" s="1"/>
  <c r="L13445" i="44"/>
  <c r="I13445" i="44"/>
  <c r="J13445" i="44" s="1"/>
  <c r="L13444" i="44"/>
  <c r="I13444" i="44"/>
  <c r="J13444" i="44" s="1"/>
  <c r="L13443" i="44"/>
  <c r="I13443" i="44"/>
  <c r="J13443" i="44" s="1"/>
  <c r="L13442" i="44"/>
  <c r="I13442" i="44"/>
  <c r="J13442" i="44" s="1"/>
  <c r="L13441" i="44"/>
  <c r="I13441" i="44"/>
  <c r="J13441" i="44" s="1"/>
  <c r="L13440" i="44"/>
  <c r="I13440" i="44"/>
  <c r="J13440" i="44" s="1"/>
  <c r="L13439" i="44"/>
  <c r="I13439" i="44"/>
  <c r="J13439" i="44" s="1"/>
  <c r="L13438" i="44"/>
  <c r="I13438" i="44"/>
  <c r="J13438" i="44" s="1"/>
  <c r="L13437" i="44"/>
  <c r="I13437" i="44"/>
  <c r="J13437" i="44" s="1"/>
  <c r="L13436" i="44"/>
  <c r="I13436" i="44"/>
  <c r="J13436" i="44" s="1"/>
  <c r="L13435" i="44"/>
  <c r="I13435" i="44"/>
  <c r="J13435" i="44" s="1"/>
  <c r="L13434" i="44"/>
  <c r="J13434" i="44"/>
  <c r="I13434" i="44"/>
  <c r="L13433" i="44"/>
  <c r="I13433" i="44"/>
  <c r="J13433" i="44" s="1"/>
  <c r="L13432" i="44"/>
  <c r="I13432" i="44"/>
  <c r="J13432" i="44" s="1"/>
  <c r="L13431" i="44"/>
  <c r="I13431" i="44"/>
  <c r="J13431" i="44" s="1"/>
  <c r="L13430" i="44"/>
  <c r="I13430" i="44"/>
  <c r="J13430" i="44" s="1"/>
  <c r="L13429" i="44"/>
  <c r="I13429" i="44"/>
  <c r="J13429" i="44" s="1"/>
  <c r="L13428" i="44"/>
  <c r="I13428" i="44"/>
  <c r="J13428" i="44" s="1"/>
  <c r="L13427" i="44"/>
  <c r="I13427" i="44"/>
  <c r="J13427" i="44" s="1"/>
  <c r="L13426" i="44"/>
  <c r="I13426" i="44"/>
  <c r="J13426" i="44" s="1"/>
  <c r="L13425" i="44"/>
  <c r="I13425" i="44"/>
  <c r="J13425" i="44" s="1"/>
  <c r="L13424" i="44"/>
  <c r="J13424" i="44"/>
  <c r="I13424" i="44"/>
  <c r="L13423" i="44"/>
  <c r="I13423" i="44"/>
  <c r="J13423" i="44" s="1"/>
  <c r="L13422" i="44"/>
  <c r="I13422" i="44"/>
  <c r="J13422" i="44" s="1"/>
  <c r="L13421" i="44"/>
  <c r="I13421" i="44"/>
  <c r="J13421" i="44" s="1"/>
  <c r="L13420" i="44"/>
  <c r="I13420" i="44"/>
  <c r="J13420" i="44" s="1"/>
  <c r="L13419" i="44"/>
  <c r="I13419" i="44"/>
  <c r="J13419" i="44" s="1"/>
  <c r="L13418" i="44"/>
  <c r="I13418" i="44"/>
  <c r="J13418" i="44" s="1"/>
  <c r="L13417" i="44"/>
  <c r="I13417" i="44"/>
  <c r="J13417" i="44" s="1"/>
  <c r="L13416" i="44"/>
  <c r="J13416" i="44"/>
  <c r="I13416" i="44"/>
  <c r="L13415" i="44"/>
  <c r="I13415" i="44"/>
  <c r="J13415" i="44" s="1"/>
  <c r="L13414" i="44"/>
  <c r="I13414" i="44"/>
  <c r="J13414" i="44" s="1"/>
  <c r="L13413" i="44"/>
  <c r="I13413" i="44"/>
  <c r="J13413" i="44" s="1"/>
  <c r="L13412" i="44"/>
  <c r="I13412" i="44"/>
  <c r="J13412" i="44" s="1"/>
  <c r="L13411" i="44"/>
  <c r="I13411" i="44"/>
  <c r="J13411" i="44" s="1"/>
  <c r="L13410" i="44"/>
  <c r="I13410" i="44"/>
  <c r="J13410" i="44" s="1"/>
  <c r="L13409" i="44"/>
  <c r="I13409" i="44"/>
  <c r="J13409" i="44" s="1"/>
  <c r="L13408" i="44"/>
  <c r="I13408" i="44"/>
  <c r="J13408" i="44" s="1"/>
  <c r="L13407" i="44"/>
  <c r="I13407" i="44"/>
  <c r="J13407" i="44" s="1"/>
  <c r="L13406" i="44"/>
  <c r="I13406" i="44"/>
  <c r="J13406" i="44" s="1"/>
  <c r="L13405" i="44"/>
  <c r="I13405" i="44"/>
  <c r="J13405" i="44" s="1"/>
  <c r="L13404" i="44"/>
  <c r="I13404" i="44"/>
  <c r="J13404" i="44" s="1"/>
  <c r="L13403" i="44"/>
  <c r="I13403" i="44"/>
  <c r="J13403" i="44" s="1"/>
  <c r="L13402" i="44"/>
  <c r="J13402" i="44"/>
  <c r="I13402" i="44"/>
  <c r="L13401" i="44"/>
  <c r="I13401" i="44"/>
  <c r="J13401" i="44" s="1"/>
  <c r="L13400" i="44"/>
  <c r="I13400" i="44"/>
  <c r="J13400" i="44" s="1"/>
  <c r="L13399" i="44"/>
  <c r="I13399" i="44"/>
  <c r="J13399" i="44" s="1"/>
  <c r="L13398" i="44"/>
  <c r="I13398" i="44"/>
  <c r="J13398" i="44" s="1"/>
  <c r="L13397" i="44"/>
  <c r="I13397" i="44"/>
  <c r="J13397" i="44" s="1"/>
  <c r="L13396" i="44"/>
  <c r="I13396" i="44"/>
  <c r="J13396" i="44" s="1"/>
  <c r="L13395" i="44"/>
  <c r="I13395" i="44"/>
  <c r="J13395" i="44" s="1"/>
  <c r="L13394" i="44"/>
  <c r="I13394" i="44"/>
  <c r="J13394" i="44" s="1"/>
  <c r="L13393" i="44"/>
  <c r="I13393" i="44"/>
  <c r="J13393" i="44" s="1"/>
  <c r="L13392" i="44"/>
  <c r="J13392" i="44"/>
  <c r="I13392" i="44"/>
  <c r="L13391" i="44"/>
  <c r="I13391" i="44"/>
  <c r="J13391" i="44" s="1"/>
  <c r="L13390" i="44"/>
  <c r="I13390" i="44"/>
  <c r="J13390" i="44" s="1"/>
  <c r="L13389" i="44"/>
  <c r="I13389" i="44"/>
  <c r="J13389" i="44" s="1"/>
  <c r="L13388" i="44"/>
  <c r="I13388" i="44"/>
  <c r="J13388" i="44" s="1"/>
  <c r="L13387" i="44"/>
  <c r="I13387" i="44"/>
  <c r="J13387" i="44" s="1"/>
  <c r="L13386" i="44"/>
  <c r="I13386" i="44"/>
  <c r="J13386" i="44" s="1"/>
  <c r="L13385" i="44"/>
  <c r="I13385" i="44"/>
  <c r="J13385" i="44" s="1"/>
  <c r="L13384" i="44"/>
  <c r="I13384" i="44"/>
  <c r="J13384" i="44" s="1"/>
  <c r="L13383" i="44"/>
  <c r="I13383" i="44"/>
  <c r="J13383" i="44" s="1"/>
  <c r="L13382" i="44"/>
  <c r="I13382" i="44"/>
  <c r="J13382" i="44" s="1"/>
  <c r="L13381" i="44"/>
  <c r="I13381" i="44"/>
  <c r="J13381" i="44" s="1"/>
  <c r="L13380" i="44"/>
  <c r="I13380" i="44"/>
  <c r="J13380" i="44" s="1"/>
  <c r="L13379" i="44"/>
  <c r="I13379" i="44"/>
  <c r="J13379" i="44" s="1"/>
  <c r="L13378" i="44"/>
  <c r="I13378" i="44"/>
  <c r="J13378" i="44" s="1"/>
  <c r="L13377" i="44"/>
  <c r="I13377" i="44"/>
  <c r="J13377" i="44" s="1"/>
  <c r="L13376" i="44"/>
  <c r="J13376" i="44"/>
  <c r="I13376" i="44"/>
  <c r="L13375" i="44"/>
  <c r="I13375" i="44"/>
  <c r="J13375" i="44" s="1"/>
  <c r="L13374" i="44"/>
  <c r="I13374" i="44"/>
  <c r="J13374" i="44" s="1"/>
  <c r="L13373" i="44"/>
  <c r="I13373" i="44"/>
  <c r="J13373" i="44" s="1"/>
  <c r="L13372" i="44"/>
  <c r="I13372" i="44"/>
  <c r="J13372" i="44" s="1"/>
  <c r="L13371" i="44"/>
  <c r="I13371" i="44"/>
  <c r="J13371" i="44" s="1"/>
  <c r="L13370" i="44"/>
  <c r="I13370" i="44"/>
  <c r="J13370" i="44" s="1"/>
  <c r="L13369" i="44"/>
  <c r="I13369" i="44"/>
  <c r="J13369" i="44" s="1"/>
  <c r="L13368" i="44"/>
  <c r="I13368" i="44"/>
  <c r="J13368" i="44" s="1"/>
  <c r="L13367" i="44"/>
  <c r="I13367" i="44"/>
  <c r="J13367" i="44" s="1"/>
  <c r="L13366" i="44"/>
  <c r="I13366" i="44"/>
  <c r="J13366" i="44" s="1"/>
  <c r="L13365" i="44"/>
  <c r="I13365" i="44"/>
  <c r="J13365" i="44" s="1"/>
  <c r="L13364" i="44"/>
  <c r="I13364" i="44"/>
  <c r="J13364" i="44" s="1"/>
  <c r="L13363" i="44"/>
  <c r="I13363" i="44"/>
  <c r="J13363" i="44" s="1"/>
  <c r="L13362" i="44"/>
  <c r="I13362" i="44"/>
  <c r="J13362" i="44" s="1"/>
  <c r="L13361" i="44"/>
  <c r="I13361" i="44"/>
  <c r="J13361" i="44" s="1"/>
  <c r="L13360" i="44"/>
  <c r="J13360" i="44"/>
  <c r="I13360" i="44"/>
  <c r="L13359" i="44"/>
  <c r="I13359" i="44"/>
  <c r="J13359" i="44" s="1"/>
  <c r="L13358" i="44"/>
  <c r="I13358" i="44"/>
  <c r="J13358" i="44" s="1"/>
  <c r="L13357" i="44"/>
  <c r="I13357" i="44"/>
  <c r="J13357" i="44" s="1"/>
  <c r="L13356" i="44"/>
  <c r="I13356" i="44"/>
  <c r="J13356" i="44" s="1"/>
  <c r="L13355" i="44"/>
  <c r="I13355" i="44"/>
  <c r="J13355" i="44" s="1"/>
  <c r="L13354" i="44"/>
  <c r="I13354" i="44"/>
  <c r="J13354" i="44" s="1"/>
  <c r="L13353" i="44"/>
  <c r="I13353" i="44"/>
  <c r="J13353" i="44" s="1"/>
  <c r="L13352" i="44"/>
  <c r="J13352" i="44"/>
  <c r="I13352" i="44"/>
  <c r="L13351" i="44"/>
  <c r="I13351" i="44"/>
  <c r="J13351" i="44" s="1"/>
  <c r="L13350" i="44"/>
  <c r="I13350" i="44"/>
  <c r="J13350" i="44" s="1"/>
  <c r="L13349" i="44"/>
  <c r="I13349" i="44"/>
  <c r="J13349" i="44" s="1"/>
  <c r="L13348" i="44"/>
  <c r="I13348" i="44"/>
  <c r="J13348" i="44" s="1"/>
  <c r="L13347" i="44"/>
  <c r="I13347" i="44"/>
  <c r="J13347" i="44" s="1"/>
  <c r="L13346" i="44"/>
  <c r="I13346" i="44"/>
  <c r="J13346" i="44" s="1"/>
  <c r="L13345" i="44"/>
  <c r="I13345" i="44"/>
  <c r="J13345" i="44" s="1"/>
  <c r="L13344" i="44"/>
  <c r="I13344" i="44"/>
  <c r="J13344" i="44" s="1"/>
  <c r="L13343" i="44"/>
  <c r="I13343" i="44"/>
  <c r="J13343" i="44" s="1"/>
  <c r="L13342" i="44"/>
  <c r="I13342" i="44"/>
  <c r="J13342" i="44" s="1"/>
  <c r="L13341" i="44"/>
  <c r="I13341" i="44"/>
  <c r="J13341" i="44" s="1"/>
  <c r="L13340" i="44"/>
  <c r="I13340" i="44"/>
  <c r="J13340" i="44" s="1"/>
  <c r="L13339" i="44"/>
  <c r="I13339" i="44"/>
  <c r="J13339" i="44" s="1"/>
  <c r="L13338" i="44"/>
  <c r="J13338" i="44"/>
  <c r="I13338" i="44"/>
  <c r="L13337" i="44"/>
  <c r="I13337" i="44"/>
  <c r="J13337" i="44" s="1"/>
  <c r="L13336" i="44"/>
  <c r="I13336" i="44"/>
  <c r="J13336" i="44" s="1"/>
  <c r="L13335" i="44"/>
  <c r="I13335" i="44"/>
  <c r="J13335" i="44" s="1"/>
  <c r="L13334" i="44"/>
  <c r="I13334" i="44"/>
  <c r="J13334" i="44" s="1"/>
  <c r="L13333" i="44"/>
  <c r="I13333" i="44"/>
  <c r="J13333" i="44" s="1"/>
  <c r="L13332" i="44"/>
  <c r="I13332" i="44"/>
  <c r="J13332" i="44" s="1"/>
  <c r="L13331" i="44"/>
  <c r="I13331" i="44"/>
  <c r="J13331" i="44" s="1"/>
  <c r="L13330" i="44"/>
  <c r="I13330" i="44"/>
  <c r="J13330" i="44" s="1"/>
  <c r="L13329" i="44"/>
  <c r="I13329" i="44"/>
  <c r="J13329" i="44" s="1"/>
  <c r="L13328" i="44"/>
  <c r="J13328" i="44"/>
  <c r="I13328" i="44"/>
  <c r="L13327" i="44"/>
  <c r="I13327" i="44"/>
  <c r="J13327" i="44" s="1"/>
  <c r="L13326" i="44"/>
  <c r="I13326" i="44"/>
  <c r="J13326" i="44" s="1"/>
  <c r="L13325" i="44"/>
  <c r="I13325" i="44"/>
  <c r="J13325" i="44" s="1"/>
  <c r="L13324" i="44"/>
  <c r="I13324" i="44"/>
  <c r="J13324" i="44" s="1"/>
  <c r="L13323" i="44"/>
  <c r="I13323" i="44"/>
  <c r="J13323" i="44" s="1"/>
  <c r="L13322" i="44"/>
  <c r="I13322" i="44"/>
  <c r="J13322" i="44" s="1"/>
  <c r="L13321" i="44"/>
  <c r="I13321" i="44"/>
  <c r="J13321" i="44" s="1"/>
  <c r="L13320" i="44"/>
  <c r="I13320" i="44"/>
  <c r="J13320" i="44" s="1"/>
  <c r="L13319" i="44"/>
  <c r="I13319" i="44"/>
  <c r="J13319" i="44" s="1"/>
  <c r="L13318" i="44"/>
  <c r="I13318" i="44"/>
  <c r="J13318" i="44" s="1"/>
  <c r="L13317" i="44"/>
  <c r="I13317" i="44"/>
  <c r="J13317" i="44" s="1"/>
  <c r="L13316" i="44"/>
  <c r="I13316" i="44"/>
  <c r="J13316" i="44" s="1"/>
  <c r="L13315" i="44"/>
  <c r="I13315" i="44"/>
  <c r="J13315" i="44" s="1"/>
  <c r="L13314" i="44"/>
  <c r="I13314" i="44"/>
  <c r="J13314" i="44" s="1"/>
  <c r="L13313" i="44"/>
  <c r="I13313" i="44"/>
  <c r="J13313" i="44" s="1"/>
  <c r="L13312" i="44"/>
  <c r="J13312" i="44"/>
  <c r="I13312" i="44"/>
  <c r="L13311" i="44"/>
  <c r="I13311" i="44"/>
  <c r="J13311" i="44" s="1"/>
  <c r="L13310" i="44"/>
  <c r="I13310" i="44"/>
  <c r="J13310" i="44" s="1"/>
  <c r="L13309" i="44"/>
  <c r="I13309" i="44"/>
  <c r="J13309" i="44" s="1"/>
  <c r="L13308" i="44"/>
  <c r="I13308" i="44"/>
  <c r="J13308" i="44" s="1"/>
  <c r="L13307" i="44"/>
  <c r="I13307" i="44"/>
  <c r="J13307" i="44" s="1"/>
  <c r="L13306" i="44"/>
  <c r="I13306" i="44"/>
  <c r="J13306" i="44" s="1"/>
  <c r="L13305" i="44"/>
  <c r="I13305" i="44"/>
  <c r="J13305" i="44" s="1"/>
  <c r="L13304" i="44"/>
  <c r="J13304" i="44"/>
  <c r="I13304" i="44"/>
  <c r="L13303" i="44"/>
  <c r="I13303" i="44"/>
  <c r="J13303" i="44" s="1"/>
  <c r="L13302" i="44"/>
  <c r="I13302" i="44"/>
  <c r="J13302" i="44" s="1"/>
  <c r="L13301" i="44"/>
  <c r="I13301" i="44"/>
  <c r="J13301" i="44" s="1"/>
  <c r="L13300" i="44"/>
  <c r="I13300" i="44"/>
  <c r="J13300" i="44" s="1"/>
  <c r="L13299" i="44"/>
  <c r="I13299" i="44"/>
  <c r="J13299" i="44" s="1"/>
  <c r="L13298" i="44"/>
  <c r="I13298" i="44"/>
  <c r="J13298" i="44" s="1"/>
  <c r="L13297" i="44"/>
  <c r="I13297" i="44"/>
  <c r="J13297" i="44" s="1"/>
  <c r="L13296" i="44"/>
  <c r="I13296" i="44"/>
  <c r="J13296" i="44" s="1"/>
  <c r="L13295" i="44"/>
  <c r="I13295" i="44"/>
  <c r="J13295" i="44" s="1"/>
  <c r="L13294" i="44"/>
  <c r="I13294" i="44"/>
  <c r="J13294" i="44" s="1"/>
  <c r="L13293" i="44"/>
  <c r="I13293" i="44"/>
  <c r="J13293" i="44" s="1"/>
  <c r="L13292" i="44"/>
  <c r="I13292" i="44"/>
  <c r="J13292" i="44" s="1"/>
  <c r="L13291" i="44"/>
  <c r="I13291" i="44"/>
  <c r="J13291" i="44" s="1"/>
  <c r="L13290" i="44"/>
  <c r="J13290" i="44"/>
  <c r="I13290" i="44"/>
  <c r="L13289" i="44"/>
  <c r="I13289" i="44"/>
  <c r="J13289" i="44" s="1"/>
  <c r="L13288" i="44"/>
  <c r="I13288" i="44"/>
  <c r="J13288" i="44" s="1"/>
  <c r="L13287" i="44"/>
  <c r="I13287" i="44"/>
  <c r="J13287" i="44" s="1"/>
  <c r="L13286" i="44"/>
  <c r="I13286" i="44"/>
  <c r="J13286" i="44" s="1"/>
  <c r="L13285" i="44"/>
  <c r="I13285" i="44"/>
  <c r="J13285" i="44" s="1"/>
  <c r="L13284" i="44"/>
  <c r="I13284" i="44"/>
  <c r="J13284" i="44" s="1"/>
  <c r="L13283" i="44"/>
  <c r="I13283" i="44"/>
  <c r="J13283" i="44" s="1"/>
  <c r="L13282" i="44"/>
  <c r="I13282" i="44"/>
  <c r="J13282" i="44" s="1"/>
  <c r="L13281" i="44"/>
  <c r="I13281" i="44"/>
  <c r="J13281" i="44" s="1"/>
  <c r="L13280" i="44"/>
  <c r="J13280" i="44"/>
  <c r="I13280" i="44"/>
  <c r="L13279" i="44"/>
  <c r="I13279" i="44"/>
  <c r="J13279" i="44" s="1"/>
  <c r="L13278" i="44"/>
  <c r="I13278" i="44"/>
  <c r="J13278" i="44" s="1"/>
  <c r="L13277" i="44"/>
  <c r="I13277" i="44"/>
  <c r="J13277" i="44" s="1"/>
  <c r="L13276" i="44"/>
  <c r="I13276" i="44"/>
  <c r="J13276" i="44" s="1"/>
  <c r="L13275" i="44"/>
  <c r="I13275" i="44"/>
  <c r="J13275" i="44" s="1"/>
  <c r="L13274" i="44"/>
  <c r="I13274" i="44"/>
  <c r="J13274" i="44" s="1"/>
  <c r="L13273" i="44"/>
  <c r="I13273" i="44"/>
  <c r="J13273" i="44" s="1"/>
  <c r="L13272" i="44"/>
  <c r="I13272" i="44"/>
  <c r="J13272" i="44" s="1"/>
  <c r="L13271" i="44"/>
  <c r="I13271" i="44"/>
  <c r="J13271" i="44" s="1"/>
  <c r="L13270" i="44"/>
  <c r="I13270" i="44"/>
  <c r="J13270" i="44" s="1"/>
  <c r="L13269" i="44"/>
  <c r="I13269" i="44"/>
  <c r="J13269" i="44" s="1"/>
  <c r="L13268" i="44"/>
  <c r="I13268" i="44"/>
  <c r="J13268" i="44" s="1"/>
  <c r="L13267" i="44"/>
  <c r="I13267" i="44"/>
  <c r="J13267" i="44" s="1"/>
  <c r="L13266" i="44"/>
  <c r="I13266" i="44"/>
  <c r="J13266" i="44" s="1"/>
  <c r="L13265" i="44"/>
  <c r="I13265" i="44"/>
  <c r="J13265" i="44" s="1"/>
  <c r="L13264" i="44"/>
  <c r="J13264" i="44"/>
  <c r="I13264" i="44"/>
  <c r="L13263" i="44"/>
  <c r="I13263" i="44"/>
  <c r="J13263" i="44" s="1"/>
  <c r="L13262" i="44"/>
  <c r="I13262" i="44"/>
  <c r="J13262" i="44" s="1"/>
  <c r="L13261" i="44"/>
  <c r="I13261" i="44"/>
  <c r="J13261" i="44" s="1"/>
  <c r="L13260" i="44"/>
  <c r="I13260" i="44"/>
  <c r="J13260" i="44" s="1"/>
  <c r="L13259" i="44"/>
  <c r="I13259" i="44"/>
  <c r="J13259" i="44" s="1"/>
  <c r="L13258" i="44"/>
  <c r="I13258" i="44"/>
  <c r="J13258" i="44" s="1"/>
  <c r="L13257" i="44"/>
  <c r="I13257" i="44"/>
  <c r="J13257" i="44" s="1"/>
  <c r="L13256" i="44"/>
  <c r="I13256" i="44"/>
  <c r="J13256" i="44" s="1"/>
  <c r="L13255" i="44"/>
  <c r="I13255" i="44"/>
  <c r="J13255" i="44" s="1"/>
  <c r="L13254" i="44"/>
  <c r="I13254" i="44"/>
  <c r="J13254" i="44" s="1"/>
  <c r="L13253" i="44"/>
  <c r="I13253" i="44"/>
  <c r="J13253" i="44" s="1"/>
  <c r="L13252" i="44"/>
  <c r="I13252" i="44"/>
  <c r="J13252" i="44" s="1"/>
  <c r="L13251" i="44"/>
  <c r="I13251" i="44"/>
  <c r="J13251" i="44" s="1"/>
  <c r="L13250" i="44"/>
  <c r="I13250" i="44"/>
  <c r="J13250" i="44" s="1"/>
  <c r="L13249" i="44"/>
  <c r="I13249" i="44"/>
  <c r="J13249" i="44" s="1"/>
  <c r="L13248" i="44"/>
  <c r="J13248" i="44"/>
  <c r="I13248" i="44"/>
  <c r="L13247" i="44"/>
  <c r="I13247" i="44"/>
  <c r="J13247" i="44" s="1"/>
  <c r="L13246" i="44"/>
  <c r="I13246" i="44"/>
  <c r="J13246" i="44" s="1"/>
  <c r="L13245" i="44"/>
  <c r="I13245" i="44"/>
  <c r="J13245" i="44" s="1"/>
  <c r="L13244" i="44"/>
  <c r="I13244" i="44"/>
  <c r="J13244" i="44" s="1"/>
  <c r="L13243" i="44"/>
  <c r="I13243" i="44"/>
  <c r="J13243" i="44" s="1"/>
  <c r="L13242" i="44"/>
  <c r="I13242" i="44"/>
  <c r="J13242" i="44" s="1"/>
  <c r="L13241" i="44"/>
  <c r="I13241" i="44"/>
  <c r="J13241" i="44" s="1"/>
  <c r="L13240" i="44"/>
  <c r="I13240" i="44"/>
  <c r="J13240" i="44" s="1"/>
  <c r="L13239" i="44"/>
  <c r="I13239" i="44"/>
  <c r="J13239" i="44" s="1"/>
  <c r="L13238" i="44"/>
  <c r="I13238" i="44"/>
  <c r="J13238" i="44" s="1"/>
  <c r="L13237" i="44"/>
  <c r="I13237" i="44"/>
  <c r="J13237" i="44" s="1"/>
  <c r="L13236" i="44"/>
  <c r="I13236" i="44"/>
  <c r="J13236" i="44" s="1"/>
  <c r="L13235" i="44"/>
  <c r="I13235" i="44"/>
  <c r="J13235" i="44" s="1"/>
  <c r="L13234" i="44"/>
  <c r="I13234" i="44"/>
  <c r="J13234" i="44" s="1"/>
  <c r="L13233" i="44"/>
  <c r="I13233" i="44"/>
  <c r="J13233" i="44" s="1"/>
  <c r="L13232" i="44"/>
  <c r="J13232" i="44"/>
  <c r="I13232" i="44"/>
  <c r="L13231" i="44"/>
  <c r="I13231" i="44"/>
  <c r="J13231" i="44" s="1"/>
  <c r="L13230" i="44"/>
  <c r="I13230" i="44"/>
  <c r="J13230" i="44" s="1"/>
  <c r="L13229" i="44"/>
  <c r="I13229" i="44"/>
  <c r="J13229" i="44" s="1"/>
  <c r="L13228" i="44"/>
  <c r="I13228" i="44"/>
  <c r="J13228" i="44" s="1"/>
  <c r="L13227" i="44"/>
  <c r="I13227" i="44"/>
  <c r="J13227" i="44" s="1"/>
  <c r="L13226" i="44"/>
  <c r="I13226" i="44"/>
  <c r="J13226" i="44" s="1"/>
  <c r="L13225" i="44"/>
  <c r="I13225" i="44"/>
  <c r="J13225" i="44" s="1"/>
  <c r="L13224" i="44"/>
  <c r="J13224" i="44"/>
  <c r="I13224" i="44"/>
  <c r="L13223" i="44"/>
  <c r="I13223" i="44"/>
  <c r="J13223" i="44" s="1"/>
  <c r="L13222" i="44"/>
  <c r="I13222" i="44"/>
  <c r="J13222" i="44" s="1"/>
  <c r="L13221" i="44"/>
  <c r="I13221" i="44"/>
  <c r="J13221" i="44" s="1"/>
  <c r="L13220" i="44"/>
  <c r="I13220" i="44"/>
  <c r="J13220" i="44" s="1"/>
  <c r="L13219" i="44"/>
  <c r="I13219" i="44"/>
  <c r="J13219" i="44" s="1"/>
  <c r="L13218" i="44"/>
  <c r="I13218" i="44"/>
  <c r="J13218" i="44" s="1"/>
  <c r="L13217" i="44"/>
  <c r="I13217" i="44"/>
  <c r="J13217" i="44" s="1"/>
  <c r="L13216" i="44"/>
  <c r="I13216" i="44"/>
  <c r="J13216" i="44" s="1"/>
  <c r="L13215" i="44"/>
  <c r="I13215" i="44"/>
  <c r="J13215" i="44" s="1"/>
  <c r="L13214" i="44"/>
  <c r="I13214" i="44"/>
  <c r="J13214" i="44" s="1"/>
  <c r="L13213" i="44"/>
  <c r="I13213" i="44"/>
  <c r="J13213" i="44" s="1"/>
  <c r="L13212" i="44"/>
  <c r="I13212" i="44"/>
  <c r="J13212" i="44" s="1"/>
  <c r="L13211" i="44"/>
  <c r="I13211" i="44"/>
  <c r="J13211" i="44" s="1"/>
  <c r="L13210" i="44"/>
  <c r="J13210" i="44"/>
  <c r="I13210" i="44"/>
  <c r="L13209" i="44"/>
  <c r="I13209" i="44"/>
  <c r="J13209" i="44" s="1"/>
  <c r="L13208" i="44"/>
  <c r="I13208" i="44"/>
  <c r="J13208" i="44" s="1"/>
  <c r="L13207" i="44"/>
  <c r="I13207" i="44"/>
  <c r="J13207" i="44" s="1"/>
  <c r="L13206" i="44"/>
  <c r="I13206" i="44"/>
  <c r="J13206" i="44" s="1"/>
  <c r="L13205" i="44"/>
  <c r="I13205" i="44"/>
  <c r="J13205" i="44" s="1"/>
  <c r="L13204" i="44"/>
  <c r="I13204" i="44"/>
  <c r="J13204" i="44" s="1"/>
  <c r="L13203" i="44"/>
  <c r="I13203" i="44"/>
  <c r="J13203" i="44" s="1"/>
  <c r="L13202" i="44"/>
  <c r="I13202" i="44"/>
  <c r="J13202" i="44" s="1"/>
  <c r="L13201" i="44"/>
  <c r="I13201" i="44"/>
  <c r="J13201" i="44" s="1"/>
  <c r="L13200" i="44"/>
  <c r="J13200" i="44"/>
  <c r="I13200" i="44"/>
  <c r="L13199" i="44"/>
  <c r="I13199" i="44"/>
  <c r="J13199" i="44" s="1"/>
  <c r="L13198" i="44"/>
  <c r="I13198" i="44"/>
  <c r="J13198" i="44" s="1"/>
  <c r="L13197" i="44"/>
  <c r="I13197" i="44"/>
  <c r="J13197" i="44" s="1"/>
  <c r="L13196" i="44"/>
  <c r="I13196" i="44"/>
  <c r="J13196" i="44" s="1"/>
  <c r="L13195" i="44"/>
  <c r="I13195" i="44"/>
  <c r="J13195" i="44" s="1"/>
  <c r="L13194" i="44"/>
  <c r="I13194" i="44"/>
  <c r="J13194" i="44" s="1"/>
  <c r="L13193" i="44"/>
  <c r="I13193" i="44"/>
  <c r="J13193" i="44" s="1"/>
  <c r="L13192" i="44"/>
  <c r="I13192" i="44"/>
  <c r="J13192" i="44" s="1"/>
  <c r="L13191" i="44"/>
  <c r="I13191" i="44"/>
  <c r="J13191" i="44" s="1"/>
  <c r="L13190" i="44"/>
  <c r="I13190" i="44"/>
  <c r="J13190" i="44" s="1"/>
  <c r="L13189" i="44"/>
  <c r="I13189" i="44"/>
  <c r="J13189" i="44" s="1"/>
  <c r="L13188" i="44"/>
  <c r="I13188" i="44"/>
  <c r="J13188" i="44" s="1"/>
  <c r="L13187" i="44"/>
  <c r="I13187" i="44"/>
  <c r="J13187" i="44" s="1"/>
  <c r="L13186" i="44"/>
  <c r="I13186" i="44"/>
  <c r="J13186" i="44" s="1"/>
  <c r="L13185" i="44"/>
  <c r="I13185" i="44"/>
  <c r="J13185" i="44" s="1"/>
  <c r="L13184" i="44"/>
  <c r="J13184" i="44"/>
  <c r="I13184" i="44"/>
  <c r="L13183" i="44"/>
  <c r="I13183" i="44"/>
  <c r="J13183" i="44" s="1"/>
  <c r="L13182" i="44"/>
  <c r="I13182" i="44"/>
  <c r="J13182" i="44" s="1"/>
  <c r="L13181" i="44"/>
  <c r="I13181" i="44"/>
  <c r="J13181" i="44" s="1"/>
  <c r="L13180" i="44"/>
  <c r="I13180" i="44"/>
  <c r="J13180" i="44" s="1"/>
  <c r="L13179" i="44"/>
  <c r="I13179" i="44"/>
  <c r="J13179" i="44" s="1"/>
  <c r="L13178" i="44"/>
  <c r="I13178" i="44"/>
  <c r="J13178" i="44" s="1"/>
  <c r="L13177" i="44"/>
  <c r="I13177" i="44"/>
  <c r="J13177" i="44" s="1"/>
  <c r="L13176" i="44"/>
  <c r="J13176" i="44"/>
  <c r="I13176" i="44"/>
  <c r="L13175" i="44"/>
  <c r="I13175" i="44"/>
  <c r="J13175" i="44" s="1"/>
  <c r="L13174" i="44"/>
  <c r="I13174" i="44"/>
  <c r="J13174" i="44" s="1"/>
  <c r="L13173" i="44"/>
  <c r="I13173" i="44"/>
  <c r="J13173" i="44" s="1"/>
  <c r="L13172" i="44"/>
  <c r="I13172" i="44"/>
  <c r="J13172" i="44" s="1"/>
  <c r="L13171" i="44"/>
  <c r="I13171" i="44"/>
  <c r="J13171" i="44" s="1"/>
  <c r="L13170" i="44"/>
  <c r="I13170" i="44"/>
  <c r="J13170" i="44" s="1"/>
  <c r="L13169" i="44"/>
  <c r="I13169" i="44"/>
  <c r="J13169" i="44" s="1"/>
  <c r="L13168" i="44"/>
  <c r="I13168" i="44"/>
  <c r="J13168" i="44" s="1"/>
  <c r="L13167" i="44"/>
  <c r="I13167" i="44"/>
  <c r="J13167" i="44" s="1"/>
  <c r="L13166" i="44"/>
  <c r="I13166" i="44"/>
  <c r="J13166" i="44" s="1"/>
  <c r="L13165" i="44"/>
  <c r="I13165" i="44"/>
  <c r="J13165" i="44" s="1"/>
  <c r="L13164" i="44"/>
  <c r="I13164" i="44"/>
  <c r="J13164" i="44" s="1"/>
  <c r="L13163" i="44"/>
  <c r="I13163" i="44"/>
  <c r="J13163" i="44" s="1"/>
  <c r="L13162" i="44"/>
  <c r="J13162" i="44"/>
  <c r="I13162" i="44"/>
  <c r="L13161" i="44"/>
  <c r="I13161" i="44"/>
  <c r="J13161" i="44" s="1"/>
  <c r="L13160" i="44"/>
  <c r="I13160" i="44"/>
  <c r="J13160" i="44" s="1"/>
  <c r="L13159" i="44"/>
  <c r="I13159" i="44"/>
  <c r="J13159" i="44" s="1"/>
  <c r="L13158" i="44"/>
  <c r="I13158" i="44"/>
  <c r="J13158" i="44" s="1"/>
  <c r="L13157" i="44"/>
  <c r="I13157" i="44"/>
  <c r="J13157" i="44" s="1"/>
  <c r="L13156" i="44"/>
  <c r="I13156" i="44"/>
  <c r="J13156" i="44" s="1"/>
  <c r="L13155" i="44"/>
  <c r="I13155" i="44"/>
  <c r="J13155" i="44" s="1"/>
  <c r="L13154" i="44"/>
  <c r="I13154" i="44"/>
  <c r="J13154" i="44" s="1"/>
  <c r="L13153" i="44"/>
  <c r="I13153" i="44"/>
  <c r="J13153" i="44" s="1"/>
  <c r="L13152" i="44"/>
  <c r="J13152" i="44"/>
  <c r="I13152" i="44"/>
  <c r="L13151" i="44"/>
  <c r="I13151" i="44"/>
  <c r="J13151" i="44" s="1"/>
  <c r="L13150" i="44"/>
  <c r="I13150" i="44"/>
  <c r="J13150" i="44" s="1"/>
  <c r="L13149" i="44"/>
  <c r="I13149" i="44"/>
  <c r="J13149" i="44" s="1"/>
  <c r="L13148" i="44"/>
  <c r="I13148" i="44"/>
  <c r="J13148" i="44" s="1"/>
  <c r="L13147" i="44"/>
  <c r="I13147" i="44"/>
  <c r="J13147" i="44" s="1"/>
  <c r="L13146" i="44"/>
  <c r="I13146" i="44"/>
  <c r="J13146" i="44" s="1"/>
  <c r="L13145" i="44"/>
  <c r="I13145" i="44"/>
  <c r="J13145" i="44" s="1"/>
  <c r="L13144" i="44"/>
  <c r="I13144" i="44"/>
  <c r="J13144" i="44" s="1"/>
  <c r="L13143" i="44"/>
  <c r="I13143" i="44"/>
  <c r="J13143" i="44" s="1"/>
  <c r="L13142" i="44"/>
  <c r="I13142" i="44"/>
  <c r="J13142" i="44" s="1"/>
  <c r="L13141" i="44"/>
  <c r="I13141" i="44"/>
  <c r="J13141" i="44" s="1"/>
  <c r="L13140" i="44"/>
  <c r="I13140" i="44"/>
  <c r="J13140" i="44" s="1"/>
  <c r="L13139" i="44"/>
  <c r="I13139" i="44"/>
  <c r="J13139" i="44" s="1"/>
  <c r="L13138" i="44"/>
  <c r="I13138" i="44"/>
  <c r="J13138" i="44" s="1"/>
  <c r="L13137" i="44"/>
  <c r="I13137" i="44"/>
  <c r="J13137" i="44" s="1"/>
  <c r="L13136" i="44"/>
  <c r="J13136" i="44"/>
  <c r="I13136" i="44"/>
  <c r="L13135" i="44"/>
  <c r="I13135" i="44"/>
  <c r="J13135" i="44" s="1"/>
  <c r="L13134" i="44"/>
  <c r="I13134" i="44"/>
  <c r="J13134" i="44" s="1"/>
  <c r="L13133" i="44"/>
  <c r="I13133" i="44"/>
  <c r="J13133" i="44" s="1"/>
  <c r="L13132" i="44"/>
  <c r="I13132" i="44"/>
  <c r="J13132" i="44" s="1"/>
  <c r="L13131" i="44"/>
  <c r="I13131" i="44"/>
  <c r="J13131" i="44" s="1"/>
  <c r="L13130" i="44"/>
  <c r="I13130" i="44"/>
  <c r="J13130" i="44" s="1"/>
  <c r="L13129" i="44"/>
  <c r="I13129" i="44"/>
  <c r="J13129" i="44" s="1"/>
  <c r="L13128" i="44"/>
  <c r="I13128" i="44"/>
  <c r="J13128" i="44" s="1"/>
  <c r="L13127" i="44"/>
  <c r="I13127" i="44"/>
  <c r="J13127" i="44" s="1"/>
  <c r="L13126" i="44"/>
  <c r="I13126" i="44"/>
  <c r="J13126" i="44" s="1"/>
  <c r="L13125" i="44"/>
  <c r="I13125" i="44"/>
  <c r="J13125" i="44" s="1"/>
  <c r="L13124" i="44"/>
  <c r="I13124" i="44"/>
  <c r="J13124" i="44" s="1"/>
  <c r="L13123" i="44"/>
  <c r="I13123" i="44"/>
  <c r="J13123" i="44" s="1"/>
  <c r="L13122" i="44"/>
  <c r="I13122" i="44"/>
  <c r="J13122" i="44" s="1"/>
  <c r="L13121" i="44"/>
  <c r="I13121" i="44"/>
  <c r="J13121" i="44" s="1"/>
  <c r="L13120" i="44"/>
  <c r="J13120" i="44"/>
  <c r="I13120" i="44"/>
  <c r="L13119" i="44"/>
  <c r="I13119" i="44"/>
  <c r="J13119" i="44" s="1"/>
  <c r="L13118" i="44"/>
  <c r="I13118" i="44"/>
  <c r="J13118" i="44" s="1"/>
  <c r="L13117" i="44"/>
  <c r="I13117" i="44"/>
  <c r="J13117" i="44" s="1"/>
  <c r="L13116" i="44"/>
  <c r="I13116" i="44"/>
  <c r="J13116" i="44" s="1"/>
  <c r="L13115" i="44"/>
  <c r="I13115" i="44"/>
  <c r="J13115" i="44" s="1"/>
  <c r="L13114" i="44"/>
  <c r="I13114" i="44"/>
  <c r="J13114" i="44" s="1"/>
  <c r="L13113" i="44"/>
  <c r="I13113" i="44"/>
  <c r="J13113" i="44" s="1"/>
  <c r="L13112" i="44"/>
  <c r="I13112" i="44"/>
  <c r="J13112" i="44" s="1"/>
  <c r="L13111" i="44"/>
  <c r="I13111" i="44"/>
  <c r="J13111" i="44" s="1"/>
  <c r="L13110" i="44"/>
  <c r="I13110" i="44"/>
  <c r="J13110" i="44" s="1"/>
  <c r="L13109" i="44"/>
  <c r="I13109" i="44"/>
  <c r="J13109" i="44" s="1"/>
  <c r="L13108" i="44"/>
  <c r="I13108" i="44"/>
  <c r="J13108" i="44" s="1"/>
  <c r="L13107" i="44"/>
  <c r="I13107" i="44"/>
  <c r="J13107" i="44" s="1"/>
  <c r="L13106" i="44"/>
  <c r="I13106" i="44"/>
  <c r="J13106" i="44" s="1"/>
  <c r="L13105" i="44"/>
  <c r="I13105" i="44"/>
  <c r="J13105" i="44" s="1"/>
  <c r="L13104" i="44"/>
  <c r="J13104" i="44"/>
  <c r="I13104" i="44"/>
  <c r="L13103" i="44"/>
  <c r="I13103" i="44"/>
  <c r="J13103" i="44" s="1"/>
  <c r="L13102" i="44"/>
  <c r="I13102" i="44"/>
  <c r="J13102" i="44" s="1"/>
  <c r="L13101" i="44"/>
  <c r="I13101" i="44"/>
  <c r="J13101" i="44" s="1"/>
  <c r="L13100" i="44"/>
  <c r="I13100" i="44"/>
  <c r="J13100" i="44" s="1"/>
  <c r="L13099" i="44"/>
  <c r="I13099" i="44"/>
  <c r="J13099" i="44" s="1"/>
  <c r="L13098" i="44"/>
  <c r="I13098" i="44"/>
  <c r="J13098" i="44" s="1"/>
  <c r="L13097" i="44"/>
  <c r="I13097" i="44"/>
  <c r="J13097" i="44" s="1"/>
  <c r="L13096" i="44"/>
  <c r="J13096" i="44"/>
  <c r="I13096" i="44"/>
  <c r="L13095" i="44"/>
  <c r="I13095" i="44"/>
  <c r="J13095" i="44" s="1"/>
  <c r="L13094" i="44"/>
  <c r="I13094" i="44"/>
  <c r="J13094" i="44" s="1"/>
  <c r="L13093" i="44"/>
  <c r="I13093" i="44"/>
  <c r="J13093" i="44" s="1"/>
  <c r="L13092" i="44"/>
  <c r="I13092" i="44"/>
  <c r="J13092" i="44" s="1"/>
  <c r="L13091" i="44"/>
  <c r="I13091" i="44"/>
  <c r="J13091" i="44" s="1"/>
  <c r="L13090" i="44"/>
  <c r="I13090" i="44"/>
  <c r="J13090" i="44" s="1"/>
  <c r="L13089" i="44"/>
  <c r="I13089" i="44"/>
  <c r="J13089" i="44" s="1"/>
  <c r="L13088" i="44"/>
  <c r="I13088" i="44"/>
  <c r="J13088" i="44" s="1"/>
  <c r="L13087" i="44"/>
  <c r="I13087" i="44"/>
  <c r="J13087" i="44" s="1"/>
  <c r="L13086" i="44"/>
  <c r="I13086" i="44"/>
  <c r="J13086" i="44" s="1"/>
  <c r="L13085" i="44"/>
  <c r="I13085" i="44"/>
  <c r="J13085" i="44" s="1"/>
  <c r="L13084" i="44"/>
  <c r="I13084" i="44"/>
  <c r="J13084" i="44" s="1"/>
  <c r="L13083" i="44"/>
  <c r="I13083" i="44"/>
  <c r="J13083" i="44" s="1"/>
  <c r="L13082" i="44"/>
  <c r="J13082" i="44"/>
  <c r="I13082" i="44"/>
  <c r="L13081" i="44"/>
  <c r="I13081" i="44"/>
  <c r="J13081" i="44" s="1"/>
  <c r="L13080" i="44"/>
  <c r="I13080" i="44"/>
  <c r="J13080" i="44" s="1"/>
  <c r="L13079" i="44"/>
  <c r="I13079" i="44"/>
  <c r="J13079" i="44" s="1"/>
  <c r="L13078" i="44"/>
  <c r="I13078" i="44"/>
  <c r="J13078" i="44" s="1"/>
  <c r="L13077" i="44"/>
  <c r="I13077" i="44"/>
  <c r="J13077" i="44" s="1"/>
  <c r="L13076" i="44"/>
  <c r="I13076" i="44"/>
  <c r="J13076" i="44" s="1"/>
  <c r="L13075" i="44"/>
  <c r="I13075" i="44"/>
  <c r="J13075" i="44" s="1"/>
  <c r="L13074" i="44"/>
  <c r="I13074" i="44"/>
  <c r="J13074" i="44" s="1"/>
  <c r="L13073" i="44"/>
  <c r="I13073" i="44"/>
  <c r="J13073" i="44" s="1"/>
  <c r="L13072" i="44"/>
  <c r="J13072" i="44"/>
  <c r="I13072" i="44"/>
  <c r="L13071" i="44"/>
  <c r="I13071" i="44"/>
  <c r="J13071" i="44" s="1"/>
  <c r="L13070" i="44"/>
  <c r="I13070" i="44"/>
  <c r="J13070" i="44" s="1"/>
  <c r="L13069" i="44"/>
  <c r="I13069" i="44"/>
  <c r="J13069" i="44" s="1"/>
  <c r="L13068" i="44"/>
  <c r="I13068" i="44"/>
  <c r="J13068" i="44" s="1"/>
  <c r="L13067" i="44"/>
  <c r="I13067" i="44"/>
  <c r="J13067" i="44" s="1"/>
  <c r="L13066" i="44"/>
  <c r="I13066" i="44"/>
  <c r="J13066" i="44" s="1"/>
  <c r="L13065" i="44"/>
  <c r="I13065" i="44"/>
  <c r="J13065" i="44" s="1"/>
  <c r="L13064" i="44"/>
  <c r="I13064" i="44"/>
  <c r="J13064" i="44" s="1"/>
  <c r="L13063" i="44"/>
  <c r="I13063" i="44"/>
  <c r="J13063" i="44" s="1"/>
  <c r="L13062" i="44"/>
  <c r="I13062" i="44"/>
  <c r="J13062" i="44" s="1"/>
  <c r="L13061" i="44"/>
  <c r="I13061" i="44"/>
  <c r="J13061" i="44" s="1"/>
  <c r="L13060" i="44"/>
  <c r="I13060" i="44"/>
  <c r="J13060" i="44" s="1"/>
  <c r="L13059" i="44"/>
  <c r="I13059" i="44"/>
  <c r="J13059" i="44" s="1"/>
  <c r="L13058" i="44"/>
  <c r="I13058" i="44"/>
  <c r="J13058" i="44" s="1"/>
  <c r="L13057" i="44"/>
  <c r="I13057" i="44"/>
  <c r="J13057" i="44" s="1"/>
  <c r="L13056" i="44"/>
  <c r="J13056" i="44"/>
  <c r="I13056" i="44"/>
  <c r="L13055" i="44"/>
  <c r="I13055" i="44"/>
  <c r="J13055" i="44" s="1"/>
  <c r="L13054" i="44"/>
  <c r="I13054" i="44"/>
  <c r="J13054" i="44" s="1"/>
  <c r="L13053" i="44"/>
  <c r="I13053" i="44"/>
  <c r="J13053" i="44" s="1"/>
  <c r="L13052" i="44"/>
  <c r="I13052" i="44"/>
  <c r="J13052" i="44" s="1"/>
  <c r="L13051" i="44"/>
  <c r="I13051" i="44"/>
  <c r="J13051" i="44" s="1"/>
  <c r="L13050" i="44"/>
  <c r="I13050" i="44"/>
  <c r="J13050" i="44" s="1"/>
  <c r="L13049" i="44"/>
  <c r="I13049" i="44"/>
  <c r="J13049" i="44" s="1"/>
  <c r="L13048" i="44"/>
  <c r="J13048" i="44"/>
  <c r="I13048" i="44"/>
  <c r="L13047" i="44"/>
  <c r="I13047" i="44"/>
  <c r="J13047" i="44" s="1"/>
  <c r="L13046" i="44"/>
  <c r="I13046" i="44"/>
  <c r="J13046" i="44" s="1"/>
  <c r="L13045" i="44"/>
  <c r="I13045" i="44"/>
  <c r="J13045" i="44" s="1"/>
  <c r="L13044" i="44"/>
  <c r="I13044" i="44"/>
  <c r="J13044" i="44" s="1"/>
  <c r="L13043" i="44"/>
  <c r="I13043" i="44"/>
  <c r="J13043" i="44" s="1"/>
  <c r="L13042" i="44"/>
  <c r="I13042" i="44"/>
  <c r="J13042" i="44" s="1"/>
  <c r="L13041" i="44"/>
  <c r="I13041" i="44"/>
  <c r="J13041" i="44" s="1"/>
  <c r="L13040" i="44"/>
  <c r="I13040" i="44"/>
  <c r="J13040" i="44" s="1"/>
  <c r="L13039" i="44"/>
  <c r="I13039" i="44"/>
  <c r="J13039" i="44" s="1"/>
  <c r="L13038" i="44"/>
  <c r="I13038" i="44"/>
  <c r="J13038" i="44" s="1"/>
  <c r="L13037" i="44"/>
  <c r="I13037" i="44"/>
  <c r="J13037" i="44" s="1"/>
  <c r="L13036" i="44"/>
  <c r="I13036" i="44"/>
  <c r="J13036" i="44" s="1"/>
  <c r="L13035" i="44"/>
  <c r="I13035" i="44"/>
  <c r="J13035" i="44" s="1"/>
  <c r="L13034" i="44"/>
  <c r="J13034" i="44"/>
  <c r="I13034" i="44"/>
  <c r="L13033" i="44"/>
  <c r="I13033" i="44"/>
  <c r="J13033" i="44" s="1"/>
  <c r="L13032" i="44"/>
  <c r="I13032" i="44"/>
  <c r="J13032" i="44" s="1"/>
  <c r="L13031" i="44"/>
  <c r="I13031" i="44"/>
  <c r="J13031" i="44" s="1"/>
  <c r="L13030" i="44"/>
  <c r="I13030" i="44"/>
  <c r="J13030" i="44" s="1"/>
  <c r="L13029" i="44"/>
  <c r="I13029" i="44"/>
  <c r="J13029" i="44" s="1"/>
  <c r="L13028" i="44"/>
  <c r="I13028" i="44"/>
  <c r="J13028" i="44" s="1"/>
  <c r="L13027" i="44"/>
  <c r="I13027" i="44"/>
  <c r="J13027" i="44" s="1"/>
  <c r="L13026" i="44"/>
  <c r="I13026" i="44"/>
  <c r="J13026" i="44" s="1"/>
  <c r="L13025" i="44"/>
  <c r="I13025" i="44"/>
  <c r="J13025" i="44" s="1"/>
  <c r="L13024" i="44"/>
  <c r="I13024" i="44"/>
  <c r="J13024" i="44" s="1"/>
  <c r="L13023" i="44"/>
  <c r="I13023" i="44"/>
  <c r="J13023" i="44" s="1"/>
  <c r="L13022" i="44"/>
  <c r="I13022" i="44"/>
  <c r="J13022" i="44" s="1"/>
  <c r="L13021" i="44"/>
  <c r="I13021" i="44"/>
  <c r="J13021" i="44" s="1"/>
  <c r="L13020" i="44"/>
  <c r="I13020" i="44"/>
  <c r="J13020" i="44" s="1"/>
  <c r="L13019" i="44"/>
  <c r="I13019" i="44"/>
  <c r="J13019" i="44" s="1"/>
  <c r="L13018" i="44"/>
  <c r="I13018" i="44"/>
  <c r="J13018" i="44" s="1"/>
  <c r="L13017" i="44"/>
  <c r="I13017" i="44"/>
  <c r="J13017" i="44" s="1"/>
  <c r="L13016" i="44"/>
  <c r="I13016" i="44"/>
  <c r="J13016" i="44" s="1"/>
  <c r="L13015" i="44"/>
  <c r="I13015" i="44"/>
  <c r="J13015" i="44" s="1"/>
  <c r="L13014" i="44"/>
  <c r="I13014" i="44"/>
  <c r="J13014" i="44" s="1"/>
  <c r="L13013" i="44"/>
  <c r="I13013" i="44"/>
  <c r="J13013" i="44" s="1"/>
  <c r="L13012" i="44"/>
  <c r="I13012" i="44"/>
  <c r="J13012" i="44" s="1"/>
  <c r="L13011" i="44"/>
  <c r="I13011" i="44"/>
  <c r="J13011" i="44" s="1"/>
  <c r="L13010" i="44"/>
  <c r="I13010" i="44"/>
  <c r="J13010" i="44" s="1"/>
  <c r="L13009" i="44"/>
  <c r="J13009" i="44"/>
  <c r="I13009" i="44"/>
  <c r="L13008" i="44"/>
  <c r="I13008" i="44"/>
  <c r="J13008" i="44" s="1"/>
  <c r="L13007" i="44"/>
  <c r="I13007" i="44"/>
  <c r="J13007" i="44" s="1"/>
  <c r="L13006" i="44"/>
  <c r="I13006" i="44"/>
  <c r="J13006" i="44" s="1"/>
  <c r="L13005" i="44"/>
  <c r="I13005" i="44"/>
  <c r="J13005" i="44" s="1"/>
  <c r="L13004" i="44"/>
  <c r="I13004" i="44"/>
  <c r="J13004" i="44" s="1"/>
  <c r="L13003" i="44"/>
  <c r="I13003" i="44"/>
  <c r="J13003" i="44" s="1"/>
  <c r="L13002" i="44"/>
  <c r="J13002" i="44"/>
  <c r="I13002" i="44"/>
  <c r="L13001" i="44"/>
  <c r="I13001" i="44"/>
  <c r="J13001" i="44" s="1"/>
  <c r="L13000" i="44"/>
  <c r="J13000" i="44"/>
  <c r="I13000" i="44"/>
  <c r="L12999" i="44"/>
  <c r="I12999" i="44"/>
  <c r="J12999" i="44" s="1"/>
  <c r="L12998" i="44"/>
  <c r="I12998" i="44"/>
  <c r="J12998" i="44" s="1"/>
  <c r="L12997" i="44"/>
  <c r="I12997" i="44"/>
  <c r="J12997" i="44" s="1"/>
  <c r="L12996" i="44"/>
  <c r="I12996" i="44"/>
  <c r="J12996" i="44" s="1"/>
  <c r="L12995" i="44"/>
  <c r="I12995" i="44"/>
  <c r="J12995" i="44" s="1"/>
  <c r="L12994" i="44"/>
  <c r="I12994" i="44"/>
  <c r="J12994" i="44" s="1"/>
  <c r="L12993" i="44"/>
  <c r="I12993" i="44"/>
  <c r="J12993" i="44" s="1"/>
  <c r="L12992" i="44"/>
  <c r="J12992" i="44"/>
  <c r="I12992" i="44"/>
  <c r="L12991" i="44"/>
  <c r="I12991" i="44"/>
  <c r="J12991" i="44" s="1"/>
  <c r="L12990" i="44"/>
  <c r="I12990" i="44"/>
  <c r="J12990" i="44" s="1"/>
  <c r="L12989" i="44"/>
  <c r="I12989" i="44"/>
  <c r="J12989" i="44" s="1"/>
  <c r="L12988" i="44"/>
  <c r="I12988" i="44"/>
  <c r="J12988" i="44" s="1"/>
  <c r="L12987" i="44"/>
  <c r="I12987" i="44"/>
  <c r="J12987" i="44" s="1"/>
  <c r="L12986" i="44"/>
  <c r="I12986" i="44"/>
  <c r="J12986" i="44" s="1"/>
  <c r="L12985" i="44"/>
  <c r="I12985" i="44"/>
  <c r="J12985" i="44" s="1"/>
  <c r="L12984" i="44"/>
  <c r="J12984" i="44"/>
  <c r="I12984" i="44"/>
  <c r="L12983" i="44"/>
  <c r="I12983" i="44"/>
  <c r="J12983" i="44" s="1"/>
  <c r="L12982" i="44"/>
  <c r="I12982" i="44"/>
  <c r="J12982" i="44" s="1"/>
  <c r="L12981" i="44"/>
  <c r="I12981" i="44"/>
  <c r="J12981" i="44" s="1"/>
  <c r="L12980" i="44"/>
  <c r="I12980" i="44"/>
  <c r="J12980" i="44" s="1"/>
  <c r="L12979" i="44"/>
  <c r="I12979" i="44"/>
  <c r="J12979" i="44" s="1"/>
  <c r="L12978" i="44"/>
  <c r="I12978" i="44"/>
  <c r="J12978" i="44" s="1"/>
  <c r="L12977" i="44"/>
  <c r="I12977" i="44"/>
  <c r="J12977" i="44" s="1"/>
  <c r="L12976" i="44"/>
  <c r="I12976" i="44"/>
  <c r="J12976" i="44" s="1"/>
  <c r="L12975" i="44"/>
  <c r="I12975" i="44"/>
  <c r="J12975" i="44" s="1"/>
  <c r="L12974" i="44"/>
  <c r="I12974" i="44"/>
  <c r="J12974" i="44" s="1"/>
  <c r="L12973" i="44"/>
  <c r="I12973" i="44"/>
  <c r="J12973" i="44" s="1"/>
  <c r="L12972" i="44"/>
  <c r="I12972" i="44"/>
  <c r="J12972" i="44" s="1"/>
  <c r="L12971" i="44"/>
  <c r="I12971" i="44"/>
  <c r="J12971" i="44" s="1"/>
  <c r="L12970" i="44"/>
  <c r="I12970" i="44"/>
  <c r="J12970" i="44" s="1"/>
  <c r="L12969" i="44"/>
  <c r="I12969" i="44"/>
  <c r="J12969" i="44" s="1"/>
  <c r="L12968" i="44"/>
  <c r="I12968" i="44"/>
  <c r="J12968" i="44" s="1"/>
  <c r="L12967" i="44"/>
  <c r="I12967" i="44"/>
  <c r="J12967" i="44" s="1"/>
  <c r="L12966" i="44"/>
  <c r="I12966" i="44"/>
  <c r="J12966" i="44" s="1"/>
  <c r="L12965" i="44"/>
  <c r="I12965" i="44"/>
  <c r="J12965" i="44" s="1"/>
  <c r="L12964" i="44"/>
  <c r="I12964" i="44"/>
  <c r="J12964" i="44" s="1"/>
  <c r="L12963" i="44"/>
  <c r="I12963" i="44"/>
  <c r="J12963" i="44" s="1"/>
  <c r="L12962" i="44"/>
  <c r="I12962" i="44"/>
  <c r="J12962" i="44" s="1"/>
  <c r="L12961" i="44"/>
  <c r="I12961" i="44"/>
  <c r="J12961" i="44" s="1"/>
  <c r="L12960" i="44"/>
  <c r="I12960" i="44"/>
  <c r="J12960" i="44" s="1"/>
  <c r="L12959" i="44"/>
  <c r="I12959" i="44"/>
  <c r="J12959" i="44" s="1"/>
  <c r="L12958" i="44"/>
  <c r="I12958" i="44"/>
  <c r="J12958" i="44" s="1"/>
  <c r="L12957" i="44"/>
  <c r="I12957" i="44"/>
  <c r="J12957" i="44" s="1"/>
  <c r="L12956" i="44"/>
  <c r="I12956" i="44"/>
  <c r="J12956" i="44" s="1"/>
  <c r="L12955" i="44"/>
  <c r="I12955" i="44"/>
  <c r="J12955" i="44" s="1"/>
  <c r="L12954" i="44"/>
  <c r="I12954" i="44"/>
  <c r="J12954" i="44" s="1"/>
  <c r="L12953" i="44"/>
  <c r="I12953" i="44"/>
  <c r="J12953" i="44" s="1"/>
  <c r="L12952" i="44"/>
  <c r="I12952" i="44"/>
  <c r="J12952" i="44" s="1"/>
  <c r="L12951" i="44"/>
  <c r="I12951" i="44"/>
  <c r="J12951" i="44" s="1"/>
  <c r="L12950" i="44"/>
  <c r="I12950" i="44"/>
  <c r="J12950" i="44" s="1"/>
  <c r="L12949" i="44"/>
  <c r="I12949" i="44"/>
  <c r="J12949" i="44" s="1"/>
  <c r="L12948" i="44"/>
  <c r="J12948" i="44"/>
  <c r="I12948" i="44"/>
  <c r="L12947" i="44"/>
  <c r="I12947" i="44"/>
  <c r="J12947" i="44" s="1"/>
  <c r="L12946" i="44"/>
  <c r="I12946" i="44"/>
  <c r="J12946" i="44" s="1"/>
  <c r="L12945" i="44"/>
  <c r="I12945" i="44"/>
  <c r="J12945" i="44" s="1"/>
  <c r="L12944" i="44"/>
  <c r="I12944" i="44"/>
  <c r="J12944" i="44" s="1"/>
  <c r="L12943" i="44"/>
  <c r="I12943" i="44"/>
  <c r="J12943" i="44" s="1"/>
  <c r="L12942" i="44"/>
  <c r="I12942" i="44"/>
  <c r="J12942" i="44" s="1"/>
  <c r="L12941" i="44"/>
  <c r="I12941" i="44"/>
  <c r="J12941" i="44" s="1"/>
  <c r="L12940" i="44"/>
  <c r="I12940" i="44"/>
  <c r="J12940" i="44" s="1"/>
  <c r="L12939" i="44"/>
  <c r="I12939" i="44"/>
  <c r="J12939" i="44" s="1"/>
  <c r="L12938" i="44"/>
  <c r="I12938" i="44"/>
  <c r="J12938" i="44" s="1"/>
  <c r="L12937" i="44"/>
  <c r="I12937" i="44"/>
  <c r="J12937" i="44" s="1"/>
  <c r="L12936" i="44"/>
  <c r="J12936" i="44"/>
  <c r="I12936" i="44"/>
  <c r="L12935" i="44"/>
  <c r="I12935" i="44"/>
  <c r="J12935" i="44" s="1"/>
  <c r="L12934" i="44"/>
  <c r="I12934" i="44"/>
  <c r="J12934" i="44" s="1"/>
  <c r="L12933" i="44"/>
  <c r="I12933" i="44"/>
  <c r="J12933" i="44" s="1"/>
  <c r="L12932" i="44"/>
  <c r="I12932" i="44"/>
  <c r="J12932" i="44" s="1"/>
  <c r="L12931" i="44"/>
  <c r="I12931" i="44"/>
  <c r="J12931" i="44" s="1"/>
  <c r="L12930" i="44"/>
  <c r="I12930" i="44"/>
  <c r="J12930" i="44" s="1"/>
  <c r="L12929" i="44"/>
  <c r="I12929" i="44"/>
  <c r="J12929" i="44" s="1"/>
  <c r="L12928" i="44"/>
  <c r="I12928" i="44"/>
  <c r="J12928" i="44" s="1"/>
  <c r="L12927" i="44"/>
  <c r="I12927" i="44"/>
  <c r="J12927" i="44" s="1"/>
  <c r="L12926" i="44"/>
  <c r="I12926" i="44"/>
  <c r="J12926" i="44" s="1"/>
  <c r="L12925" i="44"/>
  <c r="I12925" i="44"/>
  <c r="J12925" i="44" s="1"/>
  <c r="L12924" i="44"/>
  <c r="J12924" i="44"/>
  <c r="I12924" i="44"/>
  <c r="L12923" i="44"/>
  <c r="I12923" i="44"/>
  <c r="J12923" i="44" s="1"/>
  <c r="L12922" i="44"/>
  <c r="I12922" i="44"/>
  <c r="J12922" i="44" s="1"/>
  <c r="L12921" i="44"/>
  <c r="I12921" i="44"/>
  <c r="J12921" i="44" s="1"/>
  <c r="L12920" i="44"/>
  <c r="I12920" i="44"/>
  <c r="J12920" i="44" s="1"/>
  <c r="L12919" i="44"/>
  <c r="I12919" i="44"/>
  <c r="J12919" i="44" s="1"/>
  <c r="L12918" i="44"/>
  <c r="I12918" i="44"/>
  <c r="J12918" i="44" s="1"/>
  <c r="L12917" i="44"/>
  <c r="I12917" i="44"/>
  <c r="J12917" i="44" s="1"/>
  <c r="L12916" i="44"/>
  <c r="I12916" i="44"/>
  <c r="J12916" i="44" s="1"/>
  <c r="L12915" i="44"/>
  <c r="I12915" i="44"/>
  <c r="J12915" i="44" s="1"/>
  <c r="L12914" i="44"/>
  <c r="I12914" i="44"/>
  <c r="J12914" i="44" s="1"/>
  <c r="L12913" i="44"/>
  <c r="I12913" i="44"/>
  <c r="J12913" i="44" s="1"/>
  <c r="L12912" i="44"/>
  <c r="I12912" i="44"/>
  <c r="J12912" i="44" s="1"/>
  <c r="L12911" i="44"/>
  <c r="I12911" i="44"/>
  <c r="J12911" i="44" s="1"/>
  <c r="L12910" i="44"/>
  <c r="I12910" i="44"/>
  <c r="J12910" i="44" s="1"/>
  <c r="L12909" i="44"/>
  <c r="I12909" i="44"/>
  <c r="J12909" i="44" s="1"/>
  <c r="L12908" i="44"/>
  <c r="J12908" i="44"/>
  <c r="I12908" i="44"/>
  <c r="L12907" i="44"/>
  <c r="I12907" i="44"/>
  <c r="J12907" i="44" s="1"/>
  <c r="L12906" i="44"/>
  <c r="I12906" i="44"/>
  <c r="J12906" i="44" s="1"/>
  <c r="L12905" i="44"/>
  <c r="I12905" i="44"/>
  <c r="J12905" i="44" s="1"/>
  <c r="L12904" i="44"/>
  <c r="I12904" i="44"/>
  <c r="J12904" i="44" s="1"/>
  <c r="L12903" i="44"/>
  <c r="I12903" i="44"/>
  <c r="J12903" i="44" s="1"/>
  <c r="L12902" i="44"/>
  <c r="I12902" i="44"/>
  <c r="J12902" i="44" s="1"/>
  <c r="L12901" i="44"/>
  <c r="I12901" i="44"/>
  <c r="J12901" i="44" s="1"/>
  <c r="L12900" i="44"/>
  <c r="I12900" i="44"/>
  <c r="J12900" i="44" s="1"/>
  <c r="L12899" i="44"/>
  <c r="I12899" i="44"/>
  <c r="J12899" i="44" s="1"/>
  <c r="L12898" i="44"/>
  <c r="I12898" i="44"/>
  <c r="J12898" i="44" s="1"/>
  <c r="L12897" i="44"/>
  <c r="I12897" i="44"/>
  <c r="J12897" i="44" s="1"/>
  <c r="L12896" i="44"/>
  <c r="J12896" i="44"/>
  <c r="I12896" i="44"/>
  <c r="L12895" i="44"/>
  <c r="I12895" i="44"/>
  <c r="J12895" i="44" s="1"/>
  <c r="L12894" i="44"/>
  <c r="I12894" i="44"/>
  <c r="J12894" i="44" s="1"/>
  <c r="L12893" i="44"/>
  <c r="I12893" i="44"/>
  <c r="J12893" i="44" s="1"/>
  <c r="L12892" i="44"/>
  <c r="I12892" i="44"/>
  <c r="J12892" i="44" s="1"/>
  <c r="L12891" i="44"/>
  <c r="I12891" i="44"/>
  <c r="J12891" i="44" s="1"/>
  <c r="L12890" i="44"/>
  <c r="I12890" i="44"/>
  <c r="J12890" i="44" s="1"/>
  <c r="L12889" i="44"/>
  <c r="I12889" i="44"/>
  <c r="J12889" i="44" s="1"/>
  <c r="L12888" i="44"/>
  <c r="I12888" i="44"/>
  <c r="J12888" i="44" s="1"/>
  <c r="L12887" i="44"/>
  <c r="I12887" i="44"/>
  <c r="J12887" i="44" s="1"/>
  <c r="L12886" i="44"/>
  <c r="I12886" i="44"/>
  <c r="J12886" i="44" s="1"/>
  <c r="L12885" i="44"/>
  <c r="I12885" i="44"/>
  <c r="J12885" i="44" s="1"/>
  <c r="L12884" i="44"/>
  <c r="I12884" i="44"/>
  <c r="J12884" i="44" s="1"/>
  <c r="L12883" i="44"/>
  <c r="I12883" i="44"/>
  <c r="J12883" i="44" s="1"/>
  <c r="L12882" i="44"/>
  <c r="I12882" i="44"/>
  <c r="J12882" i="44" s="1"/>
  <c r="L12881" i="44"/>
  <c r="I12881" i="44"/>
  <c r="J12881" i="44" s="1"/>
  <c r="L12880" i="44"/>
  <c r="I12880" i="44"/>
  <c r="J12880" i="44" s="1"/>
  <c r="L12879" i="44"/>
  <c r="I12879" i="44"/>
  <c r="J12879" i="44" s="1"/>
  <c r="L12878" i="44"/>
  <c r="I12878" i="44"/>
  <c r="J12878" i="44" s="1"/>
  <c r="L12877" i="44"/>
  <c r="I12877" i="44"/>
  <c r="J12877" i="44" s="1"/>
  <c r="L12876" i="44"/>
  <c r="J12876" i="44"/>
  <c r="I12876" i="44"/>
  <c r="L12875" i="44"/>
  <c r="I12875" i="44"/>
  <c r="J12875" i="44" s="1"/>
  <c r="L12874" i="44"/>
  <c r="I12874" i="44"/>
  <c r="J12874" i="44" s="1"/>
  <c r="L12873" i="44"/>
  <c r="I12873" i="44"/>
  <c r="J12873" i="44" s="1"/>
  <c r="L12872" i="44"/>
  <c r="I12872" i="44"/>
  <c r="J12872" i="44" s="1"/>
  <c r="L12871" i="44"/>
  <c r="I12871" i="44"/>
  <c r="J12871" i="44" s="1"/>
  <c r="L12870" i="44"/>
  <c r="I12870" i="44"/>
  <c r="J12870" i="44" s="1"/>
  <c r="L12869" i="44"/>
  <c r="I12869" i="44"/>
  <c r="J12869" i="44" s="1"/>
  <c r="L12868" i="44"/>
  <c r="I12868" i="44"/>
  <c r="J12868" i="44" s="1"/>
  <c r="L12867" i="44"/>
  <c r="I12867" i="44"/>
  <c r="J12867" i="44" s="1"/>
  <c r="L12866" i="44"/>
  <c r="I12866" i="44"/>
  <c r="J12866" i="44" s="1"/>
  <c r="L12865" i="44"/>
  <c r="I12865" i="44"/>
  <c r="J12865" i="44" s="1"/>
  <c r="L12864" i="44"/>
  <c r="J12864" i="44"/>
  <c r="I12864" i="44"/>
  <c r="L12863" i="44"/>
  <c r="I12863" i="44"/>
  <c r="J12863" i="44" s="1"/>
  <c r="L12862" i="44"/>
  <c r="I12862" i="44"/>
  <c r="J12862" i="44" s="1"/>
  <c r="L12861" i="44"/>
  <c r="I12861" i="44"/>
  <c r="J12861" i="44" s="1"/>
  <c r="L12860" i="44"/>
  <c r="I12860" i="44"/>
  <c r="J12860" i="44" s="1"/>
  <c r="L12859" i="44"/>
  <c r="I12859" i="44"/>
  <c r="J12859" i="44" s="1"/>
  <c r="L12858" i="44"/>
  <c r="I12858" i="44"/>
  <c r="J12858" i="44" s="1"/>
  <c r="L12857" i="44"/>
  <c r="I12857" i="44"/>
  <c r="J12857" i="44" s="1"/>
  <c r="L12856" i="44"/>
  <c r="I12856" i="44"/>
  <c r="J12856" i="44" s="1"/>
  <c r="L12855" i="44"/>
  <c r="I12855" i="44"/>
  <c r="J12855" i="44" s="1"/>
  <c r="L12854" i="44"/>
  <c r="I12854" i="44"/>
  <c r="J12854" i="44" s="1"/>
  <c r="L12853" i="44"/>
  <c r="I12853" i="44"/>
  <c r="J12853" i="44" s="1"/>
  <c r="L12852" i="44"/>
  <c r="I12852" i="44"/>
  <c r="J12852" i="44" s="1"/>
  <c r="L12851" i="44"/>
  <c r="I12851" i="44"/>
  <c r="J12851" i="44" s="1"/>
  <c r="L12850" i="44"/>
  <c r="I12850" i="44"/>
  <c r="J12850" i="44" s="1"/>
  <c r="L12849" i="44"/>
  <c r="I12849" i="44"/>
  <c r="J12849" i="44" s="1"/>
  <c r="L12848" i="44"/>
  <c r="I12848" i="44"/>
  <c r="J12848" i="44" s="1"/>
  <c r="L12847" i="44"/>
  <c r="I12847" i="44"/>
  <c r="J12847" i="44" s="1"/>
  <c r="L12846" i="44"/>
  <c r="I12846" i="44"/>
  <c r="J12846" i="44" s="1"/>
  <c r="L12845" i="44"/>
  <c r="I12845" i="44"/>
  <c r="J12845" i="44" s="1"/>
  <c r="L12844" i="44"/>
  <c r="J12844" i="44"/>
  <c r="I12844" i="44"/>
  <c r="L12843" i="44"/>
  <c r="I12843" i="44"/>
  <c r="J12843" i="44" s="1"/>
  <c r="L12842" i="44"/>
  <c r="I12842" i="44"/>
  <c r="J12842" i="44" s="1"/>
  <c r="L12841" i="44"/>
  <c r="I12841" i="44"/>
  <c r="J12841" i="44" s="1"/>
  <c r="L12840" i="44"/>
  <c r="I12840" i="44"/>
  <c r="J12840" i="44" s="1"/>
  <c r="L12839" i="44"/>
  <c r="I12839" i="44"/>
  <c r="J12839" i="44" s="1"/>
  <c r="L12838" i="44"/>
  <c r="I12838" i="44"/>
  <c r="J12838" i="44" s="1"/>
  <c r="L12837" i="44"/>
  <c r="I12837" i="44"/>
  <c r="J12837" i="44" s="1"/>
  <c r="L12836" i="44"/>
  <c r="I12836" i="44"/>
  <c r="J12836" i="44" s="1"/>
  <c r="L12835" i="44"/>
  <c r="I12835" i="44"/>
  <c r="J12835" i="44" s="1"/>
  <c r="L12834" i="44"/>
  <c r="I12834" i="44"/>
  <c r="J12834" i="44" s="1"/>
  <c r="L12833" i="44"/>
  <c r="I12833" i="44"/>
  <c r="J12833" i="44" s="1"/>
  <c r="L12832" i="44"/>
  <c r="J12832" i="44"/>
  <c r="I12832" i="44"/>
  <c r="L12831" i="44"/>
  <c r="I12831" i="44"/>
  <c r="J12831" i="44" s="1"/>
  <c r="L12830" i="44"/>
  <c r="I12830" i="44"/>
  <c r="J12830" i="44" s="1"/>
  <c r="L12829" i="44"/>
  <c r="I12829" i="44"/>
  <c r="J12829" i="44" s="1"/>
  <c r="L12828" i="44"/>
  <c r="I12828" i="44"/>
  <c r="J12828" i="44" s="1"/>
  <c r="L12827" i="44"/>
  <c r="I12827" i="44"/>
  <c r="J12827" i="44" s="1"/>
  <c r="L12826" i="44"/>
  <c r="I12826" i="44"/>
  <c r="J12826" i="44" s="1"/>
  <c r="L12825" i="44"/>
  <c r="I12825" i="44"/>
  <c r="J12825" i="44" s="1"/>
  <c r="L12824" i="44"/>
  <c r="I12824" i="44"/>
  <c r="J12824" i="44" s="1"/>
  <c r="L12823" i="44"/>
  <c r="I12823" i="44"/>
  <c r="J12823" i="44" s="1"/>
  <c r="L12822" i="44"/>
  <c r="I12822" i="44"/>
  <c r="J12822" i="44" s="1"/>
  <c r="L12821" i="44"/>
  <c r="I12821" i="44"/>
  <c r="J12821" i="44" s="1"/>
  <c r="L12820" i="44"/>
  <c r="I12820" i="44"/>
  <c r="J12820" i="44" s="1"/>
  <c r="L12819" i="44"/>
  <c r="I12819" i="44"/>
  <c r="J12819" i="44" s="1"/>
  <c r="L12818" i="44"/>
  <c r="I12818" i="44"/>
  <c r="J12818" i="44" s="1"/>
  <c r="L12817" i="44"/>
  <c r="I12817" i="44"/>
  <c r="J12817" i="44" s="1"/>
  <c r="L12816" i="44"/>
  <c r="J12816" i="44"/>
  <c r="I12816" i="44"/>
  <c r="L12815" i="44"/>
  <c r="I12815" i="44"/>
  <c r="J12815" i="44" s="1"/>
  <c r="L12814" i="44"/>
  <c r="I12814" i="44"/>
  <c r="J12814" i="44" s="1"/>
  <c r="L12813" i="44"/>
  <c r="I12813" i="44"/>
  <c r="J12813" i="44" s="1"/>
  <c r="L12812" i="44"/>
  <c r="I12812" i="44"/>
  <c r="J12812" i="44" s="1"/>
  <c r="L12811" i="44"/>
  <c r="I12811" i="44"/>
  <c r="J12811" i="44" s="1"/>
  <c r="L12810" i="44"/>
  <c r="I12810" i="44"/>
  <c r="J12810" i="44" s="1"/>
  <c r="L12809" i="44"/>
  <c r="I12809" i="44"/>
  <c r="J12809" i="44" s="1"/>
  <c r="L12808" i="44"/>
  <c r="J12808" i="44"/>
  <c r="I12808" i="44"/>
  <c r="L12807" i="44"/>
  <c r="I12807" i="44"/>
  <c r="J12807" i="44" s="1"/>
  <c r="L12806" i="44"/>
  <c r="I12806" i="44"/>
  <c r="J12806" i="44" s="1"/>
  <c r="L12805" i="44"/>
  <c r="I12805" i="44"/>
  <c r="J12805" i="44" s="1"/>
  <c r="L12804" i="44"/>
  <c r="I12804" i="44"/>
  <c r="J12804" i="44" s="1"/>
  <c r="L12803" i="44"/>
  <c r="I12803" i="44"/>
  <c r="J12803" i="44" s="1"/>
  <c r="L12802" i="44"/>
  <c r="I12802" i="44"/>
  <c r="J12802" i="44" s="1"/>
  <c r="L12801" i="44"/>
  <c r="I12801" i="44"/>
  <c r="J12801" i="44" s="1"/>
  <c r="L12800" i="44"/>
  <c r="I12800" i="44"/>
  <c r="J12800" i="44" s="1"/>
  <c r="L12799" i="44"/>
  <c r="I12799" i="44"/>
  <c r="J12799" i="44" s="1"/>
  <c r="L12798" i="44"/>
  <c r="I12798" i="44"/>
  <c r="J12798" i="44" s="1"/>
  <c r="L12797" i="44"/>
  <c r="I12797" i="44"/>
  <c r="J12797" i="44" s="1"/>
  <c r="L12796" i="44"/>
  <c r="J12796" i="44"/>
  <c r="I12796" i="44"/>
  <c r="L12795" i="44"/>
  <c r="I12795" i="44"/>
  <c r="J12795" i="44" s="1"/>
  <c r="L12794" i="44"/>
  <c r="I12794" i="44"/>
  <c r="J12794" i="44" s="1"/>
  <c r="L12793" i="44"/>
  <c r="I12793" i="44"/>
  <c r="J12793" i="44" s="1"/>
  <c r="L12792" i="44"/>
  <c r="I12792" i="44"/>
  <c r="J12792" i="44" s="1"/>
  <c r="L12791" i="44"/>
  <c r="I12791" i="44"/>
  <c r="J12791" i="44" s="1"/>
  <c r="L12790" i="44"/>
  <c r="I12790" i="44"/>
  <c r="J12790" i="44" s="1"/>
  <c r="L12789" i="44"/>
  <c r="I12789" i="44"/>
  <c r="J12789" i="44" s="1"/>
  <c r="L12788" i="44"/>
  <c r="I12788" i="44"/>
  <c r="J12788" i="44" s="1"/>
  <c r="L12787" i="44"/>
  <c r="I12787" i="44"/>
  <c r="J12787" i="44" s="1"/>
  <c r="L12786" i="44"/>
  <c r="I12786" i="44"/>
  <c r="J12786" i="44" s="1"/>
  <c r="L12785" i="44"/>
  <c r="I12785" i="44"/>
  <c r="J12785" i="44" s="1"/>
  <c r="L12784" i="44"/>
  <c r="I12784" i="44"/>
  <c r="J12784" i="44" s="1"/>
  <c r="L12783" i="44"/>
  <c r="I12783" i="44"/>
  <c r="J12783" i="44" s="1"/>
  <c r="L12782" i="44"/>
  <c r="I12782" i="44"/>
  <c r="J12782" i="44" s="1"/>
  <c r="L12781" i="44"/>
  <c r="I12781" i="44"/>
  <c r="J12781" i="44" s="1"/>
  <c r="L12780" i="44"/>
  <c r="J12780" i="44"/>
  <c r="I12780" i="44"/>
  <c r="L12779" i="44"/>
  <c r="I12779" i="44"/>
  <c r="J12779" i="44" s="1"/>
  <c r="L12778" i="44"/>
  <c r="I12778" i="44"/>
  <c r="J12778" i="44" s="1"/>
  <c r="L12777" i="44"/>
  <c r="I12777" i="44"/>
  <c r="J12777" i="44" s="1"/>
  <c r="L12776" i="44"/>
  <c r="I12776" i="44"/>
  <c r="J12776" i="44" s="1"/>
  <c r="L12775" i="44"/>
  <c r="I12775" i="44"/>
  <c r="J12775" i="44" s="1"/>
  <c r="L12774" i="44"/>
  <c r="I12774" i="44"/>
  <c r="J12774" i="44" s="1"/>
  <c r="L12773" i="44"/>
  <c r="I12773" i="44"/>
  <c r="J12773" i="44" s="1"/>
  <c r="L12772" i="44"/>
  <c r="I12772" i="44"/>
  <c r="J12772" i="44" s="1"/>
  <c r="L12771" i="44"/>
  <c r="I12771" i="44"/>
  <c r="J12771" i="44" s="1"/>
  <c r="L12770" i="44"/>
  <c r="I12770" i="44"/>
  <c r="J12770" i="44" s="1"/>
  <c r="L12769" i="44"/>
  <c r="I12769" i="44"/>
  <c r="J12769" i="44" s="1"/>
  <c r="L12768" i="44"/>
  <c r="J12768" i="44"/>
  <c r="I12768" i="44"/>
  <c r="L12767" i="44"/>
  <c r="I12767" i="44"/>
  <c r="J12767" i="44" s="1"/>
  <c r="L12766" i="44"/>
  <c r="I12766" i="44"/>
  <c r="J12766" i="44" s="1"/>
  <c r="L12765" i="44"/>
  <c r="I12765" i="44"/>
  <c r="J12765" i="44" s="1"/>
  <c r="L12764" i="44"/>
  <c r="I12764" i="44"/>
  <c r="J12764" i="44" s="1"/>
  <c r="L12763" i="44"/>
  <c r="I12763" i="44"/>
  <c r="J12763" i="44" s="1"/>
  <c r="L12762" i="44"/>
  <c r="I12762" i="44"/>
  <c r="J12762" i="44" s="1"/>
  <c r="L12761" i="44"/>
  <c r="I12761" i="44"/>
  <c r="J12761" i="44" s="1"/>
  <c r="L12760" i="44"/>
  <c r="I12760" i="44"/>
  <c r="J12760" i="44" s="1"/>
  <c r="L12759" i="44"/>
  <c r="I12759" i="44"/>
  <c r="J12759" i="44" s="1"/>
  <c r="L12758" i="44"/>
  <c r="I12758" i="44"/>
  <c r="J12758" i="44" s="1"/>
  <c r="L12757" i="44"/>
  <c r="I12757" i="44"/>
  <c r="J12757" i="44" s="1"/>
  <c r="L12756" i="44"/>
  <c r="I12756" i="44"/>
  <c r="J12756" i="44" s="1"/>
  <c r="L12755" i="44"/>
  <c r="I12755" i="44"/>
  <c r="J12755" i="44" s="1"/>
  <c r="L12754" i="44"/>
  <c r="I12754" i="44"/>
  <c r="J12754" i="44" s="1"/>
  <c r="L12753" i="44"/>
  <c r="I12753" i="44"/>
  <c r="J12753" i="44" s="1"/>
  <c r="L12752" i="44"/>
  <c r="I12752" i="44"/>
  <c r="J12752" i="44" s="1"/>
  <c r="L12751" i="44"/>
  <c r="I12751" i="44"/>
  <c r="J12751" i="44" s="1"/>
  <c r="L12750" i="44"/>
  <c r="I12750" i="44"/>
  <c r="J12750" i="44" s="1"/>
  <c r="L12749" i="44"/>
  <c r="I12749" i="44"/>
  <c r="J12749" i="44" s="1"/>
  <c r="L12748" i="44"/>
  <c r="J12748" i="44"/>
  <c r="I12748" i="44"/>
  <c r="L12747" i="44"/>
  <c r="I12747" i="44"/>
  <c r="J12747" i="44" s="1"/>
  <c r="L12746" i="44"/>
  <c r="I12746" i="44"/>
  <c r="J12746" i="44" s="1"/>
  <c r="L12745" i="44"/>
  <c r="I12745" i="44"/>
  <c r="J12745" i="44" s="1"/>
  <c r="L12744" i="44"/>
  <c r="I12744" i="44"/>
  <c r="J12744" i="44" s="1"/>
  <c r="L12743" i="44"/>
  <c r="I12743" i="44"/>
  <c r="J12743" i="44" s="1"/>
  <c r="L12742" i="44"/>
  <c r="I12742" i="44"/>
  <c r="J12742" i="44" s="1"/>
  <c r="L12741" i="44"/>
  <c r="J12741" i="44"/>
  <c r="I12741" i="44"/>
  <c r="L12740" i="44"/>
  <c r="I12740" i="44"/>
  <c r="J12740" i="44" s="1"/>
  <c r="L12739" i="44"/>
  <c r="I12739" i="44"/>
  <c r="J12739" i="44" s="1"/>
  <c r="L12738" i="44"/>
  <c r="I12738" i="44"/>
  <c r="J12738" i="44" s="1"/>
  <c r="L12737" i="44"/>
  <c r="I12737" i="44"/>
  <c r="J12737" i="44" s="1"/>
  <c r="L12736" i="44"/>
  <c r="J12736" i="44"/>
  <c r="I12736" i="44"/>
  <c r="L12735" i="44"/>
  <c r="I12735" i="44"/>
  <c r="J12735" i="44" s="1"/>
  <c r="L12734" i="44"/>
  <c r="I12734" i="44"/>
  <c r="J12734" i="44" s="1"/>
  <c r="L12733" i="44"/>
  <c r="I12733" i="44"/>
  <c r="J12733" i="44" s="1"/>
  <c r="L12732" i="44"/>
  <c r="I12732" i="44"/>
  <c r="J12732" i="44" s="1"/>
  <c r="L12731" i="44"/>
  <c r="I12731" i="44"/>
  <c r="J12731" i="44" s="1"/>
  <c r="L12730" i="44"/>
  <c r="I12730" i="44"/>
  <c r="J12730" i="44" s="1"/>
  <c r="L12729" i="44"/>
  <c r="I12729" i="44"/>
  <c r="J12729" i="44" s="1"/>
  <c r="L12728" i="44"/>
  <c r="I12728" i="44"/>
  <c r="J12728" i="44" s="1"/>
  <c r="L12727" i="44"/>
  <c r="I12727" i="44"/>
  <c r="J12727" i="44" s="1"/>
  <c r="L12726" i="44"/>
  <c r="I12726" i="44"/>
  <c r="J12726" i="44" s="1"/>
  <c r="L12725" i="44"/>
  <c r="I12725" i="44"/>
  <c r="J12725" i="44" s="1"/>
  <c r="L12724" i="44"/>
  <c r="J12724" i="44"/>
  <c r="I12724" i="44"/>
  <c r="L12723" i="44"/>
  <c r="I12723" i="44"/>
  <c r="J12723" i="44" s="1"/>
  <c r="L12722" i="44"/>
  <c r="I12722" i="44"/>
  <c r="J12722" i="44" s="1"/>
  <c r="L12721" i="44"/>
  <c r="I12721" i="44"/>
  <c r="J12721" i="44" s="1"/>
  <c r="L12720" i="44"/>
  <c r="I12720" i="44"/>
  <c r="J12720" i="44" s="1"/>
  <c r="L12719" i="44"/>
  <c r="I12719" i="44"/>
  <c r="J12719" i="44" s="1"/>
  <c r="L12718" i="44"/>
  <c r="I12718" i="44"/>
  <c r="J12718" i="44" s="1"/>
  <c r="L12717" i="44"/>
  <c r="I12717" i="44"/>
  <c r="J12717" i="44" s="1"/>
  <c r="L12716" i="44"/>
  <c r="J12716" i="44"/>
  <c r="I12716" i="44"/>
  <c r="L12715" i="44"/>
  <c r="I12715" i="44"/>
  <c r="J12715" i="44" s="1"/>
  <c r="L12714" i="44"/>
  <c r="I12714" i="44"/>
  <c r="J12714" i="44" s="1"/>
  <c r="L12713" i="44"/>
  <c r="I12713" i="44"/>
  <c r="J12713" i="44" s="1"/>
  <c r="L12712" i="44"/>
  <c r="I12712" i="44"/>
  <c r="J12712" i="44" s="1"/>
  <c r="L12711" i="44"/>
  <c r="I12711" i="44"/>
  <c r="J12711" i="44" s="1"/>
  <c r="L12710" i="44"/>
  <c r="I12710" i="44"/>
  <c r="J12710" i="44" s="1"/>
  <c r="L12709" i="44"/>
  <c r="I12709" i="44"/>
  <c r="J12709" i="44" s="1"/>
  <c r="L12708" i="44"/>
  <c r="I12708" i="44"/>
  <c r="J12708" i="44" s="1"/>
  <c r="L12707" i="44"/>
  <c r="I12707" i="44"/>
  <c r="J12707" i="44" s="1"/>
  <c r="L12706" i="44"/>
  <c r="I12706" i="44"/>
  <c r="J12706" i="44" s="1"/>
  <c r="L12705" i="44"/>
  <c r="I12705" i="44"/>
  <c r="J12705" i="44" s="1"/>
  <c r="L12704" i="44"/>
  <c r="J12704" i="44"/>
  <c r="I12704" i="44"/>
  <c r="L12703" i="44"/>
  <c r="I12703" i="44"/>
  <c r="J12703" i="44" s="1"/>
  <c r="L12702" i="44"/>
  <c r="I12702" i="44"/>
  <c r="J12702" i="44" s="1"/>
  <c r="L12701" i="44"/>
  <c r="I12701" i="44"/>
  <c r="J12701" i="44" s="1"/>
  <c r="L12700" i="44"/>
  <c r="I12700" i="44"/>
  <c r="J12700" i="44" s="1"/>
  <c r="L12699" i="44"/>
  <c r="I12699" i="44"/>
  <c r="J12699" i="44" s="1"/>
  <c r="L12698" i="44"/>
  <c r="I12698" i="44"/>
  <c r="J12698" i="44" s="1"/>
  <c r="L12697" i="44"/>
  <c r="I12697" i="44"/>
  <c r="J12697" i="44" s="1"/>
  <c r="L12696" i="44"/>
  <c r="I12696" i="44"/>
  <c r="J12696" i="44" s="1"/>
  <c r="L12695" i="44"/>
  <c r="I12695" i="44"/>
  <c r="J12695" i="44" s="1"/>
  <c r="L12694" i="44"/>
  <c r="I12694" i="44"/>
  <c r="J12694" i="44" s="1"/>
  <c r="L12693" i="44"/>
  <c r="I12693" i="44"/>
  <c r="J12693" i="44" s="1"/>
  <c r="L12692" i="44"/>
  <c r="I12692" i="44"/>
  <c r="J12692" i="44" s="1"/>
  <c r="L12691" i="44"/>
  <c r="I12691" i="44"/>
  <c r="J12691" i="44" s="1"/>
  <c r="L12690" i="44"/>
  <c r="I12690" i="44"/>
  <c r="J12690" i="44" s="1"/>
  <c r="L12689" i="44"/>
  <c r="I12689" i="44"/>
  <c r="J12689" i="44" s="1"/>
  <c r="L12688" i="44"/>
  <c r="I12688" i="44"/>
  <c r="J12688" i="44" s="1"/>
  <c r="L12687" i="44"/>
  <c r="I12687" i="44"/>
  <c r="J12687" i="44" s="1"/>
  <c r="L12686" i="44"/>
  <c r="I12686" i="44"/>
  <c r="J12686" i="44" s="1"/>
  <c r="L12685" i="44"/>
  <c r="I12685" i="44"/>
  <c r="J12685" i="44" s="1"/>
  <c r="L12684" i="44"/>
  <c r="J12684" i="44"/>
  <c r="I12684" i="44"/>
  <c r="L12683" i="44"/>
  <c r="I12683" i="44"/>
  <c r="J12683" i="44" s="1"/>
  <c r="L12682" i="44"/>
  <c r="I12682" i="44"/>
  <c r="J12682" i="44" s="1"/>
  <c r="L12681" i="44"/>
  <c r="I12681" i="44"/>
  <c r="J12681" i="44" s="1"/>
  <c r="L12680" i="44"/>
  <c r="I12680" i="44"/>
  <c r="J12680" i="44" s="1"/>
  <c r="L12679" i="44"/>
  <c r="I12679" i="44"/>
  <c r="J12679" i="44" s="1"/>
  <c r="L12678" i="44"/>
  <c r="I12678" i="44"/>
  <c r="J12678" i="44" s="1"/>
  <c r="L12677" i="44"/>
  <c r="J12677" i="44"/>
  <c r="I12677" i="44"/>
  <c r="L12676" i="44"/>
  <c r="I12676" i="44"/>
  <c r="J12676" i="44" s="1"/>
  <c r="L12675" i="44"/>
  <c r="I12675" i="44"/>
  <c r="J12675" i="44" s="1"/>
  <c r="L12674" i="44"/>
  <c r="I12674" i="44"/>
  <c r="J12674" i="44" s="1"/>
  <c r="L12673" i="44"/>
  <c r="I12673" i="44"/>
  <c r="J12673" i="44" s="1"/>
  <c r="L12672" i="44"/>
  <c r="J12672" i="44"/>
  <c r="I12672" i="44"/>
  <c r="L12671" i="44"/>
  <c r="I12671" i="44"/>
  <c r="J12671" i="44" s="1"/>
  <c r="L12670" i="44"/>
  <c r="I12670" i="44"/>
  <c r="J12670" i="44" s="1"/>
  <c r="L12669" i="44"/>
  <c r="I12669" i="44"/>
  <c r="J12669" i="44" s="1"/>
  <c r="L12668" i="44"/>
  <c r="I12668" i="44"/>
  <c r="J12668" i="44" s="1"/>
  <c r="L12667" i="44"/>
  <c r="I12667" i="44"/>
  <c r="J12667" i="44" s="1"/>
  <c r="L12666" i="44"/>
  <c r="I12666" i="44"/>
  <c r="J12666" i="44" s="1"/>
  <c r="L12665" i="44"/>
  <c r="I12665" i="44"/>
  <c r="J12665" i="44" s="1"/>
  <c r="L12664" i="44"/>
  <c r="J12664" i="44"/>
  <c r="I12664" i="44"/>
  <c r="L12663" i="44"/>
  <c r="I12663" i="44"/>
  <c r="J12663" i="44" s="1"/>
  <c r="L12662" i="44"/>
  <c r="I12662" i="44"/>
  <c r="J12662" i="44" s="1"/>
  <c r="L12661" i="44"/>
  <c r="I12661" i="44"/>
  <c r="J12661" i="44" s="1"/>
  <c r="L12660" i="44"/>
  <c r="I12660" i="44"/>
  <c r="J12660" i="44" s="1"/>
  <c r="L12659" i="44"/>
  <c r="I12659" i="44"/>
  <c r="J12659" i="44" s="1"/>
  <c r="L12658" i="44"/>
  <c r="I12658" i="44"/>
  <c r="J12658" i="44" s="1"/>
  <c r="L12657" i="44"/>
  <c r="I12657" i="44"/>
  <c r="J12657" i="44" s="1"/>
  <c r="L12656" i="44"/>
  <c r="I12656" i="44"/>
  <c r="J12656" i="44" s="1"/>
  <c r="L12655" i="44"/>
  <c r="I12655" i="44"/>
  <c r="J12655" i="44" s="1"/>
  <c r="L12654" i="44"/>
  <c r="I12654" i="44"/>
  <c r="J12654" i="44" s="1"/>
  <c r="L12653" i="44"/>
  <c r="J12653" i="44"/>
  <c r="I12653" i="44"/>
  <c r="L12652" i="44"/>
  <c r="I12652" i="44"/>
  <c r="J12652" i="44" s="1"/>
  <c r="L12651" i="44"/>
  <c r="I12651" i="44"/>
  <c r="J12651" i="44" s="1"/>
  <c r="L12650" i="44"/>
  <c r="I12650" i="44"/>
  <c r="J12650" i="44" s="1"/>
  <c r="L12649" i="44"/>
  <c r="I12649" i="44"/>
  <c r="J12649" i="44" s="1"/>
  <c r="L12648" i="44"/>
  <c r="I12648" i="44"/>
  <c r="J12648" i="44" s="1"/>
  <c r="L12647" i="44"/>
  <c r="I12647" i="44"/>
  <c r="J12647" i="44" s="1"/>
  <c r="L12646" i="44"/>
  <c r="I12646" i="44"/>
  <c r="J12646" i="44" s="1"/>
  <c r="L12645" i="44"/>
  <c r="J12645" i="44"/>
  <c r="I12645" i="44"/>
  <c r="L12644" i="44"/>
  <c r="I12644" i="44"/>
  <c r="J12644" i="44" s="1"/>
  <c r="L12643" i="44"/>
  <c r="I12643" i="44"/>
  <c r="J12643" i="44" s="1"/>
  <c r="L12642" i="44"/>
  <c r="I12642" i="44"/>
  <c r="J12642" i="44" s="1"/>
  <c r="L12641" i="44"/>
  <c r="I12641" i="44"/>
  <c r="J12641" i="44" s="1"/>
  <c r="L12640" i="44"/>
  <c r="I12640" i="44"/>
  <c r="J12640" i="44" s="1"/>
  <c r="L12639" i="44"/>
  <c r="I12639" i="44"/>
  <c r="J12639" i="44" s="1"/>
  <c r="L12638" i="44"/>
  <c r="I12638" i="44"/>
  <c r="J12638" i="44" s="1"/>
  <c r="L12637" i="44"/>
  <c r="I12637" i="44"/>
  <c r="J12637" i="44" s="1"/>
  <c r="L12636" i="44"/>
  <c r="I12636" i="44"/>
  <c r="J12636" i="44" s="1"/>
  <c r="L12635" i="44"/>
  <c r="I12635" i="44"/>
  <c r="J12635" i="44" s="1"/>
  <c r="L12634" i="44"/>
  <c r="I12634" i="44"/>
  <c r="J12634" i="44" s="1"/>
  <c r="L12633" i="44"/>
  <c r="I12633" i="44"/>
  <c r="J12633" i="44" s="1"/>
  <c r="L12632" i="44"/>
  <c r="J12632" i="44"/>
  <c r="I12632" i="44"/>
  <c r="L12631" i="44"/>
  <c r="I12631" i="44"/>
  <c r="J12631" i="44" s="1"/>
  <c r="L12630" i="44"/>
  <c r="I12630" i="44"/>
  <c r="J12630" i="44" s="1"/>
  <c r="L12629" i="44"/>
  <c r="I12629" i="44"/>
  <c r="J12629" i="44" s="1"/>
  <c r="L12628" i="44"/>
  <c r="I12628" i="44"/>
  <c r="J12628" i="44" s="1"/>
  <c r="L12627" i="44"/>
  <c r="I12627" i="44"/>
  <c r="J12627" i="44" s="1"/>
  <c r="L12626" i="44"/>
  <c r="I12626" i="44"/>
  <c r="J12626" i="44" s="1"/>
  <c r="L12625" i="44"/>
  <c r="I12625" i="44"/>
  <c r="J12625" i="44" s="1"/>
  <c r="L12624" i="44"/>
  <c r="I12624" i="44"/>
  <c r="J12624" i="44" s="1"/>
  <c r="L12623" i="44"/>
  <c r="I12623" i="44"/>
  <c r="J12623" i="44" s="1"/>
  <c r="L12622" i="44"/>
  <c r="I12622" i="44"/>
  <c r="J12622" i="44" s="1"/>
  <c r="L12621" i="44"/>
  <c r="I12621" i="44"/>
  <c r="J12621" i="44" s="1"/>
  <c r="L12620" i="44"/>
  <c r="I12620" i="44"/>
  <c r="J12620" i="44" s="1"/>
  <c r="L12619" i="44"/>
  <c r="I12619" i="44"/>
  <c r="J12619" i="44" s="1"/>
  <c r="L12618" i="44"/>
  <c r="I12618" i="44"/>
  <c r="J12618" i="44" s="1"/>
  <c r="L12617" i="44"/>
  <c r="I12617" i="44"/>
  <c r="J12617" i="44" s="1"/>
  <c r="L12616" i="44"/>
  <c r="J12616" i="44"/>
  <c r="I12616" i="44"/>
  <c r="L12615" i="44"/>
  <c r="I12615" i="44"/>
  <c r="J12615" i="44" s="1"/>
  <c r="L12614" i="44"/>
  <c r="I12614" i="44"/>
  <c r="J12614" i="44" s="1"/>
  <c r="L12613" i="44"/>
  <c r="I12613" i="44"/>
  <c r="J12613" i="44" s="1"/>
  <c r="L12612" i="44"/>
  <c r="J12612" i="44"/>
  <c r="I12612" i="44"/>
  <c r="L12611" i="44"/>
  <c r="I12611" i="44"/>
  <c r="J12611" i="44" s="1"/>
  <c r="L12610" i="44"/>
  <c r="I12610" i="44"/>
  <c r="J12610" i="44" s="1"/>
  <c r="L12609" i="44"/>
  <c r="I12609" i="44"/>
  <c r="J12609" i="44" s="1"/>
  <c r="L12608" i="44"/>
  <c r="I12608" i="44"/>
  <c r="J12608" i="44" s="1"/>
  <c r="L12607" i="44"/>
  <c r="I12607" i="44"/>
  <c r="J12607" i="44" s="1"/>
  <c r="L12606" i="44"/>
  <c r="I12606" i="44"/>
  <c r="J12606" i="44" s="1"/>
  <c r="L12605" i="44"/>
  <c r="I12605" i="44"/>
  <c r="J12605" i="44" s="1"/>
  <c r="L12604" i="44"/>
  <c r="I12604" i="44"/>
  <c r="J12604" i="44" s="1"/>
  <c r="L12603" i="44"/>
  <c r="I12603" i="44"/>
  <c r="J12603" i="44" s="1"/>
  <c r="L12602" i="44"/>
  <c r="I12602" i="44"/>
  <c r="J12602" i="44" s="1"/>
  <c r="L12601" i="44"/>
  <c r="I12601" i="44"/>
  <c r="J12601" i="44" s="1"/>
  <c r="L12600" i="44"/>
  <c r="I12600" i="44"/>
  <c r="J12600" i="44" s="1"/>
  <c r="L12599" i="44"/>
  <c r="I12599" i="44"/>
  <c r="J12599" i="44" s="1"/>
  <c r="L12598" i="44"/>
  <c r="I12598" i="44"/>
  <c r="J12598" i="44" s="1"/>
  <c r="L12597" i="44"/>
  <c r="I12597" i="44"/>
  <c r="J12597" i="44" s="1"/>
  <c r="L12596" i="44"/>
  <c r="J12596" i="44"/>
  <c r="I12596" i="44"/>
  <c r="L12595" i="44"/>
  <c r="I12595" i="44"/>
  <c r="J12595" i="44" s="1"/>
  <c r="L12594" i="44"/>
  <c r="I12594" i="44"/>
  <c r="J12594" i="44" s="1"/>
  <c r="L12593" i="44"/>
  <c r="I12593" i="44"/>
  <c r="J12593" i="44" s="1"/>
  <c r="L12592" i="44"/>
  <c r="I12592" i="44"/>
  <c r="J12592" i="44" s="1"/>
  <c r="L12591" i="44"/>
  <c r="I12591" i="44"/>
  <c r="J12591" i="44" s="1"/>
  <c r="L12590" i="44"/>
  <c r="I12590" i="44"/>
  <c r="J12590" i="44" s="1"/>
  <c r="L12589" i="44"/>
  <c r="I12589" i="44"/>
  <c r="J12589" i="44" s="1"/>
  <c r="L12588" i="44"/>
  <c r="J12588" i="44"/>
  <c r="I12588" i="44"/>
  <c r="L12587" i="44"/>
  <c r="I12587" i="44"/>
  <c r="J12587" i="44" s="1"/>
  <c r="L12586" i="44"/>
  <c r="I12586" i="44"/>
  <c r="J12586" i="44" s="1"/>
  <c r="L12585" i="44"/>
  <c r="I12585" i="44"/>
  <c r="J12585" i="44" s="1"/>
  <c r="L12584" i="44"/>
  <c r="I12584" i="44"/>
  <c r="J12584" i="44" s="1"/>
  <c r="L12583" i="44"/>
  <c r="I12583" i="44"/>
  <c r="J12583" i="44" s="1"/>
  <c r="L12582" i="44"/>
  <c r="I12582" i="44"/>
  <c r="J12582" i="44" s="1"/>
  <c r="L12581" i="44"/>
  <c r="I12581" i="44"/>
  <c r="J12581" i="44" s="1"/>
  <c r="L12580" i="44"/>
  <c r="I12580" i="44"/>
  <c r="J12580" i="44" s="1"/>
  <c r="L12579" i="44"/>
  <c r="I12579" i="44"/>
  <c r="J12579" i="44" s="1"/>
  <c r="L12578" i="44"/>
  <c r="I12578" i="44"/>
  <c r="J12578" i="44" s="1"/>
  <c r="L12577" i="44"/>
  <c r="I12577" i="44"/>
  <c r="J12577" i="44" s="1"/>
  <c r="L12576" i="44"/>
  <c r="J12576" i="44"/>
  <c r="I12576" i="44"/>
  <c r="L12575" i="44"/>
  <c r="I12575" i="44"/>
  <c r="J12575" i="44" s="1"/>
  <c r="L12574" i="44"/>
  <c r="I12574" i="44"/>
  <c r="J12574" i="44" s="1"/>
  <c r="L12573" i="44"/>
  <c r="I12573" i="44"/>
  <c r="J12573" i="44" s="1"/>
  <c r="L12572" i="44"/>
  <c r="I12572" i="44"/>
  <c r="J12572" i="44" s="1"/>
  <c r="L12571" i="44"/>
  <c r="I12571" i="44"/>
  <c r="J12571" i="44" s="1"/>
  <c r="L12570" i="44"/>
  <c r="I12570" i="44"/>
  <c r="J12570" i="44" s="1"/>
  <c r="L12569" i="44"/>
  <c r="I12569" i="44"/>
  <c r="J12569" i="44" s="1"/>
  <c r="L12568" i="44"/>
  <c r="I12568" i="44"/>
  <c r="J12568" i="44" s="1"/>
  <c r="L12567" i="44"/>
  <c r="I12567" i="44"/>
  <c r="J12567" i="44" s="1"/>
  <c r="L12566" i="44"/>
  <c r="I12566" i="44"/>
  <c r="J12566" i="44" s="1"/>
  <c r="L12565" i="44"/>
  <c r="I12565" i="44"/>
  <c r="J12565" i="44" s="1"/>
  <c r="L12564" i="44"/>
  <c r="I12564" i="44"/>
  <c r="J12564" i="44" s="1"/>
  <c r="L12563" i="44"/>
  <c r="I12563" i="44"/>
  <c r="J12563" i="44" s="1"/>
  <c r="L12562" i="44"/>
  <c r="I12562" i="44"/>
  <c r="J12562" i="44" s="1"/>
  <c r="L12561" i="44"/>
  <c r="I12561" i="44"/>
  <c r="J12561" i="44" s="1"/>
  <c r="L12560" i="44"/>
  <c r="I12560" i="44"/>
  <c r="J12560" i="44" s="1"/>
  <c r="L12559" i="44"/>
  <c r="I12559" i="44"/>
  <c r="J12559" i="44" s="1"/>
  <c r="L12558" i="44"/>
  <c r="I12558" i="44"/>
  <c r="J12558" i="44" s="1"/>
  <c r="L12557" i="44"/>
  <c r="I12557" i="44"/>
  <c r="J12557" i="44" s="1"/>
  <c r="L12556" i="44"/>
  <c r="J12556" i="44"/>
  <c r="I12556" i="44"/>
  <c r="L12555" i="44"/>
  <c r="I12555" i="44"/>
  <c r="J12555" i="44" s="1"/>
  <c r="L12554" i="44"/>
  <c r="I12554" i="44"/>
  <c r="J12554" i="44" s="1"/>
  <c r="L12553" i="44"/>
  <c r="I12553" i="44"/>
  <c r="J12553" i="44" s="1"/>
  <c r="L12552" i="44"/>
  <c r="I12552" i="44"/>
  <c r="J12552" i="44" s="1"/>
  <c r="L12551" i="44"/>
  <c r="I12551" i="44"/>
  <c r="J12551" i="44" s="1"/>
  <c r="L12550" i="44"/>
  <c r="I12550" i="44"/>
  <c r="J12550" i="44" s="1"/>
  <c r="L12549" i="44"/>
  <c r="J12549" i="44"/>
  <c r="I12549" i="44"/>
  <c r="L12548" i="44"/>
  <c r="I12548" i="44"/>
  <c r="J12548" i="44" s="1"/>
  <c r="L12547" i="44"/>
  <c r="I12547" i="44"/>
  <c r="J12547" i="44" s="1"/>
  <c r="L12546" i="44"/>
  <c r="I12546" i="44"/>
  <c r="J12546" i="44" s="1"/>
  <c r="L12545" i="44"/>
  <c r="I12545" i="44"/>
  <c r="J12545" i="44" s="1"/>
  <c r="L12544" i="44"/>
  <c r="J12544" i="44"/>
  <c r="I12544" i="44"/>
  <c r="L12543" i="44"/>
  <c r="I12543" i="44"/>
  <c r="J12543" i="44" s="1"/>
  <c r="L12542" i="44"/>
  <c r="I12542" i="44"/>
  <c r="J12542" i="44" s="1"/>
  <c r="L12541" i="44"/>
  <c r="I12541" i="44"/>
  <c r="J12541" i="44" s="1"/>
  <c r="L12540" i="44"/>
  <c r="I12540" i="44"/>
  <c r="J12540" i="44" s="1"/>
  <c r="L12539" i="44"/>
  <c r="I12539" i="44"/>
  <c r="J12539" i="44" s="1"/>
  <c r="L12538" i="44"/>
  <c r="I12538" i="44"/>
  <c r="J12538" i="44" s="1"/>
  <c r="L12537" i="44"/>
  <c r="I12537" i="44"/>
  <c r="J12537" i="44" s="1"/>
  <c r="L12536" i="44"/>
  <c r="I12536" i="44"/>
  <c r="J12536" i="44" s="1"/>
  <c r="L12535" i="44"/>
  <c r="I12535" i="44"/>
  <c r="J12535" i="44" s="1"/>
  <c r="L12534" i="44"/>
  <c r="I12534" i="44"/>
  <c r="J12534" i="44" s="1"/>
  <c r="L12533" i="44"/>
  <c r="I12533" i="44"/>
  <c r="J12533" i="44" s="1"/>
  <c r="L12532" i="44"/>
  <c r="J12532" i="44"/>
  <c r="I12532" i="44"/>
  <c r="L12531" i="44"/>
  <c r="I12531" i="44"/>
  <c r="J12531" i="44" s="1"/>
  <c r="L12530" i="44"/>
  <c r="I12530" i="44"/>
  <c r="J12530" i="44" s="1"/>
  <c r="L12529" i="44"/>
  <c r="I12529" i="44"/>
  <c r="J12529" i="44" s="1"/>
  <c r="L12528" i="44"/>
  <c r="I12528" i="44"/>
  <c r="J12528" i="44" s="1"/>
  <c r="L12527" i="44"/>
  <c r="I12527" i="44"/>
  <c r="J12527" i="44" s="1"/>
  <c r="L12526" i="44"/>
  <c r="I12526" i="44"/>
  <c r="J12526" i="44" s="1"/>
  <c r="L12525" i="44"/>
  <c r="I12525" i="44"/>
  <c r="J12525" i="44" s="1"/>
  <c r="L12524" i="44"/>
  <c r="I12524" i="44"/>
  <c r="J12524" i="44" s="1"/>
  <c r="L12523" i="44"/>
  <c r="I12523" i="44"/>
  <c r="J12523" i="44" s="1"/>
  <c r="L12522" i="44"/>
  <c r="I12522" i="44"/>
  <c r="J12522" i="44" s="1"/>
  <c r="L12521" i="44"/>
  <c r="I12521" i="44"/>
  <c r="J12521" i="44" s="1"/>
  <c r="L12520" i="44"/>
  <c r="I12520" i="44"/>
  <c r="J12520" i="44" s="1"/>
  <c r="L12519" i="44"/>
  <c r="I12519" i="44"/>
  <c r="J12519" i="44" s="1"/>
  <c r="L12518" i="44"/>
  <c r="I12518" i="44"/>
  <c r="J12518" i="44" s="1"/>
  <c r="L12517" i="44"/>
  <c r="I12517" i="44"/>
  <c r="J12517" i="44" s="1"/>
  <c r="L12516" i="44"/>
  <c r="I12516" i="44"/>
  <c r="J12516" i="44" s="1"/>
  <c r="L12515" i="44"/>
  <c r="I12515" i="44"/>
  <c r="J12515" i="44" s="1"/>
  <c r="L12514" i="44"/>
  <c r="I12514" i="44"/>
  <c r="J12514" i="44" s="1"/>
  <c r="L12513" i="44"/>
  <c r="I12513" i="44"/>
  <c r="J12513" i="44" s="1"/>
  <c r="L12512" i="44"/>
  <c r="I12512" i="44"/>
  <c r="J12512" i="44" s="1"/>
  <c r="L12511" i="44"/>
  <c r="I12511" i="44"/>
  <c r="J12511" i="44" s="1"/>
  <c r="L12510" i="44"/>
  <c r="I12510" i="44"/>
  <c r="J12510" i="44" s="1"/>
  <c r="L12509" i="44"/>
  <c r="I12509" i="44"/>
  <c r="J12509" i="44" s="1"/>
  <c r="L12508" i="44"/>
  <c r="J12508" i="44"/>
  <c r="I12508" i="44"/>
  <c r="L12507" i="44"/>
  <c r="I12507" i="44"/>
  <c r="J12507" i="44" s="1"/>
  <c r="L12506" i="44"/>
  <c r="I12506" i="44"/>
  <c r="J12506" i="44" s="1"/>
  <c r="L12505" i="44"/>
  <c r="I12505" i="44"/>
  <c r="J12505" i="44" s="1"/>
  <c r="L12504" i="44"/>
  <c r="I12504" i="44"/>
  <c r="J12504" i="44" s="1"/>
  <c r="L12503" i="44"/>
  <c r="I12503" i="44"/>
  <c r="J12503" i="44" s="1"/>
  <c r="L12502" i="44"/>
  <c r="I12502" i="44"/>
  <c r="J12502" i="44" s="1"/>
  <c r="L12501" i="44"/>
  <c r="I12501" i="44"/>
  <c r="J12501" i="44" s="1"/>
  <c r="L12500" i="44"/>
  <c r="J12500" i="44"/>
  <c r="I12500" i="44"/>
  <c r="L12499" i="44"/>
  <c r="I12499" i="44"/>
  <c r="J12499" i="44" s="1"/>
  <c r="L12498" i="44"/>
  <c r="I12498" i="44"/>
  <c r="J12498" i="44" s="1"/>
  <c r="L12497" i="44"/>
  <c r="I12497" i="44"/>
  <c r="J12497" i="44" s="1"/>
  <c r="L12496" i="44"/>
  <c r="I12496" i="44"/>
  <c r="J12496" i="44" s="1"/>
  <c r="L12495" i="44"/>
  <c r="I12495" i="44"/>
  <c r="J12495" i="44" s="1"/>
  <c r="L12494" i="44"/>
  <c r="I12494" i="44"/>
  <c r="J12494" i="44" s="1"/>
  <c r="L12493" i="44"/>
  <c r="I12493" i="44"/>
  <c r="J12493" i="44" s="1"/>
  <c r="L12492" i="44"/>
  <c r="J12492" i="44"/>
  <c r="I12492" i="44"/>
  <c r="L12491" i="44"/>
  <c r="I12491" i="44"/>
  <c r="J12491" i="44" s="1"/>
  <c r="L12490" i="44"/>
  <c r="I12490" i="44"/>
  <c r="J12490" i="44" s="1"/>
  <c r="L12489" i="44"/>
  <c r="I12489" i="44"/>
  <c r="J12489" i="44" s="1"/>
  <c r="L12488" i="44"/>
  <c r="I12488" i="44"/>
  <c r="J12488" i="44" s="1"/>
  <c r="L12487" i="44"/>
  <c r="I12487" i="44"/>
  <c r="J12487" i="44" s="1"/>
  <c r="L12486" i="44"/>
  <c r="I12486" i="44"/>
  <c r="J12486" i="44" s="1"/>
  <c r="L12485" i="44"/>
  <c r="I12485" i="44"/>
  <c r="J12485" i="44" s="1"/>
  <c r="L12484" i="44"/>
  <c r="I12484" i="44"/>
  <c r="J12484" i="44" s="1"/>
  <c r="L12483" i="44"/>
  <c r="I12483" i="44"/>
  <c r="J12483" i="44" s="1"/>
  <c r="L12482" i="44"/>
  <c r="I12482" i="44"/>
  <c r="J12482" i="44" s="1"/>
  <c r="L12481" i="44"/>
  <c r="I12481" i="44"/>
  <c r="J12481" i="44" s="1"/>
  <c r="L12480" i="44"/>
  <c r="J12480" i="44"/>
  <c r="I12480" i="44"/>
  <c r="L12479" i="44"/>
  <c r="I12479" i="44"/>
  <c r="J12479" i="44" s="1"/>
  <c r="L12478" i="44"/>
  <c r="I12478" i="44"/>
  <c r="J12478" i="44" s="1"/>
  <c r="L12477" i="44"/>
  <c r="I12477" i="44"/>
  <c r="J12477" i="44" s="1"/>
  <c r="L12476" i="44"/>
  <c r="I12476" i="44"/>
  <c r="J12476" i="44" s="1"/>
  <c r="L12475" i="44"/>
  <c r="I12475" i="44"/>
  <c r="J12475" i="44" s="1"/>
  <c r="L12474" i="44"/>
  <c r="I12474" i="44"/>
  <c r="J12474" i="44" s="1"/>
  <c r="L12473" i="44"/>
  <c r="I12473" i="44"/>
  <c r="J12473" i="44" s="1"/>
  <c r="L12472" i="44"/>
  <c r="I12472" i="44"/>
  <c r="J12472" i="44" s="1"/>
  <c r="L12471" i="44"/>
  <c r="I12471" i="44"/>
  <c r="J12471" i="44" s="1"/>
  <c r="L12470" i="44"/>
  <c r="I12470" i="44"/>
  <c r="J12470" i="44" s="1"/>
  <c r="L12469" i="44"/>
  <c r="I12469" i="44"/>
  <c r="J12469" i="44" s="1"/>
  <c r="L12468" i="44"/>
  <c r="I12468" i="44"/>
  <c r="J12468" i="44" s="1"/>
  <c r="L12467" i="44"/>
  <c r="I12467" i="44"/>
  <c r="J12467" i="44" s="1"/>
  <c r="L12466" i="44"/>
  <c r="I12466" i="44"/>
  <c r="J12466" i="44" s="1"/>
  <c r="L12465" i="44"/>
  <c r="I12465" i="44"/>
  <c r="J12465" i="44" s="1"/>
  <c r="L12464" i="44"/>
  <c r="I12464" i="44"/>
  <c r="J12464" i="44" s="1"/>
  <c r="L12463" i="44"/>
  <c r="I12463" i="44"/>
  <c r="J12463" i="44" s="1"/>
  <c r="L12462" i="44"/>
  <c r="I12462" i="44"/>
  <c r="J12462" i="44" s="1"/>
  <c r="L12461" i="44"/>
  <c r="I12461" i="44"/>
  <c r="J12461" i="44" s="1"/>
  <c r="L12460" i="44"/>
  <c r="J12460" i="44"/>
  <c r="I12460" i="44"/>
  <c r="L12459" i="44"/>
  <c r="I12459" i="44"/>
  <c r="J12459" i="44" s="1"/>
  <c r="L12458" i="44"/>
  <c r="I12458" i="44"/>
  <c r="J12458" i="44" s="1"/>
  <c r="L12457" i="44"/>
  <c r="I12457" i="44"/>
  <c r="J12457" i="44" s="1"/>
  <c r="L12456" i="44"/>
  <c r="I12456" i="44"/>
  <c r="J12456" i="44" s="1"/>
  <c r="L12455" i="44"/>
  <c r="I12455" i="44"/>
  <c r="J12455" i="44" s="1"/>
  <c r="L12454" i="44"/>
  <c r="I12454" i="44"/>
  <c r="J12454" i="44" s="1"/>
  <c r="L12453" i="44"/>
  <c r="J12453" i="44"/>
  <c r="I12453" i="44"/>
  <c r="L12452" i="44"/>
  <c r="I12452" i="44"/>
  <c r="J12452" i="44" s="1"/>
  <c r="L12451" i="44"/>
  <c r="I12451" i="44"/>
  <c r="J12451" i="44" s="1"/>
  <c r="L12450" i="44"/>
  <c r="I12450" i="44"/>
  <c r="J12450" i="44" s="1"/>
  <c r="L12449" i="44"/>
  <c r="I12449" i="44"/>
  <c r="J12449" i="44" s="1"/>
  <c r="L12448" i="44"/>
  <c r="J12448" i="44"/>
  <c r="I12448" i="44"/>
  <c r="L12447" i="44"/>
  <c r="I12447" i="44"/>
  <c r="J12447" i="44" s="1"/>
  <c r="L12446" i="44"/>
  <c r="I12446" i="44"/>
  <c r="J12446" i="44" s="1"/>
  <c r="L12445" i="44"/>
  <c r="I12445" i="44"/>
  <c r="J12445" i="44" s="1"/>
  <c r="L12444" i="44"/>
  <c r="I12444" i="44"/>
  <c r="J12444" i="44" s="1"/>
  <c r="L12443" i="44"/>
  <c r="I12443" i="44"/>
  <c r="J12443" i="44" s="1"/>
  <c r="L12442" i="44"/>
  <c r="I12442" i="44"/>
  <c r="J12442" i="44" s="1"/>
  <c r="L12441" i="44"/>
  <c r="I12441" i="44"/>
  <c r="J12441" i="44" s="1"/>
  <c r="L12440" i="44"/>
  <c r="J12440" i="44"/>
  <c r="I12440" i="44"/>
  <c r="L12439" i="44"/>
  <c r="I12439" i="44"/>
  <c r="J12439" i="44" s="1"/>
  <c r="L12438" i="44"/>
  <c r="I12438" i="44"/>
  <c r="J12438" i="44" s="1"/>
  <c r="L12437" i="44"/>
  <c r="I12437" i="44"/>
  <c r="J12437" i="44" s="1"/>
  <c r="L12436" i="44"/>
  <c r="I12436" i="44"/>
  <c r="J12436" i="44" s="1"/>
  <c r="L12435" i="44"/>
  <c r="I12435" i="44"/>
  <c r="J12435" i="44" s="1"/>
  <c r="L12434" i="44"/>
  <c r="I12434" i="44"/>
  <c r="J12434" i="44" s="1"/>
  <c r="L12433" i="44"/>
  <c r="I12433" i="44"/>
  <c r="J12433" i="44" s="1"/>
  <c r="L12432" i="44"/>
  <c r="J12432" i="44"/>
  <c r="I12432" i="44"/>
  <c r="L12431" i="44"/>
  <c r="I12431" i="44"/>
  <c r="J12431" i="44" s="1"/>
  <c r="L12430" i="44"/>
  <c r="I12430" i="44"/>
  <c r="J12430" i="44" s="1"/>
  <c r="L12429" i="44"/>
  <c r="I12429" i="44"/>
  <c r="J12429" i="44" s="1"/>
  <c r="L12428" i="44"/>
  <c r="I12428" i="44"/>
  <c r="J12428" i="44" s="1"/>
  <c r="L12427" i="44"/>
  <c r="I12427" i="44"/>
  <c r="J12427" i="44" s="1"/>
  <c r="L12426" i="44"/>
  <c r="I12426" i="44"/>
  <c r="J12426" i="44" s="1"/>
  <c r="L12425" i="44"/>
  <c r="I12425" i="44"/>
  <c r="J12425" i="44" s="1"/>
  <c r="L12424" i="44"/>
  <c r="I12424" i="44"/>
  <c r="J12424" i="44" s="1"/>
  <c r="L12423" i="44"/>
  <c r="I12423" i="44"/>
  <c r="J12423" i="44" s="1"/>
  <c r="L12422" i="44"/>
  <c r="I12422" i="44"/>
  <c r="J12422" i="44" s="1"/>
  <c r="L12421" i="44"/>
  <c r="I12421" i="44"/>
  <c r="J12421" i="44" s="1"/>
  <c r="L12420" i="44"/>
  <c r="J12420" i="44"/>
  <c r="I12420" i="44"/>
  <c r="L12419" i="44"/>
  <c r="I12419" i="44"/>
  <c r="J12419" i="44" s="1"/>
  <c r="L12418" i="44"/>
  <c r="I12418" i="44"/>
  <c r="J12418" i="44" s="1"/>
  <c r="L12417" i="44"/>
  <c r="I12417" i="44"/>
  <c r="J12417" i="44" s="1"/>
  <c r="L12416" i="44"/>
  <c r="I12416" i="44"/>
  <c r="J12416" i="44" s="1"/>
  <c r="L12415" i="44"/>
  <c r="I12415" i="44"/>
  <c r="J12415" i="44" s="1"/>
  <c r="L12414" i="44"/>
  <c r="I12414" i="44"/>
  <c r="J12414" i="44" s="1"/>
  <c r="L12413" i="44"/>
  <c r="I12413" i="44"/>
  <c r="J12413" i="44" s="1"/>
  <c r="L12412" i="44"/>
  <c r="I12412" i="44"/>
  <c r="J12412" i="44" s="1"/>
  <c r="L12411" i="44"/>
  <c r="I12411" i="44"/>
  <c r="J12411" i="44" s="1"/>
  <c r="L12410" i="44"/>
  <c r="I12410" i="44"/>
  <c r="J12410" i="44" s="1"/>
  <c r="L12409" i="44"/>
  <c r="I12409" i="44"/>
  <c r="J12409" i="44" s="1"/>
  <c r="L12408" i="44"/>
  <c r="I12408" i="44"/>
  <c r="J12408" i="44" s="1"/>
  <c r="L12407" i="44"/>
  <c r="I12407" i="44"/>
  <c r="J12407" i="44" s="1"/>
  <c r="L12406" i="44"/>
  <c r="I12406" i="44"/>
  <c r="J12406" i="44" s="1"/>
  <c r="L12405" i="44"/>
  <c r="I12405" i="44"/>
  <c r="J12405" i="44" s="1"/>
  <c r="L12404" i="44"/>
  <c r="I12404" i="44"/>
  <c r="J12404" i="44" s="1"/>
  <c r="L12403" i="44"/>
  <c r="I12403" i="44"/>
  <c r="J12403" i="44" s="1"/>
  <c r="L12402" i="44"/>
  <c r="I12402" i="44"/>
  <c r="J12402" i="44" s="1"/>
  <c r="L12401" i="44"/>
  <c r="I12401" i="44"/>
  <c r="J12401" i="44" s="1"/>
  <c r="L12400" i="44"/>
  <c r="J12400" i="44"/>
  <c r="I12400" i="44"/>
  <c r="L12399" i="44"/>
  <c r="I12399" i="44"/>
  <c r="J12399" i="44" s="1"/>
  <c r="L12398" i="44"/>
  <c r="I12398" i="44"/>
  <c r="J12398" i="44" s="1"/>
  <c r="L12397" i="44"/>
  <c r="I12397" i="44"/>
  <c r="J12397" i="44" s="1"/>
  <c r="L12396" i="44"/>
  <c r="I12396" i="44"/>
  <c r="J12396" i="44" s="1"/>
  <c r="L12395" i="44"/>
  <c r="I12395" i="44"/>
  <c r="J12395" i="44" s="1"/>
  <c r="L12394" i="44"/>
  <c r="I12394" i="44"/>
  <c r="J12394" i="44" s="1"/>
  <c r="L12393" i="44"/>
  <c r="I12393" i="44"/>
  <c r="J12393" i="44" s="1"/>
  <c r="L12392" i="44"/>
  <c r="I12392" i="44"/>
  <c r="J12392" i="44" s="1"/>
  <c r="L12391" i="44"/>
  <c r="I12391" i="44"/>
  <c r="J12391" i="44" s="1"/>
  <c r="L12390" i="44"/>
  <c r="I12390" i="44"/>
  <c r="J12390" i="44" s="1"/>
  <c r="L12389" i="44"/>
  <c r="I12389" i="44"/>
  <c r="J12389" i="44" s="1"/>
  <c r="L12388" i="44"/>
  <c r="J12388" i="44"/>
  <c r="I12388" i="44"/>
  <c r="L12387" i="44"/>
  <c r="I12387" i="44"/>
  <c r="J12387" i="44" s="1"/>
  <c r="L12386" i="44"/>
  <c r="I12386" i="44"/>
  <c r="J12386" i="44" s="1"/>
  <c r="L12385" i="44"/>
  <c r="I12385" i="44"/>
  <c r="J12385" i="44" s="1"/>
  <c r="L12384" i="44"/>
  <c r="I12384" i="44"/>
  <c r="J12384" i="44" s="1"/>
  <c r="L12383" i="44"/>
  <c r="I12383" i="44"/>
  <c r="J12383" i="44" s="1"/>
  <c r="L12382" i="44"/>
  <c r="I12382" i="44"/>
  <c r="J12382" i="44" s="1"/>
  <c r="L12381" i="44"/>
  <c r="I12381" i="44"/>
  <c r="J12381" i="44" s="1"/>
  <c r="L12380" i="44"/>
  <c r="I12380" i="44"/>
  <c r="J12380" i="44" s="1"/>
  <c r="L12379" i="44"/>
  <c r="I12379" i="44"/>
  <c r="J12379" i="44" s="1"/>
  <c r="L12378" i="44"/>
  <c r="I12378" i="44"/>
  <c r="J12378" i="44" s="1"/>
  <c r="L12377" i="44"/>
  <c r="I12377" i="44"/>
  <c r="J12377" i="44" s="1"/>
  <c r="L12376" i="44"/>
  <c r="J12376" i="44"/>
  <c r="I12376" i="44"/>
  <c r="L12375" i="44"/>
  <c r="I12375" i="44"/>
  <c r="J12375" i="44" s="1"/>
  <c r="L12374" i="44"/>
  <c r="I12374" i="44"/>
  <c r="J12374" i="44" s="1"/>
  <c r="L12373" i="44"/>
  <c r="I12373" i="44"/>
  <c r="J12373" i="44" s="1"/>
  <c r="L12372" i="44"/>
  <c r="I12372" i="44"/>
  <c r="J12372" i="44" s="1"/>
  <c r="L12371" i="44"/>
  <c r="I12371" i="44"/>
  <c r="J12371" i="44" s="1"/>
  <c r="L12370" i="44"/>
  <c r="I12370" i="44"/>
  <c r="J12370" i="44" s="1"/>
  <c r="L12369" i="44"/>
  <c r="I12369" i="44"/>
  <c r="J12369" i="44" s="1"/>
  <c r="L12368" i="44"/>
  <c r="I12368" i="44"/>
  <c r="J12368" i="44" s="1"/>
  <c r="L12367" i="44"/>
  <c r="I12367" i="44"/>
  <c r="J12367" i="44" s="1"/>
  <c r="L12366" i="44"/>
  <c r="I12366" i="44"/>
  <c r="J12366" i="44" s="1"/>
  <c r="L12365" i="44"/>
  <c r="I12365" i="44"/>
  <c r="J12365" i="44" s="1"/>
  <c r="L12364" i="44"/>
  <c r="J12364" i="44"/>
  <c r="I12364" i="44"/>
  <c r="L12363" i="44"/>
  <c r="I12363" i="44"/>
  <c r="J12363" i="44" s="1"/>
  <c r="L12362" i="44"/>
  <c r="I12362" i="44"/>
  <c r="J12362" i="44" s="1"/>
  <c r="L12361" i="44"/>
  <c r="I12361" i="44"/>
  <c r="J12361" i="44" s="1"/>
  <c r="L12360" i="44"/>
  <c r="I12360" i="44"/>
  <c r="J12360" i="44" s="1"/>
  <c r="L12359" i="44"/>
  <c r="I12359" i="44"/>
  <c r="J12359" i="44" s="1"/>
  <c r="L12358" i="44"/>
  <c r="I12358" i="44"/>
  <c r="J12358" i="44" s="1"/>
  <c r="L12357" i="44"/>
  <c r="I12357" i="44"/>
  <c r="J12357" i="44" s="1"/>
  <c r="L12356" i="44"/>
  <c r="I12356" i="44"/>
  <c r="J12356" i="44" s="1"/>
  <c r="L12355" i="44"/>
  <c r="I12355" i="44"/>
  <c r="J12355" i="44" s="1"/>
  <c r="L12354" i="44"/>
  <c r="I12354" i="44"/>
  <c r="J12354" i="44" s="1"/>
  <c r="L12353" i="44"/>
  <c r="I12353" i="44"/>
  <c r="J12353" i="44" s="1"/>
  <c r="L12352" i="44"/>
  <c r="I12352" i="44"/>
  <c r="J12352" i="44" s="1"/>
  <c r="L12351" i="44"/>
  <c r="I12351" i="44"/>
  <c r="J12351" i="44" s="1"/>
  <c r="L12350" i="44"/>
  <c r="I12350" i="44"/>
  <c r="J12350" i="44" s="1"/>
  <c r="L12349" i="44"/>
  <c r="I12349" i="44"/>
  <c r="J12349" i="44" s="1"/>
  <c r="L12348" i="44"/>
  <c r="J12348" i="44"/>
  <c r="I12348" i="44"/>
  <c r="L12347" i="44"/>
  <c r="I12347" i="44"/>
  <c r="J12347" i="44" s="1"/>
  <c r="L12346" i="44"/>
  <c r="I12346" i="44"/>
  <c r="J12346" i="44" s="1"/>
  <c r="L12345" i="44"/>
  <c r="I12345" i="44"/>
  <c r="J12345" i="44" s="1"/>
  <c r="L12344" i="44"/>
  <c r="I12344" i="44"/>
  <c r="J12344" i="44" s="1"/>
  <c r="L12343" i="44"/>
  <c r="I12343" i="44"/>
  <c r="J12343" i="44" s="1"/>
  <c r="L12342" i="44"/>
  <c r="I12342" i="44"/>
  <c r="J12342" i="44" s="1"/>
  <c r="L12341" i="44"/>
  <c r="I12341" i="44"/>
  <c r="J12341" i="44" s="1"/>
  <c r="L12340" i="44"/>
  <c r="J12340" i="44"/>
  <c r="I12340" i="44"/>
  <c r="L12339" i="44"/>
  <c r="I12339" i="44"/>
  <c r="J12339" i="44" s="1"/>
  <c r="L12338" i="44"/>
  <c r="I12338" i="44"/>
  <c r="J12338" i="44" s="1"/>
  <c r="L12337" i="44"/>
  <c r="I12337" i="44"/>
  <c r="J12337" i="44" s="1"/>
  <c r="L12336" i="44"/>
  <c r="J12336" i="44"/>
  <c r="I12336" i="44"/>
  <c r="L12335" i="44"/>
  <c r="I12335" i="44"/>
  <c r="J12335" i="44" s="1"/>
  <c r="L12334" i="44"/>
  <c r="I12334" i="44"/>
  <c r="J12334" i="44" s="1"/>
  <c r="L12333" i="44"/>
  <c r="I12333" i="44"/>
  <c r="J12333" i="44" s="1"/>
  <c r="L12332" i="44"/>
  <c r="I12332" i="44"/>
  <c r="J12332" i="44" s="1"/>
  <c r="L12331" i="44"/>
  <c r="I12331" i="44"/>
  <c r="J12331" i="44" s="1"/>
  <c r="L12330" i="44"/>
  <c r="I12330" i="44"/>
  <c r="J12330" i="44" s="1"/>
  <c r="L12329" i="44"/>
  <c r="I12329" i="44"/>
  <c r="J12329" i="44" s="1"/>
  <c r="L12328" i="44"/>
  <c r="I12328" i="44"/>
  <c r="J12328" i="44" s="1"/>
  <c r="L12327" i="44"/>
  <c r="I12327" i="44"/>
  <c r="J12327" i="44" s="1"/>
  <c r="L12326" i="44"/>
  <c r="I12326" i="44"/>
  <c r="J12326" i="44" s="1"/>
  <c r="L12325" i="44"/>
  <c r="I12325" i="44"/>
  <c r="J12325" i="44" s="1"/>
  <c r="L12324" i="44"/>
  <c r="I12324" i="44"/>
  <c r="J12324" i="44" s="1"/>
  <c r="L12323" i="44"/>
  <c r="J12323" i="44"/>
  <c r="I12323" i="44"/>
  <c r="L12322" i="44"/>
  <c r="I12322" i="44"/>
  <c r="J12322" i="44" s="1"/>
  <c r="L12321" i="44"/>
  <c r="I12321" i="44"/>
  <c r="J12321" i="44" s="1"/>
  <c r="L12320" i="44"/>
  <c r="I12320" i="44"/>
  <c r="J12320" i="44" s="1"/>
  <c r="L12319" i="44"/>
  <c r="I12319" i="44"/>
  <c r="J12319" i="44" s="1"/>
  <c r="L12318" i="44"/>
  <c r="I12318" i="44"/>
  <c r="J12318" i="44" s="1"/>
  <c r="L12317" i="44"/>
  <c r="I12317" i="44"/>
  <c r="J12317" i="44" s="1"/>
  <c r="L12316" i="44"/>
  <c r="I12316" i="44"/>
  <c r="J12316" i="44" s="1"/>
  <c r="L12315" i="44"/>
  <c r="I12315" i="44"/>
  <c r="J12315" i="44" s="1"/>
  <c r="L12314" i="44"/>
  <c r="I12314" i="44"/>
  <c r="J12314" i="44" s="1"/>
  <c r="L12313" i="44"/>
  <c r="I12313" i="44"/>
  <c r="J12313" i="44" s="1"/>
  <c r="L12312" i="44"/>
  <c r="J12312" i="44"/>
  <c r="I12312" i="44"/>
  <c r="L12311" i="44"/>
  <c r="I12311" i="44"/>
  <c r="J12311" i="44" s="1"/>
  <c r="L12310" i="44"/>
  <c r="I12310" i="44"/>
  <c r="J12310" i="44" s="1"/>
  <c r="L12309" i="44"/>
  <c r="I12309" i="44"/>
  <c r="J12309" i="44" s="1"/>
  <c r="L12308" i="44"/>
  <c r="I12308" i="44"/>
  <c r="J12308" i="44" s="1"/>
  <c r="L12307" i="44"/>
  <c r="I12307" i="44"/>
  <c r="J12307" i="44" s="1"/>
  <c r="L12306" i="44"/>
  <c r="I12306" i="44"/>
  <c r="J12306" i="44" s="1"/>
  <c r="L12305" i="44"/>
  <c r="I12305" i="44"/>
  <c r="J12305" i="44" s="1"/>
  <c r="L12304" i="44"/>
  <c r="I12304" i="44"/>
  <c r="J12304" i="44" s="1"/>
  <c r="L12303" i="44"/>
  <c r="I12303" i="44"/>
  <c r="J12303" i="44" s="1"/>
  <c r="L12302" i="44"/>
  <c r="J12302" i="44"/>
  <c r="I12302" i="44"/>
  <c r="L12301" i="44"/>
  <c r="I12301" i="44"/>
  <c r="J12301" i="44" s="1"/>
  <c r="L12300" i="44"/>
  <c r="I12300" i="44"/>
  <c r="J12300" i="44" s="1"/>
  <c r="L12299" i="44"/>
  <c r="I12299" i="44"/>
  <c r="J12299" i="44" s="1"/>
  <c r="L12298" i="44"/>
  <c r="I12298" i="44"/>
  <c r="J12298" i="44" s="1"/>
  <c r="L12297" i="44"/>
  <c r="I12297" i="44"/>
  <c r="J12297" i="44" s="1"/>
  <c r="L12296" i="44"/>
  <c r="J12296" i="44"/>
  <c r="I12296" i="44"/>
  <c r="L12295" i="44"/>
  <c r="I12295" i="44"/>
  <c r="J12295" i="44" s="1"/>
  <c r="L12294" i="44"/>
  <c r="I12294" i="44"/>
  <c r="J12294" i="44" s="1"/>
  <c r="L12293" i="44"/>
  <c r="J12293" i="44"/>
  <c r="I12293" i="44"/>
  <c r="L12292" i="44"/>
  <c r="I12292" i="44"/>
  <c r="J12292" i="44" s="1"/>
  <c r="L12291" i="44"/>
  <c r="I12291" i="44"/>
  <c r="J12291" i="44" s="1"/>
  <c r="L12290" i="44"/>
  <c r="I12290" i="44"/>
  <c r="J12290" i="44" s="1"/>
  <c r="L12289" i="44"/>
  <c r="I12289" i="44"/>
  <c r="J12289" i="44" s="1"/>
  <c r="L12288" i="44"/>
  <c r="I12288" i="44"/>
  <c r="J12288" i="44" s="1"/>
  <c r="L12287" i="44"/>
  <c r="I12287" i="44"/>
  <c r="J12287" i="44" s="1"/>
  <c r="L12286" i="44"/>
  <c r="I12286" i="44"/>
  <c r="J12286" i="44" s="1"/>
  <c r="L12285" i="44"/>
  <c r="I12285" i="44"/>
  <c r="J12285" i="44" s="1"/>
  <c r="L12284" i="44"/>
  <c r="I12284" i="44"/>
  <c r="J12284" i="44" s="1"/>
  <c r="L12283" i="44"/>
  <c r="I12283" i="44"/>
  <c r="J12283" i="44" s="1"/>
  <c r="L12282" i="44"/>
  <c r="I12282" i="44"/>
  <c r="J12282" i="44" s="1"/>
  <c r="L12281" i="44"/>
  <c r="I12281" i="44"/>
  <c r="J12281" i="44" s="1"/>
  <c r="L12280" i="44"/>
  <c r="I12280" i="44"/>
  <c r="J12280" i="44" s="1"/>
  <c r="L12279" i="44"/>
  <c r="I12279" i="44"/>
  <c r="J12279" i="44" s="1"/>
  <c r="L12278" i="44"/>
  <c r="I12278" i="44"/>
  <c r="J12278" i="44" s="1"/>
  <c r="L12277" i="44"/>
  <c r="I12277" i="44"/>
  <c r="J12277" i="44" s="1"/>
  <c r="L12276" i="44"/>
  <c r="I12276" i="44"/>
  <c r="J12276" i="44" s="1"/>
  <c r="L12275" i="44"/>
  <c r="I12275" i="44"/>
  <c r="J12275" i="44" s="1"/>
  <c r="L12274" i="44"/>
  <c r="I12274" i="44"/>
  <c r="J12274" i="44" s="1"/>
  <c r="L12273" i="44"/>
  <c r="I12273" i="44"/>
  <c r="J12273" i="44" s="1"/>
  <c r="L12272" i="44"/>
  <c r="I12272" i="44"/>
  <c r="J12272" i="44" s="1"/>
  <c r="L12271" i="44"/>
  <c r="I12271" i="44"/>
  <c r="J12271" i="44" s="1"/>
  <c r="L12270" i="44"/>
  <c r="I12270" i="44"/>
  <c r="J12270" i="44" s="1"/>
  <c r="L12269" i="44"/>
  <c r="J12269" i="44"/>
  <c r="I12269" i="44"/>
  <c r="L12268" i="44"/>
  <c r="I12268" i="44"/>
  <c r="J12268" i="44" s="1"/>
  <c r="L12267" i="44"/>
  <c r="I12267" i="44"/>
  <c r="J12267" i="44" s="1"/>
  <c r="L12266" i="44"/>
  <c r="I12266" i="44"/>
  <c r="J12266" i="44" s="1"/>
  <c r="L12265" i="44"/>
  <c r="I12265" i="44"/>
  <c r="J12265" i="44" s="1"/>
  <c r="L12264" i="44"/>
  <c r="I12264" i="44"/>
  <c r="J12264" i="44" s="1"/>
  <c r="L12263" i="44"/>
  <c r="I12263" i="44"/>
  <c r="J12263" i="44" s="1"/>
  <c r="L12262" i="44"/>
  <c r="I12262" i="44"/>
  <c r="J12262" i="44" s="1"/>
  <c r="L12261" i="44"/>
  <c r="I12261" i="44"/>
  <c r="J12261" i="44" s="1"/>
  <c r="L12260" i="44"/>
  <c r="I12260" i="44"/>
  <c r="J12260" i="44" s="1"/>
  <c r="L12259" i="44"/>
  <c r="I12259" i="44"/>
  <c r="J12259" i="44" s="1"/>
  <c r="L12258" i="44"/>
  <c r="I12258" i="44"/>
  <c r="J12258" i="44" s="1"/>
  <c r="L12257" i="44"/>
  <c r="I12257" i="44"/>
  <c r="J12257" i="44" s="1"/>
  <c r="L12256" i="44"/>
  <c r="I12256" i="44"/>
  <c r="J12256" i="44" s="1"/>
  <c r="L12255" i="44"/>
  <c r="I12255" i="44"/>
  <c r="J12255" i="44" s="1"/>
  <c r="L12254" i="44"/>
  <c r="I12254" i="44"/>
  <c r="J12254" i="44" s="1"/>
  <c r="L12253" i="44"/>
  <c r="I12253" i="44"/>
  <c r="J12253" i="44" s="1"/>
  <c r="L12252" i="44"/>
  <c r="I12252" i="44"/>
  <c r="J12252" i="44" s="1"/>
  <c r="L12251" i="44"/>
  <c r="I12251" i="44"/>
  <c r="J12251" i="44" s="1"/>
  <c r="L12250" i="44"/>
  <c r="I12250" i="44"/>
  <c r="J12250" i="44" s="1"/>
  <c r="L12249" i="44"/>
  <c r="I12249" i="44"/>
  <c r="J12249" i="44" s="1"/>
  <c r="L12248" i="44"/>
  <c r="J12248" i="44"/>
  <c r="I12248" i="44"/>
  <c r="L12247" i="44"/>
  <c r="I12247" i="44"/>
  <c r="J12247" i="44" s="1"/>
  <c r="L12246" i="44"/>
  <c r="I12246" i="44"/>
  <c r="J12246" i="44" s="1"/>
  <c r="L12245" i="44"/>
  <c r="I12245" i="44"/>
  <c r="J12245" i="44" s="1"/>
  <c r="L12244" i="44"/>
  <c r="I12244" i="44"/>
  <c r="J12244" i="44" s="1"/>
  <c r="L12243" i="44"/>
  <c r="I12243" i="44"/>
  <c r="J12243" i="44" s="1"/>
  <c r="L12242" i="44"/>
  <c r="I12242" i="44"/>
  <c r="J12242" i="44" s="1"/>
  <c r="L12241" i="44"/>
  <c r="I12241" i="44"/>
  <c r="J12241" i="44" s="1"/>
  <c r="L12240" i="44"/>
  <c r="J12240" i="44"/>
  <c r="I12240" i="44"/>
  <c r="L12239" i="44"/>
  <c r="I12239" i="44"/>
  <c r="J12239" i="44" s="1"/>
  <c r="L12238" i="44"/>
  <c r="I12238" i="44"/>
  <c r="J12238" i="44" s="1"/>
  <c r="L12237" i="44"/>
  <c r="J12237" i="44"/>
  <c r="I12237" i="44"/>
  <c r="L12236" i="44"/>
  <c r="I12236" i="44"/>
  <c r="J12236" i="44" s="1"/>
  <c r="L12235" i="44"/>
  <c r="I12235" i="44"/>
  <c r="J12235" i="44" s="1"/>
  <c r="L12234" i="44"/>
  <c r="I12234" i="44"/>
  <c r="J12234" i="44" s="1"/>
  <c r="L12233" i="44"/>
  <c r="I12233" i="44"/>
  <c r="J12233" i="44" s="1"/>
  <c r="L12232" i="44"/>
  <c r="I12232" i="44"/>
  <c r="J12232" i="44" s="1"/>
  <c r="L12231" i="44"/>
  <c r="I12231" i="44"/>
  <c r="J12231" i="44" s="1"/>
  <c r="L12230" i="44"/>
  <c r="J12230" i="44"/>
  <c r="I12230" i="44"/>
  <c r="L12229" i="44"/>
  <c r="I12229" i="44"/>
  <c r="J12229" i="44" s="1"/>
  <c r="L12228" i="44"/>
  <c r="I12228" i="44"/>
  <c r="J12228" i="44" s="1"/>
  <c r="L12227" i="44"/>
  <c r="I12227" i="44"/>
  <c r="J12227" i="44" s="1"/>
  <c r="L12226" i="44"/>
  <c r="I12226" i="44"/>
  <c r="J12226" i="44" s="1"/>
  <c r="L12225" i="44"/>
  <c r="I12225" i="44"/>
  <c r="J12225" i="44" s="1"/>
  <c r="L12224" i="44"/>
  <c r="I12224" i="44"/>
  <c r="J12224" i="44" s="1"/>
  <c r="L12223" i="44"/>
  <c r="I12223" i="44"/>
  <c r="J12223" i="44" s="1"/>
  <c r="L12222" i="44"/>
  <c r="I12222" i="44"/>
  <c r="J12222" i="44" s="1"/>
  <c r="L12221" i="44"/>
  <c r="I12221" i="44"/>
  <c r="J12221" i="44" s="1"/>
  <c r="L12220" i="44"/>
  <c r="I12220" i="44"/>
  <c r="J12220" i="44" s="1"/>
  <c r="L12219" i="44"/>
  <c r="I12219" i="44"/>
  <c r="J12219" i="44" s="1"/>
  <c r="L12218" i="44"/>
  <c r="I12218" i="44"/>
  <c r="J12218" i="44" s="1"/>
  <c r="L12217" i="44"/>
  <c r="I12217" i="44"/>
  <c r="J12217" i="44" s="1"/>
  <c r="L12216" i="44"/>
  <c r="I12216" i="44"/>
  <c r="J12216" i="44" s="1"/>
  <c r="L12215" i="44"/>
  <c r="I12215" i="44"/>
  <c r="J12215" i="44" s="1"/>
  <c r="L12214" i="44"/>
  <c r="I12214" i="44"/>
  <c r="J12214" i="44" s="1"/>
  <c r="L12213" i="44"/>
  <c r="I12213" i="44"/>
  <c r="J12213" i="44" s="1"/>
  <c r="L12212" i="44"/>
  <c r="I12212" i="44"/>
  <c r="J12212" i="44" s="1"/>
  <c r="L12211" i="44"/>
  <c r="I12211" i="44"/>
  <c r="J12211" i="44" s="1"/>
  <c r="L12210" i="44"/>
  <c r="I12210" i="44"/>
  <c r="J12210" i="44" s="1"/>
  <c r="L12209" i="44"/>
  <c r="I12209" i="44"/>
  <c r="J12209" i="44" s="1"/>
  <c r="L12208" i="44"/>
  <c r="J12208" i="44"/>
  <c r="I12208" i="44"/>
  <c r="L12207" i="44"/>
  <c r="I12207" i="44"/>
  <c r="J12207" i="44" s="1"/>
  <c r="L12206" i="44"/>
  <c r="I12206" i="44"/>
  <c r="J12206" i="44" s="1"/>
  <c r="L12205" i="44"/>
  <c r="I12205" i="44"/>
  <c r="J12205" i="44" s="1"/>
  <c r="L12204" i="44"/>
  <c r="I12204" i="44"/>
  <c r="J12204" i="44" s="1"/>
  <c r="L12203" i="44"/>
  <c r="I12203" i="44"/>
  <c r="J12203" i="44" s="1"/>
  <c r="L12202" i="44"/>
  <c r="I12202" i="44"/>
  <c r="J12202" i="44" s="1"/>
  <c r="L12201" i="44"/>
  <c r="I12201" i="44"/>
  <c r="J12201" i="44" s="1"/>
  <c r="L12200" i="44"/>
  <c r="J12200" i="44"/>
  <c r="I12200" i="44"/>
  <c r="L12199" i="44"/>
  <c r="I12199" i="44"/>
  <c r="J12199" i="44" s="1"/>
  <c r="L12198" i="44"/>
  <c r="I12198" i="44"/>
  <c r="J12198" i="44" s="1"/>
  <c r="L12197" i="44"/>
  <c r="J12197" i="44"/>
  <c r="I12197" i="44"/>
  <c r="L12196" i="44"/>
  <c r="I12196" i="44"/>
  <c r="J12196" i="44" s="1"/>
  <c r="L12195" i="44"/>
  <c r="I12195" i="44"/>
  <c r="J12195" i="44" s="1"/>
  <c r="L12194" i="44"/>
  <c r="I12194" i="44"/>
  <c r="J12194" i="44" s="1"/>
  <c r="L12193" i="44"/>
  <c r="I12193" i="44"/>
  <c r="J12193" i="44" s="1"/>
  <c r="L12192" i="44"/>
  <c r="I12192" i="44"/>
  <c r="J12192" i="44" s="1"/>
  <c r="L12191" i="44"/>
  <c r="I12191" i="44"/>
  <c r="J12191" i="44" s="1"/>
  <c r="L12190" i="44"/>
  <c r="I12190" i="44"/>
  <c r="J12190" i="44" s="1"/>
  <c r="L12189" i="44"/>
  <c r="I12189" i="44"/>
  <c r="J12189" i="44" s="1"/>
  <c r="L12188" i="44"/>
  <c r="I12188" i="44"/>
  <c r="J12188" i="44" s="1"/>
  <c r="L12187" i="44"/>
  <c r="I12187" i="44"/>
  <c r="J12187" i="44" s="1"/>
  <c r="L12186" i="44"/>
  <c r="I12186" i="44"/>
  <c r="J12186" i="44" s="1"/>
  <c r="L12185" i="44"/>
  <c r="I12185" i="44"/>
  <c r="J12185" i="44" s="1"/>
  <c r="L12184" i="44"/>
  <c r="I12184" i="44"/>
  <c r="J12184" i="44" s="1"/>
  <c r="L12183" i="44"/>
  <c r="I12183" i="44"/>
  <c r="J12183" i="44" s="1"/>
  <c r="L12182" i="44"/>
  <c r="I12182" i="44"/>
  <c r="J12182" i="44" s="1"/>
  <c r="L12181" i="44"/>
  <c r="J12181" i="44"/>
  <c r="I12181" i="44"/>
  <c r="L12180" i="44"/>
  <c r="I12180" i="44"/>
  <c r="J12180" i="44" s="1"/>
  <c r="L12179" i="44"/>
  <c r="I12179" i="44"/>
  <c r="J12179" i="44" s="1"/>
  <c r="L12178" i="44"/>
  <c r="I12178" i="44"/>
  <c r="J12178" i="44" s="1"/>
  <c r="L12177" i="44"/>
  <c r="I12177" i="44"/>
  <c r="J12177" i="44" s="1"/>
  <c r="L12176" i="44"/>
  <c r="I12176" i="44"/>
  <c r="J12176" i="44" s="1"/>
  <c r="L12175" i="44"/>
  <c r="I12175" i="44"/>
  <c r="J12175" i="44" s="1"/>
  <c r="L12174" i="44"/>
  <c r="J12174" i="44"/>
  <c r="I12174" i="44"/>
  <c r="L12173" i="44"/>
  <c r="I12173" i="44"/>
  <c r="J12173" i="44" s="1"/>
  <c r="L12172" i="44"/>
  <c r="I12172" i="44"/>
  <c r="J12172" i="44" s="1"/>
  <c r="L12171" i="44"/>
  <c r="I12171" i="44"/>
  <c r="J12171" i="44" s="1"/>
  <c r="L12170" i="44"/>
  <c r="I12170" i="44"/>
  <c r="J12170" i="44" s="1"/>
  <c r="L12169" i="44"/>
  <c r="I12169" i="44"/>
  <c r="J12169" i="44" s="1"/>
  <c r="L12168" i="44"/>
  <c r="I12168" i="44"/>
  <c r="J12168" i="44" s="1"/>
  <c r="L12167" i="44"/>
  <c r="I12167" i="44"/>
  <c r="J12167" i="44" s="1"/>
  <c r="L12166" i="44"/>
  <c r="J12166" i="44"/>
  <c r="I12166" i="44"/>
  <c r="L12165" i="44"/>
  <c r="I12165" i="44"/>
  <c r="J12165" i="44" s="1"/>
  <c r="L12164" i="44"/>
  <c r="I12164" i="44"/>
  <c r="J12164" i="44" s="1"/>
  <c r="L12163" i="44"/>
  <c r="I12163" i="44"/>
  <c r="J12163" i="44" s="1"/>
  <c r="L12162" i="44"/>
  <c r="I12162" i="44"/>
  <c r="J12162" i="44" s="1"/>
  <c r="L12161" i="44"/>
  <c r="I12161" i="44"/>
  <c r="J12161" i="44" s="1"/>
  <c r="L12160" i="44"/>
  <c r="I12160" i="44"/>
  <c r="J12160" i="44" s="1"/>
  <c r="L12159" i="44"/>
  <c r="I12159" i="44"/>
  <c r="J12159" i="44" s="1"/>
  <c r="L12158" i="44"/>
  <c r="I12158" i="44"/>
  <c r="J12158" i="44" s="1"/>
  <c r="L12157" i="44"/>
  <c r="I12157" i="44"/>
  <c r="J12157" i="44" s="1"/>
  <c r="L12156" i="44"/>
  <c r="I12156" i="44"/>
  <c r="J12156" i="44" s="1"/>
  <c r="L12155" i="44"/>
  <c r="I12155" i="44"/>
  <c r="J12155" i="44" s="1"/>
  <c r="L12154" i="44"/>
  <c r="I12154" i="44"/>
  <c r="J12154" i="44" s="1"/>
  <c r="L12153" i="44"/>
  <c r="I12153" i="44"/>
  <c r="J12153" i="44" s="1"/>
  <c r="L12152" i="44"/>
  <c r="I12152" i="44"/>
  <c r="J12152" i="44" s="1"/>
  <c r="L12151" i="44"/>
  <c r="I12151" i="44"/>
  <c r="J12151" i="44" s="1"/>
  <c r="L12150" i="44"/>
  <c r="I12150" i="44"/>
  <c r="J12150" i="44" s="1"/>
  <c r="L12149" i="44"/>
  <c r="I12149" i="44"/>
  <c r="J12149" i="44" s="1"/>
  <c r="L12148" i="44"/>
  <c r="I12148" i="44"/>
  <c r="J12148" i="44" s="1"/>
  <c r="L12147" i="44"/>
  <c r="I12147" i="44"/>
  <c r="J12147" i="44" s="1"/>
  <c r="L12146" i="44"/>
  <c r="I12146" i="44"/>
  <c r="J12146" i="44" s="1"/>
  <c r="L12145" i="44"/>
  <c r="I12145" i="44"/>
  <c r="J12145" i="44" s="1"/>
  <c r="L12144" i="44"/>
  <c r="I12144" i="44"/>
  <c r="J12144" i="44" s="1"/>
  <c r="L12143" i="44"/>
  <c r="I12143" i="44"/>
  <c r="J12143" i="44" s="1"/>
  <c r="L12142" i="44"/>
  <c r="I12142" i="44"/>
  <c r="J12142" i="44" s="1"/>
  <c r="L12141" i="44"/>
  <c r="J12141" i="44"/>
  <c r="I12141" i="44"/>
  <c r="L12140" i="44"/>
  <c r="I12140" i="44"/>
  <c r="J12140" i="44" s="1"/>
  <c r="L12139" i="44"/>
  <c r="I12139" i="44"/>
  <c r="J12139" i="44" s="1"/>
  <c r="L12138" i="44"/>
  <c r="I12138" i="44"/>
  <c r="J12138" i="44" s="1"/>
  <c r="L12137" i="44"/>
  <c r="I12137" i="44"/>
  <c r="J12137" i="44" s="1"/>
  <c r="L12136" i="44"/>
  <c r="I12136" i="44"/>
  <c r="J12136" i="44" s="1"/>
  <c r="L12135" i="44"/>
  <c r="I12135" i="44"/>
  <c r="J12135" i="44" s="1"/>
  <c r="L12134" i="44"/>
  <c r="J12134" i="44"/>
  <c r="I12134" i="44"/>
  <c r="L12133" i="44"/>
  <c r="I12133" i="44"/>
  <c r="J12133" i="44" s="1"/>
  <c r="L12132" i="44"/>
  <c r="I12132" i="44"/>
  <c r="J12132" i="44" s="1"/>
  <c r="L12131" i="44"/>
  <c r="I12131" i="44"/>
  <c r="J12131" i="44" s="1"/>
  <c r="L12130" i="44"/>
  <c r="I12130" i="44"/>
  <c r="J12130" i="44" s="1"/>
  <c r="L12129" i="44"/>
  <c r="I12129" i="44"/>
  <c r="J12129" i="44" s="1"/>
  <c r="L12128" i="44"/>
  <c r="I12128" i="44"/>
  <c r="J12128" i="44" s="1"/>
  <c r="L12127" i="44"/>
  <c r="I12127" i="44"/>
  <c r="J12127" i="44" s="1"/>
  <c r="L12126" i="44"/>
  <c r="I12126" i="44"/>
  <c r="J12126" i="44" s="1"/>
  <c r="L12125" i="44"/>
  <c r="I12125" i="44"/>
  <c r="J12125" i="44" s="1"/>
  <c r="L12124" i="44"/>
  <c r="I12124" i="44"/>
  <c r="J12124" i="44" s="1"/>
  <c r="L12123" i="44"/>
  <c r="I12123" i="44"/>
  <c r="J12123" i="44" s="1"/>
  <c r="L12122" i="44"/>
  <c r="I12122" i="44"/>
  <c r="J12122" i="44" s="1"/>
  <c r="L12121" i="44"/>
  <c r="I12121" i="44"/>
  <c r="J12121" i="44" s="1"/>
  <c r="L12120" i="44"/>
  <c r="J12120" i="44"/>
  <c r="I12120" i="44"/>
  <c r="L12119" i="44"/>
  <c r="I12119" i="44"/>
  <c r="J12119" i="44" s="1"/>
  <c r="L12118" i="44"/>
  <c r="I12118" i="44"/>
  <c r="J12118" i="44" s="1"/>
  <c r="L12117" i="44"/>
  <c r="I12117" i="44"/>
  <c r="J12117" i="44" s="1"/>
  <c r="L12116" i="44"/>
  <c r="I12116" i="44"/>
  <c r="J12116" i="44" s="1"/>
  <c r="L12115" i="44"/>
  <c r="I12115" i="44"/>
  <c r="J12115" i="44" s="1"/>
  <c r="L12114" i="44"/>
  <c r="I12114" i="44"/>
  <c r="J12114" i="44" s="1"/>
  <c r="L12113" i="44"/>
  <c r="I12113" i="44"/>
  <c r="J12113" i="44" s="1"/>
  <c r="L12112" i="44"/>
  <c r="J12112" i="44"/>
  <c r="I12112" i="44"/>
  <c r="L12111" i="44"/>
  <c r="I12111" i="44"/>
  <c r="J12111" i="44" s="1"/>
  <c r="L12110" i="44"/>
  <c r="I12110" i="44"/>
  <c r="J12110" i="44" s="1"/>
  <c r="L12109" i="44"/>
  <c r="J12109" i="44"/>
  <c r="I12109" i="44"/>
  <c r="L12108" i="44"/>
  <c r="I12108" i="44"/>
  <c r="J12108" i="44" s="1"/>
  <c r="L12107" i="44"/>
  <c r="I12107" i="44"/>
  <c r="J12107" i="44" s="1"/>
  <c r="L12106" i="44"/>
  <c r="I12106" i="44"/>
  <c r="J12106" i="44" s="1"/>
  <c r="L12105" i="44"/>
  <c r="I12105" i="44"/>
  <c r="J12105" i="44" s="1"/>
  <c r="L12104" i="44"/>
  <c r="I12104" i="44"/>
  <c r="J12104" i="44" s="1"/>
  <c r="L12103" i="44"/>
  <c r="I12103" i="44"/>
  <c r="J12103" i="44" s="1"/>
  <c r="L12102" i="44"/>
  <c r="J12102" i="44"/>
  <c r="I12102" i="44"/>
  <c r="L12101" i="44"/>
  <c r="I12101" i="44"/>
  <c r="J12101" i="44" s="1"/>
  <c r="L12100" i="44"/>
  <c r="I12100" i="44"/>
  <c r="J12100" i="44" s="1"/>
  <c r="L12099" i="44"/>
  <c r="I12099" i="44"/>
  <c r="J12099" i="44" s="1"/>
  <c r="L12098" i="44"/>
  <c r="I12098" i="44"/>
  <c r="J12098" i="44" s="1"/>
  <c r="L12097" i="44"/>
  <c r="I12097" i="44"/>
  <c r="J12097" i="44" s="1"/>
  <c r="L12096" i="44"/>
  <c r="I12096" i="44"/>
  <c r="J12096" i="44" s="1"/>
  <c r="L12095" i="44"/>
  <c r="I12095" i="44"/>
  <c r="J12095" i="44" s="1"/>
  <c r="L12094" i="44"/>
  <c r="I12094" i="44"/>
  <c r="J12094" i="44" s="1"/>
  <c r="L12093" i="44"/>
  <c r="I12093" i="44"/>
  <c r="J12093" i="44" s="1"/>
  <c r="L12092" i="44"/>
  <c r="I12092" i="44"/>
  <c r="J12092" i="44" s="1"/>
  <c r="L12091" i="44"/>
  <c r="I12091" i="44"/>
  <c r="J12091" i="44" s="1"/>
  <c r="L12090" i="44"/>
  <c r="I12090" i="44"/>
  <c r="J12090" i="44" s="1"/>
  <c r="L12089" i="44"/>
  <c r="I12089" i="44"/>
  <c r="J12089" i="44" s="1"/>
  <c r="L12088" i="44"/>
  <c r="I12088" i="44"/>
  <c r="J12088" i="44" s="1"/>
  <c r="L12087" i="44"/>
  <c r="I12087" i="44"/>
  <c r="J12087" i="44" s="1"/>
  <c r="L12086" i="44"/>
  <c r="I12086" i="44"/>
  <c r="J12086" i="44" s="1"/>
  <c r="L12085" i="44"/>
  <c r="I12085" i="44"/>
  <c r="J12085" i="44" s="1"/>
  <c r="L12084" i="44"/>
  <c r="I12084" i="44"/>
  <c r="J12084" i="44" s="1"/>
  <c r="L12083" i="44"/>
  <c r="I12083" i="44"/>
  <c r="J12083" i="44" s="1"/>
  <c r="L12082" i="44"/>
  <c r="I12082" i="44"/>
  <c r="J12082" i="44" s="1"/>
  <c r="L12081" i="44"/>
  <c r="I12081" i="44"/>
  <c r="J12081" i="44" s="1"/>
  <c r="L12080" i="44"/>
  <c r="J12080" i="44"/>
  <c r="I12080" i="44"/>
  <c r="L12079" i="44"/>
  <c r="I12079" i="44"/>
  <c r="J12079" i="44" s="1"/>
  <c r="L12078" i="44"/>
  <c r="I12078" i="44"/>
  <c r="J12078" i="44" s="1"/>
  <c r="L12077" i="44"/>
  <c r="I12077" i="44"/>
  <c r="J12077" i="44" s="1"/>
  <c r="L12076" i="44"/>
  <c r="J12076" i="44"/>
  <c r="I12076" i="44"/>
  <c r="L12075" i="44"/>
  <c r="I12075" i="44"/>
  <c r="J12075" i="44" s="1"/>
  <c r="L12074" i="44"/>
  <c r="I12074" i="44"/>
  <c r="J12074" i="44" s="1"/>
  <c r="L12073" i="44"/>
  <c r="I12073" i="44"/>
  <c r="J12073" i="44" s="1"/>
  <c r="L12072" i="44"/>
  <c r="I12072" i="44"/>
  <c r="J12072" i="44" s="1"/>
  <c r="L12071" i="44"/>
  <c r="I12071" i="44"/>
  <c r="J12071" i="44" s="1"/>
  <c r="L12070" i="44"/>
  <c r="J12070" i="44"/>
  <c r="I12070" i="44"/>
  <c r="L12069" i="44"/>
  <c r="I12069" i="44"/>
  <c r="J12069" i="44" s="1"/>
  <c r="L12068" i="44"/>
  <c r="I12068" i="44"/>
  <c r="J12068" i="44" s="1"/>
  <c r="L12067" i="44"/>
  <c r="I12067" i="44"/>
  <c r="J12067" i="44" s="1"/>
  <c r="L12066" i="44"/>
  <c r="I12066" i="44"/>
  <c r="J12066" i="44" s="1"/>
  <c r="L12065" i="44"/>
  <c r="I12065" i="44"/>
  <c r="J12065" i="44" s="1"/>
  <c r="L12064" i="44"/>
  <c r="J12064" i="44"/>
  <c r="I12064" i="44"/>
  <c r="L12063" i="44"/>
  <c r="I12063" i="44"/>
  <c r="J12063" i="44" s="1"/>
  <c r="L12062" i="44"/>
  <c r="I12062" i="44"/>
  <c r="J12062" i="44" s="1"/>
  <c r="L12061" i="44"/>
  <c r="I12061" i="44"/>
  <c r="J12061" i="44" s="1"/>
  <c r="L12060" i="44"/>
  <c r="I12060" i="44"/>
  <c r="J12060" i="44" s="1"/>
  <c r="L12059" i="44"/>
  <c r="I12059" i="44"/>
  <c r="J12059" i="44" s="1"/>
  <c r="L12058" i="44"/>
  <c r="I12058" i="44"/>
  <c r="J12058" i="44" s="1"/>
  <c r="L12057" i="44"/>
  <c r="I12057" i="44"/>
  <c r="J12057" i="44" s="1"/>
  <c r="L12056" i="44"/>
  <c r="J12056" i="44"/>
  <c r="I12056" i="44"/>
  <c r="L12055" i="44"/>
  <c r="I12055" i="44"/>
  <c r="J12055" i="44" s="1"/>
  <c r="L12054" i="44"/>
  <c r="I12054" i="44"/>
  <c r="J12054" i="44" s="1"/>
  <c r="L12053" i="44"/>
  <c r="J12053" i="44"/>
  <c r="I12053" i="44"/>
  <c r="L12052" i="44"/>
  <c r="I12052" i="44"/>
  <c r="J12052" i="44" s="1"/>
  <c r="L12051" i="44"/>
  <c r="I12051" i="44"/>
  <c r="J12051" i="44" s="1"/>
  <c r="L12050" i="44"/>
  <c r="I12050" i="44"/>
  <c r="J12050" i="44" s="1"/>
  <c r="L12049" i="44"/>
  <c r="I12049" i="44"/>
  <c r="J12049" i="44" s="1"/>
  <c r="L12048" i="44"/>
  <c r="L12047" i="44"/>
  <c r="I12047" i="44"/>
  <c r="J12047" i="44" s="1"/>
  <c r="L12046" i="44"/>
  <c r="J12046" i="44"/>
  <c r="I12046" i="44"/>
  <c r="L12045" i="44"/>
  <c r="I12045" i="44"/>
  <c r="J12045" i="44" s="1"/>
  <c r="L12044" i="44"/>
  <c r="I12044" i="44"/>
  <c r="J12044" i="44" s="1"/>
  <c r="L12043" i="44"/>
  <c r="I12043" i="44"/>
  <c r="J12043" i="44" s="1"/>
  <c r="L12042" i="44"/>
  <c r="I12042" i="44"/>
  <c r="J12042" i="44" s="1"/>
  <c r="L12041" i="44"/>
  <c r="I12041" i="44"/>
  <c r="J12041" i="44" s="1"/>
  <c r="L12040" i="44"/>
  <c r="I12040" i="44"/>
  <c r="J12040" i="44" s="1"/>
  <c r="L12039" i="44"/>
  <c r="I12039" i="44"/>
  <c r="J12039" i="44" s="1"/>
  <c r="L12038" i="44"/>
  <c r="I12038" i="44"/>
  <c r="J12038" i="44" s="1"/>
  <c r="L12037" i="44"/>
  <c r="I12037" i="44"/>
  <c r="J12037" i="44" s="1"/>
  <c r="L12036" i="44"/>
  <c r="I12036" i="44"/>
  <c r="J12036" i="44" s="1"/>
  <c r="L12035" i="44"/>
  <c r="I12035" i="44"/>
  <c r="J12035" i="44" s="1"/>
  <c r="L12034" i="44"/>
  <c r="J12034" i="44"/>
  <c r="I12034" i="44"/>
  <c r="L12033" i="44"/>
  <c r="I12033" i="44"/>
  <c r="J12033" i="44" s="1"/>
  <c r="L12032" i="44"/>
  <c r="I12032" i="44"/>
  <c r="J12032" i="44" s="1"/>
  <c r="L12031" i="44"/>
  <c r="I12031" i="44"/>
  <c r="J12031" i="44" s="1"/>
  <c r="L12030" i="44"/>
  <c r="J12030" i="44"/>
  <c r="I12030" i="44"/>
  <c r="L12029" i="44"/>
  <c r="I12029" i="44"/>
  <c r="J12029" i="44" s="1"/>
  <c r="L12028" i="44"/>
  <c r="I12028" i="44"/>
  <c r="J12028" i="44" s="1"/>
  <c r="L12027" i="44"/>
  <c r="I12027" i="44"/>
  <c r="J12027" i="44" s="1"/>
  <c r="L12026" i="44"/>
  <c r="I12026" i="44"/>
  <c r="J12026" i="44" s="1"/>
  <c r="L12025" i="44"/>
  <c r="I12025" i="44"/>
  <c r="J12025" i="44" s="1"/>
  <c r="L12024" i="44"/>
  <c r="I12024" i="44"/>
  <c r="J12024" i="44" s="1"/>
  <c r="L12023" i="44"/>
  <c r="I12023" i="44"/>
  <c r="J12023" i="44" s="1"/>
  <c r="L12022" i="44"/>
  <c r="I12022" i="44"/>
  <c r="J12022" i="44" s="1"/>
  <c r="L12021" i="44"/>
  <c r="I12021" i="44"/>
  <c r="J12021" i="44" s="1"/>
  <c r="L12020" i="44"/>
  <c r="I12020" i="44"/>
  <c r="J12020" i="44" s="1"/>
  <c r="L12019" i="44"/>
  <c r="I12019" i="44"/>
  <c r="J12019" i="44" s="1"/>
  <c r="L12018" i="44"/>
  <c r="J12018" i="44"/>
  <c r="I12018" i="44"/>
  <c r="L12017" i="44"/>
  <c r="I12017" i="44"/>
  <c r="J12017" i="44" s="1"/>
  <c r="L12016" i="44"/>
  <c r="I12016" i="44"/>
  <c r="J12016" i="44" s="1"/>
  <c r="L12015" i="44"/>
  <c r="I12015" i="44"/>
  <c r="J12015" i="44" s="1"/>
  <c r="L12014" i="44"/>
  <c r="J12014" i="44"/>
  <c r="I12014" i="44"/>
  <c r="L12013" i="44"/>
  <c r="I12013" i="44"/>
  <c r="J12013" i="44" s="1"/>
  <c r="L12012" i="44"/>
  <c r="I12012" i="44"/>
  <c r="J12012" i="44" s="1"/>
  <c r="L12011" i="44"/>
  <c r="I12011" i="44"/>
  <c r="J12011" i="44" s="1"/>
  <c r="L12010" i="44"/>
  <c r="I12010" i="44"/>
  <c r="J12010" i="44" s="1"/>
  <c r="L12009" i="44"/>
  <c r="I12009" i="44"/>
  <c r="J12009" i="44" s="1"/>
  <c r="L12008" i="44"/>
  <c r="I12008" i="44"/>
  <c r="J12008" i="44" s="1"/>
  <c r="L12007" i="44"/>
  <c r="I12007" i="44"/>
  <c r="J12007" i="44" s="1"/>
  <c r="L12006" i="44"/>
  <c r="I12006" i="44"/>
  <c r="J12006" i="44" s="1"/>
  <c r="L12005" i="44"/>
  <c r="I12005" i="44"/>
  <c r="J12005" i="44" s="1"/>
  <c r="L12004" i="44"/>
  <c r="I12004" i="44"/>
  <c r="J12004" i="44" s="1"/>
  <c r="L12003" i="44"/>
  <c r="I12003" i="44"/>
  <c r="J12003" i="44" s="1"/>
  <c r="L12002" i="44"/>
  <c r="J12002" i="44"/>
  <c r="I12002" i="44"/>
  <c r="L12001" i="44"/>
  <c r="I12001" i="44"/>
  <c r="J12001" i="44" s="1"/>
  <c r="L12000" i="44"/>
  <c r="I12000" i="44"/>
  <c r="J12000" i="44" s="1"/>
  <c r="L11999" i="44"/>
  <c r="J11999" i="44"/>
  <c r="I11999" i="44"/>
  <c r="L11998" i="44"/>
  <c r="I11998" i="44"/>
  <c r="J11998" i="44" s="1"/>
  <c r="L11997" i="44"/>
  <c r="I11997" i="44"/>
  <c r="J11997" i="44" s="1"/>
  <c r="L11996" i="44"/>
  <c r="I11996" i="44"/>
  <c r="J11996" i="44" s="1"/>
  <c r="L11995" i="44"/>
  <c r="I11995" i="44"/>
  <c r="J11995" i="44" s="1"/>
  <c r="L11994" i="44"/>
  <c r="I11994" i="44"/>
  <c r="J11994" i="44" s="1"/>
  <c r="L11993" i="44"/>
  <c r="I11993" i="44"/>
  <c r="J11993" i="44" s="1"/>
  <c r="L11992" i="44"/>
  <c r="I11992" i="44"/>
  <c r="J11992" i="44" s="1"/>
  <c r="L11991" i="44"/>
  <c r="I11991" i="44"/>
  <c r="J11991" i="44" s="1"/>
  <c r="L11990" i="44"/>
  <c r="J11990" i="44"/>
  <c r="I11990" i="44"/>
  <c r="L11989" i="44"/>
  <c r="I11989" i="44"/>
  <c r="J11989" i="44" s="1"/>
  <c r="L11988" i="44"/>
  <c r="I11988" i="44"/>
  <c r="J11988" i="44" s="1"/>
  <c r="L11987" i="44"/>
  <c r="I11987" i="44"/>
  <c r="J11987" i="44" s="1"/>
  <c r="L11986" i="44"/>
  <c r="I11986" i="44"/>
  <c r="J11986" i="44" s="1"/>
  <c r="L11985" i="44"/>
  <c r="I11985" i="44"/>
  <c r="J11985" i="44" s="1"/>
  <c r="L11984" i="44"/>
  <c r="I11984" i="44"/>
  <c r="J11984" i="44" s="1"/>
  <c r="L11983" i="44"/>
  <c r="J11983" i="44"/>
  <c r="I11983" i="44"/>
  <c r="L11982" i="44"/>
  <c r="I11982" i="44"/>
  <c r="J11982" i="44" s="1"/>
  <c r="L11981" i="44"/>
  <c r="I11981" i="44"/>
  <c r="J11981" i="44" s="1"/>
  <c r="L11980" i="44"/>
  <c r="I11980" i="44"/>
  <c r="J11980" i="44" s="1"/>
  <c r="L11979" i="44"/>
  <c r="I11979" i="44"/>
  <c r="J11979" i="44" s="1"/>
  <c r="L11978" i="44"/>
  <c r="I11978" i="44"/>
  <c r="J11978" i="44" s="1"/>
  <c r="L11977" i="44"/>
  <c r="I11977" i="44"/>
  <c r="J11977" i="44" s="1"/>
  <c r="L11976" i="44"/>
  <c r="I11976" i="44"/>
  <c r="J11976" i="44" s="1"/>
  <c r="L11975" i="44"/>
  <c r="I11975" i="44"/>
  <c r="J11975" i="44" s="1"/>
  <c r="L11974" i="44"/>
  <c r="J11974" i="44"/>
  <c r="I11974" i="44"/>
  <c r="L11973" i="44"/>
  <c r="I11973" i="44"/>
  <c r="J11973" i="44" s="1"/>
  <c r="L11972" i="44"/>
  <c r="I11972" i="44"/>
  <c r="J11972" i="44" s="1"/>
  <c r="L11971" i="44"/>
  <c r="I11971" i="44"/>
  <c r="J11971" i="44" s="1"/>
  <c r="L11970" i="44"/>
  <c r="I11970" i="44"/>
  <c r="J11970" i="44" s="1"/>
  <c r="L11969" i="44"/>
  <c r="I11969" i="44"/>
  <c r="J11969" i="44" s="1"/>
  <c r="L11968" i="44"/>
  <c r="I11968" i="44"/>
  <c r="J11968" i="44" s="1"/>
  <c r="L11967" i="44"/>
  <c r="J11967" i="44"/>
  <c r="I11967" i="44"/>
  <c r="L11966" i="44"/>
  <c r="I11966" i="44"/>
  <c r="J11966" i="44" s="1"/>
  <c r="L11965" i="44"/>
  <c r="I11965" i="44"/>
  <c r="J11965" i="44" s="1"/>
  <c r="L11964" i="44"/>
  <c r="I11964" i="44"/>
  <c r="J11964" i="44" s="1"/>
  <c r="L11963" i="44"/>
  <c r="I11963" i="44"/>
  <c r="J11963" i="44" s="1"/>
  <c r="L11962" i="44"/>
  <c r="I11962" i="44"/>
  <c r="J11962" i="44" s="1"/>
  <c r="L11961" i="44"/>
  <c r="I11961" i="44"/>
  <c r="J11961" i="44" s="1"/>
  <c r="L11960" i="44"/>
  <c r="I11960" i="44"/>
  <c r="J11960" i="44" s="1"/>
  <c r="L11959" i="44"/>
  <c r="L11958" i="44"/>
  <c r="I11958" i="44"/>
  <c r="J11958" i="44" s="1"/>
  <c r="L11957" i="44"/>
  <c r="I11957" i="44"/>
  <c r="J11957" i="44" s="1"/>
  <c r="L11956" i="44"/>
  <c r="I11956" i="44"/>
  <c r="J11956" i="44" s="1"/>
  <c r="L11955" i="44"/>
  <c r="I11955" i="44"/>
  <c r="J11955" i="44" s="1"/>
  <c r="L11954" i="44"/>
  <c r="I11954" i="44"/>
  <c r="J11954" i="44" s="1"/>
  <c r="L11953" i="44"/>
  <c r="I11953" i="44"/>
  <c r="J11953" i="44" s="1"/>
  <c r="L11952" i="44"/>
  <c r="I11952" i="44"/>
  <c r="J11952" i="44" s="1"/>
  <c r="L11951" i="44"/>
  <c r="I11951" i="44"/>
  <c r="J11951" i="44" s="1"/>
  <c r="L11950" i="44"/>
  <c r="I11950" i="44"/>
  <c r="J11950" i="44" s="1"/>
  <c r="L11949" i="44"/>
  <c r="I11949" i="44"/>
  <c r="J11949" i="44" s="1"/>
  <c r="L11948" i="44"/>
  <c r="I11948" i="44"/>
  <c r="J11948" i="44" s="1"/>
  <c r="L11947" i="44"/>
  <c r="I11947" i="44"/>
  <c r="J11947" i="44" s="1"/>
  <c r="L11946" i="44"/>
  <c r="J11946" i="44"/>
  <c r="I11946" i="44"/>
  <c r="L11945" i="44"/>
  <c r="I11945" i="44"/>
  <c r="J11945" i="44" s="1"/>
  <c r="L11944" i="44"/>
  <c r="I11944" i="44"/>
  <c r="J11944" i="44" s="1"/>
  <c r="L11943" i="44"/>
  <c r="I11943" i="44"/>
  <c r="J11943" i="44" s="1"/>
  <c r="L11942" i="44"/>
  <c r="I11942" i="44"/>
  <c r="J11942" i="44" s="1"/>
  <c r="L11941" i="44"/>
  <c r="I11941" i="44"/>
  <c r="J11941" i="44" s="1"/>
  <c r="L11940" i="44"/>
  <c r="J11940" i="44"/>
  <c r="I11940" i="44"/>
  <c r="L11939" i="44"/>
  <c r="I11939" i="44"/>
  <c r="J11939" i="44" s="1"/>
  <c r="L11938" i="44"/>
  <c r="I11938" i="44"/>
  <c r="J11938" i="44" s="1"/>
  <c r="L11937" i="44"/>
  <c r="J11937" i="44"/>
  <c r="I11937" i="44"/>
  <c r="L11936" i="44"/>
  <c r="I11936" i="44"/>
  <c r="J11936" i="44" s="1"/>
  <c r="L11935" i="44"/>
  <c r="I11935" i="44"/>
  <c r="J11935" i="44" s="1"/>
  <c r="L11934" i="44"/>
  <c r="I11934" i="44"/>
  <c r="J11934" i="44" s="1"/>
  <c r="L11933" i="44"/>
  <c r="I11933" i="44"/>
  <c r="J11933" i="44" s="1"/>
  <c r="L11932" i="44"/>
  <c r="J11932" i="44"/>
  <c r="I11932" i="44"/>
  <c r="L11931" i="44"/>
  <c r="I11931" i="44"/>
  <c r="J11931" i="44" s="1"/>
  <c r="L11930" i="44"/>
  <c r="I11930" i="44"/>
  <c r="J11930" i="44" s="1"/>
  <c r="L11929" i="44"/>
  <c r="I11929" i="44"/>
  <c r="J11929" i="44" s="1"/>
  <c r="L11928" i="44"/>
  <c r="J11928" i="44"/>
  <c r="I11928" i="44"/>
  <c r="L11927" i="44"/>
  <c r="I11927" i="44"/>
  <c r="J11927" i="44" s="1"/>
  <c r="L11926" i="44"/>
  <c r="I11926" i="44"/>
  <c r="J11926" i="44" s="1"/>
  <c r="L11925" i="44"/>
  <c r="I11925" i="44"/>
  <c r="J11925" i="44" s="1"/>
  <c r="L11924" i="44"/>
  <c r="I11924" i="44"/>
  <c r="J11924" i="44" s="1"/>
  <c r="L11923" i="44"/>
  <c r="I11923" i="44"/>
  <c r="J11923" i="44" s="1"/>
  <c r="L11922" i="44"/>
  <c r="I11922" i="44"/>
  <c r="J11922" i="44" s="1"/>
  <c r="L11921" i="44"/>
  <c r="I11921" i="44"/>
  <c r="J11921" i="44" s="1"/>
  <c r="L11920" i="44"/>
  <c r="J11920" i="44"/>
  <c r="I11920" i="44"/>
  <c r="L11919" i="44"/>
  <c r="I11919" i="44"/>
  <c r="J11919" i="44" s="1"/>
  <c r="L11918" i="44"/>
  <c r="I11918" i="44"/>
  <c r="J11918" i="44" s="1"/>
  <c r="L11917" i="44"/>
  <c r="I11917" i="44"/>
  <c r="J11917" i="44" s="1"/>
  <c r="L11916" i="44"/>
  <c r="I11916" i="44"/>
  <c r="J11916" i="44" s="1"/>
  <c r="L11915" i="44"/>
  <c r="I11915" i="44"/>
  <c r="J11915" i="44" s="1"/>
  <c r="L11914" i="44"/>
  <c r="I11914" i="44"/>
  <c r="J11914" i="44" s="1"/>
  <c r="L11913" i="44"/>
  <c r="I11913" i="44"/>
  <c r="J11913" i="44" s="1"/>
  <c r="L11912" i="44"/>
  <c r="I11912" i="44"/>
  <c r="J11912" i="44" s="1"/>
  <c r="L11911" i="44"/>
  <c r="I11911" i="44"/>
  <c r="J11911" i="44" s="1"/>
  <c r="L11910" i="44"/>
  <c r="I11910" i="44"/>
  <c r="J11910" i="44" s="1"/>
  <c r="L11909" i="44"/>
  <c r="I11909" i="44"/>
  <c r="J11909" i="44" s="1"/>
  <c r="L11908" i="44"/>
  <c r="I11908" i="44"/>
  <c r="J11908" i="44" s="1"/>
  <c r="L11907" i="44"/>
  <c r="I11907" i="44"/>
  <c r="J11907" i="44" s="1"/>
  <c r="L11906" i="44"/>
  <c r="J11906" i="44"/>
  <c r="I11906" i="44"/>
  <c r="L11905" i="44"/>
  <c r="I11905" i="44"/>
  <c r="J11905" i="44" s="1"/>
  <c r="L11904" i="44"/>
  <c r="I11904" i="44"/>
  <c r="J11904" i="44" s="1"/>
  <c r="L11903" i="44"/>
  <c r="I11903" i="44"/>
  <c r="J11903" i="44" s="1"/>
  <c r="L11902" i="44"/>
  <c r="I11902" i="44"/>
  <c r="J11902" i="44" s="1"/>
  <c r="L11901" i="44"/>
  <c r="I11901" i="44"/>
  <c r="J11901" i="44" s="1"/>
  <c r="L11900" i="44"/>
  <c r="J11900" i="44"/>
  <c r="I11900" i="44"/>
  <c r="L11899" i="44"/>
  <c r="I11899" i="44"/>
  <c r="J11899" i="44" s="1"/>
  <c r="L11898" i="44"/>
  <c r="I11898" i="44"/>
  <c r="J11898" i="44" s="1"/>
  <c r="L11897" i="44"/>
  <c r="J11897" i="44"/>
  <c r="I11897" i="44"/>
  <c r="L11896" i="44"/>
  <c r="I11896" i="44"/>
  <c r="J11896" i="44" s="1"/>
  <c r="L11895" i="44"/>
  <c r="I11895" i="44"/>
  <c r="J11895" i="44" s="1"/>
  <c r="L11894" i="44"/>
  <c r="J11894" i="44"/>
  <c r="I11894" i="44"/>
  <c r="L11893" i="44"/>
  <c r="I11893" i="44"/>
  <c r="J11893" i="44" s="1"/>
  <c r="L11892" i="44"/>
  <c r="I11892" i="44"/>
  <c r="J11892" i="44" s="1"/>
  <c r="L11891" i="44"/>
  <c r="I11891" i="44"/>
  <c r="J11891" i="44" s="1"/>
  <c r="L11890" i="44"/>
  <c r="I11890" i="44"/>
  <c r="J11890" i="44" s="1"/>
  <c r="L11889" i="44"/>
  <c r="J11889" i="44"/>
  <c r="I11889" i="44"/>
  <c r="L11888" i="44"/>
  <c r="I11888" i="44"/>
  <c r="J11888" i="44" s="1"/>
  <c r="L11887" i="44"/>
  <c r="I11887" i="44"/>
  <c r="J11887" i="44" s="1"/>
  <c r="L11886" i="44"/>
  <c r="J11886" i="44"/>
  <c r="I11886" i="44"/>
  <c r="L11885" i="44"/>
  <c r="I11885" i="44"/>
  <c r="J11885" i="44" s="1"/>
  <c r="L11884" i="44"/>
  <c r="I11884" i="44"/>
  <c r="J11884" i="44" s="1"/>
  <c r="L11883" i="44"/>
  <c r="I11883" i="44"/>
  <c r="J11883" i="44" s="1"/>
  <c r="L11882" i="44"/>
  <c r="I11882" i="44"/>
  <c r="J11882" i="44" s="1"/>
  <c r="L11881" i="44"/>
  <c r="I11881" i="44"/>
  <c r="J11881" i="44" s="1"/>
  <c r="L11880" i="44"/>
  <c r="J11880" i="44"/>
  <c r="I11880" i="44"/>
  <c r="L11879" i="44"/>
  <c r="I11879" i="44"/>
  <c r="J11879" i="44" s="1"/>
  <c r="L11878" i="44"/>
  <c r="I11878" i="44"/>
  <c r="J11878" i="44" s="1"/>
  <c r="L11877" i="44"/>
  <c r="I11877" i="44"/>
  <c r="J11877" i="44" s="1"/>
  <c r="L11876" i="44"/>
  <c r="I11876" i="44"/>
  <c r="J11876" i="44" s="1"/>
  <c r="L11875" i="44"/>
  <c r="I11875" i="44"/>
  <c r="J11875" i="44" s="1"/>
  <c r="L11874" i="44"/>
  <c r="J11874" i="44"/>
  <c r="I11874" i="44"/>
  <c r="L11873" i="44"/>
  <c r="I11873" i="44"/>
  <c r="J11873" i="44" s="1"/>
  <c r="L11872" i="44"/>
  <c r="I11872" i="44"/>
  <c r="J11872" i="44" s="1"/>
  <c r="L11871" i="44"/>
  <c r="I11871" i="44"/>
  <c r="J11871" i="44" s="1"/>
  <c r="L11870" i="44"/>
  <c r="J11870" i="44"/>
  <c r="I11870" i="44"/>
  <c r="L11869" i="44"/>
  <c r="I11869" i="44"/>
  <c r="J11869" i="44" s="1"/>
  <c r="L11868" i="44"/>
  <c r="I11868" i="44"/>
  <c r="J11868" i="44" s="1"/>
  <c r="L11867" i="44"/>
  <c r="I11867" i="44"/>
  <c r="J11867" i="44" s="1"/>
  <c r="L11866" i="44"/>
  <c r="I11866" i="44"/>
  <c r="J11866" i="44" s="1"/>
  <c r="L11865" i="44"/>
  <c r="J11865" i="44"/>
  <c r="I11865" i="44"/>
  <c r="L11864" i="44"/>
  <c r="I11864" i="44"/>
  <c r="J11864" i="44" s="1"/>
  <c r="L11863" i="44"/>
  <c r="I11863" i="44"/>
  <c r="J11863" i="44" s="1"/>
  <c r="L11862" i="44"/>
  <c r="J11862" i="44"/>
  <c r="I11862" i="44"/>
  <c r="L11861" i="44"/>
  <c r="I11861" i="44"/>
  <c r="J11861" i="44" s="1"/>
  <c r="L11860" i="44"/>
  <c r="I11860" i="44"/>
  <c r="J11860" i="44" s="1"/>
  <c r="L11859" i="44"/>
  <c r="I11859" i="44"/>
  <c r="J11859" i="44" s="1"/>
  <c r="L11858" i="44"/>
  <c r="I11858" i="44"/>
  <c r="J11858" i="44" s="1"/>
  <c r="L11857" i="44"/>
  <c r="I11857" i="44"/>
  <c r="J11857" i="44" s="1"/>
  <c r="L11856" i="44"/>
  <c r="I11856" i="44"/>
  <c r="J11856" i="44" s="1"/>
  <c r="L11855" i="44"/>
  <c r="I11855" i="44"/>
  <c r="J11855" i="44" s="1"/>
  <c r="L11854" i="44"/>
  <c r="I11854" i="44"/>
  <c r="J11854" i="44" s="1"/>
  <c r="L11853" i="44"/>
  <c r="I11853" i="44"/>
  <c r="J11853" i="44" s="1"/>
  <c r="L11852" i="44"/>
  <c r="I11852" i="44"/>
  <c r="J11852" i="44" s="1"/>
  <c r="L11851" i="44"/>
  <c r="I11851" i="44"/>
  <c r="J11851" i="44" s="1"/>
  <c r="L11850" i="44"/>
  <c r="I11850" i="44"/>
  <c r="J11850" i="44" s="1"/>
  <c r="L11849" i="44"/>
  <c r="I11849" i="44"/>
  <c r="J11849" i="44" s="1"/>
  <c r="L11848" i="44"/>
  <c r="I11848" i="44"/>
  <c r="J11848" i="44" s="1"/>
  <c r="L11847" i="44"/>
  <c r="I11847" i="44"/>
  <c r="J11847" i="44" s="1"/>
  <c r="L11846" i="44"/>
  <c r="I11846" i="44"/>
  <c r="J11846" i="44" s="1"/>
  <c r="L11845" i="44"/>
  <c r="I11845" i="44"/>
  <c r="J11845" i="44" s="1"/>
  <c r="L11844" i="44"/>
  <c r="I11844" i="44"/>
  <c r="J11844" i="44" s="1"/>
  <c r="L11843" i="44"/>
  <c r="I11843" i="44"/>
  <c r="J11843" i="44" s="1"/>
  <c r="L11842" i="44"/>
  <c r="J11842" i="44"/>
  <c r="I11842" i="44"/>
  <c r="L11841" i="44"/>
  <c r="I11841" i="44"/>
  <c r="J11841" i="44" s="1"/>
  <c r="L11840" i="44"/>
  <c r="I11840" i="44"/>
  <c r="J11840" i="44" s="1"/>
  <c r="L11839" i="44"/>
  <c r="I11839" i="44"/>
  <c r="J11839" i="44" s="1"/>
  <c r="L11838" i="44"/>
  <c r="I11838" i="44"/>
  <c r="J11838" i="44" s="1"/>
  <c r="L11837" i="44"/>
  <c r="I11837" i="44"/>
  <c r="J11837" i="44" s="1"/>
  <c r="L11836" i="44"/>
  <c r="I11836" i="44"/>
  <c r="J11836" i="44" s="1"/>
  <c r="L11835" i="44"/>
  <c r="I11835" i="44"/>
  <c r="J11835" i="44" s="1"/>
  <c r="L11834" i="44"/>
  <c r="J11834" i="44"/>
  <c r="I11834" i="44"/>
  <c r="L11833" i="44"/>
  <c r="I11833" i="44"/>
  <c r="J11833" i="44" s="1"/>
  <c r="L11832" i="44"/>
  <c r="I11832" i="44"/>
  <c r="J11832" i="44" s="1"/>
  <c r="L11831" i="44"/>
  <c r="I11831" i="44"/>
  <c r="J11831" i="44" s="1"/>
  <c r="L11830" i="44"/>
  <c r="J11830" i="44"/>
  <c r="I11830" i="44"/>
  <c r="L11829" i="44"/>
  <c r="I11829" i="44"/>
  <c r="J11829" i="44" s="1"/>
  <c r="L11828" i="44"/>
  <c r="I11828" i="44"/>
  <c r="J11828" i="44" s="1"/>
  <c r="L11827" i="44"/>
  <c r="I11827" i="44"/>
  <c r="J11827" i="44" s="1"/>
  <c r="L11826" i="44"/>
  <c r="I11826" i="44"/>
  <c r="J11826" i="44" s="1"/>
  <c r="L11825" i="44"/>
  <c r="J11825" i="44"/>
  <c r="I11825" i="44"/>
  <c r="L11824" i="44"/>
  <c r="I11824" i="44"/>
  <c r="J11824" i="44" s="1"/>
  <c r="L11823" i="44"/>
  <c r="I11823" i="44"/>
  <c r="J11823" i="44" s="1"/>
  <c r="L11822" i="44"/>
  <c r="J11822" i="44"/>
  <c r="I11822" i="44"/>
  <c r="L11821" i="44"/>
  <c r="I11821" i="44"/>
  <c r="J11821" i="44" s="1"/>
  <c r="L11820" i="44"/>
  <c r="I11820" i="44"/>
  <c r="J11820" i="44" s="1"/>
  <c r="L11819" i="44"/>
  <c r="I11819" i="44"/>
  <c r="J11819" i="44" s="1"/>
  <c r="L11818" i="44"/>
  <c r="I11818" i="44"/>
  <c r="J11818" i="44" s="1"/>
  <c r="L11817" i="44"/>
  <c r="I11817" i="44"/>
  <c r="J11817" i="44" s="1"/>
  <c r="L11816" i="44"/>
  <c r="J11816" i="44"/>
  <c r="I11816" i="44"/>
  <c r="L11815" i="44"/>
  <c r="I11815" i="44"/>
  <c r="J11815" i="44" s="1"/>
  <c r="L11814" i="44"/>
  <c r="I11814" i="44"/>
  <c r="J11814" i="44" s="1"/>
  <c r="L11813" i="44"/>
  <c r="I11813" i="44"/>
  <c r="J11813" i="44" s="1"/>
  <c r="L11812" i="44"/>
  <c r="I11812" i="44"/>
  <c r="J11812" i="44" s="1"/>
  <c r="L11811" i="44"/>
  <c r="I11811" i="44"/>
  <c r="J11811" i="44" s="1"/>
  <c r="L11810" i="44"/>
  <c r="J11810" i="44"/>
  <c r="I11810" i="44"/>
  <c r="L11809" i="44"/>
  <c r="I11809" i="44"/>
  <c r="J11809" i="44" s="1"/>
  <c r="L11808" i="44"/>
  <c r="I11808" i="44"/>
  <c r="J11808" i="44" s="1"/>
  <c r="L11807" i="44"/>
  <c r="I11807" i="44"/>
  <c r="J11807" i="44" s="1"/>
  <c r="L11806" i="44"/>
  <c r="I11806" i="44"/>
  <c r="J11806" i="44" s="1"/>
  <c r="L11805" i="44"/>
  <c r="I11805" i="44"/>
  <c r="J11805" i="44" s="1"/>
  <c r="L11804" i="44"/>
  <c r="J11804" i="44"/>
  <c r="I11804" i="44"/>
  <c r="L11803" i="44"/>
  <c r="I11803" i="44"/>
  <c r="J11803" i="44" s="1"/>
  <c r="L11802" i="44"/>
  <c r="I11802" i="44"/>
  <c r="J11802" i="44" s="1"/>
  <c r="L11801" i="44"/>
  <c r="I11801" i="44"/>
  <c r="J11801" i="44" s="1"/>
  <c r="L11800" i="44"/>
  <c r="J11800" i="44"/>
  <c r="I11800" i="44"/>
  <c r="L11799" i="44"/>
  <c r="I11799" i="44"/>
  <c r="J11799" i="44" s="1"/>
  <c r="L11798" i="44"/>
  <c r="I11798" i="44"/>
  <c r="J11798" i="44" s="1"/>
  <c r="L11797" i="44"/>
  <c r="I11797" i="44"/>
  <c r="J11797" i="44" s="1"/>
  <c r="L11796" i="44"/>
  <c r="I11796" i="44"/>
  <c r="J11796" i="44" s="1"/>
  <c r="L11795" i="44"/>
  <c r="I11795" i="44"/>
  <c r="J11795" i="44" s="1"/>
  <c r="L11794" i="44"/>
  <c r="I11794" i="44"/>
  <c r="J11794" i="44" s="1"/>
  <c r="L11793" i="44"/>
  <c r="I11793" i="44"/>
  <c r="J11793" i="44" s="1"/>
  <c r="L11792" i="44"/>
  <c r="I11792" i="44"/>
  <c r="J11792" i="44" s="1"/>
  <c r="L11791" i="44"/>
  <c r="I11791" i="44"/>
  <c r="J11791" i="44" s="1"/>
  <c r="L11790" i="44"/>
  <c r="I11790" i="44"/>
  <c r="J11790" i="44" s="1"/>
  <c r="L11789" i="44"/>
  <c r="I11789" i="44"/>
  <c r="J11789" i="44" s="1"/>
  <c r="L11788" i="44"/>
  <c r="I11788" i="44"/>
  <c r="J11788" i="44" s="1"/>
  <c r="L11787" i="44"/>
  <c r="I11787" i="44"/>
  <c r="J11787" i="44" s="1"/>
  <c r="L11786" i="44"/>
  <c r="I11786" i="44"/>
  <c r="J11786" i="44" s="1"/>
  <c r="L11785" i="44"/>
  <c r="I11785" i="44"/>
  <c r="J11785" i="44" s="1"/>
  <c r="L11784" i="44"/>
  <c r="I11784" i="44"/>
  <c r="J11784" i="44" s="1"/>
  <c r="L11783" i="44"/>
  <c r="I11783" i="44"/>
  <c r="J11783" i="44" s="1"/>
  <c r="L11782" i="44"/>
  <c r="I11782" i="44"/>
  <c r="J11782" i="44" s="1"/>
  <c r="L11781" i="44"/>
  <c r="I11781" i="44"/>
  <c r="J11781" i="44" s="1"/>
  <c r="L11780" i="44"/>
  <c r="I11780" i="44"/>
  <c r="J11780" i="44" s="1"/>
  <c r="L11779" i="44"/>
  <c r="I11779" i="44"/>
  <c r="J11779" i="44" s="1"/>
  <c r="L11778" i="44"/>
  <c r="J11778" i="44"/>
  <c r="I11778" i="44"/>
  <c r="L11777" i="44"/>
  <c r="I11777" i="44"/>
  <c r="J11777" i="44" s="1"/>
  <c r="L11776" i="44"/>
  <c r="I11776" i="44"/>
  <c r="J11776" i="44" s="1"/>
  <c r="L11775" i="44"/>
  <c r="I11775" i="44"/>
  <c r="J11775" i="44" s="1"/>
  <c r="L11774" i="44"/>
  <c r="I11774" i="44"/>
  <c r="J11774" i="44" s="1"/>
  <c r="L11773" i="44"/>
  <c r="I11773" i="44"/>
  <c r="J11773" i="44" s="1"/>
  <c r="L11772" i="44"/>
  <c r="J11772" i="44"/>
  <c r="I11772" i="44"/>
  <c r="L11771" i="44"/>
  <c r="I11771" i="44"/>
  <c r="J11771" i="44" s="1"/>
  <c r="L11770" i="44"/>
  <c r="I11770" i="44"/>
  <c r="J11770" i="44" s="1"/>
  <c r="L11769" i="44"/>
  <c r="J11769" i="44"/>
  <c r="I11769" i="44"/>
  <c r="L11768" i="44"/>
  <c r="I11768" i="44"/>
  <c r="J11768" i="44" s="1"/>
  <c r="L11767" i="44"/>
  <c r="I11767" i="44"/>
  <c r="J11767" i="44" s="1"/>
  <c r="L11766" i="44"/>
  <c r="I11766" i="44"/>
  <c r="J11766" i="44" s="1"/>
  <c r="L11765" i="44"/>
  <c r="I11765" i="44"/>
  <c r="J11765" i="44" s="1"/>
  <c r="L11764" i="44"/>
  <c r="J11764" i="44"/>
  <c r="I11764" i="44"/>
  <c r="L11763" i="44"/>
  <c r="I11763" i="44"/>
  <c r="J11763" i="44" s="1"/>
  <c r="L11762" i="44"/>
  <c r="I11762" i="44"/>
  <c r="J11762" i="44" s="1"/>
  <c r="L11761" i="44"/>
  <c r="I11761" i="44"/>
  <c r="J11761" i="44" s="1"/>
  <c r="L11760" i="44"/>
  <c r="J11760" i="44"/>
  <c r="I11760" i="44"/>
  <c r="L11759" i="44"/>
  <c r="I11759" i="44"/>
  <c r="J11759" i="44" s="1"/>
  <c r="L11758" i="44"/>
  <c r="I11758" i="44"/>
  <c r="J11758" i="44" s="1"/>
  <c r="L11757" i="44"/>
  <c r="I11757" i="44"/>
  <c r="J11757" i="44" s="1"/>
  <c r="L11756" i="44"/>
  <c r="I11756" i="44"/>
  <c r="J11756" i="44" s="1"/>
  <c r="L11755" i="44"/>
  <c r="I11755" i="44"/>
  <c r="J11755" i="44" s="1"/>
  <c r="L11754" i="44"/>
  <c r="J11754" i="44"/>
  <c r="I11754" i="44"/>
  <c r="L11753" i="44"/>
  <c r="I11753" i="44"/>
  <c r="J11753" i="44" s="1"/>
  <c r="L11752" i="44"/>
  <c r="I11752" i="44"/>
  <c r="J11752" i="44" s="1"/>
  <c r="L11751" i="44"/>
  <c r="I11751" i="44"/>
  <c r="J11751" i="44" s="1"/>
  <c r="L11750" i="44"/>
  <c r="I11750" i="44"/>
  <c r="J11750" i="44" s="1"/>
  <c r="L11749" i="44"/>
  <c r="I11749" i="44"/>
  <c r="J11749" i="44" s="1"/>
  <c r="L11748" i="44"/>
  <c r="I11748" i="44"/>
  <c r="J11748" i="44" s="1"/>
  <c r="L11747" i="44"/>
  <c r="I11747" i="44"/>
  <c r="J11747" i="44" s="1"/>
  <c r="L11746" i="44"/>
  <c r="I11746" i="44"/>
  <c r="J11746" i="44" s="1"/>
  <c r="L11745" i="44"/>
  <c r="I11745" i="44"/>
  <c r="J11745" i="44" s="1"/>
  <c r="L11744" i="44"/>
  <c r="J11744" i="44"/>
  <c r="I11744" i="44"/>
  <c r="L11743" i="44"/>
  <c r="I11743" i="44"/>
  <c r="J11743" i="44" s="1"/>
  <c r="L11742" i="44"/>
  <c r="I11742" i="44"/>
  <c r="J11742" i="44" s="1"/>
  <c r="L11741" i="44"/>
  <c r="I11741" i="44"/>
  <c r="J11741" i="44" s="1"/>
  <c r="L11740" i="44"/>
  <c r="I11740" i="44"/>
  <c r="J11740" i="44" s="1"/>
  <c r="L11739" i="44"/>
  <c r="I11739" i="44"/>
  <c r="J11739" i="44" s="1"/>
  <c r="L11738" i="44"/>
  <c r="I11738" i="44"/>
  <c r="J11738" i="44" s="1"/>
  <c r="L11737" i="44"/>
  <c r="I11737" i="44"/>
  <c r="J11737" i="44" s="1"/>
  <c r="L11736" i="44"/>
  <c r="I11736" i="44"/>
  <c r="J11736" i="44" s="1"/>
  <c r="L11735" i="44"/>
  <c r="I11735" i="44"/>
  <c r="J11735" i="44" s="1"/>
  <c r="L11734" i="44"/>
  <c r="I11734" i="44"/>
  <c r="J11734" i="44" s="1"/>
  <c r="L11733" i="44"/>
  <c r="I11733" i="44"/>
  <c r="J11733" i="44" s="1"/>
  <c r="L11732" i="44"/>
  <c r="I11732" i="44"/>
  <c r="J11732" i="44" s="1"/>
  <c r="L11731" i="44"/>
  <c r="I11731" i="44"/>
  <c r="J11731" i="44" s="1"/>
  <c r="L11730" i="44"/>
  <c r="I11730" i="44"/>
  <c r="J11730" i="44" s="1"/>
  <c r="L11729" i="44"/>
  <c r="I11729" i="44"/>
  <c r="J11729" i="44" s="1"/>
  <c r="L11728" i="44"/>
  <c r="J11728" i="44"/>
  <c r="I11728" i="44"/>
  <c r="L11727" i="44"/>
  <c r="I11727" i="44"/>
  <c r="J11727" i="44" s="1"/>
  <c r="L11726" i="44"/>
  <c r="I11726" i="44"/>
  <c r="J11726" i="44" s="1"/>
  <c r="L11725" i="44"/>
  <c r="I11725" i="44"/>
  <c r="J11725" i="44" s="1"/>
  <c r="L11724" i="44"/>
  <c r="I11724" i="44"/>
  <c r="J11724" i="44" s="1"/>
  <c r="L11723" i="44"/>
  <c r="I11723" i="44"/>
  <c r="J11723" i="44" s="1"/>
  <c r="L11722" i="44"/>
  <c r="I11722" i="44"/>
  <c r="J11722" i="44" s="1"/>
  <c r="L11721" i="44"/>
  <c r="I11721" i="44"/>
  <c r="J11721" i="44" s="1"/>
  <c r="L11720" i="44"/>
  <c r="I11720" i="44"/>
  <c r="J11720" i="44" s="1"/>
  <c r="L11719" i="44"/>
  <c r="I11719" i="44"/>
  <c r="J11719" i="44" s="1"/>
  <c r="L11718" i="44"/>
  <c r="I11718" i="44"/>
  <c r="J11718" i="44" s="1"/>
  <c r="L11717" i="44"/>
  <c r="I11717" i="44"/>
  <c r="J11717" i="44" s="1"/>
  <c r="L11716" i="44"/>
  <c r="I11716" i="44"/>
  <c r="J11716" i="44" s="1"/>
  <c r="L11715" i="44"/>
  <c r="I11715" i="44"/>
  <c r="J11715" i="44" s="1"/>
  <c r="L11714" i="44"/>
  <c r="I11714" i="44"/>
  <c r="J11714" i="44" s="1"/>
  <c r="L11713" i="44"/>
  <c r="I11713" i="44"/>
  <c r="J11713" i="44" s="1"/>
  <c r="L11712" i="44"/>
  <c r="I11712" i="44"/>
  <c r="J11712" i="44" s="1"/>
  <c r="L11711" i="44"/>
  <c r="I11711" i="44"/>
  <c r="J11711" i="44" s="1"/>
  <c r="L11710" i="44"/>
  <c r="I11710" i="44"/>
  <c r="J11710" i="44" s="1"/>
  <c r="L11709" i="44"/>
  <c r="I11709" i="44"/>
  <c r="J11709" i="44" s="1"/>
  <c r="L11708" i="44"/>
  <c r="J11708" i="44"/>
  <c r="I11708" i="44"/>
  <c r="L11707" i="44"/>
  <c r="I11707" i="44"/>
  <c r="J11707" i="44" s="1"/>
  <c r="L11706" i="44"/>
  <c r="I11706" i="44"/>
  <c r="J11706" i="44" s="1"/>
  <c r="L11705" i="44"/>
  <c r="J11705" i="44"/>
  <c r="I11705" i="44"/>
  <c r="L11704" i="44"/>
  <c r="I11704" i="44"/>
  <c r="J11704" i="44" s="1"/>
  <c r="L11703" i="44"/>
  <c r="I11703" i="44"/>
  <c r="J11703" i="44" s="1"/>
  <c r="L11702" i="44"/>
  <c r="I11702" i="44"/>
  <c r="J11702" i="44" s="1"/>
  <c r="L11701" i="44"/>
  <c r="I11701" i="44"/>
  <c r="J11701" i="44" s="1"/>
  <c r="L11700" i="44"/>
  <c r="J11700" i="44"/>
  <c r="I11700" i="44"/>
  <c r="L11699" i="44"/>
  <c r="I11699" i="44"/>
  <c r="J11699" i="44" s="1"/>
  <c r="L11698" i="44"/>
  <c r="I11698" i="44"/>
  <c r="J11698" i="44" s="1"/>
  <c r="L11697" i="44"/>
  <c r="J11697" i="44"/>
  <c r="I11697" i="44"/>
  <c r="L11696" i="44"/>
  <c r="I11696" i="44"/>
  <c r="J11696" i="44" s="1"/>
  <c r="L11695" i="44"/>
  <c r="I11695" i="44"/>
  <c r="J11695" i="44" s="1"/>
  <c r="L11694" i="44"/>
  <c r="J11694" i="44"/>
  <c r="I11694" i="44"/>
  <c r="L11693" i="44"/>
  <c r="I11693" i="44"/>
  <c r="J11693" i="44" s="1"/>
  <c r="L11692" i="44"/>
  <c r="I11692" i="44"/>
  <c r="J11692" i="44" s="1"/>
  <c r="L11691" i="44"/>
  <c r="I11691" i="44"/>
  <c r="J11691" i="44" s="1"/>
  <c r="L11690" i="44"/>
  <c r="J11690" i="44"/>
  <c r="I11690" i="44"/>
  <c r="L11689" i="44"/>
  <c r="I11689" i="44"/>
  <c r="J11689" i="44" s="1"/>
  <c r="L11688" i="44"/>
  <c r="J11688" i="44"/>
  <c r="I11688" i="44"/>
  <c r="L11687" i="44"/>
  <c r="I11687" i="44"/>
  <c r="J11687" i="44" s="1"/>
  <c r="L11686" i="44"/>
  <c r="I11686" i="44"/>
  <c r="J11686" i="44" s="1"/>
  <c r="L11685" i="44"/>
  <c r="I11685" i="44"/>
  <c r="J11685" i="44" s="1"/>
  <c r="L11684" i="44"/>
  <c r="I11684" i="44"/>
  <c r="J11684" i="44" s="1"/>
  <c r="L11683" i="44"/>
  <c r="I11683" i="44"/>
  <c r="J11683" i="44" s="1"/>
  <c r="L11682" i="44"/>
  <c r="I11682" i="44"/>
  <c r="J11682" i="44" s="1"/>
  <c r="L11681" i="44"/>
  <c r="I11681" i="44"/>
  <c r="J11681" i="44" s="1"/>
  <c r="L11680" i="44"/>
  <c r="I11680" i="44"/>
  <c r="J11680" i="44" s="1"/>
  <c r="L11679" i="44"/>
  <c r="I11679" i="44"/>
  <c r="J11679" i="44" s="1"/>
  <c r="L11678" i="44"/>
  <c r="I11678" i="44"/>
  <c r="J11678" i="44" s="1"/>
  <c r="L11677" i="44"/>
  <c r="I11677" i="44"/>
  <c r="J11677" i="44" s="1"/>
  <c r="L11676" i="44"/>
  <c r="I11676" i="44"/>
  <c r="J11676" i="44" s="1"/>
  <c r="L11675" i="44"/>
  <c r="I11675" i="44"/>
  <c r="J11675" i="44" s="1"/>
  <c r="L11674" i="44"/>
  <c r="I11674" i="44"/>
  <c r="J11674" i="44" s="1"/>
  <c r="L11673" i="44"/>
  <c r="I11673" i="44"/>
  <c r="J11673" i="44" s="1"/>
  <c r="L11672" i="44"/>
  <c r="I11672" i="44"/>
  <c r="J11672" i="44" s="1"/>
  <c r="L11671" i="44"/>
  <c r="I11671" i="44"/>
  <c r="J11671" i="44" s="1"/>
  <c r="L11670" i="44"/>
  <c r="J11670" i="44"/>
  <c r="I11670" i="44"/>
  <c r="L11669" i="44"/>
  <c r="I11669" i="44"/>
  <c r="J11669" i="44" s="1"/>
  <c r="L11668" i="44"/>
  <c r="I11668" i="44"/>
  <c r="J11668" i="44" s="1"/>
  <c r="L11667" i="44"/>
  <c r="I11667" i="44"/>
  <c r="J11667" i="44" s="1"/>
  <c r="L11666" i="44"/>
  <c r="I11666" i="44"/>
  <c r="J11666" i="44" s="1"/>
  <c r="L11665" i="44"/>
  <c r="I11665" i="44"/>
  <c r="J11665" i="44" s="1"/>
  <c r="L11664" i="44"/>
  <c r="I11664" i="44"/>
  <c r="J11664" i="44" s="1"/>
  <c r="L11663" i="44"/>
  <c r="I11663" i="44"/>
  <c r="J11663" i="44" s="1"/>
  <c r="L11662" i="44"/>
  <c r="I11662" i="44"/>
  <c r="J11662" i="44" s="1"/>
  <c r="L11661" i="44"/>
  <c r="I11661" i="44"/>
  <c r="J11661" i="44" s="1"/>
  <c r="L11660" i="44"/>
  <c r="I11660" i="44"/>
  <c r="J11660" i="44" s="1"/>
  <c r="L11659" i="44"/>
  <c r="I11659" i="44"/>
  <c r="J11659" i="44" s="1"/>
  <c r="L11658" i="44"/>
  <c r="I11658" i="44"/>
  <c r="J11658" i="44" s="1"/>
  <c r="L11657" i="44"/>
  <c r="I11657" i="44"/>
  <c r="J11657" i="44" s="1"/>
  <c r="L11656" i="44"/>
  <c r="I11656" i="44"/>
  <c r="J11656" i="44" s="1"/>
  <c r="L11655" i="44"/>
  <c r="I11655" i="44"/>
  <c r="J11655" i="44" s="1"/>
  <c r="L11654" i="44"/>
  <c r="I11654" i="44"/>
  <c r="J11654" i="44" s="1"/>
  <c r="L11653" i="44"/>
  <c r="I11653" i="44"/>
  <c r="J11653" i="44" s="1"/>
  <c r="L11652" i="44"/>
  <c r="I11652" i="44"/>
  <c r="J11652" i="44" s="1"/>
  <c r="L11651" i="44"/>
  <c r="I11651" i="44"/>
  <c r="J11651" i="44" s="1"/>
  <c r="L11650" i="44"/>
  <c r="J11650" i="44"/>
  <c r="I11650" i="44"/>
  <c r="L11649" i="44"/>
  <c r="I11649" i="44"/>
  <c r="J11649" i="44" s="1"/>
  <c r="L11648" i="44"/>
  <c r="I11648" i="44"/>
  <c r="J11648" i="44" s="1"/>
  <c r="L11647" i="44"/>
  <c r="I11647" i="44"/>
  <c r="J11647" i="44" s="1"/>
  <c r="L11646" i="44"/>
  <c r="I11646" i="44"/>
  <c r="J11646" i="44" s="1"/>
  <c r="L11645" i="44"/>
  <c r="I11645" i="44"/>
  <c r="J11645" i="44" s="1"/>
  <c r="L11644" i="44"/>
  <c r="J11644" i="44"/>
  <c r="I11644" i="44"/>
  <c r="L11643" i="44"/>
  <c r="I11643" i="44"/>
  <c r="J11643" i="44" s="1"/>
  <c r="L11642" i="44"/>
  <c r="I11642" i="44"/>
  <c r="J11642" i="44" s="1"/>
  <c r="L11641" i="44"/>
  <c r="J11641" i="44"/>
  <c r="I11641" i="44"/>
  <c r="L11640" i="44"/>
  <c r="I11640" i="44"/>
  <c r="J11640" i="44" s="1"/>
  <c r="L11639" i="44"/>
  <c r="I11639" i="44"/>
  <c r="J11639" i="44" s="1"/>
  <c r="L11638" i="44"/>
  <c r="I11638" i="44"/>
  <c r="J11638" i="44" s="1"/>
  <c r="L11637" i="44"/>
  <c r="I11637" i="44"/>
  <c r="J11637" i="44" s="1"/>
  <c r="L11636" i="44"/>
  <c r="J11636" i="44"/>
  <c r="I11636" i="44"/>
  <c r="L11635" i="44"/>
  <c r="I11635" i="44"/>
  <c r="J11635" i="44" s="1"/>
  <c r="L11634" i="44"/>
  <c r="I11634" i="44"/>
  <c r="J11634" i="44" s="1"/>
  <c r="L11633" i="44"/>
  <c r="I11633" i="44"/>
  <c r="J11633" i="44" s="1"/>
  <c r="L11632" i="44"/>
  <c r="J11632" i="44"/>
  <c r="I11632" i="44"/>
  <c r="L11631" i="44"/>
  <c r="I11631" i="44"/>
  <c r="J11631" i="44" s="1"/>
  <c r="L11630" i="44"/>
  <c r="I11630" i="44"/>
  <c r="J11630" i="44" s="1"/>
  <c r="L11629" i="44"/>
  <c r="I11629" i="44"/>
  <c r="J11629" i="44" s="1"/>
  <c r="L11628" i="44"/>
  <c r="I11628" i="44"/>
  <c r="J11628" i="44" s="1"/>
  <c r="L11627" i="44"/>
  <c r="I11627" i="44"/>
  <c r="J11627" i="44" s="1"/>
  <c r="L11626" i="44"/>
  <c r="J11626" i="44"/>
  <c r="I11626" i="44"/>
  <c r="L11625" i="44"/>
  <c r="I11625" i="44"/>
  <c r="J11625" i="44" s="1"/>
  <c r="L11624" i="44"/>
  <c r="I11624" i="44"/>
  <c r="J11624" i="44" s="1"/>
  <c r="L11623" i="44"/>
  <c r="I11623" i="44"/>
  <c r="J11623" i="44" s="1"/>
  <c r="L11622" i="44"/>
  <c r="I11622" i="44"/>
  <c r="J11622" i="44" s="1"/>
  <c r="L11621" i="44"/>
  <c r="I11621" i="44"/>
  <c r="J11621" i="44" s="1"/>
  <c r="L11620" i="44"/>
  <c r="I11620" i="44"/>
  <c r="J11620" i="44" s="1"/>
  <c r="L11619" i="44"/>
  <c r="I11619" i="44"/>
  <c r="J11619" i="44" s="1"/>
  <c r="L11618" i="44"/>
  <c r="J11618" i="44"/>
  <c r="I11618" i="44"/>
  <c r="L11617" i="44"/>
  <c r="I11617" i="44"/>
  <c r="J11617" i="44" s="1"/>
  <c r="L11616" i="44"/>
  <c r="I11616" i="44"/>
  <c r="J11616" i="44" s="1"/>
  <c r="L11615" i="44"/>
  <c r="I11615" i="44"/>
  <c r="J11615" i="44" s="1"/>
  <c r="L11614" i="44"/>
  <c r="I11614" i="44"/>
  <c r="J11614" i="44" s="1"/>
  <c r="L11613" i="44"/>
  <c r="I11613" i="44"/>
  <c r="J11613" i="44" s="1"/>
  <c r="L11612" i="44"/>
  <c r="I11612" i="44"/>
  <c r="J11612" i="44" s="1"/>
  <c r="L11611" i="44"/>
  <c r="I11611" i="44"/>
  <c r="J11611" i="44" s="1"/>
  <c r="L11610" i="44"/>
  <c r="I11610" i="44"/>
  <c r="J11610" i="44" s="1"/>
  <c r="L11609" i="44"/>
  <c r="J11609" i="44"/>
  <c r="I11609" i="44"/>
  <c r="L11608" i="44"/>
  <c r="I11608" i="44"/>
  <c r="J11608" i="44" s="1"/>
  <c r="L11607" i="44"/>
  <c r="I11607" i="44"/>
  <c r="J11607" i="44" s="1"/>
  <c r="L11606" i="44"/>
  <c r="I11606" i="44"/>
  <c r="J11606" i="44" s="1"/>
  <c r="L11605" i="44"/>
  <c r="I11605" i="44"/>
  <c r="J11605" i="44" s="1"/>
  <c r="L11604" i="44"/>
  <c r="I11604" i="44"/>
  <c r="J11604" i="44" s="1"/>
  <c r="L11603" i="44"/>
  <c r="I11603" i="44"/>
  <c r="J11603" i="44" s="1"/>
  <c r="L11602" i="44"/>
  <c r="I11602" i="44"/>
  <c r="J11602" i="44" s="1"/>
  <c r="L11601" i="44"/>
  <c r="I11601" i="44"/>
  <c r="J11601" i="44" s="1"/>
  <c r="L11600" i="44"/>
  <c r="I11600" i="44"/>
  <c r="J11600" i="44" s="1"/>
  <c r="L11599" i="44"/>
  <c r="I11599" i="44"/>
  <c r="J11599" i="44" s="1"/>
  <c r="L11598" i="44"/>
  <c r="I11598" i="44"/>
  <c r="J11598" i="44" s="1"/>
  <c r="L11597" i="44"/>
  <c r="I11597" i="44"/>
  <c r="J11597" i="44" s="1"/>
  <c r="L11596" i="44"/>
  <c r="I11596" i="44"/>
  <c r="J11596" i="44" s="1"/>
  <c r="L11595" i="44"/>
  <c r="I11595" i="44"/>
  <c r="J11595" i="44" s="1"/>
  <c r="L11594" i="44"/>
  <c r="I11594" i="44"/>
  <c r="J11594" i="44" s="1"/>
  <c r="L11593" i="44"/>
  <c r="I11593" i="44"/>
  <c r="J11593" i="44" s="1"/>
  <c r="L11592" i="44"/>
  <c r="I11592" i="44"/>
  <c r="J11592" i="44" s="1"/>
  <c r="L11591" i="44"/>
  <c r="I11591" i="44"/>
  <c r="J11591" i="44" s="1"/>
  <c r="L11590" i="44"/>
  <c r="I11590" i="44"/>
  <c r="J11590" i="44" s="1"/>
  <c r="L11589" i="44"/>
  <c r="I11589" i="44"/>
  <c r="J11589" i="44" s="1"/>
  <c r="L11588" i="44"/>
  <c r="I11588" i="44"/>
  <c r="J11588" i="44" s="1"/>
  <c r="L11587" i="44"/>
  <c r="I11587" i="44"/>
  <c r="J11587" i="44" s="1"/>
  <c r="L11586" i="44"/>
  <c r="J11586" i="44"/>
  <c r="I11586" i="44"/>
  <c r="L11585" i="44"/>
  <c r="I11585" i="44"/>
  <c r="J11585" i="44" s="1"/>
  <c r="L11584" i="44"/>
  <c r="I11584" i="44"/>
  <c r="J11584" i="44" s="1"/>
  <c r="L11583" i="44"/>
  <c r="I11583" i="44"/>
  <c r="J11583" i="44" s="1"/>
  <c r="L11582" i="44"/>
  <c r="I11582" i="44"/>
  <c r="J11582" i="44" s="1"/>
  <c r="L11581" i="44"/>
  <c r="I11581" i="44"/>
  <c r="J11581" i="44" s="1"/>
  <c r="L11580" i="44"/>
  <c r="J11580" i="44"/>
  <c r="I11580" i="44"/>
  <c r="L11579" i="44"/>
  <c r="I11579" i="44"/>
  <c r="J11579" i="44" s="1"/>
  <c r="L11578" i="44"/>
  <c r="I11578" i="44"/>
  <c r="J11578" i="44" s="1"/>
  <c r="L11577" i="44"/>
  <c r="J11577" i="44"/>
  <c r="I11577" i="44"/>
  <c r="L11576" i="44"/>
  <c r="I11576" i="44"/>
  <c r="J11576" i="44" s="1"/>
  <c r="L11575" i="44"/>
  <c r="I11575" i="44"/>
  <c r="J11575" i="44" s="1"/>
  <c r="L11574" i="44"/>
  <c r="J11574" i="44"/>
  <c r="I11574" i="44"/>
  <c r="L11573" i="44"/>
  <c r="I11573" i="44"/>
  <c r="J11573" i="44" s="1"/>
  <c r="L11572" i="44"/>
  <c r="I11572" i="44"/>
  <c r="J11572" i="44" s="1"/>
  <c r="L11571" i="44"/>
  <c r="I11571" i="44"/>
  <c r="J11571" i="44" s="1"/>
  <c r="L11570" i="44"/>
  <c r="J11570" i="44"/>
  <c r="I11570" i="44"/>
  <c r="L11569" i="44"/>
  <c r="I11569" i="44"/>
  <c r="J11569" i="44" s="1"/>
  <c r="L11568" i="44"/>
  <c r="J11568" i="44"/>
  <c r="I11568" i="44"/>
  <c r="L11567" i="44"/>
  <c r="I11567" i="44"/>
  <c r="J11567" i="44" s="1"/>
  <c r="L11566" i="44"/>
  <c r="I11566" i="44"/>
  <c r="J11566" i="44" s="1"/>
  <c r="L11565" i="44"/>
  <c r="I11565" i="44"/>
  <c r="J11565" i="44" s="1"/>
  <c r="L11564" i="44"/>
  <c r="J11564" i="44"/>
  <c r="I11564" i="44"/>
  <c r="L11563" i="44"/>
  <c r="I11563" i="44"/>
  <c r="J11563" i="44" s="1"/>
  <c r="L11562" i="44"/>
  <c r="I11562" i="44"/>
  <c r="J11562" i="44" s="1"/>
  <c r="L11561" i="44"/>
  <c r="I11561" i="44"/>
  <c r="J11561" i="44" s="1"/>
  <c r="L11560" i="44"/>
  <c r="J11560" i="44"/>
  <c r="I11560" i="44"/>
  <c r="L11559" i="44"/>
  <c r="I11559" i="44"/>
  <c r="J11559" i="44" s="1"/>
  <c r="L11558" i="44"/>
  <c r="I11558" i="44"/>
  <c r="J11558" i="44" s="1"/>
  <c r="L11557" i="44"/>
  <c r="I11557" i="44"/>
  <c r="J11557" i="44" s="1"/>
  <c r="L11556" i="44"/>
  <c r="I11556" i="44"/>
  <c r="J11556" i="44" s="1"/>
  <c r="L11555" i="44"/>
  <c r="I11555" i="44"/>
  <c r="J11555" i="44" s="1"/>
  <c r="L11554" i="44"/>
  <c r="I11554" i="44"/>
  <c r="J11554" i="44" s="1"/>
  <c r="L11553" i="44"/>
  <c r="I11553" i="44"/>
  <c r="J11553" i="44" s="1"/>
  <c r="L11552" i="44"/>
  <c r="J11552" i="44"/>
  <c r="I11552" i="44"/>
  <c r="L11551" i="44"/>
  <c r="I11551" i="44"/>
  <c r="J11551" i="44" s="1"/>
  <c r="L11550" i="44"/>
  <c r="I11550" i="44"/>
  <c r="J11550" i="44" s="1"/>
  <c r="L11549" i="44"/>
  <c r="I11549" i="44"/>
  <c r="J11549" i="44" s="1"/>
  <c r="L11548" i="44"/>
  <c r="I11548" i="44"/>
  <c r="J11548" i="44" s="1"/>
  <c r="L11547" i="44"/>
  <c r="I11547" i="44"/>
  <c r="J11547" i="44" s="1"/>
  <c r="L11546" i="44"/>
  <c r="I11546" i="44"/>
  <c r="J11546" i="44" s="1"/>
  <c r="L11545" i="44"/>
  <c r="I11545" i="44"/>
  <c r="J11545" i="44" s="1"/>
  <c r="L11544" i="44"/>
  <c r="J11544" i="44"/>
  <c r="I11544" i="44"/>
  <c r="L11543" i="44"/>
  <c r="I11543" i="44"/>
  <c r="J11543" i="44" s="1"/>
  <c r="L11542" i="44"/>
  <c r="I11542" i="44"/>
  <c r="J11542" i="44" s="1"/>
  <c r="L11541" i="44"/>
  <c r="I11541" i="44"/>
  <c r="J11541" i="44" s="1"/>
  <c r="L11540" i="44"/>
  <c r="I11540" i="44"/>
  <c r="J11540" i="44" s="1"/>
  <c r="L11539" i="44"/>
  <c r="I11539" i="44"/>
  <c r="J11539" i="44" s="1"/>
  <c r="L11538" i="44"/>
  <c r="I11538" i="44"/>
  <c r="J11538" i="44" s="1"/>
  <c r="L11537" i="44"/>
  <c r="I11537" i="44"/>
  <c r="J11537" i="44" s="1"/>
  <c r="L11536" i="44"/>
  <c r="I11536" i="44"/>
  <c r="J11536" i="44" s="1"/>
  <c r="L11535" i="44"/>
  <c r="I11535" i="44"/>
  <c r="J11535" i="44" s="1"/>
  <c r="L11534" i="44"/>
  <c r="I11534" i="44"/>
  <c r="J11534" i="44" s="1"/>
  <c r="L11533" i="44"/>
  <c r="I11533" i="44"/>
  <c r="J11533" i="44" s="1"/>
  <c r="L11532" i="44"/>
  <c r="I11532" i="44"/>
  <c r="J11532" i="44" s="1"/>
  <c r="L11531" i="44"/>
  <c r="I11531" i="44"/>
  <c r="J11531" i="44" s="1"/>
  <c r="L11530" i="44"/>
  <c r="I11530" i="44"/>
  <c r="J11530" i="44" s="1"/>
  <c r="L11529" i="44"/>
  <c r="I11529" i="44"/>
  <c r="J11529" i="44" s="1"/>
  <c r="L11528" i="44"/>
  <c r="I11528" i="44"/>
  <c r="J11528" i="44" s="1"/>
  <c r="L11527" i="44"/>
  <c r="I11527" i="44"/>
  <c r="J11527" i="44" s="1"/>
  <c r="L11526" i="44"/>
  <c r="I11526" i="44"/>
  <c r="J11526" i="44" s="1"/>
  <c r="L11525" i="44"/>
  <c r="I11525" i="44"/>
  <c r="J11525" i="44" s="1"/>
  <c r="L11524" i="44"/>
  <c r="J11524" i="44"/>
  <c r="I11524" i="44"/>
  <c r="L11523" i="44"/>
  <c r="I11523" i="44"/>
  <c r="J11523" i="44" s="1"/>
  <c r="L11522" i="44"/>
  <c r="I11522" i="44"/>
  <c r="J11522" i="44" s="1"/>
  <c r="L11521" i="44"/>
  <c r="I11521" i="44"/>
  <c r="J11521" i="44" s="1"/>
  <c r="L11520" i="44"/>
  <c r="J11520" i="44"/>
  <c r="I11520" i="44"/>
  <c r="L11519" i="44"/>
  <c r="I11519" i="44"/>
  <c r="J11519" i="44" s="1"/>
  <c r="L11518" i="44"/>
  <c r="I11518" i="44"/>
  <c r="J11518" i="44" s="1"/>
  <c r="L11517" i="44"/>
  <c r="I11517" i="44"/>
  <c r="J11517" i="44" s="1"/>
  <c r="L11516" i="44"/>
  <c r="I11516" i="44"/>
  <c r="J11516" i="44" s="1"/>
  <c r="L11515" i="44"/>
  <c r="I11515" i="44"/>
  <c r="J11515" i="44" s="1"/>
  <c r="L11514" i="44"/>
  <c r="I11514" i="44"/>
  <c r="J11514" i="44" s="1"/>
  <c r="L11513" i="44"/>
  <c r="I11513" i="44"/>
  <c r="J11513" i="44" s="1"/>
  <c r="L11512" i="44"/>
  <c r="J11512" i="44"/>
  <c r="I11512" i="44"/>
  <c r="L11511" i="44"/>
  <c r="I11511" i="44"/>
  <c r="J11511" i="44" s="1"/>
  <c r="L11510" i="44"/>
  <c r="I11510" i="44"/>
  <c r="J11510" i="44" s="1"/>
  <c r="L11509" i="44"/>
  <c r="I11509" i="44"/>
  <c r="J11509" i="44" s="1"/>
  <c r="L11508" i="44"/>
  <c r="I11508" i="44"/>
  <c r="J11508" i="44" s="1"/>
  <c r="L11507" i="44"/>
  <c r="I11507" i="44"/>
  <c r="J11507" i="44" s="1"/>
  <c r="L11506" i="44"/>
  <c r="I11506" i="44"/>
  <c r="J11506" i="44" s="1"/>
  <c r="L11505" i="44"/>
  <c r="I11505" i="44"/>
  <c r="J11505" i="44" s="1"/>
  <c r="L11504" i="44"/>
  <c r="J11504" i="44"/>
  <c r="I11504" i="44"/>
  <c r="L11503" i="44"/>
  <c r="I11503" i="44"/>
  <c r="J11503" i="44" s="1"/>
  <c r="L11502" i="44"/>
  <c r="I11502" i="44"/>
  <c r="J11502" i="44" s="1"/>
  <c r="L11501" i="44"/>
  <c r="I11501" i="44"/>
  <c r="J11501" i="44" s="1"/>
  <c r="L11500" i="44"/>
  <c r="I11500" i="44"/>
  <c r="J11500" i="44" s="1"/>
  <c r="L11499" i="44"/>
  <c r="I11499" i="44"/>
  <c r="J11499" i="44" s="1"/>
  <c r="L11498" i="44"/>
  <c r="I11498" i="44"/>
  <c r="J11498" i="44" s="1"/>
  <c r="L11497" i="44"/>
  <c r="I11497" i="44"/>
  <c r="J11497" i="44" s="1"/>
  <c r="L11496" i="44"/>
  <c r="I11496" i="44"/>
  <c r="J11496" i="44" s="1"/>
  <c r="L11495" i="44"/>
  <c r="I11495" i="44"/>
  <c r="J11495" i="44" s="1"/>
  <c r="L11494" i="44"/>
  <c r="I11494" i="44"/>
  <c r="J11494" i="44" s="1"/>
  <c r="L11493" i="44"/>
  <c r="I11493" i="44"/>
  <c r="J11493" i="44" s="1"/>
  <c r="L11492" i="44"/>
  <c r="I11492" i="44"/>
  <c r="J11492" i="44" s="1"/>
  <c r="L11491" i="44"/>
  <c r="I11491" i="44"/>
  <c r="J11491" i="44" s="1"/>
  <c r="L11490" i="44"/>
  <c r="I11490" i="44"/>
  <c r="J11490" i="44" s="1"/>
  <c r="L11489" i="44"/>
  <c r="I11489" i="44"/>
  <c r="J11489" i="44" s="1"/>
  <c r="L11488" i="44"/>
  <c r="I11488" i="44"/>
  <c r="J11488" i="44" s="1"/>
  <c r="L11487" i="44"/>
  <c r="I11487" i="44"/>
  <c r="J11487" i="44" s="1"/>
  <c r="L11486" i="44"/>
  <c r="I11486" i="44"/>
  <c r="J11486" i="44" s="1"/>
  <c r="L11485" i="44"/>
  <c r="I11485" i="44"/>
  <c r="J11485" i="44" s="1"/>
  <c r="L11484" i="44"/>
  <c r="J11484" i="44"/>
  <c r="I11484" i="44"/>
  <c r="L11483" i="44"/>
  <c r="I11483" i="44"/>
  <c r="J11483" i="44" s="1"/>
  <c r="L11482" i="44"/>
  <c r="I11482" i="44"/>
  <c r="J11482" i="44" s="1"/>
  <c r="L11481" i="44"/>
  <c r="J11481" i="44"/>
  <c r="I11481" i="44"/>
  <c r="L11480" i="44"/>
  <c r="I11480" i="44"/>
  <c r="J11480" i="44" s="1"/>
  <c r="L11479" i="44"/>
  <c r="I11479" i="44"/>
  <c r="J11479" i="44" s="1"/>
  <c r="L11478" i="44"/>
  <c r="I11478" i="44"/>
  <c r="J11478" i="44" s="1"/>
  <c r="L11477" i="44"/>
  <c r="I11477" i="44"/>
  <c r="J11477" i="44" s="1"/>
  <c r="L11476" i="44"/>
  <c r="I11476" i="44"/>
  <c r="J11476" i="44" s="1"/>
  <c r="L11475" i="44"/>
  <c r="I11475" i="44"/>
  <c r="J11475" i="44" s="1"/>
  <c r="L11474" i="44"/>
  <c r="J11474" i="44"/>
  <c r="I11474" i="44"/>
  <c r="L11473" i="44"/>
  <c r="I11473" i="44"/>
  <c r="J11473" i="44" s="1"/>
  <c r="L11472" i="44"/>
  <c r="I11472" i="44"/>
  <c r="J11472" i="44" s="1"/>
  <c r="L11471" i="44"/>
  <c r="I11471" i="44"/>
  <c r="J11471" i="44" s="1"/>
  <c r="L11470" i="44"/>
  <c r="J11470" i="44"/>
  <c r="I11470" i="44"/>
  <c r="L11469" i="44"/>
  <c r="I11469" i="44"/>
  <c r="J11469" i="44" s="1"/>
  <c r="L11468" i="44"/>
  <c r="I11468" i="44"/>
  <c r="J11468" i="44" s="1"/>
  <c r="L11467" i="44"/>
  <c r="I11467" i="44"/>
  <c r="J11467" i="44" s="1"/>
  <c r="L11466" i="44"/>
  <c r="I11466" i="44"/>
  <c r="J11466" i="44" s="1"/>
  <c r="L11465" i="44"/>
  <c r="J11465" i="44"/>
  <c r="I11465" i="44"/>
  <c r="L11464" i="44"/>
  <c r="I11464" i="44"/>
  <c r="J11464" i="44" s="1"/>
  <c r="L11463" i="44"/>
  <c r="I11463" i="44"/>
  <c r="J11463" i="44" s="1"/>
  <c r="L11462" i="44"/>
  <c r="J11462" i="44"/>
  <c r="I11462" i="44"/>
  <c r="L11461" i="44"/>
  <c r="I11461" i="44"/>
  <c r="J11461" i="44" s="1"/>
  <c r="L11460" i="44"/>
  <c r="I11460" i="44"/>
  <c r="J11460" i="44" s="1"/>
  <c r="L11459" i="44"/>
  <c r="I11459" i="44"/>
  <c r="J11459" i="44" s="1"/>
  <c r="L11458" i="44"/>
  <c r="I11458" i="44"/>
  <c r="J11458" i="44" s="1"/>
  <c r="L11457" i="44"/>
  <c r="I11457" i="44"/>
  <c r="J11457" i="44" s="1"/>
  <c r="L11456" i="44"/>
  <c r="I11456" i="44"/>
  <c r="J11456" i="44" s="1"/>
  <c r="L11455" i="44"/>
  <c r="I11455" i="44"/>
  <c r="J11455" i="44" s="1"/>
  <c r="L11454" i="44"/>
  <c r="I11454" i="44"/>
  <c r="J11454" i="44" s="1"/>
  <c r="L11453" i="44"/>
  <c r="I11453" i="44"/>
  <c r="J11453" i="44" s="1"/>
  <c r="L11452" i="44"/>
  <c r="I11452" i="44"/>
  <c r="J11452" i="44" s="1"/>
  <c r="L11451" i="44"/>
  <c r="I11451" i="44"/>
  <c r="J11451" i="44" s="1"/>
  <c r="L11450" i="44"/>
  <c r="J11450" i="44"/>
  <c r="I11450" i="44"/>
  <c r="L11449" i="44"/>
  <c r="I11449" i="44"/>
  <c r="J11449" i="44" s="1"/>
  <c r="L11448" i="44"/>
  <c r="I11448" i="44"/>
  <c r="J11448" i="44" s="1"/>
  <c r="L11447" i="44"/>
  <c r="I11447" i="44"/>
  <c r="J11447" i="44" s="1"/>
  <c r="L11446" i="44"/>
  <c r="I11446" i="44"/>
  <c r="J11446" i="44" s="1"/>
  <c r="L11445" i="44"/>
  <c r="I11445" i="44"/>
  <c r="J11445" i="44" s="1"/>
  <c r="L11444" i="44"/>
  <c r="I11444" i="44"/>
  <c r="J11444" i="44" s="1"/>
  <c r="L11443" i="44"/>
  <c r="I11443" i="44"/>
  <c r="J11443" i="44" s="1"/>
  <c r="L11442" i="44"/>
  <c r="I11442" i="44"/>
  <c r="J11442" i="44" s="1"/>
  <c r="L11441" i="44"/>
  <c r="I11441" i="44"/>
  <c r="J11441" i="44" s="1"/>
  <c r="L11440" i="44"/>
  <c r="I11440" i="44"/>
  <c r="J11440" i="44" s="1"/>
  <c r="L11439" i="44"/>
  <c r="I11439" i="44"/>
  <c r="J11439" i="44" s="1"/>
  <c r="L11438" i="44"/>
  <c r="J11438" i="44"/>
  <c r="I11438" i="44"/>
  <c r="L11437" i="44"/>
  <c r="I11437" i="44"/>
  <c r="J11437" i="44" s="1"/>
  <c r="L11436" i="44"/>
  <c r="I11436" i="44"/>
  <c r="J11436" i="44" s="1"/>
  <c r="L11435" i="44"/>
  <c r="I11435" i="44"/>
  <c r="J11435" i="44" s="1"/>
  <c r="L11434" i="44"/>
  <c r="I11434" i="44"/>
  <c r="J11434" i="44" s="1"/>
  <c r="L11433" i="44"/>
  <c r="I11433" i="44"/>
  <c r="J11433" i="44" s="1"/>
  <c r="L11432" i="44"/>
  <c r="I11432" i="44"/>
  <c r="J11432" i="44" s="1"/>
  <c r="L11431" i="44"/>
  <c r="I11431" i="44"/>
  <c r="J11431" i="44" s="1"/>
  <c r="L11430" i="44"/>
  <c r="I11430" i="44"/>
  <c r="J11430" i="44" s="1"/>
  <c r="L11429" i="44"/>
  <c r="I11429" i="44"/>
  <c r="J11429" i="44" s="1"/>
  <c r="L11428" i="44"/>
  <c r="I11428" i="44"/>
  <c r="J11428" i="44" s="1"/>
  <c r="L11427" i="44"/>
  <c r="I11427" i="44"/>
  <c r="J11427" i="44" s="1"/>
  <c r="L11426" i="44"/>
  <c r="I11426" i="44"/>
  <c r="J11426" i="44" s="1"/>
  <c r="L11425" i="44"/>
  <c r="I11425" i="44"/>
  <c r="J11425" i="44" s="1"/>
  <c r="L11424" i="44"/>
  <c r="J11424" i="44"/>
  <c r="I11424" i="44"/>
  <c r="L11423" i="44"/>
  <c r="I11423" i="44"/>
  <c r="J11423" i="44" s="1"/>
  <c r="L11422" i="44"/>
  <c r="I11422" i="44"/>
  <c r="J11422" i="44" s="1"/>
  <c r="L11421" i="44"/>
  <c r="I11421" i="44"/>
  <c r="J11421" i="44" s="1"/>
  <c r="L11420" i="44"/>
  <c r="I11420" i="44"/>
  <c r="J11420" i="44" s="1"/>
  <c r="L11419" i="44"/>
  <c r="I11419" i="44"/>
  <c r="J11419" i="44" s="1"/>
  <c r="L11418" i="44"/>
  <c r="I11418" i="44"/>
  <c r="J11418" i="44" s="1"/>
  <c r="L11417" i="44"/>
  <c r="I11417" i="44"/>
  <c r="J11417" i="44" s="1"/>
  <c r="L11416" i="44"/>
  <c r="I11416" i="44"/>
  <c r="J11416" i="44" s="1"/>
  <c r="L11415" i="44"/>
  <c r="I11415" i="44"/>
  <c r="J11415" i="44" s="1"/>
  <c r="L11414" i="44"/>
  <c r="I11414" i="44"/>
  <c r="J11414" i="44" s="1"/>
  <c r="L11413" i="44"/>
  <c r="I11413" i="44"/>
  <c r="J11413" i="44" s="1"/>
  <c r="L11412" i="44"/>
  <c r="I11412" i="44"/>
  <c r="J11412" i="44" s="1"/>
  <c r="L11411" i="44"/>
  <c r="I11411" i="44"/>
  <c r="J11411" i="44" s="1"/>
  <c r="L11410" i="44"/>
  <c r="I11410" i="44"/>
  <c r="J11410" i="44" s="1"/>
  <c r="L11409" i="44"/>
  <c r="I11409" i="44"/>
  <c r="J11409" i="44" s="1"/>
  <c r="L11408" i="44"/>
  <c r="I11408" i="44"/>
  <c r="J11408" i="44" s="1"/>
  <c r="L11407" i="44"/>
  <c r="I11407" i="44"/>
  <c r="J11407" i="44" s="1"/>
  <c r="L11406" i="44"/>
  <c r="I11406" i="44"/>
  <c r="J11406" i="44" s="1"/>
  <c r="L11405" i="44"/>
  <c r="I11405" i="44"/>
  <c r="J11405" i="44" s="1"/>
  <c r="L11404" i="44"/>
  <c r="J11404" i="44"/>
  <c r="I11404" i="44"/>
  <c r="L11403" i="44"/>
  <c r="I11403" i="44"/>
  <c r="J11403" i="44" s="1"/>
  <c r="L11402" i="44"/>
  <c r="I11402" i="44"/>
  <c r="J11402" i="44" s="1"/>
  <c r="L11401" i="44"/>
  <c r="J11401" i="44"/>
  <c r="I11401" i="44"/>
  <c r="L11400" i="44"/>
  <c r="I11400" i="44"/>
  <c r="J11400" i="44" s="1"/>
  <c r="L11399" i="44"/>
  <c r="I11399" i="44"/>
  <c r="J11399" i="44" s="1"/>
  <c r="L11398" i="44"/>
  <c r="I11398" i="44"/>
  <c r="J11398" i="44" s="1"/>
  <c r="L11397" i="44"/>
  <c r="I11397" i="44"/>
  <c r="J11397" i="44" s="1"/>
  <c r="L11396" i="44"/>
  <c r="J11396" i="44"/>
  <c r="I11396" i="44"/>
  <c r="L11395" i="44"/>
  <c r="I11395" i="44"/>
  <c r="J11395" i="44" s="1"/>
  <c r="L11394" i="44"/>
  <c r="I11394" i="44"/>
  <c r="J11394" i="44" s="1"/>
  <c r="L11393" i="44"/>
  <c r="I11393" i="44"/>
  <c r="J11393" i="44" s="1"/>
  <c r="L11392" i="44"/>
  <c r="J11392" i="44"/>
  <c r="I11392" i="44"/>
  <c r="L11391" i="44"/>
  <c r="I11391" i="44"/>
  <c r="J11391" i="44" s="1"/>
  <c r="L11390" i="44"/>
  <c r="I11390" i="44"/>
  <c r="J11390" i="44" s="1"/>
  <c r="L11389" i="44"/>
  <c r="I11389" i="44"/>
  <c r="J11389" i="44" s="1"/>
  <c r="L11388" i="44"/>
  <c r="I11388" i="44"/>
  <c r="J11388" i="44" s="1"/>
  <c r="L11387" i="44"/>
  <c r="I11387" i="44"/>
  <c r="J11387" i="44" s="1"/>
  <c r="L11386" i="44"/>
  <c r="I11386" i="44"/>
  <c r="J11386" i="44" s="1"/>
  <c r="L11385" i="44"/>
  <c r="I11385" i="44"/>
  <c r="J11385" i="44" s="1"/>
  <c r="L11384" i="44"/>
  <c r="J11384" i="44"/>
  <c r="I11384" i="44"/>
  <c r="L11383" i="44"/>
  <c r="I11383" i="44"/>
  <c r="J11383" i="44" s="1"/>
  <c r="L11382" i="44"/>
  <c r="I11382" i="44"/>
  <c r="J11382" i="44" s="1"/>
  <c r="L11381" i="44"/>
  <c r="I11381" i="44"/>
  <c r="J11381" i="44" s="1"/>
  <c r="L11380" i="44"/>
  <c r="I11380" i="44"/>
  <c r="J11380" i="44" s="1"/>
  <c r="L11379" i="44"/>
  <c r="I11379" i="44"/>
  <c r="J11379" i="44" s="1"/>
  <c r="L11378" i="44"/>
  <c r="I11378" i="44"/>
  <c r="J11378" i="44" s="1"/>
  <c r="L11377" i="44"/>
  <c r="I11377" i="44"/>
  <c r="J11377" i="44" s="1"/>
  <c r="L11376" i="44"/>
  <c r="I11376" i="44"/>
  <c r="J11376" i="44" s="1"/>
  <c r="L11375" i="44"/>
  <c r="I11375" i="44"/>
  <c r="J11375" i="44" s="1"/>
  <c r="L11374" i="44"/>
  <c r="I11374" i="44"/>
  <c r="J11374" i="44" s="1"/>
  <c r="L11373" i="44"/>
  <c r="I11373" i="44"/>
  <c r="J11373" i="44" s="1"/>
  <c r="L11372" i="44"/>
  <c r="J11372" i="44"/>
  <c r="I11372" i="44"/>
  <c r="L11371" i="44"/>
  <c r="I11371" i="44"/>
  <c r="J11371" i="44" s="1"/>
  <c r="L11370" i="44"/>
  <c r="I11370" i="44"/>
  <c r="J11370" i="44" s="1"/>
  <c r="L11369" i="44"/>
  <c r="I11369" i="44"/>
  <c r="J11369" i="44" s="1"/>
  <c r="L11368" i="44"/>
  <c r="I11368" i="44"/>
  <c r="J11368" i="44" s="1"/>
  <c r="L11367" i="44"/>
  <c r="I11367" i="44"/>
  <c r="J11367" i="44" s="1"/>
  <c r="L11366" i="44"/>
  <c r="J11366" i="44"/>
  <c r="I11366" i="44"/>
  <c r="L11365" i="44"/>
  <c r="I11365" i="44"/>
  <c r="J11365" i="44" s="1"/>
  <c r="L11364" i="44"/>
  <c r="I11364" i="44"/>
  <c r="J11364" i="44" s="1"/>
  <c r="L11363" i="44"/>
  <c r="I11363" i="44"/>
  <c r="J11363" i="44" s="1"/>
  <c r="L11362" i="44"/>
  <c r="I11362" i="44"/>
  <c r="J11362" i="44" s="1"/>
  <c r="L11361" i="44"/>
  <c r="I11361" i="44"/>
  <c r="J11361" i="44" s="1"/>
  <c r="L11360" i="44"/>
  <c r="I11360" i="44"/>
  <c r="J11360" i="44" s="1"/>
  <c r="L11359" i="44"/>
  <c r="I11359" i="44"/>
  <c r="J11359" i="44" s="1"/>
  <c r="L11358" i="44"/>
  <c r="I11358" i="44"/>
  <c r="J11358" i="44" s="1"/>
  <c r="L11357" i="44"/>
  <c r="I11357" i="44"/>
  <c r="J11357" i="44" s="1"/>
  <c r="L11356" i="44"/>
  <c r="I11356" i="44"/>
  <c r="J11356" i="44" s="1"/>
  <c r="L11355" i="44"/>
  <c r="I11355" i="44"/>
  <c r="J11355" i="44" s="1"/>
  <c r="L11354" i="44"/>
  <c r="I11354" i="44"/>
  <c r="J11354" i="44" s="1"/>
  <c r="L11353" i="44"/>
  <c r="I11353" i="44"/>
  <c r="J11353" i="44" s="1"/>
  <c r="L11352" i="44"/>
  <c r="I11352" i="44"/>
  <c r="J11352" i="44" s="1"/>
  <c r="L11351" i="44"/>
  <c r="I11351" i="44"/>
  <c r="J11351" i="44" s="1"/>
  <c r="L11350" i="44"/>
  <c r="I11350" i="44"/>
  <c r="J11350" i="44" s="1"/>
  <c r="L11349" i="44"/>
  <c r="I11349" i="44"/>
  <c r="J11349" i="44" s="1"/>
  <c r="L11348" i="44"/>
  <c r="I11348" i="44"/>
  <c r="J11348" i="44" s="1"/>
  <c r="L11347" i="44"/>
  <c r="I11347" i="44"/>
  <c r="J11347" i="44" s="1"/>
  <c r="L11346" i="44"/>
  <c r="J11346" i="44"/>
  <c r="I11346" i="44"/>
  <c r="L11345" i="44"/>
  <c r="I11345" i="44"/>
  <c r="J11345" i="44" s="1"/>
  <c r="L11344" i="44"/>
  <c r="I11344" i="44"/>
  <c r="J11344" i="44" s="1"/>
  <c r="L11343" i="44"/>
  <c r="I11343" i="44"/>
  <c r="J11343" i="44" s="1"/>
  <c r="L11342" i="44"/>
  <c r="I11342" i="44"/>
  <c r="J11342" i="44" s="1"/>
  <c r="L11341" i="44"/>
  <c r="I11341" i="44"/>
  <c r="J11341" i="44" s="1"/>
  <c r="L11340" i="44"/>
  <c r="I11340" i="44"/>
  <c r="J11340" i="44" s="1"/>
  <c r="L11339" i="44"/>
  <c r="I11339" i="44"/>
  <c r="J11339" i="44" s="1"/>
  <c r="L11338" i="44"/>
  <c r="J11338" i="44"/>
  <c r="I11338" i="44"/>
  <c r="L11337" i="44"/>
  <c r="I11337" i="44"/>
  <c r="J11337" i="44" s="1"/>
  <c r="L11336" i="44"/>
  <c r="I11336" i="44"/>
  <c r="J11336" i="44" s="1"/>
  <c r="L11335" i="44"/>
  <c r="I11335" i="44"/>
  <c r="J11335" i="44" s="1"/>
  <c r="L11334" i="44"/>
  <c r="J11334" i="44"/>
  <c r="I11334" i="44"/>
  <c r="L11333" i="44"/>
  <c r="I11333" i="44"/>
  <c r="J11333" i="44" s="1"/>
  <c r="L11332" i="44"/>
  <c r="I11332" i="44"/>
  <c r="J11332" i="44" s="1"/>
  <c r="L11331" i="44"/>
  <c r="I11331" i="44"/>
  <c r="J11331" i="44" s="1"/>
  <c r="L11330" i="44"/>
  <c r="I11330" i="44"/>
  <c r="J11330" i="44" s="1"/>
  <c r="L11329" i="44"/>
  <c r="J11329" i="44"/>
  <c r="I11329" i="44"/>
  <c r="L11328" i="44"/>
  <c r="I11328" i="44"/>
  <c r="J11328" i="44" s="1"/>
  <c r="L11327" i="44"/>
  <c r="I11327" i="44"/>
  <c r="J11327" i="44" s="1"/>
  <c r="L11326" i="44"/>
  <c r="J11326" i="44"/>
  <c r="I11326" i="44"/>
  <c r="L11325" i="44"/>
  <c r="I11325" i="44"/>
  <c r="J11325" i="44" s="1"/>
  <c r="L11324" i="44"/>
  <c r="I11324" i="44"/>
  <c r="J11324" i="44" s="1"/>
  <c r="L11323" i="44"/>
  <c r="I11323" i="44"/>
  <c r="J11323" i="44" s="1"/>
  <c r="L11322" i="44"/>
  <c r="I11322" i="44"/>
  <c r="J11322" i="44" s="1"/>
  <c r="L11321" i="44"/>
  <c r="I11321" i="44"/>
  <c r="J11321" i="44" s="1"/>
  <c r="L11320" i="44"/>
  <c r="I11320" i="44"/>
  <c r="J11320" i="44" s="1"/>
  <c r="L11319" i="44"/>
  <c r="I11319" i="44"/>
  <c r="J11319" i="44" s="1"/>
  <c r="L11318" i="44"/>
  <c r="I11318" i="44"/>
  <c r="J11318" i="44" s="1"/>
  <c r="L11317" i="44"/>
  <c r="I11317" i="44"/>
  <c r="J11317" i="44" s="1"/>
  <c r="L11316" i="44"/>
  <c r="I11316" i="44"/>
  <c r="J11316" i="44" s="1"/>
  <c r="L11315" i="44"/>
  <c r="I11315" i="44"/>
  <c r="J11315" i="44" s="1"/>
  <c r="L11314" i="44"/>
  <c r="J11314" i="44"/>
  <c r="I11314" i="44"/>
  <c r="L11313" i="44"/>
  <c r="I11313" i="44"/>
  <c r="J11313" i="44" s="1"/>
  <c r="L11312" i="44"/>
  <c r="I11312" i="44"/>
  <c r="J11312" i="44" s="1"/>
  <c r="L11311" i="44"/>
  <c r="I11311" i="44"/>
  <c r="J11311" i="44" s="1"/>
  <c r="L11310" i="44"/>
  <c r="I11310" i="44"/>
  <c r="J11310" i="44" s="1"/>
  <c r="L11309" i="44"/>
  <c r="I11309" i="44"/>
  <c r="J11309" i="44" s="1"/>
  <c r="L11308" i="44"/>
  <c r="I11308" i="44"/>
  <c r="J11308" i="44" s="1"/>
  <c r="L11307" i="44"/>
  <c r="I11307" i="44"/>
  <c r="J11307" i="44" s="1"/>
  <c r="L11306" i="44"/>
  <c r="I11306" i="44"/>
  <c r="J11306" i="44" s="1"/>
  <c r="L11305" i="44"/>
  <c r="J11305" i="44"/>
  <c r="I11305" i="44"/>
  <c r="L11304" i="44"/>
  <c r="I11304" i="44"/>
  <c r="J11304" i="44" s="1"/>
  <c r="L11303" i="44"/>
  <c r="I11303" i="44"/>
  <c r="J11303" i="44" s="1"/>
  <c r="L11302" i="44"/>
  <c r="I11302" i="44"/>
  <c r="J11302" i="44" s="1"/>
  <c r="L11301" i="44"/>
  <c r="I11301" i="44"/>
  <c r="J11301" i="44" s="1"/>
  <c r="L11300" i="44"/>
  <c r="I11300" i="44"/>
  <c r="J11300" i="44" s="1"/>
  <c r="L11299" i="44"/>
  <c r="I11299" i="44"/>
  <c r="J11299" i="44" s="1"/>
  <c r="L11298" i="44"/>
  <c r="I11298" i="44"/>
  <c r="J11298" i="44" s="1"/>
  <c r="L11297" i="44"/>
  <c r="I11297" i="44"/>
  <c r="J11297" i="44" s="1"/>
  <c r="L11296" i="44"/>
  <c r="I11296" i="44"/>
  <c r="J11296" i="44" s="1"/>
  <c r="L11295" i="44"/>
  <c r="I11295" i="44"/>
  <c r="J11295" i="44" s="1"/>
  <c r="L11294" i="44"/>
  <c r="I11294" i="44"/>
  <c r="J11294" i="44" s="1"/>
  <c r="L11293" i="44"/>
  <c r="I11293" i="44"/>
  <c r="J11293" i="44" s="1"/>
  <c r="L11292" i="44"/>
  <c r="I11292" i="44"/>
  <c r="J11292" i="44" s="1"/>
  <c r="L11291" i="44"/>
  <c r="I11291" i="44"/>
  <c r="J11291" i="44" s="1"/>
  <c r="L11290" i="44"/>
  <c r="I11290" i="44"/>
  <c r="J11290" i="44" s="1"/>
  <c r="L11289" i="44"/>
  <c r="I11289" i="44"/>
  <c r="J11289" i="44" s="1"/>
  <c r="L11288" i="44"/>
  <c r="I11288" i="44"/>
  <c r="J11288" i="44" s="1"/>
  <c r="L11287" i="44"/>
  <c r="I11287" i="44"/>
  <c r="J11287" i="44" s="1"/>
  <c r="L11286" i="44"/>
  <c r="I11286" i="44"/>
  <c r="J11286" i="44" s="1"/>
  <c r="L11285" i="44"/>
  <c r="I11285" i="44"/>
  <c r="J11285" i="44" s="1"/>
  <c r="L11284" i="44"/>
  <c r="I11284" i="44"/>
  <c r="J11284" i="44" s="1"/>
  <c r="L11283" i="44"/>
  <c r="I11283" i="44"/>
  <c r="J11283" i="44" s="1"/>
  <c r="L11282" i="44"/>
  <c r="J11282" i="44"/>
  <c r="I11282" i="44"/>
  <c r="L11281" i="44"/>
  <c r="I11281" i="44"/>
  <c r="J11281" i="44" s="1"/>
  <c r="L11280" i="44"/>
  <c r="I11280" i="44"/>
  <c r="J11280" i="44" s="1"/>
  <c r="L11279" i="44"/>
  <c r="I11279" i="44"/>
  <c r="J11279" i="44" s="1"/>
  <c r="L11278" i="44"/>
  <c r="I11278" i="44"/>
  <c r="J11278" i="44" s="1"/>
  <c r="L11277" i="44"/>
  <c r="I11277" i="44"/>
  <c r="J11277" i="44" s="1"/>
  <c r="L11276" i="44"/>
  <c r="I11276" i="44"/>
  <c r="J11276" i="44" s="1"/>
  <c r="L11275" i="44"/>
  <c r="I11275" i="44"/>
  <c r="J11275" i="44" s="1"/>
  <c r="L11274" i="44"/>
  <c r="J11274" i="44"/>
  <c r="I11274" i="44"/>
  <c r="L11273" i="44"/>
  <c r="I11273" i="44"/>
  <c r="J11273" i="44" s="1"/>
  <c r="L11272" i="44"/>
  <c r="I11272" i="44"/>
  <c r="J11272" i="44" s="1"/>
  <c r="L11271" i="44"/>
  <c r="I11271" i="44"/>
  <c r="J11271" i="44" s="1"/>
  <c r="L11270" i="44"/>
  <c r="J11270" i="44"/>
  <c r="I11270" i="44"/>
  <c r="L11269" i="44"/>
  <c r="I11269" i="44"/>
  <c r="J11269" i="44" s="1"/>
  <c r="L11268" i="44"/>
  <c r="I11268" i="44"/>
  <c r="J11268" i="44" s="1"/>
  <c r="L11267" i="44"/>
  <c r="I11267" i="44"/>
  <c r="J11267" i="44" s="1"/>
  <c r="L11266" i="44"/>
  <c r="I11266" i="44"/>
  <c r="J11266" i="44" s="1"/>
  <c r="L11265" i="44"/>
  <c r="J11265" i="44"/>
  <c r="I11265" i="44"/>
  <c r="L11264" i="44"/>
  <c r="I11264" i="44"/>
  <c r="J11264" i="44" s="1"/>
  <c r="L11263" i="44"/>
  <c r="I11263" i="44"/>
  <c r="J11263" i="44" s="1"/>
  <c r="L11262" i="44"/>
  <c r="J11262" i="44"/>
  <c r="I11262" i="44"/>
  <c r="L11261" i="44"/>
  <c r="I11261" i="44"/>
  <c r="J11261" i="44" s="1"/>
  <c r="L11260" i="44"/>
  <c r="I11260" i="44"/>
  <c r="J11260" i="44" s="1"/>
  <c r="L11259" i="44"/>
  <c r="I11259" i="44"/>
  <c r="J11259" i="44" s="1"/>
  <c r="L11258" i="44"/>
  <c r="I11258" i="44"/>
  <c r="J11258" i="44" s="1"/>
  <c r="L11257" i="44"/>
  <c r="I11257" i="44"/>
  <c r="J11257" i="44" s="1"/>
  <c r="L11256" i="44"/>
  <c r="I11256" i="44"/>
  <c r="J11256" i="44" s="1"/>
  <c r="L11255" i="44"/>
  <c r="I11255" i="44"/>
  <c r="J11255" i="44" s="1"/>
  <c r="L11254" i="44"/>
  <c r="I11254" i="44"/>
  <c r="J11254" i="44" s="1"/>
  <c r="L11253" i="44"/>
  <c r="I11253" i="44"/>
  <c r="J11253" i="44" s="1"/>
  <c r="L11252" i="44"/>
  <c r="I11252" i="44"/>
  <c r="J11252" i="44" s="1"/>
  <c r="L11251" i="44"/>
  <c r="I11251" i="44"/>
  <c r="J11251" i="44" s="1"/>
  <c r="L11250" i="44"/>
  <c r="J11250" i="44"/>
  <c r="I11250" i="44"/>
  <c r="L11249" i="44"/>
  <c r="I11249" i="44"/>
  <c r="J11249" i="44" s="1"/>
  <c r="L11248" i="44"/>
  <c r="I11248" i="44"/>
  <c r="J11248" i="44" s="1"/>
  <c r="L11247" i="44"/>
  <c r="I11247" i="44"/>
  <c r="J11247" i="44" s="1"/>
  <c r="L11246" i="44"/>
  <c r="I11246" i="44"/>
  <c r="J11246" i="44" s="1"/>
  <c r="L11245" i="44"/>
  <c r="I11245" i="44"/>
  <c r="J11245" i="44" s="1"/>
  <c r="L11244" i="44"/>
  <c r="I11244" i="44"/>
  <c r="J11244" i="44" s="1"/>
  <c r="L11243" i="44"/>
  <c r="I11243" i="44"/>
  <c r="J11243" i="44" s="1"/>
  <c r="L11242" i="44"/>
  <c r="I11242" i="44"/>
  <c r="J11242" i="44" s="1"/>
  <c r="L11241" i="44"/>
  <c r="J11241" i="44"/>
  <c r="I11241" i="44"/>
  <c r="L11240" i="44"/>
  <c r="I11240" i="44"/>
  <c r="J11240" i="44" s="1"/>
  <c r="L11239" i="44"/>
  <c r="I11239" i="44"/>
  <c r="J11239" i="44" s="1"/>
  <c r="L11238" i="44"/>
  <c r="I11238" i="44"/>
  <c r="J11238" i="44" s="1"/>
  <c r="L11237" i="44"/>
  <c r="I11237" i="44"/>
  <c r="J11237" i="44" s="1"/>
  <c r="L11236" i="44"/>
  <c r="I11236" i="44"/>
  <c r="J11236" i="44" s="1"/>
  <c r="L11235" i="44"/>
  <c r="I11235" i="44"/>
  <c r="J11235" i="44" s="1"/>
  <c r="L11234" i="44"/>
  <c r="I11234" i="44"/>
  <c r="J11234" i="44" s="1"/>
  <c r="L11233" i="44"/>
  <c r="I11233" i="44"/>
  <c r="J11233" i="44" s="1"/>
  <c r="L11232" i="44"/>
  <c r="J11232" i="44"/>
  <c r="I11232" i="44"/>
  <c r="L11231" i="44"/>
  <c r="I11231" i="44"/>
  <c r="J11231" i="44" s="1"/>
  <c r="L11230" i="44"/>
  <c r="I11230" i="44"/>
  <c r="J11230" i="44" s="1"/>
  <c r="L11229" i="44"/>
  <c r="I11229" i="44"/>
  <c r="J11229" i="44" s="1"/>
  <c r="L11228" i="44"/>
  <c r="I11228" i="44"/>
  <c r="J11228" i="44" s="1"/>
  <c r="L11227" i="44"/>
  <c r="I11227" i="44"/>
  <c r="J11227" i="44" s="1"/>
  <c r="L11226" i="44"/>
  <c r="I11226" i="44"/>
  <c r="J11226" i="44" s="1"/>
  <c r="L11225" i="44"/>
  <c r="I11225" i="44"/>
  <c r="J11225" i="44" s="1"/>
  <c r="L11224" i="44"/>
  <c r="I11224" i="44"/>
  <c r="J11224" i="44" s="1"/>
  <c r="L11223" i="44"/>
  <c r="I11223" i="44"/>
  <c r="J11223" i="44" s="1"/>
  <c r="L11222" i="44"/>
  <c r="I11222" i="44"/>
  <c r="J11222" i="44" s="1"/>
  <c r="L11221" i="44"/>
  <c r="I11221" i="44"/>
  <c r="J11221" i="44" s="1"/>
  <c r="L11220" i="44"/>
  <c r="I11220" i="44"/>
  <c r="J11220" i="44" s="1"/>
  <c r="L11219" i="44"/>
  <c r="I11219" i="44"/>
  <c r="J11219" i="44" s="1"/>
  <c r="L11218" i="44"/>
  <c r="I11218" i="44"/>
  <c r="J11218" i="44" s="1"/>
  <c r="L11217" i="44"/>
  <c r="I11217" i="44"/>
  <c r="J11217" i="44" s="1"/>
  <c r="L11216" i="44"/>
  <c r="I11216" i="44"/>
  <c r="J11216" i="44" s="1"/>
  <c r="L11215" i="44"/>
  <c r="I11215" i="44"/>
  <c r="J11215" i="44" s="1"/>
  <c r="L11214" i="44"/>
  <c r="I11214" i="44"/>
  <c r="J11214" i="44" s="1"/>
  <c r="L11213" i="44"/>
  <c r="I11213" i="44"/>
  <c r="J11213" i="44" s="1"/>
  <c r="L11212" i="44"/>
  <c r="J11212" i="44"/>
  <c r="I11212" i="44"/>
  <c r="L11211" i="44"/>
  <c r="I11211" i="44"/>
  <c r="J11211" i="44" s="1"/>
  <c r="L11210" i="44"/>
  <c r="I11210" i="44"/>
  <c r="J11210" i="44" s="1"/>
  <c r="L11209" i="44"/>
  <c r="J11209" i="44"/>
  <c r="I11209" i="44"/>
  <c r="L11208" i="44"/>
  <c r="I11208" i="44"/>
  <c r="J11208" i="44" s="1"/>
  <c r="L11207" i="44"/>
  <c r="I11207" i="44"/>
  <c r="J11207" i="44" s="1"/>
  <c r="L11206" i="44"/>
  <c r="I11206" i="44"/>
  <c r="J11206" i="44" s="1"/>
  <c r="L11205" i="44"/>
  <c r="I11205" i="44"/>
  <c r="J11205" i="44" s="1"/>
  <c r="L11204" i="44"/>
  <c r="J11204" i="44"/>
  <c r="I11204" i="44"/>
  <c r="L11203" i="44"/>
  <c r="I11203" i="44"/>
  <c r="J11203" i="44" s="1"/>
  <c r="L11202" i="44"/>
  <c r="I11202" i="44"/>
  <c r="J11202" i="44" s="1"/>
  <c r="L11201" i="44"/>
  <c r="I11201" i="44"/>
  <c r="J11201" i="44" s="1"/>
  <c r="L11200" i="44"/>
  <c r="J11200" i="44"/>
  <c r="I11200" i="44"/>
  <c r="L11199" i="44"/>
  <c r="I11199" i="44"/>
  <c r="J11199" i="44" s="1"/>
  <c r="L11198" i="44"/>
  <c r="I11198" i="44"/>
  <c r="J11198" i="44" s="1"/>
  <c r="L11197" i="44"/>
  <c r="I11197" i="44"/>
  <c r="J11197" i="44" s="1"/>
  <c r="L11196" i="44"/>
  <c r="I11196" i="44"/>
  <c r="J11196" i="44" s="1"/>
  <c r="L11195" i="44"/>
  <c r="I11195" i="44"/>
  <c r="J11195" i="44" s="1"/>
  <c r="L11194" i="44"/>
  <c r="I11194" i="44"/>
  <c r="J11194" i="44" s="1"/>
  <c r="L11193" i="44"/>
  <c r="I11193" i="44"/>
  <c r="J11193" i="44" s="1"/>
  <c r="L11192" i="44"/>
  <c r="J11192" i="44"/>
  <c r="I11192" i="44"/>
  <c r="L11191" i="44"/>
  <c r="I11191" i="44"/>
  <c r="J11191" i="44" s="1"/>
  <c r="L11190" i="44"/>
  <c r="I11190" i="44"/>
  <c r="J11190" i="44" s="1"/>
  <c r="L11189" i="44"/>
  <c r="I11189" i="44"/>
  <c r="J11189" i="44" s="1"/>
  <c r="L11188" i="44"/>
  <c r="I11188" i="44"/>
  <c r="J11188" i="44" s="1"/>
  <c r="L11187" i="44"/>
  <c r="I11187" i="44"/>
  <c r="J11187" i="44" s="1"/>
  <c r="L11186" i="44"/>
  <c r="I11186" i="44"/>
  <c r="J11186" i="44" s="1"/>
  <c r="L11185" i="44"/>
  <c r="I11185" i="44"/>
  <c r="J11185" i="44" s="1"/>
  <c r="L11184" i="44"/>
  <c r="I11184" i="44"/>
  <c r="J11184" i="44" s="1"/>
  <c r="L11183" i="44"/>
  <c r="I11183" i="44"/>
  <c r="J11183" i="44" s="1"/>
  <c r="L11182" i="44"/>
  <c r="I11182" i="44"/>
  <c r="J11182" i="44" s="1"/>
  <c r="L11181" i="44"/>
  <c r="I11181" i="44"/>
  <c r="J11181" i="44" s="1"/>
  <c r="L11180" i="44"/>
  <c r="J11180" i="44"/>
  <c r="I11180" i="44"/>
  <c r="L11179" i="44"/>
  <c r="I11179" i="44"/>
  <c r="J11179" i="44" s="1"/>
  <c r="L11178" i="44"/>
  <c r="I11178" i="44"/>
  <c r="J11178" i="44" s="1"/>
  <c r="L11177" i="44"/>
  <c r="I11177" i="44"/>
  <c r="J11177" i="44" s="1"/>
  <c r="L11176" i="44"/>
  <c r="I11176" i="44"/>
  <c r="J11176" i="44" s="1"/>
  <c r="L11175" i="44"/>
  <c r="I11175" i="44"/>
  <c r="J11175" i="44" s="1"/>
  <c r="L11174" i="44"/>
  <c r="I11174" i="44"/>
  <c r="J11174" i="44" s="1"/>
  <c r="L11173" i="44"/>
  <c r="I11173" i="44"/>
  <c r="J11173" i="44" s="1"/>
  <c r="L11172" i="44"/>
  <c r="I11172" i="44"/>
  <c r="J11172" i="44" s="1"/>
  <c r="L11171" i="44"/>
  <c r="I11171" i="44"/>
  <c r="J11171" i="44" s="1"/>
  <c r="L11170" i="44"/>
  <c r="I11170" i="44"/>
  <c r="J11170" i="44" s="1"/>
  <c r="L11169" i="44"/>
  <c r="I11169" i="44"/>
  <c r="J11169" i="44" s="1"/>
  <c r="L11168" i="44"/>
  <c r="I11168" i="44"/>
  <c r="J11168" i="44" s="1"/>
  <c r="L11167" i="44"/>
  <c r="I11167" i="44"/>
  <c r="J11167" i="44" s="1"/>
  <c r="L11166" i="44"/>
  <c r="I11166" i="44"/>
  <c r="J11166" i="44" s="1"/>
  <c r="L11165" i="44"/>
  <c r="I11165" i="44"/>
  <c r="J11165" i="44" s="1"/>
  <c r="L11164" i="44"/>
  <c r="I11164" i="44"/>
  <c r="J11164" i="44" s="1"/>
  <c r="L11163" i="44"/>
  <c r="I11163" i="44"/>
  <c r="J11163" i="44" s="1"/>
  <c r="L11162" i="44"/>
  <c r="I11162" i="44"/>
  <c r="J11162" i="44" s="1"/>
  <c r="L11161" i="44"/>
  <c r="I11161" i="44"/>
  <c r="J11161" i="44" s="1"/>
  <c r="L11160" i="44"/>
  <c r="I11160" i="44"/>
  <c r="J11160" i="44" s="1"/>
  <c r="L11159" i="44"/>
  <c r="I11159" i="44"/>
  <c r="J11159" i="44" s="1"/>
  <c r="L11158" i="44"/>
  <c r="I11158" i="44"/>
  <c r="J11158" i="44" s="1"/>
  <c r="L11157" i="44"/>
  <c r="I11157" i="44"/>
  <c r="J11157" i="44" s="1"/>
  <c r="L11156" i="44"/>
  <c r="I11156" i="44"/>
  <c r="J11156" i="44" s="1"/>
  <c r="L11155" i="44"/>
  <c r="I11155" i="44"/>
  <c r="J11155" i="44" s="1"/>
  <c r="L11154" i="44"/>
  <c r="I11154" i="44"/>
  <c r="J11154" i="44" s="1"/>
  <c r="L11153" i="44"/>
  <c r="I11153" i="44"/>
  <c r="J11153" i="44" s="1"/>
  <c r="L11152" i="44"/>
  <c r="I11152" i="44"/>
  <c r="J11152" i="44" s="1"/>
  <c r="L11151" i="44"/>
  <c r="I11151" i="44"/>
  <c r="J11151" i="44" s="1"/>
  <c r="L11150" i="44"/>
  <c r="I11150" i="44"/>
  <c r="J11150" i="44" s="1"/>
  <c r="L11149" i="44"/>
  <c r="I11149" i="44"/>
  <c r="J11149" i="44" s="1"/>
  <c r="L11148" i="44"/>
  <c r="J11148" i="44"/>
  <c r="I11148" i="44"/>
  <c r="L11147" i="44"/>
  <c r="I11147" i="44"/>
  <c r="J11147" i="44" s="1"/>
  <c r="L11146" i="44"/>
  <c r="I11146" i="44"/>
  <c r="J11146" i="44" s="1"/>
  <c r="L11145" i="44"/>
  <c r="J11145" i="44"/>
  <c r="I11145" i="44"/>
  <c r="L11144" i="44"/>
  <c r="I11144" i="44"/>
  <c r="J11144" i="44" s="1"/>
  <c r="L11143" i="44"/>
  <c r="I11143" i="44"/>
  <c r="J11143" i="44" s="1"/>
  <c r="L11142" i="44"/>
  <c r="I11142" i="44"/>
  <c r="J11142" i="44" s="1"/>
  <c r="L11141" i="44"/>
  <c r="I11141" i="44"/>
  <c r="J11141" i="44" s="1"/>
  <c r="L11140" i="44"/>
  <c r="I11140" i="44"/>
  <c r="J11140" i="44" s="1"/>
  <c r="L11139" i="44"/>
  <c r="I11139" i="44"/>
  <c r="J11139" i="44" s="1"/>
  <c r="L11138" i="44"/>
  <c r="I11138" i="44"/>
  <c r="J11138" i="44" s="1"/>
  <c r="L11137" i="44"/>
  <c r="J11137" i="44"/>
  <c r="I11137" i="44"/>
  <c r="L11136" i="44"/>
  <c r="I11136" i="44"/>
  <c r="J11136" i="44" s="1"/>
  <c r="L11135" i="44"/>
  <c r="I11135" i="44"/>
  <c r="J11135" i="44" s="1"/>
  <c r="L11134" i="44"/>
  <c r="I11134" i="44"/>
  <c r="J11134" i="44" s="1"/>
  <c r="L11133" i="44"/>
  <c r="I11133" i="44"/>
  <c r="J11133" i="44" s="1"/>
  <c r="L11132" i="44"/>
  <c r="I11132" i="44"/>
  <c r="J11132" i="44" s="1"/>
  <c r="L11131" i="44"/>
  <c r="I11131" i="44"/>
  <c r="J11131" i="44" s="1"/>
  <c r="L11130" i="44"/>
  <c r="I11130" i="44"/>
  <c r="J11130" i="44" s="1"/>
  <c r="L11129" i="44"/>
  <c r="I11129" i="44"/>
  <c r="J11129" i="44" s="1"/>
  <c r="L11128" i="44"/>
  <c r="J11128" i="44"/>
  <c r="I11128" i="44"/>
  <c r="L11127" i="44"/>
  <c r="I11127" i="44"/>
  <c r="J11127" i="44" s="1"/>
  <c r="L11126" i="44"/>
  <c r="I11126" i="44"/>
  <c r="J11126" i="44" s="1"/>
  <c r="L11125" i="44"/>
  <c r="I11125" i="44"/>
  <c r="J11125" i="44" s="1"/>
  <c r="L11124" i="44"/>
  <c r="I11124" i="44"/>
  <c r="J11124" i="44" s="1"/>
  <c r="L11123" i="44"/>
  <c r="I11123" i="44"/>
  <c r="J11123" i="44" s="1"/>
  <c r="L11122" i="44"/>
  <c r="I11122" i="44"/>
  <c r="J11122" i="44" s="1"/>
  <c r="L11121" i="44"/>
  <c r="I11121" i="44"/>
  <c r="J11121" i="44" s="1"/>
  <c r="L11120" i="44"/>
  <c r="I11120" i="44"/>
  <c r="J11120" i="44" s="1"/>
  <c r="L11119" i="44"/>
  <c r="I11119" i="44"/>
  <c r="J11119" i="44" s="1"/>
  <c r="L11118" i="44"/>
  <c r="I11118" i="44"/>
  <c r="J11118" i="44" s="1"/>
  <c r="L11117" i="44"/>
  <c r="I11117" i="44"/>
  <c r="J11117" i="44" s="1"/>
  <c r="L11116" i="44"/>
  <c r="I11116" i="44"/>
  <c r="J11116" i="44" s="1"/>
  <c r="L11115" i="44"/>
  <c r="I11115" i="44"/>
  <c r="J11115" i="44" s="1"/>
  <c r="L11114" i="44"/>
  <c r="I11114" i="44"/>
  <c r="J11114" i="44" s="1"/>
  <c r="L11113" i="44"/>
  <c r="I11113" i="44"/>
  <c r="J11113" i="44" s="1"/>
  <c r="L11112" i="44"/>
  <c r="I11112" i="44"/>
  <c r="J11112" i="44" s="1"/>
  <c r="L11111" i="44"/>
  <c r="I11111" i="44"/>
  <c r="J11111" i="44" s="1"/>
  <c r="L11110" i="44"/>
  <c r="I11110" i="44"/>
  <c r="J11110" i="44" s="1"/>
  <c r="L11109" i="44"/>
  <c r="I11109" i="44"/>
  <c r="J11109" i="44" s="1"/>
  <c r="L11108" i="44"/>
  <c r="J11108" i="44"/>
  <c r="I11108" i="44"/>
  <c r="L11107" i="44"/>
  <c r="I11107" i="44"/>
  <c r="J11107" i="44" s="1"/>
  <c r="L11106" i="44"/>
  <c r="I11106" i="44"/>
  <c r="J11106" i="44" s="1"/>
  <c r="L11105" i="44"/>
  <c r="J11105" i="44"/>
  <c r="I11105" i="44"/>
  <c r="L11104" i="44"/>
  <c r="I11104" i="44"/>
  <c r="J11104" i="44" s="1"/>
  <c r="L11103" i="44"/>
  <c r="I11103" i="44"/>
  <c r="J11103" i="44" s="1"/>
  <c r="L11102" i="44"/>
  <c r="I11102" i="44"/>
  <c r="J11102" i="44" s="1"/>
  <c r="L11101" i="44"/>
  <c r="I11101" i="44"/>
  <c r="J11101" i="44" s="1"/>
  <c r="L11100" i="44"/>
  <c r="J11100" i="44"/>
  <c r="I11100" i="44"/>
  <c r="L11099" i="44"/>
  <c r="I11099" i="44"/>
  <c r="J11099" i="44" s="1"/>
  <c r="L11098" i="44"/>
  <c r="I11098" i="44"/>
  <c r="J11098" i="44" s="1"/>
  <c r="L11097" i="44"/>
  <c r="I11097" i="44"/>
  <c r="J11097" i="44" s="1"/>
  <c r="L11096" i="44"/>
  <c r="J11096" i="44"/>
  <c r="I11096" i="44"/>
  <c r="L11095" i="44"/>
  <c r="I11095" i="44"/>
  <c r="J11095" i="44" s="1"/>
  <c r="L11094" i="44"/>
  <c r="I11094" i="44"/>
  <c r="J11094" i="44" s="1"/>
  <c r="L11093" i="44"/>
  <c r="I11093" i="44"/>
  <c r="J11093" i="44" s="1"/>
  <c r="L11092" i="44"/>
  <c r="I11092" i="44"/>
  <c r="J11092" i="44" s="1"/>
  <c r="L11091" i="44"/>
  <c r="I11091" i="44"/>
  <c r="J11091" i="44" s="1"/>
  <c r="L11090" i="44"/>
  <c r="I11090" i="44"/>
  <c r="J11090" i="44" s="1"/>
  <c r="L11089" i="44"/>
  <c r="I11089" i="44"/>
  <c r="J11089" i="44" s="1"/>
  <c r="L11088" i="44"/>
  <c r="J11088" i="44"/>
  <c r="I11088" i="44"/>
  <c r="L11087" i="44"/>
  <c r="I11087" i="44"/>
  <c r="J11087" i="44" s="1"/>
  <c r="L11086" i="44"/>
  <c r="I11086" i="44"/>
  <c r="J11086" i="44" s="1"/>
  <c r="L11085" i="44"/>
  <c r="I11085" i="44"/>
  <c r="J11085" i="44" s="1"/>
  <c r="L11084" i="44"/>
  <c r="I11084" i="44"/>
  <c r="J11084" i="44" s="1"/>
  <c r="L11083" i="44"/>
  <c r="I11083" i="44"/>
  <c r="J11083" i="44" s="1"/>
  <c r="L11082" i="44"/>
  <c r="I11082" i="44"/>
  <c r="J11082" i="44" s="1"/>
  <c r="L11081" i="44"/>
  <c r="J11081" i="44"/>
  <c r="I11081" i="44"/>
  <c r="L11080" i="44"/>
  <c r="I11080" i="44"/>
  <c r="J11080" i="44" s="1"/>
  <c r="L11079" i="44"/>
  <c r="I11079" i="44"/>
  <c r="J11079" i="44" s="1"/>
  <c r="L11078" i="44"/>
  <c r="J11078" i="44"/>
  <c r="I11078" i="44"/>
  <c r="L11077" i="44"/>
  <c r="I11077" i="44"/>
  <c r="J11077" i="44" s="1"/>
  <c r="L11076" i="44"/>
  <c r="I11076" i="44"/>
  <c r="J11076" i="44" s="1"/>
  <c r="L11075" i="44"/>
  <c r="I11075" i="44"/>
  <c r="J11075" i="44" s="1"/>
  <c r="L11074" i="44"/>
  <c r="I11074" i="44"/>
  <c r="J11074" i="44" s="1"/>
  <c r="L11073" i="44"/>
  <c r="I11073" i="44"/>
  <c r="J11073" i="44" s="1"/>
  <c r="L11072" i="44"/>
  <c r="J11072" i="44"/>
  <c r="I11072" i="44"/>
  <c r="L11071" i="44"/>
  <c r="I11071" i="44"/>
  <c r="J11071" i="44" s="1"/>
  <c r="L11070" i="44"/>
  <c r="I11070" i="44"/>
  <c r="J11070" i="44" s="1"/>
  <c r="L11069" i="44"/>
  <c r="I11069" i="44"/>
  <c r="J11069" i="44" s="1"/>
  <c r="L11068" i="44"/>
  <c r="I11068" i="44"/>
  <c r="J11068" i="44" s="1"/>
  <c r="L11067" i="44"/>
  <c r="I11067" i="44"/>
  <c r="J11067" i="44" s="1"/>
  <c r="L11066" i="44"/>
  <c r="I11066" i="44"/>
  <c r="J11066" i="44" s="1"/>
  <c r="L11065" i="44"/>
  <c r="I11065" i="44"/>
  <c r="J11065" i="44" s="1"/>
  <c r="L11064" i="44"/>
  <c r="I11064" i="44"/>
  <c r="J11064" i="44" s="1"/>
  <c r="L11063" i="44"/>
  <c r="I11063" i="44"/>
  <c r="J11063" i="44" s="1"/>
  <c r="L11062" i="44"/>
  <c r="I11062" i="44"/>
  <c r="J11062" i="44" s="1"/>
  <c r="L11061" i="44"/>
  <c r="I11061" i="44"/>
  <c r="J11061" i="44" s="1"/>
  <c r="L11060" i="44"/>
  <c r="I11060" i="44"/>
  <c r="J11060" i="44" s="1"/>
  <c r="L11059" i="44"/>
  <c r="I11059" i="44"/>
  <c r="J11059" i="44" s="1"/>
  <c r="L11058" i="44"/>
  <c r="J11058" i="44"/>
  <c r="I11058" i="44"/>
  <c r="L11057" i="44"/>
  <c r="I11057" i="44"/>
  <c r="J11057" i="44" s="1"/>
  <c r="L11056" i="44"/>
  <c r="I11056" i="44"/>
  <c r="J11056" i="44" s="1"/>
  <c r="L11055" i="44"/>
  <c r="I11055" i="44"/>
  <c r="J11055" i="44" s="1"/>
  <c r="L11054" i="44"/>
  <c r="I11054" i="44"/>
  <c r="J11054" i="44" s="1"/>
  <c r="L11053" i="44"/>
  <c r="I11053" i="44"/>
  <c r="J11053" i="44" s="1"/>
  <c r="L11052" i="44"/>
  <c r="I11052" i="44"/>
  <c r="J11052" i="44" s="1"/>
  <c r="L11051" i="44"/>
  <c r="I11051" i="44"/>
  <c r="J11051" i="44" s="1"/>
  <c r="L11050" i="44"/>
  <c r="J11050" i="44"/>
  <c r="I11050" i="44"/>
  <c r="L11049" i="44"/>
  <c r="I11049" i="44"/>
  <c r="J11049" i="44" s="1"/>
  <c r="L11048" i="44"/>
  <c r="I11048" i="44"/>
  <c r="J11048" i="44" s="1"/>
  <c r="L11047" i="44"/>
  <c r="I11047" i="44"/>
  <c r="J11047" i="44" s="1"/>
  <c r="L11046" i="44"/>
  <c r="J11046" i="44"/>
  <c r="I11046" i="44"/>
  <c r="L11045" i="44"/>
  <c r="I11045" i="44"/>
  <c r="J11045" i="44" s="1"/>
  <c r="L11044" i="44"/>
  <c r="I11044" i="44"/>
  <c r="J11044" i="44" s="1"/>
  <c r="L11043" i="44"/>
  <c r="I11043" i="44"/>
  <c r="J11043" i="44" s="1"/>
  <c r="L11042" i="44"/>
  <c r="I11042" i="44"/>
  <c r="J11042" i="44" s="1"/>
  <c r="L11041" i="44"/>
  <c r="J11041" i="44"/>
  <c r="I11041" i="44"/>
  <c r="L11040" i="44"/>
  <c r="I11040" i="44"/>
  <c r="J11040" i="44" s="1"/>
  <c r="L11039" i="44"/>
  <c r="I11039" i="44"/>
  <c r="J11039" i="44" s="1"/>
  <c r="L11038" i="44"/>
  <c r="J11038" i="44"/>
  <c r="I11038" i="44"/>
  <c r="L11037" i="44"/>
  <c r="I11037" i="44"/>
  <c r="J11037" i="44" s="1"/>
  <c r="L11036" i="44"/>
  <c r="I11036" i="44"/>
  <c r="J11036" i="44" s="1"/>
  <c r="L11035" i="44"/>
  <c r="I11035" i="44"/>
  <c r="J11035" i="44" s="1"/>
  <c r="L11034" i="44"/>
  <c r="I11034" i="44"/>
  <c r="J11034" i="44" s="1"/>
  <c r="L11033" i="44"/>
  <c r="I11033" i="44"/>
  <c r="J11033" i="44" s="1"/>
  <c r="L11032" i="44"/>
  <c r="I11032" i="44"/>
  <c r="J11032" i="44" s="1"/>
  <c r="L11031" i="44"/>
  <c r="I11031" i="44"/>
  <c r="J11031" i="44" s="1"/>
  <c r="L11030" i="44"/>
  <c r="I11030" i="44"/>
  <c r="J11030" i="44" s="1"/>
  <c r="L11029" i="44"/>
  <c r="I11029" i="44"/>
  <c r="J11029" i="44" s="1"/>
  <c r="L11028" i="44"/>
  <c r="I11028" i="44"/>
  <c r="J11028" i="44" s="1"/>
  <c r="L11027" i="44"/>
  <c r="I11027" i="44"/>
  <c r="J11027" i="44" s="1"/>
  <c r="L11026" i="44"/>
  <c r="I11026" i="44"/>
  <c r="J11026" i="44" s="1"/>
  <c r="L11025" i="44"/>
  <c r="I11025" i="44"/>
  <c r="J11025" i="44" s="1"/>
  <c r="L11024" i="44"/>
  <c r="J11024" i="44"/>
  <c r="I11024" i="44"/>
  <c r="L11023" i="44"/>
  <c r="I11023" i="44"/>
  <c r="J11023" i="44" s="1"/>
  <c r="L11022" i="44"/>
  <c r="I11022" i="44"/>
  <c r="J11022" i="44" s="1"/>
  <c r="L11021" i="44"/>
  <c r="I11021" i="44"/>
  <c r="J11021" i="44" s="1"/>
  <c r="L11020" i="44"/>
  <c r="I11020" i="44"/>
  <c r="J11020" i="44" s="1"/>
  <c r="L11019" i="44"/>
  <c r="I11019" i="44"/>
  <c r="J11019" i="44" s="1"/>
  <c r="L11018" i="44"/>
  <c r="I11018" i="44"/>
  <c r="J11018" i="44" s="1"/>
  <c r="L11017" i="44"/>
  <c r="I11017" i="44"/>
  <c r="J11017" i="44" s="1"/>
  <c r="L11016" i="44"/>
  <c r="J11016" i="44"/>
  <c r="I11016" i="44"/>
  <c r="L11015" i="44"/>
  <c r="I11015" i="44"/>
  <c r="J11015" i="44" s="1"/>
  <c r="L11014" i="44"/>
  <c r="I11014" i="44"/>
  <c r="J11014" i="44" s="1"/>
  <c r="L11013" i="44"/>
  <c r="I11013" i="44"/>
  <c r="J11013" i="44" s="1"/>
  <c r="L11012" i="44"/>
  <c r="I11012" i="44"/>
  <c r="J11012" i="44" s="1"/>
  <c r="L11011" i="44"/>
  <c r="I11011" i="44"/>
  <c r="J11011" i="44" s="1"/>
  <c r="L11010" i="44"/>
  <c r="I11010" i="44"/>
  <c r="J11010" i="44" s="1"/>
  <c r="L11009" i="44"/>
  <c r="I11009" i="44"/>
  <c r="J11009" i="44" s="1"/>
  <c r="L11008" i="44"/>
  <c r="I11008" i="44"/>
  <c r="J11008" i="44" s="1"/>
  <c r="L11007" i="44"/>
  <c r="I11007" i="44"/>
  <c r="J11007" i="44" s="1"/>
  <c r="L11006" i="44"/>
  <c r="I11006" i="44"/>
  <c r="J11006" i="44" s="1"/>
  <c r="L11005" i="44"/>
  <c r="I11005" i="44"/>
  <c r="J11005" i="44" s="1"/>
  <c r="L11004" i="44"/>
  <c r="I11004" i="44"/>
  <c r="J11004" i="44" s="1"/>
  <c r="L11003" i="44"/>
  <c r="I11003" i="44"/>
  <c r="J11003" i="44" s="1"/>
  <c r="L11002" i="44"/>
  <c r="I11002" i="44"/>
  <c r="J11002" i="44" s="1"/>
  <c r="L11001" i="44"/>
  <c r="I11001" i="44"/>
  <c r="J11001" i="44" s="1"/>
  <c r="L11000" i="44"/>
  <c r="J11000" i="44"/>
  <c r="I11000" i="44"/>
  <c r="L10999" i="44"/>
  <c r="I10999" i="44"/>
  <c r="J10999" i="44" s="1"/>
  <c r="L10998" i="44"/>
  <c r="I10998" i="44"/>
  <c r="J10998" i="44" s="1"/>
  <c r="L10997" i="44"/>
  <c r="I10997" i="44"/>
  <c r="J10997" i="44" s="1"/>
  <c r="L10996" i="44"/>
  <c r="I10996" i="44"/>
  <c r="J10996" i="44" s="1"/>
  <c r="L10995" i="44"/>
  <c r="I10995" i="44"/>
  <c r="J10995" i="44" s="1"/>
  <c r="L10994" i="44"/>
  <c r="I10994" i="44"/>
  <c r="J10994" i="44" s="1"/>
  <c r="L10993" i="44"/>
  <c r="I10993" i="44"/>
  <c r="J10993" i="44" s="1"/>
  <c r="L10992" i="44"/>
  <c r="J10992" i="44"/>
  <c r="I10992" i="44"/>
  <c r="L10991" i="44"/>
  <c r="I10991" i="44"/>
  <c r="J10991" i="44" s="1"/>
  <c r="L10990" i="44"/>
  <c r="I10990" i="44"/>
  <c r="J10990" i="44" s="1"/>
  <c r="L10989" i="44"/>
  <c r="I10989" i="44"/>
  <c r="J10989" i="44" s="1"/>
  <c r="L10988" i="44"/>
  <c r="I10988" i="44"/>
  <c r="J10988" i="44" s="1"/>
  <c r="L10987" i="44"/>
  <c r="I10987" i="44"/>
  <c r="J10987" i="44" s="1"/>
  <c r="L10986" i="44"/>
  <c r="I10986" i="44"/>
  <c r="J10986" i="44" s="1"/>
  <c r="L10985" i="44"/>
  <c r="I10985" i="44"/>
  <c r="J10985" i="44" s="1"/>
  <c r="L10984" i="44"/>
  <c r="I10984" i="44"/>
  <c r="J10984" i="44" s="1"/>
  <c r="L10983" i="44"/>
  <c r="J10983" i="44"/>
  <c r="I10983" i="44"/>
  <c r="L10982" i="44"/>
  <c r="I10982" i="44"/>
  <c r="J10982" i="44" s="1"/>
  <c r="L10981" i="44"/>
  <c r="I10981" i="44"/>
  <c r="J10981" i="44" s="1"/>
  <c r="L10980" i="44"/>
  <c r="I10980" i="44"/>
  <c r="J10980" i="44" s="1"/>
  <c r="L10979" i="44"/>
  <c r="I10979" i="44"/>
  <c r="J10979" i="44" s="1"/>
  <c r="L10978" i="44"/>
  <c r="I10978" i="44"/>
  <c r="J10978" i="44" s="1"/>
  <c r="L10977" i="44"/>
  <c r="J10977" i="44"/>
  <c r="I10977" i="44"/>
  <c r="L10976" i="44"/>
  <c r="I10976" i="44"/>
  <c r="J10976" i="44" s="1"/>
  <c r="L10975" i="44"/>
  <c r="I10975" i="44"/>
  <c r="J10975" i="44" s="1"/>
  <c r="L10974" i="44"/>
  <c r="I10974" i="44"/>
  <c r="J10974" i="44" s="1"/>
  <c r="L10973" i="44"/>
  <c r="I10973" i="44"/>
  <c r="J10973" i="44" s="1"/>
  <c r="L10972" i="44"/>
  <c r="I10972" i="44"/>
  <c r="J10972" i="44" s="1"/>
  <c r="L10971" i="44"/>
  <c r="I10971" i="44"/>
  <c r="J10971" i="44" s="1"/>
  <c r="L10970" i="44"/>
  <c r="I10970" i="44"/>
  <c r="J10970" i="44" s="1"/>
  <c r="L10969" i="44"/>
  <c r="I10969" i="44"/>
  <c r="J10969" i="44" s="1"/>
  <c r="L10968" i="44"/>
  <c r="J10968" i="44"/>
  <c r="I10968" i="44"/>
  <c r="L10967" i="44"/>
  <c r="I10967" i="44"/>
  <c r="J10967" i="44" s="1"/>
  <c r="L10966" i="44"/>
  <c r="I10966" i="44"/>
  <c r="J10966" i="44" s="1"/>
  <c r="L10965" i="44"/>
  <c r="I10965" i="44"/>
  <c r="J10965" i="44" s="1"/>
  <c r="L10964" i="44"/>
  <c r="I10964" i="44"/>
  <c r="J10964" i="44" s="1"/>
  <c r="L10963" i="44"/>
  <c r="I10963" i="44"/>
  <c r="J10963" i="44" s="1"/>
  <c r="L10962" i="44"/>
  <c r="I10962" i="44"/>
  <c r="J10962" i="44" s="1"/>
  <c r="L10961" i="44"/>
  <c r="I10961" i="44"/>
  <c r="J10961" i="44" s="1"/>
  <c r="L10960" i="44"/>
  <c r="I10960" i="44"/>
  <c r="J10960" i="44" s="1"/>
  <c r="L10959" i="44"/>
  <c r="I10959" i="44"/>
  <c r="J10959" i="44" s="1"/>
  <c r="L10958" i="44"/>
  <c r="J10958" i="44"/>
  <c r="I10958" i="44"/>
  <c r="L10957" i="44"/>
  <c r="I10957" i="44"/>
  <c r="J10957" i="44" s="1"/>
  <c r="L10956" i="44"/>
  <c r="I10956" i="44"/>
  <c r="J10956" i="44" s="1"/>
  <c r="L10955" i="44"/>
  <c r="I10955" i="44"/>
  <c r="J10955" i="44" s="1"/>
  <c r="L10954" i="44"/>
  <c r="I10954" i="44"/>
  <c r="J10954" i="44" s="1"/>
  <c r="L10953" i="44"/>
  <c r="I10953" i="44"/>
  <c r="J10953" i="44" s="1"/>
  <c r="L10952" i="44"/>
  <c r="I10952" i="44"/>
  <c r="J10952" i="44" s="1"/>
  <c r="L10951" i="44"/>
  <c r="J10951" i="44"/>
  <c r="I10951" i="44"/>
  <c r="L10950" i="44"/>
  <c r="I10950" i="44"/>
  <c r="J10950" i="44" s="1"/>
  <c r="L10949" i="44"/>
  <c r="I10949" i="44"/>
  <c r="J10949" i="44" s="1"/>
  <c r="L10948" i="44"/>
  <c r="I10948" i="44"/>
  <c r="J10948" i="44" s="1"/>
  <c r="L10947" i="44"/>
  <c r="I10947" i="44"/>
  <c r="J10947" i="44" s="1"/>
  <c r="L10946" i="44"/>
  <c r="I10946" i="44"/>
  <c r="J10946" i="44" s="1"/>
  <c r="L10945" i="44"/>
  <c r="I10945" i="44"/>
  <c r="J10945" i="44" s="1"/>
  <c r="L10944" i="44"/>
  <c r="J10944" i="44"/>
  <c r="I10944" i="44"/>
  <c r="L10943" i="44"/>
  <c r="I10943" i="44"/>
  <c r="J10943" i="44" s="1"/>
  <c r="L10942" i="44"/>
  <c r="I10942" i="44"/>
  <c r="J10942" i="44" s="1"/>
  <c r="L10941" i="44"/>
  <c r="I10941" i="44"/>
  <c r="J10941" i="44" s="1"/>
  <c r="L10940" i="44"/>
  <c r="I10940" i="44"/>
  <c r="J10940" i="44" s="1"/>
  <c r="L10939" i="44"/>
  <c r="I10939" i="44"/>
  <c r="J10939" i="44" s="1"/>
  <c r="L10938" i="44"/>
  <c r="I10938" i="44"/>
  <c r="J10938" i="44" s="1"/>
  <c r="L10937" i="44"/>
  <c r="I10937" i="44"/>
  <c r="J10937" i="44" s="1"/>
  <c r="L10936" i="44"/>
  <c r="I10936" i="44"/>
  <c r="J10936" i="44" s="1"/>
  <c r="L10935" i="44"/>
  <c r="J10935" i="44"/>
  <c r="I10935" i="44"/>
  <c r="L10934" i="44"/>
  <c r="I10934" i="44"/>
  <c r="J10934" i="44" s="1"/>
  <c r="L10933" i="44"/>
  <c r="I10933" i="44"/>
  <c r="J10933" i="44" s="1"/>
  <c r="L10932" i="44"/>
  <c r="I10932" i="44"/>
  <c r="J10932" i="44" s="1"/>
  <c r="L10931" i="44"/>
  <c r="I10931" i="44"/>
  <c r="J10931" i="44" s="1"/>
  <c r="L10930" i="44"/>
  <c r="I10930" i="44"/>
  <c r="J10930" i="44" s="1"/>
  <c r="L10929" i="44"/>
  <c r="I10929" i="44"/>
  <c r="J10929" i="44" s="1"/>
  <c r="L10928" i="44"/>
  <c r="J10928" i="44"/>
  <c r="I10928" i="44"/>
  <c r="L10927" i="44"/>
  <c r="I10927" i="44"/>
  <c r="J10927" i="44" s="1"/>
  <c r="L10926" i="44"/>
  <c r="I10926" i="44"/>
  <c r="J10926" i="44" s="1"/>
  <c r="L10925" i="44"/>
  <c r="I10925" i="44"/>
  <c r="J10925" i="44" s="1"/>
  <c r="L10924" i="44"/>
  <c r="I10924" i="44"/>
  <c r="J10924" i="44" s="1"/>
  <c r="L10923" i="44"/>
  <c r="I10923" i="44"/>
  <c r="J10923" i="44" s="1"/>
  <c r="L10922" i="44"/>
  <c r="I10922" i="44"/>
  <c r="J10922" i="44" s="1"/>
  <c r="L10921" i="44"/>
  <c r="I10921" i="44"/>
  <c r="J10921" i="44" s="1"/>
  <c r="L10920" i="44"/>
  <c r="J10920" i="44"/>
  <c r="I10920" i="44"/>
  <c r="L10919" i="44"/>
  <c r="I10919" i="44"/>
  <c r="J10919" i="44" s="1"/>
  <c r="L10918" i="44"/>
  <c r="J10918" i="44"/>
  <c r="I10918" i="44"/>
  <c r="L10917" i="44"/>
  <c r="I10917" i="44"/>
  <c r="J10917" i="44" s="1"/>
  <c r="L10916" i="44"/>
  <c r="I10916" i="44"/>
  <c r="J10916" i="44" s="1"/>
  <c r="L10915" i="44"/>
  <c r="I10915" i="44"/>
  <c r="J10915" i="44" s="1"/>
  <c r="L10914" i="44"/>
  <c r="I10914" i="44"/>
  <c r="J10914" i="44" s="1"/>
  <c r="L10913" i="44"/>
  <c r="I10913" i="44"/>
  <c r="J10913" i="44" s="1"/>
  <c r="L10912" i="44"/>
  <c r="I10912" i="44"/>
  <c r="J10912" i="44" s="1"/>
  <c r="L10911" i="44"/>
  <c r="J10911" i="44"/>
  <c r="I10911" i="44"/>
  <c r="L10910" i="44"/>
  <c r="I10910" i="44"/>
  <c r="J10910" i="44" s="1"/>
  <c r="L10909" i="44"/>
  <c r="I10909" i="44"/>
  <c r="J10909" i="44" s="1"/>
  <c r="L10908" i="44"/>
  <c r="I10908" i="44"/>
  <c r="J10908" i="44" s="1"/>
  <c r="L10907" i="44"/>
  <c r="I10907" i="44"/>
  <c r="J10907" i="44" s="1"/>
  <c r="L10906" i="44"/>
  <c r="I10906" i="44"/>
  <c r="J10906" i="44" s="1"/>
  <c r="L10905" i="44"/>
  <c r="I10905" i="44"/>
  <c r="J10905" i="44" s="1"/>
  <c r="L10904" i="44"/>
  <c r="I10904" i="44"/>
  <c r="J10904" i="44" s="1"/>
  <c r="L10903" i="44"/>
  <c r="J10903" i="44"/>
  <c r="I10903" i="44"/>
  <c r="L10902" i="44"/>
  <c r="I10902" i="44"/>
  <c r="J10902" i="44" s="1"/>
  <c r="L10901" i="44"/>
  <c r="I10901" i="44"/>
  <c r="J10901" i="44" s="1"/>
  <c r="L10900" i="44"/>
  <c r="I10900" i="44"/>
  <c r="J10900" i="44" s="1"/>
  <c r="L10899" i="44"/>
  <c r="I10899" i="44"/>
  <c r="J10899" i="44" s="1"/>
  <c r="L10898" i="44"/>
  <c r="I10898" i="44"/>
  <c r="J10898" i="44" s="1"/>
  <c r="L10897" i="44"/>
  <c r="I10897" i="44"/>
  <c r="J10897" i="44" s="1"/>
  <c r="L10896" i="44"/>
  <c r="J10896" i="44"/>
  <c r="I10896" i="44"/>
  <c r="L10895" i="44"/>
  <c r="I10895" i="44"/>
  <c r="J10895" i="44" s="1"/>
  <c r="L10894" i="44"/>
  <c r="I10894" i="44"/>
  <c r="J10894" i="44" s="1"/>
  <c r="L10893" i="44"/>
  <c r="I10893" i="44"/>
  <c r="J10893" i="44" s="1"/>
  <c r="L10892" i="44"/>
  <c r="I10892" i="44"/>
  <c r="J10892" i="44" s="1"/>
  <c r="L10891" i="44"/>
  <c r="I10891" i="44"/>
  <c r="J10891" i="44" s="1"/>
  <c r="L10890" i="44"/>
  <c r="I10890" i="44"/>
  <c r="J10890" i="44" s="1"/>
  <c r="L10889" i="44"/>
  <c r="I10889" i="44"/>
  <c r="J10889" i="44" s="1"/>
  <c r="L10888" i="44"/>
  <c r="J10888" i="44"/>
  <c r="I10888" i="44"/>
  <c r="L10887" i="44"/>
  <c r="I10887" i="44"/>
  <c r="J10887" i="44" s="1"/>
  <c r="L10886" i="44"/>
  <c r="J10886" i="44"/>
  <c r="I10886" i="44"/>
  <c r="L10885" i="44"/>
  <c r="I10885" i="44"/>
  <c r="J10885" i="44" s="1"/>
  <c r="L10884" i="44"/>
  <c r="I10884" i="44"/>
  <c r="J10884" i="44" s="1"/>
  <c r="L10883" i="44"/>
  <c r="I10883" i="44"/>
  <c r="J10883" i="44" s="1"/>
  <c r="L10882" i="44"/>
  <c r="I10882" i="44"/>
  <c r="J10882" i="44" s="1"/>
  <c r="L10881" i="44"/>
  <c r="I10881" i="44"/>
  <c r="J10881" i="44" s="1"/>
  <c r="L10880" i="44"/>
  <c r="I10880" i="44"/>
  <c r="J10880" i="44" s="1"/>
  <c r="L10879" i="44"/>
  <c r="J10879" i="44"/>
  <c r="I10879" i="44"/>
  <c r="L10878" i="44"/>
  <c r="I10878" i="44"/>
  <c r="J10878" i="44" s="1"/>
  <c r="L10877" i="44"/>
  <c r="I10877" i="44"/>
  <c r="J10877" i="44" s="1"/>
  <c r="L10876" i="44"/>
  <c r="I10876" i="44"/>
  <c r="J10876" i="44" s="1"/>
  <c r="L10875" i="44"/>
  <c r="I10875" i="44"/>
  <c r="J10875" i="44" s="1"/>
  <c r="L10874" i="44"/>
  <c r="I10874" i="44"/>
  <c r="J10874" i="44" s="1"/>
  <c r="L10873" i="44"/>
  <c r="I10873" i="44"/>
  <c r="J10873" i="44" s="1"/>
  <c r="L10872" i="44"/>
  <c r="I10872" i="44"/>
  <c r="J10872" i="44" s="1"/>
  <c r="L10871" i="44"/>
  <c r="I10871" i="44"/>
  <c r="J10871" i="44" s="1"/>
  <c r="L10870" i="44"/>
  <c r="I10870" i="44"/>
  <c r="J10870" i="44" s="1"/>
  <c r="L10869" i="44"/>
  <c r="J10869" i="44"/>
  <c r="I10869" i="44"/>
  <c r="L10868" i="44"/>
  <c r="I10868" i="44"/>
  <c r="J10868" i="44" s="1"/>
  <c r="L10867" i="44"/>
  <c r="I10867" i="44"/>
  <c r="J10867" i="44" s="1"/>
  <c r="L10866" i="44"/>
  <c r="I10866" i="44"/>
  <c r="J10866" i="44" s="1"/>
  <c r="L10865" i="44"/>
  <c r="I10865" i="44"/>
  <c r="J10865" i="44" s="1"/>
  <c r="L10864" i="44"/>
  <c r="I10864" i="44"/>
  <c r="J10864" i="44" s="1"/>
  <c r="L10863" i="44"/>
  <c r="J10863" i="44"/>
  <c r="I10863" i="44"/>
  <c r="L10862" i="44"/>
  <c r="I10862" i="44"/>
  <c r="J10862" i="44" s="1"/>
  <c r="L10861" i="44"/>
  <c r="I10861" i="44"/>
  <c r="J10861" i="44" s="1"/>
  <c r="L10860" i="44"/>
  <c r="I10860" i="44"/>
  <c r="J10860" i="44" s="1"/>
  <c r="L10859" i="44"/>
  <c r="I10859" i="44"/>
  <c r="J10859" i="44" s="1"/>
  <c r="L10858" i="44"/>
  <c r="I10858" i="44"/>
  <c r="J10858" i="44" s="1"/>
  <c r="L10857" i="44"/>
  <c r="I10857" i="44"/>
  <c r="J10857" i="44" s="1"/>
  <c r="L10856" i="44"/>
  <c r="J10856" i="44"/>
  <c r="I10856" i="44"/>
  <c r="L10855" i="44"/>
  <c r="I10855" i="44"/>
  <c r="J10855" i="44" s="1"/>
  <c r="L10854" i="44"/>
  <c r="I10854" i="44"/>
  <c r="J10854" i="44" s="1"/>
  <c r="L10853" i="44"/>
  <c r="I10853" i="44"/>
  <c r="J10853" i="44" s="1"/>
  <c r="L10852" i="44"/>
  <c r="I10852" i="44"/>
  <c r="J10852" i="44" s="1"/>
  <c r="L10851" i="44"/>
  <c r="I10851" i="44"/>
  <c r="J10851" i="44" s="1"/>
  <c r="L10850" i="44"/>
  <c r="I10850" i="44"/>
  <c r="J10850" i="44" s="1"/>
  <c r="L10849" i="44"/>
  <c r="I10849" i="44"/>
  <c r="J10849" i="44" s="1"/>
  <c r="L10848" i="44"/>
  <c r="J10848" i="44"/>
  <c r="I10848" i="44"/>
  <c r="L10847" i="44"/>
  <c r="I10847" i="44"/>
  <c r="J10847" i="44" s="1"/>
  <c r="L10846" i="44"/>
  <c r="I10846" i="44"/>
  <c r="J10846" i="44" s="1"/>
  <c r="L10845" i="44"/>
  <c r="I10845" i="44"/>
  <c r="J10845" i="44" s="1"/>
  <c r="L10844" i="44"/>
  <c r="I10844" i="44"/>
  <c r="J10844" i="44" s="1"/>
  <c r="L10843" i="44"/>
  <c r="I10843" i="44"/>
  <c r="J10843" i="44" s="1"/>
  <c r="L10842" i="44"/>
  <c r="I10842" i="44"/>
  <c r="J10842" i="44" s="1"/>
  <c r="L10841" i="44"/>
  <c r="I10841" i="44"/>
  <c r="J10841" i="44" s="1"/>
  <c r="L10840" i="44"/>
  <c r="J10840" i="44"/>
  <c r="I10840" i="44"/>
  <c r="L10839" i="44"/>
  <c r="I10839" i="44"/>
  <c r="J10839" i="44" s="1"/>
  <c r="L10838" i="44"/>
  <c r="I10838" i="44"/>
  <c r="J10838" i="44" s="1"/>
  <c r="L10837" i="44"/>
  <c r="I10837" i="44"/>
  <c r="J10837" i="44" s="1"/>
  <c r="L10836" i="44"/>
  <c r="I10836" i="44"/>
  <c r="J10836" i="44" s="1"/>
  <c r="L10835" i="44"/>
  <c r="I10835" i="44"/>
  <c r="J10835" i="44" s="1"/>
  <c r="L10834" i="44"/>
  <c r="I10834" i="44"/>
  <c r="J10834" i="44" s="1"/>
  <c r="L10833" i="44"/>
  <c r="I10833" i="44"/>
  <c r="J10833" i="44" s="1"/>
  <c r="L10832" i="44"/>
  <c r="I10832" i="44"/>
  <c r="J10832" i="44" s="1"/>
  <c r="L10831" i="44"/>
  <c r="J10831" i="44"/>
  <c r="I10831" i="44"/>
  <c r="L10830" i="44"/>
  <c r="I10830" i="44"/>
  <c r="J10830" i="44" s="1"/>
  <c r="L10829" i="44"/>
  <c r="I10829" i="44"/>
  <c r="J10829" i="44" s="1"/>
  <c r="L10828" i="44"/>
  <c r="I10828" i="44"/>
  <c r="J10828" i="44" s="1"/>
  <c r="L10827" i="44"/>
  <c r="I10827" i="44"/>
  <c r="J10827" i="44" s="1"/>
  <c r="L10826" i="44"/>
  <c r="I10826" i="44"/>
  <c r="J10826" i="44" s="1"/>
  <c r="L10825" i="44"/>
  <c r="I10825" i="44"/>
  <c r="J10825" i="44" s="1"/>
  <c r="L10824" i="44"/>
  <c r="I10824" i="44"/>
  <c r="J10824" i="44" s="1"/>
  <c r="L10823" i="44"/>
  <c r="J10823" i="44"/>
  <c r="I10823" i="44"/>
  <c r="L10822" i="44"/>
  <c r="I10822" i="44"/>
  <c r="J10822" i="44" s="1"/>
  <c r="L10821" i="44"/>
  <c r="J10821" i="44"/>
  <c r="I10821" i="44"/>
  <c r="L10820" i="44"/>
  <c r="I10820" i="44"/>
  <c r="J10820" i="44" s="1"/>
  <c r="L10819" i="44"/>
  <c r="I10819" i="44"/>
  <c r="J10819" i="44" s="1"/>
  <c r="L10818" i="44"/>
  <c r="I10818" i="44"/>
  <c r="J10818" i="44" s="1"/>
  <c r="L10817" i="44"/>
  <c r="I10817" i="44"/>
  <c r="J10817" i="44" s="1"/>
  <c r="L10816" i="44"/>
  <c r="I10816" i="44"/>
  <c r="J10816" i="44" s="1"/>
  <c r="L10815" i="44"/>
  <c r="I10815" i="44"/>
  <c r="J10815" i="44" s="1"/>
  <c r="L10814" i="44"/>
  <c r="J10814" i="44"/>
  <c r="I10814" i="44"/>
  <c r="L10813" i="44"/>
  <c r="I10813" i="44"/>
  <c r="J10813" i="44" s="1"/>
  <c r="L10812" i="44"/>
  <c r="I10812" i="44"/>
  <c r="J10812" i="44" s="1"/>
  <c r="L10811" i="44"/>
  <c r="I10811" i="44"/>
  <c r="J10811" i="44" s="1"/>
  <c r="L10810" i="44"/>
  <c r="I10810" i="44"/>
  <c r="J10810" i="44" s="1"/>
  <c r="L10809" i="44"/>
  <c r="I10809" i="44"/>
  <c r="J10809" i="44" s="1"/>
  <c r="L10808" i="44"/>
  <c r="I10808" i="44"/>
  <c r="J10808" i="44" s="1"/>
  <c r="L10807" i="44"/>
  <c r="I10807" i="44"/>
  <c r="J10807" i="44" s="1"/>
  <c r="L10806" i="44"/>
  <c r="I10806" i="44"/>
  <c r="J10806" i="44" s="1"/>
  <c r="L10805" i="44"/>
  <c r="J10805" i="44"/>
  <c r="I10805" i="44"/>
  <c r="L10804" i="44"/>
  <c r="I10804" i="44"/>
  <c r="J10804" i="44" s="1"/>
  <c r="L10803" i="44"/>
  <c r="I10803" i="44"/>
  <c r="J10803" i="44" s="1"/>
  <c r="L10802" i="44"/>
  <c r="I10802" i="44"/>
  <c r="J10802" i="44" s="1"/>
  <c r="L10801" i="44"/>
  <c r="I10801" i="44"/>
  <c r="J10801" i="44" s="1"/>
  <c r="L10800" i="44"/>
  <c r="I10800" i="44"/>
  <c r="J10800" i="44" s="1"/>
  <c r="L10799" i="44"/>
  <c r="I10799" i="44"/>
  <c r="J10799" i="44" s="1"/>
  <c r="L10798" i="44"/>
  <c r="J10798" i="44"/>
  <c r="I10798" i="44"/>
  <c r="L10797" i="44"/>
  <c r="I10797" i="44"/>
  <c r="J10797" i="44" s="1"/>
  <c r="L10796" i="44"/>
  <c r="I10796" i="44"/>
  <c r="J10796" i="44" s="1"/>
  <c r="L10795" i="44"/>
  <c r="I10795" i="44"/>
  <c r="J10795" i="44" s="1"/>
  <c r="L10794" i="44"/>
  <c r="I10794" i="44"/>
  <c r="J10794" i="44" s="1"/>
  <c r="L10793" i="44"/>
  <c r="I10793" i="44"/>
  <c r="J10793" i="44" s="1"/>
  <c r="L10792" i="44"/>
  <c r="I10792" i="44"/>
  <c r="J10792" i="44" s="1"/>
  <c r="L10791" i="44"/>
  <c r="I10791" i="44"/>
  <c r="J10791" i="44" s="1"/>
  <c r="L10790" i="44"/>
  <c r="I10790" i="44"/>
  <c r="J10790" i="44" s="1"/>
  <c r="L10789" i="44"/>
  <c r="I10789" i="44"/>
  <c r="J10789" i="44" s="1"/>
  <c r="L10788" i="44"/>
  <c r="I10788" i="44"/>
  <c r="J10788" i="44" s="1"/>
  <c r="L10787" i="44"/>
  <c r="I10787" i="44"/>
  <c r="J10787" i="44" s="1"/>
  <c r="L10786" i="44"/>
  <c r="I10786" i="44"/>
  <c r="J10786" i="44" s="1"/>
  <c r="L10785" i="44"/>
  <c r="I10785" i="44"/>
  <c r="J10785" i="44" s="1"/>
  <c r="L10784" i="44"/>
  <c r="I10784" i="44"/>
  <c r="J10784" i="44" s="1"/>
  <c r="L10783" i="44"/>
  <c r="J10783" i="44"/>
  <c r="I10783" i="44"/>
  <c r="L10782" i="44"/>
  <c r="I10782" i="44"/>
  <c r="J10782" i="44" s="1"/>
  <c r="L10781" i="44"/>
  <c r="I10781" i="44"/>
  <c r="J10781" i="44" s="1"/>
  <c r="L10780" i="44"/>
  <c r="I10780" i="44"/>
  <c r="J10780" i="44" s="1"/>
  <c r="L10779" i="44"/>
  <c r="I10779" i="44"/>
  <c r="J10779" i="44" s="1"/>
  <c r="L10778" i="44"/>
  <c r="I10778" i="44"/>
  <c r="J10778" i="44" s="1"/>
  <c r="L10777" i="44"/>
  <c r="I10777" i="44"/>
  <c r="J10777" i="44" s="1"/>
  <c r="L10776" i="44"/>
  <c r="J10776" i="44"/>
  <c r="I10776" i="44"/>
  <c r="L10775" i="44"/>
  <c r="I10775" i="44"/>
  <c r="J10775" i="44" s="1"/>
  <c r="L10774" i="44"/>
  <c r="I10774" i="44"/>
  <c r="J10774" i="44" s="1"/>
  <c r="L10773" i="44"/>
  <c r="I10773" i="44"/>
  <c r="J10773" i="44" s="1"/>
  <c r="L10772" i="44"/>
  <c r="I10772" i="44"/>
  <c r="J10772" i="44" s="1"/>
  <c r="L10771" i="44"/>
  <c r="I10771" i="44"/>
  <c r="J10771" i="44" s="1"/>
  <c r="L10770" i="44"/>
  <c r="I10770" i="44"/>
  <c r="J10770" i="44" s="1"/>
  <c r="L10769" i="44"/>
  <c r="I10769" i="44"/>
  <c r="J10769" i="44" s="1"/>
  <c r="L10768" i="44"/>
  <c r="I10768" i="44"/>
  <c r="J10768" i="44" s="1"/>
  <c r="L10767" i="44"/>
  <c r="I10767" i="44"/>
  <c r="J10767" i="44" s="1"/>
  <c r="L10766" i="44"/>
  <c r="J10766" i="44"/>
  <c r="I10766" i="44"/>
  <c r="L10765" i="44"/>
  <c r="I10765" i="44"/>
  <c r="J10765" i="44" s="1"/>
  <c r="L10764" i="44"/>
  <c r="I10764" i="44"/>
  <c r="J10764" i="44" s="1"/>
  <c r="L10763" i="44"/>
  <c r="I10763" i="44"/>
  <c r="J10763" i="44" s="1"/>
  <c r="L10762" i="44"/>
  <c r="I10762" i="44"/>
  <c r="J10762" i="44" s="1"/>
  <c r="L10761" i="44"/>
  <c r="I10761" i="44"/>
  <c r="J10761" i="44" s="1"/>
  <c r="L10760" i="44"/>
  <c r="I10760" i="44"/>
  <c r="J10760" i="44" s="1"/>
  <c r="L10759" i="44"/>
  <c r="J10759" i="44"/>
  <c r="I10759" i="44"/>
  <c r="L10758" i="44"/>
  <c r="I10758" i="44"/>
  <c r="J10758" i="44" s="1"/>
  <c r="L10757" i="44"/>
  <c r="I10757" i="44"/>
  <c r="J10757" i="44" s="1"/>
  <c r="L10756" i="44"/>
  <c r="I10756" i="44"/>
  <c r="J10756" i="44" s="1"/>
  <c r="L10755" i="44"/>
  <c r="I10755" i="44"/>
  <c r="J10755" i="44" s="1"/>
  <c r="L10754" i="44"/>
  <c r="I10754" i="44"/>
  <c r="J10754" i="44" s="1"/>
  <c r="L10753" i="44"/>
  <c r="I10753" i="44"/>
  <c r="J10753" i="44" s="1"/>
  <c r="L10752" i="44"/>
  <c r="J10752" i="44"/>
  <c r="I10752" i="44"/>
  <c r="L10751" i="44"/>
  <c r="I10751" i="44"/>
  <c r="J10751" i="44" s="1"/>
  <c r="L10750" i="44"/>
  <c r="I10750" i="44"/>
  <c r="J10750" i="44" s="1"/>
  <c r="L10749" i="44"/>
  <c r="I10749" i="44"/>
  <c r="J10749" i="44" s="1"/>
  <c r="L10748" i="44"/>
  <c r="I10748" i="44"/>
  <c r="J10748" i="44" s="1"/>
  <c r="L10747" i="44"/>
  <c r="I10747" i="44"/>
  <c r="J10747" i="44" s="1"/>
  <c r="L10746" i="44"/>
  <c r="I10746" i="44"/>
  <c r="J10746" i="44" s="1"/>
  <c r="L10745" i="44"/>
  <c r="I10745" i="44"/>
  <c r="J10745" i="44" s="1"/>
  <c r="L10744" i="44"/>
  <c r="J10744" i="44"/>
  <c r="I10744" i="44"/>
  <c r="L10743" i="44"/>
  <c r="I10743" i="44"/>
  <c r="J10743" i="44" s="1"/>
  <c r="L10742" i="44"/>
  <c r="I10742" i="44"/>
  <c r="J10742" i="44" s="1"/>
  <c r="L10741" i="44"/>
  <c r="I10741" i="44"/>
  <c r="J10741" i="44" s="1"/>
  <c r="L10740" i="44"/>
  <c r="I10740" i="44"/>
  <c r="J10740" i="44" s="1"/>
  <c r="L10739" i="44"/>
  <c r="I10739" i="44"/>
  <c r="J10739" i="44" s="1"/>
  <c r="L10738" i="44"/>
  <c r="I10738" i="44"/>
  <c r="J10738" i="44" s="1"/>
  <c r="L10737" i="44"/>
  <c r="I10737" i="44"/>
  <c r="J10737" i="44" s="1"/>
  <c r="L10736" i="44"/>
  <c r="I10736" i="44"/>
  <c r="J10736" i="44" s="1"/>
  <c r="L10735" i="44"/>
  <c r="I10735" i="44"/>
  <c r="J10735" i="44" s="1"/>
  <c r="L10734" i="44"/>
  <c r="I10734" i="44"/>
  <c r="J10734" i="44" s="1"/>
  <c r="L10733" i="44"/>
  <c r="J10733" i="44"/>
  <c r="I10733" i="44"/>
  <c r="L10732" i="44"/>
  <c r="I10732" i="44"/>
  <c r="J10732" i="44" s="1"/>
  <c r="L10731" i="44"/>
  <c r="I10731" i="44"/>
  <c r="J10731" i="44" s="1"/>
  <c r="L10730" i="44"/>
  <c r="I10730" i="44"/>
  <c r="J10730" i="44" s="1"/>
  <c r="L10729" i="44"/>
  <c r="I10729" i="44"/>
  <c r="J10729" i="44" s="1"/>
  <c r="L10728" i="44"/>
  <c r="J10728" i="44"/>
  <c r="I10728" i="44"/>
  <c r="L10727" i="44"/>
  <c r="I10727" i="44"/>
  <c r="J10727" i="44" s="1"/>
  <c r="L10726" i="44"/>
  <c r="I10726" i="44"/>
  <c r="J10726" i="44" s="1"/>
  <c r="L10725" i="44"/>
  <c r="I10725" i="44"/>
  <c r="J10725" i="44" s="1"/>
  <c r="L10724" i="44"/>
  <c r="I10724" i="44"/>
  <c r="J10724" i="44" s="1"/>
  <c r="L10723" i="44"/>
  <c r="I10723" i="44"/>
  <c r="J10723" i="44" s="1"/>
  <c r="L10722" i="44"/>
  <c r="I10722" i="44"/>
  <c r="J10722" i="44" s="1"/>
  <c r="L10721" i="44"/>
  <c r="I10721" i="44"/>
  <c r="J10721" i="44" s="1"/>
  <c r="L10720" i="44"/>
  <c r="I10720" i="44"/>
  <c r="J10720" i="44" s="1"/>
  <c r="L10719" i="44"/>
  <c r="I10719" i="44"/>
  <c r="J10719" i="44" s="1"/>
  <c r="L10718" i="44"/>
  <c r="J10718" i="44"/>
  <c r="I10718" i="44"/>
  <c r="L10717" i="44"/>
  <c r="I10717" i="44"/>
  <c r="J10717" i="44" s="1"/>
  <c r="L10716" i="44"/>
  <c r="I10716" i="44"/>
  <c r="J10716" i="44" s="1"/>
  <c r="L10715" i="44"/>
  <c r="I10715" i="44"/>
  <c r="J10715" i="44" s="1"/>
  <c r="L10714" i="44"/>
  <c r="I10714" i="44"/>
  <c r="J10714" i="44" s="1"/>
  <c r="L10713" i="44"/>
  <c r="I10713" i="44"/>
  <c r="J10713" i="44" s="1"/>
  <c r="L10712" i="44"/>
  <c r="I10712" i="44"/>
  <c r="J10712" i="44" s="1"/>
  <c r="L10711" i="44"/>
  <c r="I10711" i="44"/>
  <c r="J10711" i="44" s="1"/>
  <c r="L10710" i="44"/>
  <c r="J10710" i="44"/>
  <c r="I10710" i="44"/>
  <c r="L10709" i="44"/>
  <c r="I10709" i="44"/>
  <c r="J10709" i="44" s="1"/>
  <c r="L10708" i="44"/>
  <c r="I10708" i="44"/>
  <c r="J10708" i="44" s="1"/>
  <c r="L10707" i="44"/>
  <c r="I10707" i="44"/>
  <c r="J10707" i="44" s="1"/>
  <c r="L10706" i="44"/>
  <c r="I10706" i="44"/>
  <c r="J10706" i="44" s="1"/>
  <c r="L10705" i="44"/>
  <c r="I10705" i="44"/>
  <c r="J10705" i="44" s="1"/>
  <c r="L10704" i="44"/>
  <c r="J10704" i="44"/>
  <c r="I10704" i="44"/>
  <c r="L10703" i="44"/>
  <c r="I10703" i="44"/>
  <c r="J10703" i="44" s="1"/>
  <c r="L10702" i="44"/>
  <c r="I10702" i="44"/>
  <c r="J10702" i="44" s="1"/>
  <c r="L10701" i="44"/>
  <c r="I10701" i="44"/>
  <c r="J10701" i="44" s="1"/>
  <c r="L10700" i="44"/>
  <c r="I10700" i="44"/>
  <c r="J10700" i="44" s="1"/>
  <c r="L10699" i="44"/>
  <c r="I10699" i="44"/>
  <c r="J10699" i="44" s="1"/>
  <c r="L10698" i="44"/>
  <c r="I10698" i="44"/>
  <c r="J10698" i="44" s="1"/>
  <c r="L10697" i="44"/>
  <c r="I10697" i="44"/>
  <c r="J10697" i="44" s="1"/>
  <c r="L10696" i="44"/>
  <c r="J10696" i="44"/>
  <c r="I10696" i="44"/>
  <c r="L10695" i="44"/>
  <c r="I10695" i="44"/>
  <c r="J10695" i="44" s="1"/>
  <c r="L10694" i="44"/>
  <c r="I10694" i="44"/>
  <c r="J10694" i="44" s="1"/>
  <c r="L10693" i="44"/>
  <c r="I10693" i="44"/>
  <c r="J10693" i="44" s="1"/>
  <c r="L10692" i="44"/>
  <c r="I10692" i="44"/>
  <c r="J10692" i="44" s="1"/>
  <c r="L10691" i="44"/>
  <c r="I10691" i="44"/>
  <c r="J10691" i="44" s="1"/>
  <c r="L10690" i="44"/>
  <c r="I10690" i="44"/>
  <c r="J10690" i="44" s="1"/>
  <c r="L10689" i="44"/>
  <c r="I10689" i="44"/>
  <c r="J10689" i="44" s="1"/>
  <c r="L10688" i="44"/>
  <c r="I10688" i="44"/>
  <c r="J10688" i="44" s="1"/>
  <c r="L10687" i="44"/>
  <c r="J10687" i="44"/>
  <c r="I10687" i="44"/>
  <c r="L10686" i="44"/>
  <c r="I10686" i="44"/>
  <c r="J10686" i="44" s="1"/>
  <c r="L10685" i="44"/>
  <c r="I10685" i="44"/>
  <c r="J10685" i="44" s="1"/>
  <c r="L10684" i="44"/>
  <c r="I10684" i="44"/>
  <c r="J10684" i="44" s="1"/>
  <c r="L10683" i="44"/>
  <c r="I10683" i="44"/>
  <c r="J10683" i="44" s="1"/>
  <c r="L10682" i="44"/>
  <c r="I10682" i="44"/>
  <c r="J10682" i="44" s="1"/>
  <c r="L10681" i="44"/>
  <c r="I10681" i="44"/>
  <c r="J10681" i="44" s="1"/>
  <c r="L10680" i="44"/>
  <c r="J10680" i="44"/>
  <c r="I10680" i="44"/>
  <c r="L10679" i="44"/>
  <c r="I10679" i="44"/>
  <c r="J10679" i="44" s="1"/>
  <c r="L10678" i="44"/>
  <c r="I10678" i="44"/>
  <c r="J10678" i="44" s="1"/>
  <c r="L10677" i="44"/>
  <c r="I10677" i="44"/>
  <c r="J10677" i="44" s="1"/>
  <c r="L10676" i="44"/>
  <c r="I10676" i="44"/>
  <c r="J10676" i="44" s="1"/>
  <c r="L10675" i="44"/>
  <c r="I10675" i="44"/>
  <c r="J10675" i="44" s="1"/>
  <c r="L10674" i="44"/>
  <c r="I10674" i="44"/>
  <c r="J10674" i="44" s="1"/>
  <c r="L10673" i="44"/>
  <c r="I10673" i="44"/>
  <c r="J10673" i="44" s="1"/>
  <c r="L10672" i="44"/>
  <c r="J10672" i="44"/>
  <c r="I10672" i="44"/>
  <c r="L10671" i="44"/>
  <c r="I10671" i="44"/>
  <c r="J10671" i="44" s="1"/>
  <c r="L10670" i="44"/>
  <c r="I10670" i="44"/>
  <c r="J10670" i="44" s="1"/>
  <c r="L10669" i="44"/>
  <c r="I10669" i="44"/>
  <c r="J10669" i="44" s="1"/>
  <c r="L10668" i="44"/>
  <c r="I10668" i="44"/>
  <c r="J10668" i="44" s="1"/>
  <c r="L10667" i="44"/>
  <c r="I10667" i="44"/>
  <c r="J10667" i="44" s="1"/>
  <c r="L10666" i="44"/>
  <c r="I10666" i="44"/>
  <c r="J10666" i="44" s="1"/>
  <c r="L10665" i="44"/>
  <c r="I10665" i="44"/>
  <c r="J10665" i="44" s="1"/>
  <c r="L10664" i="44"/>
  <c r="I10664" i="44"/>
  <c r="J10664" i="44" s="1"/>
  <c r="L10663" i="44"/>
  <c r="I10663" i="44"/>
  <c r="J10663" i="44" s="1"/>
  <c r="L10662" i="44"/>
  <c r="I10662" i="44"/>
  <c r="J10662" i="44" s="1"/>
  <c r="L10661" i="44"/>
  <c r="I10661" i="44"/>
  <c r="J10661" i="44" s="1"/>
  <c r="L10660" i="44"/>
  <c r="I10660" i="44"/>
  <c r="J10660" i="44" s="1"/>
  <c r="L10659" i="44"/>
  <c r="I10659" i="44"/>
  <c r="J10659" i="44" s="1"/>
  <c r="L10658" i="44"/>
  <c r="I10658" i="44"/>
  <c r="J10658" i="44" s="1"/>
  <c r="L10657" i="44"/>
  <c r="I10657" i="44"/>
  <c r="J10657" i="44" s="1"/>
  <c r="L10656" i="44"/>
  <c r="I10656" i="44"/>
  <c r="J10656" i="44" s="1"/>
  <c r="L10655" i="44"/>
  <c r="I10655" i="44"/>
  <c r="J10655" i="44" s="1"/>
  <c r="L10654" i="44"/>
  <c r="I10654" i="44"/>
  <c r="J10654" i="44" s="1"/>
  <c r="L10653" i="44"/>
  <c r="I10653" i="44"/>
  <c r="J10653" i="44" s="1"/>
  <c r="L10652" i="44"/>
  <c r="I10652" i="44"/>
  <c r="J10652" i="44" s="1"/>
  <c r="L10651" i="44"/>
  <c r="I10651" i="44"/>
  <c r="J10651" i="44" s="1"/>
  <c r="L10650" i="44"/>
  <c r="I10650" i="44"/>
  <c r="J10650" i="44" s="1"/>
  <c r="L10649" i="44"/>
  <c r="I10649" i="44"/>
  <c r="J10649" i="44" s="1"/>
  <c r="L10648" i="44"/>
  <c r="I10648" i="44"/>
  <c r="J10648" i="44" s="1"/>
  <c r="L10647" i="44"/>
  <c r="J10647" i="44"/>
  <c r="I10647" i="44"/>
  <c r="L10646" i="44"/>
  <c r="I10646" i="44"/>
  <c r="J10646" i="44" s="1"/>
  <c r="L10645" i="44"/>
  <c r="I10645" i="44"/>
  <c r="J10645" i="44" s="1"/>
  <c r="L10644" i="44"/>
  <c r="I10644" i="44"/>
  <c r="J10644" i="44" s="1"/>
  <c r="L10643" i="44"/>
  <c r="I10643" i="44"/>
  <c r="J10643" i="44" s="1"/>
  <c r="L10642" i="44"/>
  <c r="I10642" i="44"/>
  <c r="J10642" i="44" s="1"/>
  <c r="L10641" i="44"/>
  <c r="I10641" i="44"/>
  <c r="J10641" i="44" s="1"/>
  <c r="L10640" i="44"/>
  <c r="J10640" i="44"/>
  <c r="I10640" i="44"/>
  <c r="L10639" i="44"/>
  <c r="I10639" i="44"/>
  <c r="J10639" i="44" s="1"/>
  <c r="L10638" i="44"/>
  <c r="I10638" i="44"/>
  <c r="J10638" i="44" s="1"/>
  <c r="L10637" i="44"/>
  <c r="I10637" i="44"/>
  <c r="J10637" i="44" s="1"/>
  <c r="L10636" i="44"/>
  <c r="I10636" i="44"/>
  <c r="J10636" i="44" s="1"/>
  <c r="L10635" i="44"/>
  <c r="I10635" i="44"/>
  <c r="J10635" i="44" s="1"/>
  <c r="L10634" i="44"/>
  <c r="I10634" i="44"/>
  <c r="J10634" i="44" s="1"/>
  <c r="L10633" i="44"/>
  <c r="I10633" i="44"/>
  <c r="J10633" i="44" s="1"/>
  <c r="L10632" i="44"/>
  <c r="J10632" i="44"/>
  <c r="I10632" i="44"/>
  <c r="L10631" i="44"/>
  <c r="I10631" i="44"/>
  <c r="J10631" i="44" s="1"/>
  <c r="L10630" i="44"/>
  <c r="I10630" i="44"/>
  <c r="J10630" i="44" s="1"/>
  <c r="L10629" i="44"/>
  <c r="I10629" i="44"/>
  <c r="J10629" i="44" s="1"/>
  <c r="L10628" i="44"/>
  <c r="I10628" i="44"/>
  <c r="J10628" i="44" s="1"/>
  <c r="L10627" i="44"/>
  <c r="I10627" i="44"/>
  <c r="J10627" i="44" s="1"/>
  <c r="L10626" i="44"/>
  <c r="I10626" i="44"/>
  <c r="J10626" i="44" s="1"/>
  <c r="L10625" i="44"/>
  <c r="I10625" i="44"/>
  <c r="J10625" i="44" s="1"/>
  <c r="L10624" i="44"/>
  <c r="I10624" i="44"/>
  <c r="J10624" i="44" s="1"/>
  <c r="L10623" i="44"/>
  <c r="J10623" i="44"/>
  <c r="I10623" i="44"/>
  <c r="L10622" i="44"/>
  <c r="I10622" i="44"/>
  <c r="J10622" i="44" s="1"/>
  <c r="L10621" i="44"/>
  <c r="I10621" i="44"/>
  <c r="J10621" i="44" s="1"/>
  <c r="L10620" i="44"/>
  <c r="I10620" i="44"/>
  <c r="J10620" i="44" s="1"/>
  <c r="L10619" i="44"/>
  <c r="I10619" i="44"/>
  <c r="J10619" i="44" s="1"/>
  <c r="L10618" i="44"/>
  <c r="I10618" i="44"/>
  <c r="J10618" i="44" s="1"/>
  <c r="L10617" i="44"/>
  <c r="I10617" i="44"/>
  <c r="J10617" i="44" s="1"/>
  <c r="L10616" i="44"/>
  <c r="J10616" i="44"/>
  <c r="I10616" i="44"/>
  <c r="L10615" i="44"/>
  <c r="I10615" i="44"/>
  <c r="J10615" i="44" s="1"/>
  <c r="L10614" i="44"/>
  <c r="J10614" i="44"/>
  <c r="I10614" i="44"/>
  <c r="L10613" i="44"/>
  <c r="I10613" i="44"/>
  <c r="J10613" i="44" s="1"/>
  <c r="L10612" i="44"/>
  <c r="I10612" i="44"/>
  <c r="J10612" i="44" s="1"/>
  <c r="L10611" i="44"/>
  <c r="I10611" i="44"/>
  <c r="J10611" i="44" s="1"/>
  <c r="L10610" i="44"/>
  <c r="I10610" i="44"/>
  <c r="J10610" i="44" s="1"/>
  <c r="L10609" i="44"/>
  <c r="I10609" i="44"/>
  <c r="J10609" i="44" s="1"/>
  <c r="L10608" i="44"/>
  <c r="I10608" i="44"/>
  <c r="J10608" i="44" s="1"/>
  <c r="L10607" i="44"/>
  <c r="I10607" i="44"/>
  <c r="J10607" i="44" s="1"/>
  <c r="L10606" i="44"/>
  <c r="I10606" i="44"/>
  <c r="J10606" i="44" s="1"/>
  <c r="L10605" i="44"/>
  <c r="I10605" i="44"/>
  <c r="J10605" i="44" s="1"/>
  <c r="L10604" i="44"/>
  <c r="I10604" i="44"/>
  <c r="J10604" i="44" s="1"/>
  <c r="L10603" i="44"/>
  <c r="I10603" i="44"/>
  <c r="J10603" i="44" s="1"/>
  <c r="L10602" i="44"/>
  <c r="I10602" i="44"/>
  <c r="J10602" i="44" s="1"/>
  <c r="L10601" i="44"/>
  <c r="I10601" i="44"/>
  <c r="J10601" i="44" s="1"/>
  <c r="L10600" i="44"/>
  <c r="J10600" i="44"/>
  <c r="I10600" i="44"/>
  <c r="L10599" i="44"/>
  <c r="I10599" i="44"/>
  <c r="J10599" i="44" s="1"/>
  <c r="L10598" i="44"/>
  <c r="I10598" i="44"/>
  <c r="J10598" i="44" s="1"/>
  <c r="L10597" i="44"/>
  <c r="I10597" i="44"/>
  <c r="J10597" i="44" s="1"/>
  <c r="L10596" i="44"/>
  <c r="I10596" i="44"/>
  <c r="J10596" i="44" s="1"/>
  <c r="L10595" i="44"/>
  <c r="I10595" i="44"/>
  <c r="J10595" i="44" s="1"/>
  <c r="L10594" i="44"/>
  <c r="I10594" i="44"/>
  <c r="J10594" i="44" s="1"/>
  <c r="L10593" i="44"/>
  <c r="I10593" i="44"/>
  <c r="J10593" i="44" s="1"/>
  <c r="L10592" i="44"/>
  <c r="I10592" i="44"/>
  <c r="J10592" i="44" s="1"/>
  <c r="L10591" i="44"/>
  <c r="I10591" i="44"/>
  <c r="J10591" i="44" s="1"/>
  <c r="L10590" i="44"/>
  <c r="I10590" i="44"/>
  <c r="J10590" i="44" s="1"/>
  <c r="L10589" i="44"/>
  <c r="J10589" i="44"/>
  <c r="I10589" i="44"/>
  <c r="L10588" i="44"/>
  <c r="I10588" i="44"/>
  <c r="J10588" i="44" s="1"/>
  <c r="L10587" i="44"/>
  <c r="I10587" i="44"/>
  <c r="J10587" i="44" s="1"/>
  <c r="L10586" i="44"/>
  <c r="I10586" i="44"/>
  <c r="J10586" i="44" s="1"/>
  <c r="L10585" i="44"/>
  <c r="I10585" i="44"/>
  <c r="J10585" i="44" s="1"/>
  <c r="L10584" i="44"/>
  <c r="I10584" i="44"/>
  <c r="J10584" i="44" s="1"/>
  <c r="L10583" i="44"/>
  <c r="I10583" i="44"/>
  <c r="J10583" i="44" s="1"/>
  <c r="L10582" i="44"/>
  <c r="J10582" i="44"/>
  <c r="I10582" i="44"/>
  <c r="L10581" i="44"/>
  <c r="I10581" i="44"/>
  <c r="J10581" i="44" s="1"/>
  <c r="L10580" i="44"/>
  <c r="I10580" i="44"/>
  <c r="J10580" i="44" s="1"/>
  <c r="L10579" i="44"/>
  <c r="I10579" i="44"/>
  <c r="J10579" i="44" s="1"/>
  <c r="L10578" i="44"/>
  <c r="I10578" i="44"/>
  <c r="J10578" i="44" s="1"/>
  <c r="L10577" i="44"/>
  <c r="I10577" i="44"/>
  <c r="J10577" i="44" s="1"/>
  <c r="L10576" i="44"/>
  <c r="I10576" i="44"/>
  <c r="J10576" i="44" s="1"/>
  <c r="L10575" i="44"/>
  <c r="I10575" i="44"/>
  <c r="J10575" i="44" s="1"/>
  <c r="L10574" i="44"/>
  <c r="I10574" i="44"/>
  <c r="J10574" i="44" s="1"/>
  <c r="L10573" i="44"/>
  <c r="J10573" i="44"/>
  <c r="I10573" i="44"/>
  <c r="L10572" i="44"/>
  <c r="I10572" i="44"/>
  <c r="J10572" i="44" s="1"/>
  <c r="L10571" i="44"/>
  <c r="I10571" i="44"/>
  <c r="J10571" i="44" s="1"/>
  <c r="L10570" i="44"/>
  <c r="I10570" i="44"/>
  <c r="J10570" i="44" s="1"/>
  <c r="L10569" i="44"/>
  <c r="I10569" i="44"/>
  <c r="J10569" i="44" s="1"/>
  <c r="L10568" i="44"/>
  <c r="I10568" i="44"/>
  <c r="J10568" i="44" s="1"/>
  <c r="L10567" i="44"/>
  <c r="I10567" i="44"/>
  <c r="J10567" i="44" s="1"/>
  <c r="L10566" i="44"/>
  <c r="I10566" i="44"/>
  <c r="J10566" i="44" s="1"/>
  <c r="L10565" i="44"/>
  <c r="I10565" i="44"/>
  <c r="J10565" i="44" s="1"/>
  <c r="L10564" i="44"/>
  <c r="J10564" i="44"/>
  <c r="I10564" i="44"/>
  <c r="L10563" i="44"/>
  <c r="I10563" i="44"/>
  <c r="J10563" i="44" s="1"/>
  <c r="L10562" i="44"/>
  <c r="I10562" i="44"/>
  <c r="J10562" i="44" s="1"/>
  <c r="L10561" i="44"/>
  <c r="I10561" i="44"/>
  <c r="J10561" i="44" s="1"/>
  <c r="L10560" i="44"/>
  <c r="I10560" i="44"/>
  <c r="J10560" i="44" s="1"/>
  <c r="L10559" i="44"/>
  <c r="I10559" i="44"/>
  <c r="J10559" i="44" s="1"/>
  <c r="L10558" i="44"/>
  <c r="I10558" i="44"/>
  <c r="J10558" i="44" s="1"/>
  <c r="L10557" i="44"/>
  <c r="I10557" i="44"/>
  <c r="J10557" i="44" s="1"/>
  <c r="L10556" i="44"/>
  <c r="I10556" i="44"/>
  <c r="J10556" i="44" s="1"/>
  <c r="L10555" i="44"/>
  <c r="I10555" i="44"/>
  <c r="J10555" i="44" s="1"/>
  <c r="L10554" i="44"/>
  <c r="I10554" i="44"/>
  <c r="J10554" i="44" s="1"/>
  <c r="L10553" i="44"/>
  <c r="I10553" i="44"/>
  <c r="J10553" i="44" s="1"/>
  <c r="L10552" i="44"/>
  <c r="J10552" i="44"/>
  <c r="I10552" i="44"/>
  <c r="L10551" i="44"/>
  <c r="I10551" i="44"/>
  <c r="J10551" i="44" s="1"/>
  <c r="L10550" i="44"/>
  <c r="I10550" i="44"/>
  <c r="J10550" i="44" s="1"/>
  <c r="L10549" i="44"/>
  <c r="J10549" i="44"/>
  <c r="I10549" i="44"/>
  <c r="L10548" i="44"/>
  <c r="I10548" i="44"/>
  <c r="J10548" i="44" s="1"/>
  <c r="L10547" i="44"/>
  <c r="I10547" i="44"/>
  <c r="J10547" i="44" s="1"/>
  <c r="L10546" i="44"/>
  <c r="I10546" i="44"/>
  <c r="J10546" i="44" s="1"/>
  <c r="L10545" i="44"/>
  <c r="I10545" i="44"/>
  <c r="J10545" i="44" s="1"/>
  <c r="L10544" i="44"/>
  <c r="I10544" i="44"/>
  <c r="J10544" i="44" s="1"/>
  <c r="L10543" i="44"/>
  <c r="I10543" i="44"/>
  <c r="J10543" i="44" s="1"/>
  <c r="L10542" i="44"/>
  <c r="I10542" i="44"/>
  <c r="J10542" i="44" s="1"/>
  <c r="L10541" i="44"/>
  <c r="I10541" i="44"/>
  <c r="J10541" i="44" s="1"/>
  <c r="L10540" i="44"/>
  <c r="I10540" i="44"/>
  <c r="J10540" i="44" s="1"/>
  <c r="L10539" i="44"/>
  <c r="I10539" i="44"/>
  <c r="J10539" i="44" s="1"/>
  <c r="L10538" i="44"/>
  <c r="I10538" i="44"/>
  <c r="J10538" i="44" s="1"/>
  <c r="L10537" i="44"/>
  <c r="I10537" i="44"/>
  <c r="J10537" i="44" s="1"/>
  <c r="L10536" i="44"/>
  <c r="J10536" i="44"/>
  <c r="I10536" i="44"/>
  <c r="L10535" i="44"/>
  <c r="I10535" i="44"/>
  <c r="J10535" i="44" s="1"/>
  <c r="L10534" i="44"/>
  <c r="I10534" i="44"/>
  <c r="J10534" i="44" s="1"/>
  <c r="L10533" i="44"/>
  <c r="I10533" i="44"/>
  <c r="J10533" i="44" s="1"/>
  <c r="L10532" i="44"/>
  <c r="I10532" i="44"/>
  <c r="J10532" i="44" s="1"/>
  <c r="L10531" i="44"/>
  <c r="I10531" i="44"/>
  <c r="J10531" i="44" s="1"/>
  <c r="L10530" i="44"/>
  <c r="I10530" i="44"/>
  <c r="J10530" i="44" s="1"/>
  <c r="L10529" i="44"/>
  <c r="I10529" i="44"/>
  <c r="J10529" i="44" s="1"/>
  <c r="L10528" i="44"/>
  <c r="J10528" i="44"/>
  <c r="I10528" i="44"/>
  <c r="L10527" i="44"/>
  <c r="I10527" i="44"/>
  <c r="J10527" i="44" s="1"/>
  <c r="L10526" i="44"/>
  <c r="I10526" i="44"/>
  <c r="J10526" i="44" s="1"/>
  <c r="L10525" i="44"/>
  <c r="I10525" i="44"/>
  <c r="J10525" i="44" s="1"/>
  <c r="L10524" i="44"/>
  <c r="I10524" i="44"/>
  <c r="J10524" i="44" s="1"/>
  <c r="L10523" i="44"/>
  <c r="I10523" i="44"/>
  <c r="J10523" i="44" s="1"/>
  <c r="L10522" i="44"/>
  <c r="I10522" i="44"/>
  <c r="J10522" i="44" s="1"/>
  <c r="L10521" i="44"/>
  <c r="I10521" i="44"/>
  <c r="J10521" i="44" s="1"/>
  <c r="L10520" i="44"/>
  <c r="I10520" i="44"/>
  <c r="J10520" i="44" s="1"/>
  <c r="L10519" i="44"/>
  <c r="J10519" i="44"/>
  <c r="I10519" i="44"/>
  <c r="L10518" i="44"/>
  <c r="I10518" i="44"/>
  <c r="J10518" i="44" s="1"/>
  <c r="L10517" i="44"/>
  <c r="I10517" i="44"/>
  <c r="J10517" i="44" s="1"/>
  <c r="L10516" i="44"/>
  <c r="I10516" i="44"/>
  <c r="J10516" i="44" s="1"/>
  <c r="L10515" i="44"/>
  <c r="I10515" i="44"/>
  <c r="J10515" i="44" s="1"/>
  <c r="L10514" i="44"/>
  <c r="I10514" i="44"/>
  <c r="J10514" i="44" s="1"/>
  <c r="L10513" i="44"/>
  <c r="I10513" i="44"/>
  <c r="J10513" i="44" s="1"/>
  <c r="L10512" i="44"/>
  <c r="I10512" i="44"/>
  <c r="J10512" i="44" s="1"/>
  <c r="L10511" i="44"/>
  <c r="I10511" i="44"/>
  <c r="J10511" i="44" s="1"/>
  <c r="L10510" i="44"/>
  <c r="I10510" i="44"/>
  <c r="J10510" i="44" s="1"/>
  <c r="L10509" i="44"/>
  <c r="I10509" i="44"/>
  <c r="J10509" i="44" s="1"/>
  <c r="L10508" i="44"/>
  <c r="I10508" i="44"/>
  <c r="J10508" i="44" s="1"/>
  <c r="L10507" i="44"/>
  <c r="I10507" i="44"/>
  <c r="J10507" i="44" s="1"/>
  <c r="L10506" i="44"/>
  <c r="I10506" i="44"/>
  <c r="J10506" i="44" s="1"/>
  <c r="L10505" i="44"/>
  <c r="I10505" i="44"/>
  <c r="J10505" i="44" s="1"/>
  <c r="L10504" i="44"/>
  <c r="I10504" i="44"/>
  <c r="J10504" i="44" s="1"/>
  <c r="L10503" i="44"/>
  <c r="I10503" i="44"/>
  <c r="J10503" i="44" s="1"/>
  <c r="L10502" i="44"/>
  <c r="I10502" i="44"/>
  <c r="J10502" i="44" s="1"/>
  <c r="L10501" i="44"/>
  <c r="J10501" i="44"/>
  <c r="I10501" i="44"/>
  <c r="L10500" i="44"/>
  <c r="I10500" i="44"/>
  <c r="J10500" i="44" s="1"/>
  <c r="L10499" i="44"/>
  <c r="I10499" i="44"/>
  <c r="J10499" i="44" s="1"/>
  <c r="L10498" i="44"/>
  <c r="I10498" i="44"/>
  <c r="J10498" i="44" s="1"/>
  <c r="L10497" i="44"/>
  <c r="I10497" i="44"/>
  <c r="J10497" i="44" s="1"/>
  <c r="L10496" i="44"/>
  <c r="I10496" i="44"/>
  <c r="J10496" i="44" s="1"/>
  <c r="L10495" i="44"/>
  <c r="I10495" i="44"/>
  <c r="J10495" i="44" s="1"/>
  <c r="L10494" i="44"/>
  <c r="I10494" i="44"/>
  <c r="J10494" i="44" s="1"/>
  <c r="L10493" i="44"/>
  <c r="J10493" i="44"/>
  <c r="I10493" i="44"/>
  <c r="L10492" i="44"/>
  <c r="I10492" i="44"/>
  <c r="J10492" i="44" s="1"/>
  <c r="L10491" i="44"/>
  <c r="I10491" i="44"/>
  <c r="J10491" i="44" s="1"/>
  <c r="L10490" i="44"/>
  <c r="I10490" i="44"/>
  <c r="J10490" i="44" s="1"/>
  <c r="L10489" i="44"/>
  <c r="I10489" i="44"/>
  <c r="J10489" i="44" s="1"/>
  <c r="L10488" i="44"/>
  <c r="I10488" i="44"/>
  <c r="J10488" i="44" s="1"/>
  <c r="L10487" i="44"/>
  <c r="I10487" i="44"/>
  <c r="J10487" i="44" s="1"/>
  <c r="L10486" i="44"/>
  <c r="I10486" i="44"/>
  <c r="J10486" i="44" s="1"/>
  <c r="L10485" i="44"/>
  <c r="I10485" i="44"/>
  <c r="J10485" i="44" s="1"/>
  <c r="L10484" i="44"/>
  <c r="I10484" i="44"/>
  <c r="J10484" i="44" s="1"/>
  <c r="L10483" i="44"/>
  <c r="I10483" i="44"/>
  <c r="J10483" i="44" s="1"/>
  <c r="L10482" i="44"/>
  <c r="I10482" i="44"/>
  <c r="J10482" i="44" s="1"/>
  <c r="L10481" i="44"/>
  <c r="I10481" i="44"/>
  <c r="J10481" i="44" s="1"/>
  <c r="L10480" i="44"/>
  <c r="I10480" i="44"/>
  <c r="J10480" i="44" s="1"/>
  <c r="L10479" i="44"/>
  <c r="I10479" i="44"/>
  <c r="J10479" i="44" s="1"/>
  <c r="L10478" i="44"/>
  <c r="J10478" i="44"/>
  <c r="I10478" i="44"/>
  <c r="L10477" i="44"/>
  <c r="I10477" i="44"/>
  <c r="J10477" i="44" s="1"/>
  <c r="L10476" i="44"/>
  <c r="I10476" i="44"/>
  <c r="J10476" i="44" s="1"/>
  <c r="L10475" i="44"/>
  <c r="I10475" i="44"/>
  <c r="J10475" i="44" s="1"/>
  <c r="L10474" i="44"/>
  <c r="I10474" i="44"/>
  <c r="J10474" i="44" s="1"/>
  <c r="L10473" i="44"/>
  <c r="I10473" i="44"/>
  <c r="J10473" i="44" s="1"/>
  <c r="L10472" i="44"/>
  <c r="I10472" i="44"/>
  <c r="J10472" i="44" s="1"/>
  <c r="L10471" i="44"/>
  <c r="I10471" i="44"/>
  <c r="J10471" i="44" s="1"/>
  <c r="L10470" i="44"/>
  <c r="I10470" i="44"/>
  <c r="J10470" i="44" s="1"/>
  <c r="L10469" i="44"/>
  <c r="J10469" i="44"/>
  <c r="I10469" i="44"/>
  <c r="L10468" i="44"/>
  <c r="I10468" i="44"/>
  <c r="J10468" i="44" s="1"/>
  <c r="L10467" i="44"/>
  <c r="I10467" i="44"/>
  <c r="J10467" i="44" s="1"/>
  <c r="L10466" i="44"/>
  <c r="I10466" i="44"/>
  <c r="J10466" i="44" s="1"/>
  <c r="L10465" i="44"/>
  <c r="I10465" i="44"/>
  <c r="J10465" i="44" s="1"/>
  <c r="L10464" i="44"/>
  <c r="I10464" i="44"/>
  <c r="J10464" i="44" s="1"/>
  <c r="L10463" i="44"/>
  <c r="I10463" i="44"/>
  <c r="J10463" i="44" s="1"/>
  <c r="L10462" i="44"/>
  <c r="I10462" i="44"/>
  <c r="J10462" i="44" s="1"/>
  <c r="L10461" i="44"/>
  <c r="I10461" i="44"/>
  <c r="J10461" i="44" s="1"/>
  <c r="L10460" i="44"/>
  <c r="I10460" i="44"/>
  <c r="J10460" i="44" s="1"/>
  <c r="L10459" i="44"/>
  <c r="I10459" i="44"/>
  <c r="J10459" i="44" s="1"/>
  <c r="L10458" i="44"/>
  <c r="I10458" i="44"/>
  <c r="J10458" i="44" s="1"/>
  <c r="L10457" i="44"/>
  <c r="I10457" i="44"/>
  <c r="J10457" i="44" s="1"/>
  <c r="L10456" i="44"/>
  <c r="I10456" i="44"/>
  <c r="J10456" i="44" s="1"/>
  <c r="L10455" i="44"/>
  <c r="J10455" i="44"/>
  <c r="I10455" i="44"/>
  <c r="L10454" i="44"/>
  <c r="I10454" i="44"/>
  <c r="J10454" i="44" s="1"/>
  <c r="L10453" i="44"/>
  <c r="I10453" i="44"/>
  <c r="J10453" i="44" s="1"/>
  <c r="L10452" i="44"/>
  <c r="I10452" i="44"/>
  <c r="J10452" i="44" s="1"/>
  <c r="L10451" i="44"/>
  <c r="I10451" i="44"/>
  <c r="J10451" i="44" s="1"/>
  <c r="L10450" i="44"/>
  <c r="I10450" i="44"/>
  <c r="J10450" i="44" s="1"/>
  <c r="L10449" i="44"/>
  <c r="I10449" i="44"/>
  <c r="J10449" i="44" s="1"/>
  <c r="L10448" i="44"/>
  <c r="J10448" i="44"/>
  <c r="I10448" i="44"/>
  <c r="L10447" i="44"/>
  <c r="I10447" i="44"/>
  <c r="J10447" i="44" s="1"/>
  <c r="L10446" i="44"/>
  <c r="J10446" i="44"/>
  <c r="I10446" i="44"/>
  <c r="L10445" i="44"/>
  <c r="I10445" i="44"/>
  <c r="J10445" i="44" s="1"/>
  <c r="L10444" i="44"/>
  <c r="I10444" i="44"/>
  <c r="J10444" i="44" s="1"/>
  <c r="L10443" i="44"/>
  <c r="I10443" i="44"/>
  <c r="J10443" i="44" s="1"/>
  <c r="L10442" i="44"/>
  <c r="I10442" i="44"/>
  <c r="J10442" i="44" s="1"/>
  <c r="L10441" i="44"/>
  <c r="I10441" i="44"/>
  <c r="J10441" i="44" s="1"/>
  <c r="L10440" i="44"/>
  <c r="I10440" i="44"/>
  <c r="J10440" i="44" s="1"/>
  <c r="L10439" i="44"/>
  <c r="J10439" i="44"/>
  <c r="I10439" i="44"/>
  <c r="L10438" i="44"/>
  <c r="I10438" i="44"/>
  <c r="J10438" i="44" s="1"/>
  <c r="L10437" i="44"/>
  <c r="I10437" i="44"/>
  <c r="J10437" i="44" s="1"/>
  <c r="L10436" i="44"/>
  <c r="I10436" i="44"/>
  <c r="J10436" i="44" s="1"/>
  <c r="L10435" i="44"/>
  <c r="I10435" i="44"/>
  <c r="J10435" i="44" s="1"/>
  <c r="L10434" i="44"/>
  <c r="I10434" i="44"/>
  <c r="J10434" i="44" s="1"/>
  <c r="L10433" i="44"/>
  <c r="I10433" i="44"/>
  <c r="J10433" i="44" s="1"/>
  <c r="L10432" i="44"/>
  <c r="I10432" i="44"/>
  <c r="J10432" i="44" s="1"/>
  <c r="L10431" i="44"/>
  <c r="I10431" i="44"/>
  <c r="J10431" i="44" s="1"/>
  <c r="L10430" i="44"/>
  <c r="I10430" i="44"/>
  <c r="J10430" i="44" s="1"/>
  <c r="L10429" i="44"/>
  <c r="I10429" i="44"/>
  <c r="J10429" i="44" s="1"/>
  <c r="L10428" i="44"/>
  <c r="I10428" i="44"/>
  <c r="J10428" i="44" s="1"/>
  <c r="L10427" i="44"/>
  <c r="I10427" i="44"/>
  <c r="J10427" i="44" s="1"/>
  <c r="L10426" i="44"/>
  <c r="I10426" i="44"/>
  <c r="J10426" i="44" s="1"/>
  <c r="L10425" i="44"/>
  <c r="I10425" i="44"/>
  <c r="J10425" i="44" s="1"/>
  <c r="L10424" i="44"/>
  <c r="I10424" i="44"/>
  <c r="J10424" i="44" s="1"/>
  <c r="L10423" i="44"/>
  <c r="I10423" i="44"/>
  <c r="J10423" i="44" s="1"/>
  <c r="L10422" i="44"/>
  <c r="J10422" i="44"/>
  <c r="I10422" i="44"/>
  <c r="L10421" i="44"/>
  <c r="I10421" i="44"/>
  <c r="J10421" i="44" s="1"/>
  <c r="L10420" i="44"/>
  <c r="I10420" i="44"/>
  <c r="J10420" i="44" s="1"/>
  <c r="L10419" i="44"/>
  <c r="I10419" i="44"/>
  <c r="J10419" i="44" s="1"/>
  <c r="L10418" i="44"/>
  <c r="I10418" i="44"/>
  <c r="J10418" i="44" s="1"/>
  <c r="L10417" i="44"/>
  <c r="I10417" i="44"/>
  <c r="J10417" i="44" s="1"/>
  <c r="L10416" i="44"/>
  <c r="I10416" i="44"/>
  <c r="J10416" i="44" s="1"/>
  <c r="L10415" i="44"/>
  <c r="I10415" i="44"/>
  <c r="J10415" i="44" s="1"/>
  <c r="L10414" i="44"/>
  <c r="I10414" i="44"/>
  <c r="J10414" i="44" s="1"/>
  <c r="L10413" i="44"/>
  <c r="I10413" i="44"/>
  <c r="J10413" i="44" s="1"/>
  <c r="L10412" i="44"/>
  <c r="I10412" i="44"/>
  <c r="J10412" i="44" s="1"/>
  <c r="L10411" i="44"/>
  <c r="I10411" i="44"/>
  <c r="J10411" i="44" s="1"/>
  <c r="L10410" i="44"/>
  <c r="I10410" i="44"/>
  <c r="J10410" i="44" s="1"/>
  <c r="L10409" i="44"/>
  <c r="I10409" i="44"/>
  <c r="J10409" i="44" s="1"/>
  <c r="L10408" i="44"/>
  <c r="J10408" i="44"/>
  <c r="I10408" i="44"/>
  <c r="L10407" i="44"/>
  <c r="I10407" i="44"/>
  <c r="J10407" i="44" s="1"/>
  <c r="L10406" i="44"/>
  <c r="J10406" i="44"/>
  <c r="I10406" i="44"/>
  <c r="L10405" i="44"/>
  <c r="I10405" i="44"/>
  <c r="J10405" i="44" s="1"/>
  <c r="L10404" i="44"/>
  <c r="I10404" i="44"/>
  <c r="J10404" i="44" s="1"/>
  <c r="L10403" i="44"/>
  <c r="I10403" i="44"/>
  <c r="J10403" i="44" s="1"/>
  <c r="L10402" i="44"/>
  <c r="I10402" i="44"/>
  <c r="J10402" i="44" s="1"/>
  <c r="L10401" i="44"/>
  <c r="I10401" i="44"/>
  <c r="J10401" i="44" s="1"/>
  <c r="L10400" i="44"/>
  <c r="I10400" i="44"/>
  <c r="J10400" i="44" s="1"/>
  <c r="L10399" i="44"/>
  <c r="J10399" i="44"/>
  <c r="I10399" i="44"/>
  <c r="L10398" i="44"/>
  <c r="I10398" i="44"/>
  <c r="J10398" i="44" s="1"/>
  <c r="L10397" i="44"/>
  <c r="I10397" i="44"/>
  <c r="J10397" i="44" s="1"/>
  <c r="L10396" i="44"/>
  <c r="I10396" i="44"/>
  <c r="J10396" i="44" s="1"/>
  <c r="L10395" i="44"/>
  <c r="I10395" i="44"/>
  <c r="J10395" i="44" s="1"/>
  <c r="L10394" i="44"/>
  <c r="I10394" i="44"/>
  <c r="J10394" i="44" s="1"/>
  <c r="L10393" i="44"/>
  <c r="I10393" i="44"/>
  <c r="J10393" i="44" s="1"/>
  <c r="L10392" i="44"/>
  <c r="I10392" i="44"/>
  <c r="J10392" i="44" s="1"/>
  <c r="L10391" i="44"/>
  <c r="I10391" i="44"/>
  <c r="J10391" i="44" s="1"/>
  <c r="L10390" i="44"/>
  <c r="J10390" i="44"/>
  <c r="I10390" i="44"/>
  <c r="L10389" i="44"/>
  <c r="I10389" i="44"/>
  <c r="J10389" i="44" s="1"/>
  <c r="L10388" i="44"/>
  <c r="I10388" i="44"/>
  <c r="J10388" i="44" s="1"/>
  <c r="L10387" i="44"/>
  <c r="I10387" i="44"/>
  <c r="J10387" i="44" s="1"/>
  <c r="L10386" i="44"/>
  <c r="I10386" i="44"/>
  <c r="J10386" i="44" s="1"/>
  <c r="L10385" i="44"/>
  <c r="I10385" i="44"/>
  <c r="J10385" i="44" s="1"/>
  <c r="L10384" i="44"/>
  <c r="I10384" i="44"/>
  <c r="J10384" i="44" s="1"/>
  <c r="L10383" i="44"/>
  <c r="I10383" i="44"/>
  <c r="J10383" i="44" s="1"/>
  <c r="L10382" i="44"/>
  <c r="J10382" i="44"/>
  <c r="I10382" i="44"/>
  <c r="L10381" i="44"/>
  <c r="I10381" i="44"/>
  <c r="J10381" i="44" s="1"/>
  <c r="L10380" i="44"/>
  <c r="I10380" i="44"/>
  <c r="J10380" i="44" s="1"/>
  <c r="L10379" i="44"/>
  <c r="I10379" i="44"/>
  <c r="J10379" i="44" s="1"/>
  <c r="L10378" i="44"/>
  <c r="I10378" i="44"/>
  <c r="J10378" i="44" s="1"/>
  <c r="L10377" i="44"/>
  <c r="I10377" i="44"/>
  <c r="J10377" i="44" s="1"/>
  <c r="L10376" i="44"/>
  <c r="I10376" i="44"/>
  <c r="J10376" i="44" s="1"/>
  <c r="L10375" i="44"/>
  <c r="J10375" i="44"/>
  <c r="I10375" i="44"/>
  <c r="L10374" i="44"/>
  <c r="I10374" i="44"/>
  <c r="J10374" i="44" s="1"/>
  <c r="L10373" i="44"/>
  <c r="I10373" i="44"/>
  <c r="J10373" i="44" s="1"/>
  <c r="L10372" i="44"/>
  <c r="I10372" i="44"/>
  <c r="J10372" i="44" s="1"/>
  <c r="L10371" i="44"/>
  <c r="I10371" i="44"/>
  <c r="J10371" i="44" s="1"/>
  <c r="L10370" i="44"/>
  <c r="I10370" i="44"/>
  <c r="J10370" i="44" s="1"/>
  <c r="L10369" i="44"/>
  <c r="I10369" i="44"/>
  <c r="J10369" i="44" s="1"/>
  <c r="L10368" i="44"/>
  <c r="J10368" i="44"/>
  <c r="I10368" i="44"/>
  <c r="L10367" i="44"/>
  <c r="I10367" i="44"/>
  <c r="J10367" i="44" s="1"/>
  <c r="L10366" i="44"/>
  <c r="J10366" i="44"/>
  <c r="I10366" i="44"/>
  <c r="L10365" i="44"/>
  <c r="I10365" i="44"/>
  <c r="J10365" i="44" s="1"/>
  <c r="L10364" i="44"/>
  <c r="I10364" i="44"/>
  <c r="J10364" i="44" s="1"/>
  <c r="L10363" i="44"/>
  <c r="I10363" i="44"/>
  <c r="J10363" i="44" s="1"/>
  <c r="L10362" i="44"/>
  <c r="I10362" i="44"/>
  <c r="J10362" i="44" s="1"/>
  <c r="L10361" i="44"/>
  <c r="I10361" i="44"/>
  <c r="J10361" i="44" s="1"/>
  <c r="L10360" i="44"/>
  <c r="I10360" i="44"/>
  <c r="J10360" i="44" s="1"/>
  <c r="L10359" i="44"/>
  <c r="I10359" i="44"/>
  <c r="J10359" i="44" s="1"/>
  <c r="L10358" i="44"/>
  <c r="I10358" i="44"/>
  <c r="J10358" i="44" s="1"/>
  <c r="L10357" i="44"/>
  <c r="J10357" i="44"/>
  <c r="I10357" i="44"/>
  <c r="L10356" i="44"/>
  <c r="I10356" i="44"/>
  <c r="J10356" i="44" s="1"/>
  <c r="L10355" i="44"/>
  <c r="I10355" i="44"/>
  <c r="J10355" i="44" s="1"/>
  <c r="L10354" i="44"/>
  <c r="I10354" i="44"/>
  <c r="J10354" i="44" s="1"/>
  <c r="L10353" i="44"/>
  <c r="I10353" i="44"/>
  <c r="J10353" i="44" s="1"/>
  <c r="L10352" i="44"/>
  <c r="I10352" i="44"/>
  <c r="J10352" i="44" s="1"/>
  <c r="L10351" i="44"/>
  <c r="I10351" i="44"/>
  <c r="J10351" i="44" s="1"/>
  <c r="L10350" i="44"/>
  <c r="I10350" i="44"/>
  <c r="J10350" i="44" s="1"/>
  <c r="L10349" i="44"/>
  <c r="J10349" i="44"/>
  <c r="I10349" i="44"/>
  <c r="L10348" i="44"/>
  <c r="I10348" i="44"/>
  <c r="J10348" i="44" s="1"/>
  <c r="L10347" i="44"/>
  <c r="I10347" i="44"/>
  <c r="J10347" i="44" s="1"/>
  <c r="L10346" i="44"/>
  <c r="I10346" i="44"/>
  <c r="J10346" i="44" s="1"/>
  <c r="L10345" i="44"/>
  <c r="I10345" i="44"/>
  <c r="J10345" i="44" s="1"/>
  <c r="L10344" i="44"/>
  <c r="I10344" i="44"/>
  <c r="J10344" i="44" s="1"/>
  <c r="L10343" i="44"/>
  <c r="I10343" i="44"/>
  <c r="J10343" i="44" s="1"/>
  <c r="L10342" i="44"/>
  <c r="I10342" i="44"/>
  <c r="J10342" i="44" s="1"/>
  <c r="L10341" i="44"/>
  <c r="J10341" i="44"/>
  <c r="I10341" i="44"/>
  <c r="L10340" i="44"/>
  <c r="I10340" i="44"/>
  <c r="J10340" i="44" s="1"/>
  <c r="L10339" i="44"/>
  <c r="I10339" i="44"/>
  <c r="J10339" i="44" s="1"/>
  <c r="L10338" i="44"/>
  <c r="I10338" i="44"/>
  <c r="J10338" i="44" s="1"/>
  <c r="L10337" i="44"/>
  <c r="I10337" i="44"/>
  <c r="J10337" i="44" s="1"/>
  <c r="L10336" i="44"/>
  <c r="I10336" i="44"/>
  <c r="J10336" i="44" s="1"/>
  <c r="L10335" i="44"/>
  <c r="I10335" i="44"/>
  <c r="J10335" i="44" s="1"/>
  <c r="L10334" i="44"/>
  <c r="I10334" i="44"/>
  <c r="J10334" i="44" s="1"/>
  <c r="L10333" i="44"/>
  <c r="J10333" i="44"/>
  <c r="I10333" i="44"/>
  <c r="L10332" i="44"/>
  <c r="I10332" i="44"/>
  <c r="J10332" i="44" s="1"/>
  <c r="L10331" i="44"/>
  <c r="I10331" i="44"/>
  <c r="J10331" i="44" s="1"/>
  <c r="L10330" i="44"/>
  <c r="I10330" i="44"/>
  <c r="J10330" i="44" s="1"/>
  <c r="L10329" i="44"/>
  <c r="I10329" i="44"/>
  <c r="J10329" i="44" s="1"/>
  <c r="L10328" i="44"/>
  <c r="I10328" i="44"/>
  <c r="J10328" i="44" s="1"/>
  <c r="L10327" i="44"/>
  <c r="I10327" i="44"/>
  <c r="J10327" i="44" s="1"/>
  <c r="L10326" i="44"/>
  <c r="I10326" i="44"/>
  <c r="J10326" i="44" s="1"/>
  <c r="L10325" i="44"/>
  <c r="I10325" i="44"/>
  <c r="J10325" i="44" s="1"/>
  <c r="L10324" i="44"/>
  <c r="I10324" i="44"/>
  <c r="J10324" i="44" s="1"/>
  <c r="L10323" i="44"/>
  <c r="I10323" i="44"/>
  <c r="J10323" i="44" s="1"/>
  <c r="L10322" i="44"/>
  <c r="I10322" i="44"/>
  <c r="J10322" i="44" s="1"/>
  <c r="L10321" i="44"/>
  <c r="I10321" i="44"/>
  <c r="J10321" i="44" s="1"/>
  <c r="L10320" i="44"/>
  <c r="I10320" i="44"/>
  <c r="J10320" i="44" s="1"/>
  <c r="L10319" i="44"/>
  <c r="I10319" i="44"/>
  <c r="J10319" i="44" s="1"/>
  <c r="L10318" i="44"/>
  <c r="J10318" i="44"/>
  <c r="I10318" i="44"/>
  <c r="L10317" i="44"/>
  <c r="I10317" i="44"/>
  <c r="J10317" i="44" s="1"/>
  <c r="L10316" i="44"/>
  <c r="I10316" i="44"/>
  <c r="J10316" i="44" s="1"/>
  <c r="L10315" i="44"/>
  <c r="I10315" i="44"/>
  <c r="J10315" i="44" s="1"/>
  <c r="L10314" i="44"/>
  <c r="I10314" i="44"/>
  <c r="J10314" i="44" s="1"/>
  <c r="L10313" i="44"/>
  <c r="I10313" i="44"/>
  <c r="J10313" i="44" s="1"/>
  <c r="L10312" i="44"/>
  <c r="I10312" i="44"/>
  <c r="J10312" i="44" s="1"/>
  <c r="L10311" i="44"/>
  <c r="I10311" i="44"/>
  <c r="J10311" i="44" s="1"/>
  <c r="L10310" i="44"/>
  <c r="I10310" i="44"/>
  <c r="J10310" i="44" s="1"/>
  <c r="L10309" i="44"/>
  <c r="I10309" i="44"/>
  <c r="J10309" i="44" s="1"/>
  <c r="L10308" i="44"/>
  <c r="I10308" i="44"/>
  <c r="J10308" i="44" s="1"/>
  <c r="L10307" i="44"/>
  <c r="I10307" i="44"/>
  <c r="J10307" i="44" s="1"/>
  <c r="L10306" i="44"/>
  <c r="I10306" i="44"/>
  <c r="J10306" i="44" s="1"/>
  <c r="L10305" i="44"/>
  <c r="I10305" i="44"/>
  <c r="J10305" i="44" s="1"/>
  <c r="L10304" i="44"/>
  <c r="I10304" i="44"/>
  <c r="J10304" i="44" s="1"/>
  <c r="L10303" i="44"/>
  <c r="J10303" i="44"/>
  <c r="I10303" i="44"/>
  <c r="L10302" i="44"/>
  <c r="I10302" i="44"/>
  <c r="J10302" i="44" s="1"/>
  <c r="L10301" i="44"/>
  <c r="I10301" i="44"/>
  <c r="J10301" i="44" s="1"/>
  <c r="L10300" i="44"/>
  <c r="I10300" i="44"/>
  <c r="J10300" i="44" s="1"/>
  <c r="L10299" i="44"/>
  <c r="I10299" i="44"/>
  <c r="J10299" i="44" s="1"/>
  <c r="L10298" i="44"/>
  <c r="I10298" i="44"/>
  <c r="J10298" i="44" s="1"/>
  <c r="L10297" i="44"/>
  <c r="I10297" i="44"/>
  <c r="J10297" i="44" s="1"/>
  <c r="L10296" i="44"/>
  <c r="I10296" i="44"/>
  <c r="J10296" i="44" s="1"/>
  <c r="L10295" i="44"/>
  <c r="I10295" i="44"/>
  <c r="J10295" i="44" s="1"/>
  <c r="L10294" i="44"/>
  <c r="I10294" i="44"/>
  <c r="J10294" i="44" s="1"/>
  <c r="L10293" i="44"/>
  <c r="I10293" i="44"/>
  <c r="J10293" i="44" s="1"/>
  <c r="L10292" i="44"/>
  <c r="I10292" i="44"/>
  <c r="J10292" i="44" s="1"/>
  <c r="L10291" i="44"/>
  <c r="I10291" i="44"/>
  <c r="J10291" i="44" s="1"/>
  <c r="L10290" i="44"/>
  <c r="I10290" i="44"/>
  <c r="J10290" i="44" s="1"/>
  <c r="L10289" i="44"/>
  <c r="I10289" i="44"/>
  <c r="J10289" i="44" s="1"/>
  <c r="L10288" i="44"/>
  <c r="I10288" i="44"/>
  <c r="J10288" i="44" s="1"/>
  <c r="L10287" i="44"/>
  <c r="I10287" i="44"/>
  <c r="J10287" i="44" s="1"/>
  <c r="L10286" i="44"/>
  <c r="J10286" i="44"/>
  <c r="I10286" i="44"/>
  <c r="L10285" i="44"/>
  <c r="I10285" i="44"/>
  <c r="J10285" i="44" s="1"/>
  <c r="L10284" i="44"/>
  <c r="I10284" i="44"/>
  <c r="J10284" i="44" s="1"/>
  <c r="L10283" i="44"/>
  <c r="I10283" i="44"/>
  <c r="J10283" i="44" s="1"/>
  <c r="L10282" i="44"/>
  <c r="I10282" i="44"/>
  <c r="J10282" i="44" s="1"/>
  <c r="L10281" i="44"/>
  <c r="I10281" i="44"/>
  <c r="J10281" i="44" s="1"/>
  <c r="L10280" i="44"/>
  <c r="I10280" i="44"/>
  <c r="J10280" i="44" s="1"/>
  <c r="L10279" i="44"/>
  <c r="I10279" i="44"/>
  <c r="J10279" i="44" s="1"/>
  <c r="L10278" i="44"/>
  <c r="J10278" i="44"/>
  <c r="I10278" i="44"/>
  <c r="L10277" i="44"/>
  <c r="I10277" i="44"/>
  <c r="J10277" i="44" s="1"/>
  <c r="L10276" i="44"/>
  <c r="I10276" i="44"/>
  <c r="J10276" i="44" s="1"/>
  <c r="L10275" i="44"/>
  <c r="I10275" i="44"/>
  <c r="J10275" i="44" s="1"/>
  <c r="L10274" i="44"/>
  <c r="I10274" i="44"/>
  <c r="J10274" i="44" s="1"/>
  <c r="L10273" i="44"/>
  <c r="I10273" i="44"/>
  <c r="J10273" i="44" s="1"/>
  <c r="L10272" i="44"/>
  <c r="I10272" i="44"/>
  <c r="J10272" i="44" s="1"/>
  <c r="L10271" i="44"/>
  <c r="J10271" i="44"/>
  <c r="I10271" i="44"/>
  <c r="L10270" i="44"/>
  <c r="I10270" i="44"/>
  <c r="J10270" i="44" s="1"/>
  <c r="L10269" i="44"/>
  <c r="I10269" i="44"/>
  <c r="J10269" i="44" s="1"/>
  <c r="L10268" i="44"/>
  <c r="I10268" i="44"/>
  <c r="J10268" i="44" s="1"/>
  <c r="L10267" i="44"/>
  <c r="I10267" i="44"/>
  <c r="J10267" i="44" s="1"/>
  <c r="L10266" i="44"/>
  <c r="I10266" i="44"/>
  <c r="J10266" i="44" s="1"/>
  <c r="L10265" i="44"/>
  <c r="I10265" i="44"/>
  <c r="J10265" i="44" s="1"/>
  <c r="L10264" i="44"/>
  <c r="I10264" i="44"/>
  <c r="J10264" i="44" s="1"/>
  <c r="L10263" i="44"/>
  <c r="I10263" i="44"/>
  <c r="J10263" i="44" s="1"/>
  <c r="L10262" i="44"/>
  <c r="I10262" i="44"/>
  <c r="J10262" i="44" s="1"/>
  <c r="L10261" i="44"/>
  <c r="I10261" i="44"/>
  <c r="J10261" i="44" s="1"/>
  <c r="L10260" i="44"/>
  <c r="I10260" i="44"/>
  <c r="J10260" i="44" s="1"/>
  <c r="L10259" i="44"/>
  <c r="I10259" i="44"/>
  <c r="J10259" i="44" s="1"/>
  <c r="L10258" i="44"/>
  <c r="I10258" i="44"/>
  <c r="J10258" i="44" s="1"/>
  <c r="L10257" i="44"/>
  <c r="I10257" i="44"/>
  <c r="J10257" i="44" s="1"/>
  <c r="L10256" i="44"/>
  <c r="I10256" i="44"/>
  <c r="J10256" i="44" s="1"/>
  <c r="L10255" i="44"/>
  <c r="I10255" i="44"/>
  <c r="J10255" i="44" s="1"/>
  <c r="L10254" i="44"/>
  <c r="J10254" i="44"/>
  <c r="I10254" i="44"/>
  <c r="L10253" i="44"/>
  <c r="I10253" i="44"/>
  <c r="J10253" i="44" s="1"/>
  <c r="L10252" i="44"/>
  <c r="I10252" i="44"/>
  <c r="J10252" i="44" s="1"/>
  <c r="L10251" i="44"/>
  <c r="I10251" i="44"/>
  <c r="J10251" i="44" s="1"/>
  <c r="L10250" i="44"/>
  <c r="I10250" i="44"/>
  <c r="J10250" i="44" s="1"/>
  <c r="L10249" i="44"/>
  <c r="I10249" i="44"/>
  <c r="J10249" i="44" s="1"/>
  <c r="L10248" i="44"/>
  <c r="I10248" i="44"/>
  <c r="J10248" i="44" s="1"/>
  <c r="L10247" i="44"/>
  <c r="I10247" i="44"/>
  <c r="J10247" i="44" s="1"/>
  <c r="L10246" i="44"/>
  <c r="I10246" i="44"/>
  <c r="J10246" i="44" s="1"/>
  <c r="L10245" i="44"/>
  <c r="I10245" i="44"/>
  <c r="J10245" i="44" s="1"/>
  <c r="L10244" i="44"/>
  <c r="I10244" i="44"/>
  <c r="J10244" i="44" s="1"/>
  <c r="L10243" i="44"/>
  <c r="I10243" i="44"/>
  <c r="J10243" i="44" s="1"/>
  <c r="L10242" i="44"/>
  <c r="I10242" i="44"/>
  <c r="J10242" i="44" s="1"/>
  <c r="L10241" i="44"/>
  <c r="I10241" i="44"/>
  <c r="J10241" i="44" s="1"/>
  <c r="L10240" i="44"/>
  <c r="I10240" i="44"/>
  <c r="J10240" i="44" s="1"/>
  <c r="L10239" i="44"/>
  <c r="J10239" i="44"/>
  <c r="I10239" i="44"/>
  <c r="L10238" i="44"/>
  <c r="I10238" i="44"/>
  <c r="J10238" i="44" s="1"/>
  <c r="L10237" i="44"/>
  <c r="I10237" i="44"/>
  <c r="J10237" i="44" s="1"/>
  <c r="L10236" i="44"/>
  <c r="I10236" i="44"/>
  <c r="J10236" i="44" s="1"/>
  <c r="L10235" i="44"/>
  <c r="I10235" i="44"/>
  <c r="J10235" i="44" s="1"/>
  <c r="L10234" i="44"/>
  <c r="I10234" i="44"/>
  <c r="J10234" i="44" s="1"/>
  <c r="L10233" i="44"/>
  <c r="I10233" i="44"/>
  <c r="J10233" i="44" s="1"/>
  <c r="L10232" i="44"/>
  <c r="I10232" i="44"/>
  <c r="J10232" i="44" s="1"/>
  <c r="L10231" i="44"/>
  <c r="I10231" i="44"/>
  <c r="J10231" i="44" s="1"/>
  <c r="L10230" i="44"/>
  <c r="I10230" i="44"/>
  <c r="J10230" i="44" s="1"/>
  <c r="L10229" i="44"/>
  <c r="I10229" i="44"/>
  <c r="J10229" i="44" s="1"/>
  <c r="L10228" i="44"/>
  <c r="I10228" i="44"/>
  <c r="J10228" i="44" s="1"/>
  <c r="L10227" i="44"/>
  <c r="I10227" i="44"/>
  <c r="J10227" i="44" s="1"/>
  <c r="L10226" i="44"/>
  <c r="I10226" i="44"/>
  <c r="J10226" i="44" s="1"/>
  <c r="L10225" i="44"/>
  <c r="I10225" i="44"/>
  <c r="J10225" i="44" s="1"/>
  <c r="L10224" i="44"/>
  <c r="I10224" i="44"/>
  <c r="J10224" i="44" s="1"/>
  <c r="L10223" i="44"/>
  <c r="I10223" i="44"/>
  <c r="J10223" i="44" s="1"/>
  <c r="L10222" i="44"/>
  <c r="J10222" i="44"/>
  <c r="I10222" i="44"/>
  <c r="L10221" i="44"/>
  <c r="I10221" i="44"/>
  <c r="J10221" i="44" s="1"/>
  <c r="L10220" i="44"/>
  <c r="I10220" i="44"/>
  <c r="J10220" i="44" s="1"/>
  <c r="L10219" i="44"/>
  <c r="I10219" i="44"/>
  <c r="J10219" i="44" s="1"/>
  <c r="L10218" i="44"/>
  <c r="I10218" i="44"/>
  <c r="J10218" i="44" s="1"/>
  <c r="L10217" i="44"/>
  <c r="I10217" i="44"/>
  <c r="J10217" i="44" s="1"/>
  <c r="L10216" i="44"/>
  <c r="I10216" i="44"/>
  <c r="J10216" i="44" s="1"/>
  <c r="L10215" i="44"/>
  <c r="I10215" i="44"/>
  <c r="J10215" i="44" s="1"/>
  <c r="L10214" i="44"/>
  <c r="I10214" i="44"/>
  <c r="J10214" i="44" s="1"/>
  <c r="L10213" i="44"/>
  <c r="I10213" i="44"/>
  <c r="J10213" i="44" s="1"/>
  <c r="L10212" i="44"/>
  <c r="I10212" i="44"/>
  <c r="J10212" i="44" s="1"/>
  <c r="L10211" i="44"/>
  <c r="I10211" i="44"/>
  <c r="J10211" i="44" s="1"/>
  <c r="L10210" i="44"/>
  <c r="I10210" i="44"/>
  <c r="J10210" i="44" s="1"/>
  <c r="L10209" i="44"/>
  <c r="I10209" i="44"/>
  <c r="J10209" i="44" s="1"/>
  <c r="L10208" i="44"/>
  <c r="J10208" i="44"/>
  <c r="I10208" i="44"/>
  <c r="L10207" i="44"/>
  <c r="I10207" i="44"/>
  <c r="J10207" i="44" s="1"/>
  <c r="L10206" i="44"/>
  <c r="I10206" i="44"/>
  <c r="J10206" i="44" s="1"/>
  <c r="L10205" i="44"/>
  <c r="I10205" i="44"/>
  <c r="J10205" i="44" s="1"/>
  <c r="L10204" i="44"/>
  <c r="I10204" i="44"/>
  <c r="J10204" i="44" s="1"/>
  <c r="L10203" i="44"/>
  <c r="I10203" i="44"/>
  <c r="J10203" i="44" s="1"/>
  <c r="L10202" i="44"/>
  <c r="I10202" i="44"/>
  <c r="J10202" i="44" s="1"/>
  <c r="L10201" i="44"/>
  <c r="I10201" i="44"/>
  <c r="J10201" i="44" s="1"/>
  <c r="L10200" i="44"/>
  <c r="J10200" i="44"/>
  <c r="I10200" i="44"/>
  <c r="L10199" i="44"/>
  <c r="I10199" i="44"/>
  <c r="J10199" i="44" s="1"/>
  <c r="L10198" i="44"/>
  <c r="I10198" i="44"/>
  <c r="J10198" i="44" s="1"/>
  <c r="L10197" i="44"/>
  <c r="I10197" i="44"/>
  <c r="J10197" i="44" s="1"/>
  <c r="L10196" i="44"/>
  <c r="I10196" i="44"/>
  <c r="J10196" i="44" s="1"/>
  <c r="L10195" i="44"/>
  <c r="I10195" i="44"/>
  <c r="J10195" i="44" s="1"/>
  <c r="L10194" i="44"/>
  <c r="I10194" i="44"/>
  <c r="J10194" i="44" s="1"/>
  <c r="L10193" i="44"/>
  <c r="I10193" i="44"/>
  <c r="J10193" i="44" s="1"/>
  <c r="L10192" i="44"/>
  <c r="I10192" i="44"/>
  <c r="J10192" i="44" s="1"/>
  <c r="L10191" i="44"/>
  <c r="I10191" i="44"/>
  <c r="J10191" i="44" s="1"/>
  <c r="L10190" i="44"/>
  <c r="I10190" i="44"/>
  <c r="J10190" i="44" s="1"/>
  <c r="L10189" i="44"/>
  <c r="I10189" i="44"/>
  <c r="J10189" i="44" s="1"/>
  <c r="L10188" i="44"/>
  <c r="I10188" i="44"/>
  <c r="J10188" i="44" s="1"/>
  <c r="L10187" i="44"/>
  <c r="I10187" i="44"/>
  <c r="J10187" i="44" s="1"/>
  <c r="L10186" i="44"/>
  <c r="I10186" i="44"/>
  <c r="J10186" i="44" s="1"/>
  <c r="L10185" i="44"/>
  <c r="I10185" i="44"/>
  <c r="J10185" i="44" s="1"/>
  <c r="L10184" i="44"/>
  <c r="I10184" i="44"/>
  <c r="J10184" i="44" s="1"/>
  <c r="L10183" i="44"/>
  <c r="J10183" i="44"/>
  <c r="I10183" i="44"/>
  <c r="L10182" i="44"/>
  <c r="I10182" i="44"/>
  <c r="J10182" i="44" s="1"/>
  <c r="L10181" i="44"/>
  <c r="I10181" i="44"/>
  <c r="J10181" i="44" s="1"/>
  <c r="L10180" i="44"/>
  <c r="I10180" i="44"/>
  <c r="J10180" i="44" s="1"/>
  <c r="L10179" i="44"/>
  <c r="I10179" i="44"/>
  <c r="J10179" i="44" s="1"/>
  <c r="L10178" i="44"/>
  <c r="I10178" i="44"/>
  <c r="J10178" i="44" s="1"/>
  <c r="L10177" i="44"/>
  <c r="I10177" i="44"/>
  <c r="J10177" i="44" s="1"/>
  <c r="L10176" i="44"/>
  <c r="J10176" i="44"/>
  <c r="I10176" i="44"/>
  <c r="L10175" i="44"/>
  <c r="I10175" i="44"/>
  <c r="J10175" i="44" s="1"/>
  <c r="L10174" i="44"/>
  <c r="I10174" i="44"/>
  <c r="J10174" i="44" s="1"/>
  <c r="L10173" i="44"/>
  <c r="I10173" i="44"/>
  <c r="J10173" i="44" s="1"/>
  <c r="L10172" i="44"/>
  <c r="I10172" i="44"/>
  <c r="J10172" i="44" s="1"/>
  <c r="L10171" i="44"/>
  <c r="I10171" i="44"/>
  <c r="J10171" i="44" s="1"/>
  <c r="L10170" i="44"/>
  <c r="I10170" i="44"/>
  <c r="J10170" i="44" s="1"/>
  <c r="L10169" i="44"/>
  <c r="I10169" i="44"/>
  <c r="J10169" i="44" s="1"/>
  <c r="L10168" i="44"/>
  <c r="J10168" i="44"/>
  <c r="I10168" i="44"/>
  <c r="L10167" i="44"/>
  <c r="I10167" i="44"/>
  <c r="J10167" i="44" s="1"/>
  <c r="L10166" i="44"/>
  <c r="I10166" i="44"/>
  <c r="J10166" i="44" s="1"/>
  <c r="L10165" i="44"/>
  <c r="I10165" i="44"/>
  <c r="J10165" i="44" s="1"/>
  <c r="L10164" i="44"/>
  <c r="I10164" i="44"/>
  <c r="J10164" i="44" s="1"/>
  <c r="L10163" i="44"/>
  <c r="I10163" i="44"/>
  <c r="J10163" i="44" s="1"/>
  <c r="L10162" i="44"/>
  <c r="I10162" i="44"/>
  <c r="J10162" i="44" s="1"/>
  <c r="L10161" i="44"/>
  <c r="I10161" i="44"/>
  <c r="J10161" i="44" s="1"/>
  <c r="L10160" i="44"/>
  <c r="I10160" i="44"/>
  <c r="J10160" i="44" s="1"/>
  <c r="L10159" i="44"/>
  <c r="I10159" i="44"/>
  <c r="J10159" i="44" s="1"/>
  <c r="L10158" i="44"/>
  <c r="J10158" i="44"/>
  <c r="I10158" i="44"/>
  <c r="L10157" i="44"/>
  <c r="I10157" i="44"/>
  <c r="J10157" i="44" s="1"/>
  <c r="L10156" i="44"/>
  <c r="I10156" i="44"/>
  <c r="J10156" i="44" s="1"/>
  <c r="L10155" i="44"/>
  <c r="I10155" i="44"/>
  <c r="J10155" i="44" s="1"/>
  <c r="L10154" i="44"/>
  <c r="I10154" i="44"/>
  <c r="J10154" i="44" s="1"/>
  <c r="L10153" i="44"/>
  <c r="I10153" i="44"/>
  <c r="J10153" i="44" s="1"/>
  <c r="L10152" i="44"/>
  <c r="I10152" i="44"/>
  <c r="J10152" i="44" s="1"/>
  <c r="L10151" i="44"/>
  <c r="I10151" i="44"/>
  <c r="J10151" i="44" s="1"/>
  <c r="L10150" i="44"/>
  <c r="I10150" i="44"/>
  <c r="J10150" i="44" s="1"/>
  <c r="L10149" i="44"/>
  <c r="I10149" i="44"/>
  <c r="J10149" i="44" s="1"/>
  <c r="L10148" i="44"/>
  <c r="I10148" i="44"/>
  <c r="J10148" i="44" s="1"/>
  <c r="L10147" i="44"/>
  <c r="I10147" i="44"/>
  <c r="J10147" i="44" s="1"/>
  <c r="L10146" i="44"/>
  <c r="I10146" i="44"/>
  <c r="J10146" i="44" s="1"/>
  <c r="L10145" i="44"/>
  <c r="I10145" i="44"/>
  <c r="J10145" i="44" s="1"/>
  <c r="L10144" i="44"/>
  <c r="I10144" i="44"/>
  <c r="J10144" i="44" s="1"/>
  <c r="L10143" i="44"/>
  <c r="I10143" i="44"/>
  <c r="J10143" i="44" s="1"/>
  <c r="L10142" i="44"/>
  <c r="I10142" i="44"/>
  <c r="J10142" i="44" s="1"/>
  <c r="L10141" i="44"/>
  <c r="I10141" i="44"/>
  <c r="J10141" i="44" s="1"/>
  <c r="L10140" i="44"/>
  <c r="I10140" i="44"/>
  <c r="J10140" i="44" s="1"/>
  <c r="L10139" i="44"/>
  <c r="I10139" i="44"/>
  <c r="J10139" i="44" s="1"/>
  <c r="L10138" i="44"/>
  <c r="I10138" i="44"/>
  <c r="J10138" i="44" s="1"/>
  <c r="L10137" i="44"/>
  <c r="I10137" i="44"/>
  <c r="J10137" i="44" s="1"/>
  <c r="L10136" i="44"/>
  <c r="I10136" i="44"/>
  <c r="J10136" i="44" s="1"/>
  <c r="L10135" i="44"/>
  <c r="I10135" i="44"/>
  <c r="J10135" i="44" s="1"/>
  <c r="L10134" i="44"/>
  <c r="L10133" i="44"/>
  <c r="L10132" i="44"/>
  <c r="I10132" i="44"/>
  <c r="J10132" i="44" s="1"/>
  <c r="L10131" i="44"/>
  <c r="I10131" i="44"/>
  <c r="J10131" i="44" s="1"/>
  <c r="L10130" i="44"/>
  <c r="J10130" i="44"/>
  <c r="I10130" i="44"/>
  <c r="L10129" i="44"/>
  <c r="I10129" i="44"/>
  <c r="J10129" i="44" s="1"/>
  <c r="L10128" i="44"/>
  <c r="I10128" i="44"/>
  <c r="J10128" i="44" s="1"/>
  <c r="L10127" i="44"/>
  <c r="L10126" i="44"/>
  <c r="J10126" i="44"/>
  <c r="I10126" i="44"/>
  <c r="L10125" i="44"/>
  <c r="I10125" i="44"/>
  <c r="J10125" i="44" s="1"/>
  <c r="L10124" i="44"/>
  <c r="J10124" i="44"/>
  <c r="I10124" i="44"/>
  <c r="L10123" i="44"/>
  <c r="I10123" i="44"/>
  <c r="J10123" i="44" s="1"/>
  <c r="L10122" i="44"/>
  <c r="I10122" i="44"/>
  <c r="J10122" i="44" s="1"/>
  <c r="L10121" i="44"/>
  <c r="I10121" i="44"/>
  <c r="J10121" i="44" s="1"/>
  <c r="L10120" i="44"/>
  <c r="I10120" i="44"/>
  <c r="J10120" i="44" s="1"/>
  <c r="L10119" i="44"/>
  <c r="I10119" i="44"/>
  <c r="J10119" i="44" s="1"/>
  <c r="L10118" i="44"/>
  <c r="I10118" i="44"/>
  <c r="J10118" i="44" s="1"/>
  <c r="L10117" i="44"/>
  <c r="I10117" i="44"/>
  <c r="J10117" i="44" s="1"/>
  <c r="L10116" i="44"/>
  <c r="I10116" i="44"/>
  <c r="J10116" i="44" s="1"/>
  <c r="L10115" i="44"/>
  <c r="I10115" i="44"/>
  <c r="J10115" i="44" s="1"/>
  <c r="L10114" i="44"/>
  <c r="I10114" i="44"/>
  <c r="J10114" i="44" s="1"/>
  <c r="L10113" i="44"/>
  <c r="J10113" i="44"/>
  <c r="I10113" i="44"/>
  <c r="L10112" i="44"/>
  <c r="I10112" i="44"/>
  <c r="J10112" i="44" s="1"/>
  <c r="L10111" i="44"/>
  <c r="I10111" i="44"/>
  <c r="J10111" i="44" s="1"/>
  <c r="L10110" i="44"/>
  <c r="I10110" i="44"/>
  <c r="J10110" i="44" s="1"/>
  <c r="L10109" i="44"/>
  <c r="I10109" i="44"/>
  <c r="J10109" i="44" s="1"/>
  <c r="L10108" i="44"/>
  <c r="I10108" i="44"/>
  <c r="J10108" i="44" s="1"/>
  <c r="L10107" i="44"/>
  <c r="I10107" i="44"/>
  <c r="J10107" i="44" s="1"/>
  <c r="L10106" i="44"/>
  <c r="I10106" i="44"/>
  <c r="J10106" i="44" s="1"/>
  <c r="L10105" i="44"/>
  <c r="I10105" i="44"/>
  <c r="J10105" i="44" s="1"/>
  <c r="L10104" i="44"/>
  <c r="I10104" i="44"/>
  <c r="J10104" i="44" s="1"/>
  <c r="L10103" i="44"/>
  <c r="I10103" i="44"/>
  <c r="J10103" i="44" s="1"/>
  <c r="L10102" i="44"/>
  <c r="J10102" i="44"/>
  <c r="I10102" i="44"/>
  <c r="L10101" i="44"/>
  <c r="I10101" i="44"/>
  <c r="J10101" i="44" s="1"/>
  <c r="L10100" i="44"/>
  <c r="I10100" i="44"/>
  <c r="J10100" i="44" s="1"/>
  <c r="L10099" i="44"/>
  <c r="J10099" i="44"/>
  <c r="I10099" i="44"/>
  <c r="L10098" i="44"/>
  <c r="I10098" i="44"/>
  <c r="J10098" i="44" s="1"/>
  <c r="L10097" i="44"/>
  <c r="I10097" i="44"/>
  <c r="J10097" i="44" s="1"/>
  <c r="L10096" i="44"/>
  <c r="I10096" i="44"/>
  <c r="J10096" i="44" s="1"/>
  <c r="L10095" i="44"/>
  <c r="I10095" i="44"/>
  <c r="J10095" i="44" s="1"/>
  <c r="L10094" i="44"/>
  <c r="I10094" i="44"/>
  <c r="J10094" i="44" s="1"/>
  <c r="L10093" i="44"/>
  <c r="J10093" i="44"/>
  <c r="I10093" i="44"/>
  <c r="L10092" i="44"/>
  <c r="I10092" i="44"/>
  <c r="J10092" i="44" s="1"/>
  <c r="L10091" i="44"/>
  <c r="I10091" i="44"/>
  <c r="J10091" i="44" s="1"/>
  <c r="L10090" i="44"/>
  <c r="I10090" i="44"/>
  <c r="J10090" i="44" s="1"/>
  <c r="L10089" i="44"/>
  <c r="I10089" i="44"/>
  <c r="J10089" i="44" s="1"/>
  <c r="L10088" i="44"/>
  <c r="I10088" i="44"/>
  <c r="J10088" i="44" s="1"/>
  <c r="L10087" i="44"/>
  <c r="I10087" i="44"/>
  <c r="J10087" i="44" s="1"/>
  <c r="L10086" i="44"/>
  <c r="I10086" i="44"/>
  <c r="J10086" i="44" s="1"/>
  <c r="L10085" i="44"/>
  <c r="J10085" i="44"/>
  <c r="I10085" i="44"/>
  <c r="L10084" i="44"/>
  <c r="I10084" i="44"/>
  <c r="J10084" i="44" s="1"/>
  <c r="L10083" i="44"/>
  <c r="J10083" i="44"/>
  <c r="I10083" i="44"/>
  <c r="L10082" i="44"/>
  <c r="I10082" i="44"/>
  <c r="J10082" i="44" s="1"/>
  <c r="L10081" i="44"/>
  <c r="I10081" i="44"/>
  <c r="J10081" i="44" s="1"/>
  <c r="L10080" i="44"/>
  <c r="I10080" i="44"/>
  <c r="J10080" i="44" s="1"/>
  <c r="L10079" i="44"/>
  <c r="I10079" i="44"/>
  <c r="J10079" i="44" s="1"/>
  <c r="L10078" i="44"/>
  <c r="I10078" i="44"/>
  <c r="J10078" i="44" s="1"/>
  <c r="L10077" i="44"/>
  <c r="I10077" i="44"/>
  <c r="J10077" i="44" s="1"/>
  <c r="L10076" i="44"/>
  <c r="I10076" i="44"/>
  <c r="J10076" i="44" s="1"/>
  <c r="L10075" i="44"/>
  <c r="J10075" i="44"/>
  <c r="I10075" i="44"/>
  <c r="L10074" i="44"/>
  <c r="I10074" i="44"/>
  <c r="J10074" i="44" s="1"/>
  <c r="L10073" i="44"/>
  <c r="I10073" i="44"/>
  <c r="J10073" i="44" s="1"/>
  <c r="L10072" i="44"/>
  <c r="I10072" i="44"/>
  <c r="J10072" i="44" s="1"/>
  <c r="L10071" i="44"/>
  <c r="I10071" i="44"/>
  <c r="J10071" i="44" s="1"/>
  <c r="L10070" i="44"/>
  <c r="I10070" i="44"/>
  <c r="J10070" i="44" s="1"/>
  <c r="L10069" i="44"/>
  <c r="I10069" i="44"/>
  <c r="J10069" i="44" s="1"/>
  <c r="L10068" i="44"/>
  <c r="I10068" i="44"/>
  <c r="J10068" i="44" s="1"/>
  <c r="L10067" i="44"/>
  <c r="J10067" i="44"/>
  <c r="I10067" i="44"/>
  <c r="L10066" i="44"/>
  <c r="I10066" i="44"/>
  <c r="J10066" i="44" s="1"/>
  <c r="L10065" i="44"/>
  <c r="I10065" i="44"/>
  <c r="J10065" i="44" s="1"/>
  <c r="L10064" i="44"/>
  <c r="I10064" i="44"/>
  <c r="J10064" i="44" s="1"/>
  <c r="L10063" i="44"/>
  <c r="I10063" i="44"/>
  <c r="J10063" i="44" s="1"/>
  <c r="L10062" i="44"/>
  <c r="I10062" i="44"/>
  <c r="J10062" i="44" s="1"/>
  <c r="L10061" i="44"/>
  <c r="J10061" i="44"/>
  <c r="I10061" i="44"/>
  <c r="L10060" i="44"/>
  <c r="I10060" i="44"/>
  <c r="J10060" i="44" s="1"/>
  <c r="L10059" i="44"/>
  <c r="I10059" i="44"/>
  <c r="J10059" i="44" s="1"/>
  <c r="L10058" i="44"/>
  <c r="I10058" i="44"/>
  <c r="J10058" i="44" s="1"/>
  <c r="L10057" i="44"/>
  <c r="I10057" i="44"/>
  <c r="J10057" i="44" s="1"/>
  <c r="L10056" i="44"/>
  <c r="I10056" i="44"/>
  <c r="J10056" i="44" s="1"/>
  <c r="L10055" i="44"/>
  <c r="I10055" i="44"/>
  <c r="J10055" i="44" s="1"/>
  <c r="L10054" i="44"/>
  <c r="J10054" i="44"/>
  <c r="I10054" i="44"/>
  <c r="L10053" i="44"/>
  <c r="I10053" i="44"/>
  <c r="J10053" i="44" s="1"/>
  <c r="L10052" i="44"/>
  <c r="J10052" i="44"/>
  <c r="I10052" i="44"/>
  <c r="L10051" i="44"/>
  <c r="I10051" i="44"/>
  <c r="J10051" i="44" s="1"/>
  <c r="L10050" i="44"/>
  <c r="I10050" i="44"/>
  <c r="J10050" i="44" s="1"/>
  <c r="L10049" i="44"/>
  <c r="I10049" i="44"/>
  <c r="J10049" i="44" s="1"/>
  <c r="L10048" i="44"/>
  <c r="I10048" i="44"/>
  <c r="J10048" i="44" s="1"/>
  <c r="L10047" i="44"/>
  <c r="I10047" i="44"/>
  <c r="J10047" i="44" s="1"/>
  <c r="L10046" i="44"/>
  <c r="I10046" i="44"/>
  <c r="J10046" i="44" s="1"/>
  <c r="L10045" i="44"/>
  <c r="I10045" i="44"/>
  <c r="J10045" i="44" s="1"/>
  <c r="L10044" i="44"/>
  <c r="I10044" i="44"/>
  <c r="J10044" i="44" s="1"/>
  <c r="L10043" i="44"/>
  <c r="I10043" i="44"/>
  <c r="J10043" i="44" s="1"/>
  <c r="L10042" i="44"/>
  <c r="I10042" i="44"/>
  <c r="J10042" i="44" s="1"/>
  <c r="L10041" i="44"/>
  <c r="I10041" i="44"/>
  <c r="J10041" i="44" s="1"/>
  <c r="L10040" i="44"/>
  <c r="I10040" i="44"/>
  <c r="J10040" i="44" s="1"/>
  <c r="L10039" i="44"/>
  <c r="I10039" i="44"/>
  <c r="J10039" i="44" s="1"/>
  <c r="L10038" i="44"/>
  <c r="J10038" i="44"/>
  <c r="I10038" i="44"/>
  <c r="L10037" i="44"/>
  <c r="I10037" i="44"/>
  <c r="J10037" i="44" s="1"/>
  <c r="L10036" i="44"/>
  <c r="J10036" i="44"/>
  <c r="I10036" i="44"/>
  <c r="L10035" i="44"/>
  <c r="I10035" i="44"/>
  <c r="J10035" i="44" s="1"/>
  <c r="L10034" i="44"/>
  <c r="I10034" i="44"/>
  <c r="J10034" i="44" s="1"/>
  <c r="L10033" i="44"/>
  <c r="I10033" i="44"/>
  <c r="J10033" i="44" s="1"/>
  <c r="L10032" i="44"/>
  <c r="I10032" i="44"/>
  <c r="J10032" i="44" s="1"/>
  <c r="L10031" i="44"/>
  <c r="I10031" i="44"/>
  <c r="J10031" i="44" s="1"/>
  <c r="L10030" i="44"/>
  <c r="I10030" i="44"/>
  <c r="J10030" i="44" s="1"/>
  <c r="L10029" i="44"/>
  <c r="I10029" i="44"/>
  <c r="J10029" i="44" s="1"/>
  <c r="L10028" i="44"/>
  <c r="I10028" i="44"/>
  <c r="J10028" i="44" s="1"/>
  <c r="L10027" i="44"/>
  <c r="I10027" i="44"/>
  <c r="J10027" i="44" s="1"/>
  <c r="L10026" i="44"/>
  <c r="I10026" i="44"/>
  <c r="J10026" i="44" s="1"/>
  <c r="L10025" i="44"/>
  <c r="I10025" i="44"/>
  <c r="J10025" i="44" s="1"/>
  <c r="L10024" i="44"/>
  <c r="I10024" i="44"/>
  <c r="J10024" i="44" s="1"/>
  <c r="L10023" i="44"/>
  <c r="I10023" i="44"/>
  <c r="J10023" i="44" s="1"/>
  <c r="L10022" i="44"/>
  <c r="J10022" i="44"/>
  <c r="I10022" i="44"/>
  <c r="L10021" i="44"/>
  <c r="I10021" i="44"/>
  <c r="J10021" i="44" s="1"/>
  <c r="L10020" i="44"/>
  <c r="J10020" i="44"/>
  <c r="I10020" i="44"/>
  <c r="L10019" i="44"/>
  <c r="I10019" i="44"/>
  <c r="J10019" i="44" s="1"/>
  <c r="L10018" i="44"/>
  <c r="I10018" i="44"/>
  <c r="J10018" i="44" s="1"/>
  <c r="L10017" i="44"/>
  <c r="I10017" i="44"/>
  <c r="J10017" i="44" s="1"/>
  <c r="L10016" i="44"/>
  <c r="I10016" i="44"/>
  <c r="J10016" i="44" s="1"/>
  <c r="L10015" i="44"/>
  <c r="I10015" i="44"/>
  <c r="J10015" i="44" s="1"/>
  <c r="L10014" i="44"/>
  <c r="I10014" i="44"/>
  <c r="J10014" i="44" s="1"/>
  <c r="L10013" i="44"/>
  <c r="I10013" i="44"/>
  <c r="J10013" i="44" s="1"/>
  <c r="L10012" i="44"/>
  <c r="I10012" i="44"/>
  <c r="J10012" i="44" s="1"/>
  <c r="L10011" i="44"/>
  <c r="I10011" i="44"/>
  <c r="J10011" i="44" s="1"/>
  <c r="L10010" i="44"/>
  <c r="I10010" i="44"/>
  <c r="J10010" i="44" s="1"/>
  <c r="L10009" i="44"/>
  <c r="I10009" i="44"/>
  <c r="J10009" i="44" s="1"/>
  <c r="L10008" i="44"/>
  <c r="I10008" i="44"/>
  <c r="J10008" i="44" s="1"/>
  <c r="L10007" i="44"/>
  <c r="I10007" i="44"/>
  <c r="J10007" i="44" s="1"/>
  <c r="L10006" i="44"/>
  <c r="J10006" i="44"/>
  <c r="I10006" i="44"/>
  <c r="L10005" i="44"/>
  <c r="I10005" i="44"/>
  <c r="J10005" i="44" s="1"/>
  <c r="L10004" i="44"/>
  <c r="J10004" i="44"/>
  <c r="I10004" i="44"/>
  <c r="L10003" i="44"/>
  <c r="I10003" i="44"/>
  <c r="J10003" i="44" s="1"/>
  <c r="L10002" i="44"/>
  <c r="I10002" i="44"/>
  <c r="J10002" i="44" s="1"/>
  <c r="L10001" i="44"/>
  <c r="I10001" i="44"/>
  <c r="J10001" i="44" s="1"/>
  <c r="L10000" i="44"/>
  <c r="I10000" i="44"/>
  <c r="J10000" i="44" s="1"/>
  <c r="L9999" i="44"/>
  <c r="I9999" i="44"/>
  <c r="J9999" i="44" s="1"/>
  <c r="L9998" i="44"/>
  <c r="I9998" i="44"/>
  <c r="J9998" i="44" s="1"/>
  <c r="L9997" i="44"/>
  <c r="I9997" i="44"/>
  <c r="J9997" i="44" s="1"/>
  <c r="L9996" i="44"/>
  <c r="I9996" i="44"/>
  <c r="J9996" i="44" s="1"/>
  <c r="L9995" i="44"/>
  <c r="I9995" i="44"/>
  <c r="J9995" i="44" s="1"/>
  <c r="L9994" i="44"/>
  <c r="I9994" i="44"/>
  <c r="J9994" i="44" s="1"/>
  <c r="L9993" i="44"/>
  <c r="I9993" i="44"/>
  <c r="J9993" i="44" s="1"/>
  <c r="L9992" i="44"/>
  <c r="I9992" i="44"/>
  <c r="J9992" i="44" s="1"/>
  <c r="L9991" i="44"/>
  <c r="I9991" i="44"/>
  <c r="J9991" i="44" s="1"/>
  <c r="L9990" i="44"/>
  <c r="J9990" i="44"/>
  <c r="I9990" i="44"/>
  <c r="L9989" i="44"/>
  <c r="I9989" i="44"/>
  <c r="J9989" i="44" s="1"/>
  <c r="L9988" i="44"/>
  <c r="J9988" i="44"/>
  <c r="I9988" i="44"/>
  <c r="L9987" i="44"/>
  <c r="I9987" i="44"/>
  <c r="J9987" i="44" s="1"/>
  <c r="L9986" i="44"/>
  <c r="I9986" i="44"/>
  <c r="J9986" i="44" s="1"/>
  <c r="L9985" i="44"/>
  <c r="I9985" i="44"/>
  <c r="J9985" i="44" s="1"/>
  <c r="L9984" i="44"/>
  <c r="I9984" i="44"/>
  <c r="J9984" i="44" s="1"/>
  <c r="L9983" i="44"/>
  <c r="I9983" i="44"/>
  <c r="J9983" i="44" s="1"/>
  <c r="L9982" i="44"/>
  <c r="I9982" i="44"/>
  <c r="J9982" i="44" s="1"/>
  <c r="L9981" i="44"/>
  <c r="I9981" i="44"/>
  <c r="J9981" i="44" s="1"/>
  <c r="L9980" i="44"/>
  <c r="I9980" i="44"/>
  <c r="J9980" i="44" s="1"/>
  <c r="L9979" i="44"/>
  <c r="I9979" i="44"/>
  <c r="J9979" i="44" s="1"/>
  <c r="L9978" i="44"/>
  <c r="I9978" i="44"/>
  <c r="J9978" i="44" s="1"/>
  <c r="L9977" i="44"/>
  <c r="I9977" i="44"/>
  <c r="J9977" i="44" s="1"/>
  <c r="L9976" i="44"/>
  <c r="I9976" i="44"/>
  <c r="J9976" i="44" s="1"/>
  <c r="L9975" i="44"/>
  <c r="I9975" i="44"/>
  <c r="J9975" i="44" s="1"/>
  <c r="L9974" i="44"/>
  <c r="J9974" i="44"/>
  <c r="I9974" i="44"/>
  <c r="L9973" i="44"/>
  <c r="I9973" i="44"/>
  <c r="J9973" i="44" s="1"/>
  <c r="L9972" i="44"/>
  <c r="J9972" i="44"/>
  <c r="I9972" i="44"/>
  <c r="L9971" i="44"/>
  <c r="I9971" i="44"/>
  <c r="J9971" i="44" s="1"/>
  <c r="L9970" i="44"/>
  <c r="I9970" i="44"/>
  <c r="J9970" i="44" s="1"/>
  <c r="L9969" i="44"/>
  <c r="L9968" i="44"/>
  <c r="I9968" i="44"/>
  <c r="J9968" i="44" s="1"/>
  <c r="L9967" i="44"/>
  <c r="I9967" i="44"/>
  <c r="J9967" i="44" s="1"/>
  <c r="L9966" i="44"/>
  <c r="I9966" i="44"/>
  <c r="J9966" i="44" s="1"/>
  <c r="L9965" i="44"/>
  <c r="J9965" i="44"/>
  <c r="I9965" i="44"/>
  <c r="L9964" i="44"/>
  <c r="I9964" i="44"/>
  <c r="J9964" i="44" s="1"/>
  <c r="L9963" i="44"/>
  <c r="I9963" i="44"/>
  <c r="J9963" i="44" s="1"/>
  <c r="L9962" i="44"/>
  <c r="I9962" i="44"/>
  <c r="J9962" i="44" s="1"/>
  <c r="L9961" i="44"/>
  <c r="I9961" i="44"/>
  <c r="J9961" i="44" s="1"/>
  <c r="L9960" i="44"/>
  <c r="I9960" i="44"/>
  <c r="J9960" i="44" s="1"/>
  <c r="L9959" i="44"/>
  <c r="J9959" i="44"/>
  <c r="I9959" i="44"/>
  <c r="L9958" i="44"/>
  <c r="I9958" i="44"/>
  <c r="J9958" i="44" s="1"/>
  <c r="L9957" i="44"/>
  <c r="I9957" i="44"/>
  <c r="J9957" i="44" s="1"/>
  <c r="L9956" i="44"/>
  <c r="I9956" i="44"/>
  <c r="J9956" i="44" s="1"/>
  <c r="L9955" i="44"/>
  <c r="I9955" i="44"/>
  <c r="J9955" i="44" s="1"/>
  <c r="L9954" i="44"/>
  <c r="I9954" i="44"/>
  <c r="J9954" i="44" s="1"/>
  <c r="L9953" i="44"/>
  <c r="I9953" i="44"/>
  <c r="J9953" i="44" s="1"/>
  <c r="L9952" i="44"/>
  <c r="I9952" i="44"/>
  <c r="J9952" i="44" s="1"/>
  <c r="L9951" i="44"/>
  <c r="I9951" i="44"/>
  <c r="J9951" i="44" s="1"/>
  <c r="L9950" i="44"/>
  <c r="I9950" i="44"/>
  <c r="J9950" i="44" s="1"/>
  <c r="L9949" i="44"/>
  <c r="J9949" i="44"/>
  <c r="I9949" i="44"/>
  <c r="L9948" i="44"/>
  <c r="I9948" i="44"/>
  <c r="J9948" i="44" s="1"/>
  <c r="L9947" i="44"/>
  <c r="I9947" i="44"/>
  <c r="J9947" i="44" s="1"/>
  <c r="L9946" i="44"/>
  <c r="I9946" i="44"/>
  <c r="J9946" i="44" s="1"/>
  <c r="L9945" i="44"/>
  <c r="I9945" i="44"/>
  <c r="J9945" i="44" s="1"/>
  <c r="L9944" i="44"/>
  <c r="I9944" i="44"/>
  <c r="J9944" i="44" s="1"/>
  <c r="L9943" i="44"/>
  <c r="J9943" i="44"/>
  <c r="I9943" i="44"/>
  <c r="L9942" i="44"/>
  <c r="I9942" i="44"/>
  <c r="J9942" i="44" s="1"/>
  <c r="L9941" i="44"/>
  <c r="I9941" i="44"/>
  <c r="J9941" i="44" s="1"/>
  <c r="L9940" i="44"/>
  <c r="I9940" i="44"/>
  <c r="J9940" i="44" s="1"/>
  <c r="L9939" i="44"/>
  <c r="I9939" i="44"/>
  <c r="J9939" i="44" s="1"/>
  <c r="L9938" i="44"/>
  <c r="I9938" i="44"/>
  <c r="J9938" i="44" s="1"/>
  <c r="L9937" i="44"/>
  <c r="I9937" i="44"/>
  <c r="J9937" i="44" s="1"/>
  <c r="L9936" i="44"/>
  <c r="J9936" i="44"/>
  <c r="I9936" i="44"/>
  <c r="L9935" i="44"/>
  <c r="I9935" i="44"/>
  <c r="J9935" i="44" s="1"/>
  <c r="L9934" i="44"/>
  <c r="J9934" i="44"/>
  <c r="I9934" i="44"/>
  <c r="L9933" i="44"/>
  <c r="I9933" i="44"/>
  <c r="J9933" i="44" s="1"/>
  <c r="L9932" i="44"/>
  <c r="I9932" i="44"/>
  <c r="J9932" i="44" s="1"/>
  <c r="L9931" i="44"/>
  <c r="I9931" i="44"/>
  <c r="J9931" i="44" s="1"/>
  <c r="L9930" i="44"/>
  <c r="I9930" i="44"/>
  <c r="J9930" i="44" s="1"/>
  <c r="L9929" i="44"/>
  <c r="I9929" i="44"/>
  <c r="J9929" i="44" s="1"/>
  <c r="L9928" i="44"/>
  <c r="I9928" i="44"/>
  <c r="J9928" i="44" s="1"/>
  <c r="L9927" i="44"/>
  <c r="I9927" i="44"/>
  <c r="J9927" i="44" s="1"/>
  <c r="L9926" i="44"/>
  <c r="I9926" i="44"/>
  <c r="J9926" i="44" s="1"/>
  <c r="L9925" i="44"/>
  <c r="I9925" i="44"/>
  <c r="J9925" i="44" s="1"/>
  <c r="L9924" i="44"/>
  <c r="I9924" i="44"/>
  <c r="J9924" i="44" s="1"/>
  <c r="L9923" i="44"/>
  <c r="I9923" i="44"/>
  <c r="J9923" i="44" s="1"/>
  <c r="L9922" i="44"/>
  <c r="I9922" i="44"/>
  <c r="J9922" i="44" s="1"/>
  <c r="L9921" i="44"/>
  <c r="I9921" i="44"/>
  <c r="J9921" i="44" s="1"/>
  <c r="L9920" i="44"/>
  <c r="J9920" i="44"/>
  <c r="I9920" i="44"/>
  <c r="L9919" i="44"/>
  <c r="I9919" i="44"/>
  <c r="J9919" i="44" s="1"/>
  <c r="L9918" i="44"/>
  <c r="J9918" i="44"/>
  <c r="I9918" i="44"/>
  <c r="L9917" i="44"/>
  <c r="I9917" i="44"/>
  <c r="J9917" i="44" s="1"/>
  <c r="L9916" i="44"/>
  <c r="I9916" i="44"/>
  <c r="J9916" i="44" s="1"/>
  <c r="L9915" i="44"/>
  <c r="I9915" i="44"/>
  <c r="J9915" i="44" s="1"/>
  <c r="L9914" i="44"/>
  <c r="I9914" i="44"/>
  <c r="J9914" i="44" s="1"/>
  <c r="L9913" i="44"/>
  <c r="I9913" i="44"/>
  <c r="J9913" i="44" s="1"/>
  <c r="L9912" i="44"/>
  <c r="I9912" i="44"/>
  <c r="J9912" i="44" s="1"/>
  <c r="L9911" i="44"/>
  <c r="J9911" i="44"/>
  <c r="I9911" i="44"/>
  <c r="L9910" i="44"/>
  <c r="I9910" i="44"/>
  <c r="J9910" i="44" s="1"/>
  <c r="L9909" i="44"/>
  <c r="I9909" i="44"/>
  <c r="J9909" i="44" s="1"/>
  <c r="L9908" i="44"/>
  <c r="J9908" i="44"/>
  <c r="I9908" i="44"/>
  <c r="L9907" i="44"/>
  <c r="I9907" i="44"/>
  <c r="J9907" i="44" s="1"/>
  <c r="L9906" i="44"/>
  <c r="I9906" i="44"/>
  <c r="J9906" i="44" s="1"/>
  <c r="L9905" i="44"/>
  <c r="I9905" i="44"/>
  <c r="J9905" i="44" s="1"/>
  <c r="L9904" i="44"/>
  <c r="I9904" i="44"/>
  <c r="J9904" i="44" s="1"/>
  <c r="L9903" i="44"/>
  <c r="I9903" i="44"/>
  <c r="J9903" i="44" s="1"/>
  <c r="L9902" i="44"/>
  <c r="I9902" i="44"/>
  <c r="J9902" i="44" s="1"/>
  <c r="L9901" i="44"/>
  <c r="I9901" i="44"/>
  <c r="J9901" i="44" s="1"/>
  <c r="L9900" i="44"/>
  <c r="I9900" i="44"/>
  <c r="J9900" i="44" s="1"/>
  <c r="L9899" i="44"/>
  <c r="I9899" i="44"/>
  <c r="J9899" i="44" s="1"/>
  <c r="L9898" i="44"/>
  <c r="I9898" i="44"/>
  <c r="J9898" i="44" s="1"/>
  <c r="L9897" i="44"/>
  <c r="I9897" i="44"/>
  <c r="J9897" i="44" s="1"/>
  <c r="L9896" i="44"/>
  <c r="J9896" i="44"/>
  <c r="I9896" i="44"/>
  <c r="L9895" i="44"/>
  <c r="I9895" i="44"/>
  <c r="J9895" i="44" s="1"/>
  <c r="L9894" i="44"/>
  <c r="I9894" i="44"/>
  <c r="J9894" i="44" s="1"/>
  <c r="L9893" i="44"/>
  <c r="I9893" i="44"/>
  <c r="J9893" i="44" s="1"/>
  <c r="L9892" i="44"/>
  <c r="I9892" i="44"/>
  <c r="J9892" i="44" s="1"/>
  <c r="L9891" i="44"/>
  <c r="I9891" i="44"/>
  <c r="J9891" i="44" s="1"/>
  <c r="L9890" i="44"/>
  <c r="I9890" i="44"/>
  <c r="J9890" i="44" s="1"/>
  <c r="L9889" i="44"/>
  <c r="I9889" i="44"/>
  <c r="J9889" i="44" s="1"/>
  <c r="L9888" i="44"/>
  <c r="J9888" i="44"/>
  <c r="I9888" i="44"/>
  <c r="L9887" i="44"/>
  <c r="I9887" i="44"/>
  <c r="J9887" i="44" s="1"/>
  <c r="L9886" i="44"/>
  <c r="I9886" i="44"/>
  <c r="J9886" i="44" s="1"/>
  <c r="L9885" i="44"/>
  <c r="I9885" i="44"/>
  <c r="J9885" i="44" s="1"/>
  <c r="L9884" i="44"/>
  <c r="I9884" i="44"/>
  <c r="J9884" i="44" s="1"/>
  <c r="L9883" i="44"/>
  <c r="I9883" i="44"/>
  <c r="J9883" i="44" s="1"/>
  <c r="L9882" i="44"/>
  <c r="I9882" i="44"/>
  <c r="J9882" i="44" s="1"/>
  <c r="L9881" i="44"/>
  <c r="I9881" i="44"/>
  <c r="J9881" i="44" s="1"/>
  <c r="L9880" i="44"/>
  <c r="I9880" i="44"/>
  <c r="J9880" i="44" s="1"/>
  <c r="L9879" i="44"/>
  <c r="I9879" i="44"/>
  <c r="J9879" i="44" s="1"/>
  <c r="L9878" i="44"/>
  <c r="J9878" i="44"/>
  <c r="I9878" i="44"/>
  <c r="L9877" i="44"/>
  <c r="I9877" i="44"/>
  <c r="J9877" i="44" s="1"/>
  <c r="L9876" i="44"/>
  <c r="J9876" i="44"/>
  <c r="I9876" i="44"/>
  <c r="L9875" i="44"/>
  <c r="I9875" i="44"/>
  <c r="J9875" i="44" s="1"/>
  <c r="L9874" i="44"/>
  <c r="I9874" i="44"/>
  <c r="J9874" i="44" s="1"/>
  <c r="L9873" i="44"/>
  <c r="I9873" i="44"/>
  <c r="J9873" i="44" s="1"/>
  <c r="L9872" i="44"/>
  <c r="I9872" i="44"/>
  <c r="J9872" i="44" s="1"/>
  <c r="L9871" i="44"/>
  <c r="J9871" i="44"/>
  <c r="I9871" i="44"/>
  <c r="L9870" i="44"/>
  <c r="I9870" i="44"/>
  <c r="J9870" i="44" s="1"/>
  <c r="L9869" i="44"/>
  <c r="I9869" i="44"/>
  <c r="J9869" i="44" s="1"/>
  <c r="L9868" i="44"/>
  <c r="J9868" i="44"/>
  <c r="I9868" i="44"/>
  <c r="L9867" i="44"/>
  <c r="I9867" i="44"/>
  <c r="J9867" i="44" s="1"/>
  <c r="L9866" i="44"/>
  <c r="I9866" i="44"/>
  <c r="J9866" i="44" s="1"/>
  <c r="L9865" i="44"/>
  <c r="I9865" i="44"/>
  <c r="J9865" i="44" s="1"/>
  <c r="L9864" i="44"/>
  <c r="J9864" i="44"/>
  <c r="I9864" i="44"/>
  <c r="L9863" i="44"/>
  <c r="I9863" i="44"/>
  <c r="J9863" i="44" s="1"/>
  <c r="L9862" i="44"/>
  <c r="I9862" i="44"/>
  <c r="J9862" i="44" s="1"/>
  <c r="L9861" i="44"/>
  <c r="I9861" i="44"/>
  <c r="J9861" i="44" s="1"/>
  <c r="L9860" i="44"/>
  <c r="I9860" i="44"/>
  <c r="J9860" i="44" s="1"/>
  <c r="L9859" i="44"/>
  <c r="I9859" i="44"/>
  <c r="J9859" i="44" s="1"/>
  <c r="L9858" i="44"/>
  <c r="I9858" i="44"/>
  <c r="J9858" i="44" s="1"/>
  <c r="L9857" i="44"/>
  <c r="I9857" i="44"/>
  <c r="J9857" i="44" s="1"/>
  <c r="L9856" i="44"/>
  <c r="J9856" i="44"/>
  <c r="I9856" i="44"/>
  <c r="L9855" i="44"/>
  <c r="I9855" i="44"/>
  <c r="J9855" i="44" s="1"/>
  <c r="L9854" i="44"/>
  <c r="I9854" i="44"/>
  <c r="J9854" i="44" s="1"/>
  <c r="L9853" i="44"/>
  <c r="I9853" i="44"/>
  <c r="J9853" i="44" s="1"/>
  <c r="L9852" i="44"/>
  <c r="I9852" i="44"/>
  <c r="J9852" i="44" s="1"/>
  <c r="L9851" i="44"/>
  <c r="I9851" i="44"/>
  <c r="J9851" i="44" s="1"/>
  <c r="L9850" i="44"/>
  <c r="I9850" i="44"/>
  <c r="J9850" i="44" s="1"/>
  <c r="L9849" i="44"/>
  <c r="I9849" i="44"/>
  <c r="J9849" i="44" s="1"/>
  <c r="L9848" i="44"/>
  <c r="I9848" i="44"/>
  <c r="J9848" i="44" s="1"/>
  <c r="L9847" i="44"/>
  <c r="J9847" i="44"/>
  <c r="I9847" i="44"/>
  <c r="L9846" i="44"/>
  <c r="I9846" i="44"/>
  <c r="J9846" i="44" s="1"/>
  <c r="L9845" i="44"/>
  <c r="I9845" i="44"/>
  <c r="J9845" i="44" s="1"/>
  <c r="L9844" i="44"/>
  <c r="I9844" i="44"/>
  <c r="J9844" i="44" s="1"/>
  <c r="L9843" i="44"/>
  <c r="I9843" i="44"/>
  <c r="J9843" i="44" s="1"/>
  <c r="L9842" i="44"/>
  <c r="I9842" i="44"/>
  <c r="J9842" i="44" s="1"/>
  <c r="L9841" i="44"/>
  <c r="I9841" i="44"/>
  <c r="J9841" i="44" s="1"/>
  <c r="L9840" i="44"/>
  <c r="I9840" i="44"/>
  <c r="J9840" i="44" s="1"/>
  <c r="L9839" i="44"/>
  <c r="I9839" i="44"/>
  <c r="J9839" i="44" s="1"/>
  <c r="L9838" i="44"/>
  <c r="I9838" i="44"/>
  <c r="J9838" i="44" s="1"/>
  <c r="L9837" i="44"/>
  <c r="I9837" i="44"/>
  <c r="J9837" i="44" s="1"/>
  <c r="L9836" i="44"/>
  <c r="I9836" i="44"/>
  <c r="J9836" i="44" s="1"/>
  <c r="L9835" i="44"/>
  <c r="I9835" i="44"/>
  <c r="J9835" i="44" s="1"/>
  <c r="L9834" i="44"/>
  <c r="I9834" i="44"/>
  <c r="J9834" i="44" s="1"/>
  <c r="L9833" i="44"/>
  <c r="I9833" i="44"/>
  <c r="J9833" i="44" s="1"/>
  <c r="L9832" i="44"/>
  <c r="J9832" i="44"/>
  <c r="I9832" i="44"/>
  <c r="L9831" i="44"/>
  <c r="I9831" i="44"/>
  <c r="J9831" i="44" s="1"/>
  <c r="L9830" i="44"/>
  <c r="I9830" i="44"/>
  <c r="J9830" i="44" s="1"/>
  <c r="L9829" i="44"/>
  <c r="I9829" i="44"/>
  <c r="J9829" i="44" s="1"/>
  <c r="L9828" i="44"/>
  <c r="J9828" i="44"/>
  <c r="I9828" i="44"/>
  <c r="L9827" i="44"/>
  <c r="I9827" i="44"/>
  <c r="J9827" i="44" s="1"/>
  <c r="L9826" i="44"/>
  <c r="I9826" i="44"/>
  <c r="J9826" i="44" s="1"/>
  <c r="L9825" i="44"/>
  <c r="I9825" i="44"/>
  <c r="J9825" i="44" s="1"/>
  <c r="L9824" i="44"/>
  <c r="I9824" i="44"/>
  <c r="J9824" i="44" s="1"/>
  <c r="L9823" i="44"/>
  <c r="I9823" i="44"/>
  <c r="J9823" i="44" s="1"/>
  <c r="L9822" i="44"/>
  <c r="I9822" i="44"/>
  <c r="J9822" i="44" s="1"/>
  <c r="L9821" i="44"/>
  <c r="I9821" i="44"/>
  <c r="J9821" i="44" s="1"/>
  <c r="L9820" i="44"/>
  <c r="J9820" i="44"/>
  <c r="I9820" i="44"/>
  <c r="L9819" i="44"/>
  <c r="I9819" i="44"/>
  <c r="J9819" i="44" s="1"/>
  <c r="L9818" i="44"/>
  <c r="I9818" i="44"/>
  <c r="J9818" i="44" s="1"/>
  <c r="L9817" i="44"/>
  <c r="I9817" i="44"/>
  <c r="J9817" i="44" s="1"/>
  <c r="L9816" i="44"/>
  <c r="I9816" i="44"/>
  <c r="J9816" i="44" s="1"/>
  <c r="L9815" i="44"/>
  <c r="I9815" i="44"/>
  <c r="J9815" i="44" s="1"/>
  <c r="L9814" i="44"/>
  <c r="I9814" i="44"/>
  <c r="J9814" i="44" s="1"/>
  <c r="L9813" i="44"/>
  <c r="I9813" i="44"/>
  <c r="J9813" i="44" s="1"/>
  <c r="L9812" i="44"/>
  <c r="I9812" i="44"/>
  <c r="J9812" i="44" s="1"/>
  <c r="L9811" i="44"/>
  <c r="I9811" i="44"/>
  <c r="J9811" i="44" s="1"/>
  <c r="L9810" i="44"/>
  <c r="I9810" i="44"/>
  <c r="J9810" i="44" s="1"/>
  <c r="L9809" i="44"/>
  <c r="I9809" i="44"/>
  <c r="J9809" i="44" s="1"/>
  <c r="L9808" i="44"/>
  <c r="J9808" i="44"/>
  <c r="I9808" i="44"/>
  <c r="L9807" i="44"/>
  <c r="I9807" i="44"/>
  <c r="J9807" i="44" s="1"/>
  <c r="L9806" i="44"/>
  <c r="J9806" i="44"/>
  <c r="I9806" i="44"/>
  <c r="L9805" i="44"/>
  <c r="I9805" i="44"/>
  <c r="J9805" i="44" s="1"/>
  <c r="L9804" i="44"/>
  <c r="I9804" i="44"/>
  <c r="J9804" i="44" s="1"/>
  <c r="L9803" i="44"/>
  <c r="I9803" i="44"/>
  <c r="J9803" i="44" s="1"/>
  <c r="L9802" i="44"/>
  <c r="I9802" i="44"/>
  <c r="J9802" i="44" s="1"/>
  <c r="L9801" i="44"/>
  <c r="I9801" i="44"/>
  <c r="J9801" i="44" s="1"/>
  <c r="L9800" i="44"/>
  <c r="I9800" i="44"/>
  <c r="J9800" i="44" s="1"/>
  <c r="L9799" i="44"/>
  <c r="I9799" i="44"/>
  <c r="J9799" i="44" s="1"/>
  <c r="L9798" i="44"/>
  <c r="I9798" i="44"/>
  <c r="J9798" i="44" s="1"/>
  <c r="L9797" i="44"/>
  <c r="I9797" i="44"/>
  <c r="J9797" i="44" s="1"/>
  <c r="L9796" i="44"/>
  <c r="I9796" i="44"/>
  <c r="J9796" i="44" s="1"/>
  <c r="L9795" i="44"/>
  <c r="I9795" i="44"/>
  <c r="J9795" i="44" s="1"/>
  <c r="L9794" i="44"/>
  <c r="I9794" i="44"/>
  <c r="J9794" i="44" s="1"/>
  <c r="L9793" i="44"/>
  <c r="I9793" i="44"/>
  <c r="J9793" i="44" s="1"/>
  <c r="L9792" i="44"/>
  <c r="J9792" i="44"/>
  <c r="I9792" i="44"/>
  <c r="L9791" i="44"/>
  <c r="I9791" i="44"/>
  <c r="J9791" i="44" s="1"/>
  <c r="L9790" i="44"/>
  <c r="J9790" i="44"/>
  <c r="I9790" i="44"/>
  <c r="L9789" i="44"/>
  <c r="I9789" i="44"/>
  <c r="J9789" i="44" s="1"/>
  <c r="L9788" i="44"/>
  <c r="I9788" i="44"/>
  <c r="J9788" i="44" s="1"/>
  <c r="L9787" i="44"/>
  <c r="I9787" i="44"/>
  <c r="J9787" i="44" s="1"/>
  <c r="L9786" i="44"/>
  <c r="I9786" i="44"/>
  <c r="J9786" i="44" s="1"/>
  <c r="L9785" i="44"/>
  <c r="I9785" i="44"/>
  <c r="J9785" i="44" s="1"/>
  <c r="L9784" i="44"/>
  <c r="J9784" i="44"/>
  <c r="I9784" i="44"/>
  <c r="L9783" i="44"/>
  <c r="I9783" i="44"/>
  <c r="J9783" i="44" s="1"/>
  <c r="L9782" i="44"/>
  <c r="I9782" i="44"/>
  <c r="J9782" i="44" s="1"/>
  <c r="L9781" i="44"/>
  <c r="I9781" i="44"/>
  <c r="J9781" i="44" s="1"/>
  <c r="L9780" i="44"/>
  <c r="I9780" i="44"/>
  <c r="J9780" i="44" s="1"/>
  <c r="L9779" i="44"/>
  <c r="I9779" i="44"/>
  <c r="J9779" i="44" s="1"/>
  <c r="L9778" i="44"/>
  <c r="I9778" i="44"/>
  <c r="J9778" i="44" s="1"/>
  <c r="L9777" i="44"/>
  <c r="I9777" i="44"/>
  <c r="J9777" i="44" s="1"/>
  <c r="L9776" i="44"/>
  <c r="I9776" i="44"/>
  <c r="J9776" i="44" s="1"/>
  <c r="L9775" i="44"/>
  <c r="J9775" i="44"/>
  <c r="I9775" i="44"/>
  <c r="L9774" i="44"/>
  <c r="I9774" i="44"/>
  <c r="J9774" i="44" s="1"/>
  <c r="L9773" i="44"/>
  <c r="I9773" i="44"/>
  <c r="J9773" i="44" s="1"/>
  <c r="L9772" i="44"/>
  <c r="I9772" i="44"/>
  <c r="J9772" i="44" s="1"/>
  <c r="L9771" i="44"/>
  <c r="I9771" i="44"/>
  <c r="J9771" i="44" s="1"/>
  <c r="L9770" i="44"/>
  <c r="I9770" i="44"/>
  <c r="J9770" i="44" s="1"/>
  <c r="L9769" i="44"/>
  <c r="J9769" i="44"/>
  <c r="I9769" i="44"/>
  <c r="L9768" i="44"/>
  <c r="I9768" i="44"/>
  <c r="J9768" i="44" s="1"/>
  <c r="L9767" i="44"/>
  <c r="I9767" i="44"/>
  <c r="J9767" i="44" s="1"/>
  <c r="L9766" i="44"/>
  <c r="I9766" i="44"/>
  <c r="J9766" i="44" s="1"/>
  <c r="L9765" i="44"/>
  <c r="I9765" i="44"/>
  <c r="J9765" i="44" s="1"/>
  <c r="L9764" i="44"/>
  <c r="I9764" i="44"/>
  <c r="J9764" i="44" s="1"/>
  <c r="L9763" i="44"/>
  <c r="I9763" i="44"/>
  <c r="J9763" i="44" s="1"/>
  <c r="L9762" i="44"/>
  <c r="I9762" i="44"/>
  <c r="J9762" i="44" s="1"/>
  <c r="L9761" i="44"/>
  <c r="I9761" i="44"/>
  <c r="J9761" i="44" s="1"/>
  <c r="L9760" i="44"/>
  <c r="J9760" i="44"/>
  <c r="I9760" i="44"/>
  <c r="L9759" i="44"/>
  <c r="I9759" i="44"/>
  <c r="J9759" i="44" s="1"/>
  <c r="L9758" i="44"/>
  <c r="I9758" i="44"/>
  <c r="J9758" i="44" s="1"/>
  <c r="L9757" i="44"/>
  <c r="I9757" i="44"/>
  <c r="J9757" i="44" s="1"/>
  <c r="L9756" i="44"/>
  <c r="I9756" i="44"/>
  <c r="J9756" i="44" s="1"/>
  <c r="L9755" i="44"/>
  <c r="I9755" i="44"/>
  <c r="J9755" i="44" s="1"/>
  <c r="L9754" i="44"/>
  <c r="I9754" i="44"/>
  <c r="J9754" i="44" s="1"/>
  <c r="L9753" i="44"/>
  <c r="I9753" i="44"/>
  <c r="J9753" i="44" s="1"/>
  <c r="L9752" i="44"/>
  <c r="I9752" i="44"/>
  <c r="J9752" i="44" s="1"/>
  <c r="L9751" i="44"/>
  <c r="I9751" i="44"/>
  <c r="J9751" i="44" s="1"/>
  <c r="L9750" i="44"/>
  <c r="I9750" i="44"/>
  <c r="J9750" i="44" s="1"/>
  <c r="L9749" i="44"/>
  <c r="I9749" i="44"/>
  <c r="J9749" i="44" s="1"/>
  <c r="L9748" i="44"/>
  <c r="J9748" i="44"/>
  <c r="I9748" i="44"/>
  <c r="L9747" i="44"/>
  <c r="I9747" i="44"/>
  <c r="J9747" i="44" s="1"/>
  <c r="L9746" i="44"/>
  <c r="I9746" i="44"/>
  <c r="J9746" i="44" s="1"/>
  <c r="L9745" i="44"/>
  <c r="I9745" i="44"/>
  <c r="J9745" i="44" s="1"/>
  <c r="L9744" i="44"/>
  <c r="I9744" i="44"/>
  <c r="J9744" i="44" s="1"/>
  <c r="L9743" i="44"/>
  <c r="J9743" i="44"/>
  <c r="I9743" i="44"/>
  <c r="L9742" i="44"/>
  <c r="I9742" i="44"/>
  <c r="J9742" i="44" s="1"/>
  <c r="L9741" i="44"/>
  <c r="I9741" i="44"/>
  <c r="J9741" i="44" s="1"/>
  <c r="L9740" i="44"/>
  <c r="J9740" i="44"/>
  <c r="I9740" i="44"/>
  <c r="L9739" i="44"/>
  <c r="I9739" i="44"/>
  <c r="J9739" i="44" s="1"/>
  <c r="L9738" i="44"/>
  <c r="I9738" i="44"/>
  <c r="J9738" i="44" s="1"/>
  <c r="L9737" i="44"/>
  <c r="J9737" i="44"/>
  <c r="I9737" i="44"/>
  <c r="L9736" i="44"/>
  <c r="I9736" i="44"/>
  <c r="J9736" i="44" s="1"/>
  <c r="L9735" i="44"/>
  <c r="I9735" i="44"/>
  <c r="J9735" i="44" s="1"/>
  <c r="L9734" i="44"/>
  <c r="I9734" i="44"/>
  <c r="J9734" i="44" s="1"/>
  <c r="L9733" i="44"/>
  <c r="I9733" i="44"/>
  <c r="J9733" i="44" s="1"/>
  <c r="L9732" i="44"/>
  <c r="J9732" i="44"/>
  <c r="I9732" i="44"/>
  <c r="L9731" i="44"/>
  <c r="I9731" i="44"/>
  <c r="J9731" i="44" s="1"/>
  <c r="L9730" i="44"/>
  <c r="I9730" i="44"/>
  <c r="J9730" i="44" s="1"/>
  <c r="L9729" i="44"/>
  <c r="I9729" i="44"/>
  <c r="J9729" i="44" s="1"/>
  <c r="L9728" i="44"/>
  <c r="I9728" i="44"/>
  <c r="J9728" i="44" s="1"/>
  <c r="L9727" i="44"/>
  <c r="I9727" i="44"/>
  <c r="J9727" i="44" s="1"/>
  <c r="L9726" i="44"/>
  <c r="I9726" i="44"/>
  <c r="J9726" i="44" s="1"/>
  <c r="L9725" i="44"/>
  <c r="I9725" i="44"/>
  <c r="J9725" i="44" s="1"/>
  <c r="L9724" i="44"/>
  <c r="I9724" i="44"/>
  <c r="J9724" i="44" s="1"/>
  <c r="L9723" i="44"/>
  <c r="I9723" i="44"/>
  <c r="J9723" i="44" s="1"/>
  <c r="L9722" i="44"/>
  <c r="I9722" i="44"/>
  <c r="J9722" i="44" s="1"/>
  <c r="L9721" i="44"/>
  <c r="I9721" i="44"/>
  <c r="J9721" i="44" s="1"/>
  <c r="L9720" i="44"/>
  <c r="I9720" i="44"/>
  <c r="J9720" i="44" s="1"/>
  <c r="L9719" i="44"/>
  <c r="I9719" i="44"/>
  <c r="J9719" i="44" s="1"/>
  <c r="L9718" i="44"/>
  <c r="I9718" i="44"/>
  <c r="J9718" i="44" s="1"/>
  <c r="L9717" i="44"/>
  <c r="I9717" i="44"/>
  <c r="J9717" i="44" s="1"/>
  <c r="L9716" i="44"/>
  <c r="I9716" i="44"/>
  <c r="J9716" i="44" s="1"/>
  <c r="L9715" i="44"/>
  <c r="I9715" i="44"/>
  <c r="J9715" i="44" s="1"/>
  <c r="L9714" i="44"/>
  <c r="J9714" i="44"/>
  <c r="I9714" i="44"/>
  <c r="L9713" i="44"/>
  <c r="I9713" i="44"/>
  <c r="J9713" i="44" s="1"/>
  <c r="L9712" i="44"/>
  <c r="I9712" i="44"/>
  <c r="J9712" i="44" s="1"/>
  <c r="L9711" i="44"/>
  <c r="J9711" i="44"/>
  <c r="I9711" i="44"/>
  <c r="L9710" i="44"/>
  <c r="I9710" i="44"/>
  <c r="J9710" i="44" s="1"/>
  <c r="L9709" i="44"/>
  <c r="I9709" i="44"/>
  <c r="J9709" i="44" s="1"/>
  <c r="L9708" i="44"/>
  <c r="I9708" i="44"/>
  <c r="J9708" i="44" s="1"/>
  <c r="L9707" i="44"/>
  <c r="I9707" i="44"/>
  <c r="J9707" i="44" s="1"/>
  <c r="L9706" i="44"/>
  <c r="I9706" i="44"/>
  <c r="J9706" i="44" s="1"/>
  <c r="L9705" i="44"/>
  <c r="I9705" i="44"/>
  <c r="J9705" i="44" s="1"/>
  <c r="L9704" i="44"/>
  <c r="J9704" i="44"/>
  <c r="I9704" i="44"/>
  <c r="L9703" i="44"/>
  <c r="I9703" i="44"/>
  <c r="J9703" i="44" s="1"/>
  <c r="L9702" i="44"/>
  <c r="I9702" i="44"/>
  <c r="J9702" i="44" s="1"/>
  <c r="L9701" i="44"/>
  <c r="I9701" i="44"/>
  <c r="J9701" i="44" s="1"/>
  <c r="L9700" i="44"/>
  <c r="I9700" i="44"/>
  <c r="J9700" i="44" s="1"/>
  <c r="L9699" i="44"/>
  <c r="I9699" i="44"/>
  <c r="J9699" i="44" s="1"/>
  <c r="L9698" i="44"/>
  <c r="I9698" i="44"/>
  <c r="J9698" i="44" s="1"/>
  <c r="L9697" i="44"/>
  <c r="I9697" i="44"/>
  <c r="J9697" i="44" s="1"/>
  <c r="L9696" i="44"/>
  <c r="J9696" i="44"/>
  <c r="I9696" i="44"/>
  <c r="L9695" i="44"/>
  <c r="I9695" i="44"/>
  <c r="J9695" i="44" s="1"/>
  <c r="L9694" i="44"/>
  <c r="J9694" i="44"/>
  <c r="I9694" i="44"/>
  <c r="L9693" i="44"/>
  <c r="I9693" i="44"/>
  <c r="J9693" i="44" s="1"/>
  <c r="L9692" i="44"/>
  <c r="I9692" i="44"/>
  <c r="J9692" i="44" s="1"/>
  <c r="L9691" i="44"/>
  <c r="I9691" i="44"/>
  <c r="J9691" i="44" s="1"/>
  <c r="L9690" i="44"/>
  <c r="I9690" i="44"/>
  <c r="J9690" i="44" s="1"/>
  <c r="L9689" i="44"/>
  <c r="I9689" i="44"/>
  <c r="J9689" i="44" s="1"/>
  <c r="L9688" i="44"/>
  <c r="I9688" i="44"/>
  <c r="J9688" i="44" s="1"/>
  <c r="L9687" i="44"/>
  <c r="I9687" i="44"/>
  <c r="J9687" i="44" s="1"/>
  <c r="L9686" i="44"/>
  <c r="I9686" i="44"/>
  <c r="J9686" i="44" s="1"/>
  <c r="L9685" i="44"/>
  <c r="I9685" i="44"/>
  <c r="J9685" i="44" s="1"/>
  <c r="L9684" i="44"/>
  <c r="I9684" i="44"/>
  <c r="J9684" i="44" s="1"/>
  <c r="L9683" i="44"/>
  <c r="I9683" i="44"/>
  <c r="J9683" i="44" s="1"/>
  <c r="L9682" i="44"/>
  <c r="J9682" i="44"/>
  <c r="I9682" i="44"/>
  <c r="L9681" i="44"/>
  <c r="I9681" i="44"/>
  <c r="J9681" i="44" s="1"/>
  <c r="L9680" i="44"/>
  <c r="I9680" i="44"/>
  <c r="J9680" i="44" s="1"/>
  <c r="L9679" i="44"/>
  <c r="J9679" i="44"/>
  <c r="I9679" i="44"/>
  <c r="L9678" i="44"/>
  <c r="I9678" i="44"/>
  <c r="J9678" i="44" s="1"/>
  <c r="L9677" i="44"/>
  <c r="I9677" i="44"/>
  <c r="J9677" i="44" s="1"/>
  <c r="L9676" i="44"/>
  <c r="I9676" i="44"/>
  <c r="J9676" i="44" s="1"/>
  <c r="L9675" i="44"/>
  <c r="I9675" i="44"/>
  <c r="J9675" i="44" s="1"/>
  <c r="L9674" i="44"/>
  <c r="I9674" i="44"/>
  <c r="J9674" i="44" s="1"/>
  <c r="L9673" i="44"/>
  <c r="I9673" i="44"/>
  <c r="J9673" i="44" s="1"/>
  <c r="L9672" i="44"/>
  <c r="J9672" i="44"/>
  <c r="I9672" i="44"/>
  <c r="L9671" i="44"/>
  <c r="I9671" i="44"/>
  <c r="J9671" i="44" s="1"/>
  <c r="L9670" i="44"/>
  <c r="I9670" i="44"/>
  <c r="J9670" i="44" s="1"/>
  <c r="L9669" i="44"/>
  <c r="I9669" i="44"/>
  <c r="J9669" i="44" s="1"/>
  <c r="L9668" i="44"/>
  <c r="I9668" i="44"/>
  <c r="J9668" i="44" s="1"/>
  <c r="L9667" i="44"/>
  <c r="I9667" i="44"/>
  <c r="J9667" i="44" s="1"/>
  <c r="L9666" i="44"/>
  <c r="I9666" i="44"/>
  <c r="J9666" i="44" s="1"/>
  <c r="L9665" i="44"/>
  <c r="I9665" i="44"/>
  <c r="J9665" i="44" s="1"/>
  <c r="L9664" i="44"/>
  <c r="J9664" i="44"/>
  <c r="I9664" i="44"/>
  <c r="L9663" i="44"/>
  <c r="I9663" i="44"/>
  <c r="J9663" i="44" s="1"/>
  <c r="L9662" i="44"/>
  <c r="J9662" i="44"/>
  <c r="I9662" i="44"/>
  <c r="L9661" i="44"/>
  <c r="I9661" i="44"/>
  <c r="J9661" i="44" s="1"/>
  <c r="L9660" i="44"/>
  <c r="I9660" i="44"/>
  <c r="J9660" i="44" s="1"/>
  <c r="L9659" i="44"/>
  <c r="I9659" i="44"/>
  <c r="J9659" i="44" s="1"/>
  <c r="L9658" i="44"/>
  <c r="I9658" i="44"/>
  <c r="J9658" i="44" s="1"/>
  <c r="L9657" i="44"/>
  <c r="I9657" i="44"/>
  <c r="J9657" i="44" s="1"/>
  <c r="L9656" i="44"/>
  <c r="I9656" i="44"/>
  <c r="J9656" i="44" s="1"/>
  <c r="L9655" i="44"/>
  <c r="I9655" i="44"/>
  <c r="J9655" i="44" s="1"/>
  <c r="L9654" i="44"/>
  <c r="I9654" i="44"/>
  <c r="J9654" i="44" s="1"/>
  <c r="L9653" i="44"/>
  <c r="I9653" i="44"/>
  <c r="J9653" i="44" s="1"/>
  <c r="L9652" i="44"/>
  <c r="I9652" i="44"/>
  <c r="J9652" i="44" s="1"/>
  <c r="L9651" i="44"/>
  <c r="I9651" i="44"/>
  <c r="J9651" i="44" s="1"/>
  <c r="L9650" i="44"/>
  <c r="J9650" i="44"/>
  <c r="I9650" i="44"/>
  <c r="L9649" i="44"/>
  <c r="I9649" i="44"/>
  <c r="J9649" i="44" s="1"/>
  <c r="L9648" i="44"/>
  <c r="I9648" i="44"/>
  <c r="J9648" i="44" s="1"/>
  <c r="L9647" i="44"/>
  <c r="J9647" i="44"/>
  <c r="I9647" i="44"/>
  <c r="L9646" i="44"/>
  <c r="I9646" i="44"/>
  <c r="J9646" i="44" s="1"/>
  <c r="L9645" i="44"/>
  <c r="I9645" i="44"/>
  <c r="J9645" i="44" s="1"/>
  <c r="L9644" i="44"/>
  <c r="I9644" i="44"/>
  <c r="J9644" i="44" s="1"/>
  <c r="L9643" i="44"/>
  <c r="I9643" i="44"/>
  <c r="J9643" i="44" s="1"/>
  <c r="L9642" i="44"/>
  <c r="I9642" i="44"/>
  <c r="J9642" i="44" s="1"/>
  <c r="L9641" i="44"/>
  <c r="I9641" i="44"/>
  <c r="J9641" i="44" s="1"/>
  <c r="L9640" i="44"/>
  <c r="J9640" i="44"/>
  <c r="I9640" i="44"/>
  <c r="L9639" i="44"/>
  <c r="I9639" i="44"/>
  <c r="J9639" i="44" s="1"/>
  <c r="L9638" i="44"/>
  <c r="I9638" i="44"/>
  <c r="J9638" i="44" s="1"/>
  <c r="L9637" i="44"/>
  <c r="I9637" i="44"/>
  <c r="J9637" i="44" s="1"/>
  <c r="L9636" i="44"/>
  <c r="I9636" i="44"/>
  <c r="J9636" i="44" s="1"/>
  <c r="L9635" i="44"/>
  <c r="I9635" i="44"/>
  <c r="J9635" i="44" s="1"/>
  <c r="L9634" i="44"/>
  <c r="I9634" i="44"/>
  <c r="J9634" i="44" s="1"/>
  <c r="L9633" i="44"/>
  <c r="I9633" i="44"/>
  <c r="J9633" i="44" s="1"/>
  <c r="L9632" i="44"/>
  <c r="J9632" i="44"/>
  <c r="I9632" i="44"/>
  <c r="L9631" i="44"/>
  <c r="I9631" i="44"/>
  <c r="J9631" i="44" s="1"/>
  <c r="L9630" i="44"/>
  <c r="I9630" i="44"/>
  <c r="J9630" i="44" s="1"/>
  <c r="L9629" i="44"/>
  <c r="I9629" i="44"/>
  <c r="J9629" i="44" s="1"/>
  <c r="L9628" i="44"/>
  <c r="I9628" i="44"/>
  <c r="J9628" i="44" s="1"/>
  <c r="L9627" i="44"/>
  <c r="I9627" i="44"/>
  <c r="J9627" i="44" s="1"/>
  <c r="L9626" i="44"/>
  <c r="I9626" i="44"/>
  <c r="J9626" i="44" s="1"/>
  <c r="L9625" i="44"/>
  <c r="I9625" i="44"/>
  <c r="J9625" i="44" s="1"/>
  <c r="L9624" i="44"/>
  <c r="J9624" i="44"/>
  <c r="I9624" i="44"/>
  <c r="L9623" i="44"/>
  <c r="I9623" i="44"/>
  <c r="J9623" i="44" s="1"/>
  <c r="L9622" i="44"/>
  <c r="I9622" i="44"/>
  <c r="J9622" i="44" s="1"/>
  <c r="L9621" i="44"/>
  <c r="I9621" i="44"/>
  <c r="J9621" i="44" s="1"/>
  <c r="L9620" i="44"/>
  <c r="I9620" i="44"/>
  <c r="J9620" i="44" s="1"/>
  <c r="L9619" i="44"/>
  <c r="I9619" i="44"/>
  <c r="J9619" i="44" s="1"/>
  <c r="L9618" i="44"/>
  <c r="I9618" i="44"/>
  <c r="J9618" i="44" s="1"/>
  <c r="L9617" i="44"/>
  <c r="I9617" i="44"/>
  <c r="J9617" i="44" s="1"/>
  <c r="L9616" i="44"/>
  <c r="J9616" i="44"/>
  <c r="I9616" i="44"/>
  <c r="L9615" i="44"/>
  <c r="I9615" i="44"/>
  <c r="J9615" i="44" s="1"/>
  <c r="L9614" i="44"/>
  <c r="I9614" i="44"/>
  <c r="J9614" i="44" s="1"/>
  <c r="L9613" i="44"/>
  <c r="I9613" i="44"/>
  <c r="J9613" i="44" s="1"/>
  <c r="L9612" i="44"/>
  <c r="I9612" i="44"/>
  <c r="J9612" i="44" s="1"/>
  <c r="L9611" i="44"/>
  <c r="I9611" i="44"/>
  <c r="J9611" i="44" s="1"/>
  <c r="L9610" i="44"/>
  <c r="I9610" i="44"/>
  <c r="J9610" i="44" s="1"/>
  <c r="L9609" i="44"/>
  <c r="I9609" i="44"/>
  <c r="J9609" i="44" s="1"/>
  <c r="L9608" i="44"/>
  <c r="J9608" i="44"/>
  <c r="I9608" i="44"/>
  <c r="L9607" i="44"/>
  <c r="I9607" i="44"/>
  <c r="J9607" i="44" s="1"/>
  <c r="L9606" i="44"/>
  <c r="I9606" i="44"/>
  <c r="J9606" i="44" s="1"/>
  <c r="L9605" i="44"/>
  <c r="I9605" i="44"/>
  <c r="J9605" i="44" s="1"/>
  <c r="L9604" i="44"/>
  <c r="I9604" i="44"/>
  <c r="J9604" i="44" s="1"/>
  <c r="L9603" i="44"/>
  <c r="I9603" i="44"/>
  <c r="J9603" i="44" s="1"/>
  <c r="L9602" i="44"/>
  <c r="I9602" i="44"/>
  <c r="J9602" i="44" s="1"/>
  <c r="L9601" i="44"/>
  <c r="I9601" i="44"/>
  <c r="J9601" i="44" s="1"/>
  <c r="L9600" i="44"/>
  <c r="J9600" i="44"/>
  <c r="I9600" i="44"/>
  <c r="L9599" i="44"/>
  <c r="I9599" i="44"/>
  <c r="J9599" i="44" s="1"/>
  <c r="L9598" i="44"/>
  <c r="I9598" i="44"/>
  <c r="J9598" i="44" s="1"/>
  <c r="L9597" i="44"/>
  <c r="I9597" i="44"/>
  <c r="J9597" i="44" s="1"/>
  <c r="L9596" i="44"/>
  <c r="I9596" i="44"/>
  <c r="J9596" i="44" s="1"/>
  <c r="L9595" i="44"/>
  <c r="I9595" i="44"/>
  <c r="J9595" i="44" s="1"/>
  <c r="L9594" i="44"/>
  <c r="I9594" i="44"/>
  <c r="J9594" i="44" s="1"/>
  <c r="L9593" i="44"/>
  <c r="I9593" i="44"/>
  <c r="J9593" i="44" s="1"/>
  <c r="L9592" i="44"/>
  <c r="J9592" i="44"/>
  <c r="I9592" i="44"/>
  <c r="L9591" i="44"/>
  <c r="I9591" i="44"/>
  <c r="J9591" i="44" s="1"/>
  <c r="L9590" i="44"/>
  <c r="I9590" i="44"/>
  <c r="J9590" i="44" s="1"/>
  <c r="L9589" i="44"/>
  <c r="I9589" i="44"/>
  <c r="J9589" i="44" s="1"/>
  <c r="L9588" i="44"/>
  <c r="I9588" i="44"/>
  <c r="J9588" i="44" s="1"/>
  <c r="L9587" i="44"/>
  <c r="I9587" i="44"/>
  <c r="J9587" i="44" s="1"/>
  <c r="L9586" i="44"/>
  <c r="I9586" i="44"/>
  <c r="J9586" i="44" s="1"/>
  <c r="L9585" i="44"/>
  <c r="I9585" i="44"/>
  <c r="J9585" i="44" s="1"/>
  <c r="L9584" i="44"/>
  <c r="J9584" i="44"/>
  <c r="I9584" i="44"/>
  <c r="L9583" i="44"/>
  <c r="I9583" i="44"/>
  <c r="J9583" i="44" s="1"/>
  <c r="L9582" i="44"/>
  <c r="I9582" i="44"/>
  <c r="J9582" i="44" s="1"/>
  <c r="L9581" i="44"/>
  <c r="I9581" i="44"/>
  <c r="J9581" i="44" s="1"/>
  <c r="L9580" i="44"/>
  <c r="I9580" i="44"/>
  <c r="J9580" i="44" s="1"/>
  <c r="L9579" i="44"/>
  <c r="I9579" i="44"/>
  <c r="J9579" i="44" s="1"/>
  <c r="L9578" i="44"/>
  <c r="I9578" i="44"/>
  <c r="J9578" i="44" s="1"/>
  <c r="L9577" i="44"/>
  <c r="I9577" i="44"/>
  <c r="J9577" i="44" s="1"/>
  <c r="L9576" i="44"/>
  <c r="J9576" i="44"/>
  <c r="I9576" i="44"/>
  <c r="L9575" i="44"/>
  <c r="I9575" i="44"/>
  <c r="J9575" i="44" s="1"/>
  <c r="L9574" i="44"/>
  <c r="I9574" i="44"/>
  <c r="J9574" i="44" s="1"/>
  <c r="L9573" i="44"/>
  <c r="I9573" i="44"/>
  <c r="J9573" i="44" s="1"/>
  <c r="L9572" i="44"/>
  <c r="I9572" i="44"/>
  <c r="J9572" i="44" s="1"/>
  <c r="L9571" i="44"/>
  <c r="I9571" i="44"/>
  <c r="J9571" i="44" s="1"/>
  <c r="L9570" i="44"/>
  <c r="I9570" i="44"/>
  <c r="J9570" i="44" s="1"/>
  <c r="L9569" i="44"/>
  <c r="I9569" i="44"/>
  <c r="J9569" i="44" s="1"/>
  <c r="L9568" i="44"/>
  <c r="J9568" i="44"/>
  <c r="I9568" i="44"/>
  <c r="L9567" i="44"/>
  <c r="I9567" i="44"/>
  <c r="J9567" i="44" s="1"/>
  <c r="L9566" i="44"/>
  <c r="I9566" i="44"/>
  <c r="J9566" i="44" s="1"/>
  <c r="L9565" i="44"/>
  <c r="I9565" i="44"/>
  <c r="J9565" i="44" s="1"/>
  <c r="L9564" i="44"/>
  <c r="I9564" i="44"/>
  <c r="J9564" i="44" s="1"/>
  <c r="L9563" i="44"/>
  <c r="I9563" i="44"/>
  <c r="J9563" i="44" s="1"/>
  <c r="L9562" i="44"/>
  <c r="I9562" i="44"/>
  <c r="J9562" i="44" s="1"/>
  <c r="L9561" i="44"/>
  <c r="I9561" i="44"/>
  <c r="J9561" i="44" s="1"/>
  <c r="L9560" i="44"/>
  <c r="J9560" i="44"/>
  <c r="I9560" i="44"/>
  <c r="L9559" i="44"/>
  <c r="I9559" i="44"/>
  <c r="J9559" i="44" s="1"/>
  <c r="L9558" i="44"/>
  <c r="I9558" i="44"/>
  <c r="J9558" i="44" s="1"/>
  <c r="L9557" i="44"/>
  <c r="I9557" i="44"/>
  <c r="J9557" i="44" s="1"/>
  <c r="L9556" i="44"/>
  <c r="I9556" i="44"/>
  <c r="J9556" i="44" s="1"/>
  <c r="L9555" i="44"/>
  <c r="I9555" i="44"/>
  <c r="J9555" i="44" s="1"/>
  <c r="L9554" i="44"/>
  <c r="I9554" i="44"/>
  <c r="J9554" i="44" s="1"/>
  <c r="L9553" i="44"/>
  <c r="I9553" i="44"/>
  <c r="J9553" i="44" s="1"/>
  <c r="L9552" i="44"/>
  <c r="J9552" i="44"/>
  <c r="I9552" i="44"/>
  <c r="L9551" i="44"/>
  <c r="I9551" i="44"/>
  <c r="J9551" i="44" s="1"/>
  <c r="L9550" i="44"/>
  <c r="I9550" i="44"/>
  <c r="J9550" i="44" s="1"/>
  <c r="L9549" i="44"/>
  <c r="I9549" i="44"/>
  <c r="J9549" i="44" s="1"/>
  <c r="L9548" i="44"/>
  <c r="I9548" i="44"/>
  <c r="J9548" i="44" s="1"/>
  <c r="L9547" i="44"/>
  <c r="I9547" i="44"/>
  <c r="J9547" i="44" s="1"/>
  <c r="L9546" i="44"/>
  <c r="I9546" i="44"/>
  <c r="J9546" i="44" s="1"/>
  <c r="L9545" i="44"/>
  <c r="I9545" i="44"/>
  <c r="J9545" i="44" s="1"/>
  <c r="L9544" i="44"/>
  <c r="J9544" i="44"/>
  <c r="I9544" i="44"/>
  <c r="L9543" i="44"/>
  <c r="I9543" i="44"/>
  <c r="J9543" i="44" s="1"/>
  <c r="L9542" i="44"/>
  <c r="I9542" i="44"/>
  <c r="J9542" i="44" s="1"/>
  <c r="L9541" i="44"/>
  <c r="I9541" i="44"/>
  <c r="J9541" i="44" s="1"/>
  <c r="L9540" i="44"/>
  <c r="I9540" i="44"/>
  <c r="J9540" i="44" s="1"/>
  <c r="L9539" i="44"/>
  <c r="I9539" i="44"/>
  <c r="J9539" i="44" s="1"/>
  <c r="L9538" i="44"/>
  <c r="I9538" i="44"/>
  <c r="J9538" i="44" s="1"/>
  <c r="L9537" i="44"/>
  <c r="I9537" i="44"/>
  <c r="J9537" i="44" s="1"/>
  <c r="L9536" i="44"/>
  <c r="J9536" i="44"/>
  <c r="I9536" i="44"/>
  <c r="L9535" i="44"/>
  <c r="I9535" i="44"/>
  <c r="J9535" i="44" s="1"/>
  <c r="L9534" i="44"/>
  <c r="I9534" i="44"/>
  <c r="J9534" i="44" s="1"/>
  <c r="L9533" i="44"/>
  <c r="I9533" i="44"/>
  <c r="J9533" i="44" s="1"/>
  <c r="L9532" i="44"/>
  <c r="I9532" i="44"/>
  <c r="J9532" i="44" s="1"/>
  <c r="L9531" i="44"/>
  <c r="I9531" i="44"/>
  <c r="J9531" i="44" s="1"/>
  <c r="L9530" i="44"/>
  <c r="I9530" i="44"/>
  <c r="J9530" i="44" s="1"/>
  <c r="L9529" i="44"/>
  <c r="I9529" i="44"/>
  <c r="J9529" i="44" s="1"/>
  <c r="L9528" i="44"/>
  <c r="J9528" i="44"/>
  <c r="I9528" i="44"/>
  <c r="L9527" i="44"/>
  <c r="I9527" i="44"/>
  <c r="J9527" i="44" s="1"/>
  <c r="L9526" i="44"/>
  <c r="I9526" i="44"/>
  <c r="J9526" i="44" s="1"/>
  <c r="L9525" i="44"/>
  <c r="I9525" i="44"/>
  <c r="J9525" i="44" s="1"/>
  <c r="L9524" i="44"/>
  <c r="I9524" i="44"/>
  <c r="J9524" i="44" s="1"/>
  <c r="L9523" i="44"/>
  <c r="I9523" i="44"/>
  <c r="J9523" i="44" s="1"/>
  <c r="L9522" i="44"/>
  <c r="I9522" i="44"/>
  <c r="J9522" i="44" s="1"/>
  <c r="L9521" i="44"/>
  <c r="I9521" i="44"/>
  <c r="J9521" i="44" s="1"/>
  <c r="L9520" i="44"/>
  <c r="J9520" i="44"/>
  <c r="I9520" i="44"/>
  <c r="L9519" i="44"/>
  <c r="I9519" i="44"/>
  <c r="J9519" i="44" s="1"/>
  <c r="L9518" i="44"/>
  <c r="I9518" i="44"/>
  <c r="J9518" i="44" s="1"/>
  <c r="L9517" i="44"/>
  <c r="I9517" i="44"/>
  <c r="J9517" i="44" s="1"/>
  <c r="L9516" i="44"/>
  <c r="I9516" i="44"/>
  <c r="J9516" i="44" s="1"/>
  <c r="L9515" i="44"/>
  <c r="I9515" i="44"/>
  <c r="J9515" i="44" s="1"/>
  <c r="L9514" i="44"/>
  <c r="I9514" i="44"/>
  <c r="J9514" i="44" s="1"/>
  <c r="L9513" i="44"/>
  <c r="I9513" i="44"/>
  <c r="J9513" i="44" s="1"/>
  <c r="L9512" i="44"/>
  <c r="J9512" i="44"/>
  <c r="I9512" i="44"/>
  <c r="L9511" i="44"/>
  <c r="I9511" i="44"/>
  <c r="J9511" i="44" s="1"/>
  <c r="L9510" i="44"/>
  <c r="I9510" i="44"/>
  <c r="J9510" i="44" s="1"/>
  <c r="L9509" i="44"/>
  <c r="I9509" i="44"/>
  <c r="J9509" i="44" s="1"/>
  <c r="L9508" i="44"/>
  <c r="I9508" i="44"/>
  <c r="J9508" i="44" s="1"/>
  <c r="L9507" i="44"/>
  <c r="I9507" i="44"/>
  <c r="J9507" i="44" s="1"/>
  <c r="L9506" i="44"/>
  <c r="I9506" i="44"/>
  <c r="J9506" i="44" s="1"/>
  <c r="L9505" i="44"/>
  <c r="I9505" i="44"/>
  <c r="J9505" i="44" s="1"/>
  <c r="L9504" i="44"/>
  <c r="J9504" i="44"/>
  <c r="I9504" i="44"/>
  <c r="L9503" i="44"/>
  <c r="I9503" i="44"/>
  <c r="J9503" i="44" s="1"/>
  <c r="L9502" i="44"/>
  <c r="I9502" i="44"/>
  <c r="J9502" i="44" s="1"/>
  <c r="L9501" i="44"/>
  <c r="I9501" i="44"/>
  <c r="J9501" i="44" s="1"/>
  <c r="L9500" i="44"/>
  <c r="I9500" i="44"/>
  <c r="J9500" i="44" s="1"/>
  <c r="L9499" i="44"/>
  <c r="I9499" i="44"/>
  <c r="J9499" i="44" s="1"/>
  <c r="L9498" i="44"/>
  <c r="I9498" i="44"/>
  <c r="J9498" i="44" s="1"/>
  <c r="L9497" i="44"/>
  <c r="I9497" i="44"/>
  <c r="J9497" i="44" s="1"/>
  <c r="L9496" i="44"/>
  <c r="J9496" i="44"/>
  <c r="I9496" i="44"/>
  <c r="L9495" i="44"/>
  <c r="I9495" i="44"/>
  <c r="J9495" i="44" s="1"/>
  <c r="L9494" i="44"/>
  <c r="I9494" i="44"/>
  <c r="J9494" i="44" s="1"/>
  <c r="L9493" i="44"/>
  <c r="I9493" i="44"/>
  <c r="J9493" i="44" s="1"/>
  <c r="L9492" i="44"/>
  <c r="I9492" i="44"/>
  <c r="J9492" i="44" s="1"/>
  <c r="L9491" i="44"/>
  <c r="I9491" i="44"/>
  <c r="J9491" i="44" s="1"/>
  <c r="L9490" i="44"/>
  <c r="I9490" i="44"/>
  <c r="J9490" i="44" s="1"/>
  <c r="L9489" i="44"/>
  <c r="I9489" i="44"/>
  <c r="J9489" i="44" s="1"/>
  <c r="L9488" i="44"/>
  <c r="J9488" i="44"/>
  <c r="I9488" i="44"/>
  <c r="L9487" i="44"/>
  <c r="I9487" i="44"/>
  <c r="J9487" i="44" s="1"/>
  <c r="L9486" i="44"/>
  <c r="I9486" i="44"/>
  <c r="J9486" i="44" s="1"/>
  <c r="L9485" i="44"/>
  <c r="I9485" i="44"/>
  <c r="J9485" i="44" s="1"/>
  <c r="L9484" i="44"/>
  <c r="I9484" i="44"/>
  <c r="J9484" i="44" s="1"/>
  <c r="L9483" i="44"/>
  <c r="I9483" i="44"/>
  <c r="J9483" i="44" s="1"/>
  <c r="L9482" i="44"/>
  <c r="I9482" i="44"/>
  <c r="J9482" i="44" s="1"/>
  <c r="L9481" i="44"/>
  <c r="I9481" i="44"/>
  <c r="J9481" i="44" s="1"/>
  <c r="L9480" i="44"/>
  <c r="J9480" i="44"/>
  <c r="I9480" i="44"/>
  <c r="L9479" i="44"/>
  <c r="I9479" i="44"/>
  <c r="J9479" i="44" s="1"/>
  <c r="L9478" i="44"/>
  <c r="I9478" i="44"/>
  <c r="J9478" i="44" s="1"/>
  <c r="L9477" i="44"/>
  <c r="I9477" i="44"/>
  <c r="J9477" i="44" s="1"/>
  <c r="L9476" i="44"/>
  <c r="I9476" i="44"/>
  <c r="J9476" i="44" s="1"/>
  <c r="L9475" i="44"/>
  <c r="I9475" i="44"/>
  <c r="J9475" i="44" s="1"/>
  <c r="L9474" i="44"/>
  <c r="I9474" i="44"/>
  <c r="J9474" i="44" s="1"/>
  <c r="L9473" i="44"/>
  <c r="I9473" i="44"/>
  <c r="J9473" i="44" s="1"/>
  <c r="L9472" i="44"/>
  <c r="J9472" i="44"/>
  <c r="I9472" i="44"/>
  <c r="L9471" i="44"/>
  <c r="I9471" i="44"/>
  <c r="J9471" i="44" s="1"/>
  <c r="L9470" i="44"/>
  <c r="I9470" i="44"/>
  <c r="J9470" i="44" s="1"/>
  <c r="L9469" i="44"/>
  <c r="I9469" i="44"/>
  <c r="J9469" i="44" s="1"/>
  <c r="L9468" i="44"/>
  <c r="I9468" i="44"/>
  <c r="J9468" i="44" s="1"/>
  <c r="L9467" i="44"/>
  <c r="I9467" i="44"/>
  <c r="J9467" i="44" s="1"/>
  <c r="L9466" i="44"/>
  <c r="I9466" i="44"/>
  <c r="J9466" i="44" s="1"/>
  <c r="L9465" i="44"/>
  <c r="I9465" i="44"/>
  <c r="J9465" i="44" s="1"/>
  <c r="L9464" i="44"/>
  <c r="J9464" i="44"/>
  <c r="I9464" i="44"/>
  <c r="L9463" i="44"/>
  <c r="I9463" i="44"/>
  <c r="J9463" i="44" s="1"/>
  <c r="L9462" i="44"/>
  <c r="I9462" i="44"/>
  <c r="J9462" i="44" s="1"/>
  <c r="L9461" i="44"/>
  <c r="I9461" i="44"/>
  <c r="J9461" i="44" s="1"/>
  <c r="L9460" i="44"/>
  <c r="I9460" i="44"/>
  <c r="J9460" i="44" s="1"/>
  <c r="L9459" i="44"/>
  <c r="I9459" i="44"/>
  <c r="J9459" i="44" s="1"/>
  <c r="L9458" i="44"/>
  <c r="I9458" i="44"/>
  <c r="J9458" i="44" s="1"/>
  <c r="L9457" i="44"/>
  <c r="I9457" i="44"/>
  <c r="J9457" i="44" s="1"/>
  <c r="L9456" i="44"/>
  <c r="J9456" i="44"/>
  <c r="I9456" i="44"/>
  <c r="L9455" i="44"/>
  <c r="I9455" i="44"/>
  <c r="J9455" i="44" s="1"/>
  <c r="L9454" i="44"/>
  <c r="I9454" i="44"/>
  <c r="J9454" i="44" s="1"/>
  <c r="L9453" i="44"/>
  <c r="I9453" i="44"/>
  <c r="J9453" i="44" s="1"/>
  <c r="L9452" i="44"/>
  <c r="I9452" i="44"/>
  <c r="J9452" i="44" s="1"/>
  <c r="L9451" i="44"/>
  <c r="I9451" i="44"/>
  <c r="J9451" i="44" s="1"/>
  <c r="L9450" i="44"/>
  <c r="I9450" i="44"/>
  <c r="J9450" i="44" s="1"/>
  <c r="L9449" i="44"/>
  <c r="I9449" i="44"/>
  <c r="J9449" i="44" s="1"/>
  <c r="L9448" i="44"/>
  <c r="J9448" i="44"/>
  <c r="I9448" i="44"/>
  <c r="L9447" i="44"/>
  <c r="I9447" i="44"/>
  <c r="J9447" i="44" s="1"/>
  <c r="L9446" i="44"/>
  <c r="I9446" i="44"/>
  <c r="J9446" i="44" s="1"/>
  <c r="L9445" i="44"/>
  <c r="I9445" i="44"/>
  <c r="J9445" i="44" s="1"/>
  <c r="L9444" i="44"/>
  <c r="I9444" i="44"/>
  <c r="J9444" i="44" s="1"/>
  <c r="L9443" i="44"/>
  <c r="I9443" i="44"/>
  <c r="J9443" i="44" s="1"/>
  <c r="L9442" i="44"/>
  <c r="I9442" i="44"/>
  <c r="J9442" i="44" s="1"/>
  <c r="L9441" i="44"/>
  <c r="I9441" i="44"/>
  <c r="J9441" i="44" s="1"/>
  <c r="L9440" i="44"/>
  <c r="J9440" i="44"/>
  <c r="I9440" i="44"/>
  <c r="L9439" i="44"/>
  <c r="I9439" i="44"/>
  <c r="J9439" i="44" s="1"/>
  <c r="L9438" i="44"/>
  <c r="I9438" i="44"/>
  <c r="J9438" i="44" s="1"/>
  <c r="L9437" i="44"/>
  <c r="I9437" i="44"/>
  <c r="J9437" i="44" s="1"/>
  <c r="L9436" i="44"/>
  <c r="I9436" i="44"/>
  <c r="J9436" i="44" s="1"/>
  <c r="L9435" i="44"/>
  <c r="I9435" i="44"/>
  <c r="J9435" i="44" s="1"/>
  <c r="L9434" i="44"/>
  <c r="I9434" i="44"/>
  <c r="J9434" i="44" s="1"/>
  <c r="L9433" i="44"/>
  <c r="I9433" i="44"/>
  <c r="J9433" i="44" s="1"/>
  <c r="L9432" i="44"/>
  <c r="J9432" i="44"/>
  <c r="I9432" i="44"/>
  <c r="L9431" i="44"/>
  <c r="I9431" i="44"/>
  <c r="J9431" i="44" s="1"/>
  <c r="L9430" i="44"/>
  <c r="I9430" i="44"/>
  <c r="J9430" i="44" s="1"/>
  <c r="L9429" i="44"/>
  <c r="I9429" i="44"/>
  <c r="J9429" i="44" s="1"/>
  <c r="L9428" i="44"/>
  <c r="I9428" i="44"/>
  <c r="J9428" i="44" s="1"/>
  <c r="L9427" i="44"/>
  <c r="I9427" i="44"/>
  <c r="J9427" i="44" s="1"/>
  <c r="L9426" i="44"/>
  <c r="I9426" i="44"/>
  <c r="J9426" i="44" s="1"/>
  <c r="L9425" i="44"/>
  <c r="I9425" i="44"/>
  <c r="J9425" i="44" s="1"/>
  <c r="L9424" i="44"/>
  <c r="J9424" i="44"/>
  <c r="I9424" i="44"/>
  <c r="L9423" i="44"/>
  <c r="I9423" i="44"/>
  <c r="J9423" i="44" s="1"/>
  <c r="L9422" i="44"/>
  <c r="I9422" i="44"/>
  <c r="J9422" i="44" s="1"/>
  <c r="L9421" i="44"/>
  <c r="I9421" i="44"/>
  <c r="J9421" i="44" s="1"/>
  <c r="L9420" i="44"/>
  <c r="I9420" i="44"/>
  <c r="J9420" i="44" s="1"/>
  <c r="L9419" i="44"/>
  <c r="I9419" i="44"/>
  <c r="J9419" i="44" s="1"/>
  <c r="L9418" i="44"/>
  <c r="I9418" i="44"/>
  <c r="J9418" i="44" s="1"/>
  <c r="L9417" i="44"/>
  <c r="I9417" i="44"/>
  <c r="J9417" i="44" s="1"/>
  <c r="L9416" i="44"/>
  <c r="J9416" i="44"/>
  <c r="I9416" i="44"/>
  <c r="L9415" i="44"/>
  <c r="I9415" i="44"/>
  <c r="J9415" i="44" s="1"/>
  <c r="L9414" i="44"/>
  <c r="I9414" i="44"/>
  <c r="J9414" i="44" s="1"/>
  <c r="L9413" i="44"/>
  <c r="I9413" i="44"/>
  <c r="J9413" i="44" s="1"/>
  <c r="L9412" i="44"/>
  <c r="I9412" i="44"/>
  <c r="J9412" i="44" s="1"/>
  <c r="L9411" i="44"/>
  <c r="I9411" i="44"/>
  <c r="J9411" i="44" s="1"/>
  <c r="L9410" i="44"/>
  <c r="I9410" i="44"/>
  <c r="J9410" i="44" s="1"/>
  <c r="L9409" i="44"/>
  <c r="I9409" i="44"/>
  <c r="J9409" i="44" s="1"/>
  <c r="L9408" i="44"/>
  <c r="J9408" i="44"/>
  <c r="I9408" i="44"/>
  <c r="L9407" i="44"/>
  <c r="I9407" i="44"/>
  <c r="J9407" i="44" s="1"/>
  <c r="L9406" i="44"/>
  <c r="I9406" i="44"/>
  <c r="J9406" i="44" s="1"/>
  <c r="L9405" i="44"/>
  <c r="I9405" i="44"/>
  <c r="J9405" i="44" s="1"/>
  <c r="L9404" i="44"/>
  <c r="I9404" i="44"/>
  <c r="J9404" i="44" s="1"/>
  <c r="L9403" i="44"/>
  <c r="I9403" i="44"/>
  <c r="J9403" i="44" s="1"/>
  <c r="L9402" i="44"/>
  <c r="I9402" i="44"/>
  <c r="J9402" i="44" s="1"/>
  <c r="L9401" i="44"/>
  <c r="I9401" i="44"/>
  <c r="J9401" i="44" s="1"/>
  <c r="L9400" i="44"/>
  <c r="J9400" i="44"/>
  <c r="I9400" i="44"/>
  <c r="L9399" i="44"/>
  <c r="I9399" i="44"/>
  <c r="J9399" i="44" s="1"/>
  <c r="L9398" i="44"/>
  <c r="I9398" i="44"/>
  <c r="J9398" i="44" s="1"/>
  <c r="L9397" i="44"/>
  <c r="I9397" i="44"/>
  <c r="J9397" i="44" s="1"/>
  <c r="L9396" i="44"/>
  <c r="I9396" i="44"/>
  <c r="J9396" i="44" s="1"/>
  <c r="L9395" i="44"/>
  <c r="I9395" i="44"/>
  <c r="J9395" i="44" s="1"/>
  <c r="L9394" i="44"/>
  <c r="I9394" i="44"/>
  <c r="J9394" i="44" s="1"/>
  <c r="L9393" i="44"/>
  <c r="I9393" i="44"/>
  <c r="J9393" i="44" s="1"/>
  <c r="L9392" i="44"/>
  <c r="J9392" i="44"/>
  <c r="I9392" i="44"/>
  <c r="L9391" i="44"/>
  <c r="I9391" i="44"/>
  <c r="J9391" i="44" s="1"/>
  <c r="L9390" i="44"/>
  <c r="I9390" i="44"/>
  <c r="J9390" i="44" s="1"/>
  <c r="L9389" i="44"/>
  <c r="I9389" i="44"/>
  <c r="J9389" i="44" s="1"/>
  <c r="L9388" i="44"/>
  <c r="I9388" i="44"/>
  <c r="J9388" i="44" s="1"/>
  <c r="L9387" i="44"/>
  <c r="I9387" i="44"/>
  <c r="J9387" i="44" s="1"/>
  <c r="L9386" i="44"/>
  <c r="I9386" i="44"/>
  <c r="J9386" i="44" s="1"/>
  <c r="L9385" i="44"/>
  <c r="I9385" i="44"/>
  <c r="J9385" i="44" s="1"/>
  <c r="L9384" i="44"/>
  <c r="J9384" i="44"/>
  <c r="I9384" i="44"/>
  <c r="L9383" i="44"/>
  <c r="I9383" i="44"/>
  <c r="J9383" i="44" s="1"/>
  <c r="L9382" i="44"/>
  <c r="I9382" i="44"/>
  <c r="J9382" i="44" s="1"/>
  <c r="L9381" i="44"/>
  <c r="I9381" i="44"/>
  <c r="J9381" i="44" s="1"/>
  <c r="L9380" i="44"/>
  <c r="I9380" i="44"/>
  <c r="J9380" i="44" s="1"/>
  <c r="L9379" i="44"/>
  <c r="I9379" i="44"/>
  <c r="J9379" i="44" s="1"/>
  <c r="L9378" i="44"/>
  <c r="I9378" i="44"/>
  <c r="J9378" i="44" s="1"/>
  <c r="L9377" i="44"/>
  <c r="I9377" i="44"/>
  <c r="J9377" i="44" s="1"/>
  <c r="L9376" i="44"/>
  <c r="J9376" i="44"/>
  <c r="I9376" i="44"/>
  <c r="L9375" i="44"/>
  <c r="I9375" i="44"/>
  <c r="J9375" i="44" s="1"/>
  <c r="L9374" i="44"/>
  <c r="I9374" i="44"/>
  <c r="J9374" i="44" s="1"/>
  <c r="L9373" i="44"/>
  <c r="I9373" i="44"/>
  <c r="J9373" i="44" s="1"/>
  <c r="L9372" i="44"/>
  <c r="I9372" i="44"/>
  <c r="J9372" i="44" s="1"/>
  <c r="L9371" i="44"/>
  <c r="I9371" i="44"/>
  <c r="J9371" i="44" s="1"/>
  <c r="L9370" i="44"/>
  <c r="I9370" i="44"/>
  <c r="J9370" i="44" s="1"/>
  <c r="L9369" i="44"/>
  <c r="I9369" i="44"/>
  <c r="J9369" i="44" s="1"/>
  <c r="L9368" i="44"/>
  <c r="J9368" i="44"/>
  <c r="I9368" i="44"/>
  <c r="L9367" i="44"/>
  <c r="I9367" i="44"/>
  <c r="J9367" i="44" s="1"/>
  <c r="L9366" i="44"/>
  <c r="I9366" i="44"/>
  <c r="J9366" i="44" s="1"/>
  <c r="L9365" i="44"/>
  <c r="I9365" i="44"/>
  <c r="J9365" i="44" s="1"/>
  <c r="L9364" i="44"/>
  <c r="I9364" i="44"/>
  <c r="J9364" i="44" s="1"/>
  <c r="L9363" i="44"/>
  <c r="I9363" i="44"/>
  <c r="J9363" i="44" s="1"/>
  <c r="L9362" i="44"/>
  <c r="I9362" i="44"/>
  <c r="J9362" i="44" s="1"/>
  <c r="L9361" i="44"/>
  <c r="I9361" i="44"/>
  <c r="J9361" i="44" s="1"/>
  <c r="L9360" i="44"/>
  <c r="J9360" i="44"/>
  <c r="I9360" i="44"/>
  <c r="L9359" i="44"/>
  <c r="I9359" i="44"/>
  <c r="J9359" i="44" s="1"/>
  <c r="L9358" i="44"/>
  <c r="I9358" i="44"/>
  <c r="J9358" i="44" s="1"/>
  <c r="L9357" i="44"/>
  <c r="I9357" i="44"/>
  <c r="J9357" i="44" s="1"/>
  <c r="L9356" i="44"/>
  <c r="I9356" i="44"/>
  <c r="J9356" i="44" s="1"/>
  <c r="L9355" i="44"/>
  <c r="I9355" i="44"/>
  <c r="J9355" i="44" s="1"/>
  <c r="L9354" i="44"/>
  <c r="I9354" i="44"/>
  <c r="J9354" i="44" s="1"/>
  <c r="L9353" i="44"/>
  <c r="I9353" i="44"/>
  <c r="J9353" i="44" s="1"/>
  <c r="L9352" i="44"/>
  <c r="J9352" i="44"/>
  <c r="I9352" i="44"/>
  <c r="L9351" i="44"/>
  <c r="I9351" i="44"/>
  <c r="J9351" i="44" s="1"/>
  <c r="L9350" i="44"/>
  <c r="I9350" i="44"/>
  <c r="J9350" i="44" s="1"/>
  <c r="L9349" i="44"/>
  <c r="I9349" i="44"/>
  <c r="J9349" i="44" s="1"/>
  <c r="L9348" i="44"/>
  <c r="I9348" i="44"/>
  <c r="J9348" i="44" s="1"/>
  <c r="L9347" i="44"/>
  <c r="I9347" i="44"/>
  <c r="J9347" i="44" s="1"/>
  <c r="L9346" i="44"/>
  <c r="I9346" i="44"/>
  <c r="J9346" i="44" s="1"/>
  <c r="L9345" i="44"/>
  <c r="I9345" i="44"/>
  <c r="J9345" i="44" s="1"/>
  <c r="L9344" i="44"/>
  <c r="J9344" i="44"/>
  <c r="I9344" i="44"/>
  <c r="L9343" i="44"/>
  <c r="I9343" i="44"/>
  <c r="J9343" i="44" s="1"/>
  <c r="L9342" i="44"/>
  <c r="I9342" i="44"/>
  <c r="J9342" i="44" s="1"/>
  <c r="L9341" i="44"/>
  <c r="I9341" i="44"/>
  <c r="J9341" i="44" s="1"/>
  <c r="L9340" i="44"/>
  <c r="I9340" i="44"/>
  <c r="J9340" i="44" s="1"/>
  <c r="L9339" i="44"/>
  <c r="I9339" i="44"/>
  <c r="J9339" i="44" s="1"/>
  <c r="L9338" i="44"/>
  <c r="I9338" i="44"/>
  <c r="J9338" i="44" s="1"/>
  <c r="L9337" i="44"/>
  <c r="I9337" i="44"/>
  <c r="J9337" i="44" s="1"/>
  <c r="L9336" i="44"/>
  <c r="J9336" i="44"/>
  <c r="I9336" i="44"/>
  <c r="L9335" i="44"/>
  <c r="I9335" i="44"/>
  <c r="J9335" i="44" s="1"/>
  <c r="L9334" i="44"/>
  <c r="I9334" i="44"/>
  <c r="J9334" i="44" s="1"/>
  <c r="L9333" i="44"/>
  <c r="I9333" i="44"/>
  <c r="J9333" i="44" s="1"/>
  <c r="L9332" i="44"/>
  <c r="I9332" i="44"/>
  <c r="J9332" i="44" s="1"/>
  <c r="L9331" i="44"/>
  <c r="I9331" i="44"/>
  <c r="J9331" i="44" s="1"/>
  <c r="L9330" i="44"/>
  <c r="I9330" i="44"/>
  <c r="J9330" i="44" s="1"/>
  <c r="L9329" i="44"/>
  <c r="I9329" i="44"/>
  <c r="J9329" i="44" s="1"/>
  <c r="L9328" i="44"/>
  <c r="J9328" i="44"/>
  <c r="I9328" i="44"/>
  <c r="L9327" i="44"/>
  <c r="I9327" i="44"/>
  <c r="J9327" i="44" s="1"/>
  <c r="L9326" i="44"/>
  <c r="I9326" i="44"/>
  <c r="J9326" i="44" s="1"/>
  <c r="L9325" i="44"/>
  <c r="I9325" i="44"/>
  <c r="J9325" i="44" s="1"/>
  <c r="L9324" i="44"/>
  <c r="I9324" i="44"/>
  <c r="J9324" i="44" s="1"/>
  <c r="L9323" i="44"/>
  <c r="I9323" i="44"/>
  <c r="J9323" i="44" s="1"/>
  <c r="L9322" i="44"/>
  <c r="I9322" i="44"/>
  <c r="J9322" i="44" s="1"/>
  <c r="L9321" i="44"/>
  <c r="I9321" i="44"/>
  <c r="J9321" i="44" s="1"/>
  <c r="L9320" i="44"/>
  <c r="J9320" i="44"/>
  <c r="I9320" i="44"/>
  <c r="L9319" i="44"/>
  <c r="I9319" i="44"/>
  <c r="J9319" i="44" s="1"/>
  <c r="L9318" i="44"/>
  <c r="I9318" i="44"/>
  <c r="J9318" i="44" s="1"/>
  <c r="L9317" i="44"/>
  <c r="I9317" i="44"/>
  <c r="J9317" i="44" s="1"/>
  <c r="L9316" i="44"/>
  <c r="I9316" i="44"/>
  <c r="J9316" i="44" s="1"/>
  <c r="L9315" i="44"/>
  <c r="I9315" i="44"/>
  <c r="J9315" i="44" s="1"/>
  <c r="L9314" i="44"/>
  <c r="I9314" i="44"/>
  <c r="J9314" i="44" s="1"/>
  <c r="L9313" i="44"/>
  <c r="I9313" i="44"/>
  <c r="J9313" i="44" s="1"/>
  <c r="L9312" i="44"/>
  <c r="J9312" i="44"/>
  <c r="I9312" i="44"/>
  <c r="L9311" i="44"/>
  <c r="I9311" i="44"/>
  <c r="J9311" i="44" s="1"/>
  <c r="L9310" i="44"/>
  <c r="I9310" i="44"/>
  <c r="J9310" i="44" s="1"/>
  <c r="L9309" i="44"/>
  <c r="I9309" i="44"/>
  <c r="J9309" i="44" s="1"/>
  <c r="L9308" i="44"/>
  <c r="I9308" i="44"/>
  <c r="J9308" i="44" s="1"/>
  <c r="L9307" i="44"/>
  <c r="I9307" i="44"/>
  <c r="J9307" i="44" s="1"/>
  <c r="L9306" i="44"/>
  <c r="I9306" i="44"/>
  <c r="J9306" i="44" s="1"/>
  <c r="L9305" i="44"/>
  <c r="I9305" i="44"/>
  <c r="J9305" i="44" s="1"/>
  <c r="L9304" i="44"/>
  <c r="J9304" i="44"/>
  <c r="I9304" i="44"/>
  <c r="L9303" i="44"/>
  <c r="I9303" i="44"/>
  <c r="J9303" i="44" s="1"/>
  <c r="L9302" i="44"/>
  <c r="I9302" i="44"/>
  <c r="J9302" i="44" s="1"/>
  <c r="L9301" i="44"/>
  <c r="I9301" i="44"/>
  <c r="J9301" i="44" s="1"/>
  <c r="L9300" i="44"/>
  <c r="I9300" i="44"/>
  <c r="J9300" i="44" s="1"/>
  <c r="L9299" i="44"/>
  <c r="I9299" i="44"/>
  <c r="J9299" i="44" s="1"/>
  <c r="L9298" i="44"/>
  <c r="I9298" i="44"/>
  <c r="J9298" i="44" s="1"/>
  <c r="L9297" i="44"/>
  <c r="I9297" i="44"/>
  <c r="J9297" i="44" s="1"/>
  <c r="L9296" i="44"/>
  <c r="J9296" i="44"/>
  <c r="I9296" i="44"/>
  <c r="L9295" i="44"/>
  <c r="I9295" i="44"/>
  <c r="J9295" i="44" s="1"/>
  <c r="L9294" i="44"/>
  <c r="I9294" i="44"/>
  <c r="J9294" i="44" s="1"/>
  <c r="L9293" i="44"/>
  <c r="I9293" i="44"/>
  <c r="J9293" i="44" s="1"/>
  <c r="L9292" i="44"/>
  <c r="I9292" i="44"/>
  <c r="J9292" i="44" s="1"/>
  <c r="L9291" i="44"/>
  <c r="I9291" i="44"/>
  <c r="J9291" i="44" s="1"/>
  <c r="L9290" i="44"/>
  <c r="I9290" i="44"/>
  <c r="J9290" i="44" s="1"/>
  <c r="L9289" i="44"/>
  <c r="I9289" i="44"/>
  <c r="J9289" i="44" s="1"/>
  <c r="L9288" i="44"/>
  <c r="J9288" i="44"/>
  <c r="I9288" i="44"/>
  <c r="L9287" i="44"/>
  <c r="I9287" i="44"/>
  <c r="J9287" i="44" s="1"/>
  <c r="L9286" i="44"/>
  <c r="I9286" i="44"/>
  <c r="J9286" i="44" s="1"/>
  <c r="L9285" i="44"/>
  <c r="I9285" i="44"/>
  <c r="J9285" i="44" s="1"/>
  <c r="L9284" i="44"/>
  <c r="I9284" i="44"/>
  <c r="J9284" i="44" s="1"/>
  <c r="L9283" i="44"/>
  <c r="I9283" i="44"/>
  <c r="J9283" i="44" s="1"/>
  <c r="L9282" i="44"/>
  <c r="I9282" i="44"/>
  <c r="J9282" i="44" s="1"/>
  <c r="L9281" i="44"/>
  <c r="I9281" i="44"/>
  <c r="J9281" i="44" s="1"/>
  <c r="L9280" i="44"/>
  <c r="J9280" i="44"/>
  <c r="I9280" i="44"/>
  <c r="L9279" i="44"/>
  <c r="I9279" i="44"/>
  <c r="J9279" i="44" s="1"/>
  <c r="L9278" i="44"/>
  <c r="I9278" i="44"/>
  <c r="J9278" i="44" s="1"/>
  <c r="L9277" i="44"/>
  <c r="I9277" i="44"/>
  <c r="J9277" i="44" s="1"/>
  <c r="L9276" i="44"/>
  <c r="I9276" i="44"/>
  <c r="J9276" i="44" s="1"/>
  <c r="L9275" i="44"/>
  <c r="I9275" i="44"/>
  <c r="J9275" i="44" s="1"/>
  <c r="L9274" i="44"/>
  <c r="I9274" i="44"/>
  <c r="J9274" i="44" s="1"/>
  <c r="L9273" i="44"/>
  <c r="I9273" i="44"/>
  <c r="J9273" i="44" s="1"/>
  <c r="L9272" i="44"/>
  <c r="J9272" i="44"/>
  <c r="I9272" i="44"/>
  <c r="L9271" i="44"/>
  <c r="I9271" i="44"/>
  <c r="J9271" i="44" s="1"/>
  <c r="L9270" i="44"/>
  <c r="I9270" i="44"/>
  <c r="J9270" i="44" s="1"/>
  <c r="L9269" i="44"/>
  <c r="I9269" i="44"/>
  <c r="J9269" i="44" s="1"/>
  <c r="L9268" i="44"/>
  <c r="I9268" i="44"/>
  <c r="J9268" i="44" s="1"/>
  <c r="L9267" i="44"/>
  <c r="I9267" i="44"/>
  <c r="J9267" i="44" s="1"/>
  <c r="L9266" i="44"/>
  <c r="I9266" i="44"/>
  <c r="J9266" i="44" s="1"/>
  <c r="L9265" i="44"/>
  <c r="I9265" i="44"/>
  <c r="J9265" i="44" s="1"/>
  <c r="L9264" i="44"/>
  <c r="J9264" i="44"/>
  <c r="I9264" i="44"/>
  <c r="L9263" i="44"/>
  <c r="I9263" i="44"/>
  <c r="J9263" i="44" s="1"/>
  <c r="L9262" i="44"/>
  <c r="I9262" i="44"/>
  <c r="J9262" i="44" s="1"/>
  <c r="L9261" i="44"/>
  <c r="I9261" i="44"/>
  <c r="J9261" i="44" s="1"/>
  <c r="L9260" i="44"/>
  <c r="I9260" i="44"/>
  <c r="J9260" i="44" s="1"/>
  <c r="L9259" i="44"/>
  <c r="I9259" i="44"/>
  <c r="J9259" i="44" s="1"/>
  <c r="L9258" i="44"/>
  <c r="I9258" i="44"/>
  <c r="J9258" i="44" s="1"/>
  <c r="L9257" i="44"/>
  <c r="I9257" i="44"/>
  <c r="J9257" i="44" s="1"/>
  <c r="L9256" i="44"/>
  <c r="J9256" i="44"/>
  <c r="I9256" i="44"/>
  <c r="L9255" i="44"/>
  <c r="I9255" i="44"/>
  <c r="J9255" i="44" s="1"/>
  <c r="L9254" i="44"/>
  <c r="I9254" i="44"/>
  <c r="J9254" i="44" s="1"/>
  <c r="L9253" i="44"/>
  <c r="I9253" i="44"/>
  <c r="J9253" i="44" s="1"/>
  <c r="L9252" i="44"/>
  <c r="I9252" i="44"/>
  <c r="J9252" i="44" s="1"/>
  <c r="L9251" i="44"/>
  <c r="I9251" i="44"/>
  <c r="J9251" i="44" s="1"/>
  <c r="L9250" i="44"/>
  <c r="I9250" i="44"/>
  <c r="J9250" i="44" s="1"/>
  <c r="L9249" i="44"/>
  <c r="I9249" i="44"/>
  <c r="J9249" i="44" s="1"/>
  <c r="L9248" i="44"/>
  <c r="J9248" i="44"/>
  <c r="I9248" i="44"/>
  <c r="L9247" i="44"/>
  <c r="I9247" i="44"/>
  <c r="J9247" i="44" s="1"/>
  <c r="L9246" i="44"/>
  <c r="I9246" i="44"/>
  <c r="J9246" i="44" s="1"/>
  <c r="L9245" i="44"/>
  <c r="I9245" i="44"/>
  <c r="J9245" i="44" s="1"/>
  <c r="L9244" i="44"/>
  <c r="I9244" i="44"/>
  <c r="J9244" i="44" s="1"/>
  <c r="L9243" i="44"/>
  <c r="I9243" i="44"/>
  <c r="J9243" i="44" s="1"/>
  <c r="L9242" i="44"/>
  <c r="I9242" i="44"/>
  <c r="J9242" i="44" s="1"/>
  <c r="L9241" i="44"/>
  <c r="I9241" i="44"/>
  <c r="J9241" i="44" s="1"/>
  <c r="L9240" i="44"/>
  <c r="J9240" i="44"/>
  <c r="I9240" i="44"/>
  <c r="L9239" i="44"/>
  <c r="I9239" i="44"/>
  <c r="J9239" i="44" s="1"/>
  <c r="L9238" i="44"/>
  <c r="I9238" i="44"/>
  <c r="J9238" i="44" s="1"/>
  <c r="L9237" i="44"/>
  <c r="I9237" i="44"/>
  <c r="J9237" i="44" s="1"/>
  <c r="L9236" i="44"/>
  <c r="I9236" i="44"/>
  <c r="J9236" i="44" s="1"/>
  <c r="L9235" i="44"/>
  <c r="I9235" i="44"/>
  <c r="J9235" i="44" s="1"/>
  <c r="L9234" i="44"/>
  <c r="I9234" i="44"/>
  <c r="J9234" i="44" s="1"/>
  <c r="L9233" i="44"/>
  <c r="I9233" i="44"/>
  <c r="J9233" i="44" s="1"/>
  <c r="L9232" i="44"/>
  <c r="J9232" i="44"/>
  <c r="I9232" i="44"/>
  <c r="L9231" i="44"/>
  <c r="I9231" i="44"/>
  <c r="J9231" i="44" s="1"/>
  <c r="L9230" i="44"/>
  <c r="I9230" i="44"/>
  <c r="J9230" i="44" s="1"/>
  <c r="L9229" i="44"/>
  <c r="I9229" i="44"/>
  <c r="J9229" i="44" s="1"/>
  <c r="L9228" i="44"/>
  <c r="I9228" i="44"/>
  <c r="J9228" i="44" s="1"/>
  <c r="L9227" i="44"/>
  <c r="I9227" i="44"/>
  <c r="J9227" i="44" s="1"/>
  <c r="L9226" i="44"/>
  <c r="I9226" i="44"/>
  <c r="J9226" i="44" s="1"/>
  <c r="L9225" i="44"/>
  <c r="I9225" i="44"/>
  <c r="J9225" i="44" s="1"/>
  <c r="L9224" i="44"/>
  <c r="J9224" i="44"/>
  <c r="I9224" i="44"/>
  <c r="L9223" i="44"/>
  <c r="I9223" i="44"/>
  <c r="J9223" i="44" s="1"/>
  <c r="L9222" i="44"/>
  <c r="I9222" i="44"/>
  <c r="J9222" i="44" s="1"/>
  <c r="L9221" i="44"/>
  <c r="I9221" i="44"/>
  <c r="J9221" i="44" s="1"/>
  <c r="L9220" i="44"/>
  <c r="I9220" i="44"/>
  <c r="J9220" i="44" s="1"/>
  <c r="L9219" i="44"/>
  <c r="I9219" i="44"/>
  <c r="J9219" i="44" s="1"/>
  <c r="L9218" i="44"/>
  <c r="I9218" i="44"/>
  <c r="J9218" i="44" s="1"/>
  <c r="L9217" i="44"/>
  <c r="I9217" i="44"/>
  <c r="J9217" i="44" s="1"/>
  <c r="L9216" i="44"/>
  <c r="J9216" i="44"/>
  <c r="I9216" i="44"/>
  <c r="L9215" i="44"/>
  <c r="I9215" i="44"/>
  <c r="J9215" i="44" s="1"/>
  <c r="L9214" i="44"/>
  <c r="I9214" i="44"/>
  <c r="J9214" i="44" s="1"/>
  <c r="L9213" i="44"/>
  <c r="I9213" i="44"/>
  <c r="J9213" i="44" s="1"/>
  <c r="L9212" i="44"/>
  <c r="I9212" i="44"/>
  <c r="J9212" i="44" s="1"/>
  <c r="L9211" i="44"/>
  <c r="I9211" i="44"/>
  <c r="J9211" i="44" s="1"/>
  <c r="L9210" i="44"/>
  <c r="I9210" i="44"/>
  <c r="J9210" i="44" s="1"/>
  <c r="L9209" i="44"/>
  <c r="I9209" i="44"/>
  <c r="J9209" i="44" s="1"/>
  <c r="L9208" i="44"/>
  <c r="J9208" i="44"/>
  <c r="I9208" i="44"/>
  <c r="L9207" i="44"/>
  <c r="I9207" i="44"/>
  <c r="J9207" i="44" s="1"/>
  <c r="L9206" i="44"/>
  <c r="I9206" i="44"/>
  <c r="J9206" i="44" s="1"/>
  <c r="L9205" i="44"/>
  <c r="I9205" i="44"/>
  <c r="J9205" i="44" s="1"/>
  <c r="L9204" i="44"/>
  <c r="I9204" i="44"/>
  <c r="J9204" i="44" s="1"/>
  <c r="L9203" i="44"/>
  <c r="I9203" i="44"/>
  <c r="J9203" i="44" s="1"/>
  <c r="L9202" i="44"/>
  <c r="I9202" i="44"/>
  <c r="J9202" i="44" s="1"/>
  <c r="L9201" i="44"/>
  <c r="I9201" i="44"/>
  <c r="J9201" i="44" s="1"/>
  <c r="L9200" i="44"/>
  <c r="J9200" i="44"/>
  <c r="I9200" i="44"/>
  <c r="L9199" i="44"/>
  <c r="I9199" i="44"/>
  <c r="J9199" i="44" s="1"/>
  <c r="L9198" i="44"/>
  <c r="I9198" i="44"/>
  <c r="J9198" i="44" s="1"/>
  <c r="L9197" i="44"/>
  <c r="I9197" i="44"/>
  <c r="J9197" i="44" s="1"/>
  <c r="L9196" i="44"/>
  <c r="I9196" i="44"/>
  <c r="J9196" i="44" s="1"/>
  <c r="L9195" i="44"/>
  <c r="I9195" i="44"/>
  <c r="J9195" i="44" s="1"/>
  <c r="L9194" i="44"/>
  <c r="I9194" i="44"/>
  <c r="J9194" i="44" s="1"/>
  <c r="L9193" i="44"/>
  <c r="I9193" i="44"/>
  <c r="J9193" i="44" s="1"/>
  <c r="L9192" i="44"/>
  <c r="J9192" i="44"/>
  <c r="I9192" i="44"/>
  <c r="L9191" i="44"/>
  <c r="I9191" i="44"/>
  <c r="J9191" i="44" s="1"/>
  <c r="L9190" i="44"/>
  <c r="I9190" i="44"/>
  <c r="J9190" i="44" s="1"/>
  <c r="L9189" i="44"/>
  <c r="I9189" i="44"/>
  <c r="J9189" i="44" s="1"/>
  <c r="L9188" i="44"/>
  <c r="I9188" i="44"/>
  <c r="J9188" i="44" s="1"/>
  <c r="L9187" i="44"/>
  <c r="I9187" i="44"/>
  <c r="J9187" i="44" s="1"/>
  <c r="L9186" i="44"/>
  <c r="I9186" i="44"/>
  <c r="J9186" i="44" s="1"/>
  <c r="L9185" i="44"/>
  <c r="I9185" i="44"/>
  <c r="J9185" i="44" s="1"/>
  <c r="L9184" i="44"/>
  <c r="J9184" i="44"/>
  <c r="I9184" i="44"/>
  <c r="L9183" i="44"/>
  <c r="I9183" i="44"/>
  <c r="J9183" i="44" s="1"/>
  <c r="L9182" i="44"/>
  <c r="I9182" i="44"/>
  <c r="J9182" i="44" s="1"/>
  <c r="L9181" i="44"/>
  <c r="I9181" i="44"/>
  <c r="J9181" i="44" s="1"/>
  <c r="L9180" i="44"/>
  <c r="I9180" i="44"/>
  <c r="J9180" i="44" s="1"/>
  <c r="L9179" i="44"/>
  <c r="I9179" i="44"/>
  <c r="J9179" i="44" s="1"/>
  <c r="L9178" i="44"/>
  <c r="I9178" i="44"/>
  <c r="J9178" i="44" s="1"/>
  <c r="L9177" i="44"/>
  <c r="I9177" i="44"/>
  <c r="J9177" i="44" s="1"/>
  <c r="L9176" i="44"/>
  <c r="J9176" i="44"/>
  <c r="I9176" i="44"/>
  <c r="L9175" i="44"/>
  <c r="I9175" i="44"/>
  <c r="J9175" i="44" s="1"/>
  <c r="L9174" i="44"/>
  <c r="I9174" i="44"/>
  <c r="J9174" i="44" s="1"/>
  <c r="L9173" i="44"/>
  <c r="I9173" i="44"/>
  <c r="J9173" i="44" s="1"/>
  <c r="L9172" i="44"/>
  <c r="I9172" i="44"/>
  <c r="J9172" i="44" s="1"/>
  <c r="L9171" i="44"/>
  <c r="I9171" i="44"/>
  <c r="J9171" i="44" s="1"/>
  <c r="L9170" i="44"/>
  <c r="I9170" i="44"/>
  <c r="J9170" i="44" s="1"/>
  <c r="L9169" i="44"/>
  <c r="I9169" i="44"/>
  <c r="J9169" i="44" s="1"/>
  <c r="L9168" i="44"/>
  <c r="J9168" i="44"/>
  <c r="I9168" i="44"/>
  <c r="L9167" i="44"/>
  <c r="I9167" i="44"/>
  <c r="J9167" i="44" s="1"/>
  <c r="L9166" i="44"/>
  <c r="I9166" i="44"/>
  <c r="J9166" i="44" s="1"/>
  <c r="L9165" i="44"/>
  <c r="I9165" i="44"/>
  <c r="J9165" i="44" s="1"/>
  <c r="L9164" i="44"/>
  <c r="I9164" i="44"/>
  <c r="J9164" i="44" s="1"/>
  <c r="L9163" i="44"/>
  <c r="I9163" i="44"/>
  <c r="J9163" i="44" s="1"/>
  <c r="L9162" i="44"/>
  <c r="I9162" i="44"/>
  <c r="J9162" i="44" s="1"/>
  <c r="L9161" i="44"/>
  <c r="I9161" i="44"/>
  <c r="J9161" i="44" s="1"/>
  <c r="L9160" i="44"/>
  <c r="J9160" i="44"/>
  <c r="I9160" i="44"/>
  <c r="L9159" i="44"/>
  <c r="I9159" i="44"/>
  <c r="J9159" i="44" s="1"/>
  <c r="L9158" i="44"/>
  <c r="I9158" i="44"/>
  <c r="J9158" i="44" s="1"/>
  <c r="L9157" i="44"/>
  <c r="I9157" i="44"/>
  <c r="J9157" i="44" s="1"/>
  <c r="L9156" i="44"/>
  <c r="I9156" i="44"/>
  <c r="J9156" i="44" s="1"/>
  <c r="L9155" i="44"/>
  <c r="I9155" i="44"/>
  <c r="J9155" i="44" s="1"/>
  <c r="L9154" i="44"/>
  <c r="I9154" i="44"/>
  <c r="J9154" i="44" s="1"/>
  <c r="L9153" i="44"/>
  <c r="I9153" i="44"/>
  <c r="J9153" i="44" s="1"/>
  <c r="L9152" i="44"/>
  <c r="J9152" i="44"/>
  <c r="I9152" i="44"/>
  <c r="L9151" i="44"/>
  <c r="I9151" i="44"/>
  <c r="J9151" i="44" s="1"/>
  <c r="L9150" i="44"/>
  <c r="I9150" i="44"/>
  <c r="J9150" i="44" s="1"/>
  <c r="L9149" i="44"/>
  <c r="I9149" i="44"/>
  <c r="J9149" i="44" s="1"/>
  <c r="L9148" i="44"/>
  <c r="I9148" i="44"/>
  <c r="J9148" i="44" s="1"/>
  <c r="L9147" i="44"/>
  <c r="I9147" i="44"/>
  <c r="J9147" i="44" s="1"/>
  <c r="L9146" i="44"/>
  <c r="I9146" i="44"/>
  <c r="J9146" i="44" s="1"/>
  <c r="L9145" i="44"/>
  <c r="I9145" i="44"/>
  <c r="J9145" i="44" s="1"/>
  <c r="L9144" i="44"/>
  <c r="J9144" i="44"/>
  <c r="I9144" i="44"/>
  <c r="L9143" i="44"/>
  <c r="I9143" i="44"/>
  <c r="J9143" i="44" s="1"/>
  <c r="L9142" i="44"/>
  <c r="I9142" i="44"/>
  <c r="J9142" i="44" s="1"/>
  <c r="L9141" i="44"/>
  <c r="I9141" i="44"/>
  <c r="J9141" i="44" s="1"/>
  <c r="L9140" i="44"/>
  <c r="I9140" i="44"/>
  <c r="J9140" i="44" s="1"/>
  <c r="L9139" i="44"/>
  <c r="I9139" i="44"/>
  <c r="J9139" i="44" s="1"/>
  <c r="L9138" i="44"/>
  <c r="I9138" i="44"/>
  <c r="J9138" i="44" s="1"/>
  <c r="L9137" i="44"/>
  <c r="I9137" i="44"/>
  <c r="J9137" i="44" s="1"/>
  <c r="L9136" i="44"/>
  <c r="J9136" i="44"/>
  <c r="I9136" i="44"/>
  <c r="L9135" i="44"/>
  <c r="I9135" i="44"/>
  <c r="J9135" i="44" s="1"/>
  <c r="L9134" i="44"/>
  <c r="I9134" i="44"/>
  <c r="J9134" i="44" s="1"/>
  <c r="L9133" i="44"/>
  <c r="I9133" i="44"/>
  <c r="J9133" i="44" s="1"/>
  <c r="L9132" i="44"/>
  <c r="I9132" i="44"/>
  <c r="J9132" i="44" s="1"/>
  <c r="L9131" i="44"/>
  <c r="I9131" i="44"/>
  <c r="J9131" i="44" s="1"/>
  <c r="L9130" i="44"/>
  <c r="I9130" i="44"/>
  <c r="J9130" i="44" s="1"/>
  <c r="L9129" i="44"/>
  <c r="I9129" i="44"/>
  <c r="J9129" i="44" s="1"/>
  <c r="L9128" i="44"/>
  <c r="J9128" i="44"/>
  <c r="I9128" i="44"/>
  <c r="L9127" i="44"/>
  <c r="I9127" i="44"/>
  <c r="J9127" i="44" s="1"/>
  <c r="L9126" i="44"/>
  <c r="I9126" i="44"/>
  <c r="J9126" i="44" s="1"/>
  <c r="L9125" i="44"/>
  <c r="I9125" i="44"/>
  <c r="J9125" i="44" s="1"/>
  <c r="L9124" i="44"/>
  <c r="I9124" i="44"/>
  <c r="J9124" i="44" s="1"/>
  <c r="L9123" i="44"/>
  <c r="I9123" i="44"/>
  <c r="J9123" i="44" s="1"/>
  <c r="L9122" i="44"/>
  <c r="I9122" i="44"/>
  <c r="J9122" i="44" s="1"/>
  <c r="L9121" i="44"/>
  <c r="I9121" i="44"/>
  <c r="J9121" i="44" s="1"/>
  <c r="L9120" i="44"/>
  <c r="J9120" i="44"/>
  <c r="I9120" i="44"/>
  <c r="L9119" i="44"/>
  <c r="I9119" i="44"/>
  <c r="J9119" i="44" s="1"/>
  <c r="L9118" i="44"/>
  <c r="I9118" i="44"/>
  <c r="J9118" i="44" s="1"/>
  <c r="L9117" i="44"/>
  <c r="I9117" i="44"/>
  <c r="J9117" i="44" s="1"/>
  <c r="L9116" i="44"/>
  <c r="I9116" i="44"/>
  <c r="J9116" i="44" s="1"/>
  <c r="L9115" i="44"/>
  <c r="I9115" i="44"/>
  <c r="J9115" i="44" s="1"/>
  <c r="L9114" i="44"/>
  <c r="I9114" i="44"/>
  <c r="J9114" i="44" s="1"/>
  <c r="L9113" i="44"/>
  <c r="I9113" i="44"/>
  <c r="J9113" i="44" s="1"/>
  <c r="L9112" i="44"/>
  <c r="J9112" i="44"/>
  <c r="I9112" i="44"/>
  <c r="L9111" i="44"/>
  <c r="I9111" i="44"/>
  <c r="J9111" i="44" s="1"/>
  <c r="L9110" i="44"/>
  <c r="I9110" i="44"/>
  <c r="J9110" i="44" s="1"/>
  <c r="L9109" i="44"/>
  <c r="I9109" i="44"/>
  <c r="J9109" i="44" s="1"/>
  <c r="L9108" i="44"/>
  <c r="I9108" i="44"/>
  <c r="J9108" i="44" s="1"/>
  <c r="L9107" i="44"/>
  <c r="I9107" i="44"/>
  <c r="J9107" i="44" s="1"/>
  <c r="L9106" i="44"/>
  <c r="I9106" i="44"/>
  <c r="J9106" i="44" s="1"/>
  <c r="L9105" i="44"/>
  <c r="I9105" i="44"/>
  <c r="J9105" i="44" s="1"/>
  <c r="L9104" i="44"/>
  <c r="J9104" i="44"/>
  <c r="I9104" i="44"/>
  <c r="L9103" i="44"/>
  <c r="I9103" i="44"/>
  <c r="J9103" i="44" s="1"/>
  <c r="L9102" i="44"/>
  <c r="I9102" i="44"/>
  <c r="J9102" i="44" s="1"/>
  <c r="L9101" i="44"/>
  <c r="I9101" i="44"/>
  <c r="J9101" i="44" s="1"/>
  <c r="L9100" i="44"/>
  <c r="I9100" i="44"/>
  <c r="J9100" i="44" s="1"/>
  <c r="L9099" i="44"/>
  <c r="I9099" i="44"/>
  <c r="J9099" i="44" s="1"/>
  <c r="L9098" i="44"/>
  <c r="I9098" i="44"/>
  <c r="J9098" i="44" s="1"/>
  <c r="L9097" i="44"/>
  <c r="I9097" i="44"/>
  <c r="J9097" i="44" s="1"/>
  <c r="L9096" i="44"/>
  <c r="J9096" i="44"/>
  <c r="I9096" i="44"/>
  <c r="L9095" i="44"/>
  <c r="I9095" i="44"/>
  <c r="J9095" i="44" s="1"/>
  <c r="L9094" i="44"/>
  <c r="I9094" i="44"/>
  <c r="J9094" i="44" s="1"/>
  <c r="L9093" i="44"/>
  <c r="I9093" i="44"/>
  <c r="J9093" i="44" s="1"/>
  <c r="L9092" i="44"/>
  <c r="I9092" i="44"/>
  <c r="J9092" i="44" s="1"/>
  <c r="L9091" i="44"/>
  <c r="I9091" i="44"/>
  <c r="J9091" i="44" s="1"/>
  <c r="L9090" i="44"/>
  <c r="I9090" i="44"/>
  <c r="J9090" i="44" s="1"/>
  <c r="L9089" i="44"/>
  <c r="I9089" i="44"/>
  <c r="J9089" i="44" s="1"/>
  <c r="L9088" i="44"/>
  <c r="J9088" i="44"/>
  <c r="I9088" i="44"/>
  <c r="L9087" i="44"/>
  <c r="I9087" i="44"/>
  <c r="J9087" i="44" s="1"/>
  <c r="L9086" i="44"/>
  <c r="I9086" i="44"/>
  <c r="J9086" i="44" s="1"/>
  <c r="L9085" i="44"/>
  <c r="I9085" i="44"/>
  <c r="J9085" i="44" s="1"/>
  <c r="L9084" i="44"/>
  <c r="I9084" i="44"/>
  <c r="J9084" i="44" s="1"/>
  <c r="L9083" i="44"/>
  <c r="I9083" i="44"/>
  <c r="J9083" i="44" s="1"/>
  <c r="L9082" i="44"/>
  <c r="I9082" i="44"/>
  <c r="J9082" i="44" s="1"/>
  <c r="L9081" i="44"/>
  <c r="I9081" i="44"/>
  <c r="J9081" i="44" s="1"/>
  <c r="L9080" i="44"/>
  <c r="J9080" i="44"/>
  <c r="I9080" i="44"/>
  <c r="L9079" i="44"/>
  <c r="I9079" i="44"/>
  <c r="J9079" i="44" s="1"/>
  <c r="L9078" i="44"/>
  <c r="I9078" i="44"/>
  <c r="J9078" i="44" s="1"/>
  <c r="L9077" i="44"/>
  <c r="I9077" i="44"/>
  <c r="J9077" i="44" s="1"/>
  <c r="L9076" i="44"/>
  <c r="I9076" i="44"/>
  <c r="J9076" i="44" s="1"/>
  <c r="L9075" i="44"/>
  <c r="I9075" i="44"/>
  <c r="J9075" i="44" s="1"/>
  <c r="L9074" i="44"/>
  <c r="I9074" i="44"/>
  <c r="J9074" i="44" s="1"/>
  <c r="L9073" i="44"/>
  <c r="I9073" i="44"/>
  <c r="J9073" i="44" s="1"/>
  <c r="L9072" i="44"/>
  <c r="J9072" i="44"/>
  <c r="I9072" i="44"/>
  <c r="L9071" i="44"/>
  <c r="I9071" i="44"/>
  <c r="J9071" i="44" s="1"/>
  <c r="L9070" i="44"/>
  <c r="I9070" i="44"/>
  <c r="J9070" i="44" s="1"/>
  <c r="L9069" i="44"/>
  <c r="I9069" i="44"/>
  <c r="J9069" i="44" s="1"/>
  <c r="L9068" i="44"/>
  <c r="I9068" i="44"/>
  <c r="J9068" i="44" s="1"/>
  <c r="L9067" i="44"/>
  <c r="I9067" i="44"/>
  <c r="J9067" i="44" s="1"/>
  <c r="L9066" i="44"/>
  <c r="I9066" i="44"/>
  <c r="J9066" i="44" s="1"/>
  <c r="L9065" i="44"/>
  <c r="I9065" i="44"/>
  <c r="J9065" i="44" s="1"/>
  <c r="L9064" i="44"/>
  <c r="J9064" i="44"/>
  <c r="I9064" i="44"/>
  <c r="L9063" i="44"/>
  <c r="I9063" i="44"/>
  <c r="J9063" i="44" s="1"/>
  <c r="L9062" i="44"/>
  <c r="I9062" i="44"/>
  <c r="J9062" i="44" s="1"/>
  <c r="L9061" i="44"/>
  <c r="I9061" i="44"/>
  <c r="J9061" i="44" s="1"/>
  <c r="L9060" i="44"/>
  <c r="I9060" i="44"/>
  <c r="J9060" i="44" s="1"/>
  <c r="L9059" i="44"/>
  <c r="I9059" i="44"/>
  <c r="J9059" i="44" s="1"/>
  <c r="L9058" i="44"/>
  <c r="I9058" i="44"/>
  <c r="J9058" i="44" s="1"/>
  <c r="L9057" i="44"/>
  <c r="I9057" i="44"/>
  <c r="J9057" i="44" s="1"/>
  <c r="L9056" i="44"/>
  <c r="J9056" i="44"/>
  <c r="I9056" i="44"/>
  <c r="L9055" i="44"/>
  <c r="I9055" i="44"/>
  <c r="J9055" i="44" s="1"/>
  <c r="L9054" i="44"/>
  <c r="I9054" i="44"/>
  <c r="J9054" i="44" s="1"/>
  <c r="L9053" i="44"/>
  <c r="I9053" i="44"/>
  <c r="J9053" i="44" s="1"/>
  <c r="L9052" i="44"/>
  <c r="I9052" i="44"/>
  <c r="J9052" i="44" s="1"/>
  <c r="L9051" i="44"/>
  <c r="I9051" i="44"/>
  <c r="J9051" i="44" s="1"/>
  <c r="L9050" i="44"/>
  <c r="I9050" i="44"/>
  <c r="J9050" i="44" s="1"/>
  <c r="L9049" i="44"/>
  <c r="I9049" i="44"/>
  <c r="J9049" i="44" s="1"/>
  <c r="L9048" i="44"/>
  <c r="J9048" i="44"/>
  <c r="I9048" i="44"/>
  <c r="L9047" i="44"/>
  <c r="I9047" i="44"/>
  <c r="J9047" i="44" s="1"/>
  <c r="L9046" i="44"/>
  <c r="I9046" i="44"/>
  <c r="J9046" i="44" s="1"/>
  <c r="L9045" i="44"/>
  <c r="I9045" i="44"/>
  <c r="J9045" i="44" s="1"/>
  <c r="L9044" i="44"/>
  <c r="I9044" i="44"/>
  <c r="J9044" i="44" s="1"/>
  <c r="L9043" i="44"/>
  <c r="I9043" i="44"/>
  <c r="J9043" i="44" s="1"/>
  <c r="L9042" i="44"/>
  <c r="I9042" i="44"/>
  <c r="J9042" i="44" s="1"/>
  <c r="L9041" i="44"/>
  <c r="I9041" i="44"/>
  <c r="J9041" i="44" s="1"/>
  <c r="L9040" i="44"/>
  <c r="J9040" i="44"/>
  <c r="I9040" i="44"/>
  <c r="L9039" i="44"/>
  <c r="I9039" i="44"/>
  <c r="J9039" i="44" s="1"/>
  <c r="L9038" i="44"/>
  <c r="I9038" i="44"/>
  <c r="J9038" i="44" s="1"/>
  <c r="L9037" i="44"/>
  <c r="I9037" i="44"/>
  <c r="J9037" i="44" s="1"/>
  <c r="L9036" i="44"/>
  <c r="I9036" i="44"/>
  <c r="J9036" i="44" s="1"/>
  <c r="L9035" i="44"/>
  <c r="I9035" i="44"/>
  <c r="J9035" i="44" s="1"/>
  <c r="L9034" i="44"/>
  <c r="I9034" i="44"/>
  <c r="J9034" i="44" s="1"/>
  <c r="L9033" i="44"/>
  <c r="I9033" i="44"/>
  <c r="J9033" i="44" s="1"/>
  <c r="L9032" i="44"/>
  <c r="J9032" i="44"/>
  <c r="I9032" i="44"/>
  <c r="L9031" i="44"/>
  <c r="I9031" i="44"/>
  <c r="J9031" i="44" s="1"/>
  <c r="L9030" i="44"/>
  <c r="I9030" i="44"/>
  <c r="J9030" i="44" s="1"/>
  <c r="L9029" i="44"/>
  <c r="I9029" i="44"/>
  <c r="J9029" i="44" s="1"/>
  <c r="L9028" i="44"/>
  <c r="I9028" i="44"/>
  <c r="J9028" i="44" s="1"/>
  <c r="L9027" i="44"/>
  <c r="I9027" i="44"/>
  <c r="J9027" i="44" s="1"/>
  <c r="L9026" i="44"/>
  <c r="I9026" i="44"/>
  <c r="J9026" i="44" s="1"/>
  <c r="L9025" i="44"/>
  <c r="I9025" i="44"/>
  <c r="J9025" i="44" s="1"/>
  <c r="L9024" i="44"/>
  <c r="J9024" i="44"/>
  <c r="I9024" i="44"/>
  <c r="L9023" i="44"/>
  <c r="I9023" i="44"/>
  <c r="J9023" i="44" s="1"/>
  <c r="L9022" i="44"/>
  <c r="I9022" i="44"/>
  <c r="J9022" i="44" s="1"/>
  <c r="L9021" i="44"/>
  <c r="I9021" i="44"/>
  <c r="J9021" i="44" s="1"/>
  <c r="L9020" i="44"/>
  <c r="I9020" i="44"/>
  <c r="J9020" i="44" s="1"/>
  <c r="L9019" i="44"/>
  <c r="I9019" i="44"/>
  <c r="J9019" i="44" s="1"/>
  <c r="L9018" i="44"/>
  <c r="I9018" i="44"/>
  <c r="J9018" i="44" s="1"/>
  <c r="L9017" i="44"/>
  <c r="I9017" i="44"/>
  <c r="J9017" i="44" s="1"/>
  <c r="L9016" i="44"/>
  <c r="J9016" i="44"/>
  <c r="I9016" i="44"/>
  <c r="L9015" i="44"/>
  <c r="I9015" i="44"/>
  <c r="J9015" i="44" s="1"/>
  <c r="L9014" i="44"/>
  <c r="I9014" i="44"/>
  <c r="J9014" i="44" s="1"/>
  <c r="L9013" i="44"/>
  <c r="I9013" i="44"/>
  <c r="J9013" i="44" s="1"/>
  <c r="L9012" i="44"/>
  <c r="I9012" i="44"/>
  <c r="J9012" i="44" s="1"/>
  <c r="L9011" i="44"/>
  <c r="I9011" i="44"/>
  <c r="J9011" i="44" s="1"/>
  <c r="L9010" i="44"/>
  <c r="I9010" i="44"/>
  <c r="J9010" i="44" s="1"/>
  <c r="L9009" i="44"/>
  <c r="I9009" i="44"/>
  <c r="J9009" i="44" s="1"/>
  <c r="L9008" i="44"/>
  <c r="J9008" i="44"/>
  <c r="I9008" i="44"/>
  <c r="L9007" i="44"/>
  <c r="I9007" i="44"/>
  <c r="J9007" i="44" s="1"/>
  <c r="L9006" i="44"/>
  <c r="I9006" i="44"/>
  <c r="J9006" i="44" s="1"/>
  <c r="L9005" i="44"/>
  <c r="I9005" i="44"/>
  <c r="J9005" i="44" s="1"/>
  <c r="L9004" i="44"/>
  <c r="I9004" i="44"/>
  <c r="J9004" i="44" s="1"/>
  <c r="L9003" i="44"/>
  <c r="I9003" i="44"/>
  <c r="J9003" i="44" s="1"/>
  <c r="L9002" i="44"/>
  <c r="I9002" i="44"/>
  <c r="J9002" i="44" s="1"/>
  <c r="L9001" i="44"/>
  <c r="I9001" i="44"/>
  <c r="J9001" i="44" s="1"/>
  <c r="L9000" i="44"/>
  <c r="J9000" i="44"/>
  <c r="I9000" i="44"/>
  <c r="L8999" i="44"/>
  <c r="I8999" i="44"/>
  <c r="J8999" i="44" s="1"/>
  <c r="L8998" i="44"/>
  <c r="I8998" i="44"/>
  <c r="J8998" i="44" s="1"/>
  <c r="L8997" i="44"/>
  <c r="I8997" i="44"/>
  <c r="J8997" i="44" s="1"/>
  <c r="L8996" i="44"/>
  <c r="I8996" i="44"/>
  <c r="J8996" i="44" s="1"/>
  <c r="L8995" i="44"/>
  <c r="I8995" i="44"/>
  <c r="J8995" i="44" s="1"/>
  <c r="L8994" i="44"/>
  <c r="I8994" i="44"/>
  <c r="J8994" i="44" s="1"/>
  <c r="L8993" i="44"/>
  <c r="I8993" i="44"/>
  <c r="J8993" i="44" s="1"/>
  <c r="L8992" i="44"/>
  <c r="J8992" i="44"/>
  <c r="I8992" i="44"/>
  <c r="L8991" i="44"/>
  <c r="I8991" i="44"/>
  <c r="J8991" i="44" s="1"/>
  <c r="L8990" i="44"/>
  <c r="I8990" i="44"/>
  <c r="J8990" i="44" s="1"/>
  <c r="L8989" i="44"/>
  <c r="I8989" i="44"/>
  <c r="J8989" i="44" s="1"/>
  <c r="L8988" i="44"/>
  <c r="I8988" i="44"/>
  <c r="J8988" i="44" s="1"/>
  <c r="L8987" i="44"/>
  <c r="I8987" i="44"/>
  <c r="J8987" i="44" s="1"/>
  <c r="L8986" i="44"/>
  <c r="I8986" i="44"/>
  <c r="J8986" i="44" s="1"/>
  <c r="L8985" i="44"/>
  <c r="I8985" i="44"/>
  <c r="J8985" i="44" s="1"/>
  <c r="L8984" i="44"/>
  <c r="J8984" i="44"/>
  <c r="I8984" i="44"/>
  <c r="L8983" i="44"/>
  <c r="I8983" i="44"/>
  <c r="J8983" i="44" s="1"/>
  <c r="L8982" i="44"/>
  <c r="I8982" i="44"/>
  <c r="J8982" i="44" s="1"/>
  <c r="L8981" i="44"/>
  <c r="I8981" i="44"/>
  <c r="J8981" i="44" s="1"/>
  <c r="L8980" i="44"/>
  <c r="I8980" i="44"/>
  <c r="J8980" i="44" s="1"/>
  <c r="L8979" i="44"/>
  <c r="I8979" i="44"/>
  <c r="J8979" i="44" s="1"/>
  <c r="L8978" i="44"/>
  <c r="I8978" i="44"/>
  <c r="J8978" i="44" s="1"/>
  <c r="L8977" i="44"/>
  <c r="I8977" i="44"/>
  <c r="J8977" i="44" s="1"/>
  <c r="L8976" i="44"/>
  <c r="J8976" i="44"/>
  <c r="I8976" i="44"/>
  <c r="L8975" i="44"/>
  <c r="I8975" i="44"/>
  <c r="J8975" i="44" s="1"/>
  <c r="L8974" i="44"/>
  <c r="I8974" i="44"/>
  <c r="J8974" i="44" s="1"/>
  <c r="L8973" i="44"/>
  <c r="I8973" i="44"/>
  <c r="J8973" i="44" s="1"/>
  <c r="L8972" i="44"/>
  <c r="I8972" i="44"/>
  <c r="J8972" i="44" s="1"/>
  <c r="L8971" i="44"/>
  <c r="I8971" i="44"/>
  <c r="J8971" i="44" s="1"/>
  <c r="L8970" i="44"/>
  <c r="I8970" i="44"/>
  <c r="J8970" i="44" s="1"/>
  <c r="L8969" i="44"/>
  <c r="I8969" i="44"/>
  <c r="J8969" i="44" s="1"/>
  <c r="L8968" i="44"/>
  <c r="J8968" i="44"/>
  <c r="I8968" i="44"/>
  <c r="L8967" i="44"/>
  <c r="I8967" i="44"/>
  <c r="J8967" i="44" s="1"/>
  <c r="L8966" i="44"/>
  <c r="I8966" i="44"/>
  <c r="J8966" i="44" s="1"/>
  <c r="L8965" i="44"/>
  <c r="I8965" i="44"/>
  <c r="J8965" i="44" s="1"/>
  <c r="L8964" i="44"/>
  <c r="I8964" i="44"/>
  <c r="J8964" i="44" s="1"/>
  <c r="L8963" i="44"/>
  <c r="I8963" i="44"/>
  <c r="J8963" i="44" s="1"/>
  <c r="L8962" i="44"/>
  <c r="I8962" i="44"/>
  <c r="J8962" i="44" s="1"/>
  <c r="L8961" i="44"/>
  <c r="I8961" i="44"/>
  <c r="J8961" i="44" s="1"/>
  <c r="L8960" i="44"/>
  <c r="J8960" i="44"/>
  <c r="I8960" i="44"/>
  <c r="L8959" i="44"/>
  <c r="I8959" i="44"/>
  <c r="J8959" i="44" s="1"/>
  <c r="L8958" i="44"/>
  <c r="I8958" i="44"/>
  <c r="J8958" i="44" s="1"/>
  <c r="L8957" i="44"/>
  <c r="I8957" i="44"/>
  <c r="J8957" i="44" s="1"/>
  <c r="L8956" i="44"/>
  <c r="I8956" i="44"/>
  <c r="J8956" i="44" s="1"/>
  <c r="L8955" i="44"/>
  <c r="I8955" i="44"/>
  <c r="J8955" i="44" s="1"/>
  <c r="L8954" i="44"/>
  <c r="I8954" i="44"/>
  <c r="J8954" i="44" s="1"/>
  <c r="L8953" i="44"/>
  <c r="I8953" i="44"/>
  <c r="J8953" i="44" s="1"/>
  <c r="L8952" i="44"/>
  <c r="J8952" i="44"/>
  <c r="I8952" i="44"/>
  <c r="L8951" i="44"/>
  <c r="I8951" i="44"/>
  <c r="J8951" i="44" s="1"/>
  <c r="L8950" i="44"/>
  <c r="I8950" i="44"/>
  <c r="J8950" i="44" s="1"/>
  <c r="L8949" i="44"/>
  <c r="I8949" i="44"/>
  <c r="J8949" i="44" s="1"/>
  <c r="L8948" i="44"/>
  <c r="I8948" i="44"/>
  <c r="J8948" i="44" s="1"/>
  <c r="L8947" i="44"/>
  <c r="I8947" i="44"/>
  <c r="J8947" i="44" s="1"/>
  <c r="L8946" i="44"/>
  <c r="J8946" i="44"/>
  <c r="I8946" i="44"/>
  <c r="L8945" i="44"/>
  <c r="I8945" i="44"/>
  <c r="J8945" i="44" s="1"/>
  <c r="L8944" i="44"/>
  <c r="I8944" i="44"/>
  <c r="J8944" i="44" s="1"/>
  <c r="L8943" i="44"/>
  <c r="J8943" i="44"/>
  <c r="I8943" i="44"/>
  <c r="L8942" i="44"/>
  <c r="I8942" i="44"/>
  <c r="J8942" i="44" s="1"/>
  <c r="L8941" i="44"/>
  <c r="I8941" i="44"/>
  <c r="J8941" i="44" s="1"/>
  <c r="L8940" i="44"/>
  <c r="I8940" i="44"/>
  <c r="J8940" i="44" s="1"/>
  <c r="L8939" i="44"/>
  <c r="I8939" i="44"/>
  <c r="J8939" i="44" s="1"/>
  <c r="L8938" i="44"/>
  <c r="I8938" i="44"/>
  <c r="J8938" i="44" s="1"/>
  <c r="L8937" i="44"/>
  <c r="I8937" i="44"/>
  <c r="J8937" i="44" s="1"/>
  <c r="L8936" i="44"/>
  <c r="I8936" i="44"/>
  <c r="J8936" i="44" s="1"/>
  <c r="L8935" i="44"/>
  <c r="I8935" i="44"/>
  <c r="J8935" i="44" s="1"/>
  <c r="L8934" i="44"/>
  <c r="I8934" i="44"/>
  <c r="J8934" i="44" s="1"/>
  <c r="L8933" i="44"/>
  <c r="I8933" i="44"/>
  <c r="J8933" i="44" s="1"/>
  <c r="L8932" i="44"/>
  <c r="I8932" i="44"/>
  <c r="J8932" i="44" s="1"/>
  <c r="L8931" i="44"/>
  <c r="I8931" i="44"/>
  <c r="J8931" i="44" s="1"/>
  <c r="L8930" i="44"/>
  <c r="J8930" i="44"/>
  <c r="I8930" i="44"/>
  <c r="L8929" i="44"/>
  <c r="I8929" i="44"/>
  <c r="J8929" i="44" s="1"/>
  <c r="L8928" i="44"/>
  <c r="I8928" i="44"/>
  <c r="J8928" i="44" s="1"/>
  <c r="L8927" i="44"/>
  <c r="J8927" i="44"/>
  <c r="I8927" i="44"/>
  <c r="L8926" i="44"/>
  <c r="I8926" i="44"/>
  <c r="J8926" i="44" s="1"/>
  <c r="L8925" i="44"/>
  <c r="I8925" i="44"/>
  <c r="J8925" i="44" s="1"/>
  <c r="L8924" i="44"/>
  <c r="I8924" i="44"/>
  <c r="J8924" i="44" s="1"/>
  <c r="L8923" i="44"/>
  <c r="I8923" i="44"/>
  <c r="J8923" i="44" s="1"/>
  <c r="L8922" i="44"/>
  <c r="I8922" i="44"/>
  <c r="J8922" i="44" s="1"/>
  <c r="L8921" i="44"/>
  <c r="I8921" i="44"/>
  <c r="J8921" i="44" s="1"/>
  <c r="L8920" i="44"/>
  <c r="I8920" i="44"/>
  <c r="J8920" i="44" s="1"/>
  <c r="L8919" i="44"/>
  <c r="I8919" i="44"/>
  <c r="J8919" i="44" s="1"/>
  <c r="L8918" i="44"/>
  <c r="I8918" i="44"/>
  <c r="J8918" i="44" s="1"/>
  <c r="L8917" i="44"/>
  <c r="I8917" i="44"/>
  <c r="J8917" i="44" s="1"/>
  <c r="L8916" i="44"/>
  <c r="I8916" i="44"/>
  <c r="J8916" i="44" s="1"/>
  <c r="L8915" i="44"/>
  <c r="I8915" i="44"/>
  <c r="J8915" i="44" s="1"/>
  <c r="L8914" i="44"/>
  <c r="J8914" i="44"/>
  <c r="I8914" i="44"/>
  <c r="L8913" i="44"/>
  <c r="I8913" i="44"/>
  <c r="J8913" i="44" s="1"/>
  <c r="L8912" i="44"/>
  <c r="I8912" i="44"/>
  <c r="J8912" i="44" s="1"/>
  <c r="L8911" i="44"/>
  <c r="J8911" i="44"/>
  <c r="I8911" i="44"/>
  <c r="L8910" i="44"/>
  <c r="I8910" i="44"/>
  <c r="J8910" i="44" s="1"/>
  <c r="L8909" i="44"/>
  <c r="I8909" i="44"/>
  <c r="J8909" i="44" s="1"/>
  <c r="L8908" i="44"/>
  <c r="I8908" i="44"/>
  <c r="J8908" i="44" s="1"/>
  <c r="L8907" i="44"/>
  <c r="I8907" i="44"/>
  <c r="J8907" i="44" s="1"/>
  <c r="L8906" i="44"/>
  <c r="I8906" i="44"/>
  <c r="J8906" i="44" s="1"/>
  <c r="L8905" i="44"/>
  <c r="I8905" i="44"/>
  <c r="J8905" i="44" s="1"/>
  <c r="L8904" i="44"/>
  <c r="I8904" i="44"/>
  <c r="J8904" i="44" s="1"/>
  <c r="L8903" i="44"/>
  <c r="I8903" i="44"/>
  <c r="J8903" i="44" s="1"/>
  <c r="L8902" i="44"/>
  <c r="J8902" i="44"/>
  <c r="I8902" i="44"/>
  <c r="L8901" i="44"/>
  <c r="I8901" i="44"/>
  <c r="J8901" i="44" s="1"/>
  <c r="L8900" i="44"/>
  <c r="I8900" i="44"/>
  <c r="J8900" i="44" s="1"/>
  <c r="L8899" i="44"/>
  <c r="I8899" i="44"/>
  <c r="J8899" i="44" s="1"/>
  <c r="L8898" i="44"/>
  <c r="I8898" i="44"/>
  <c r="J8898" i="44" s="1"/>
  <c r="L8897" i="44"/>
  <c r="I8897" i="44"/>
  <c r="J8897" i="44" s="1"/>
  <c r="L8896" i="44"/>
  <c r="J8896" i="44"/>
  <c r="I8896" i="44"/>
  <c r="L8895" i="44"/>
  <c r="I8895" i="44"/>
  <c r="J8895" i="44" s="1"/>
  <c r="L8894" i="44"/>
  <c r="I8894" i="44"/>
  <c r="J8894" i="44" s="1"/>
  <c r="L8893" i="44"/>
  <c r="I8893" i="44"/>
  <c r="J8893" i="44" s="1"/>
  <c r="L8892" i="44"/>
  <c r="I8892" i="44"/>
  <c r="J8892" i="44" s="1"/>
  <c r="L8891" i="44"/>
  <c r="I8891" i="44"/>
  <c r="J8891" i="44" s="1"/>
  <c r="L8890" i="44"/>
  <c r="I8890" i="44"/>
  <c r="J8890" i="44" s="1"/>
  <c r="L8889" i="44"/>
  <c r="I8889" i="44"/>
  <c r="J8889" i="44" s="1"/>
  <c r="L8888" i="44"/>
  <c r="J8888" i="44"/>
  <c r="I8888" i="44"/>
  <c r="L8887" i="44"/>
  <c r="I8887" i="44"/>
  <c r="J8887" i="44" s="1"/>
  <c r="L8886" i="44"/>
  <c r="I8886" i="44"/>
  <c r="J8886" i="44" s="1"/>
  <c r="L8885" i="44"/>
  <c r="I8885" i="44"/>
  <c r="J8885" i="44" s="1"/>
  <c r="L8884" i="44"/>
  <c r="I8884" i="44"/>
  <c r="J8884" i="44" s="1"/>
  <c r="L8883" i="44"/>
  <c r="I8883" i="44"/>
  <c r="J8883" i="44" s="1"/>
  <c r="L8882" i="44"/>
  <c r="J8882" i="44"/>
  <c r="I8882" i="44"/>
  <c r="L8881" i="44"/>
  <c r="I8881" i="44"/>
  <c r="J8881" i="44" s="1"/>
  <c r="L8880" i="44"/>
  <c r="I8880" i="44"/>
  <c r="J8880" i="44" s="1"/>
  <c r="L8879" i="44"/>
  <c r="J8879" i="44"/>
  <c r="I8879" i="44"/>
  <c r="L8878" i="44"/>
  <c r="I8878" i="44"/>
  <c r="J8878" i="44" s="1"/>
  <c r="L8877" i="44"/>
  <c r="I8877" i="44"/>
  <c r="J8877" i="44" s="1"/>
  <c r="L8876" i="44"/>
  <c r="I8876" i="44"/>
  <c r="J8876" i="44" s="1"/>
  <c r="L8875" i="44"/>
  <c r="I8875" i="44"/>
  <c r="J8875" i="44" s="1"/>
  <c r="L8874" i="44"/>
  <c r="I8874" i="44"/>
  <c r="J8874" i="44" s="1"/>
  <c r="L8873" i="44"/>
  <c r="I8873" i="44"/>
  <c r="J8873" i="44" s="1"/>
  <c r="L8872" i="44"/>
  <c r="I8872" i="44"/>
  <c r="J8872" i="44" s="1"/>
  <c r="L8871" i="44"/>
  <c r="I8871" i="44"/>
  <c r="J8871" i="44" s="1"/>
  <c r="L8870" i="44"/>
  <c r="I8870" i="44"/>
  <c r="J8870" i="44" s="1"/>
  <c r="L8869" i="44"/>
  <c r="I8869" i="44"/>
  <c r="J8869" i="44" s="1"/>
  <c r="L8868" i="44"/>
  <c r="I8868" i="44"/>
  <c r="J8868" i="44" s="1"/>
  <c r="L8867" i="44"/>
  <c r="I8867" i="44"/>
  <c r="J8867" i="44" s="1"/>
  <c r="L8866" i="44"/>
  <c r="J8866" i="44"/>
  <c r="I8866" i="44"/>
  <c r="L8865" i="44"/>
  <c r="I8865" i="44"/>
  <c r="J8865" i="44" s="1"/>
  <c r="L8864" i="44"/>
  <c r="I8864" i="44"/>
  <c r="J8864" i="44" s="1"/>
  <c r="L8863" i="44"/>
  <c r="J8863" i="44"/>
  <c r="I8863" i="44"/>
  <c r="L8862" i="44"/>
  <c r="I8862" i="44"/>
  <c r="J8862" i="44" s="1"/>
  <c r="L8861" i="44"/>
  <c r="I8861" i="44"/>
  <c r="J8861" i="44" s="1"/>
  <c r="L8860" i="44"/>
  <c r="I8860" i="44"/>
  <c r="J8860" i="44" s="1"/>
  <c r="L8859" i="44"/>
  <c r="I8859" i="44"/>
  <c r="J8859" i="44" s="1"/>
  <c r="L8858" i="44"/>
  <c r="I8858" i="44"/>
  <c r="J8858" i="44" s="1"/>
  <c r="L8857" i="44"/>
  <c r="I8857" i="44"/>
  <c r="J8857" i="44" s="1"/>
  <c r="L8856" i="44"/>
  <c r="I8856" i="44"/>
  <c r="J8856" i="44" s="1"/>
  <c r="L8855" i="44"/>
  <c r="I8855" i="44"/>
  <c r="J8855" i="44" s="1"/>
  <c r="L8854" i="44"/>
  <c r="I8854" i="44"/>
  <c r="J8854" i="44" s="1"/>
  <c r="L8853" i="44"/>
  <c r="I8853" i="44"/>
  <c r="J8853" i="44" s="1"/>
  <c r="L8852" i="44"/>
  <c r="I8852" i="44"/>
  <c r="J8852" i="44" s="1"/>
  <c r="L8851" i="44"/>
  <c r="I8851" i="44"/>
  <c r="J8851" i="44" s="1"/>
  <c r="L8850" i="44"/>
  <c r="J8850" i="44"/>
  <c r="I8850" i="44"/>
  <c r="L8849" i="44"/>
  <c r="I8849" i="44"/>
  <c r="J8849" i="44" s="1"/>
  <c r="L8848" i="44"/>
  <c r="I8848" i="44"/>
  <c r="J8848" i="44" s="1"/>
  <c r="L8847" i="44"/>
  <c r="J8847" i="44"/>
  <c r="I8847" i="44"/>
  <c r="L8846" i="44"/>
  <c r="I8846" i="44"/>
  <c r="J8846" i="44" s="1"/>
  <c r="L8845" i="44"/>
  <c r="I8845" i="44"/>
  <c r="J8845" i="44" s="1"/>
  <c r="L8844" i="44"/>
  <c r="I8844" i="44"/>
  <c r="J8844" i="44" s="1"/>
  <c r="L8843" i="44"/>
  <c r="I8843" i="44"/>
  <c r="J8843" i="44" s="1"/>
  <c r="L8842" i="44"/>
  <c r="I8842" i="44"/>
  <c r="J8842" i="44" s="1"/>
  <c r="L8841" i="44"/>
  <c r="I8841" i="44"/>
  <c r="J8841" i="44" s="1"/>
  <c r="L8840" i="44"/>
  <c r="I8840" i="44"/>
  <c r="J8840" i="44" s="1"/>
  <c r="L8839" i="44"/>
  <c r="I8839" i="44"/>
  <c r="J8839" i="44" s="1"/>
  <c r="L8838" i="44"/>
  <c r="I8838" i="44"/>
  <c r="J8838" i="44" s="1"/>
  <c r="L8837" i="44"/>
  <c r="I8837" i="44"/>
  <c r="J8837" i="44" s="1"/>
  <c r="L8836" i="44"/>
  <c r="I8836" i="44"/>
  <c r="J8836" i="44" s="1"/>
  <c r="L8835" i="44"/>
  <c r="I8835" i="44"/>
  <c r="J8835" i="44" s="1"/>
  <c r="L8834" i="44"/>
  <c r="J8834" i="44"/>
  <c r="I8834" i="44"/>
  <c r="L8833" i="44"/>
  <c r="I8833" i="44"/>
  <c r="J8833" i="44" s="1"/>
  <c r="L8832" i="44"/>
  <c r="I8832" i="44"/>
  <c r="J8832" i="44" s="1"/>
  <c r="L8831" i="44"/>
  <c r="J8831" i="44"/>
  <c r="I8831" i="44"/>
  <c r="L8830" i="44"/>
  <c r="I8830" i="44"/>
  <c r="J8830" i="44" s="1"/>
  <c r="L8829" i="44"/>
  <c r="I8829" i="44"/>
  <c r="J8829" i="44" s="1"/>
  <c r="L8828" i="44"/>
  <c r="I8828" i="44"/>
  <c r="J8828" i="44" s="1"/>
  <c r="L8827" i="44"/>
  <c r="I8827" i="44"/>
  <c r="J8827" i="44" s="1"/>
  <c r="L8826" i="44"/>
  <c r="I8826" i="44"/>
  <c r="J8826" i="44" s="1"/>
  <c r="L8825" i="44"/>
  <c r="I8825" i="44"/>
  <c r="J8825" i="44" s="1"/>
  <c r="L8824" i="44"/>
  <c r="I8824" i="44"/>
  <c r="J8824" i="44" s="1"/>
  <c r="L8823" i="44"/>
  <c r="I8823" i="44"/>
  <c r="J8823" i="44" s="1"/>
  <c r="L8822" i="44"/>
  <c r="J8822" i="44"/>
  <c r="I8822" i="44"/>
  <c r="L8821" i="44"/>
  <c r="I8821" i="44"/>
  <c r="J8821" i="44" s="1"/>
  <c r="L8820" i="44"/>
  <c r="I8820" i="44"/>
  <c r="J8820" i="44" s="1"/>
  <c r="L8819" i="44"/>
  <c r="I8819" i="44"/>
  <c r="J8819" i="44" s="1"/>
  <c r="L8818" i="44"/>
  <c r="I8818" i="44"/>
  <c r="J8818" i="44" s="1"/>
  <c r="L8817" i="44"/>
  <c r="I8817" i="44"/>
  <c r="J8817" i="44" s="1"/>
  <c r="L8816" i="44"/>
  <c r="I8816" i="44"/>
  <c r="J8816" i="44" s="1"/>
  <c r="L8815" i="44"/>
  <c r="I8815" i="44"/>
  <c r="J8815" i="44" s="1"/>
  <c r="L8814" i="44"/>
  <c r="I8814" i="44"/>
  <c r="J8814" i="44" s="1"/>
  <c r="L8813" i="44"/>
  <c r="I8813" i="44"/>
  <c r="J8813" i="44" s="1"/>
  <c r="L8812" i="44"/>
  <c r="I8812" i="44"/>
  <c r="J8812" i="44" s="1"/>
  <c r="L8811" i="44"/>
  <c r="I8811" i="44"/>
  <c r="J8811" i="44" s="1"/>
  <c r="L8810" i="44"/>
  <c r="I8810" i="44"/>
  <c r="J8810" i="44" s="1"/>
  <c r="L8809" i="44"/>
  <c r="I8809" i="44"/>
  <c r="J8809" i="44" s="1"/>
  <c r="L8808" i="44"/>
  <c r="J8808" i="44"/>
  <c r="I8808" i="44"/>
  <c r="L8807" i="44"/>
  <c r="I8807" i="44"/>
  <c r="J8807" i="44" s="1"/>
  <c r="L8806" i="44"/>
  <c r="I8806" i="44"/>
  <c r="J8806" i="44" s="1"/>
  <c r="L8805" i="44"/>
  <c r="I8805" i="44"/>
  <c r="J8805" i="44" s="1"/>
  <c r="L8804" i="44"/>
  <c r="I8804" i="44"/>
  <c r="J8804" i="44" s="1"/>
  <c r="L8803" i="44"/>
  <c r="I8803" i="44"/>
  <c r="J8803" i="44" s="1"/>
  <c r="L8802" i="44"/>
  <c r="I8802" i="44"/>
  <c r="J8802" i="44" s="1"/>
  <c r="L8801" i="44"/>
  <c r="I8801" i="44"/>
  <c r="J8801" i="44" s="1"/>
  <c r="L8800" i="44"/>
  <c r="I8800" i="44"/>
  <c r="J8800" i="44" s="1"/>
  <c r="L8799" i="44"/>
  <c r="I8799" i="44"/>
  <c r="J8799" i="44" s="1"/>
  <c r="L8798" i="44"/>
  <c r="I8798" i="44"/>
  <c r="J8798" i="44" s="1"/>
  <c r="L8797" i="44"/>
  <c r="I8797" i="44"/>
  <c r="J8797" i="44" s="1"/>
  <c r="L8796" i="44"/>
  <c r="I8796" i="44"/>
  <c r="J8796" i="44" s="1"/>
  <c r="L8795" i="44"/>
  <c r="I8795" i="44"/>
  <c r="J8795" i="44" s="1"/>
  <c r="L8794" i="44"/>
  <c r="I8794" i="44"/>
  <c r="J8794" i="44" s="1"/>
  <c r="L8793" i="44"/>
  <c r="I8793" i="44"/>
  <c r="J8793" i="44" s="1"/>
  <c r="L8792" i="44"/>
  <c r="J8792" i="44"/>
  <c r="I8792" i="44"/>
  <c r="L8791" i="44"/>
  <c r="I8791" i="44"/>
  <c r="J8791" i="44" s="1"/>
  <c r="L8790" i="44"/>
  <c r="I8790" i="44"/>
  <c r="J8790" i="44" s="1"/>
  <c r="L8789" i="44"/>
  <c r="I8789" i="44"/>
  <c r="J8789" i="44" s="1"/>
  <c r="L8788" i="44"/>
  <c r="I8788" i="44"/>
  <c r="J8788" i="44" s="1"/>
  <c r="L8787" i="44"/>
  <c r="I8787" i="44"/>
  <c r="J8787" i="44" s="1"/>
  <c r="L8786" i="44"/>
  <c r="I8786" i="44"/>
  <c r="J8786" i="44" s="1"/>
  <c r="L8785" i="44"/>
  <c r="I8785" i="44"/>
  <c r="J8785" i="44" s="1"/>
  <c r="L8784" i="44"/>
  <c r="J8784" i="44"/>
  <c r="I8784" i="44"/>
  <c r="L8783" i="44"/>
  <c r="I8783" i="44"/>
  <c r="J8783" i="44" s="1"/>
  <c r="L8782" i="44"/>
  <c r="I8782" i="44"/>
  <c r="J8782" i="44" s="1"/>
  <c r="L8781" i="44"/>
  <c r="I8781" i="44"/>
  <c r="J8781" i="44" s="1"/>
  <c r="L8780" i="44"/>
  <c r="I8780" i="44"/>
  <c r="J8780" i="44" s="1"/>
  <c r="L8779" i="44"/>
  <c r="I8779" i="44"/>
  <c r="J8779" i="44" s="1"/>
  <c r="L8778" i="44"/>
  <c r="I8778" i="44"/>
  <c r="J8778" i="44" s="1"/>
  <c r="L8777" i="44"/>
  <c r="I8777" i="44"/>
  <c r="J8777" i="44" s="1"/>
  <c r="L8776" i="44"/>
  <c r="J8776" i="44"/>
  <c r="I8776" i="44"/>
  <c r="L8775" i="44"/>
  <c r="I8775" i="44"/>
  <c r="J8775" i="44" s="1"/>
  <c r="L8774" i="44"/>
  <c r="I8774" i="44"/>
  <c r="J8774" i="44" s="1"/>
  <c r="L8773" i="44"/>
  <c r="I8773" i="44"/>
  <c r="J8773" i="44" s="1"/>
  <c r="L8772" i="44"/>
  <c r="I8772" i="44"/>
  <c r="J8772" i="44" s="1"/>
  <c r="L8771" i="44"/>
  <c r="I8771" i="44"/>
  <c r="J8771" i="44" s="1"/>
  <c r="L8770" i="44"/>
  <c r="J8770" i="44"/>
  <c r="I8770" i="44"/>
  <c r="L8769" i="44"/>
  <c r="I8769" i="44"/>
  <c r="J8769" i="44" s="1"/>
  <c r="L8768" i="44"/>
  <c r="I8768" i="44"/>
  <c r="J8768" i="44" s="1"/>
  <c r="L8767" i="44"/>
  <c r="I8767" i="44"/>
  <c r="J8767" i="44" s="1"/>
  <c r="L8766" i="44"/>
  <c r="I8766" i="44"/>
  <c r="J8766" i="44" s="1"/>
  <c r="L8765" i="44"/>
  <c r="I8765" i="44"/>
  <c r="J8765" i="44" s="1"/>
  <c r="L8764" i="44"/>
  <c r="I8764" i="44"/>
  <c r="J8764" i="44" s="1"/>
  <c r="L8763" i="44"/>
  <c r="I8763" i="44"/>
  <c r="J8763" i="44" s="1"/>
  <c r="L8762" i="44"/>
  <c r="J8762" i="44"/>
  <c r="I8762" i="44"/>
  <c r="L8761" i="44"/>
  <c r="I8761" i="44"/>
  <c r="J8761" i="44" s="1"/>
  <c r="L8760" i="44"/>
  <c r="I8760" i="44"/>
  <c r="J8760" i="44" s="1"/>
  <c r="L8759" i="44"/>
  <c r="J8759" i="44"/>
  <c r="I8759" i="44"/>
  <c r="L8758" i="44"/>
  <c r="I8758" i="44"/>
  <c r="J8758" i="44" s="1"/>
  <c r="L8757" i="44"/>
  <c r="I8757" i="44"/>
  <c r="J8757" i="44" s="1"/>
  <c r="L8756" i="44"/>
  <c r="I8756" i="44"/>
  <c r="J8756" i="44" s="1"/>
  <c r="L8755" i="44"/>
  <c r="I8755" i="44"/>
  <c r="J8755" i="44" s="1"/>
  <c r="L8754" i="44"/>
  <c r="I8754" i="44"/>
  <c r="J8754" i="44" s="1"/>
  <c r="L8753" i="44"/>
  <c r="I8753" i="44"/>
  <c r="J8753" i="44" s="1"/>
  <c r="L8752" i="44"/>
  <c r="I8752" i="44"/>
  <c r="J8752" i="44" s="1"/>
  <c r="L8751" i="44"/>
  <c r="I8751" i="44"/>
  <c r="J8751" i="44" s="1"/>
  <c r="L8750" i="44"/>
  <c r="I8750" i="44"/>
  <c r="J8750" i="44" s="1"/>
  <c r="L8749" i="44"/>
  <c r="I8749" i="44"/>
  <c r="J8749" i="44" s="1"/>
  <c r="L8748" i="44"/>
  <c r="I8748" i="44"/>
  <c r="J8748" i="44" s="1"/>
  <c r="L8747" i="44"/>
  <c r="I8747" i="44"/>
  <c r="J8747" i="44" s="1"/>
  <c r="L8746" i="44"/>
  <c r="J8746" i="44"/>
  <c r="I8746" i="44"/>
  <c r="L8745" i="44"/>
  <c r="I8745" i="44"/>
  <c r="J8745" i="44" s="1"/>
  <c r="L8744" i="44"/>
  <c r="I8744" i="44"/>
  <c r="J8744" i="44" s="1"/>
  <c r="L8743" i="44"/>
  <c r="J8743" i="44"/>
  <c r="I8743" i="44"/>
  <c r="L8742" i="44"/>
  <c r="I8742" i="44"/>
  <c r="J8742" i="44" s="1"/>
  <c r="L8741" i="44"/>
  <c r="I8741" i="44"/>
  <c r="J8741" i="44" s="1"/>
  <c r="L8740" i="44"/>
  <c r="I8740" i="44"/>
  <c r="J8740" i="44" s="1"/>
  <c r="L8739" i="44"/>
  <c r="I8739" i="44"/>
  <c r="J8739" i="44" s="1"/>
  <c r="L8738" i="44"/>
  <c r="I8738" i="44"/>
  <c r="J8738" i="44" s="1"/>
  <c r="L8737" i="44"/>
  <c r="I8737" i="44"/>
  <c r="J8737" i="44" s="1"/>
  <c r="L8736" i="44"/>
  <c r="I8736" i="44"/>
  <c r="J8736" i="44" s="1"/>
  <c r="L8735" i="44"/>
  <c r="I8735" i="44"/>
  <c r="J8735" i="44" s="1"/>
  <c r="L8734" i="44"/>
  <c r="J8734" i="44"/>
  <c r="I8734" i="44"/>
  <c r="L8733" i="44"/>
  <c r="I8733" i="44"/>
  <c r="J8733" i="44" s="1"/>
  <c r="L8732" i="44"/>
  <c r="I8732" i="44"/>
  <c r="J8732" i="44" s="1"/>
  <c r="L8731" i="44"/>
  <c r="I8731" i="44"/>
  <c r="J8731" i="44" s="1"/>
  <c r="L8730" i="44"/>
  <c r="I8730" i="44"/>
  <c r="J8730" i="44" s="1"/>
  <c r="L8729" i="44"/>
  <c r="I8729" i="44"/>
  <c r="J8729" i="44" s="1"/>
  <c r="L8728" i="44"/>
  <c r="I8728" i="44"/>
  <c r="J8728" i="44" s="1"/>
  <c r="L8727" i="44"/>
  <c r="I8727" i="44"/>
  <c r="J8727" i="44" s="1"/>
  <c r="L8726" i="44"/>
  <c r="J8726" i="44"/>
  <c r="I8726" i="44"/>
  <c r="L8725" i="44"/>
  <c r="I8725" i="44"/>
  <c r="J8725" i="44" s="1"/>
  <c r="L8724" i="44"/>
  <c r="I8724" i="44"/>
  <c r="J8724" i="44" s="1"/>
  <c r="L8723" i="44"/>
  <c r="I8723" i="44"/>
  <c r="J8723" i="44" s="1"/>
  <c r="L8722" i="44"/>
  <c r="I8722" i="44"/>
  <c r="J8722" i="44" s="1"/>
  <c r="L8721" i="44"/>
  <c r="I8721" i="44"/>
  <c r="J8721" i="44" s="1"/>
  <c r="L8720" i="44"/>
  <c r="I8720" i="44"/>
  <c r="J8720" i="44" s="1"/>
  <c r="L8719" i="44"/>
  <c r="I8719" i="44"/>
  <c r="J8719" i="44" s="1"/>
  <c r="L8718" i="44"/>
  <c r="J8718" i="44"/>
  <c r="I8718" i="44"/>
  <c r="L8717" i="44"/>
  <c r="I8717" i="44"/>
  <c r="J8717" i="44" s="1"/>
  <c r="L8716" i="44"/>
  <c r="I8716" i="44"/>
  <c r="J8716" i="44" s="1"/>
  <c r="L8715" i="44"/>
  <c r="I8715" i="44"/>
  <c r="J8715" i="44" s="1"/>
  <c r="L8714" i="44"/>
  <c r="I8714" i="44"/>
  <c r="J8714" i="44" s="1"/>
  <c r="L8713" i="44"/>
  <c r="I8713" i="44"/>
  <c r="J8713" i="44" s="1"/>
  <c r="L8712" i="44"/>
  <c r="I8712" i="44"/>
  <c r="J8712" i="44" s="1"/>
  <c r="L8711" i="44"/>
  <c r="I8711" i="44"/>
  <c r="J8711" i="44" s="1"/>
  <c r="L8710" i="44"/>
  <c r="I8710" i="44"/>
  <c r="J8710" i="44" s="1"/>
  <c r="L8709" i="44"/>
  <c r="I8709" i="44"/>
  <c r="J8709" i="44" s="1"/>
  <c r="L8708" i="44"/>
  <c r="I8708" i="44"/>
  <c r="J8708" i="44" s="1"/>
  <c r="L8707" i="44"/>
  <c r="I8707" i="44"/>
  <c r="J8707" i="44" s="1"/>
  <c r="L8706" i="44"/>
  <c r="J8706" i="44"/>
  <c r="I8706" i="44"/>
  <c r="L8705" i="44"/>
  <c r="I8705" i="44"/>
  <c r="J8705" i="44" s="1"/>
  <c r="L8704" i="44"/>
  <c r="I8704" i="44"/>
  <c r="J8704" i="44" s="1"/>
  <c r="L8703" i="44"/>
  <c r="I8703" i="44"/>
  <c r="J8703" i="44" s="1"/>
  <c r="L8702" i="44"/>
  <c r="J8702" i="44"/>
  <c r="I8702" i="44"/>
  <c r="L8701" i="44"/>
  <c r="I8701" i="44"/>
  <c r="J8701" i="44" s="1"/>
  <c r="L8700" i="44"/>
  <c r="I8700" i="44"/>
  <c r="J8700" i="44" s="1"/>
  <c r="L8699" i="44"/>
  <c r="I8699" i="44"/>
  <c r="J8699" i="44" s="1"/>
  <c r="L8698" i="44"/>
  <c r="I8698" i="44"/>
  <c r="J8698" i="44" s="1"/>
  <c r="L8697" i="44"/>
  <c r="I8697" i="44"/>
  <c r="J8697" i="44" s="1"/>
  <c r="L8696" i="44"/>
  <c r="I8696" i="44"/>
  <c r="J8696" i="44" s="1"/>
  <c r="L8695" i="44"/>
  <c r="J8695" i="44"/>
  <c r="I8695" i="44"/>
  <c r="L8694" i="44"/>
  <c r="I8694" i="44"/>
  <c r="J8694" i="44" s="1"/>
  <c r="L8693" i="44"/>
  <c r="I8693" i="44"/>
  <c r="J8693" i="44" s="1"/>
  <c r="L8692" i="44"/>
  <c r="I8692" i="44"/>
  <c r="J8692" i="44" s="1"/>
  <c r="L8691" i="44"/>
  <c r="L8690" i="44"/>
  <c r="I8690" i="44"/>
  <c r="J8690" i="44" s="1"/>
  <c r="L8689" i="44"/>
  <c r="J8689" i="44"/>
  <c r="I8689" i="44"/>
  <c r="L8688" i="44"/>
  <c r="I8688" i="44"/>
  <c r="J8688" i="44" s="1"/>
  <c r="L8687" i="44"/>
  <c r="I8687" i="44"/>
  <c r="J8687" i="44" s="1"/>
  <c r="L8686" i="44"/>
  <c r="I8686" i="44"/>
  <c r="J8686" i="44" s="1"/>
  <c r="L8685" i="44"/>
  <c r="I8685" i="44"/>
  <c r="J8685" i="44" s="1"/>
  <c r="L8684" i="44"/>
  <c r="J8684" i="44"/>
  <c r="I8684" i="44"/>
  <c r="L8683" i="44"/>
  <c r="I8683" i="44"/>
  <c r="J8683" i="44" s="1"/>
  <c r="L8682" i="44"/>
  <c r="I8682" i="44"/>
  <c r="J8682" i="44" s="1"/>
  <c r="L8681" i="44"/>
  <c r="I8681" i="44"/>
  <c r="J8681" i="44" s="1"/>
  <c r="L8680" i="44"/>
  <c r="I8680" i="44"/>
  <c r="J8680" i="44" s="1"/>
  <c r="L8679" i="44"/>
  <c r="I8679" i="44"/>
  <c r="J8679" i="44" s="1"/>
  <c r="L8678" i="44"/>
  <c r="I8678" i="44"/>
  <c r="J8678" i="44" s="1"/>
  <c r="L8677" i="44"/>
  <c r="I8677" i="44"/>
  <c r="J8677" i="44" s="1"/>
  <c r="L8676" i="44"/>
  <c r="J8676" i="44"/>
  <c r="I8676" i="44"/>
  <c r="L8675" i="44"/>
  <c r="I8675" i="44"/>
  <c r="J8675" i="44" s="1"/>
  <c r="L8674" i="44"/>
  <c r="I8674" i="44"/>
  <c r="J8674" i="44" s="1"/>
  <c r="L8673" i="44"/>
  <c r="I8673" i="44"/>
  <c r="J8673" i="44" s="1"/>
  <c r="L8672" i="44"/>
  <c r="I8672" i="44"/>
  <c r="J8672" i="44" s="1"/>
  <c r="L8671" i="44"/>
  <c r="I8671" i="44"/>
  <c r="J8671" i="44" s="1"/>
  <c r="L8670" i="44"/>
  <c r="I8670" i="44"/>
  <c r="J8670" i="44" s="1"/>
  <c r="L8669" i="44"/>
  <c r="I8669" i="44"/>
  <c r="J8669" i="44" s="1"/>
  <c r="L8668" i="44"/>
  <c r="I8668" i="44"/>
  <c r="J8668" i="44" s="1"/>
  <c r="L8667" i="44"/>
  <c r="I8667" i="44"/>
  <c r="J8667" i="44" s="1"/>
  <c r="L8666" i="44"/>
  <c r="I8666" i="44"/>
  <c r="J8666" i="44" s="1"/>
  <c r="L8665" i="44"/>
  <c r="I8665" i="44"/>
  <c r="J8665" i="44" s="1"/>
  <c r="L8664" i="44"/>
  <c r="I8664" i="44"/>
  <c r="J8664" i="44" s="1"/>
  <c r="L8663" i="44"/>
  <c r="I8663" i="44"/>
  <c r="J8663" i="44" s="1"/>
  <c r="L8662" i="44"/>
  <c r="I8662" i="44"/>
  <c r="J8662" i="44" s="1"/>
  <c r="L8661" i="44"/>
  <c r="I8661" i="44"/>
  <c r="J8661" i="44" s="1"/>
  <c r="L8660" i="44"/>
  <c r="I8660" i="44"/>
  <c r="J8660" i="44" s="1"/>
  <c r="L8659" i="44"/>
  <c r="I8659" i="44"/>
  <c r="J8659" i="44" s="1"/>
  <c r="L8658" i="44"/>
  <c r="J8658" i="44"/>
  <c r="I8658" i="44"/>
  <c r="L8657" i="44"/>
  <c r="I8657" i="44"/>
  <c r="J8657" i="44" s="1"/>
  <c r="L8656" i="44"/>
  <c r="I8656" i="44"/>
  <c r="J8656" i="44" s="1"/>
  <c r="L8655" i="44"/>
  <c r="I8655" i="44"/>
  <c r="J8655" i="44" s="1"/>
  <c r="L8654" i="44"/>
  <c r="I8654" i="44"/>
  <c r="J8654" i="44" s="1"/>
  <c r="L8653" i="44"/>
  <c r="I8653" i="44"/>
  <c r="J8653" i="44" s="1"/>
  <c r="L8652" i="44"/>
  <c r="I8652" i="44"/>
  <c r="J8652" i="44" s="1"/>
  <c r="L8651" i="44"/>
  <c r="I8651" i="44"/>
  <c r="J8651" i="44" s="1"/>
  <c r="L8650" i="44"/>
  <c r="J8650" i="44"/>
  <c r="I8650" i="44"/>
  <c r="L8649" i="44"/>
  <c r="I8649" i="44"/>
  <c r="J8649" i="44" s="1"/>
  <c r="L8648" i="44"/>
  <c r="I8648" i="44"/>
  <c r="J8648" i="44" s="1"/>
  <c r="L8647" i="44"/>
  <c r="I8647" i="44"/>
  <c r="J8647" i="44" s="1"/>
  <c r="L8646" i="44"/>
  <c r="I8646" i="44"/>
  <c r="J8646" i="44" s="1"/>
  <c r="L8645" i="44"/>
  <c r="I8645" i="44"/>
  <c r="J8645" i="44" s="1"/>
  <c r="L8644" i="44"/>
  <c r="I8644" i="44"/>
  <c r="J8644" i="44" s="1"/>
  <c r="L8643" i="44"/>
  <c r="I8643" i="44"/>
  <c r="J8643" i="44" s="1"/>
  <c r="L8642" i="44"/>
  <c r="J8642" i="44"/>
  <c r="I8642" i="44"/>
  <c r="L8641" i="44"/>
  <c r="I8641" i="44"/>
  <c r="J8641" i="44" s="1"/>
  <c r="L8640" i="44"/>
  <c r="I8640" i="44"/>
  <c r="J8640" i="44" s="1"/>
  <c r="L8639" i="44"/>
  <c r="I8639" i="44"/>
  <c r="J8639" i="44" s="1"/>
  <c r="L8638" i="44"/>
  <c r="I8638" i="44"/>
  <c r="J8638" i="44" s="1"/>
  <c r="L8637" i="44"/>
  <c r="I8637" i="44"/>
  <c r="J8637" i="44" s="1"/>
  <c r="L8636" i="44"/>
  <c r="I8636" i="44"/>
  <c r="J8636" i="44" s="1"/>
  <c r="L8635" i="44"/>
  <c r="I8635" i="44"/>
  <c r="J8635" i="44" s="1"/>
  <c r="L8634" i="44"/>
  <c r="I8634" i="44"/>
  <c r="J8634" i="44" s="1"/>
  <c r="L8633" i="44"/>
  <c r="J8633" i="44"/>
  <c r="I8633" i="44"/>
  <c r="L8632" i="44"/>
  <c r="I8632" i="44"/>
  <c r="J8632" i="44" s="1"/>
  <c r="L8631" i="44"/>
  <c r="I8631" i="44"/>
  <c r="J8631" i="44" s="1"/>
  <c r="L8630" i="44"/>
  <c r="I8630" i="44"/>
  <c r="J8630" i="44" s="1"/>
  <c r="L8629" i="44"/>
  <c r="I8629" i="44"/>
  <c r="J8629" i="44" s="1"/>
  <c r="L8628" i="44"/>
  <c r="I8628" i="44"/>
  <c r="J8628" i="44" s="1"/>
  <c r="L8627" i="44"/>
  <c r="I8627" i="44"/>
  <c r="J8627" i="44" s="1"/>
  <c r="L8626" i="44"/>
  <c r="J8626" i="44"/>
  <c r="I8626" i="44"/>
  <c r="L8625" i="44"/>
  <c r="I8625" i="44"/>
  <c r="J8625" i="44" s="1"/>
  <c r="L8624" i="44"/>
  <c r="I8624" i="44"/>
  <c r="J8624" i="44" s="1"/>
  <c r="L8623" i="44"/>
  <c r="I8623" i="44"/>
  <c r="J8623" i="44" s="1"/>
  <c r="L8622" i="44"/>
  <c r="I8622" i="44"/>
  <c r="J8622" i="44" s="1"/>
  <c r="L8621" i="44"/>
  <c r="I8621" i="44"/>
  <c r="J8621" i="44" s="1"/>
  <c r="L8620" i="44"/>
  <c r="J8620" i="44"/>
  <c r="I8620" i="44"/>
  <c r="L8619" i="44"/>
  <c r="I8619" i="44"/>
  <c r="J8619" i="44" s="1"/>
  <c r="L8618" i="44"/>
  <c r="I8618" i="44"/>
  <c r="J8618" i="44" s="1"/>
  <c r="L8617" i="44"/>
  <c r="I8617" i="44"/>
  <c r="J8617" i="44" s="1"/>
  <c r="L8616" i="44"/>
  <c r="I8616" i="44"/>
  <c r="J8616" i="44" s="1"/>
  <c r="L8615" i="44"/>
  <c r="I8615" i="44"/>
  <c r="J8615" i="44" s="1"/>
  <c r="L8614" i="44"/>
  <c r="I8614" i="44"/>
  <c r="J8614" i="44" s="1"/>
  <c r="L8613" i="44"/>
  <c r="I8613" i="44"/>
  <c r="J8613" i="44" s="1"/>
  <c r="L8612" i="44"/>
  <c r="J8612" i="44"/>
  <c r="I8612" i="44"/>
  <c r="L8611" i="44"/>
  <c r="I8611" i="44"/>
  <c r="J8611" i="44" s="1"/>
  <c r="L8610" i="44"/>
  <c r="I8610" i="44"/>
  <c r="J8610" i="44" s="1"/>
  <c r="L8609" i="44"/>
  <c r="J8609" i="44"/>
  <c r="I8609" i="44"/>
  <c r="L8608" i="44"/>
  <c r="I8608" i="44"/>
  <c r="J8608" i="44" s="1"/>
  <c r="L8607" i="44"/>
  <c r="I8607" i="44"/>
  <c r="J8607" i="44" s="1"/>
  <c r="L8606" i="44"/>
  <c r="I8606" i="44"/>
  <c r="J8606" i="44" s="1"/>
  <c r="L8605" i="44"/>
  <c r="I8605" i="44"/>
  <c r="J8605" i="44" s="1"/>
  <c r="L8604" i="44"/>
  <c r="I8604" i="44"/>
  <c r="J8604" i="44" s="1"/>
  <c r="L8603" i="44"/>
  <c r="I8603" i="44"/>
  <c r="J8603" i="44" s="1"/>
  <c r="L8602" i="44"/>
  <c r="J8602" i="44"/>
  <c r="I8602" i="44"/>
  <c r="L8601" i="44"/>
  <c r="I8601" i="44"/>
  <c r="J8601" i="44" s="1"/>
  <c r="L8600" i="44"/>
  <c r="J8600" i="44"/>
  <c r="I8600" i="44"/>
  <c r="L8599" i="44"/>
  <c r="I8599" i="44"/>
  <c r="J8599" i="44" s="1"/>
  <c r="L8598" i="44"/>
  <c r="I8598" i="44"/>
  <c r="J8598" i="44" s="1"/>
  <c r="L8597" i="44"/>
  <c r="I8597" i="44"/>
  <c r="J8597" i="44" s="1"/>
  <c r="L8596" i="44"/>
  <c r="I8596" i="44"/>
  <c r="J8596" i="44" s="1"/>
  <c r="L8595" i="44"/>
  <c r="I8595" i="44"/>
  <c r="J8595" i="44" s="1"/>
  <c r="L8594" i="44"/>
  <c r="I8594" i="44"/>
  <c r="J8594" i="44" s="1"/>
  <c r="L8593" i="44"/>
  <c r="I8593" i="44"/>
  <c r="J8593" i="44" s="1"/>
  <c r="L8592" i="44"/>
  <c r="J8592" i="44"/>
  <c r="I8592" i="44"/>
  <c r="L8591" i="44"/>
  <c r="I8591" i="44"/>
  <c r="J8591" i="44" s="1"/>
  <c r="L8590" i="44"/>
  <c r="I8590" i="44"/>
  <c r="J8590" i="44" s="1"/>
  <c r="L8589" i="44"/>
  <c r="I8589" i="44"/>
  <c r="J8589" i="44" s="1"/>
  <c r="L8588" i="44"/>
  <c r="I8588" i="44"/>
  <c r="J8588" i="44" s="1"/>
  <c r="L8587" i="44"/>
  <c r="I8587" i="44"/>
  <c r="J8587" i="44" s="1"/>
  <c r="L8586" i="44"/>
  <c r="I8586" i="44"/>
  <c r="J8586" i="44" s="1"/>
  <c r="L8585" i="44"/>
  <c r="I8585" i="44"/>
  <c r="J8585" i="44" s="1"/>
  <c r="L8584" i="44"/>
  <c r="I8584" i="44"/>
  <c r="J8584" i="44" s="1"/>
  <c r="L8583" i="44"/>
  <c r="I8583" i="44"/>
  <c r="J8583" i="44" s="1"/>
  <c r="L8582" i="44"/>
  <c r="I8582" i="44"/>
  <c r="J8582" i="44" s="1"/>
  <c r="L8581" i="44"/>
  <c r="I8581" i="44"/>
  <c r="J8581" i="44" s="1"/>
  <c r="L8580" i="44"/>
  <c r="J8580" i="44"/>
  <c r="I8580" i="44"/>
  <c r="L8579" i="44"/>
  <c r="I8579" i="44"/>
  <c r="J8579" i="44" s="1"/>
  <c r="L8578" i="44"/>
  <c r="J8578" i="44"/>
  <c r="I8578" i="44"/>
  <c r="L8577" i="44"/>
  <c r="I8577" i="44"/>
  <c r="J8577" i="44" s="1"/>
  <c r="L8576" i="44"/>
  <c r="I8576" i="44"/>
  <c r="J8576" i="44" s="1"/>
  <c r="L8575" i="44"/>
  <c r="I8575" i="44"/>
  <c r="J8575" i="44" s="1"/>
  <c r="L8574" i="44"/>
  <c r="I8574" i="44"/>
  <c r="J8574" i="44" s="1"/>
  <c r="L8573" i="44"/>
  <c r="I8573" i="44"/>
  <c r="J8573" i="44" s="1"/>
  <c r="L8572" i="44"/>
  <c r="I8572" i="44"/>
  <c r="J8572" i="44" s="1"/>
  <c r="L8571" i="44"/>
  <c r="I8571" i="44"/>
  <c r="J8571" i="44" s="1"/>
  <c r="L8570" i="44"/>
  <c r="I8570" i="44"/>
  <c r="J8570" i="44" s="1"/>
  <c r="L8569" i="44"/>
  <c r="J8569" i="44"/>
  <c r="I8569" i="44"/>
  <c r="L8568" i="44"/>
  <c r="I8568" i="44"/>
  <c r="J8568" i="44" s="1"/>
  <c r="L8567" i="44"/>
  <c r="I8567" i="44"/>
  <c r="J8567" i="44" s="1"/>
  <c r="L8566" i="44"/>
  <c r="I8566" i="44"/>
  <c r="J8566" i="44" s="1"/>
  <c r="L8565" i="44"/>
  <c r="I8565" i="44"/>
  <c r="J8565" i="44" s="1"/>
  <c r="L8564" i="44"/>
  <c r="I8564" i="44"/>
  <c r="J8564" i="44" s="1"/>
  <c r="L8563" i="44"/>
  <c r="I8563" i="44"/>
  <c r="J8563" i="44" s="1"/>
  <c r="L8562" i="44"/>
  <c r="I8562" i="44"/>
  <c r="J8562" i="44" s="1"/>
  <c r="L8561" i="44"/>
  <c r="I8561" i="44"/>
  <c r="J8561" i="44" s="1"/>
  <c r="L8560" i="44"/>
  <c r="I8560" i="44"/>
  <c r="J8560" i="44" s="1"/>
  <c r="L8559" i="44"/>
  <c r="I8559" i="44"/>
  <c r="J8559" i="44" s="1"/>
  <c r="L8558" i="44"/>
  <c r="I8558" i="44"/>
  <c r="J8558" i="44" s="1"/>
  <c r="L8557" i="44"/>
  <c r="I8557" i="44"/>
  <c r="J8557" i="44" s="1"/>
  <c r="L8556" i="44"/>
  <c r="I8556" i="44"/>
  <c r="J8556" i="44" s="1"/>
  <c r="L8555" i="44"/>
  <c r="I8555" i="44"/>
  <c r="J8555" i="44" s="1"/>
  <c r="L8554" i="44"/>
  <c r="I8554" i="44"/>
  <c r="J8554" i="44" s="1"/>
  <c r="L8553" i="44"/>
  <c r="I8553" i="44"/>
  <c r="J8553" i="44" s="1"/>
  <c r="L8552" i="44"/>
  <c r="I8552" i="44"/>
  <c r="J8552" i="44" s="1"/>
  <c r="L8551" i="44"/>
  <c r="I8551" i="44"/>
  <c r="J8551" i="44" s="1"/>
  <c r="L8550" i="44"/>
  <c r="I8550" i="44"/>
  <c r="J8550" i="44" s="1"/>
  <c r="L8549" i="44"/>
  <c r="I8549" i="44"/>
  <c r="J8549" i="44" s="1"/>
  <c r="L8548" i="44"/>
  <c r="I8548" i="44"/>
  <c r="J8548" i="44" s="1"/>
  <c r="L8547" i="44"/>
  <c r="I8547" i="44"/>
  <c r="J8547" i="44" s="1"/>
  <c r="L8546" i="44"/>
  <c r="I8546" i="44"/>
  <c r="J8546" i="44" s="1"/>
  <c r="L8545" i="44"/>
  <c r="I8545" i="44"/>
  <c r="J8545" i="44" s="1"/>
  <c r="L8544" i="44"/>
  <c r="I8544" i="44"/>
  <c r="J8544" i="44" s="1"/>
  <c r="L8543" i="44"/>
  <c r="I8543" i="44"/>
  <c r="J8543" i="44" s="1"/>
  <c r="L8542" i="44"/>
  <c r="I8542" i="44"/>
  <c r="J8542" i="44" s="1"/>
  <c r="L8541" i="44"/>
  <c r="I8541" i="44"/>
  <c r="J8541" i="44" s="1"/>
  <c r="L8540" i="44"/>
  <c r="I8540" i="44"/>
  <c r="J8540" i="44" s="1"/>
  <c r="L8539" i="44"/>
  <c r="I8539" i="44"/>
  <c r="J8539" i="44" s="1"/>
  <c r="L8538" i="44"/>
  <c r="J8538" i="44"/>
  <c r="I8538" i="44"/>
  <c r="L8537" i="44"/>
  <c r="I8537" i="44"/>
  <c r="J8537" i="44" s="1"/>
  <c r="L8536" i="44"/>
  <c r="I8536" i="44"/>
  <c r="J8536" i="44" s="1"/>
  <c r="L8535" i="44"/>
  <c r="I8535" i="44"/>
  <c r="J8535" i="44" s="1"/>
  <c r="L8534" i="44"/>
  <c r="I8534" i="44"/>
  <c r="J8534" i="44" s="1"/>
  <c r="L8533" i="44"/>
  <c r="I8533" i="44"/>
  <c r="J8533" i="44" s="1"/>
  <c r="L8532" i="44"/>
  <c r="I8532" i="44"/>
  <c r="J8532" i="44" s="1"/>
  <c r="L8531" i="44"/>
  <c r="I8531" i="44"/>
  <c r="J8531" i="44" s="1"/>
  <c r="L8530" i="44"/>
  <c r="J8530" i="44"/>
  <c r="I8530" i="44"/>
  <c r="L8529" i="44"/>
  <c r="I8529" i="44"/>
  <c r="J8529" i="44" s="1"/>
  <c r="L8528" i="44"/>
  <c r="I8528" i="44"/>
  <c r="J8528" i="44" s="1"/>
  <c r="L8527" i="44"/>
  <c r="I8527" i="44"/>
  <c r="J8527" i="44" s="1"/>
  <c r="L8526" i="44"/>
  <c r="I8526" i="44"/>
  <c r="J8526" i="44" s="1"/>
  <c r="L8525" i="44"/>
  <c r="I8525" i="44"/>
  <c r="J8525" i="44" s="1"/>
  <c r="L8524" i="44"/>
  <c r="I8524" i="44"/>
  <c r="J8524" i="44" s="1"/>
  <c r="L8523" i="44"/>
  <c r="I8523" i="44"/>
  <c r="J8523" i="44" s="1"/>
  <c r="L8522" i="44"/>
  <c r="I8522" i="44"/>
  <c r="J8522" i="44" s="1"/>
  <c r="L8521" i="44"/>
  <c r="J8521" i="44"/>
  <c r="I8521" i="44"/>
  <c r="L8520" i="44"/>
  <c r="I8520" i="44"/>
  <c r="J8520" i="44" s="1"/>
  <c r="L8519" i="44"/>
  <c r="I8519" i="44"/>
  <c r="J8519" i="44" s="1"/>
  <c r="L8518" i="44"/>
  <c r="I8518" i="44"/>
  <c r="J8518" i="44" s="1"/>
  <c r="L8517" i="44"/>
  <c r="I8517" i="44"/>
  <c r="J8517" i="44" s="1"/>
  <c r="L8516" i="44"/>
  <c r="I8516" i="44"/>
  <c r="J8516" i="44" s="1"/>
  <c r="L8515" i="44"/>
  <c r="J8515" i="44"/>
  <c r="I8515" i="44"/>
  <c r="L8514" i="44"/>
  <c r="I8514" i="44"/>
  <c r="J8514" i="44" s="1"/>
  <c r="L8513" i="44"/>
  <c r="I8513" i="44"/>
  <c r="J8513" i="44" s="1"/>
  <c r="L8512" i="44"/>
  <c r="I8512" i="44"/>
  <c r="J8512" i="44" s="1"/>
  <c r="L8511" i="44"/>
  <c r="I8511" i="44"/>
  <c r="J8511" i="44" s="1"/>
  <c r="L8510" i="44"/>
  <c r="I8510" i="44"/>
  <c r="J8510" i="44" s="1"/>
  <c r="L8509" i="44"/>
  <c r="I8509" i="44"/>
  <c r="J8509" i="44" s="1"/>
  <c r="L8508" i="44"/>
  <c r="I8508" i="44"/>
  <c r="J8508" i="44" s="1"/>
  <c r="L8507" i="44"/>
  <c r="J8507" i="44"/>
  <c r="I8507" i="44"/>
  <c r="L8506" i="44"/>
  <c r="I8506" i="44"/>
  <c r="J8506" i="44" s="1"/>
  <c r="L8505" i="44"/>
  <c r="I8505" i="44"/>
  <c r="J8505" i="44" s="1"/>
  <c r="L8504" i="44"/>
  <c r="I8504" i="44"/>
  <c r="J8504" i="44" s="1"/>
  <c r="L8503" i="44"/>
  <c r="I8503" i="44"/>
  <c r="J8503" i="44" s="1"/>
  <c r="L8502" i="44"/>
  <c r="I8502" i="44"/>
  <c r="J8502" i="44" s="1"/>
  <c r="L8501" i="44"/>
  <c r="I8501" i="44"/>
  <c r="J8501" i="44" s="1"/>
  <c r="L8500" i="44"/>
  <c r="I8500" i="44"/>
  <c r="J8500" i="44" s="1"/>
  <c r="L8499" i="44"/>
  <c r="I8499" i="44"/>
  <c r="J8499" i="44" s="1"/>
  <c r="L8498" i="44"/>
  <c r="I8498" i="44"/>
  <c r="J8498" i="44" s="1"/>
  <c r="L8497" i="44"/>
  <c r="I8497" i="44"/>
  <c r="J8497" i="44" s="1"/>
  <c r="L8496" i="44"/>
  <c r="I8496" i="44"/>
  <c r="J8496" i="44" s="1"/>
  <c r="L8495" i="44"/>
  <c r="I8495" i="44"/>
  <c r="J8495" i="44" s="1"/>
  <c r="L8494" i="44"/>
  <c r="I8494" i="44"/>
  <c r="J8494" i="44" s="1"/>
  <c r="L8493" i="44"/>
  <c r="I8493" i="44"/>
  <c r="J8493" i="44" s="1"/>
  <c r="L8492" i="44"/>
  <c r="I8492" i="44"/>
  <c r="J8492" i="44" s="1"/>
  <c r="L8491" i="44"/>
  <c r="I8491" i="44"/>
  <c r="J8491" i="44" s="1"/>
  <c r="L8490" i="44"/>
  <c r="J8490" i="44"/>
  <c r="I8490" i="44"/>
  <c r="L8489" i="44"/>
  <c r="I8489" i="44"/>
  <c r="J8489" i="44" s="1"/>
  <c r="L8488" i="44"/>
  <c r="I8488" i="44"/>
  <c r="J8488" i="44" s="1"/>
  <c r="L8487" i="44"/>
  <c r="I8487" i="44"/>
  <c r="J8487" i="44" s="1"/>
  <c r="L8486" i="44"/>
  <c r="I8486" i="44"/>
  <c r="J8486" i="44" s="1"/>
  <c r="L8485" i="44"/>
  <c r="I8485" i="44"/>
  <c r="J8485" i="44" s="1"/>
  <c r="L8484" i="44"/>
  <c r="I8484" i="44"/>
  <c r="J8484" i="44" s="1"/>
  <c r="L8483" i="44"/>
  <c r="I8483" i="44"/>
  <c r="J8483" i="44" s="1"/>
  <c r="L8482" i="44"/>
  <c r="I8482" i="44"/>
  <c r="J8482" i="44" s="1"/>
  <c r="L8481" i="44"/>
  <c r="I8481" i="44"/>
  <c r="J8481" i="44" s="1"/>
  <c r="L8480" i="44"/>
  <c r="I8480" i="44"/>
  <c r="J8480" i="44" s="1"/>
  <c r="L8479" i="44"/>
  <c r="I8479" i="44"/>
  <c r="J8479" i="44" s="1"/>
  <c r="L8478" i="44"/>
  <c r="I8478" i="44"/>
  <c r="J8478" i="44" s="1"/>
  <c r="L8477" i="44"/>
  <c r="I8477" i="44"/>
  <c r="J8477" i="44" s="1"/>
  <c r="L8476" i="44"/>
  <c r="I8476" i="44"/>
  <c r="J8476" i="44" s="1"/>
  <c r="L8475" i="44"/>
  <c r="I8475" i="44"/>
  <c r="J8475" i="44" s="1"/>
  <c r="L8474" i="44"/>
  <c r="I8474" i="44"/>
  <c r="J8474" i="44" s="1"/>
  <c r="L8473" i="44"/>
  <c r="I8473" i="44"/>
  <c r="J8473" i="44" s="1"/>
  <c r="L8472" i="44"/>
  <c r="I8472" i="44"/>
  <c r="J8472" i="44" s="1"/>
  <c r="L8471" i="44"/>
  <c r="I8471" i="44"/>
  <c r="J8471" i="44" s="1"/>
  <c r="L8470" i="44"/>
  <c r="I8470" i="44"/>
  <c r="J8470" i="44" s="1"/>
  <c r="L8469" i="44"/>
  <c r="I8469" i="44"/>
  <c r="J8469" i="44" s="1"/>
  <c r="L8468" i="44"/>
  <c r="J8468" i="44"/>
  <c r="I8468" i="44"/>
  <c r="L8467" i="44"/>
  <c r="I8467" i="44"/>
  <c r="J8467" i="44" s="1"/>
  <c r="L8466" i="44"/>
  <c r="I8466" i="44"/>
  <c r="J8466" i="44" s="1"/>
  <c r="L8465" i="44"/>
  <c r="J8465" i="44"/>
  <c r="I8465" i="44"/>
  <c r="L8464" i="44"/>
  <c r="I8464" i="44"/>
  <c r="J8464" i="44" s="1"/>
  <c r="L8463" i="44"/>
  <c r="I8463" i="44"/>
  <c r="J8463" i="44" s="1"/>
  <c r="L8462" i="44"/>
  <c r="I8462" i="44"/>
  <c r="J8462" i="44" s="1"/>
  <c r="L8461" i="44"/>
  <c r="I8461" i="44"/>
  <c r="J8461" i="44" s="1"/>
  <c r="L8460" i="44"/>
  <c r="I8460" i="44"/>
  <c r="J8460" i="44" s="1"/>
  <c r="L8459" i="44"/>
  <c r="I8459" i="44"/>
  <c r="J8459" i="44" s="1"/>
  <c r="L8458" i="44"/>
  <c r="I8458" i="44"/>
  <c r="J8458" i="44" s="1"/>
  <c r="L8457" i="44"/>
  <c r="I8457" i="44"/>
  <c r="J8457" i="44" s="1"/>
  <c r="L8456" i="44"/>
  <c r="J8456" i="44"/>
  <c r="I8456" i="44"/>
  <c r="L8455" i="44"/>
  <c r="I8455" i="44"/>
  <c r="J8455" i="44" s="1"/>
  <c r="L8454" i="44"/>
  <c r="I8454" i="44"/>
  <c r="J8454" i="44" s="1"/>
  <c r="L8453" i="44"/>
  <c r="I8453" i="44"/>
  <c r="J8453" i="44" s="1"/>
  <c r="L8452" i="44"/>
  <c r="I8452" i="44"/>
  <c r="J8452" i="44" s="1"/>
  <c r="L8451" i="44"/>
  <c r="I8451" i="44"/>
  <c r="J8451" i="44" s="1"/>
  <c r="L8450" i="44"/>
  <c r="I8450" i="44"/>
  <c r="J8450" i="44" s="1"/>
  <c r="L8449" i="44"/>
  <c r="I8449" i="44"/>
  <c r="J8449" i="44" s="1"/>
  <c r="L8448" i="44"/>
  <c r="J8448" i="44"/>
  <c r="I8448" i="44"/>
  <c r="L8447" i="44"/>
  <c r="I8447" i="44"/>
  <c r="J8447" i="44" s="1"/>
  <c r="L8446" i="44"/>
  <c r="I8446" i="44"/>
  <c r="J8446" i="44" s="1"/>
  <c r="L8445" i="44"/>
  <c r="I8445" i="44"/>
  <c r="J8445" i="44" s="1"/>
  <c r="L8444" i="44"/>
  <c r="I8444" i="44"/>
  <c r="J8444" i="44" s="1"/>
  <c r="L8443" i="44"/>
  <c r="I8443" i="44"/>
  <c r="J8443" i="44" s="1"/>
  <c r="L8442" i="44"/>
  <c r="I8442" i="44"/>
  <c r="J8442" i="44" s="1"/>
  <c r="L8441" i="44"/>
  <c r="I8441" i="44"/>
  <c r="J8441" i="44" s="1"/>
  <c r="L8440" i="44"/>
  <c r="I8440" i="44"/>
  <c r="J8440" i="44" s="1"/>
  <c r="L8439" i="44"/>
  <c r="J8439" i="44"/>
  <c r="I8439" i="44"/>
  <c r="L8438" i="44"/>
  <c r="I8438" i="44"/>
  <c r="J8438" i="44" s="1"/>
  <c r="L8437" i="44"/>
  <c r="I8437" i="44"/>
  <c r="J8437" i="44" s="1"/>
  <c r="L8436" i="44"/>
  <c r="I8436" i="44"/>
  <c r="J8436" i="44" s="1"/>
  <c r="L8435" i="44"/>
  <c r="I8435" i="44"/>
  <c r="J8435" i="44" s="1"/>
  <c r="L8434" i="44"/>
  <c r="I8434" i="44"/>
  <c r="J8434" i="44" s="1"/>
  <c r="L8433" i="44"/>
  <c r="I8433" i="44"/>
  <c r="J8433" i="44" s="1"/>
  <c r="L8432" i="44"/>
  <c r="I8432" i="44"/>
  <c r="J8432" i="44" s="1"/>
  <c r="L8431" i="44"/>
  <c r="I8431" i="44"/>
  <c r="J8431" i="44" s="1"/>
  <c r="L8430" i="44"/>
  <c r="I8430" i="44"/>
  <c r="J8430" i="44" s="1"/>
  <c r="L8429" i="44"/>
  <c r="I8429" i="44"/>
  <c r="J8429" i="44" s="1"/>
  <c r="L8428" i="44"/>
  <c r="I8428" i="44"/>
  <c r="J8428" i="44" s="1"/>
  <c r="L8427" i="44"/>
  <c r="I8427" i="44"/>
  <c r="J8427" i="44" s="1"/>
  <c r="L8426" i="44"/>
  <c r="I8426" i="44"/>
  <c r="J8426" i="44" s="1"/>
  <c r="L8425" i="44"/>
  <c r="I8425" i="44"/>
  <c r="J8425" i="44" s="1"/>
  <c r="L8424" i="44"/>
  <c r="J8424" i="44"/>
  <c r="I8424" i="44"/>
  <c r="L8423" i="44"/>
  <c r="I8423" i="44"/>
  <c r="J8423" i="44" s="1"/>
  <c r="L8422" i="44"/>
  <c r="I8422" i="44"/>
  <c r="J8422" i="44" s="1"/>
  <c r="L8421" i="44"/>
  <c r="I8421" i="44"/>
  <c r="J8421" i="44" s="1"/>
  <c r="L8420" i="44"/>
  <c r="I8420" i="44"/>
  <c r="J8420" i="44" s="1"/>
  <c r="L8419" i="44"/>
  <c r="I8419" i="44"/>
  <c r="J8419" i="44" s="1"/>
  <c r="L8418" i="44"/>
  <c r="I8418" i="44"/>
  <c r="J8418" i="44" s="1"/>
  <c r="L8417" i="44"/>
  <c r="J8417" i="44"/>
  <c r="I8417" i="44"/>
  <c r="L8416" i="44"/>
  <c r="I8416" i="44"/>
  <c r="J8416" i="44" s="1"/>
  <c r="L8415" i="44"/>
  <c r="J8415" i="44"/>
  <c r="I8415" i="44"/>
  <c r="L8414" i="44"/>
  <c r="I8414" i="44"/>
  <c r="J8414" i="44" s="1"/>
  <c r="L8413" i="44"/>
  <c r="I8413" i="44"/>
  <c r="J8413" i="44" s="1"/>
  <c r="L8412" i="44"/>
  <c r="I8412" i="44"/>
  <c r="J8412" i="44" s="1"/>
  <c r="L8411" i="44"/>
  <c r="I8411" i="44"/>
  <c r="J8411" i="44" s="1"/>
  <c r="L8410" i="44"/>
  <c r="I8410" i="44"/>
  <c r="J8410" i="44" s="1"/>
  <c r="L8409" i="44"/>
  <c r="I8409" i="44"/>
  <c r="J8409" i="44" s="1"/>
  <c r="L8408" i="44"/>
  <c r="J8408" i="44"/>
  <c r="I8408" i="44"/>
  <c r="L8407" i="44"/>
  <c r="I8407" i="44"/>
  <c r="J8407" i="44" s="1"/>
  <c r="L8406" i="44"/>
  <c r="I8406" i="44"/>
  <c r="J8406" i="44" s="1"/>
  <c r="L8405" i="44"/>
  <c r="I8405" i="44"/>
  <c r="J8405" i="44" s="1"/>
  <c r="L8404" i="44"/>
  <c r="I8404" i="44"/>
  <c r="J8404" i="44" s="1"/>
  <c r="L8403" i="44"/>
  <c r="I8403" i="44"/>
  <c r="J8403" i="44" s="1"/>
  <c r="L8402" i="44"/>
  <c r="I8402" i="44"/>
  <c r="J8402" i="44" s="1"/>
  <c r="L8401" i="44"/>
  <c r="I8401" i="44"/>
  <c r="J8401" i="44" s="1"/>
  <c r="L8400" i="44"/>
  <c r="I8400" i="44"/>
  <c r="J8400" i="44" s="1"/>
  <c r="L8399" i="44"/>
  <c r="I8399" i="44"/>
  <c r="J8399" i="44" s="1"/>
  <c r="L8398" i="44"/>
  <c r="I8398" i="44"/>
  <c r="J8398" i="44" s="1"/>
  <c r="L8397" i="44"/>
  <c r="J8397" i="44"/>
  <c r="I8397" i="44"/>
  <c r="L8396" i="44"/>
  <c r="I8396" i="44"/>
  <c r="J8396" i="44" s="1"/>
  <c r="L8395" i="44"/>
  <c r="I8395" i="44"/>
  <c r="J8395" i="44" s="1"/>
  <c r="L8394" i="44"/>
  <c r="I8394" i="44"/>
  <c r="J8394" i="44" s="1"/>
  <c r="L8393" i="44"/>
  <c r="J8393" i="44"/>
  <c r="I8393" i="44"/>
  <c r="L8392" i="44"/>
  <c r="I8392" i="44"/>
  <c r="J8392" i="44" s="1"/>
  <c r="L8391" i="44"/>
  <c r="I8391" i="44"/>
  <c r="J8391" i="44" s="1"/>
  <c r="L8390" i="44"/>
  <c r="I8390" i="44"/>
  <c r="J8390" i="44" s="1"/>
  <c r="L8389" i="44"/>
  <c r="I8389" i="44"/>
  <c r="J8389" i="44" s="1"/>
  <c r="L8388" i="44"/>
  <c r="I8388" i="44"/>
  <c r="J8388" i="44" s="1"/>
  <c r="L8387" i="44"/>
  <c r="I8387" i="44"/>
  <c r="J8387" i="44" s="1"/>
  <c r="L8386" i="44"/>
  <c r="I8386" i="44"/>
  <c r="J8386" i="44" s="1"/>
  <c r="L8385" i="44"/>
  <c r="I8385" i="44"/>
  <c r="J8385" i="44" s="1"/>
  <c r="L8384" i="44"/>
  <c r="I8384" i="44"/>
  <c r="J8384" i="44" s="1"/>
  <c r="L8383" i="44"/>
  <c r="I8383" i="44"/>
  <c r="J8383" i="44" s="1"/>
  <c r="L8382" i="44"/>
  <c r="I8382" i="44"/>
  <c r="J8382" i="44" s="1"/>
  <c r="L8381" i="44"/>
  <c r="J8381" i="44"/>
  <c r="I8381" i="44"/>
  <c r="L8380" i="44"/>
  <c r="I8380" i="44"/>
  <c r="J8380" i="44" s="1"/>
  <c r="L8379" i="44"/>
  <c r="I8379" i="44"/>
  <c r="J8379" i="44" s="1"/>
  <c r="L8378" i="44"/>
  <c r="I8378" i="44"/>
  <c r="J8378" i="44" s="1"/>
  <c r="L8377" i="44"/>
  <c r="J8377" i="44"/>
  <c r="I8377" i="44"/>
  <c r="L8376" i="44"/>
  <c r="I8376" i="44"/>
  <c r="J8376" i="44" s="1"/>
  <c r="L8375" i="44"/>
  <c r="I8375" i="44"/>
  <c r="J8375" i="44" s="1"/>
  <c r="L8374" i="44"/>
  <c r="I8374" i="44"/>
  <c r="J8374" i="44" s="1"/>
  <c r="L8373" i="44"/>
  <c r="I8373" i="44"/>
  <c r="J8373" i="44" s="1"/>
  <c r="L8372" i="44"/>
  <c r="I8372" i="44"/>
  <c r="J8372" i="44" s="1"/>
  <c r="L8371" i="44"/>
  <c r="I8371" i="44"/>
  <c r="J8371" i="44" s="1"/>
  <c r="L8370" i="44"/>
  <c r="I8370" i="44"/>
  <c r="J8370" i="44" s="1"/>
  <c r="L8369" i="44"/>
  <c r="I8369" i="44"/>
  <c r="J8369" i="44" s="1"/>
  <c r="L8368" i="44"/>
  <c r="I8368" i="44"/>
  <c r="J8368" i="44" s="1"/>
  <c r="L8367" i="44"/>
  <c r="I8367" i="44"/>
  <c r="J8367" i="44" s="1"/>
  <c r="L8366" i="44"/>
  <c r="I8366" i="44"/>
  <c r="J8366" i="44" s="1"/>
  <c r="L8365" i="44"/>
  <c r="J8365" i="44"/>
  <c r="I8365" i="44"/>
  <c r="L8364" i="44"/>
  <c r="I8364" i="44"/>
  <c r="J8364" i="44" s="1"/>
  <c r="L8363" i="44"/>
  <c r="I8363" i="44"/>
  <c r="J8363" i="44" s="1"/>
  <c r="L8362" i="44"/>
  <c r="I8362" i="44"/>
  <c r="J8362" i="44" s="1"/>
  <c r="L8361" i="44"/>
  <c r="J8361" i="44"/>
  <c r="I8361" i="44"/>
  <c r="L8360" i="44"/>
  <c r="I8360" i="44"/>
  <c r="J8360" i="44" s="1"/>
  <c r="L8359" i="44"/>
  <c r="I8359" i="44"/>
  <c r="J8359" i="44" s="1"/>
  <c r="L8358" i="44"/>
  <c r="I8358" i="44"/>
  <c r="J8358" i="44" s="1"/>
  <c r="L8357" i="44"/>
  <c r="I8357" i="44"/>
  <c r="J8357" i="44" s="1"/>
  <c r="L8356" i="44"/>
  <c r="I8356" i="44"/>
  <c r="J8356" i="44" s="1"/>
  <c r="L8355" i="44"/>
  <c r="I8355" i="44"/>
  <c r="J8355" i="44" s="1"/>
  <c r="L8354" i="44"/>
  <c r="I8354" i="44"/>
  <c r="J8354" i="44" s="1"/>
  <c r="L8353" i="44"/>
  <c r="I8353" i="44"/>
  <c r="J8353" i="44" s="1"/>
  <c r="L8352" i="44"/>
  <c r="I8352" i="44"/>
  <c r="J8352" i="44" s="1"/>
  <c r="L8351" i="44"/>
  <c r="I8351" i="44"/>
  <c r="J8351" i="44" s="1"/>
  <c r="L8350" i="44"/>
  <c r="I8350" i="44"/>
  <c r="J8350" i="44" s="1"/>
  <c r="L8349" i="44"/>
  <c r="J8349" i="44"/>
  <c r="I8349" i="44"/>
  <c r="L8348" i="44"/>
  <c r="I8348" i="44"/>
  <c r="J8348" i="44" s="1"/>
  <c r="L8347" i="44"/>
  <c r="I8347" i="44"/>
  <c r="J8347" i="44" s="1"/>
  <c r="L8346" i="44"/>
  <c r="I8346" i="44"/>
  <c r="J8346" i="44" s="1"/>
  <c r="L8345" i="44"/>
  <c r="J8345" i="44"/>
  <c r="I8345" i="44"/>
  <c r="L8344" i="44"/>
  <c r="I8344" i="44"/>
  <c r="J8344" i="44" s="1"/>
  <c r="L8343" i="44"/>
  <c r="I8343" i="44"/>
  <c r="J8343" i="44" s="1"/>
  <c r="L8342" i="44"/>
  <c r="I8342" i="44"/>
  <c r="J8342" i="44" s="1"/>
  <c r="L8341" i="44"/>
  <c r="I8341" i="44"/>
  <c r="J8341" i="44" s="1"/>
  <c r="L8340" i="44"/>
  <c r="I8340" i="44"/>
  <c r="J8340" i="44" s="1"/>
  <c r="L8339" i="44"/>
  <c r="I8339" i="44"/>
  <c r="J8339" i="44" s="1"/>
  <c r="L8338" i="44"/>
  <c r="I8338" i="44"/>
  <c r="J8338" i="44" s="1"/>
  <c r="L8337" i="44"/>
  <c r="I8337" i="44"/>
  <c r="J8337" i="44" s="1"/>
  <c r="L8336" i="44"/>
  <c r="I8336" i="44"/>
  <c r="J8336" i="44" s="1"/>
  <c r="L8335" i="44"/>
  <c r="I8335" i="44"/>
  <c r="J8335" i="44" s="1"/>
  <c r="L8334" i="44"/>
  <c r="I8334" i="44"/>
  <c r="J8334" i="44" s="1"/>
  <c r="L8333" i="44"/>
  <c r="J8333" i="44"/>
  <c r="I8333" i="44"/>
  <c r="L8332" i="44"/>
  <c r="I8332" i="44"/>
  <c r="J8332" i="44" s="1"/>
  <c r="L8331" i="44"/>
  <c r="I8331" i="44"/>
  <c r="J8331" i="44" s="1"/>
  <c r="L8330" i="44"/>
  <c r="I8330" i="44"/>
  <c r="J8330" i="44" s="1"/>
  <c r="L8329" i="44"/>
  <c r="J8329" i="44"/>
  <c r="I8329" i="44"/>
  <c r="L8328" i="44"/>
  <c r="I8328" i="44"/>
  <c r="J8328" i="44" s="1"/>
  <c r="L8327" i="44"/>
  <c r="I8327" i="44"/>
  <c r="J8327" i="44" s="1"/>
  <c r="L8326" i="44"/>
  <c r="I8326" i="44"/>
  <c r="J8326" i="44" s="1"/>
  <c r="L8325" i="44"/>
  <c r="I8325" i="44"/>
  <c r="J8325" i="44" s="1"/>
  <c r="L8324" i="44"/>
  <c r="I8324" i="44"/>
  <c r="J8324" i="44" s="1"/>
  <c r="L8323" i="44"/>
  <c r="I8323" i="44"/>
  <c r="J8323" i="44" s="1"/>
  <c r="L8322" i="44"/>
  <c r="I8322" i="44"/>
  <c r="J8322" i="44" s="1"/>
  <c r="L8321" i="44"/>
  <c r="I8321" i="44"/>
  <c r="J8321" i="44" s="1"/>
  <c r="L8320" i="44"/>
  <c r="I8320" i="44"/>
  <c r="J8320" i="44" s="1"/>
  <c r="L8319" i="44"/>
  <c r="I8319" i="44"/>
  <c r="J8319" i="44" s="1"/>
  <c r="L8318" i="44"/>
  <c r="I8318" i="44"/>
  <c r="J8318" i="44" s="1"/>
  <c r="L8317" i="44"/>
  <c r="J8317" i="44"/>
  <c r="I8317" i="44"/>
  <c r="L8316" i="44"/>
  <c r="I8316" i="44"/>
  <c r="J8316" i="44" s="1"/>
  <c r="L8315" i="44"/>
  <c r="I8315" i="44"/>
  <c r="J8315" i="44" s="1"/>
  <c r="L8314" i="44"/>
  <c r="I8314" i="44"/>
  <c r="J8314" i="44" s="1"/>
  <c r="L8313" i="44"/>
  <c r="J8313" i="44"/>
  <c r="I8313" i="44"/>
  <c r="L8312" i="44"/>
  <c r="I8312" i="44"/>
  <c r="J8312" i="44" s="1"/>
  <c r="L8311" i="44"/>
  <c r="I8311" i="44"/>
  <c r="J8311" i="44" s="1"/>
  <c r="L8310" i="44"/>
  <c r="I8310" i="44"/>
  <c r="J8310" i="44" s="1"/>
  <c r="L8309" i="44"/>
  <c r="I8309" i="44"/>
  <c r="J8309" i="44" s="1"/>
  <c r="L8308" i="44"/>
  <c r="I8308" i="44"/>
  <c r="J8308" i="44" s="1"/>
  <c r="L8307" i="44"/>
  <c r="I8307" i="44"/>
  <c r="J8307" i="44" s="1"/>
  <c r="L8306" i="44"/>
  <c r="I8306" i="44"/>
  <c r="J8306" i="44" s="1"/>
  <c r="L8305" i="44"/>
  <c r="I8305" i="44"/>
  <c r="J8305" i="44" s="1"/>
  <c r="L8304" i="44"/>
  <c r="I8304" i="44"/>
  <c r="J8304" i="44" s="1"/>
  <c r="L8303" i="44"/>
  <c r="I8303" i="44"/>
  <c r="J8303" i="44" s="1"/>
  <c r="L8302" i="44"/>
  <c r="I8302" i="44"/>
  <c r="J8302" i="44" s="1"/>
  <c r="L8301" i="44"/>
  <c r="J8301" i="44"/>
  <c r="I8301" i="44"/>
  <c r="L8300" i="44"/>
  <c r="I8300" i="44"/>
  <c r="J8300" i="44" s="1"/>
  <c r="L8299" i="44"/>
  <c r="I8299" i="44"/>
  <c r="J8299" i="44" s="1"/>
  <c r="L8298" i="44"/>
  <c r="I8298" i="44"/>
  <c r="J8298" i="44" s="1"/>
  <c r="L8297" i="44"/>
  <c r="J8297" i="44"/>
  <c r="I8297" i="44"/>
  <c r="L8296" i="44"/>
  <c r="I8296" i="44"/>
  <c r="J8296" i="44" s="1"/>
  <c r="L8295" i="44"/>
  <c r="I8295" i="44"/>
  <c r="J8295" i="44" s="1"/>
  <c r="L8294" i="44"/>
  <c r="I8294" i="44"/>
  <c r="J8294" i="44" s="1"/>
  <c r="L8293" i="44"/>
  <c r="I8293" i="44"/>
  <c r="J8293" i="44" s="1"/>
  <c r="L8292" i="44"/>
  <c r="I8292" i="44"/>
  <c r="J8292" i="44" s="1"/>
  <c r="L8291" i="44"/>
  <c r="I8291" i="44"/>
  <c r="J8291" i="44" s="1"/>
  <c r="L8290" i="44"/>
  <c r="I8290" i="44"/>
  <c r="J8290" i="44" s="1"/>
  <c r="L8289" i="44"/>
  <c r="I8289" i="44"/>
  <c r="J8289" i="44" s="1"/>
  <c r="L8288" i="44"/>
  <c r="I8288" i="44"/>
  <c r="J8288" i="44" s="1"/>
  <c r="L8287" i="44"/>
  <c r="I8287" i="44"/>
  <c r="J8287" i="44" s="1"/>
  <c r="L8286" i="44"/>
  <c r="I8286" i="44"/>
  <c r="J8286" i="44" s="1"/>
  <c r="L8285" i="44"/>
  <c r="J8285" i="44"/>
  <c r="I8285" i="44"/>
  <c r="L8284" i="44"/>
  <c r="I8284" i="44"/>
  <c r="J8284" i="44" s="1"/>
  <c r="L8283" i="44"/>
  <c r="I8283" i="44"/>
  <c r="J8283" i="44" s="1"/>
  <c r="L8282" i="44"/>
  <c r="I8282" i="44"/>
  <c r="J8282" i="44" s="1"/>
  <c r="L8281" i="44"/>
  <c r="J8281" i="44"/>
  <c r="I8281" i="44"/>
  <c r="L8280" i="44"/>
  <c r="I8280" i="44"/>
  <c r="J8280" i="44" s="1"/>
  <c r="L8279" i="44"/>
  <c r="I8279" i="44"/>
  <c r="J8279" i="44" s="1"/>
  <c r="L8278" i="44"/>
  <c r="I8278" i="44"/>
  <c r="J8278" i="44" s="1"/>
  <c r="L8277" i="44"/>
  <c r="I8277" i="44"/>
  <c r="J8277" i="44" s="1"/>
  <c r="L8276" i="44"/>
  <c r="I8276" i="44"/>
  <c r="J8276" i="44" s="1"/>
  <c r="L8275" i="44"/>
  <c r="I8275" i="44"/>
  <c r="J8275" i="44" s="1"/>
  <c r="L8274" i="44"/>
  <c r="I8274" i="44"/>
  <c r="J8274" i="44" s="1"/>
  <c r="L8273" i="44"/>
  <c r="I8273" i="44"/>
  <c r="J8273" i="44" s="1"/>
  <c r="L8272" i="44"/>
  <c r="I8272" i="44"/>
  <c r="J8272" i="44" s="1"/>
  <c r="L8271" i="44"/>
  <c r="I8271" i="44"/>
  <c r="J8271" i="44" s="1"/>
  <c r="L8270" i="44"/>
  <c r="I8270" i="44"/>
  <c r="J8270" i="44" s="1"/>
  <c r="L8269" i="44"/>
  <c r="J8269" i="44"/>
  <c r="I8269" i="44"/>
  <c r="L8268" i="44"/>
  <c r="I8268" i="44"/>
  <c r="J8268" i="44" s="1"/>
  <c r="L8267" i="44"/>
  <c r="I8267" i="44"/>
  <c r="J8267" i="44" s="1"/>
  <c r="L8266" i="44"/>
  <c r="I8266" i="44"/>
  <c r="J8266" i="44" s="1"/>
  <c r="L8265" i="44"/>
  <c r="J8265" i="44"/>
  <c r="I8265" i="44"/>
  <c r="L8264" i="44"/>
  <c r="I8264" i="44"/>
  <c r="J8264" i="44" s="1"/>
  <c r="L8263" i="44"/>
  <c r="I8263" i="44"/>
  <c r="J8263" i="44" s="1"/>
  <c r="L8262" i="44"/>
  <c r="I8262" i="44"/>
  <c r="J8262" i="44" s="1"/>
  <c r="L8261" i="44"/>
  <c r="I8261" i="44"/>
  <c r="J8261" i="44" s="1"/>
  <c r="L8260" i="44"/>
  <c r="I8260" i="44"/>
  <c r="J8260" i="44" s="1"/>
  <c r="L8259" i="44"/>
  <c r="I8259" i="44"/>
  <c r="J8259" i="44" s="1"/>
  <c r="L8258" i="44"/>
  <c r="I8258" i="44"/>
  <c r="J8258" i="44" s="1"/>
  <c r="L8257" i="44"/>
  <c r="I8257" i="44"/>
  <c r="J8257" i="44" s="1"/>
  <c r="L8256" i="44"/>
  <c r="I8256" i="44"/>
  <c r="J8256" i="44" s="1"/>
  <c r="L8255" i="44"/>
  <c r="I8255" i="44"/>
  <c r="J8255" i="44" s="1"/>
  <c r="L8254" i="44"/>
  <c r="I8254" i="44"/>
  <c r="J8254" i="44" s="1"/>
  <c r="L8253" i="44"/>
  <c r="J8253" i="44"/>
  <c r="I8253" i="44"/>
  <c r="L8252" i="44"/>
  <c r="I8252" i="44"/>
  <c r="J8252" i="44" s="1"/>
  <c r="L8251" i="44"/>
  <c r="I8251" i="44"/>
  <c r="J8251" i="44" s="1"/>
  <c r="L8250" i="44"/>
  <c r="I8250" i="44"/>
  <c r="J8250" i="44" s="1"/>
  <c r="L8249" i="44"/>
  <c r="J8249" i="44"/>
  <c r="I8249" i="44"/>
  <c r="L8248" i="44"/>
  <c r="I8248" i="44"/>
  <c r="J8248" i="44" s="1"/>
  <c r="L8247" i="44"/>
  <c r="I8247" i="44"/>
  <c r="J8247" i="44" s="1"/>
  <c r="L8246" i="44"/>
  <c r="I8246" i="44"/>
  <c r="J8246" i="44" s="1"/>
  <c r="L8245" i="44"/>
  <c r="I8245" i="44"/>
  <c r="J8245" i="44" s="1"/>
  <c r="L8244" i="44"/>
  <c r="I8244" i="44"/>
  <c r="J8244" i="44" s="1"/>
  <c r="L8243" i="44"/>
  <c r="I8243" i="44"/>
  <c r="J8243" i="44" s="1"/>
  <c r="L8242" i="44"/>
  <c r="I8242" i="44"/>
  <c r="J8242" i="44" s="1"/>
  <c r="L8241" i="44"/>
  <c r="I8241" i="44"/>
  <c r="J8241" i="44" s="1"/>
  <c r="L8240" i="44"/>
  <c r="I8240" i="44"/>
  <c r="J8240" i="44" s="1"/>
  <c r="L8239" i="44"/>
  <c r="I8239" i="44"/>
  <c r="J8239" i="44" s="1"/>
  <c r="L8238" i="44"/>
  <c r="I8238" i="44"/>
  <c r="J8238" i="44" s="1"/>
  <c r="L8237" i="44"/>
  <c r="J8237" i="44"/>
  <c r="I8237" i="44"/>
  <c r="L8236" i="44"/>
  <c r="I8236" i="44"/>
  <c r="J8236" i="44" s="1"/>
  <c r="L8235" i="44"/>
  <c r="I8235" i="44"/>
  <c r="J8235" i="44" s="1"/>
  <c r="L8234" i="44"/>
  <c r="I8234" i="44"/>
  <c r="J8234" i="44" s="1"/>
  <c r="L8233" i="44"/>
  <c r="J8233" i="44"/>
  <c r="I8233" i="44"/>
  <c r="L8232" i="44"/>
  <c r="I8232" i="44"/>
  <c r="J8232" i="44" s="1"/>
  <c r="L8231" i="44"/>
  <c r="I8231" i="44"/>
  <c r="J8231" i="44" s="1"/>
  <c r="L8230" i="44"/>
  <c r="I8230" i="44"/>
  <c r="J8230" i="44" s="1"/>
  <c r="L8229" i="44"/>
  <c r="I8229" i="44"/>
  <c r="J8229" i="44" s="1"/>
  <c r="L8228" i="44"/>
  <c r="I8228" i="44"/>
  <c r="J8228" i="44" s="1"/>
  <c r="L8227" i="44"/>
  <c r="I8227" i="44"/>
  <c r="J8227" i="44" s="1"/>
  <c r="L8226" i="44"/>
  <c r="I8226" i="44"/>
  <c r="J8226" i="44" s="1"/>
  <c r="L8225" i="44"/>
  <c r="I8225" i="44"/>
  <c r="J8225" i="44" s="1"/>
  <c r="L8224" i="44"/>
  <c r="I8224" i="44"/>
  <c r="J8224" i="44" s="1"/>
  <c r="L8223" i="44"/>
  <c r="I8223" i="44"/>
  <c r="J8223" i="44" s="1"/>
  <c r="L8222" i="44"/>
  <c r="I8222" i="44"/>
  <c r="J8222" i="44" s="1"/>
  <c r="L8221" i="44"/>
  <c r="J8221" i="44"/>
  <c r="I8221" i="44"/>
  <c r="L8220" i="44"/>
  <c r="I8220" i="44"/>
  <c r="J8220" i="44" s="1"/>
  <c r="L8219" i="44"/>
  <c r="I8219" i="44"/>
  <c r="J8219" i="44" s="1"/>
  <c r="L8218" i="44"/>
  <c r="I8218" i="44"/>
  <c r="J8218" i="44" s="1"/>
  <c r="L8217" i="44"/>
  <c r="J8217" i="44"/>
  <c r="I8217" i="44"/>
  <c r="L8216" i="44"/>
  <c r="I8216" i="44"/>
  <c r="J8216" i="44" s="1"/>
  <c r="L8215" i="44"/>
  <c r="I8215" i="44"/>
  <c r="J8215" i="44" s="1"/>
  <c r="L8214" i="44"/>
  <c r="I8214" i="44"/>
  <c r="J8214" i="44" s="1"/>
  <c r="L8213" i="44"/>
  <c r="I8213" i="44"/>
  <c r="J8213" i="44" s="1"/>
  <c r="L8212" i="44"/>
  <c r="I8212" i="44"/>
  <c r="J8212" i="44" s="1"/>
  <c r="L8211" i="44"/>
  <c r="I8211" i="44"/>
  <c r="J8211" i="44" s="1"/>
  <c r="L8210" i="44"/>
  <c r="I8210" i="44"/>
  <c r="J8210" i="44" s="1"/>
  <c r="L8209" i="44"/>
  <c r="I8209" i="44"/>
  <c r="J8209" i="44" s="1"/>
  <c r="L8208" i="44"/>
  <c r="I8208" i="44"/>
  <c r="J8208" i="44" s="1"/>
  <c r="L8207" i="44"/>
  <c r="I8207" i="44"/>
  <c r="J8207" i="44" s="1"/>
  <c r="L8206" i="44"/>
  <c r="I8206" i="44"/>
  <c r="J8206" i="44" s="1"/>
  <c r="L8205" i="44"/>
  <c r="J8205" i="44"/>
  <c r="I8205" i="44"/>
  <c r="L8204" i="44"/>
  <c r="I8204" i="44"/>
  <c r="J8204" i="44" s="1"/>
  <c r="L8203" i="44"/>
  <c r="I8203" i="44"/>
  <c r="J8203" i="44" s="1"/>
  <c r="L8202" i="44"/>
  <c r="I8202" i="44"/>
  <c r="J8202" i="44" s="1"/>
  <c r="L8201" i="44"/>
  <c r="J8201" i="44"/>
  <c r="I8201" i="44"/>
  <c r="L8200" i="44"/>
  <c r="I8200" i="44"/>
  <c r="J8200" i="44" s="1"/>
  <c r="L8199" i="44"/>
  <c r="I8199" i="44"/>
  <c r="J8199" i="44" s="1"/>
  <c r="L8198" i="44"/>
  <c r="I8198" i="44"/>
  <c r="J8198" i="44" s="1"/>
  <c r="L8197" i="44"/>
  <c r="I8197" i="44"/>
  <c r="J8197" i="44" s="1"/>
  <c r="L8196" i="44"/>
  <c r="I8196" i="44"/>
  <c r="J8196" i="44" s="1"/>
  <c r="L8195" i="44"/>
  <c r="I8195" i="44"/>
  <c r="J8195" i="44" s="1"/>
  <c r="L8194" i="44"/>
  <c r="I8194" i="44"/>
  <c r="J8194" i="44" s="1"/>
  <c r="L8193" i="44"/>
  <c r="I8193" i="44"/>
  <c r="J8193" i="44" s="1"/>
  <c r="L8192" i="44"/>
  <c r="I8192" i="44"/>
  <c r="J8192" i="44" s="1"/>
  <c r="L8191" i="44"/>
  <c r="I8191" i="44"/>
  <c r="J8191" i="44" s="1"/>
  <c r="L8190" i="44"/>
  <c r="I8190" i="44"/>
  <c r="J8190" i="44" s="1"/>
  <c r="L8189" i="44"/>
  <c r="J8189" i="44"/>
  <c r="I8189" i="44"/>
  <c r="L8188" i="44"/>
  <c r="I8188" i="44"/>
  <c r="J8188" i="44" s="1"/>
  <c r="L8187" i="44"/>
  <c r="I8187" i="44"/>
  <c r="J8187" i="44" s="1"/>
  <c r="L8186" i="44"/>
  <c r="I8186" i="44"/>
  <c r="J8186" i="44" s="1"/>
  <c r="L8185" i="44"/>
  <c r="J8185" i="44"/>
  <c r="I8185" i="44"/>
  <c r="L8184" i="44"/>
  <c r="I8184" i="44"/>
  <c r="J8184" i="44" s="1"/>
  <c r="L8183" i="44"/>
  <c r="I8183" i="44"/>
  <c r="J8183" i="44" s="1"/>
  <c r="L8182" i="44"/>
  <c r="I8182" i="44"/>
  <c r="J8182" i="44" s="1"/>
  <c r="L8181" i="44"/>
  <c r="I8181" i="44"/>
  <c r="J8181" i="44" s="1"/>
  <c r="L8180" i="44"/>
  <c r="I8180" i="44"/>
  <c r="J8180" i="44" s="1"/>
  <c r="L8179" i="44"/>
  <c r="I8179" i="44"/>
  <c r="J8179" i="44" s="1"/>
  <c r="L8178" i="44"/>
  <c r="I8178" i="44"/>
  <c r="J8178" i="44" s="1"/>
  <c r="L8177" i="44"/>
  <c r="I8177" i="44"/>
  <c r="J8177" i="44" s="1"/>
  <c r="L8176" i="44"/>
  <c r="I8176" i="44"/>
  <c r="J8176" i="44" s="1"/>
  <c r="L8175" i="44"/>
  <c r="I8175" i="44"/>
  <c r="J8175" i="44" s="1"/>
  <c r="L8174" i="44"/>
  <c r="I8174" i="44"/>
  <c r="J8174" i="44" s="1"/>
  <c r="L8173" i="44"/>
  <c r="J8173" i="44"/>
  <c r="I8173" i="44"/>
  <c r="L8172" i="44"/>
  <c r="I8172" i="44"/>
  <c r="J8172" i="44" s="1"/>
  <c r="L8171" i="44"/>
  <c r="I8171" i="44"/>
  <c r="J8171" i="44" s="1"/>
  <c r="L8170" i="44"/>
  <c r="I8170" i="44"/>
  <c r="J8170" i="44" s="1"/>
  <c r="L8169" i="44"/>
  <c r="J8169" i="44"/>
  <c r="I8169" i="44"/>
  <c r="L8168" i="44"/>
  <c r="I8168" i="44"/>
  <c r="J8168" i="44" s="1"/>
  <c r="L8167" i="44"/>
  <c r="I8167" i="44"/>
  <c r="J8167" i="44" s="1"/>
  <c r="L8166" i="44"/>
  <c r="I8166" i="44"/>
  <c r="J8166" i="44" s="1"/>
  <c r="L8165" i="44"/>
  <c r="I8165" i="44"/>
  <c r="J8165" i="44" s="1"/>
  <c r="L8164" i="44"/>
  <c r="I8164" i="44"/>
  <c r="J8164" i="44" s="1"/>
  <c r="L8163" i="44"/>
  <c r="I8163" i="44"/>
  <c r="J8163" i="44" s="1"/>
  <c r="L8162" i="44"/>
  <c r="I8162" i="44"/>
  <c r="J8162" i="44" s="1"/>
  <c r="L8161" i="44"/>
  <c r="I8161" i="44"/>
  <c r="J8161" i="44" s="1"/>
  <c r="L8160" i="44"/>
  <c r="I8160" i="44"/>
  <c r="J8160" i="44" s="1"/>
  <c r="L8159" i="44"/>
  <c r="I8159" i="44"/>
  <c r="J8159" i="44" s="1"/>
  <c r="L8158" i="44"/>
  <c r="I8158" i="44"/>
  <c r="J8158" i="44" s="1"/>
  <c r="L8157" i="44"/>
  <c r="J8157" i="44"/>
  <c r="I8157" i="44"/>
  <c r="L8156" i="44"/>
  <c r="I8156" i="44"/>
  <c r="J8156" i="44" s="1"/>
  <c r="L8155" i="44"/>
  <c r="I8155" i="44"/>
  <c r="J8155" i="44" s="1"/>
  <c r="L8154" i="44"/>
  <c r="I8154" i="44"/>
  <c r="J8154" i="44" s="1"/>
  <c r="L8153" i="44"/>
  <c r="J8153" i="44"/>
  <c r="I8153" i="44"/>
  <c r="L8152" i="44"/>
  <c r="I8152" i="44"/>
  <c r="J8152" i="44" s="1"/>
  <c r="L8151" i="44"/>
  <c r="I8151" i="44"/>
  <c r="J8151" i="44" s="1"/>
  <c r="L8150" i="44"/>
  <c r="I8150" i="44"/>
  <c r="J8150" i="44" s="1"/>
  <c r="L8149" i="44"/>
  <c r="I8149" i="44"/>
  <c r="J8149" i="44" s="1"/>
  <c r="L8148" i="44"/>
  <c r="I8148" i="44"/>
  <c r="J8148" i="44" s="1"/>
  <c r="L8147" i="44"/>
  <c r="I8147" i="44"/>
  <c r="J8147" i="44" s="1"/>
  <c r="L8146" i="44"/>
  <c r="I8146" i="44"/>
  <c r="J8146" i="44" s="1"/>
  <c r="L8145" i="44"/>
  <c r="I8145" i="44"/>
  <c r="J8145" i="44" s="1"/>
  <c r="L8144" i="44"/>
  <c r="I8144" i="44"/>
  <c r="J8144" i="44" s="1"/>
  <c r="L8143" i="44"/>
  <c r="I8143" i="44"/>
  <c r="J8143" i="44" s="1"/>
  <c r="L8142" i="44"/>
  <c r="I8142" i="44"/>
  <c r="J8142" i="44" s="1"/>
  <c r="L8141" i="44"/>
  <c r="J8141" i="44"/>
  <c r="I8141" i="44"/>
  <c r="L8140" i="44"/>
  <c r="I8140" i="44"/>
  <c r="J8140" i="44" s="1"/>
  <c r="L8139" i="44"/>
  <c r="J8139" i="44"/>
  <c r="I8139" i="44"/>
  <c r="L8138" i="44"/>
  <c r="I8138" i="44"/>
  <c r="J8138" i="44" s="1"/>
  <c r="L8137" i="44"/>
  <c r="I8137" i="44"/>
  <c r="J8137" i="44" s="1"/>
  <c r="L8136" i="44"/>
  <c r="I8136" i="44"/>
  <c r="J8136" i="44" s="1"/>
  <c r="L8135" i="44"/>
  <c r="I8135" i="44"/>
  <c r="J8135" i="44" s="1"/>
  <c r="L8134" i="44"/>
  <c r="I8134" i="44"/>
  <c r="J8134" i="44" s="1"/>
  <c r="L8133" i="44"/>
  <c r="J8133" i="44"/>
  <c r="I8133" i="44"/>
  <c r="L8132" i="44"/>
  <c r="I8132" i="44"/>
  <c r="J8132" i="44" s="1"/>
  <c r="L8131" i="44"/>
  <c r="I8131" i="44"/>
  <c r="J8131" i="44" s="1"/>
  <c r="L8130" i="44"/>
  <c r="I8130" i="44"/>
  <c r="J8130" i="44" s="1"/>
  <c r="L8129" i="44"/>
  <c r="I8129" i="44"/>
  <c r="J8129" i="44" s="1"/>
  <c r="L8128" i="44"/>
  <c r="I8128" i="44"/>
  <c r="J8128" i="44" s="1"/>
  <c r="L8127" i="44"/>
  <c r="I8127" i="44"/>
  <c r="J8127" i="44" s="1"/>
  <c r="L8126" i="44"/>
  <c r="I8126" i="44"/>
  <c r="J8126" i="44" s="1"/>
  <c r="L8125" i="44"/>
  <c r="I8125" i="44"/>
  <c r="J8125" i="44" s="1"/>
  <c r="L8124" i="44"/>
  <c r="J8124" i="44"/>
  <c r="I8124" i="44"/>
  <c r="L8123" i="44"/>
  <c r="I8123" i="44"/>
  <c r="J8123" i="44" s="1"/>
  <c r="L8122" i="44"/>
  <c r="I8122" i="44"/>
  <c r="J8122" i="44" s="1"/>
  <c r="L8121" i="44"/>
  <c r="J8121" i="44"/>
  <c r="I8121" i="44"/>
  <c r="L8120" i="44"/>
  <c r="I8120" i="44"/>
  <c r="J8120" i="44" s="1"/>
  <c r="L8119" i="44"/>
  <c r="I8119" i="44"/>
  <c r="J8119" i="44" s="1"/>
  <c r="L8118" i="44"/>
  <c r="I8118" i="44"/>
  <c r="J8118" i="44" s="1"/>
  <c r="L8117" i="44"/>
  <c r="I8117" i="44"/>
  <c r="J8117" i="44" s="1"/>
  <c r="L8116" i="44"/>
  <c r="I8116" i="44"/>
  <c r="J8116" i="44" s="1"/>
  <c r="L8115" i="44"/>
  <c r="I8115" i="44"/>
  <c r="J8115" i="44" s="1"/>
  <c r="L8114" i="44"/>
  <c r="I8114" i="44"/>
  <c r="J8114" i="44" s="1"/>
  <c r="L8113" i="44"/>
  <c r="I8113" i="44"/>
  <c r="J8113" i="44" s="1"/>
  <c r="L8112" i="44"/>
  <c r="I8112" i="44"/>
  <c r="J8112" i="44" s="1"/>
  <c r="L8111" i="44"/>
  <c r="I8111" i="44"/>
  <c r="J8111" i="44" s="1"/>
  <c r="L8110" i="44"/>
  <c r="I8110" i="44"/>
  <c r="J8110" i="44" s="1"/>
  <c r="L8109" i="44"/>
  <c r="J8109" i="44"/>
  <c r="I8109" i="44"/>
  <c r="L8108" i="44"/>
  <c r="I8108" i="44"/>
  <c r="J8108" i="44" s="1"/>
  <c r="L8107" i="44"/>
  <c r="J8107" i="44"/>
  <c r="I8107" i="44"/>
  <c r="L8106" i="44"/>
  <c r="I8106" i="44"/>
  <c r="J8106" i="44" s="1"/>
  <c r="L8105" i="44"/>
  <c r="I8105" i="44"/>
  <c r="J8105" i="44" s="1"/>
  <c r="L8104" i="44"/>
  <c r="I8104" i="44"/>
  <c r="J8104" i="44" s="1"/>
  <c r="L8103" i="44"/>
  <c r="I8103" i="44"/>
  <c r="J8103" i="44" s="1"/>
  <c r="L8102" i="44"/>
  <c r="I8102" i="44"/>
  <c r="J8102" i="44" s="1"/>
  <c r="L8101" i="44"/>
  <c r="J8101" i="44"/>
  <c r="I8101" i="44"/>
  <c r="L8100" i="44"/>
  <c r="I8100" i="44"/>
  <c r="J8100" i="44" s="1"/>
  <c r="L8099" i="44"/>
  <c r="I8099" i="44"/>
  <c r="J8099" i="44" s="1"/>
  <c r="L8098" i="44"/>
  <c r="I8098" i="44"/>
  <c r="J8098" i="44" s="1"/>
  <c r="L8097" i="44"/>
  <c r="I8097" i="44"/>
  <c r="J8097" i="44" s="1"/>
  <c r="L8096" i="44"/>
  <c r="I8096" i="44"/>
  <c r="J8096" i="44" s="1"/>
  <c r="L8095" i="44"/>
  <c r="I8095" i="44"/>
  <c r="J8095" i="44" s="1"/>
  <c r="L8094" i="44"/>
  <c r="I8094" i="44"/>
  <c r="J8094" i="44" s="1"/>
  <c r="L8093" i="44"/>
  <c r="I8093" i="44"/>
  <c r="J8093" i="44" s="1"/>
  <c r="L8092" i="44"/>
  <c r="J8092" i="44"/>
  <c r="I8092" i="44"/>
  <c r="L8091" i="44"/>
  <c r="I8091" i="44"/>
  <c r="J8091" i="44" s="1"/>
  <c r="L8090" i="44"/>
  <c r="I8090" i="44"/>
  <c r="J8090" i="44" s="1"/>
  <c r="L8089" i="44"/>
  <c r="J8089" i="44"/>
  <c r="I8089" i="44"/>
  <c r="L8088" i="44"/>
  <c r="I8088" i="44"/>
  <c r="J8088" i="44" s="1"/>
  <c r="L8087" i="44"/>
  <c r="I8087" i="44"/>
  <c r="J8087" i="44" s="1"/>
  <c r="L8086" i="44"/>
  <c r="I8086" i="44"/>
  <c r="J8086" i="44" s="1"/>
  <c r="L8085" i="44"/>
  <c r="I8085" i="44"/>
  <c r="J8085" i="44" s="1"/>
  <c r="L8084" i="44"/>
  <c r="I8084" i="44"/>
  <c r="J8084" i="44" s="1"/>
  <c r="L8083" i="44"/>
  <c r="I8083" i="44"/>
  <c r="J8083" i="44" s="1"/>
  <c r="L8082" i="44"/>
  <c r="I8082" i="44"/>
  <c r="J8082" i="44" s="1"/>
  <c r="L8081" i="44"/>
  <c r="I8081" i="44"/>
  <c r="J8081" i="44" s="1"/>
  <c r="L8080" i="44"/>
  <c r="I8080" i="44"/>
  <c r="J8080" i="44" s="1"/>
  <c r="L8079" i="44"/>
  <c r="I8079" i="44"/>
  <c r="J8079" i="44" s="1"/>
  <c r="L8078" i="44"/>
  <c r="I8078" i="44"/>
  <c r="J8078" i="44" s="1"/>
  <c r="L8077" i="44"/>
  <c r="J8077" i="44"/>
  <c r="I8077" i="44"/>
  <c r="L8076" i="44"/>
  <c r="I8076" i="44"/>
  <c r="J8076" i="44" s="1"/>
  <c r="L8075" i="44"/>
  <c r="J8075" i="44"/>
  <c r="I8075" i="44"/>
  <c r="L8074" i="44"/>
  <c r="I8074" i="44"/>
  <c r="J8074" i="44" s="1"/>
  <c r="L8073" i="44"/>
  <c r="I8073" i="44"/>
  <c r="J8073" i="44" s="1"/>
  <c r="L8072" i="44"/>
  <c r="I8072" i="44"/>
  <c r="J8072" i="44" s="1"/>
  <c r="L8071" i="44"/>
  <c r="I8071" i="44"/>
  <c r="J8071" i="44" s="1"/>
  <c r="L8070" i="44"/>
  <c r="I8070" i="44"/>
  <c r="J8070" i="44" s="1"/>
  <c r="L8069" i="44"/>
  <c r="J8069" i="44"/>
  <c r="I8069" i="44"/>
  <c r="L8068" i="44"/>
  <c r="I8068" i="44"/>
  <c r="J8068" i="44" s="1"/>
  <c r="L8067" i="44"/>
  <c r="I8067" i="44"/>
  <c r="J8067" i="44" s="1"/>
  <c r="L8066" i="44"/>
  <c r="I8066" i="44"/>
  <c r="J8066" i="44" s="1"/>
  <c r="L8065" i="44"/>
  <c r="I8065" i="44"/>
  <c r="J8065" i="44" s="1"/>
  <c r="L8064" i="44"/>
  <c r="I8064" i="44"/>
  <c r="J8064" i="44" s="1"/>
  <c r="L8063" i="44"/>
  <c r="I8063" i="44"/>
  <c r="J8063" i="44" s="1"/>
  <c r="L8062" i="44"/>
  <c r="I8062" i="44"/>
  <c r="J8062" i="44" s="1"/>
  <c r="L8061" i="44"/>
  <c r="I8061" i="44"/>
  <c r="J8061" i="44" s="1"/>
  <c r="L8060" i="44"/>
  <c r="J8060" i="44"/>
  <c r="I8060" i="44"/>
  <c r="L8059" i="44"/>
  <c r="I8059" i="44"/>
  <c r="J8059" i="44" s="1"/>
  <c r="L8058" i="44"/>
  <c r="I8058" i="44"/>
  <c r="J8058" i="44" s="1"/>
  <c r="L8057" i="44"/>
  <c r="J8057" i="44"/>
  <c r="I8057" i="44"/>
  <c r="L8056" i="44"/>
  <c r="I8056" i="44"/>
  <c r="J8056" i="44" s="1"/>
  <c r="L8055" i="44"/>
  <c r="I8055" i="44"/>
  <c r="J8055" i="44" s="1"/>
  <c r="L8054" i="44"/>
  <c r="I8054" i="44"/>
  <c r="J8054" i="44" s="1"/>
  <c r="L8053" i="44"/>
  <c r="I8053" i="44"/>
  <c r="J8053" i="44" s="1"/>
  <c r="L8052" i="44"/>
  <c r="I8052" i="44"/>
  <c r="J8052" i="44" s="1"/>
  <c r="L8051" i="44"/>
  <c r="I8051" i="44"/>
  <c r="J8051" i="44" s="1"/>
  <c r="L8050" i="44"/>
  <c r="I8050" i="44"/>
  <c r="J8050" i="44" s="1"/>
  <c r="L8049" i="44"/>
  <c r="I8049" i="44"/>
  <c r="J8049" i="44" s="1"/>
  <c r="L8048" i="44"/>
  <c r="I8048" i="44"/>
  <c r="J8048" i="44" s="1"/>
  <c r="L8047" i="44"/>
  <c r="I8047" i="44"/>
  <c r="J8047" i="44" s="1"/>
  <c r="L8046" i="44"/>
  <c r="I8046" i="44"/>
  <c r="J8046" i="44" s="1"/>
  <c r="L8045" i="44"/>
  <c r="J8045" i="44"/>
  <c r="I8045" i="44"/>
  <c r="L8044" i="44"/>
  <c r="I8044" i="44"/>
  <c r="J8044" i="44" s="1"/>
  <c r="L8043" i="44"/>
  <c r="J8043" i="44"/>
  <c r="I8043" i="44"/>
  <c r="L8042" i="44"/>
  <c r="I8042" i="44"/>
  <c r="J8042" i="44" s="1"/>
  <c r="L8041" i="44"/>
  <c r="I8041" i="44"/>
  <c r="J8041" i="44" s="1"/>
  <c r="L8040" i="44"/>
  <c r="I8040" i="44"/>
  <c r="J8040" i="44" s="1"/>
  <c r="L8039" i="44"/>
  <c r="I8039" i="44"/>
  <c r="J8039" i="44" s="1"/>
  <c r="L8038" i="44"/>
  <c r="I8038" i="44"/>
  <c r="J8038" i="44" s="1"/>
  <c r="L8037" i="44"/>
  <c r="J8037" i="44"/>
  <c r="I8037" i="44"/>
  <c r="L8036" i="44"/>
  <c r="I8036" i="44"/>
  <c r="J8036" i="44" s="1"/>
  <c r="L8035" i="44"/>
  <c r="I8035" i="44"/>
  <c r="J8035" i="44" s="1"/>
  <c r="L8034" i="44"/>
  <c r="I8034" i="44"/>
  <c r="J8034" i="44" s="1"/>
  <c r="L8033" i="44"/>
  <c r="I8033" i="44"/>
  <c r="J8033" i="44" s="1"/>
  <c r="L8032" i="44"/>
  <c r="I8032" i="44"/>
  <c r="J8032" i="44" s="1"/>
  <c r="L8031" i="44"/>
  <c r="I8031" i="44"/>
  <c r="J8031" i="44" s="1"/>
  <c r="L8030" i="44"/>
  <c r="I8030" i="44"/>
  <c r="J8030" i="44" s="1"/>
  <c r="L8029" i="44"/>
  <c r="I8029" i="44"/>
  <c r="J8029" i="44" s="1"/>
  <c r="L8028" i="44"/>
  <c r="J8028" i="44"/>
  <c r="I8028" i="44"/>
  <c r="L8027" i="44"/>
  <c r="I8027" i="44"/>
  <c r="J8027" i="44" s="1"/>
  <c r="L8026" i="44"/>
  <c r="I8026" i="44"/>
  <c r="J8026" i="44" s="1"/>
  <c r="L8025" i="44"/>
  <c r="J8025" i="44"/>
  <c r="I8025" i="44"/>
  <c r="L8024" i="44"/>
  <c r="I8024" i="44"/>
  <c r="J8024" i="44" s="1"/>
  <c r="L8023" i="44"/>
  <c r="I8023" i="44"/>
  <c r="J8023" i="44" s="1"/>
  <c r="L8022" i="44"/>
  <c r="I8022" i="44"/>
  <c r="J8022" i="44" s="1"/>
  <c r="L8021" i="44"/>
  <c r="I8021" i="44"/>
  <c r="J8021" i="44" s="1"/>
  <c r="L8020" i="44"/>
  <c r="I8020" i="44"/>
  <c r="J8020" i="44" s="1"/>
  <c r="L8019" i="44"/>
  <c r="I8019" i="44"/>
  <c r="J8019" i="44" s="1"/>
  <c r="L8018" i="44"/>
  <c r="I8018" i="44"/>
  <c r="J8018" i="44" s="1"/>
  <c r="L8017" i="44"/>
  <c r="I8017" i="44"/>
  <c r="J8017" i="44" s="1"/>
  <c r="L8016" i="44"/>
  <c r="I8016" i="44"/>
  <c r="J8016" i="44" s="1"/>
  <c r="L8015" i="44"/>
  <c r="I8015" i="44"/>
  <c r="J8015" i="44" s="1"/>
  <c r="L8014" i="44"/>
  <c r="I8014" i="44"/>
  <c r="J8014" i="44" s="1"/>
  <c r="L8013" i="44"/>
  <c r="J8013" i="44"/>
  <c r="I8013" i="44"/>
  <c r="L8012" i="44"/>
  <c r="I8012" i="44"/>
  <c r="J8012" i="44" s="1"/>
  <c r="L8011" i="44"/>
  <c r="J8011" i="44"/>
  <c r="I8011" i="44"/>
  <c r="L8010" i="44"/>
  <c r="I8010" i="44"/>
  <c r="J8010" i="44" s="1"/>
  <c r="L8009" i="44"/>
  <c r="I8009" i="44"/>
  <c r="J8009" i="44" s="1"/>
  <c r="L8008" i="44"/>
  <c r="I8008" i="44"/>
  <c r="J8008" i="44" s="1"/>
  <c r="L8007" i="44"/>
  <c r="I8007" i="44"/>
  <c r="J8007" i="44" s="1"/>
  <c r="L8006" i="44"/>
  <c r="I8006" i="44"/>
  <c r="J8006" i="44" s="1"/>
  <c r="L8005" i="44"/>
  <c r="J8005" i="44"/>
  <c r="I8005" i="44"/>
  <c r="L8004" i="44"/>
  <c r="I8004" i="44"/>
  <c r="J8004" i="44" s="1"/>
  <c r="L8003" i="44"/>
  <c r="I8003" i="44"/>
  <c r="J8003" i="44" s="1"/>
  <c r="L8002" i="44"/>
  <c r="I8002" i="44"/>
  <c r="J8002" i="44" s="1"/>
  <c r="L8001" i="44"/>
  <c r="I8001" i="44"/>
  <c r="J8001" i="44" s="1"/>
  <c r="L8000" i="44"/>
  <c r="I8000" i="44"/>
  <c r="J8000" i="44" s="1"/>
  <c r="L7999" i="44"/>
  <c r="I7999" i="44"/>
  <c r="J7999" i="44" s="1"/>
  <c r="L7998" i="44"/>
  <c r="I7998" i="44"/>
  <c r="J7998" i="44" s="1"/>
  <c r="L7997" i="44"/>
  <c r="I7997" i="44"/>
  <c r="J7997" i="44" s="1"/>
  <c r="L7996" i="44"/>
  <c r="J7996" i="44"/>
  <c r="I7996" i="44"/>
  <c r="L7995" i="44"/>
  <c r="I7995" i="44"/>
  <c r="J7995" i="44" s="1"/>
  <c r="L7994" i="44"/>
  <c r="I7994" i="44"/>
  <c r="J7994" i="44" s="1"/>
  <c r="L7993" i="44"/>
  <c r="J7993" i="44"/>
  <c r="I7993" i="44"/>
  <c r="L7992" i="44"/>
  <c r="I7992" i="44"/>
  <c r="J7992" i="44" s="1"/>
  <c r="L7991" i="44"/>
  <c r="I7991" i="44"/>
  <c r="J7991" i="44" s="1"/>
  <c r="L7990" i="44"/>
  <c r="I7990" i="44"/>
  <c r="J7990" i="44" s="1"/>
  <c r="L7989" i="44"/>
  <c r="I7989" i="44"/>
  <c r="J7989" i="44" s="1"/>
  <c r="L7988" i="44"/>
  <c r="I7988" i="44"/>
  <c r="J7988" i="44" s="1"/>
  <c r="L7987" i="44"/>
  <c r="I7987" i="44"/>
  <c r="J7987" i="44" s="1"/>
  <c r="L7986" i="44"/>
  <c r="I7986" i="44"/>
  <c r="J7986" i="44" s="1"/>
  <c r="L7985" i="44"/>
  <c r="I7985" i="44"/>
  <c r="J7985" i="44" s="1"/>
  <c r="L7984" i="44"/>
  <c r="I7984" i="44"/>
  <c r="J7984" i="44" s="1"/>
  <c r="L7983" i="44"/>
  <c r="I7983" i="44"/>
  <c r="J7983" i="44" s="1"/>
  <c r="L7982" i="44"/>
  <c r="I7982" i="44"/>
  <c r="J7982" i="44" s="1"/>
  <c r="L7981" i="44"/>
  <c r="J7981" i="44"/>
  <c r="I7981" i="44"/>
  <c r="L7980" i="44"/>
  <c r="I7980" i="44"/>
  <c r="J7980" i="44" s="1"/>
  <c r="L7979" i="44"/>
  <c r="J7979" i="44"/>
  <c r="I7979" i="44"/>
  <c r="L7978" i="44"/>
  <c r="I7978" i="44"/>
  <c r="J7978" i="44" s="1"/>
  <c r="L7977" i="44"/>
  <c r="I7977" i="44"/>
  <c r="J7977" i="44" s="1"/>
  <c r="L7976" i="44"/>
  <c r="I7976" i="44"/>
  <c r="J7976" i="44" s="1"/>
  <c r="L7975" i="44"/>
  <c r="I7975" i="44"/>
  <c r="J7975" i="44" s="1"/>
  <c r="L7974" i="44"/>
  <c r="I7974" i="44"/>
  <c r="J7974" i="44" s="1"/>
  <c r="L7973" i="44"/>
  <c r="J7973" i="44"/>
  <c r="I7973" i="44"/>
  <c r="L7972" i="44"/>
  <c r="I7972" i="44"/>
  <c r="J7972" i="44" s="1"/>
  <c r="L7971" i="44"/>
  <c r="I7971" i="44"/>
  <c r="J7971" i="44" s="1"/>
  <c r="L7970" i="44"/>
  <c r="I7970" i="44"/>
  <c r="J7970" i="44" s="1"/>
  <c r="L7969" i="44"/>
  <c r="I7969" i="44"/>
  <c r="J7969" i="44" s="1"/>
  <c r="L7968" i="44"/>
  <c r="I7968" i="44"/>
  <c r="J7968" i="44" s="1"/>
  <c r="L7967" i="44"/>
  <c r="I7967" i="44"/>
  <c r="J7967" i="44" s="1"/>
  <c r="L7966" i="44"/>
  <c r="I7966" i="44"/>
  <c r="J7966" i="44" s="1"/>
  <c r="L7965" i="44"/>
  <c r="I7965" i="44"/>
  <c r="J7965" i="44" s="1"/>
  <c r="L7964" i="44"/>
  <c r="J7964" i="44"/>
  <c r="I7964" i="44"/>
  <c r="L7963" i="44"/>
  <c r="I7963" i="44"/>
  <c r="J7963" i="44" s="1"/>
  <c r="L7962" i="44"/>
  <c r="I7962" i="44"/>
  <c r="J7962" i="44" s="1"/>
  <c r="L7961" i="44"/>
  <c r="J7961" i="44"/>
  <c r="I7961" i="44"/>
  <c r="L7960" i="44"/>
  <c r="I7960" i="44"/>
  <c r="J7960" i="44" s="1"/>
  <c r="L7959" i="44"/>
  <c r="I7959" i="44"/>
  <c r="J7959" i="44" s="1"/>
  <c r="L7958" i="44"/>
  <c r="I7958" i="44"/>
  <c r="J7958" i="44" s="1"/>
  <c r="L7957" i="44"/>
  <c r="I7957" i="44"/>
  <c r="J7957" i="44" s="1"/>
  <c r="L7956" i="44"/>
  <c r="I7956" i="44"/>
  <c r="J7956" i="44" s="1"/>
  <c r="L7955" i="44"/>
  <c r="I7955" i="44"/>
  <c r="J7955" i="44" s="1"/>
  <c r="L7954" i="44"/>
  <c r="I7954" i="44"/>
  <c r="J7954" i="44" s="1"/>
  <c r="L7953" i="44"/>
  <c r="I7953" i="44"/>
  <c r="J7953" i="44" s="1"/>
  <c r="L7952" i="44"/>
  <c r="I7952" i="44"/>
  <c r="J7952" i="44" s="1"/>
  <c r="L7951" i="44"/>
  <c r="I7951" i="44"/>
  <c r="J7951" i="44" s="1"/>
  <c r="L7950" i="44"/>
  <c r="I7950" i="44"/>
  <c r="J7950" i="44" s="1"/>
  <c r="L7949" i="44"/>
  <c r="J7949" i="44"/>
  <c r="I7949" i="44"/>
  <c r="L7948" i="44"/>
  <c r="I7948" i="44"/>
  <c r="J7948" i="44" s="1"/>
  <c r="L7947" i="44"/>
  <c r="J7947" i="44"/>
  <c r="I7947" i="44"/>
  <c r="L7946" i="44"/>
  <c r="I7946" i="44"/>
  <c r="J7946" i="44" s="1"/>
  <c r="L7945" i="44"/>
  <c r="I7945" i="44"/>
  <c r="J7945" i="44" s="1"/>
  <c r="L7944" i="44"/>
  <c r="I7944" i="44"/>
  <c r="J7944" i="44" s="1"/>
  <c r="L7943" i="44"/>
  <c r="I7943" i="44"/>
  <c r="J7943" i="44" s="1"/>
  <c r="L7942" i="44"/>
  <c r="I7942" i="44"/>
  <c r="J7942" i="44" s="1"/>
  <c r="L7941" i="44"/>
  <c r="J7941" i="44"/>
  <c r="I7941" i="44"/>
  <c r="L7940" i="44"/>
  <c r="I7940" i="44"/>
  <c r="J7940" i="44" s="1"/>
  <c r="L7939" i="44"/>
  <c r="I7939" i="44"/>
  <c r="J7939" i="44" s="1"/>
  <c r="L7938" i="44"/>
  <c r="I7938" i="44"/>
  <c r="J7938" i="44" s="1"/>
  <c r="L7937" i="44"/>
  <c r="I7937" i="44"/>
  <c r="J7937" i="44" s="1"/>
  <c r="L7936" i="44"/>
  <c r="I7936" i="44"/>
  <c r="J7936" i="44" s="1"/>
  <c r="L7935" i="44"/>
  <c r="I7935" i="44"/>
  <c r="J7935" i="44" s="1"/>
  <c r="L7934" i="44"/>
  <c r="I7934" i="44"/>
  <c r="J7934" i="44" s="1"/>
  <c r="L7933" i="44"/>
  <c r="I7933" i="44"/>
  <c r="J7933" i="44" s="1"/>
  <c r="L7932" i="44"/>
  <c r="J7932" i="44"/>
  <c r="I7932" i="44"/>
  <c r="L7931" i="44"/>
  <c r="I7931" i="44"/>
  <c r="J7931" i="44" s="1"/>
  <c r="L7930" i="44"/>
  <c r="I7930" i="44"/>
  <c r="J7930" i="44" s="1"/>
  <c r="L7929" i="44"/>
  <c r="J7929" i="44"/>
  <c r="I7929" i="44"/>
  <c r="L7928" i="44"/>
  <c r="I7928" i="44"/>
  <c r="J7928" i="44" s="1"/>
  <c r="L7927" i="44"/>
  <c r="I7927" i="44"/>
  <c r="J7927" i="44" s="1"/>
  <c r="L7926" i="44"/>
  <c r="I7926" i="44"/>
  <c r="J7926" i="44" s="1"/>
  <c r="L7925" i="44"/>
  <c r="I7925" i="44"/>
  <c r="J7925" i="44" s="1"/>
  <c r="L7924" i="44"/>
  <c r="I7924" i="44"/>
  <c r="J7924" i="44" s="1"/>
  <c r="L7923" i="44"/>
  <c r="I7923" i="44"/>
  <c r="J7923" i="44" s="1"/>
  <c r="L7922" i="44"/>
  <c r="I7922" i="44"/>
  <c r="J7922" i="44" s="1"/>
  <c r="L7921" i="44"/>
  <c r="I7921" i="44"/>
  <c r="J7921" i="44" s="1"/>
  <c r="L7920" i="44"/>
  <c r="I7920" i="44"/>
  <c r="J7920" i="44" s="1"/>
  <c r="L7919" i="44"/>
  <c r="I7919" i="44"/>
  <c r="J7919" i="44" s="1"/>
  <c r="L7918" i="44"/>
  <c r="I7918" i="44"/>
  <c r="J7918" i="44" s="1"/>
  <c r="L7917" i="44"/>
  <c r="J7917" i="44"/>
  <c r="I7917" i="44"/>
  <c r="L7916" i="44"/>
  <c r="I7916" i="44"/>
  <c r="J7916" i="44" s="1"/>
  <c r="L7915" i="44"/>
  <c r="J7915" i="44"/>
  <c r="I7915" i="44"/>
  <c r="L7914" i="44"/>
  <c r="I7914" i="44"/>
  <c r="J7914" i="44" s="1"/>
  <c r="L7913" i="44"/>
  <c r="I7913" i="44"/>
  <c r="J7913" i="44" s="1"/>
  <c r="L7912" i="44"/>
  <c r="I7912" i="44"/>
  <c r="J7912" i="44" s="1"/>
  <c r="L7911" i="44"/>
  <c r="I7911" i="44"/>
  <c r="J7911" i="44" s="1"/>
  <c r="L7910" i="44"/>
  <c r="I7910" i="44"/>
  <c r="J7910" i="44" s="1"/>
  <c r="L7909" i="44"/>
  <c r="J7909" i="44"/>
  <c r="I7909" i="44"/>
  <c r="L7908" i="44"/>
  <c r="I7908" i="44"/>
  <c r="J7908" i="44" s="1"/>
  <c r="L7907" i="44"/>
  <c r="I7907" i="44"/>
  <c r="J7907" i="44" s="1"/>
  <c r="L7906" i="44"/>
  <c r="I7906" i="44"/>
  <c r="J7906" i="44" s="1"/>
  <c r="L7905" i="44"/>
  <c r="I7905" i="44"/>
  <c r="J7905" i="44" s="1"/>
  <c r="L7904" i="44"/>
  <c r="I7904" i="44"/>
  <c r="J7904" i="44" s="1"/>
  <c r="L7903" i="44"/>
  <c r="I7903" i="44"/>
  <c r="J7903" i="44" s="1"/>
  <c r="L7902" i="44"/>
  <c r="I7902" i="44"/>
  <c r="J7902" i="44" s="1"/>
  <c r="L7901" i="44"/>
  <c r="I7901" i="44"/>
  <c r="J7901" i="44" s="1"/>
  <c r="L7900" i="44"/>
  <c r="J7900" i="44"/>
  <c r="I7900" i="44"/>
  <c r="L7899" i="44"/>
  <c r="I7899" i="44"/>
  <c r="J7899" i="44" s="1"/>
  <c r="L7898" i="44"/>
  <c r="I7898" i="44"/>
  <c r="J7898" i="44" s="1"/>
  <c r="L7897" i="44"/>
  <c r="J7897" i="44"/>
  <c r="I7897" i="44"/>
  <c r="L7896" i="44"/>
  <c r="I7896" i="44"/>
  <c r="J7896" i="44" s="1"/>
  <c r="L7895" i="44"/>
  <c r="I7895" i="44"/>
  <c r="J7895" i="44" s="1"/>
  <c r="L7894" i="44"/>
  <c r="I7894" i="44"/>
  <c r="J7894" i="44" s="1"/>
  <c r="L7893" i="44"/>
  <c r="I7893" i="44"/>
  <c r="J7893" i="44" s="1"/>
  <c r="L7892" i="44"/>
  <c r="I7892" i="44"/>
  <c r="J7892" i="44" s="1"/>
  <c r="L7891" i="44"/>
  <c r="I7891" i="44"/>
  <c r="J7891" i="44" s="1"/>
  <c r="L7890" i="44"/>
  <c r="I7890" i="44"/>
  <c r="J7890" i="44" s="1"/>
  <c r="L7889" i="44"/>
  <c r="I7889" i="44"/>
  <c r="J7889" i="44" s="1"/>
  <c r="L7888" i="44"/>
  <c r="I7888" i="44"/>
  <c r="J7888" i="44" s="1"/>
  <c r="L7887" i="44"/>
  <c r="I7887" i="44"/>
  <c r="J7887" i="44" s="1"/>
  <c r="L7886" i="44"/>
  <c r="I7886" i="44"/>
  <c r="J7886" i="44" s="1"/>
  <c r="L7885" i="44"/>
  <c r="J7885" i="44"/>
  <c r="I7885" i="44"/>
  <c r="L7884" i="44"/>
  <c r="I7884" i="44"/>
  <c r="J7884" i="44" s="1"/>
  <c r="L7883" i="44"/>
  <c r="J7883" i="44"/>
  <c r="I7883" i="44"/>
  <c r="L7882" i="44"/>
  <c r="I7882" i="44"/>
  <c r="J7882" i="44" s="1"/>
  <c r="L7881" i="44"/>
  <c r="I7881" i="44"/>
  <c r="J7881" i="44" s="1"/>
  <c r="L7880" i="44"/>
  <c r="I7880" i="44"/>
  <c r="J7880" i="44" s="1"/>
  <c r="L7879" i="44"/>
  <c r="I7879" i="44"/>
  <c r="J7879" i="44" s="1"/>
  <c r="L7878" i="44"/>
  <c r="I7878" i="44"/>
  <c r="J7878" i="44" s="1"/>
  <c r="L7877" i="44"/>
  <c r="J7877" i="44"/>
  <c r="I7877" i="44"/>
  <c r="L7876" i="44"/>
  <c r="I7876" i="44"/>
  <c r="J7876" i="44" s="1"/>
  <c r="L7875" i="44"/>
  <c r="I7875" i="44"/>
  <c r="J7875" i="44" s="1"/>
  <c r="L7874" i="44"/>
  <c r="I7874" i="44"/>
  <c r="J7874" i="44" s="1"/>
  <c r="L7873" i="44"/>
  <c r="I7873" i="44"/>
  <c r="J7873" i="44" s="1"/>
  <c r="L7872" i="44"/>
  <c r="I7872" i="44"/>
  <c r="J7872" i="44" s="1"/>
  <c r="L7871" i="44"/>
  <c r="I7871" i="44"/>
  <c r="J7871" i="44" s="1"/>
  <c r="L7870" i="44"/>
  <c r="I7870" i="44"/>
  <c r="J7870" i="44" s="1"/>
  <c r="L7869" i="44"/>
  <c r="I7869" i="44"/>
  <c r="J7869" i="44" s="1"/>
  <c r="L7868" i="44"/>
  <c r="J7868" i="44"/>
  <c r="I7868" i="44"/>
  <c r="L7867" i="44"/>
  <c r="I7867" i="44"/>
  <c r="J7867" i="44" s="1"/>
  <c r="L7866" i="44"/>
  <c r="I7866" i="44"/>
  <c r="J7866" i="44" s="1"/>
  <c r="L7865" i="44"/>
  <c r="J7865" i="44"/>
  <c r="I7865" i="44"/>
  <c r="L7864" i="44"/>
  <c r="I7864" i="44"/>
  <c r="J7864" i="44" s="1"/>
  <c r="L7863" i="44"/>
  <c r="I7863" i="44"/>
  <c r="J7863" i="44" s="1"/>
  <c r="L7862" i="44"/>
  <c r="I7862" i="44"/>
  <c r="J7862" i="44" s="1"/>
  <c r="L7861" i="44"/>
  <c r="I7861" i="44"/>
  <c r="J7861" i="44" s="1"/>
  <c r="L7860" i="44"/>
  <c r="I7860" i="44"/>
  <c r="J7860" i="44" s="1"/>
  <c r="L7859" i="44"/>
  <c r="I7859" i="44"/>
  <c r="J7859" i="44" s="1"/>
  <c r="L7858" i="44"/>
  <c r="I7858" i="44"/>
  <c r="J7858" i="44" s="1"/>
  <c r="L7857" i="44"/>
  <c r="I7857" i="44"/>
  <c r="J7857" i="44" s="1"/>
  <c r="L7856" i="44"/>
  <c r="I7856" i="44"/>
  <c r="J7856" i="44" s="1"/>
  <c r="L7855" i="44"/>
  <c r="I7855" i="44"/>
  <c r="J7855" i="44" s="1"/>
  <c r="L7854" i="44"/>
  <c r="I7854" i="44"/>
  <c r="J7854" i="44" s="1"/>
  <c r="L7853" i="44"/>
  <c r="J7853" i="44"/>
  <c r="I7853" i="44"/>
  <c r="L7852" i="44"/>
  <c r="I7852" i="44"/>
  <c r="J7852" i="44" s="1"/>
  <c r="L7851" i="44"/>
  <c r="J7851" i="44"/>
  <c r="I7851" i="44"/>
  <c r="L7850" i="44"/>
  <c r="I7850" i="44"/>
  <c r="J7850" i="44" s="1"/>
  <c r="L7849" i="44"/>
  <c r="I7849" i="44"/>
  <c r="J7849" i="44" s="1"/>
  <c r="L7848" i="44"/>
  <c r="I7848" i="44"/>
  <c r="J7848" i="44" s="1"/>
  <c r="L7847" i="44"/>
  <c r="I7847" i="44"/>
  <c r="J7847" i="44" s="1"/>
  <c r="L7846" i="44"/>
  <c r="I7846" i="44"/>
  <c r="J7846" i="44" s="1"/>
  <c r="L7845" i="44"/>
  <c r="J7845" i="44"/>
  <c r="I7845" i="44"/>
  <c r="L7844" i="44"/>
  <c r="I7844" i="44"/>
  <c r="J7844" i="44" s="1"/>
  <c r="L7843" i="44"/>
  <c r="I7843" i="44"/>
  <c r="J7843" i="44" s="1"/>
  <c r="L7842" i="44"/>
  <c r="I7842" i="44"/>
  <c r="J7842" i="44" s="1"/>
  <c r="L7841" i="44"/>
  <c r="I7841" i="44"/>
  <c r="J7841" i="44" s="1"/>
  <c r="L7840" i="44"/>
  <c r="I7840" i="44"/>
  <c r="J7840" i="44" s="1"/>
  <c r="L7839" i="44"/>
  <c r="I7839" i="44"/>
  <c r="J7839" i="44" s="1"/>
  <c r="L7838" i="44"/>
  <c r="I7838" i="44"/>
  <c r="J7838" i="44" s="1"/>
  <c r="L7837" i="44"/>
  <c r="I7837" i="44"/>
  <c r="J7837" i="44" s="1"/>
  <c r="L7836" i="44"/>
  <c r="J7836" i="44"/>
  <c r="I7836" i="44"/>
  <c r="L7835" i="44"/>
  <c r="I7835" i="44"/>
  <c r="J7835" i="44" s="1"/>
  <c r="L7834" i="44"/>
  <c r="I7834" i="44"/>
  <c r="J7834" i="44" s="1"/>
  <c r="L7833" i="44"/>
  <c r="J7833" i="44"/>
  <c r="I7833" i="44"/>
  <c r="L7832" i="44"/>
  <c r="I7832" i="44"/>
  <c r="J7832" i="44" s="1"/>
  <c r="L7831" i="44"/>
  <c r="I7831" i="44"/>
  <c r="J7831" i="44" s="1"/>
  <c r="L7830" i="44"/>
  <c r="I7830" i="44"/>
  <c r="J7830" i="44" s="1"/>
  <c r="L7829" i="44"/>
  <c r="I7829" i="44"/>
  <c r="J7829" i="44" s="1"/>
  <c r="L7828" i="44"/>
  <c r="I7828" i="44"/>
  <c r="J7828" i="44" s="1"/>
  <c r="L7827" i="44"/>
  <c r="I7827" i="44"/>
  <c r="J7827" i="44" s="1"/>
  <c r="L7826" i="44"/>
  <c r="I7826" i="44"/>
  <c r="J7826" i="44" s="1"/>
  <c r="L7825" i="44"/>
  <c r="I7825" i="44"/>
  <c r="J7825" i="44" s="1"/>
  <c r="L7824" i="44"/>
  <c r="I7824" i="44"/>
  <c r="J7824" i="44" s="1"/>
  <c r="L7823" i="44"/>
  <c r="I7823" i="44"/>
  <c r="J7823" i="44" s="1"/>
  <c r="L7822" i="44"/>
  <c r="I7822" i="44"/>
  <c r="J7822" i="44" s="1"/>
  <c r="L7821" i="44"/>
  <c r="J7821" i="44"/>
  <c r="I7821" i="44"/>
  <c r="L7820" i="44"/>
  <c r="I7820" i="44"/>
  <c r="J7820" i="44" s="1"/>
  <c r="L7819" i="44"/>
  <c r="I7819" i="44"/>
  <c r="J7819" i="44" s="1"/>
  <c r="L7818" i="44"/>
  <c r="I7818" i="44"/>
  <c r="J7818" i="44" s="1"/>
  <c r="L7817" i="44"/>
  <c r="I7817" i="44"/>
  <c r="J7817" i="44" s="1"/>
  <c r="L7816" i="44"/>
  <c r="I7816" i="44"/>
  <c r="J7816" i="44" s="1"/>
  <c r="L7815" i="44"/>
  <c r="I7815" i="44"/>
  <c r="J7815" i="44" s="1"/>
  <c r="L7814" i="44"/>
  <c r="I7814" i="44"/>
  <c r="J7814" i="44" s="1"/>
  <c r="L7813" i="44"/>
  <c r="J7813" i="44"/>
  <c r="I7813" i="44"/>
  <c r="L7812" i="44"/>
  <c r="I7812" i="44"/>
  <c r="J7812" i="44" s="1"/>
  <c r="L7811" i="44"/>
  <c r="I7811" i="44"/>
  <c r="J7811" i="44" s="1"/>
  <c r="L7810" i="44"/>
  <c r="I7810" i="44"/>
  <c r="J7810" i="44" s="1"/>
  <c r="L7809" i="44"/>
  <c r="I7809" i="44"/>
  <c r="J7809" i="44" s="1"/>
  <c r="L7808" i="44"/>
  <c r="I7808" i="44"/>
  <c r="J7808" i="44" s="1"/>
  <c r="L7807" i="44"/>
  <c r="I7807" i="44"/>
  <c r="J7807" i="44" s="1"/>
  <c r="L7806" i="44"/>
  <c r="I7806" i="44"/>
  <c r="J7806" i="44" s="1"/>
  <c r="L7805" i="44"/>
  <c r="I7805" i="44"/>
  <c r="J7805" i="44" s="1"/>
  <c r="L7804" i="44"/>
  <c r="I7804" i="44"/>
  <c r="J7804" i="44" s="1"/>
  <c r="L7803" i="44"/>
  <c r="J7803" i="44"/>
  <c r="I7803" i="44"/>
  <c r="L7802" i="44"/>
  <c r="I7802" i="44"/>
  <c r="J7802" i="44" s="1"/>
  <c r="L7801" i="44"/>
  <c r="I7801" i="44"/>
  <c r="J7801" i="44" s="1"/>
  <c r="L7800" i="44"/>
  <c r="I7800" i="44"/>
  <c r="J7800" i="44" s="1"/>
  <c r="L7799" i="44"/>
  <c r="I7799" i="44"/>
  <c r="J7799" i="44" s="1"/>
  <c r="L7798" i="44"/>
  <c r="I7798" i="44"/>
  <c r="J7798" i="44" s="1"/>
  <c r="L7797" i="44"/>
  <c r="I7797" i="44"/>
  <c r="J7797" i="44" s="1"/>
  <c r="L7796" i="44"/>
  <c r="I7796" i="44"/>
  <c r="J7796" i="44" s="1"/>
  <c r="L7795" i="44"/>
  <c r="I7795" i="44"/>
  <c r="J7795" i="44" s="1"/>
  <c r="L7794" i="44"/>
  <c r="I7794" i="44"/>
  <c r="J7794" i="44" s="1"/>
  <c r="L7793" i="44"/>
  <c r="I7793" i="44"/>
  <c r="J7793" i="44" s="1"/>
  <c r="L7792" i="44"/>
  <c r="I7792" i="44"/>
  <c r="J7792" i="44" s="1"/>
  <c r="L7791" i="44"/>
  <c r="I7791" i="44"/>
  <c r="J7791" i="44" s="1"/>
  <c r="L7790" i="44"/>
  <c r="I7790" i="44"/>
  <c r="J7790" i="44" s="1"/>
  <c r="L7789" i="44"/>
  <c r="J7789" i="44"/>
  <c r="I7789" i="44"/>
  <c r="L7788" i="44"/>
  <c r="I7788" i="44"/>
  <c r="J7788" i="44" s="1"/>
  <c r="L7787" i="44"/>
  <c r="I7787" i="44"/>
  <c r="J7787" i="44" s="1"/>
  <c r="L7786" i="44"/>
  <c r="I7786" i="44"/>
  <c r="J7786" i="44" s="1"/>
  <c r="L7785" i="44"/>
  <c r="I7785" i="44"/>
  <c r="J7785" i="44" s="1"/>
  <c r="L7784" i="44"/>
  <c r="I7784" i="44"/>
  <c r="J7784" i="44" s="1"/>
  <c r="L7783" i="44"/>
  <c r="I7783" i="44"/>
  <c r="J7783" i="44" s="1"/>
  <c r="L7782" i="44"/>
  <c r="I7782" i="44"/>
  <c r="J7782" i="44" s="1"/>
  <c r="L7781" i="44"/>
  <c r="J7781" i="44"/>
  <c r="I7781" i="44"/>
  <c r="L7780" i="44"/>
  <c r="I7780" i="44"/>
  <c r="J7780" i="44" s="1"/>
  <c r="L7779" i="44"/>
  <c r="I7779" i="44"/>
  <c r="J7779" i="44" s="1"/>
  <c r="L7778" i="44"/>
  <c r="I7778" i="44"/>
  <c r="J7778" i="44" s="1"/>
  <c r="L7777" i="44"/>
  <c r="I7777" i="44"/>
  <c r="J7777" i="44" s="1"/>
  <c r="L7776" i="44"/>
  <c r="I7776" i="44"/>
  <c r="J7776" i="44" s="1"/>
  <c r="L7775" i="44"/>
  <c r="I7775" i="44"/>
  <c r="J7775" i="44" s="1"/>
  <c r="L7774" i="44"/>
  <c r="I7774" i="44"/>
  <c r="J7774" i="44" s="1"/>
  <c r="L7773" i="44"/>
  <c r="I7773" i="44"/>
  <c r="J7773" i="44" s="1"/>
  <c r="L7772" i="44"/>
  <c r="I7772" i="44"/>
  <c r="J7772" i="44" s="1"/>
  <c r="L7771" i="44"/>
  <c r="J7771" i="44"/>
  <c r="I7771" i="44"/>
  <c r="L7770" i="44"/>
  <c r="I7770" i="44"/>
  <c r="J7770" i="44" s="1"/>
  <c r="L7769" i="44"/>
  <c r="I7769" i="44"/>
  <c r="J7769" i="44" s="1"/>
  <c r="L7768" i="44"/>
  <c r="I7768" i="44"/>
  <c r="J7768" i="44" s="1"/>
  <c r="L7767" i="44"/>
  <c r="I7767" i="44"/>
  <c r="J7767" i="44" s="1"/>
  <c r="L7766" i="44"/>
  <c r="I7766" i="44"/>
  <c r="J7766" i="44" s="1"/>
  <c r="L7765" i="44"/>
  <c r="I7765" i="44"/>
  <c r="J7765" i="44" s="1"/>
  <c r="L7764" i="44"/>
  <c r="I7764" i="44"/>
  <c r="J7764" i="44" s="1"/>
  <c r="L7763" i="44"/>
  <c r="I7763" i="44"/>
  <c r="J7763" i="44" s="1"/>
  <c r="L7762" i="44"/>
  <c r="I7762" i="44"/>
  <c r="J7762" i="44" s="1"/>
  <c r="L7761" i="44"/>
  <c r="I7761" i="44"/>
  <c r="J7761" i="44" s="1"/>
  <c r="L7760" i="44"/>
  <c r="I7760" i="44"/>
  <c r="J7760" i="44" s="1"/>
  <c r="L7759" i="44"/>
  <c r="I7759" i="44"/>
  <c r="J7759" i="44" s="1"/>
  <c r="L7758" i="44"/>
  <c r="I7758" i="44"/>
  <c r="J7758" i="44" s="1"/>
  <c r="L7757" i="44"/>
  <c r="J7757" i="44"/>
  <c r="I7757" i="44"/>
  <c r="L7756" i="44"/>
  <c r="I7756" i="44"/>
  <c r="J7756" i="44" s="1"/>
  <c r="L7755" i="44"/>
  <c r="I7755" i="44"/>
  <c r="J7755" i="44" s="1"/>
  <c r="L7754" i="44"/>
  <c r="I7754" i="44"/>
  <c r="J7754" i="44" s="1"/>
  <c r="L7753" i="44"/>
  <c r="I7753" i="44"/>
  <c r="J7753" i="44" s="1"/>
  <c r="L7752" i="44"/>
  <c r="I7752" i="44"/>
  <c r="J7752" i="44" s="1"/>
  <c r="L7751" i="44"/>
  <c r="I7751" i="44"/>
  <c r="J7751" i="44" s="1"/>
  <c r="L7750" i="44"/>
  <c r="I7750" i="44"/>
  <c r="J7750" i="44" s="1"/>
  <c r="L7749" i="44"/>
  <c r="J7749" i="44"/>
  <c r="I7749" i="44"/>
  <c r="L7748" i="44"/>
  <c r="I7748" i="44"/>
  <c r="J7748" i="44" s="1"/>
  <c r="L7747" i="44"/>
  <c r="I7747" i="44"/>
  <c r="J7747" i="44" s="1"/>
  <c r="L7746" i="44"/>
  <c r="I7746" i="44"/>
  <c r="J7746" i="44" s="1"/>
  <c r="L7745" i="44"/>
  <c r="I7745" i="44"/>
  <c r="J7745" i="44" s="1"/>
  <c r="L7744" i="44"/>
  <c r="I7744" i="44"/>
  <c r="J7744" i="44" s="1"/>
  <c r="L7743" i="44"/>
  <c r="I7743" i="44"/>
  <c r="J7743" i="44" s="1"/>
  <c r="L7742" i="44"/>
  <c r="I7742" i="44"/>
  <c r="J7742" i="44" s="1"/>
  <c r="L7741" i="44"/>
  <c r="I7741" i="44"/>
  <c r="J7741" i="44" s="1"/>
  <c r="L7740" i="44"/>
  <c r="I7740" i="44"/>
  <c r="J7740" i="44" s="1"/>
  <c r="L7739" i="44"/>
  <c r="J7739" i="44"/>
  <c r="I7739" i="44"/>
  <c r="L7738" i="44"/>
  <c r="I7738" i="44"/>
  <c r="J7738" i="44" s="1"/>
  <c r="L7737" i="44"/>
  <c r="I7737" i="44"/>
  <c r="J7737" i="44" s="1"/>
  <c r="L7736" i="44"/>
  <c r="I7736" i="44"/>
  <c r="J7736" i="44" s="1"/>
  <c r="L7735" i="44"/>
  <c r="I7735" i="44"/>
  <c r="J7735" i="44" s="1"/>
  <c r="L7734" i="44"/>
  <c r="I7734" i="44"/>
  <c r="J7734" i="44" s="1"/>
  <c r="L7733" i="44"/>
  <c r="I7733" i="44"/>
  <c r="J7733" i="44" s="1"/>
  <c r="L7732" i="44"/>
  <c r="I7732" i="44"/>
  <c r="J7732" i="44" s="1"/>
  <c r="L7731" i="44"/>
  <c r="I7731" i="44"/>
  <c r="J7731" i="44" s="1"/>
  <c r="L7730" i="44"/>
  <c r="I7730" i="44"/>
  <c r="J7730" i="44" s="1"/>
  <c r="L7729" i="44"/>
  <c r="I7729" i="44"/>
  <c r="J7729" i="44" s="1"/>
  <c r="L7728" i="44"/>
  <c r="I7728" i="44"/>
  <c r="J7728" i="44" s="1"/>
  <c r="L7727" i="44"/>
  <c r="I7727" i="44"/>
  <c r="J7727" i="44" s="1"/>
  <c r="L7726" i="44"/>
  <c r="I7726" i="44"/>
  <c r="J7726" i="44" s="1"/>
  <c r="L7725" i="44"/>
  <c r="J7725" i="44"/>
  <c r="I7725" i="44"/>
  <c r="L7724" i="44"/>
  <c r="I7724" i="44"/>
  <c r="J7724" i="44" s="1"/>
  <c r="L7723" i="44"/>
  <c r="I7723" i="44"/>
  <c r="J7723" i="44" s="1"/>
  <c r="L7722" i="44"/>
  <c r="I7722" i="44"/>
  <c r="J7722" i="44" s="1"/>
  <c r="L7721" i="44"/>
  <c r="I7721" i="44"/>
  <c r="J7721" i="44" s="1"/>
  <c r="L7720" i="44"/>
  <c r="I7720" i="44"/>
  <c r="J7720" i="44" s="1"/>
  <c r="L7719" i="44"/>
  <c r="I7719" i="44"/>
  <c r="J7719" i="44" s="1"/>
  <c r="L7718" i="44"/>
  <c r="I7718" i="44"/>
  <c r="J7718" i="44" s="1"/>
  <c r="L7717" i="44"/>
  <c r="J7717" i="44"/>
  <c r="I7717" i="44"/>
  <c r="L7716" i="44"/>
  <c r="I7716" i="44"/>
  <c r="J7716" i="44" s="1"/>
  <c r="L7715" i="44"/>
  <c r="I7715" i="44"/>
  <c r="J7715" i="44" s="1"/>
  <c r="L7714" i="44"/>
  <c r="I7714" i="44"/>
  <c r="J7714" i="44" s="1"/>
  <c r="L7713" i="44"/>
  <c r="I7713" i="44"/>
  <c r="J7713" i="44" s="1"/>
  <c r="L7712" i="44"/>
  <c r="I7712" i="44"/>
  <c r="J7712" i="44" s="1"/>
  <c r="L7711" i="44"/>
  <c r="I7711" i="44"/>
  <c r="J7711" i="44" s="1"/>
  <c r="L7710" i="44"/>
  <c r="I7710" i="44"/>
  <c r="J7710" i="44" s="1"/>
  <c r="L7709" i="44"/>
  <c r="I7709" i="44"/>
  <c r="J7709" i="44" s="1"/>
  <c r="L7708" i="44"/>
  <c r="I7708" i="44"/>
  <c r="J7708" i="44" s="1"/>
  <c r="L7707" i="44"/>
  <c r="J7707" i="44"/>
  <c r="I7707" i="44"/>
  <c r="L7706" i="44"/>
  <c r="I7706" i="44"/>
  <c r="J7706" i="44" s="1"/>
  <c r="L7705" i="44"/>
  <c r="I7705" i="44"/>
  <c r="J7705" i="44" s="1"/>
  <c r="L7704" i="44"/>
  <c r="I7704" i="44"/>
  <c r="J7704" i="44" s="1"/>
  <c r="L7703" i="44"/>
  <c r="I7703" i="44"/>
  <c r="J7703" i="44" s="1"/>
  <c r="L7702" i="44"/>
  <c r="I7702" i="44"/>
  <c r="J7702" i="44" s="1"/>
  <c r="L7701" i="44"/>
  <c r="I7701" i="44"/>
  <c r="J7701" i="44" s="1"/>
  <c r="L7700" i="44"/>
  <c r="I7700" i="44"/>
  <c r="J7700" i="44" s="1"/>
  <c r="L7699" i="44"/>
  <c r="I7699" i="44"/>
  <c r="J7699" i="44" s="1"/>
  <c r="L7698" i="44"/>
  <c r="I7698" i="44"/>
  <c r="J7698" i="44" s="1"/>
  <c r="L7697" i="44"/>
  <c r="I7697" i="44"/>
  <c r="J7697" i="44" s="1"/>
  <c r="L7696" i="44"/>
  <c r="I7696" i="44"/>
  <c r="J7696" i="44" s="1"/>
  <c r="L7695" i="44"/>
  <c r="I7695" i="44"/>
  <c r="J7695" i="44" s="1"/>
  <c r="L7694" i="44"/>
  <c r="I7694" i="44"/>
  <c r="J7694" i="44" s="1"/>
  <c r="L7693" i="44"/>
  <c r="J7693" i="44"/>
  <c r="I7693" i="44"/>
  <c r="L7692" i="44"/>
  <c r="I7692" i="44"/>
  <c r="J7692" i="44" s="1"/>
  <c r="L7691" i="44"/>
  <c r="I7691" i="44"/>
  <c r="J7691" i="44" s="1"/>
  <c r="L7690" i="44"/>
  <c r="I7690" i="44"/>
  <c r="J7690" i="44" s="1"/>
  <c r="L7689" i="44"/>
  <c r="I7689" i="44"/>
  <c r="J7689" i="44" s="1"/>
  <c r="L7688" i="44"/>
  <c r="I7688" i="44"/>
  <c r="J7688" i="44" s="1"/>
  <c r="L7687" i="44"/>
  <c r="I7687" i="44"/>
  <c r="J7687" i="44" s="1"/>
  <c r="L7686" i="44"/>
  <c r="I7686" i="44"/>
  <c r="J7686" i="44" s="1"/>
  <c r="L7685" i="44"/>
  <c r="J7685" i="44"/>
  <c r="I7685" i="44"/>
  <c r="L7684" i="44"/>
  <c r="I7684" i="44"/>
  <c r="J7684" i="44" s="1"/>
  <c r="L7683" i="44"/>
  <c r="I7683" i="44"/>
  <c r="J7683" i="44" s="1"/>
  <c r="L7682" i="44"/>
  <c r="I7682" i="44"/>
  <c r="J7682" i="44" s="1"/>
  <c r="L7681" i="44"/>
  <c r="I7681" i="44"/>
  <c r="J7681" i="44" s="1"/>
  <c r="L7680" i="44"/>
  <c r="I7680" i="44"/>
  <c r="J7680" i="44" s="1"/>
  <c r="L7679" i="44"/>
  <c r="I7679" i="44"/>
  <c r="J7679" i="44" s="1"/>
  <c r="L7678" i="44"/>
  <c r="I7678" i="44"/>
  <c r="J7678" i="44" s="1"/>
  <c r="L7677" i="44"/>
  <c r="I7677" i="44"/>
  <c r="J7677" i="44" s="1"/>
  <c r="L7676" i="44"/>
  <c r="I7676" i="44"/>
  <c r="J7676" i="44" s="1"/>
  <c r="L7675" i="44"/>
  <c r="J7675" i="44"/>
  <c r="I7675" i="44"/>
  <c r="L7674" i="44"/>
  <c r="I7674" i="44"/>
  <c r="J7674" i="44" s="1"/>
  <c r="L7673" i="44"/>
  <c r="I7673" i="44"/>
  <c r="J7673" i="44" s="1"/>
  <c r="L7672" i="44"/>
  <c r="I7672" i="44"/>
  <c r="J7672" i="44" s="1"/>
  <c r="L7671" i="44"/>
  <c r="I7671" i="44"/>
  <c r="J7671" i="44" s="1"/>
  <c r="L7670" i="44"/>
  <c r="I7670" i="44"/>
  <c r="J7670" i="44" s="1"/>
  <c r="L7669" i="44"/>
  <c r="I7669" i="44"/>
  <c r="J7669" i="44" s="1"/>
  <c r="L7668" i="44"/>
  <c r="I7668" i="44"/>
  <c r="J7668" i="44" s="1"/>
  <c r="L7667" i="44"/>
  <c r="I7667" i="44"/>
  <c r="J7667" i="44" s="1"/>
  <c r="L7666" i="44"/>
  <c r="I7666" i="44"/>
  <c r="J7666" i="44" s="1"/>
  <c r="L7665" i="44"/>
  <c r="I7665" i="44"/>
  <c r="J7665" i="44" s="1"/>
  <c r="L7664" i="44"/>
  <c r="I7664" i="44"/>
  <c r="J7664" i="44" s="1"/>
  <c r="L7663" i="44"/>
  <c r="I7663" i="44"/>
  <c r="J7663" i="44" s="1"/>
  <c r="L7662" i="44"/>
  <c r="I7662" i="44"/>
  <c r="J7662" i="44" s="1"/>
  <c r="L7661" i="44"/>
  <c r="J7661" i="44"/>
  <c r="I7661" i="44"/>
  <c r="L7660" i="44"/>
  <c r="I7660" i="44"/>
  <c r="J7660" i="44" s="1"/>
  <c r="L7659" i="44"/>
  <c r="I7659" i="44"/>
  <c r="J7659" i="44" s="1"/>
  <c r="L7658" i="44"/>
  <c r="I7658" i="44"/>
  <c r="J7658" i="44" s="1"/>
  <c r="L7657" i="44"/>
  <c r="I7657" i="44"/>
  <c r="J7657" i="44" s="1"/>
  <c r="L7656" i="44"/>
  <c r="I7656" i="44"/>
  <c r="J7656" i="44" s="1"/>
  <c r="L7655" i="44"/>
  <c r="I7655" i="44"/>
  <c r="J7655" i="44" s="1"/>
  <c r="L7654" i="44"/>
  <c r="I7654" i="44"/>
  <c r="J7654" i="44" s="1"/>
  <c r="L7653" i="44"/>
  <c r="J7653" i="44"/>
  <c r="I7653" i="44"/>
  <c r="L7652" i="44"/>
  <c r="I7652" i="44"/>
  <c r="J7652" i="44" s="1"/>
  <c r="L7651" i="44"/>
  <c r="I7651" i="44"/>
  <c r="J7651" i="44" s="1"/>
  <c r="L7650" i="44"/>
  <c r="I7650" i="44"/>
  <c r="J7650" i="44" s="1"/>
  <c r="L7649" i="44"/>
  <c r="I7649" i="44"/>
  <c r="J7649" i="44" s="1"/>
  <c r="L7648" i="44"/>
  <c r="I7648" i="44"/>
  <c r="J7648" i="44" s="1"/>
  <c r="L7647" i="44"/>
  <c r="I7647" i="44"/>
  <c r="J7647" i="44" s="1"/>
  <c r="L7646" i="44"/>
  <c r="I7646" i="44"/>
  <c r="J7646" i="44" s="1"/>
  <c r="L7645" i="44"/>
  <c r="I7645" i="44"/>
  <c r="J7645" i="44" s="1"/>
  <c r="L7644" i="44"/>
  <c r="I7644" i="44"/>
  <c r="J7644" i="44" s="1"/>
  <c r="L7643" i="44"/>
  <c r="J7643" i="44"/>
  <c r="I7643" i="44"/>
  <c r="L7642" i="44"/>
  <c r="I7642" i="44"/>
  <c r="J7642" i="44" s="1"/>
  <c r="L7641" i="44"/>
  <c r="I7641" i="44"/>
  <c r="J7641" i="44" s="1"/>
  <c r="L7640" i="44"/>
  <c r="I7640" i="44"/>
  <c r="J7640" i="44" s="1"/>
  <c r="L7639" i="44"/>
  <c r="I7639" i="44"/>
  <c r="J7639" i="44" s="1"/>
  <c r="L7638" i="44"/>
  <c r="I7638" i="44"/>
  <c r="J7638" i="44" s="1"/>
  <c r="L7637" i="44"/>
  <c r="I7637" i="44"/>
  <c r="J7637" i="44" s="1"/>
  <c r="L7636" i="44"/>
  <c r="I7636" i="44"/>
  <c r="J7636" i="44" s="1"/>
  <c r="L7635" i="44"/>
  <c r="I7635" i="44"/>
  <c r="J7635" i="44" s="1"/>
  <c r="L7634" i="44"/>
  <c r="I7634" i="44"/>
  <c r="J7634" i="44" s="1"/>
  <c r="L7633" i="44"/>
  <c r="I7633" i="44"/>
  <c r="J7633" i="44" s="1"/>
  <c r="L7632" i="44"/>
  <c r="I7632" i="44"/>
  <c r="J7632" i="44" s="1"/>
  <c r="L7631" i="44"/>
  <c r="I7631" i="44"/>
  <c r="J7631" i="44" s="1"/>
  <c r="L7630" i="44"/>
  <c r="I7630" i="44"/>
  <c r="J7630" i="44" s="1"/>
  <c r="L7629" i="44"/>
  <c r="J7629" i="44"/>
  <c r="I7629" i="44"/>
  <c r="L7628" i="44"/>
  <c r="I7628" i="44"/>
  <c r="J7628" i="44" s="1"/>
  <c r="L7627" i="44"/>
  <c r="I7627" i="44"/>
  <c r="J7627" i="44" s="1"/>
  <c r="L7626" i="44"/>
  <c r="I7626" i="44"/>
  <c r="J7626" i="44" s="1"/>
  <c r="L7625" i="44"/>
  <c r="I7625" i="44"/>
  <c r="J7625" i="44" s="1"/>
  <c r="L7624" i="44"/>
  <c r="I7624" i="44"/>
  <c r="J7624" i="44" s="1"/>
  <c r="L7623" i="44"/>
  <c r="I7623" i="44"/>
  <c r="J7623" i="44" s="1"/>
  <c r="L7622" i="44"/>
  <c r="I7622" i="44"/>
  <c r="J7622" i="44" s="1"/>
  <c r="L7621" i="44"/>
  <c r="J7621" i="44"/>
  <c r="I7621" i="44"/>
  <c r="L7620" i="44"/>
  <c r="I7620" i="44"/>
  <c r="J7620" i="44" s="1"/>
  <c r="L7619" i="44"/>
  <c r="I7619" i="44"/>
  <c r="J7619" i="44" s="1"/>
  <c r="L7618" i="44"/>
  <c r="I7618" i="44"/>
  <c r="J7618" i="44" s="1"/>
  <c r="L7617" i="44"/>
  <c r="I7617" i="44"/>
  <c r="J7617" i="44" s="1"/>
  <c r="L7616" i="44"/>
  <c r="I7616" i="44"/>
  <c r="J7616" i="44" s="1"/>
  <c r="L7615" i="44"/>
  <c r="I7615" i="44"/>
  <c r="J7615" i="44" s="1"/>
  <c r="L7614" i="44"/>
  <c r="I7614" i="44"/>
  <c r="J7614" i="44" s="1"/>
  <c r="L7613" i="44"/>
  <c r="I7613" i="44"/>
  <c r="J7613" i="44" s="1"/>
  <c r="L7612" i="44"/>
  <c r="I7612" i="44"/>
  <c r="J7612" i="44" s="1"/>
  <c r="L7611" i="44"/>
  <c r="J7611" i="44"/>
  <c r="I7611" i="44"/>
  <c r="L7610" i="44"/>
  <c r="I7610" i="44"/>
  <c r="J7610" i="44" s="1"/>
  <c r="L7609" i="44"/>
  <c r="I7609" i="44"/>
  <c r="J7609" i="44" s="1"/>
  <c r="L7608" i="44"/>
  <c r="I7608" i="44"/>
  <c r="J7608" i="44" s="1"/>
  <c r="L7607" i="44"/>
  <c r="I7607" i="44"/>
  <c r="J7607" i="44" s="1"/>
  <c r="L7606" i="44"/>
  <c r="I7606" i="44"/>
  <c r="J7606" i="44" s="1"/>
  <c r="L7605" i="44"/>
  <c r="I7605" i="44"/>
  <c r="J7605" i="44" s="1"/>
  <c r="L7604" i="44"/>
  <c r="I7604" i="44"/>
  <c r="J7604" i="44" s="1"/>
  <c r="L7603" i="44"/>
  <c r="I7603" i="44"/>
  <c r="J7603" i="44" s="1"/>
  <c r="L7602" i="44"/>
  <c r="I7602" i="44"/>
  <c r="J7602" i="44" s="1"/>
  <c r="L7601" i="44"/>
  <c r="I7601" i="44"/>
  <c r="J7601" i="44" s="1"/>
  <c r="L7600" i="44"/>
  <c r="I7600" i="44"/>
  <c r="J7600" i="44" s="1"/>
  <c r="L7599" i="44"/>
  <c r="I7599" i="44"/>
  <c r="J7599" i="44" s="1"/>
  <c r="L7598" i="44"/>
  <c r="I7598" i="44"/>
  <c r="J7598" i="44" s="1"/>
  <c r="L7597" i="44"/>
  <c r="J7597" i="44"/>
  <c r="I7597" i="44"/>
  <c r="L7596" i="44"/>
  <c r="I7596" i="44"/>
  <c r="J7596" i="44" s="1"/>
  <c r="L7595" i="44"/>
  <c r="I7595" i="44"/>
  <c r="J7595" i="44" s="1"/>
  <c r="L7594" i="44"/>
  <c r="I7594" i="44"/>
  <c r="J7594" i="44" s="1"/>
  <c r="L7593" i="44"/>
  <c r="I7593" i="44"/>
  <c r="J7593" i="44" s="1"/>
  <c r="L7592" i="44"/>
  <c r="I7592" i="44"/>
  <c r="J7592" i="44" s="1"/>
  <c r="L7591" i="44"/>
  <c r="I7591" i="44"/>
  <c r="J7591" i="44" s="1"/>
  <c r="L7590" i="44"/>
  <c r="I7590" i="44"/>
  <c r="J7590" i="44" s="1"/>
  <c r="L7589" i="44"/>
  <c r="J7589" i="44"/>
  <c r="I7589" i="44"/>
  <c r="L7588" i="44"/>
  <c r="I7588" i="44"/>
  <c r="J7588" i="44" s="1"/>
  <c r="L7587" i="44"/>
  <c r="I7587" i="44"/>
  <c r="J7587" i="44" s="1"/>
  <c r="L7586" i="44"/>
  <c r="I7586" i="44"/>
  <c r="J7586" i="44" s="1"/>
  <c r="L7585" i="44"/>
  <c r="I7585" i="44"/>
  <c r="J7585" i="44" s="1"/>
  <c r="L7584" i="44"/>
  <c r="I7584" i="44"/>
  <c r="J7584" i="44" s="1"/>
  <c r="L7583" i="44"/>
  <c r="I7583" i="44"/>
  <c r="J7583" i="44" s="1"/>
  <c r="L7582" i="44"/>
  <c r="I7582" i="44"/>
  <c r="J7582" i="44" s="1"/>
  <c r="L7581" i="44"/>
  <c r="I7581" i="44"/>
  <c r="J7581" i="44" s="1"/>
  <c r="L7580" i="44"/>
  <c r="I7580" i="44"/>
  <c r="J7580" i="44" s="1"/>
  <c r="L7579" i="44"/>
  <c r="J7579" i="44"/>
  <c r="I7579" i="44"/>
  <c r="L7578" i="44"/>
  <c r="I7578" i="44"/>
  <c r="J7578" i="44" s="1"/>
  <c r="L7577" i="44"/>
  <c r="I7577" i="44"/>
  <c r="J7577" i="44" s="1"/>
  <c r="L7576" i="44"/>
  <c r="I7576" i="44"/>
  <c r="J7576" i="44" s="1"/>
  <c r="L7575" i="44"/>
  <c r="I7575" i="44"/>
  <c r="J7575" i="44" s="1"/>
  <c r="L7574" i="44"/>
  <c r="I7574" i="44"/>
  <c r="J7574" i="44" s="1"/>
  <c r="L7573" i="44"/>
  <c r="I7573" i="44"/>
  <c r="J7573" i="44" s="1"/>
  <c r="L7572" i="44"/>
  <c r="I7572" i="44"/>
  <c r="J7572" i="44" s="1"/>
  <c r="L7571" i="44"/>
  <c r="I7571" i="44"/>
  <c r="J7571" i="44" s="1"/>
  <c r="L7570" i="44"/>
  <c r="I7570" i="44"/>
  <c r="J7570" i="44" s="1"/>
  <c r="L7569" i="44"/>
  <c r="I7569" i="44"/>
  <c r="J7569" i="44" s="1"/>
  <c r="L7568" i="44"/>
  <c r="I7568" i="44"/>
  <c r="J7568" i="44" s="1"/>
  <c r="L7567" i="44"/>
  <c r="I7567" i="44"/>
  <c r="J7567" i="44" s="1"/>
  <c r="L7566" i="44"/>
  <c r="I7566" i="44"/>
  <c r="J7566" i="44" s="1"/>
  <c r="L7565" i="44"/>
  <c r="J7565" i="44"/>
  <c r="I7565" i="44"/>
  <c r="L7564" i="44"/>
  <c r="I7564" i="44"/>
  <c r="J7564" i="44" s="1"/>
  <c r="L7563" i="44"/>
  <c r="I7563" i="44"/>
  <c r="J7563" i="44" s="1"/>
  <c r="L7562" i="44"/>
  <c r="I7562" i="44"/>
  <c r="J7562" i="44" s="1"/>
  <c r="L7561" i="44"/>
  <c r="I7561" i="44"/>
  <c r="J7561" i="44" s="1"/>
  <c r="L7560" i="44"/>
  <c r="I7560" i="44"/>
  <c r="J7560" i="44" s="1"/>
  <c r="L7559" i="44"/>
  <c r="I7559" i="44"/>
  <c r="J7559" i="44" s="1"/>
  <c r="L7558" i="44"/>
  <c r="I7558" i="44"/>
  <c r="J7558" i="44" s="1"/>
  <c r="L7557" i="44"/>
  <c r="J7557" i="44"/>
  <c r="I7557" i="44"/>
  <c r="L7556" i="44"/>
  <c r="I7556" i="44"/>
  <c r="J7556" i="44" s="1"/>
  <c r="L7555" i="44"/>
  <c r="I7555" i="44"/>
  <c r="J7555" i="44" s="1"/>
  <c r="L7554" i="44"/>
  <c r="I7554" i="44"/>
  <c r="J7554" i="44" s="1"/>
  <c r="L7553" i="44"/>
  <c r="I7553" i="44"/>
  <c r="J7553" i="44" s="1"/>
  <c r="L7552" i="44"/>
  <c r="I7552" i="44"/>
  <c r="J7552" i="44" s="1"/>
  <c r="L7551" i="44"/>
  <c r="I7551" i="44"/>
  <c r="J7551" i="44" s="1"/>
  <c r="L7550" i="44"/>
  <c r="I7550" i="44"/>
  <c r="J7550" i="44" s="1"/>
  <c r="L7549" i="44"/>
  <c r="I7549" i="44"/>
  <c r="J7549" i="44" s="1"/>
  <c r="L7548" i="44"/>
  <c r="I7548" i="44"/>
  <c r="J7548" i="44" s="1"/>
  <c r="L7547" i="44"/>
  <c r="J7547" i="44"/>
  <c r="I7547" i="44"/>
  <c r="L7546" i="44"/>
  <c r="I7546" i="44"/>
  <c r="J7546" i="44" s="1"/>
  <c r="L7545" i="44"/>
  <c r="I7545" i="44"/>
  <c r="J7545" i="44" s="1"/>
  <c r="L7544" i="44"/>
  <c r="I7544" i="44"/>
  <c r="J7544" i="44" s="1"/>
  <c r="L7543" i="44"/>
  <c r="I7543" i="44"/>
  <c r="J7543" i="44" s="1"/>
  <c r="L7542" i="44"/>
  <c r="I7542" i="44"/>
  <c r="J7542" i="44" s="1"/>
  <c r="L7541" i="44"/>
  <c r="I7541" i="44"/>
  <c r="J7541" i="44" s="1"/>
  <c r="L7540" i="44"/>
  <c r="I7540" i="44"/>
  <c r="J7540" i="44" s="1"/>
  <c r="L7539" i="44"/>
  <c r="I7539" i="44"/>
  <c r="J7539" i="44" s="1"/>
  <c r="L7538" i="44"/>
  <c r="I7538" i="44"/>
  <c r="J7538" i="44" s="1"/>
  <c r="L7537" i="44"/>
  <c r="I7537" i="44"/>
  <c r="J7537" i="44" s="1"/>
  <c r="L7536" i="44"/>
  <c r="I7536" i="44"/>
  <c r="J7536" i="44" s="1"/>
  <c r="L7535" i="44"/>
  <c r="I7535" i="44"/>
  <c r="J7535" i="44" s="1"/>
  <c r="L7534" i="44"/>
  <c r="I7534" i="44"/>
  <c r="J7534" i="44" s="1"/>
  <c r="L7533" i="44"/>
  <c r="J7533" i="44"/>
  <c r="I7533" i="44"/>
  <c r="L7532" i="44"/>
  <c r="I7532" i="44"/>
  <c r="J7532" i="44" s="1"/>
  <c r="L7531" i="44"/>
  <c r="I7531" i="44"/>
  <c r="J7531" i="44" s="1"/>
  <c r="L7530" i="44"/>
  <c r="I7530" i="44"/>
  <c r="J7530" i="44" s="1"/>
  <c r="L7529" i="44"/>
  <c r="I7529" i="44"/>
  <c r="J7529" i="44" s="1"/>
  <c r="L7528" i="44"/>
  <c r="I7528" i="44"/>
  <c r="J7528" i="44" s="1"/>
  <c r="L7527" i="44"/>
  <c r="I7527" i="44"/>
  <c r="J7527" i="44" s="1"/>
  <c r="L7526" i="44"/>
  <c r="I7526" i="44"/>
  <c r="J7526" i="44" s="1"/>
  <c r="L7525" i="44"/>
  <c r="J7525" i="44"/>
  <c r="I7525" i="44"/>
  <c r="L7524" i="44"/>
  <c r="I7524" i="44"/>
  <c r="J7524" i="44" s="1"/>
  <c r="L7523" i="44"/>
  <c r="I7523" i="44"/>
  <c r="J7523" i="44" s="1"/>
  <c r="L7522" i="44"/>
  <c r="I7522" i="44"/>
  <c r="J7522" i="44" s="1"/>
  <c r="L7521" i="44"/>
  <c r="I7521" i="44"/>
  <c r="J7521" i="44" s="1"/>
  <c r="L7520" i="44"/>
  <c r="I7520" i="44"/>
  <c r="J7520" i="44" s="1"/>
  <c r="L7519" i="44"/>
  <c r="I7519" i="44"/>
  <c r="J7519" i="44" s="1"/>
  <c r="L7518" i="44"/>
  <c r="I7518" i="44"/>
  <c r="J7518" i="44" s="1"/>
  <c r="L7517" i="44"/>
  <c r="I7517" i="44"/>
  <c r="J7517" i="44" s="1"/>
  <c r="L7516" i="44"/>
  <c r="I7516" i="44"/>
  <c r="J7516" i="44" s="1"/>
  <c r="L7515" i="44"/>
  <c r="J7515" i="44"/>
  <c r="I7515" i="44"/>
  <c r="L7514" i="44"/>
  <c r="I7514" i="44"/>
  <c r="J7514" i="44" s="1"/>
  <c r="L7513" i="44"/>
  <c r="I7513" i="44"/>
  <c r="J7513" i="44" s="1"/>
  <c r="L7512" i="44"/>
  <c r="I7512" i="44"/>
  <c r="J7512" i="44" s="1"/>
  <c r="L7511" i="44"/>
  <c r="I7511" i="44"/>
  <c r="J7511" i="44" s="1"/>
  <c r="L7510" i="44"/>
  <c r="I7510" i="44"/>
  <c r="J7510" i="44" s="1"/>
  <c r="L7509" i="44"/>
  <c r="I7509" i="44"/>
  <c r="J7509" i="44" s="1"/>
  <c r="L7508" i="44"/>
  <c r="I7508" i="44"/>
  <c r="J7508" i="44" s="1"/>
  <c r="L7507" i="44"/>
  <c r="I7507" i="44"/>
  <c r="J7507" i="44" s="1"/>
  <c r="L7506" i="44"/>
  <c r="I7506" i="44"/>
  <c r="J7506" i="44" s="1"/>
  <c r="L7505" i="44"/>
  <c r="I7505" i="44"/>
  <c r="J7505" i="44" s="1"/>
  <c r="L7504" i="44"/>
  <c r="I7504" i="44"/>
  <c r="J7504" i="44" s="1"/>
  <c r="L7503" i="44"/>
  <c r="I7503" i="44"/>
  <c r="J7503" i="44" s="1"/>
  <c r="L7502" i="44"/>
  <c r="I7502" i="44"/>
  <c r="J7502" i="44" s="1"/>
  <c r="L7501" i="44"/>
  <c r="J7501" i="44"/>
  <c r="I7501" i="44"/>
  <c r="L7500" i="44"/>
  <c r="I7500" i="44"/>
  <c r="J7500" i="44" s="1"/>
  <c r="L7499" i="44"/>
  <c r="I7499" i="44"/>
  <c r="J7499" i="44" s="1"/>
  <c r="L7498" i="44"/>
  <c r="I7498" i="44"/>
  <c r="J7498" i="44" s="1"/>
  <c r="L7497" i="44"/>
  <c r="I7497" i="44"/>
  <c r="J7497" i="44" s="1"/>
  <c r="L7496" i="44"/>
  <c r="I7496" i="44"/>
  <c r="J7496" i="44" s="1"/>
  <c r="L7495" i="44"/>
  <c r="I7495" i="44"/>
  <c r="J7495" i="44" s="1"/>
  <c r="L7494" i="44"/>
  <c r="I7494" i="44"/>
  <c r="J7494" i="44" s="1"/>
  <c r="L7493" i="44"/>
  <c r="J7493" i="44"/>
  <c r="I7493" i="44"/>
  <c r="L7492" i="44"/>
  <c r="I7492" i="44"/>
  <c r="J7492" i="44" s="1"/>
  <c r="L7491" i="44"/>
  <c r="I7491" i="44"/>
  <c r="J7491" i="44" s="1"/>
  <c r="L7490" i="44"/>
  <c r="I7490" i="44"/>
  <c r="J7490" i="44" s="1"/>
  <c r="L7489" i="44"/>
  <c r="I7489" i="44"/>
  <c r="J7489" i="44" s="1"/>
  <c r="L7488" i="44"/>
  <c r="I7488" i="44"/>
  <c r="J7488" i="44" s="1"/>
  <c r="L7487" i="44"/>
  <c r="I7487" i="44"/>
  <c r="J7487" i="44" s="1"/>
  <c r="L7486" i="44"/>
  <c r="I7486" i="44"/>
  <c r="J7486" i="44" s="1"/>
  <c r="L7485" i="44"/>
  <c r="I7485" i="44"/>
  <c r="J7485" i="44" s="1"/>
  <c r="L7484" i="44"/>
  <c r="J7484" i="44"/>
  <c r="I7484" i="44"/>
  <c r="L7483" i="44"/>
  <c r="I7483" i="44"/>
  <c r="J7483" i="44" s="1"/>
  <c r="L7482" i="44"/>
  <c r="I7482" i="44"/>
  <c r="J7482" i="44" s="1"/>
  <c r="L7481" i="44"/>
  <c r="I7481" i="44"/>
  <c r="J7481" i="44" s="1"/>
  <c r="L7480" i="44"/>
  <c r="I7480" i="44"/>
  <c r="J7480" i="44" s="1"/>
  <c r="L7479" i="44"/>
  <c r="I7479" i="44"/>
  <c r="J7479" i="44" s="1"/>
  <c r="L7478" i="44"/>
  <c r="I7478" i="44"/>
  <c r="J7478" i="44" s="1"/>
  <c r="L7477" i="44"/>
  <c r="I7477" i="44"/>
  <c r="J7477" i="44" s="1"/>
  <c r="L7476" i="44"/>
  <c r="J7476" i="44"/>
  <c r="I7476" i="44"/>
  <c r="L7475" i="44"/>
  <c r="I7475" i="44"/>
  <c r="J7475" i="44" s="1"/>
  <c r="L7474" i="44"/>
  <c r="I7474" i="44"/>
  <c r="J7474" i="44" s="1"/>
  <c r="L7473" i="44"/>
  <c r="I7473" i="44"/>
  <c r="J7473" i="44" s="1"/>
  <c r="L7472" i="44"/>
  <c r="I7472" i="44"/>
  <c r="J7472" i="44" s="1"/>
  <c r="L7471" i="44"/>
  <c r="I7471" i="44"/>
  <c r="J7471" i="44" s="1"/>
  <c r="L7470" i="44"/>
  <c r="I7470" i="44"/>
  <c r="J7470" i="44" s="1"/>
  <c r="L7469" i="44"/>
  <c r="I7469" i="44"/>
  <c r="J7469" i="44" s="1"/>
  <c r="L7468" i="44"/>
  <c r="I7468" i="44"/>
  <c r="J7468" i="44" s="1"/>
  <c r="L7467" i="44"/>
  <c r="I7467" i="44"/>
  <c r="J7467" i="44" s="1"/>
  <c r="L7466" i="44"/>
  <c r="I7466" i="44"/>
  <c r="J7466" i="44" s="1"/>
  <c r="L7465" i="44"/>
  <c r="J7465" i="44"/>
  <c r="I7465" i="44"/>
  <c r="L7464" i="44"/>
  <c r="I7464" i="44"/>
  <c r="J7464" i="44" s="1"/>
  <c r="L7463" i="44"/>
  <c r="I7463" i="44"/>
  <c r="J7463" i="44" s="1"/>
  <c r="L7462" i="44"/>
  <c r="I7462" i="44"/>
  <c r="J7462" i="44" s="1"/>
  <c r="L7461" i="44"/>
  <c r="I7461" i="44"/>
  <c r="J7461" i="44" s="1"/>
  <c r="L7460" i="44"/>
  <c r="I7460" i="44"/>
  <c r="J7460" i="44" s="1"/>
  <c r="L7459" i="44"/>
  <c r="I7459" i="44"/>
  <c r="J7459" i="44" s="1"/>
  <c r="L7458" i="44"/>
  <c r="I7458" i="44"/>
  <c r="J7458" i="44" s="1"/>
  <c r="L7457" i="44"/>
  <c r="I7457" i="44"/>
  <c r="J7457" i="44" s="1"/>
  <c r="L7456" i="44"/>
  <c r="I7456" i="44"/>
  <c r="J7456" i="44" s="1"/>
  <c r="L7455" i="44"/>
  <c r="I7455" i="44"/>
  <c r="J7455" i="44" s="1"/>
  <c r="L7454" i="44"/>
  <c r="I7454" i="44"/>
  <c r="J7454" i="44" s="1"/>
  <c r="L7453" i="44"/>
  <c r="J7453" i="44"/>
  <c r="I7453" i="44"/>
  <c r="L7452" i="44"/>
  <c r="I7452" i="44"/>
  <c r="J7452" i="44" s="1"/>
  <c r="L7451" i="44"/>
  <c r="I7451" i="44"/>
  <c r="J7451" i="44" s="1"/>
  <c r="L7450" i="44"/>
  <c r="I7450" i="44"/>
  <c r="J7450" i="44" s="1"/>
  <c r="L7449" i="44"/>
  <c r="I7449" i="44"/>
  <c r="J7449" i="44" s="1"/>
  <c r="L7448" i="44"/>
  <c r="I7448" i="44"/>
  <c r="J7448" i="44" s="1"/>
  <c r="L7447" i="44"/>
  <c r="I7447" i="44"/>
  <c r="J7447" i="44" s="1"/>
  <c r="L7446" i="44"/>
  <c r="I7446" i="44"/>
  <c r="J7446" i="44" s="1"/>
  <c r="L7445" i="44"/>
  <c r="I7445" i="44"/>
  <c r="J7445" i="44" s="1"/>
  <c r="L7444" i="44"/>
  <c r="I7444" i="44"/>
  <c r="J7444" i="44" s="1"/>
  <c r="L7443" i="44"/>
  <c r="I7443" i="44"/>
  <c r="J7443" i="44" s="1"/>
  <c r="L7442" i="44"/>
  <c r="I7442" i="44"/>
  <c r="J7442" i="44" s="1"/>
  <c r="L7441" i="44"/>
  <c r="I7441" i="44"/>
  <c r="J7441" i="44" s="1"/>
  <c r="L7440" i="44"/>
  <c r="I7440" i="44"/>
  <c r="J7440" i="44" s="1"/>
  <c r="L7439" i="44"/>
  <c r="I7439" i="44"/>
  <c r="J7439" i="44" s="1"/>
  <c r="L7438" i="44"/>
  <c r="I7438" i="44"/>
  <c r="J7438" i="44" s="1"/>
  <c r="L7437" i="44"/>
  <c r="I7437" i="44"/>
  <c r="J7437" i="44" s="1"/>
  <c r="L7436" i="44"/>
  <c r="I7436" i="44"/>
  <c r="J7436" i="44" s="1"/>
  <c r="L7435" i="44"/>
  <c r="I7435" i="44"/>
  <c r="J7435" i="44" s="1"/>
  <c r="L7434" i="44"/>
  <c r="I7434" i="44"/>
  <c r="J7434" i="44" s="1"/>
  <c r="L7433" i="44"/>
  <c r="J7433" i="44"/>
  <c r="I7433" i="44"/>
  <c r="L7432" i="44"/>
  <c r="I7432" i="44"/>
  <c r="J7432" i="44" s="1"/>
  <c r="L7431" i="44"/>
  <c r="I7431" i="44"/>
  <c r="J7431" i="44" s="1"/>
  <c r="L7430" i="44"/>
  <c r="I7430" i="44"/>
  <c r="J7430" i="44" s="1"/>
  <c r="L7429" i="44"/>
  <c r="I7429" i="44"/>
  <c r="J7429" i="44" s="1"/>
  <c r="L7428" i="44"/>
  <c r="I7428" i="44"/>
  <c r="J7428" i="44" s="1"/>
  <c r="L7427" i="44"/>
  <c r="I7427" i="44"/>
  <c r="J7427" i="44" s="1"/>
  <c r="L7426" i="44"/>
  <c r="I7426" i="44"/>
  <c r="J7426" i="44" s="1"/>
  <c r="L7425" i="44"/>
  <c r="I7425" i="44"/>
  <c r="J7425" i="44" s="1"/>
  <c r="L7424" i="44"/>
  <c r="I7424" i="44"/>
  <c r="J7424" i="44" s="1"/>
  <c r="L7423" i="44"/>
  <c r="I7423" i="44"/>
  <c r="J7423" i="44" s="1"/>
  <c r="L7422" i="44"/>
  <c r="I7422" i="44"/>
  <c r="J7422" i="44" s="1"/>
  <c r="L7421" i="44"/>
  <c r="J7421" i="44"/>
  <c r="I7421" i="44"/>
  <c r="L7420" i="44"/>
  <c r="I7420" i="44"/>
  <c r="J7420" i="44" s="1"/>
  <c r="L7419" i="44"/>
  <c r="I7419" i="44"/>
  <c r="J7419" i="44" s="1"/>
  <c r="L7418" i="44"/>
  <c r="I7418" i="44"/>
  <c r="J7418" i="44" s="1"/>
  <c r="L7417" i="44"/>
  <c r="I7417" i="44"/>
  <c r="J7417" i="44" s="1"/>
  <c r="L7416" i="44"/>
  <c r="I7416" i="44"/>
  <c r="J7416" i="44" s="1"/>
  <c r="L7415" i="44"/>
  <c r="I7415" i="44"/>
  <c r="J7415" i="44" s="1"/>
  <c r="L7414" i="44"/>
  <c r="I7414" i="44"/>
  <c r="J7414" i="44" s="1"/>
  <c r="L7413" i="44"/>
  <c r="I7413" i="44"/>
  <c r="J7413" i="44" s="1"/>
  <c r="L7412" i="44"/>
  <c r="I7412" i="44"/>
  <c r="J7412" i="44" s="1"/>
  <c r="L7411" i="44"/>
  <c r="I7411" i="44"/>
  <c r="J7411" i="44" s="1"/>
  <c r="L7410" i="44"/>
  <c r="I7410" i="44"/>
  <c r="J7410" i="44" s="1"/>
  <c r="L7409" i="44"/>
  <c r="I7409" i="44"/>
  <c r="J7409" i="44" s="1"/>
  <c r="L7408" i="44"/>
  <c r="I7408" i="44"/>
  <c r="J7408" i="44" s="1"/>
  <c r="L7407" i="44"/>
  <c r="I7407" i="44"/>
  <c r="J7407" i="44" s="1"/>
  <c r="L7406" i="44"/>
  <c r="I7406" i="44"/>
  <c r="J7406" i="44" s="1"/>
  <c r="L7405" i="44"/>
  <c r="J7405" i="44"/>
  <c r="I7405" i="44"/>
  <c r="L7404" i="44"/>
  <c r="I7404" i="44"/>
  <c r="J7404" i="44" s="1"/>
  <c r="L7403" i="44"/>
  <c r="I7403" i="44"/>
  <c r="J7403" i="44" s="1"/>
  <c r="L7402" i="44"/>
  <c r="I7402" i="44"/>
  <c r="J7402" i="44" s="1"/>
  <c r="L7401" i="44"/>
  <c r="I7401" i="44"/>
  <c r="J7401" i="44" s="1"/>
  <c r="L7400" i="44"/>
  <c r="I7400" i="44"/>
  <c r="J7400" i="44" s="1"/>
  <c r="L7399" i="44"/>
  <c r="I7399" i="44"/>
  <c r="J7399" i="44" s="1"/>
  <c r="L7398" i="44"/>
  <c r="I7398" i="44"/>
  <c r="J7398" i="44" s="1"/>
  <c r="L7397" i="44"/>
  <c r="I7397" i="44"/>
  <c r="J7397" i="44" s="1"/>
  <c r="L7396" i="44"/>
  <c r="J7396" i="44"/>
  <c r="I7396" i="44"/>
  <c r="L7395" i="44"/>
  <c r="I7395" i="44"/>
  <c r="J7395" i="44" s="1"/>
  <c r="L7394" i="44"/>
  <c r="I7394" i="44"/>
  <c r="J7394" i="44" s="1"/>
  <c r="L7393" i="44"/>
  <c r="I7393" i="44"/>
  <c r="J7393" i="44" s="1"/>
  <c r="L7392" i="44"/>
  <c r="I7392" i="44"/>
  <c r="J7392" i="44" s="1"/>
  <c r="L7391" i="44"/>
  <c r="I7391" i="44"/>
  <c r="J7391" i="44" s="1"/>
  <c r="L7390" i="44"/>
  <c r="I7390" i="44"/>
  <c r="J7390" i="44" s="1"/>
  <c r="L7389" i="44"/>
  <c r="J7389" i="44"/>
  <c r="I7389" i="44"/>
  <c r="L7388" i="44"/>
  <c r="I7388" i="44"/>
  <c r="J7388" i="44" s="1"/>
  <c r="L7387" i="44"/>
  <c r="I7387" i="44"/>
  <c r="J7387" i="44" s="1"/>
  <c r="L7386" i="44"/>
  <c r="I7386" i="44"/>
  <c r="J7386" i="44" s="1"/>
  <c r="L7385" i="44"/>
  <c r="I7385" i="44"/>
  <c r="J7385" i="44" s="1"/>
  <c r="L7384" i="44"/>
  <c r="I7384" i="44"/>
  <c r="J7384" i="44" s="1"/>
  <c r="L7383" i="44"/>
  <c r="I7383" i="44"/>
  <c r="J7383" i="44" s="1"/>
  <c r="L7382" i="44"/>
  <c r="I7382" i="44"/>
  <c r="J7382" i="44" s="1"/>
  <c r="L7381" i="44"/>
  <c r="I7381" i="44"/>
  <c r="J7381" i="44" s="1"/>
  <c r="L7380" i="44"/>
  <c r="I7380" i="44"/>
  <c r="J7380" i="44" s="1"/>
  <c r="L7379" i="44"/>
  <c r="I7379" i="44"/>
  <c r="J7379" i="44" s="1"/>
  <c r="L7378" i="44"/>
  <c r="I7378" i="44"/>
  <c r="J7378" i="44" s="1"/>
  <c r="L7377" i="44"/>
  <c r="I7377" i="44"/>
  <c r="J7377" i="44" s="1"/>
  <c r="L7376" i="44"/>
  <c r="I7376" i="44"/>
  <c r="J7376" i="44" s="1"/>
  <c r="L7375" i="44"/>
  <c r="I7375" i="44"/>
  <c r="J7375" i="44" s="1"/>
  <c r="L7374" i="44"/>
  <c r="I7374" i="44"/>
  <c r="J7374" i="44" s="1"/>
  <c r="L7373" i="44"/>
  <c r="I7373" i="44"/>
  <c r="J7373" i="44" s="1"/>
  <c r="L7372" i="44"/>
  <c r="I7372" i="44"/>
  <c r="J7372" i="44" s="1"/>
  <c r="L7371" i="44"/>
  <c r="I7371" i="44"/>
  <c r="J7371" i="44" s="1"/>
  <c r="L7370" i="44"/>
  <c r="I7370" i="44"/>
  <c r="J7370" i="44" s="1"/>
  <c r="L7369" i="44"/>
  <c r="J7369" i="44"/>
  <c r="I7369" i="44"/>
  <c r="L7368" i="44"/>
  <c r="I7368" i="44"/>
  <c r="J7368" i="44" s="1"/>
  <c r="L7367" i="44"/>
  <c r="I7367" i="44"/>
  <c r="J7367" i="44" s="1"/>
  <c r="L7366" i="44"/>
  <c r="I7366" i="44"/>
  <c r="J7366" i="44" s="1"/>
  <c r="L7365" i="44"/>
  <c r="I7365" i="44"/>
  <c r="J7365" i="44" s="1"/>
  <c r="L7364" i="44"/>
  <c r="I7364" i="44"/>
  <c r="J7364" i="44" s="1"/>
  <c r="L7363" i="44"/>
  <c r="I7363" i="44"/>
  <c r="J7363" i="44" s="1"/>
  <c r="L7362" i="44"/>
  <c r="I7362" i="44"/>
  <c r="J7362" i="44" s="1"/>
  <c r="L7361" i="44"/>
  <c r="I7361" i="44"/>
  <c r="J7361" i="44" s="1"/>
  <c r="L7360" i="44"/>
  <c r="I7360" i="44"/>
  <c r="J7360" i="44" s="1"/>
  <c r="L7359" i="44"/>
  <c r="I7359" i="44"/>
  <c r="J7359" i="44" s="1"/>
  <c r="L7358" i="44"/>
  <c r="I7358" i="44"/>
  <c r="J7358" i="44" s="1"/>
  <c r="L7357" i="44"/>
  <c r="J7357" i="44"/>
  <c r="I7357" i="44"/>
  <c r="L7356" i="44"/>
  <c r="I7356" i="44"/>
  <c r="J7356" i="44" s="1"/>
  <c r="L7355" i="44"/>
  <c r="I7355" i="44"/>
  <c r="J7355" i="44" s="1"/>
  <c r="L7354" i="44"/>
  <c r="I7354" i="44"/>
  <c r="J7354" i="44" s="1"/>
  <c r="L7353" i="44"/>
  <c r="I7353" i="44"/>
  <c r="J7353" i="44" s="1"/>
  <c r="L7352" i="44"/>
  <c r="I7352" i="44"/>
  <c r="J7352" i="44" s="1"/>
  <c r="L7351" i="44"/>
  <c r="I7351" i="44"/>
  <c r="J7351" i="44" s="1"/>
  <c r="L7350" i="44"/>
  <c r="I7350" i="44"/>
  <c r="J7350" i="44" s="1"/>
  <c r="L7349" i="44"/>
  <c r="J7349" i="44"/>
  <c r="I7349" i="44"/>
  <c r="L7348" i="44"/>
  <c r="I7348" i="44"/>
  <c r="J7348" i="44" s="1"/>
  <c r="L7347" i="44"/>
  <c r="I7347" i="44"/>
  <c r="J7347" i="44" s="1"/>
  <c r="L7346" i="44"/>
  <c r="I7346" i="44"/>
  <c r="J7346" i="44" s="1"/>
  <c r="L7345" i="44"/>
  <c r="I7345" i="44"/>
  <c r="J7345" i="44" s="1"/>
  <c r="L7344" i="44"/>
  <c r="I7344" i="44"/>
  <c r="J7344" i="44" s="1"/>
  <c r="L7343" i="44"/>
  <c r="I7343" i="44"/>
  <c r="J7343" i="44" s="1"/>
  <c r="L7342" i="44"/>
  <c r="I7342" i="44"/>
  <c r="J7342" i="44" s="1"/>
  <c r="L7341" i="44"/>
  <c r="J7341" i="44"/>
  <c r="I7341" i="44"/>
  <c r="L7340" i="44"/>
  <c r="I7340" i="44"/>
  <c r="J7340" i="44" s="1"/>
  <c r="L7339" i="44"/>
  <c r="I7339" i="44"/>
  <c r="J7339" i="44" s="1"/>
  <c r="L7338" i="44"/>
  <c r="I7338" i="44"/>
  <c r="J7338" i="44" s="1"/>
  <c r="L7337" i="44"/>
  <c r="I7337" i="44"/>
  <c r="J7337" i="44" s="1"/>
  <c r="L7336" i="44"/>
  <c r="I7336" i="44"/>
  <c r="J7336" i="44" s="1"/>
  <c r="L7335" i="44"/>
  <c r="I7335" i="44"/>
  <c r="J7335" i="44" s="1"/>
  <c r="L7334" i="44"/>
  <c r="I7334" i="44"/>
  <c r="J7334" i="44" s="1"/>
  <c r="L7333" i="44"/>
  <c r="I7333" i="44"/>
  <c r="J7333" i="44" s="1"/>
  <c r="L7332" i="44"/>
  <c r="J7332" i="44"/>
  <c r="I7332" i="44"/>
  <c r="L7331" i="44"/>
  <c r="I7331" i="44"/>
  <c r="J7331" i="44" s="1"/>
  <c r="L7330" i="44"/>
  <c r="I7330" i="44"/>
  <c r="J7330" i="44" s="1"/>
  <c r="L7329" i="44"/>
  <c r="I7329" i="44"/>
  <c r="J7329" i="44" s="1"/>
  <c r="L7328" i="44"/>
  <c r="I7328" i="44"/>
  <c r="J7328" i="44" s="1"/>
  <c r="L7327" i="44"/>
  <c r="I7327" i="44"/>
  <c r="J7327" i="44" s="1"/>
  <c r="L7326" i="44"/>
  <c r="I7326" i="44"/>
  <c r="J7326" i="44" s="1"/>
  <c r="L7325" i="44"/>
  <c r="I7325" i="44"/>
  <c r="J7325" i="44" s="1"/>
  <c r="L7324" i="44"/>
  <c r="I7324" i="44"/>
  <c r="J7324" i="44" s="1"/>
  <c r="L7323" i="44"/>
  <c r="I7323" i="44"/>
  <c r="J7323" i="44" s="1"/>
  <c r="L7322" i="44"/>
  <c r="I7322" i="44"/>
  <c r="J7322" i="44" s="1"/>
  <c r="L7321" i="44"/>
  <c r="J7321" i="44"/>
  <c r="I7321" i="44"/>
  <c r="L7320" i="44"/>
  <c r="I7320" i="44"/>
  <c r="J7320" i="44" s="1"/>
  <c r="L7319" i="44"/>
  <c r="I7319" i="44"/>
  <c r="J7319" i="44" s="1"/>
  <c r="L7318" i="44"/>
  <c r="I7318" i="44"/>
  <c r="J7318" i="44" s="1"/>
  <c r="L7317" i="44"/>
  <c r="I7317" i="44"/>
  <c r="J7317" i="44" s="1"/>
  <c r="L7316" i="44"/>
  <c r="I7316" i="44"/>
  <c r="J7316" i="44" s="1"/>
  <c r="L7315" i="44"/>
  <c r="I7315" i="44"/>
  <c r="J7315" i="44" s="1"/>
  <c r="L7314" i="44"/>
  <c r="I7314" i="44"/>
  <c r="J7314" i="44" s="1"/>
  <c r="L7313" i="44"/>
  <c r="I7313" i="44"/>
  <c r="J7313" i="44" s="1"/>
  <c r="L7312" i="44"/>
  <c r="I7312" i="44"/>
  <c r="J7312" i="44" s="1"/>
  <c r="L7311" i="44"/>
  <c r="I7311" i="44"/>
  <c r="J7311" i="44" s="1"/>
  <c r="L7310" i="44"/>
  <c r="I7310" i="44"/>
  <c r="J7310" i="44" s="1"/>
  <c r="L7309" i="44"/>
  <c r="J7309" i="44"/>
  <c r="I7309" i="44"/>
  <c r="L7308" i="44"/>
  <c r="I7308" i="44"/>
  <c r="J7308" i="44" s="1"/>
  <c r="L7307" i="44"/>
  <c r="I7307" i="44"/>
  <c r="J7307" i="44" s="1"/>
  <c r="L7306" i="44"/>
  <c r="I7306" i="44"/>
  <c r="J7306" i="44" s="1"/>
  <c r="L7305" i="44"/>
  <c r="I7305" i="44"/>
  <c r="J7305" i="44" s="1"/>
  <c r="L7304" i="44"/>
  <c r="I7304" i="44"/>
  <c r="J7304" i="44" s="1"/>
  <c r="L7303" i="44"/>
  <c r="I7303" i="44"/>
  <c r="J7303" i="44" s="1"/>
  <c r="L7302" i="44"/>
  <c r="I7302" i="44"/>
  <c r="J7302" i="44" s="1"/>
  <c r="L7301" i="44"/>
  <c r="I7301" i="44"/>
  <c r="J7301" i="44" s="1"/>
  <c r="L7300" i="44"/>
  <c r="J7300" i="44"/>
  <c r="I7300" i="44"/>
  <c r="L7299" i="44"/>
  <c r="I7299" i="44"/>
  <c r="J7299" i="44" s="1"/>
  <c r="L7298" i="44"/>
  <c r="I7298" i="44"/>
  <c r="J7298" i="44" s="1"/>
  <c r="L7297" i="44"/>
  <c r="I7297" i="44"/>
  <c r="J7297" i="44" s="1"/>
  <c r="L7296" i="44"/>
  <c r="I7296" i="44"/>
  <c r="J7296" i="44" s="1"/>
  <c r="L7295" i="44"/>
  <c r="I7295" i="44"/>
  <c r="J7295" i="44" s="1"/>
  <c r="L7294" i="44"/>
  <c r="I7294" i="44"/>
  <c r="J7294" i="44" s="1"/>
  <c r="L7293" i="44"/>
  <c r="I7293" i="44"/>
  <c r="J7293" i="44" s="1"/>
  <c r="L7292" i="44"/>
  <c r="I7292" i="44"/>
  <c r="J7292" i="44" s="1"/>
  <c r="L7291" i="44"/>
  <c r="I7291" i="44"/>
  <c r="J7291" i="44" s="1"/>
  <c r="L7290" i="44"/>
  <c r="I7290" i="44"/>
  <c r="J7290" i="44" s="1"/>
  <c r="L7289" i="44"/>
  <c r="J7289" i="44"/>
  <c r="I7289" i="44"/>
  <c r="L7288" i="44"/>
  <c r="I7288" i="44"/>
  <c r="J7288" i="44" s="1"/>
  <c r="L7287" i="44"/>
  <c r="I7287" i="44"/>
  <c r="J7287" i="44" s="1"/>
  <c r="L7286" i="44"/>
  <c r="I7286" i="44"/>
  <c r="J7286" i="44" s="1"/>
  <c r="L7285" i="44"/>
  <c r="I7285" i="44"/>
  <c r="J7285" i="44" s="1"/>
  <c r="L7284" i="44"/>
  <c r="I7284" i="44"/>
  <c r="J7284" i="44" s="1"/>
  <c r="L7283" i="44"/>
  <c r="I7283" i="44"/>
  <c r="J7283" i="44" s="1"/>
  <c r="L7282" i="44"/>
  <c r="I7282" i="44"/>
  <c r="J7282" i="44" s="1"/>
  <c r="L7281" i="44"/>
  <c r="I7281" i="44"/>
  <c r="J7281" i="44" s="1"/>
  <c r="L7280" i="44"/>
  <c r="I7280" i="44"/>
  <c r="J7280" i="44" s="1"/>
  <c r="L7279" i="44"/>
  <c r="I7279" i="44"/>
  <c r="J7279" i="44" s="1"/>
  <c r="L7278" i="44"/>
  <c r="I7278" i="44"/>
  <c r="J7278" i="44" s="1"/>
  <c r="L7277" i="44"/>
  <c r="J7277" i="44"/>
  <c r="I7277" i="44"/>
  <c r="L7276" i="44"/>
  <c r="I7276" i="44"/>
  <c r="J7276" i="44" s="1"/>
  <c r="L7275" i="44"/>
  <c r="I7275" i="44"/>
  <c r="J7275" i="44" s="1"/>
  <c r="L7274" i="44"/>
  <c r="I7274" i="44"/>
  <c r="J7274" i="44" s="1"/>
  <c r="L7273" i="44"/>
  <c r="I7273" i="44"/>
  <c r="J7273" i="44" s="1"/>
  <c r="L7272" i="44"/>
  <c r="I7272" i="44"/>
  <c r="J7272" i="44" s="1"/>
  <c r="L7271" i="44"/>
  <c r="I7271" i="44"/>
  <c r="J7271" i="44" s="1"/>
  <c r="L7270" i="44"/>
  <c r="I7270" i="44"/>
  <c r="J7270" i="44" s="1"/>
  <c r="L7269" i="44"/>
  <c r="I7269" i="44"/>
  <c r="J7269" i="44" s="1"/>
  <c r="L7268" i="44"/>
  <c r="I7268" i="44"/>
  <c r="J7268" i="44" s="1"/>
  <c r="L7267" i="44"/>
  <c r="I7267" i="44"/>
  <c r="J7267" i="44" s="1"/>
  <c r="L7266" i="44"/>
  <c r="I7266" i="44"/>
  <c r="J7266" i="44" s="1"/>
  <c r="L7265" i="44"/>
  <c r="I7265" i="44"/>
  <c r="J7265" i="44" s="1"/>
  <c r="L7264" i="44"/>
  <c r="I7264" i="44"/>
  <c r="J7264" i="44" s="1"/>
  <c r="L7263" i="44"/>
  <c r="I7263" i="44"/>
  <c r="J7263" i="44" s="1"/>
  <c r="L7262" i="44"/>
  <c r="I7262" i="44"/>
  <c r="J7262" i="44" s="1"/>
  <c r="L7261" i="44"/>
  <c r="I7261" i="44"/>
  <c r="J7261" i="44" s="1"/>
  <c r="L7260" i="44"/>
  <c r="I7260" i="44"/>
  <c r="J7260" i="44" s="1"/>
  <c r="L7259" i="44"/>
  <c r="I7259" i="44"/>
  <c r="J7259" i="44" s="1"/>
  <c r="L7258" i="44"/>
  <c r="I7258" i="44"/>
  <c r="J7258" i="44" s="1"/>
  <c r="L7257" i="44"/>
  <c r="J7257" i="44"/>
  <c r="I7257" i="44"/>
  <c r="L7256" i="44"/>
  <c r="I7256" i="44"/>
  <c r="J7256" i="44" s="1"/>
  <c r="L7255" i="44"/>
  <c r="I7255" i="44"/>
  <c r="J7255" i="44" s="1"/>
  <c r="L7254" i="44"/>
  <c r="I7254" i="44"/>
  <c r="J7254" i="44" s="1"/>
  <c r="L7253" i="44"/>
  <c r="I7253" i="44"/>
  <c r="J7253" i="44" s="1"/>
  <c r="L7252" i="44"/>
  <c r="I7252" i="44"/>
  <c r="J7252" i="44" s="1"/>
  <c r="L7251" i="44"/>
  <c r="I7251" i="44"/>
  <c r="J7251" i="44" s="1"/>
  <c r="L7250" i="44"/>
  <c r="I7250" i="44"/>
  <c r="J7250" i="44" s="1"/>
  <c r="L7249" i="44"/>
  <c r="I7249" i="44"/>
  <c r="J7249" i="44" s="1"/>
  <c r="L7248" i="44"/>
  <c r="I7248" i="44"/>
  <c r="J7248" i="44" s="1"/>
  <c r="L7247" i="44"/>
  <c r="I7247" i="44"/>
  <c r="J7247" i="44" s="1"/>
  <c r="L7246" i="44"/>
  <c r="I7246" i="44"/>
  <c r="J7246" i="44" s="1"/>
  <c r="L7245" i="44"/>
  <c r="J7245" i="44"/>
  <c r="I7245" i="44"/>
  <c r="L7244" i="44"/>
  <c r="I7244" i="44"/>
  <c r="J7244" i="44" s="1"/>
  <c r="L7243" i="44"/>
  <c r="I7243" i="44"/>
  <c r="J7243" i="44" s="1"/>
  <c r="L7242" i="44"/>
  <c r="I7242" i="44"/>
  <c r="J7242" i="44" s="1"/>
  <c r="L7241" i="44"/>
  <c r="I7241" i="44"/>
  <c r="J7241" i="44" s="1"/>
  <c r="L7240" i="44"/>
  <c r="I7240" i="44"/>
  <c r="J7240" i="44" s="1"/>
  <c r="L7239" i="44"/>
  <c r="I7239" i="44"/>
  <c r="J7239" i="44" s="1"/>
  <c r="L7238" i="44"/>
  <c r="I7238" i="44"/>
  <c r="J7238" i="44" s="1"/>
  <c r="L7237" i="44"/>
  <c r="I7237" i="44"/>
  <c r="J7237" i="44" s="1"/>
  <c r="L7236" i="44"/>
  <c r="I7236" i="44"/>
  <c r="J7236" i="44" s="1"/>
  <c r="L7235" i="44"/>
  <c r="I7235" i="44"/>
  <c r="J7235" i="44" s="1"/>
  <c r="L7234" i="44"/>
  <c r="I7234" i="44"/>
  <c r="J7234" i="44" s="1"/>
  <c r="L7233" i="44"/>
  <c r="J7233" i="44"/>
  <c r="I7233" i="44"/>
  <c r="L7232" i="44"/>
  <c r="I7232" i="44"/>
  <c r="J7232" i="44" s="1"/>
  <c r="L7231" i="44"/>
  <c r="I7231" i="44"/>
  <c r="J7231" i="44" s="1"/>
  <c r="L7230" i="44"/>
  <c r="I7230" i="44"/>
  <c r="J7230" i="44" s="1"/>
  <c r="L7229" i="44"/>
  <c r="I7229" i="44"/>
  <c r="J7229" i="44" s="1"/>
  <c r="L7228" i="44"/>
  <c r="I7228" i="44"/>
  <c r="J7228" i="44" s="1"/>
  <c r="L7227" i="44"/>
  <c r="I7227" i="44"/>
  <c r="J7227" i="44" s="1"/>
  <c r="L7226" i="44"/>
  <c r="I7226" i="44"/>
  <c r="J7226" i="44" s="1"/>
  <c r="L7225" i="44"/>
  <c r="I7225" i="44"/>
  <c r="J7225" i="44" s="1"/>
  <c r="L7224" i="44"/>
  <c r="I7224" i="44"/>
  <c r="J7224" i="44" s="1"/>
  <c r="L7223" i="44"/>
  <c r="I7223" i="44"/>
  <c r="J7223" i="44" s="1"/>
  <c r="L7222" i="44"/>
  <c r="I7222" i="44"/>
  <c r="J7222" i="44" s="1"/>
  <c r="L7221" i="44"/>
  <c r="I7221" i="44"/>
  <c r="J7221" i="44" s="1"/>
  <c r="L7220" i="44"/>
  <c r="J7220" i="44"/>
  <c r="I7220" i="44"/>
  <c r="L7219" i="44"/>
  <c r="I7219" i="44"/>
  <c r="J7219" i="44" s="1"/>
  <c r="L7218" i="44"/>
  <c r="I7218" i="44"/>
  <c r="J7218" i="44" s="1"/>
  <c r="L7217" i="44"/>
  <c r="I7217" i="44"/>
  <c r="J7217" i="44" s="1"/>
  <c r="L7216" i="44"/>
  <c r="I7216" i="44"/>
  <c r="J7216" i="44" s="1"/>
  <c r="L7215" i="44"/>
  <c r="I7215" i="44"/>
  <c r="J7215" i="44" s="1"/>
  <c r="L7214" i="44"/>
  <c r="I7214" i="44"/>
  <c r="J7214" i="44" s="1"/>
  <c r="L7213" i="44"/>
  <c r="I7213" i="44"/>
  <c r="J7213" i="44" s="1"/>
  <c r="L7212" i="44"/>
  <c r="I7212" i="44"/>
  <c r="J7212" i="44" s="1"/>
  <c r="L7211" i="44"/>
  <c r="I7211" i="44"/>
  <c r="J7211" i="44" s="1"/>
  <c r="L7210" i="44"/>
  <c r="I7210" i="44"/>
  <c r="J7210" i="44" s="1"/>
  <c r="L7209" i="44"/>
  <c r="I7209" i="44"/>
  <c r="J7209" i="44" s="1"/>
  <c r="L7208" i="44"/>
  <c r="I7208" i="44"/>
  <c r="J7208" i="44" s="1"/>
  <c r="L7207" i="44"/>
  <c r="I7207" i="44"/>
  <c r="J7207" i="44" s="1"/>
  <c r="L7206" i="44"/>
  <c r="I7206" i="44"/>
  <c r="J7206" i="44" s="1"/>
  <c r="L7205" i="44"/>
  <c r="J7205" i="44"/>
  <c r="I7205" i="44"/>
  <c r="L7204" i="44"/>
  <c r="I7204" i="44"/>
  <c r="J7204" i="44" s="1"/>
  <c r="L7203" i="44"/>
  <c r="I7203" i="44"/>
  <c r="J7203" i="44" s="1"/>
  <c r="L7202" i="44"/>
  <c r="I7202" i="44"/>
  <c r="J7202" i="44" s="1"/>
  <c r="L7201" i="44"/>
  <c r="I7201" i="44"/>
  <c r="J7201" i="44" s="1"/>
  <c r="L7200" i="44"/>
  <c r="I7200" i="44"/>
  <c r="J7200" i="44" s="1"/>
  <c r="L7199" i="44"/>
  <c r="I7199" i="44"/>
  <c r="J7199" i="44" s="1"/>
  <c r="L7198" i="44"/>
  <c r="I7198" i="44"/>
  <c r="J7198" i="44" s="1"/>
  <c r="L7197" i="44"/>
  <c r="I7197" i="44"/>
  <c r="J7197" i="44" s="1"/>
  <c r="L7196" i="44"/>
  <c r="I7196" i="44"/>
  <c r="J7196" i="44" s="1"/>
  <c r="L7195" i="44"/>
  <c r="I7195" i="44"/>
  <c r="J7195" i="44" s="1"/>
  <c r="L7194" i="44"/>
  <c r="I7194" i="44"/>
  <c r="J7194" i="44" s="1"/>
  <c r="L7193" i="44"/>
  <c r="J7193" i="44"/>
  <c r="I7193" i="44"/>
  <c r="L7192" i="44"/>
  <c r="I7192" i="44"/>
  <c r="J7192" i="44" s="1"/>
  <c r="L7191" i="44"/>
  <c r="I7191" i="44"/>
  <c r="J7191" i="44" s="1"/>
  <c r="L7190" i="44"/>
  <c r="I7190" i="44"/>
  <c r="J7190" i="44" s="1"/>
  <c r="L7189" i="44"/>
  <c r="I7189" i="44"/>
  <c r="J7189" i="44" s="1"/>
  <c r="L7188" i="44"/>
  <c r="I7188" i="44"/>
  <c r="J7188" i="44" s="1"/>
  <c r="L7187" i="44"/>
  <c r="I7187" i="44"/>
  <c r="J7187" i="44" s="1"/>
  <c r="L7186" i="44"/>
  <c r="I7186" i="44"/>
  <c r="J7186" i="44" s="1"/>
  <c r="L7185" i="44"/>
  <c r="I7185" i="44"/>
  <c r="J7185" i="44" s="1"/>
  <c r="L7184" i="44"/>
  <c r="I7184" i="44"/>
  <c r="J7184" i="44" s="1"/>
  <c r="L7183" i="44"/>
  <c r="J7183" i="44"/>
  <c r="I7183" i="44"/>
  <c r="L7182" i="44"/>
  <c r="I7182" i="44"/>
  <c r="J7182" i="44" s="1"/>
  <c r="L7181" i="44"/>
  <c r="I7181" i="44"/>
  <c r="J7181" i="44" s="1"/>
  <c r="L7180" i="44"/>
  <c r="I7180" i="44"/>
  <c r="J7180" i="44" s="1"/>
  <c r="L7179" i="44"/>
  <c r="I7179" i="44"/>
  <c r="J7179" i="44" s="1"/>
  <c r="L7178" i="44"/>
  <c r="I7178" i="44"/>
  <c r="J7178" i="44" s="1"/>
  <c r="L7177" i="44"/>
  <c r="I7177" i="44"/>
  <c r="J7177" i="44" s="1"/>
  <c r="L7176" i="44"/>
  <c r="I7176" i="44"/>
  <c r="J7176" i="44" s="1"/>
  <c r="L7175" i="44"/>
  <c r="J7175" i="44"/>
  <c r="I7175" i="44"/>
  <c r="L7174" i="44"/>
  <c r="I7174" i="44"/>
  <c r="J7174" i="44" s="1"/>
  <c r="L7173" i="44"/>
  <c r="I7173" i="44"/>
  <c r="J7173" i="44" s="1"/>
  <c r="L7172" i="44"/>
  <c r="I7172" i="44"/>
  <c r="J7172" i="44" s="1"/>
  <c r="L7171" i="44"/>
  <c r="I7171" i="44"/>
  <c r="J7171" i="44" s="1"/>
  <c r="L7170" i="44"/>
  <c r="I7170" i="44"/>
  <c r="J7170" i="44" s="1"/>
  <c r="L7169" i="44"/>
  <c r="J7169" i="44"/>
  <c r="I7169" i="44"/>
  <c r="L7168" i="44"/>
  <c r="I7168" i="44"/>
  <c r="J7168" i="44" s="1"/>
  <c r="L7167" i="44"/>
  <c r="I7167" i="44"/>
  <c r="J7167" i="44" s="1"/>
  <c r="L7166" i="44"/>
  <c r="I7166" i="44"/>
  <c r="J7166" i="44" s="1"/>
  <c r="L7165" i="44"/>
  <c r="I7165" i="44"/>
  <c r="J7165" i="44" s="1"/>
  <c r="L7164" i="44"/>
  <c r="J7164" i="44"/>
  <c r="I7164" i="44"/>
  <c r="L7163" i="44"/>
  <c r="I7163" i="44"/>
  <c r="J7163" i="44" s="1"/>
  <c r="L7162" i="44"/>
  <c r="I7162" i="44"/>
  <c r="J7162" i="44" s="1"/>
  <c r="L7161" i="44"/>
  <c r="I7161" i="44"/>
  <c r="J7161" i="44" s="1"/>
  <c r="L7160" i="44"/>
  <c r="I7160" i="44"/>
  <c r="J7160" i="44" s="1"/>
  <c r="L7159" i="44"/>
  <c r="I7159" i="44"/>
  <c r="J7159" i="44" s="1"/>
  <c r="L7158" i="44"/>
  <c r="I7158" i="44"/>
  <c r="J7158" i="44" s="1"/>
  <c r="L7157" i="44"/>
  <c r="I7157" i="44"/>
  <c r="J7157" i="44" s="1"/>
  <c r="L7156" i="44"/>
  <c r="J7156" i="44"/>
  <c r="I7156" i="44"/>
  <c r="L7155" i="44"/>
  <c r="I7155" i="44"/>
  <c r="J7155" i="44" s="1"/>
  <c r="L7154" i="44"/>
  <c r="I7154" i="44"/>
  <c r="J7154" i="44" s="1"/>
  <c r="L7153" i="44"/>
  <c r="I7153" i="44"/>
  <c r="J7153" i="44" s="1"/>
  <c r="L7152" i="44"/>
  <c r="I7152" i="44"/>
  <c r="J7152" i="44" s="1"/>
  <c r="L7151" i="44"/>
  <c r="I7151" i="44"/>
  <c r="J7151" i="44" s="1"/>
  <c r="L7150" i="44"/>
  <c r="I7150" i="44"/>
  <c r="J7150" i="44" s="1"/>
  <c r="L7149" i="44"/>
  <c r="I7149" i="44"/>
  <c r="J7149" i="44" s="1"/>
  <c r="L7148" i="44"/>
  <c r="J7148" i="44"/>
  <c r="I7148" i="44"/>
  <c r="L7147" i="44"/>
  <c r="I7147" i="44"/>
  <c r="J7147" i="44" s="1"/>
  <c r="L7146" i="44"/>
  <c r="I7146" i="44"/>
  <c r="J7146" i="44" s="1"/>
  <c r="L7145" i="44"/>
  <c r="I7145" i="44"/>
  <c r="J7145" i="44" s="1"/>
  <c r="L7144" i="44"/>
  <c r="I7144" i="44"/>
  <c r="J7144" i="44" s="1"/>
  <c r="L7143" i="44"/>
  <c r="I7143" i="44"/>
  <c r="J7143" i="44" s="1"/>
  <c r="L7142" i="44"/>
  <c r="I7142" i="44"/>
  <c r="J7142" i="44" s="1"/>
  <c r="L7141" i="44"/>
  <c r="I7141" i="44"/>
  <c r="J7141" i="44" s="1"/>
  <c r="L7140" i="44"/>
  <c r="J7140" i="44"/>
  <c r="I7140" i="44"/>
  <c r="L7139" i="44"/>
  <c r="I7139" i="44"/>
  <c r="J7139" i="44" s="1"/>
  <c r="L7138" i="44"/>
  <c r="I7138" i="44"/>
  <c r="J7138" i="44" s="1"/>
  <c r="L7137" i="44"/>
  <c r="I7137" i="44"/>
  <c r="J7137" i="44" s="1"/>
  <c r="L7136" i="44"/>
  <c r="I7136" i="44"/>
  <c r="J7136" i="44" s="1"/>
  <c r="L7135" i="44"/>
  <c r="J7135" i="44"/>
  <c r="I7135" i="44"/>
  <c r="L7134" i="44"/>
  <c r="I7134" i="44"/>
  <c r="J7134" i="44" s="1"/>
  <c r="L7133" i="44"/>
  <c r="I7133" i="44"/>
  <c r="J7133" i="44" s="1"/>
  <c r="L7132" i="44"/>
  <c r="I7132" i="44"/>
  <c r="J7132" i="44" s="1"/>
  <c r="L7131" i="44"/>
  <c r="I7131" i="44"/>
  <c r="J7131" i="44" s="1"/>
  <c r="L7130" i="44"/>
  <c r="I7130" i="44"/>
  <c r="J7130" i="44" s="1"/>
  <c r="L7129" i="44"/>
  <c r="I7129" i="44"/>
  <c r="J7129" i="44" s="1"/>
  <c r="L7128" i="44"/>
  <c r="I7128" i="44"/>
  <c r="J7128" i="44" s="1"/>
  <c r="L7127" i="44"/>
  <c r="J7127" i="44"/>
  <c r="I7127" i="44"/>
  <c r="L7126" i="44"/>
  <c r="I7126" i="44"/>
  <c r="J7126" i="44" s="1"/>
  <c r="L7125" i="44"/>
  <c r="I7125" i="44"/>
  <c r="J7125" i="44" s="1"/>
  <c r="L7124" i="44"/>
  <c r="I7124" i="44"/>
  <c r="J7124" i="44" s="1"/>
  <c r="L7123" i="44"/>
  <c r="I7123" i="44"/>
  <c r="J7123" i="44" s="1"/>
  <c r="L7122" i="44"/>
  <c r="I7122" i="44"/>
  <c r="J7122" i="44" s="1"/>
  <c r="L7121" i="44"/>
  <c r="I7121" i="44"/>
  <c r="J7121" i="44" s="1"/>
  <c r="L7120" i="44"/>
  <c r="I7120" i="44"/>
  <c r="J7120" i="44" s="1"/>
  <c r="L7119" i="44"/>
  <c r="J7119" i="44"/>
  <c r="I7119" i="44"/>
  <c r="L7118" i="44"/>
  <c r="I7118" i="44"/>
  <c r="J7118" i="44" s="1"/>
  <c r="L7117" i="44"/>
  <c r="I7117" i="44"/>
  <c r="J7117" i="44" s="1"/>
  <c r="L7116" i="44"/>
  <c r="I7116" i="44"/>
  <c r="J7116" i="44" s="1"/>
  <c r="L7115" i="44"/>
  <c r="I7115" i="44"/>
  <c r="J7115" i="44" s="1"/>
  <c r="L7114" i="44"/>
  <c r="I7114" i="44"/>
  <c r="J7114" i="44" s="1"/>
  <c r="L7113" i="44"/>
  <c r="I7113" i="44"/>
  <c r="J7113" i="44" s="1"/>
  <c r="L7112" i="44"/>
  <c r="I7112" i="44"/>
  <c r="J7112" i="44" s="1"/>
  <c r="L7111" i="44"/>
  <c r="J7111" i="44"/>
  <c r="I7111" i="44"/>
  <c r="L7110" i="44"/>
  <c r="I7110" i="44"/>
  <c r="J7110" i="44" s="1"/>
  <c r="L7109" i="44"/>
  <c r="I7109" i="44"/>
  <c r="J7109" i="44" s="1"/>
  <c r="L7108" i="44"/>
  <c r="I7108" i="44"/>
  <c r="J7108" i="44" s="1"/>
  <c r="L7107" i="44"/>
  <c r="I7107" i="44"/>
  <c r="J7107" i="44" s="1"/>
  <c r="L7106" i="44"/>
  <c r="I7106" i="44"/>
  <c r="J7106" i="44" s="1"/>
  <c r="L7105" i="44"/>
  <c r="I7105" i="44"/>
  <c r="J7105" i="44" s="1"/>
  <c r="L7104" i="44"/>
  <c r="I7104" i="44"/>
  <c r="J7104" i="44" s="1"/>
  <c r="L7103" i="44"/>
  <c r="J7103" i="44"/>
  <c r="I7103" i="44"/>
  <c r="L7102" i="44"/>
  <c r="I7102" i="44"/>
  <c r="J7102" i="44" s="1"/>
  <c r="L7101" i="44"/>
  <c r="I7101" i="44"/>
  <c r="J7101" i="44" s="1"/>
  <c r="L7100" i="44"/>
  <c r="I7100" i="44"/>
  <c r="J7100" i="44" s="1"/>
  <c r="L7099" i="44"/>
  <c r="I7099" i="44"/>
  <c r="J7099" i="44" s="1"/>
  <c r="L7098" i="44"/>
  <c r="I7098" i="44"/>
  <c r="J7098" i="44" s="1"/>
  <c r="L7097" i="44"/>
  <c r="I7097" i="44"/>
  <c r="J7097" i="44" s="1"/>
  <c r="L7096" i="44"/>
  <c r="I7096" i="44"/>
  <c r="J7096" i="44" s="1"/>
  <c r="L7095" i="44"/>
  <c r="I7095" i="44"/>
  <c r="J7095" i="44" s="1"/>
  <c r="L7094" i="44"/>
  <c r="I7094" i="44"/>
  <c r="J7094" i="44" s="1"/>
  <c r="L7093" i="44"/>
  <c r="J7093" i="44"/>
  <c r="I7093" i="44"/>
  <c r="L7092" i="44"/>
  <c r="I7092" i="44"/>
  <c r="J7092" i="44" s="1"/>
  <c r="L7091" i="44"/>
  <c r="I7091" i="44"/>
  <c r="J7091" i="44" s="1"/>
  <c r="L7090" i="44"/>
  <c r="I7090" i="44"/>
  <c r="J7090" i="44" s="1"/>
  <c r="L7089" i="44"/>
  <c r="I7089" i="44"/>
  <c r="J7089" i="44" s="1"/>
  <c r="L7088" i="44"/>
  <c r="I7088" i="44"/>
  <c r="J7088" i="44" s="1"/>
  <c r="L7087" i="44"/>
  <c r="I7087" i="44"/>
  <c r="J7087" i="44" s="1"/>
  <c r="L7086" i="44"/>
  <c r="I7086" i="44"/>
  <c r="J7086" i="44" s="1"/>
  <c r="L7085" i="44"/>
  <c r="J7085" i="44"/>
  <c r="I7085" i="44"/>
  <c r="L7084" i="44"/>
  <c r="I7084" i="44"/>
  <c r="J7084" i="44" s="1"/>
  <c r="L7083" i="44"/>
  <c r="I7083" i="44"/>
  <c r="J7083" i="44" s="1"/>
  <c r="L7082" i="44"/>
  <c r="I7082" i="44"/>
  <c r="J7082" i="44" s="1"/>
  <c r="L7081" i="44"/>
  <c r="I7081" i="44"/>
  <c r="J7081" i="44" s="1"/>
  <c r="L7080" i="44"/>
  <c r="I7080" i="44"/>
  <c r="J7080" i="44" s="1"/>
  <c r="L7079" i="44"/>
  <c r="J7079" i="44"/>
  <c r="I7079" i="44"/>
  <c r="L7078" i="44"/>
  <c r="I7078" i="44"/>
  <c r="J7078" i="44" s="1"/>
  <c r="L7077" i="44"/>
  <c r="I7077" i="44"/>
  <c r="J7077" i="44" s="1"/>
  <c r="L7076" i="44"/>
  <c r="I7076" i="44"/>
  <c r="J7076" i="44" s="1"/>
  <c r="L7075" i="44"/>
  <c r="I7075" i="44"/>
  <c r="J7075" i="44" s="1"/>
  <c r="L7074" i="44"/>
  <c r="I7074" i="44"/>
  <c r="J7074" i="44" s="1"/>
  <c r="L7073" i="44"/>
  <c r="J7073" i="44"/>
  <c r="I7073" i="44"/>
  <c r="L7072" i="44"/>
  <c r="I7072" i="44"/>
  <c r="J7072" i="44" s="1"/>
  <c r="L7071" i="44"/>
  <c r="I7071" i="44"/>
  <c r="J7071" i="44" s="1"/>
  <c r="L7070" i="44"/>
  <c r="I7070" i="44"/>
  <c r="J7070" i="44" s="1"/>
  <c r="L7069" i="44"/>
  <c r="I7069" i="44"/>
  <c r="J7069" i="44" s="1"/>
  <c r="L7068" i="44"/>
  <c r="I7068" i="44"/>
  <c r="J7068" i="44" s="1"/>
  <c r="L7067" i="44"/>
  <c r="I7067" i="44"/>
  <c r="J7067" i="44" s="1"/>
  <c r="L7066" i="44"/>
  <c r="I7066" i="44"/>
  <c r="J7066" i="44" s="1"/>
  <c r="L7065" i="44"/>
  <c r="J7065" i="44"/>
  <c r="I7065" i="44"/>
  <c r="L7064" i="44"/>
  <c r="I7064" i="44"/>
  <c r="J7064" i="44" s="1"/>
  <c r="L7063" i="44"/>
  <c r="I7063" i="44"/>
  <c r="J7063" i="44" s="1"/>
  <c r="L7062" i="44"/>
  <c r="I7062" i="44"/>
  <c r="J7062" i="44" s="1"/>
  <c r="L7061" i="44"/>
  <c r="I7061" i="44"/>
  <c r="J7061" i="44" s="1"/>
  <c r="L7060" i="44"/>
  <c r="I7060" i="44"/>
  <c r="J7060" i="44" s="1"/>
  <c r="L7059" i="44"/>
  <c r="I7059" i="44"/>
  <c r="J7059" i="44" s="1"/>
  <c r="L7058" i="44"/>
  <c r="I7058" i="44"/>
  <c r="J7058" i="44" s="1"/>
  <c r="L7057" i="44"/>
  <c r="I7057" i="44"/>
  <c r="J7057" i="44" s="1"/>
  <c r="L7056" i="44"/>
  <c r="I7056" i="44"/>
  <c r="J7056" i="44" s="1"/>
  <c r="L7055" i="44"/>
  <c r="I7055" i="44"/>
  <c r="J7055" i="44" s="1"/>
  <c r="L7054" i="44"/>
  <c r="I7054" i="44"/>
  <c r="J7054" i="44" s="1"/>
  <c r="L7053" i="44"/>
  <c r="J7053" i="44"/>
  <c r="I7053" i="44"/>
  <c r="L7052" i="44"/>
  <c r="I7052" i="44"/>
  <c r="J7052" i="44" s="1"/>
  <c r="L7051" i="44"/>
  <c r="I7051" i="44"/>
  <c r="J7051" i="44" s="1"/>
  <c r="L7050" i="44"/>
  <c r="I7050" i="44"/>
  <c r="J7050" i="44" s="1"/>
  <c r="L7049" i="44"/>
  <c r="I7049" i="44"/>
  <c r="J7049" i="44" s="1"/>
  <c r="L7048" i="44"/>
  <c r="I7048" i="44"/>
  <c r="J7048" i="44" s="1"/>
  <c r="L7047" i="44"/>
  <c r="J7047" i="44"/>
  <c r="I7047" i="44"/>
  <c r="L7046" i="44"/>
  <c r="I7046" i="44"/>
  <c r="J7046" i="44" s="1"/>
  <c r="L7045" i="44"/>
  <c r="I7045" i="44"/>
  <c r="J7045" i="44" s="1"/>
  <c r="L7044" i="44"/>
  <c r="I7044" i="44"/>
  <c r="J7044" i="44" s="1"/>
  <c r="L7043" i="44"/>
  <c r="I7043" i="44"/>
  <c r="J7043" i="44" s="1"/>
  <c r="L7042" i="44"/>
  <c r="I7042" i="44"/>
  <c r="J7042" i="44" s="1"/>
  <c r="L7041" i="44"/>
  <c r="J7041" i="44"/>
  <c r="I7041" i="44"/>
  <c r="L7040" i="44"/>
  <c r="I7040" i="44"/>
  <c r="J7040" i="44" s="1"/>
  <c r="L7039" i="44"/>
  <c r="I7039" i="44"/>
  <c r="J7039" i="44" s="1"/>
  <c r="L7038" i="44"/>
  <c r="I7038" i="44"/>
  <c r="J7038" i="44" s="1"/>
  <c r="L7037" i="44"/>
  <c r="I7037" i="44"/>
  <c r="J7037" i="44" s="1"/>
  <c r="L7036" i="44"/>
  <c r="I7036" i="44"/>
  <c r="J7036" i="44" s="1"/>
  <c r="L7035" i="44"/>
  <c r="I7035" i="44"/>
  <c r="J7035" i="44" s="1"/>
  <c r="L7034" i="44"/>
  <c r="I7034" i="44"/>
  <c r="J7034" i="44" s="1"/>
  <c r="L7033" i="44"/>
  <c r="J7033" i="44"/>
  <c r="I7033" i="44"/>
  <c r="L7032" i="44"/>
  <c r="I7032" i="44"/>
  <c r="J7032" i="44" s="1"/>
  <c r="L7031" i="44"/>
  <c r="I7031" i="44"/>
  <c r="J7031" i="44" s="1"/>
  <c r="L7030" i="44"/>
  <c r="I7030" i="44"/>
  <c r="J7030" i="44" s="1"/>
  <c r="L7029" i="44"/>
  <c r="I7029" i="44"/>
  <c r="J7029" i="44" s="1"/>
  <c r="L7028" i="44"/>
  <c r="I7028" i="44"/>
  <c r="J7028" i="44" s="1"/>
  <c r="L7027" i="44"/>
  <c r="I7027" i="44"/>
  <c r="J7027" i="44" s="1"/>
  <c r="L7026" i="44"/>
  <c r="I7026" i="44"/>
  <c r="J7026" i="44" s="1"/>
  <c r="L7025" i="44"/>
  <c r="I7025" i="44"/>
  <c r="J7025" i="44" s="1"/>
  <c r="L7024" i="44"/>
  <c r="I7024" i="44"/>
  <c r="J7024" i="44" s="1"/>
  <c r="L7023" i="44"/>
  <c r="I7023" i="44"/>
  <c r="J7023" i="44" s="1"/>
  <c r="L7022" i="44"/>
  <c r="I7022" i="44"/>
  <c r="J7022" i="44" s="1"/>
  <c r="L7021" i="44"/>
  <c r="J7021" i="44"/>
  <c r="I7021" i="44"/>
  <c r="L7020" i="44"/>
  <c r="I7020" i="44"/>
  <c r="J7020" i="44" s="1"/>
  <c r="L7019" i="44"/>
  <c r="I7019" i="44"/>
  <c r="J7019" i="44" s="1"/>
  <c r="L7018" i="44"/>
  <c r="I7018" i="44"/>
  <c r="J7018" i="44" s="1"/>
  <c r="L7017" i="44"/>
  <c r="I7017" i="44"/>
  <c r="J7017" i="44" s="1"/>
  <c r="L7016" i="44"/>
  <c r="I7016" i="44"/>
  <c r="J7016" i="44" s="1"/>
  <c r="L7015" i="44"/>
  <c r="I7015" i="44"/>
  <c r="J7015" i="44" s="1"/>
  <c r="L7014" i="44"/>
  <c r="I7014" i="44"/>
  <c r="J7014" i="44" s="1"/>
  <c r="L7013" i="44"/>
  <c r="J7013" i="44"/>
  <c r="I7013" i="44"/>
  <c r="L7012" i="44"/>
  <c r="I7012" i="44"/>
  <c r="J7012" i="44" s="1"/>
  <c r="L7011" i="44"/>
  <c r="I7011" i="44"/>
  <c r="J7011" i="44" s="1"/>
  <c r="L7010" i="44"/>
  <c r="I7010" i="44"/>
  <c r="J7010" i="44" s="1"/>
  <c r="L7009" i="44"/>
  <c r="I7009" i="44"/>
  <c r="J7009" i="44" s="1"/>
  <c r="L7008" i="44"/>
  <c r="I7008" i="44"/>
  <c r="J7008" i="44" s="1"/>
  <c r="L7007" i="44"/>
  <c r="I7007" i="44"/>
  <c r="J7007" i="44" s="1"/>
  <c r="L7006" i="44"/>
  <c r="I7006" i="44"/>
  <c r="J7006" i="44" s="1"/>
  <c r="L7005" i="44"/>
  <c r="I7005" i="44"/>
  <c r="J7005" i="44" s="1"/>
  <c r="L7004" i="44"/>
  <c r="I7004" i="44"/>
  <c r="J7004" i="44" s="1"/>
  <c r="L7003" i="44"/>
  <c r="J7003" i="44"/>
  <c r="I7003" i="44"/>
  <c r="L7002" i="44"/>
  <c r="I7002" i="44"/>
  <c r="J7002" i="44" s="1"/>
  <c r="L7001" i="44"/>
  <c r="I7001" i="44"/>
  <c r="J7001" i="44" s="1"/>
  <c r="L7000" i="44"/>
  <c r="I7000" i="44"/>
  <c r="J7000" i="44" s="1"/>
  <c r="L6999" i="44"/>
  <c r="I6999" i="44"/>
  <c r="J6999" i="44" s="1"/>
  <c r="L6998" i="44"/>
  <c r="I6998" i="44"/>
  <c r="J6998" i="44" s="1"/>
  <c r="L6997" i="44"/>
  <c r="J6997" i="44"/>
  <c r="I6997" i="44"/>
  <c r="L6996" i="44"/>
  <c r="I6996" i="44"/>
  <c r="J6996" i="44" s="1"/>
  <c r="L6995" i="44"/>
  <c r="I6995" i="44"/>
  <c r="J6995" i="44" s="1"/>
  <c r="L6994" i="44"/>
  <c r="I6994" i="44"/>
  <c r="J6994" i="44" s="1"/>
  <c r="L6993" i="44"/>
  <c r="I6993" i="44"/>
  <c r="J6993" i="44" s="1"/>
  <c r="L6992" i="44"/>
  <c r="I6992" i="44"/>
  <c r="J6992" i="44" s="1"/>
  <c r="L6991" i="44"/>
  <c r="I6991" i="44"/>
  <c r="J6991" i="44" s="1"/>
  <c r="L6990" i="44"/>
  <c r="I6990" i="44"/>
  <c r="J6990" i="44" s="1"/>
  <c r="L6989" i="44"/>
  <c r="I6989" i="44"/>
  <c r="J6989" i="44" s="1"/>
  <c r="L6988" i="44"/>
  <c r="I6988" i="44"/>
  <c r="J6988" i="44" s="1"/>
  <c r="L6987" i="44"/>
  <c r="J6987" i="44"/>
  <c r="I6987" i="44"/>
  <c r="L6986" i="44"/>
  <c r="I6986" i="44"/>
  <c r="J6986" i="44" s="1"/>
  <c r="L6985" i="44"/>
  <c r="I6985" i="44"/>
  <c r="J6985" i="44" s="1"/>
  <c r="L6984" i="44"/>
  <c r="I6984" i="44"/>
  <c r="J6984" i="44" s="1"/>
  <c r="L6983" i="44"/>
  <c r="I6983" i="44"/>
  <c r="J6983" i="44" s="1"/>
  <c r="L6982" i="44"/>
  <c r="I6982" i="44"/>
  <c r="J6982" i="44" s="1"/>
  <c r="L6981" i="44"/>
  <c r="I6981" i="44"/>
  <c r="J6981" i="44" s="1"/>
  <c r="L6980" i="44"/>
  <c r="I6980" i="44"/>
  <c r="J6980" i="44" s="1"/>
  <c r="L6979" i="44"/>
  <c r="I6979" i="44"/>
  <c r="J6979" i="44" s="1"/>
  <c r="L6978" i="44"/>
  <c r="I6978" i="44"/>
  <c r="J6978" i="44" s="1"/>
  <c r="L6977" i="44"/>
  <c r="J6977" i="44"/>
  <c r="I6977" i="44"/>
  <c r="L6976" i="44"/>
  <c r="I6976" i="44"/>
  <c r="J6976" i="44" s="1"/>
  <c r="L6975" i="44"/>
  <c r="I6975" i="44"/>
  <c r="J6975" i="44" s="1"/>
  <c r="L6974" i="44"/>
  <c r="I6974" i="44"/>
  <c r="J6974" i="44" s="1"/>
  <c r="L6973" i="44"/>
  <c r="I6973" i="44"/>
  <c r="J6973" i="44" s="1"/>
  <c r="L6972" i="44"/>
  <c r="I6972" i="44"/>
  <c r="J6972" i="44" s="1"/>
  <c r="L6971" i="44"/>
  <c r="J6971" i="44"/>
  <c r="I6971" i="44"/>
  <c r="L6970" i="44"/>
  <c r="I6970" i="44"/>
  <c r="J6970" i="44" s="1"/>
  <c r="L6969" i="44"/>
  <c r="I6969" i="44"/>
  <c r="J6969" i="44" s="1"/>
  <c r="L6968" i="44"/>
  <c r="I6968" i="44"/>
  <c r="J6968" i="44" s="1"/>
  <c r="L6967" i="44"/>
  <c r="I6967" i="44"/>
  <c r="J6967" i="44" s="1"/>
  <c r="L6966" i="44"/>
  <c r="I6966" i="44"/>
  <c r="J6966" i="44" s="1"/>
  <c r="L6965" i="44"/>
  <c r="I6965" i="44"/>
  <c r="J6965" i="44" s="1"/>
  <c r="L6964" i="44"/>
  <c r="I6964" i="44"/>
  <c r="J6964" i="44" s="1"/>
  <c r="L6963" i="44"/>
  <c r="I6963" i="44"/>
  <c r="J6963" i="44" s="1"/>
  <c r="L6962" i="44"/>
  <c r="I6962" i="44"/>
  <c r="J6962" i="44" s="1"/>
  <c r="L6961" i="44"/>
  <c r="J6961" i="44"/>
  <c r="I6961" i="44"/>
  <c r="L6960" i="44"/>
  <c r="I6960" i="44"/>
  <c r="J6960" i="44" s="1"/>
  <c r="L6959" i="44"/>
  <c r="I6959" i="44"/>
  <c r="J6959" i="44" s="1"/>
  <c r="L6958" i="44"/>
  <c r="I6958" i="44"/>
  <c r="J6958" i="44" s="1"/>
  <c r="L6957" i="44"/>
  <c r="I6957" i="44"/>
  <c r="J6957" i="44" s="1"/>
  <c r="L6956" i="44"/>
  <c r="I6956" i="44"/>
  <c r="J6956" i="44" s="1"/>
  <c r="L6955" i="44"/>
  <c r="J6955" i="44"/>
  <c r="I6955" i="44"/>
  <c r="L6954" i="44"/>
  <c r="I6954" i="44"/>
  <c r="J6954" i="44" s="1"/>
  <c r="L6953" i="44"/>
  <c r="I6953" i="44"/>
  <c r="J6953" i="44" s="1"/>
  <c r="L6952" i="44"/>
  <c r="I6952" i="44"/>
  <c r="J6952" i="44" s="1"/>
  <c r="L6951" i="44"/>
  <c r="I6951" i="44"/>
  <c r="J6951" i="44" s="1"/>
  <c r="L6950" i="44"/>
  <c r="I6950" i="44"/>
  <c r="J6950" i="44" s="1"/>
  <c r="L6949" i="44"/>
  <c r="I6949" i="44"/>
  <c r="J6949" i="44" s="1"/>
  <c r="L6948" i="44"/>
  <c r="I6948" i="44"/>
  <c r="J6948" i="44" s="1"/>
  <c r="L6947" i="44"/>
  <c r="I6947" i="44"/>
  <c r="J6947" i="44" s="1"/>
  <c r="L6946" i="44"/>
  <c r="I6946" i="44"/>
  <c r="J6946" i="44" s="1"/>
  <c r="L6945" i="44"/>
  <c r="J6945" i="44"/>
  <c r="I6945" i="44"/>
  <c r="L6944" i="44"/>
  <c r="I6944" i="44"/>
  <c r="J6944" i="44" s="1"/>
  <c r="L6943" i="44"/>
  <c r="I6943" i="44"/>
  <c r="J6943" i="44" s="1"/>
  <c r="L6942" i="44"/>
  <c r="I6942" i="44"/>
  <c r="J6942" i="44" s="1"/>
  <c r="L6941" i="44"/>
  <c r="I6941" i="44"/>
  <c r="J6941" i="44" s="1"/>
  <c r="L6940" i="44"/>
  <c r="I6940" i="44"/>
  <c r="J6940" i="44" s="1"/>
  <c r="L6939" i="44"/>
  <c r="J6939" i="44"/>
  <c r="I6939" i="44"/>
  <c r="L6938" i="44"/>
  <c r="I6938" i="44"/>
  <c r="J6938" i="44" s="1"/>
  <c r="L6937" i="44"/>
  <c r="I6937" i="44"/>
  <c r="J6937" i="44" s="1"/>
  <c r="L6936" i="44"/>
  <c r="I6936" i="44"/>
  <c r="J6936" i="44" s="1"/>
  <c r="L6935" i="44"/>
  <c r="I6935" i="44"/>
  <c r="J6935" i="44" s="1"/>
  <c r="L6934" i="44"/>
  <c r="I6934" i="44"/>
  <c r="J6934" i="44" s="1"/>
  <c r="L6933" i="44"/>
  <c r="I6933" i="44"/>
  <c r="J6933" i="44" s="1"/>
  <c r="L6932" i="44"/>
  <c r="I6932" i="44"/>
  <c r="J6932" i="44" s="1"/>
  <c r="L6931" i="44"/>
  <c r="I6931" i="44"/>
  <c r="J6931" i="44" s="1"/>
  <c r="L6930" i="44"/>
  <c r="I6930" i="44"/>
  <c r="J6930" i="44" s="1"/>
  <c r="L6929" i="44"/>
  <c r="J6929" i="44"/>
  <c r="I6929" i="44"/>
  <c r="L6928" i="44"/>
  <c r="I6928" i="44"/>
  <c r="J6928" i="44" s="1"/>
  <c r="L6927" i="44"/>
  <c r="I6927" i="44"/>
  <c r="J6927" i="44" s="1"/>
  <c r="L6926" i="44"/>
  <c r="I6926" i="44"/>
  <c r="J6926" i="44" s="1"/>
  <c r="L6925" i="44"/>
  <c r="I6925" i="44"/>
  <c r="J6925" i="44" s="1"/>
  <c r="L6924" i="44"/>
  <c r="I6924" i="44"/>
  <c r="J6924" i="44" s="1"/>
  <c r="L6923" i="44"/>
  <c r="J6923" i="44"/>
  <c r="I6923" i="44"/>
  <c r="L6922" i="44"/>
  <c r="I6922" i="44"/>
  <c r="J6922" i="44" s="1"/>
  <c r="L6921" i="44"/>
  <c r="I6921" i="44"/>
  <c r="J6921" i="44" s="1"/>
  <c r="L6920" i="44"/>
  <c r="I6920" i="44"/>
  <c r="J6920" i="44" s="1"/>
  <c r="L6919" i="44"/>
  <c r="I6919" i="44"/>
  <c r="J6919" i="44" s="1"/>
  <c r="L6918" i="44"/>
  <c r="I6918" i="44"/>
  <c r="J6918" i="44" s="1"/>
  <c r="L6917" i="44"/>
  <c r="I6917" i="44"/>
  <c r="J6917" i="44" s="1"/>
  <c r="L6916" i="44"/>
  <c r="I6916" i="44"/>
  <c r="J6916" i="44" s="1"/>
  <c r="L6915" i="44"/>
  <c r="I6915" i="44"/>
  <c r="J6915" i="44" s="1"/>
  <c r="L6914" i="44"/>
  <c r="I6914" i="44"/>
  <c r="J6914" i="44" s="1"/>
  <c r="L6913" i="44"/>
  <c r="J6913" i="44"/>
  <c r="I6913" i="44"/>
  <c r="L6912" i="44"/>
  <c r="I6912" i="44"/>
  <c r="J6912" i="44" s="1"/>
  <c r="L6911" i="44"/>
  <c r="I6911" i="44"/>
  <c r="J6911" i="44" s="1"/>
  <c r="L6910" i="44"/>
  <c r="I6910" i="44"/>
  <c r="J6910" i="44" s="1"/>
  <c r="L6909" i="44"/>
  <c r="I6909" i="44"/>
  <c r="J6909" i="44" s="1"/>
  <c r="L6908" i="44"/>
  <c r="I6908" i="44"/>
  <c r="J6908" i="44" s="1"/>
  <c r="L6907" i="44"/>
  <c r="J6907" i="44"/>
  <c r="I6907" i="44"/>
  <c r="L6906" i="44"/>
  <c r="I6906" i="44"/>
  <c r="J6906" i="44" s="1"/>
  <c r="L6905" i="44"/>
  <c r="I6905" i="44"/>
  <c r="J6905" i="44" s="1"/>
  <c r="L6904" i="44"/>
  <c r="I6904" i="44"/>
  <c r="J6904" i="44" s="1"/>
  <c r="L6903" i="44"/>
  <c r="I6903" i="44"/>
  <c r="J6903" i="44" s="1"/>
  <c r="L6902" i="44"/>
  <c r="I6902" i="44"/>
  <c r="J6902" i="44" s="1"/>
  <c r="L6901" i="44"/>
  <c r="I6901" i="44"/>
  <c r="J6901" i="44" s="1"/>
  <c r="L6900" i="44"/>
  <c r="I6900" i="44"/>
  <c r="J6900" i="44" s="1"/>
  <c r="L6899" i="44"/>
  <c r="I6899" i="44"/>
  <c r="J6899" i="44" s="1"/>
  <c r="L6898" i="44"/>
  <c r="I6898" i="44"/>
  <c r="J6898" i="44" s="1"/>
  <c r="L6897" i="44"/>
  <c r="J6897" i="44"/>
  <c r="I6897" i="44"/>
  <c r="L6896" i="44"/>
  <c r="I6896" i="44"/>
  <c r="J6896" i="44" s="1"/>
  <c r="L6895" i="44"/>
  <c r="I6895" i="44"/>
  <c r="J6895" i="44" s="1"/>
  <c r="L6894" i="44"/>
  <c r="I6894" i="44"/>
  <c r="J6894" i="44" s="1"/>
  <c r="L6893" i="44"/>
  <c r="I6893" i="44"/>
  <c r="J6893" i="44" s="1"/>
  <c r="L6892" i="44"/>
  <c r="I6892" i="44"/>
  <c r="J6892" i="44" s="1"/>
  <c r="L6891" i="44"/>
  <c r="J6891" i="44"/>
  <c r="I6891" i="44"/>
  <c r="L6890" i="44"/>
  <c r="I6890" i="44"/>
  <c r="J6890" i="44" s="1"/>
  <c r="L6889" i="44"/>
  <c r="I6889" i="44"/>
  <c r="J6889" i="44" s="1"/>
  <c r="L6888" i="44"/>
  <c r="I6888" i="44"/>
  <c r="J6888" i="44" s="1"/>
  <c r="L6887" i="44"/>
  <c r="I6887" i="44"/>
  <c r="J6887" i="44" s="1"/>
  <c r="L6886" i="44"/>
  <c r="I6886" i="44"/>
  <c r="J6886" i="44" s="1"/>
  <c r="L6885" i="44"/>
  <c r="I6885" i="44"/>
  <c r="J6885" i="44" s="1"/>
  <c r="L6884" i="44"/>
  <c r="I6884" i="44"/>
  <c r="J6884" i="44" s="1"/>
  <c r="L6883" i="44"/>
  <c r="I6883" i="44"/>
  <c r="J6883" i="44" s="1"/>
  <c r="L6882" i="44"/>
  <c r="I6882" i="44"/>
  <c r="J6882" i="44" s="1"/>
  <c r="L6881" i="44"/>
  <c r="J6881" i="44"/>
  <c r="I6881" i="44"/>
  <c r="L6880" i="44"/>
  <c r="I6880" i="44"/>
  <c r="J6880" i="44" s="1"/>
  <c r="L6879" i="44"/>
  <c r="I6879" i="44"/>
  <c r="J6879" i="44" s="1"/>
  <c r="L6878" i="44"/>
  <c r="I6878" i="44"/>
  <c r="J6878" i="44" s="1"/>
  <c r="L6877" i="44"/>
  <c r="I6877" i="44"/>
  <c r="J6877" i="44" s="1"/>
  <c r="L6876" i="44"/>
  <c r="I6876" i="44"/>
  <c r="J6876" i="44" s="1"/>
  <c r="L6875" i="44"/>
  <c r="J6875" i="44"/>
  <c r="I6875" i="44"/>
  <c r="L6874" i="44"/>
  <c r="I6874" i="44"/>
  <c r="J6874" i="44" s="1"/>
  <c r="L6873" i="44"/>
  <c r="I6873" i="44"/>
  <c r="J6873" i="44" s="1"/>
  <c r="L6872" i="44"/>
  <c r="I6872" i="44"/>
  <c r="J6872" i="44" s="1"/>
  <c r="L6871" i="44"/>
  <c r="I6871" i="44"/>
  <c r="J6871" i="44" s="1"/>
  <c r="L6870" i="44"/>
  <c r="I6870" i="44"/>
  <c r="J6870" i="44" s="1"/>
  <c r="L6869" i="44"/>
  <c r="I6869" i="44"/>
  <c r="J6869" i="44" s="1"/>
  <c r="L6868" i="44"/>
  <c r="I6868" i="44"/>
  <c r="J6868" i="44" s="1"/>
  <c r="L6867" i="44"/>
  <c r="I6867" i="44"/>
  <c r="J6867" i="44" s="1"/>
  <c r="L6866" i="44"/>
  <c r="I6866" i="44"/>
  <c r="J6866" i="44" s="1"/>
  <c r="L6865" i="44"/>
  <c r="J6865" i="44"/>
  <c r="I6865" i="44"/>
  <c r="L6864" i="44"/>
  <c r="I6864" i="44"/>
  <c r="J6864" i="44" s="1"/>
  <c r="L6863" i="44"/>
  <c r="I6863" i="44"/>
  <c r="J6863" i="44" s="1"/>
  <c r="L6862" i="44"/>
  <c r="I6862" i="44"/>
  <c r="J6862" i="44" s="1"/>
  <c r="L6861" i="44"/>
  <c r="I6861" i="44"/>
  <c r="J6861" i="44" s="1"/>
  <c r="L6860" i="44"/>
  <c r="I6860" i="44"/>
  <c r="J6860" i="44" s="1"/>
  <c r="L6859" i="44"/>
  <c r="J6859" i="44"/>
  <c r="I6859" i="44"/>
  <c r="L6858" i="44"/>
  <c r="I6858" i="44"/>
  <c r="J6858" i="44" s="1"/>
  <c r="L6857" i="44"/>
  <c r="I6857" i="44"/>
  <c r="J6857" i="44" s="1"/>
  <c r="L6856" i="44"/>
  <c r="I6856" i="44"/>
  <c r="J6856" i="44" s="1"/>
  <c r="L6855" i="44"/>
  <c r="I6855" i="44"/>
  <c r="J6855" i="44" s="1"/>
  <c r="L6854" i="44"/>
  <c r="I6854" i="44"/>
  <c r="J6854" i="44" s="1"/>
  <c r="L6853" i="44"/>
  <c r="I6853" i="44"/>
  <c r="J6853" i="44" s="1"/>
  <c r="L6852" i="44"/>
  <c r="I6852" i="44"/>
  <c r="J6852" i="44" s="1"/>
  <c r="L6851" i="44"/>
  <c r="I6851" i="44"/>
  <c r="J6851" i="44" s="1"/>
  <c r="L6850" i="44"/>
  <c r="I6850" i="44"/>
  <c r="J6850" i="44" s="1"/>
  <c r="L6849" i="44"/>
  <c r="J6849" i="44"/>
  <c r="I6849" i="44"/>
  <c r="L6848" i="44"/>
  <c r="I6848" i="44"/>
  <c r="J6848" i="44" s="1"/>
  <c r="L6847" i="44"/>
  <c r="I6847" i="44"/>
  <c r="J6847" i="44" s="1"/>
  <c r="L6846" i="44"/>
  <c r="I6846" i="44"/>
  <c r="J6846" i="44" s="1"/>
  <c r="L6845" i="44"/>
  <c r="I6845" i="44"/>
  <c r="J6845" i="44" s="1"/>
  <c r="L6844" i="44"/>
  <c r="I6844" i="44"/>
  <c r="J6844" i="44" s="1"/>
  <c r="L6843" i="44"/>
  <c r="J6843" i="44"/>
  <c r="I6843" i="44"/>
  <c r="L6842" i="44"/>
  <c r="I6842" i="44"/>
  <c r="J6842" i="44" s="1"/>
  <c r="L6841" i="44"/>
  <c r="I6841" i="44"/>
  <c r="J6841" i="44" s="1"/>
  <c r="L6840" i="44"/>
  <c r="I6840" i="44"/>
  <c r="J6840" i="44" s="1"/>
  <c r="L6839" i="44"/>
  <c r="I6839" i="44"/>
  <c r="J6839" i="44" s="1"/>
  <c r="L6838" i="44"/>
  <c r="I6838" i="44"/>
  <c r="J6838" i="44" s="1"/>
  <c r="L6837" i="44"/>
  <c r="I6837" i="44"/>
  <c r="J6837" i="44" s="1"/>
  <c r="L6836" i="44"/>
  <c r="I6836" i="44"/>
  <c r="J6836" i="44" s="1"/>
  <c r="L6835" i="44"/>
  <c r="I6835" i="44"/>
  <c r="J6835" i="44" s="1"/>
  <c r="L6834" i="44"/>
  <c r="I6834" i="44"/>
  <c r="J6834" i="44" s="1"/>
  <c r="L6833" i="44"/>
  <c r="J6833" i="44"/>
  <c r="I6833" i="44"/>
  <c r="L6832" i="44"/>
  <c r="I6832" i="44"/>
  <c r="J6832" i="44" s="1"/>
  <c r="L6831" i="44"/>
  <c r="I6831" i="44"/>
  <c r="J6831" i="44" s="1"/>
  <c r="L6830" i="44"/>
  <c r="I6830" i="44"/>
  <c r="J6830" i="44" s="1"/>
  <c r="L6829" i="44"/>
  <c r="I6829" i="44"/>
  <c r="J6829" i="44" s="1"/>
  <c r="L6828" i="44"/>
  <c r="I6828" i="44"/>
  <c r="J6828" i="44" s="1"/>
  <c r="L6827" i="44"/>
  <c r="J6827" i="44"/>
  <c r="I6827" i="44"/>
  <c r="L6826" i="44"/>
  <c r="I6826" i="44"/>
  <c r="J6826" i="44" s="1"/>
  <c r="L6825" i="44"/>
  <c r="I6825" i="44"/>
  <c r="J6825" i="44" s="1"/>
  <c r="L6824" i="44"/>
  <c r="I6824" i="44"/>
  <c r="J6824" i="44" s="1"/>
  <c r="L6823" i="44"/>
  <c r="I6823" i="44"/>
  <c r="J6823" i="44" s="1"/>
  <c r="L6822" i="44"/>
  <c r="I6822" i="44"/>
  <c r="J6822" i="44" s="1"/>
  <c r="L6821" i="44"/>
  <c r="I6821" i="44"/>
  <c r="J6821" i="44" s="1"/>
  <c r="L6820" i="44"/>
  <c r="I6820" i="44"/>
  <c r="J6820" i="44" s="1"/>
  <c r="L6819" i="44"/>
  <c r="I6819" i="44"/>
  <c r="J6819" i="44" s="1"/>
  <c r="L6818" i="44"/>
  <c r="I6818" i="44"/>
  <c r="J6818" i="44" s="1"/>
  <c r="L6817" i="44"/>
  <c r="J6817" i="44"/>
  <c r="I6817" i="44"/>
  <c r="L6816" i="44"/>
  <c r="I6816" i="44"/>
  <c r="J6816" i="44" s="1"/>
  <c r="L6815" i="44"/>
  <c r="I6815" i="44"/>
  <c r="J6815" i="44" s="1"/>
  <c r="L6814" i="44"/>
  <c r="I6814" i="44"/>
  <c r="J6814" i="44" s="1"/>
  <c r="L6813" i="44"/>
  <c r="I6813" i="44"/>
  <c r="J6813" i="44" s="1"/>
  <c r="L6812" i="44"/>
  <c r="I6812" i="44"/>
  <c r="J6812" i="44" s="1"/>
  <c r="L6811" i="44"/>
  <c r="J6811" i="44"/>
  <c r="I6811" i="44"/>
  <c r="L6810" i="44"/>
  <c r="I6810" i="44"/>
  <c r="J6810" i="44" s="1"/>
  <c r="L6809" i="44"/>
  <c r="I6809" i="44"/>
  <c r="J6809" i="44" s="1"/>
  <c r="L6808" i="44"/>
  <c r="I6808" i="44"/>
  <c r="J6808" i="44" s="1"/>
  <c r="L6807" i="44"/>
  <c r="I6807" i="44"/>
  <c r="J6807" i="44" s="1"/>
  <c r="L6806" i="44"/>
  <c r="I6806" i="44"/>
  <c r="J6806" i="44" s="1"/>
  <c r="L6805" i="44"/>
  <c r="I6805" i="44"/>
  <c r="J6805" i="44" s="1"/>
  <c r="L6804" i="44"/>
  <c r="I6804" i="44"/>
  <c r="J6804" i="44" s="1"/>
  <c r="L6803" i="44"/>
  <c r="I6803" i="44"/>
  <c r="J6803" i="44" s="1"/>
  <c r="L6802" i="44"/>
  <c r="I6802" i="44"/>
  <c r="J6802" i="44" s="1"/>
  <c r="L6801" i="44"/>
  <c r="J6801" i="44"/>
  <c r="I6801" i="44"/>
  <c r="L6800" i="44"/>
  <c r="I6800" i="44"/>
  <c r="J6800" i="44" s="1"/>
  <c r="L6799" i="44"/>
  <c r="I6799" i="44"/>
  <c r="J6799" i="44" s="1"/>
  <c r="L6798" i="44"/>
  <c r="I6798" i="44"/>
  <c r="J6798" i="44" s="1"/>
  <c r="L6797" i="44"/>
  <c r="I6797" i="44"/>
  <c r="J6797" i="44" s="1"/>
  <c r="L6796" i="44"/>
  <c r="I6796" i="44"/>
  <c r="J6796" i="44" s="1"/>
  <c r="L6795" i="44"/>
  <c r="J6795" i="44"/>
  <c r="I6795" i="44"/>
  <c r="L6794" i="44"/>
  <c r="I6794" i="44"/>
  <c r="J6794" i="44" s="1"/>
  <c r="L6793" i="44"/>
  <c r="I6793" i="44"/>
  <c r="J6793" i="44" s="1"/>
  <c r="L6792" i="44"/>
  <c r="I6792" i="44"/>
  <c r="J6792" i="44" s="1"/>
  <c r="L6791" i="44"/>
  <c r="I6791" i="44"/>
  <c r="J6791" i="44" s="1"/>
  <c r="L6790" i="44"/>
  <c r="I6790" i="44"/>
  <c r="J6790" i="44" s="1"/>
  <c r="L6789" i="44"/>
  <c r="I6789" i="44"/>
  <c r="J6789" i="44" s="1"/>
  <c r="L6788" i="44"/>
  <c r="I6788" i="44"/>
  <c r="J6788" i="44" s="1"/>
  <c r="L6787" i="44"/>
  <c r="I6787" i="44"/>
  <c r="J6787" i="44" s="1"/>
  <c r="L6786" i="44"/>
  <c r="I6786" i="44"/>
  <c r="J6786" i="44" s="1"/>
  <c r="L6785" i="44"/>
  <c r="J6785" i="44"/>
  <c r="I6785" i="44"/>
  <c r="L6784" i="44"/>
  <c r="I6784" i="44"/>
  <c r="J6784" i="44" s="1"/>
  <c r="L6783" i="44"/>
  <c r="I6783" i="44"/>
  <c r="J6783" i="44" s="1"/>
  <c r="L6782" i="44"/>
  <c r="I6782" i="44"/>
  <c r="J6782" i="44" s="1"/>
  <c r="L6781" i="44"/>
  <c r="I6781" i="44"/>
  <c r="J6781" i="44" s="1"/>
  <c r="L6780" i="44"/>
  <c r="I6780" i="44"/>
  <c r="J6780" i="44" s="1"/>
  <c r="L6779" i="44"/>
  <c r="J6779" i="44"/>
  <c r="I6779" i="44"/>
  <c r="L6778" i="44"/>
  <c r="I6778" i="44"/>
  <c r="J6778" i="44" s="1"/>
  <c r="L6777" i="44"/>
  <c r="I6777" i="44"/>
  <c r="J6777" i="44" s="1"/>
  <c r="L6776" i="44"/>
  <c r="I6776" i="44"/>
  <c r="J6776" i="44" s="1"/>
  <c r="L6775" i="44"/>
  <c r="I6775" i="44"/>
  <c r="J6775" i="44" s="1"/>
  <c r="L6774" i="44"/>
  <c r="I6774" i="44"/>
  <c r="J6774" i="44" s="1"/>
  <c r="L6773" i="44"/>
  <c r="I6773" i="44"/>
  <c r="J6773" i="44" s="1"/>
  <c r="L6772" i="44"/>
  <c r="I6772" i="44"/>
  <c r="J6772" i="44" s="1"/>
  <c r="L6771" i="44"/>
  <c r="I6771" i="44"/>
  <c r="J6771" i="44" s="1"/>
  <c r="L6770" i="44"/>
  <c r="I6770" i="44"/>
  <c r="J6770" i="44" s="1"/>
  <c r="L6769" i="44"/>
  <c r="J6769" i="44"/>
  <c r="I6769" i="44"/>
  <c r="L6768" i="44"/>
  <c r="I6768" i="44"/>
  <c r="J6768" i="44" s="1"/>
  <c r="L6767" i="44"/>
  <c r="I6767" i="44"/>
  <c r="J6767" i="44" s="1"/>
  <c r="L6766" i="44"/>
  <c r="I6766" i="44"/>
  <c r="J6766" i="44" s="1"/>
  <c r="L6765" i="44"/>
  <c r="I6765" i="44"/>
  <c r="J6765" i="44" s="1"/>
  <c r="L6764" i="44"/>
  <c r="I6764" i="44"/>
  <c r="J6764" i="44" s="1"/>
  <c r="L6763" i="44"/>
  <c r="J6763" i="44"/>
  <c r="I6763" i="44"/>
  <c r="L6762" i="44"/>
  <c r="I6762" i="44"/>
  <c r="J6762" i="44" s="1"/>
  <c r="L6761" i="44"/>
  <c r="I6761" i="44"/>
  <c r="J6761" i="44" s="1"/>
  <c r="L6760" i="44"/>
  <c r="I6760" i="44"/>
  <c r="J6760" i="44" s="1"/>
  <c r="L6759" i="44"/>
  <c r="I6759" i="44"/>
  <c r="J6759" i="44" s="1"/>
  <c r="L6758" i="44"/>
  <c r="I6758" i="44"/>
  <c r="J6758" i="44" s="1"/>
  <c r="L6757" i="44"/>
  <c r="I6757" i="44"/>
  <c r="J6757" i="44" s="1"/>
  <c r="L6756" i="44"/>
  <c r="I6756" i="44"/>
  <c r="J6756" i="44" s="1"/>
  <c r="L6755" i="44"/>
  <c r="I6755" i="44"/>
  <c r="J6755" i="44" s="1"/>
  <c r="L6754" i="44"/>
  <c r="I6754" i="44"/>
  <c r="J6754" i="44" s="1"/>
  <c r="L6753" i="44"/>
  <c r="J6753" i="44"/>
  <c r="I6753" i="44"/>
  <c r="L6752" i="44"/>
  <c r="I6752" i="44"/>
  <c r="J6752" i="44" s="1"/>
  <c r="L6751" i="44"/>
  <c r="I6751" i="44"/>
  <c r="J6751" i="44" s="1"/>
  <c r="L6750" i="44"/>
  <c r="I6750" i="44"/>
  <c r="J6750" i="44" s="1"/>
  <c r="L6749" i="44"/>
  <c r="I6749" i="44"/>
  <c r="J6749" i="44" s="1"/>
  <c r="L6748" i="44"/>
  <c r="I6748" i="44"/>
  <c r="J6748" i="44" s="1"/>
  <c r="L6747" i="44"/>
  <c r="J6747" i="44"/>
  <c r="I6747" i="44"/>
  <c r="L6746" i="44"/>
  <c r="I6746" i="44"/>
  <c r="J6746" i="44" s="1"/>
  <c r="L6745" i="44"/>
  <c r="I6745" i="44"/>
  <c r="J6745" i="44" s="1"/>
  <c r="L6744" i="44"/>
  <c r="I6744" i="44"/>
  <c r="J6744" i="44" s="1"/>
  <c r="L6743" i="44"/>
  <c r="I6743" i="44"/>
  <c r="J6743" i="44" s="1"/>
  <c r="L6742" i="44"/>
  <c r="I6742" i="44"/>
  <c r="J6742" i="44" s="1"/>
  <c r="L6741" i="44"/>
  <c r="I6741" i="44"/>
  <c r="J6741" i="44" s="1"/>
  <c r="L6740" i="44"/>
  <c r="I6740" i="44"/>
  <c r="J6740" i="44" s="1"/>
  <c r="L6739" i="44"/>
  <c r="I6739" i="44"/>
  <c r="J6739" i="44" s="1"/>
  <c r="L6738" i="44"/>
  <c r="I6738" i="44"/>
  <c r="J6738" i="44" s="1"/>
  <c r="L6737" i="44"/>
  <c r="J6737" i="44"/>
  <c r="I6737" i="44"/>
  <c r="L6736" i="44"/>
  <c r="I6736" i="44"/>
  <c r="J6736" i="44" s="1"/>
  <c r="L6735" i="44"/>
  <c r="I6735" i="44"/>
  <c r="J6735" i="44" s="1"/>
  <c r="L6734" i="44"/>
  <c r="I6734" i="44"/>
  <c r="J6734" i="44" s="1"/>
  <c r="L6733" i="44"/>
  <c r="I6733" i="44"/>
  <c r="J6733" i="44" s="1"/>
  <c r="L6732" i="44"/>
  <c r="I6732" i="44"/>
  <c r="J6732" i="44" s="1"/>
  <c r="L6731" i="44"/>
  <c r="J6731" i="44"/>
  <c r="I6731" i="44"/>
  <c r="L6730" i="44"/>
  <c r="I6730" i="44"/>
  <c r="J6730" i="44" s="1"/>
  <c r="L6729" i="44"/>
  <c r="I6729" i="44"/>
  <c r="J6729" i="44" s="1"/>
  <c r="L6728" i="44"/>
  <c r="I6728" i="44"/>
  <c r="J6728" i="44" s="1"/>
  <c r="L6727" i="44"/>
  <c r="I6727" i="44"/>
  <c r="J6727" i="44" s="1"/>
  <c r="L6726" i="44"/>
  <c r="I6726" i="44"/>
  <c r="J6726" i="44" s="1"/>
  <c r="L6725" i="44"/>
  <c r="I6725" i="44"/>
  <c r="J6725" i="44" s="1"/>
  <c r="L6724" i="44"/>
  <c r="I6724" i="44"/>
  <c r="J6724" i="44" s="1"/>
  <c r="L6723" i="44"/>
  <c r="I6723" i="44"/>
  <c r="J6723" i="44" s="1"/>
  <c r="L6722" i="44"/>
  <c r="I6722" i="44"/>
  <c r="J6722" i="44" s="1"/>
  <c r="L6721" i="44"/>
  <c r="J6721" i="44"/>
  <c r="I6721" i="44"/>
  <c r="L6720" i="44"/>
  <c r="I6720" i="44"/>
  <c r="J6720" i="44" s="1"/>
  <c r="L6719" i="44"/>
  <c r="I6719" i="44"/>
  <c r="J6719" i="44" s="1"/>
  <c r="L6718" i="44"/>
  <c r="I6718" i="44"/>
  <c r="J6718" i="44" s="1"/>
  <c r="L6717" i="44"/>
  <c r="I6717" i="44"/>
  <c r="J6717" i="44" s="1"/>
  <c r="L6716" i="44"/>
  <c r="I6716" i="44"/>
  <c r="J6716" i="44" s="1"/>
  <c r="L6715" i="44"/>
  <c r="J6715" i="44"/>
  <c r="I6715" i="44"/>
  <c r="L6714" i="44"/>
  <c r="I6714" i="44"/>
  <c r="J6714" i="44" s="1"/>
  <c r="L6713" i="44"/>
  <c r="I6713" i="44"/>
  <c r="J6713" i="44" s="1"/>
  <c r="L6712" i="44"/>
  <c r="I6712" i="44"/>
  <c r="J6712" i="44" s="1"/>
  <c r="L6711" i="44"/>
  <c r="I6711" i="44"/>
  <c r="J6711" i="44" s="1"/>
  <c r="L6710" i="44"/>
  <c r="I6710" i="44"/>
  <c r="J6710" i="44" s="1"/>
  <c r="L6709" i="44"/>
  <c r="I6709" i="44"/>
  <c r="J6709" i="44" s="1"/>
  <c r="L6708" i="44"/>
  <c r="I6708" i="44"/>
  <c r="J6708" i="44" s="1"/>
  <c r="L6707" i="44"/>
  <c r="I6707" i="44"/>
  <c r="J6707" i="44" s="1"/>
  <c r="L6706" i="44"/>
  <c r="I6706" i="44"/>
  <c r="J6706" i="44" s="1"/>
  <c r="L6705" i="44"/>
  <c r="J6705" i="44"/>
  <c r="I6705" i="44"/>
  <c r="L6704" i="44"/>
  <c r="I6704" i="44"/>
  <c r="J6704" i="44" s="1"/>
  <c r="L6703" i="44"/>
  <c r="I6703" i="44"/>
  <c r="J6703" i="44" s="1"/>
  <c r="L6702" i="44"/>
  <c r="I6702" i="44"/>
  <c r="J6702" i="44" s="1"/>
  <c r="L6701" i="44"/>
  <c r="I6701" i="44"/>
  <c r="J6701" i="44" s="1"/>
  <c r="L6700" i="44"/>
  <c r="I6700" i="44"/>
  <c r="J6700" i="44" s="1"/>
  <c r="L6699" i="44"/>
  <c r="J6699" i="44"/>
  <c r="I6699" i="44"/>
  <c r="L6698" i="44"/>
  <c r="I6698" i="44"/>
  <c r="J6698" i="44" s="1"/>
  <c r="L6697" i="44"/>
  <c r="I6697" i="44"/>
  <c r="J6697" i="44" s="1"/>
  <c r="L6696" i="44"/>
  <c r="I6696" i="44"/>
  <c r="J6696" i="44" s="1"/>
  <c r="L6695" i="44"/>
  <c r="I6695" i="44"/>
  <c r="J6695" i="44" s="1"/>
  <c r="L6694" i="44"/>
  <c r="I6694" i="44"/>
  <c r="J6694" i="44" s="1"/>
  <c r="L6693" i="44"/>
  <c r="I6693" i="44"/>
  <c r="J6693" i="44" s="1"/>
  <c r="L6692" i="44"/>
  <c r="I6692" i="44"/>
  <c r="J6692" i="44" s="1"/>
  <c r="L6691" i="44"/>
  <c r="I6691" i="44"/>
  <c r="J6691" i="44" s="1"/>
  <c r="L6690" i="44"/>
  <c r="I6690" i="44"/>
  <c r="J6690" i="44" s="1"/>
  <c r="L6689" i="44"/>
  <c r="J6689" i="44"/>
  <c r="I6689" i="44"/>
  <c r="L6688" i="44"/>
  <c r="I6688" i="44"/>
  <c r="J6688" i="44" s="1"/>
  <c r="L6687" i="44"/>
  <c r="I6687" i="44"/>
  <c r="J6687" i="44" s="1"/>
  <c r="L6686" i="44"/>
  <c r="I6686" i="44"/>
  <c r="J6686" i="44" s="1"/>
  <c r="L6685" i="44"/>
  <c r="I6685" i="44"/>
  <c r="J6685" i="44" s="1"/>
  <c r="L6684" i="44"/>
  <c r="I6684" i="44"/>
  <c r="J6684" i="44" s="1"/>
  <c r="L6683" i="44"/>
  <c r="J6683" i="44"/>
  <c r="I6683" i="44"/>
  <c r="L6682" i="44"/>
  <c r="I6682" i="44"/>
  <c r="J6682" i="44" s="1"/>
  <c r="L6681" i="44"/>
  <c r="I6681" i="44"/>
  <c r="J6681" i="44" s="1"/>
  <c r="L6680" i="44"/>
  <c r="I6680" i="44"/>
  <c r="J6680" i="44" s="1"/>
  <c r="L6679" i="44"/>
  <c r="I6679" i="44"/>
  <c r="J6679" i="44" s="1"/>
  <c r="L6678" i="44"/>
  <c r="I6678" i="44"/>
  <c r="J6678" i="44" s="1"/>
  <c r="L6677" i="44"/>
  <c r="I6677" i="44"/>
  <c r="J6677" i="44" s="1"/>
  <c r="L6676" i="44"/>
  <c r="I6676" i="44"/>
  <c r="J6676" i="44" s="1"/>
  <c r="L6675" i="44"/>
  <c r="I6675" i="44"/>
  <c r="J6675" i="44" s="1"/>
  <c r="L6674" i="44"/>
  <c r="I6674" i="44"/>
  <c r="J6674" i="44" s="1"/>
  <c r="L6673" i="44"/>
  <c r="J6673" i="44"/>
  <c r="I6673" i="44"/>
  <c r="L6672" i="44"/>
  <c r="I6672" i="44"/>
  <c r="J6672" i="44" s="1"/>
  <c r="L6671" i="44"/>
  <c r="I6671" i="44"/>
  <c r="J6671" i="44" s="1"/>
  <c r="L6670" i="44"/>
  <c r="I6670" i="44"/>
  <c r="J6670" i="44" s="1"/>
  <c r="L6669" i="44"/>
  <c r="I6669" i="44"/>
  <c r="J6669" i="44" s="1"/>
  <c r="L6668" i="44"/>
  <c r="I6668" i="44"/>
  <c r="J6668" i="44" s="1"/>
  <c r="L6667" i="44"/>
  <c r="J6667" i="44"/>
  <c r="I6667" i="44"/>
  <c r="L6666" i="44"/>
  <c r="I6666" i="44"/>
  <c r="J6666" i="44" s="1"/>
  <c r="L6665" i="44"/>
  <c r="I6665" i="44"/>
  <c r="J6665" i="44" s="1"/>
  <c r="L6664" i="44"/>
  <c r="I6664" i="44"/>
  <c r="J6664" i="44" s="1"/>
  <c r="L6663" i="44"/>
  <c r="I6663" i="44"/>
  <c r="J6663" i="44" s="1"/>
  <c r="L6662" i="44"/>
  <c r="I6662" i="44"/>
  <c r="J6662" i="44" s="1"/>
  <c r="L6661" i="44"/>
  <c r="I6661" i="44"/>
  <c r="J6661" i="44" s="1"/>
  <c r="L6660" i="44"/>
  <c r="I6660" i="44"/>
  <c r="J6660" i="44" s="1"/>
  <c r="L6659" i="44"/>
  <c r="I6659" i="44"/>
  <c r="J6659" i="44" s="1"/>
  <c r="L6658" i="44"/>
  <c r="I6658" i="44"/>
  <c r="J6658" i="44" s="1"/>
  <c r="L6657" i="44"/>
  <c r="J6657" i="44"/>
  <c r="I6657" i="44"/>
  <c r="L6656" i="44"/>
  <c r="I6656" i="44"/>
  <c r="J6656" i="44" s="1"/>
  <c r="L6655" i="44"/>
  <c r="I6655" i="44"/>
  <c r="J6655" i="44" s="1"/>
  <c r="L6654" i="44"/>
  <c r="I6654" i="44"/>
  <c r="J6654" i="44" s="1"/>
  <c r="L6653" i="44"/>
  <c r="I6653" i="44"/>
  <c r="J6653" i="44" s="1"/>
  <c r="L6652" i="44"/>
  <c r="I6652" i="44"/>
  <c r="J6652" i="44" s="1"/>
  <c r="L6651" i="44"/>
  <c r="J6651" i="44"/>
  <c r="I6651" i="44"/>
  <c r="L6650" i="44"/>
  <c r="I6650" i="44"/>
  <c r="J6650" i="44" s="1"/>
  <c r="L6649" i="44"/>
  <c r="I6649" i="44"/>
  <c r="J6649" i="44" s="1"/>
  <c r="L6648" i="44"/>
  <c r="I6648" i="44"/>
  <c r="J6648" i="44" s="1"/>
  <c r="L6647" i="44"/>
  <c r="I6647" i="44"/>
  <c r="J6647" i="44" s="1"/>
  <c r="L6646" i="44"/>
  <c r="I6646" i="44"/>
  <c r="J6646" i="44" s="1"/>
  <c r="L6645" i="44"/>
  <c r="I6645" i="44"/>
  <c r="J6645" i="44" s="1"/>
  <c r="L6644" i="44"/>
  <c r="I6644" i="44"/>
  <c r="J6644" i="44" s="1"/>
  <c r="L6643" i="44"/>
  <c r="I6643" i="44"/>
  <c r="J6643" i="44" s="1"/>
  <c r="L6642" i="44"/>
  <c r="I6642" i="44"/>
  <c r="J6642" i="44" s="1"/>
  <c r="L6641" i="44"/>
  <c r="J6641" i="44"/>
  <c r="I6641" i="44"/>
  <c r="L6640" i="44"/>
  <c r="I6640" i="44"/>
  <c r="J6640" i="44" s="1"/>
  <c r="L6639" i="44"/>
  <c r="I6639" i="44"/>
  <c r="J6639" i="44" s="1"/>
  <c r="L6638" i="44"/>
  <c r="I6638" i="44"/>
  <c r="J6638" i="44" s="1"/>
  <c r="L6637" i="44"/>
  <c r="I6637" i="44"/>
  <c r="J6637" i="44" s="1"/>
  <c r="L6636" i="44"/>
  <c r="I6636" i="44"/>
  <c r="J6636" i="44" s="1"/>
  <c r="L6635" i="44"/>
  <c r="J6635" i="44"/>
  <c r="I6635" i="44"/>
  <c r="L6634" i="44"/>
  <c r="I6634" i="44"/>
  <c r="J6634" i="44" s="1"/>
  <c r="L6633" i="44"/>
  <c r="I6633" i="44"/>
  <c r="J6633" i="44" s="1"/>
  <c r="L6632" i="44"/>
  <c r="I6632" i="44"/>
  <c r="J6632" i="44" s="1"/>
  <c r="L6631" i="44"/>
  <c r="I6631" i="44"/>
  <c r="J6631" i="44" s="1"/>
  <c r="L6630" i="44"/>
  <c r="I6630" i="44"/>
  <c r="J6630" i="44" s="1"/>
  <c r="L6629" i="44"/>
  <c r="I6629" i="44"/>
  <c r="J6629" i="44" s="1"/>
  <c r="L6628" i="44"/>
  <c r="I6628" i="44"/>
  <c r="J6628" i="44" s="1"/>
  <c r="L6627" i="44"/>
  <c r="I6627" i="44"/>
  <c r="J6627" i="44" s="1"/>
  <c r="L6626" i="44"/>
  <c r="I6626" i="44"/>
  <c r="J6626" i="44" s="1"/>
  <c r="L6625" i="44"/>
  <c r="J6625" i="44"/>
  <c r="I6625" i="44"/>
  <c r="L6624" i="44"/>
  <c r="I6624" i="44"/>
  <c r="J6624" i="44" s="1"/>
  <c r="L6623" i="44"/>
  <c r="I6623" i="44"/>
  <c r="J6623" i="44" s="1"/>
  <c r="L6622" i="44"/>
  <c r="I6622" i="44"/>
  <c r="J6622" i="44" s="1"/>
  <c r="L6621" i="44"/>
  <c r="I6621" i="44"/>
  <c r="J6621" i="44" s="1"/>
  <c r="L6620" i="44"/>
  <c r="I6620" i="44"/>
  <c r="J6620" i="44" s="1"/>
  <c r="L6619" i="44"/>
  <c r="J6619" i="44"/>
  <c r="I6619" i="44"/>
  <c r="L6618" i="44"/>
  <c r="I6618" i="44"/>
  <c r="J6618" i="44" s="1"/>
  <c r="L6617" i="44"/>
  <c r="I6617" i="44"/>
  <c r="J6617" i="44" s="1"/>
  <c r="L6616" i="44"/>
  <c r="I6616" i="44"/>
  <c r="J6616" i="44" s="1"/>
  <c r="L6615" i="44"/>
  <c r="I6615" i="44"/>
  <c r="J6615" i="44" s="1"/>
  <c r="L6614" i="44"/>
  <c r="I6614" i="44"/>
  <c r="J6614" i="44" s="1"/>
  <c r="L6613" i="44"/>
  <c r="I6613" i="44"/>
  <c r="J6613" i="44" s="1"/>
  <c r="L6612" i="44"/>
  <c r="I6612" i="44"/>
  <c r="J6612" i="44" s="1"/>
  <c r="L6611" i="44"/>
  <c r="I6611" i="44"/>
  <c r="J6611" i="44" s="1"/>
  <c r="L6610" i="44"/>
  <c r="I6610" i="44"/>
  <c r="J6610" i="44" s="1"/>
  <c r="L6609" i="44"/>
  <c r="J6609" i="44"/>
  <c r="I6609" i="44"/>
  <c r="L6608" i="44"/>
  <c r="I6608" i="44"/>
  <c r="J6608" i="44" s="1"/>
  <c r="L6607" i="44"/>
  <c r="I6607" i="44"/>
  <c r="J6607" i="44" s="1"/>
  <c r="L6606" i="44"/>
  <c r="I6606" i="44"/>
  <c r="J6606" i="44" s="1"/>
  <c r="L6605" i="44"/>
  <c r="I6605" i="44"/>
  <c r="J6605" i="44" s="1"/>
  <c r="L6604" i="44"/>
  <c r="I6604" i="44"/>
  <c r="J6604" i="44" s="1"/>
  <c r="L6603" i="44"/>
  <c r="J6603" i="44"/>
  <c r="I6603" i="44"/>
  <c r="L6602" i="44"/>
  <c r="I6602" i="44"/>
  <c r="J6602" i="44" s="1"/>
  <c r="L6601" i="44"/>
  <c r="I6601" i="44"/>
  <c r="J6601" i="44" s="1"/>
  <c r="L6600" i="44"/>
  <c r="I6600" i="44"/>
  <c r="J6600" i="44" s="1"/>
  <c r="L6599" i="44"/>
  <c r="I6599" i="44"/>
  <c r="J6599" i="44" s="1"/>
  <c r="L6598" i="44"/>
  <c r="I6598" i="44"/>
  <c r="J6598" i="44" s="1"/>
  <c r="L6597" i="44"/>
  <c r="I6597" i="44"/>
  <c r="J6597" i="44" s="1"/>
  <c r="L6596" i="44"/>
  <c r="I6596" i="44"/>
  <c r="J6596" i="44" s="1"/>
  <c r="L6595" i="44"/>
  <c r="I6595" i="44"/>
  <c r="J6595" i="44" s="1"/>
  <c r="L6594" i="44"/>
  <c r="I6594" i="44"/>
  <c r="J6594" i="44" s="1"/>
  <c r="L6593" i="44"/>
  <c r="J6593" i="44"/>
  <c r="I6593" i="44"/>
  <c r="L6592" i="44"/>
  <c r="I6592" i="44"/>
  <c r="J6592" i="44" s="1"/>
  <c r="L6591" i="44"/>
  <c r="I6591" i="44"/>
  <c r="J6591" i="44" s="1"/>
  <c r="L6590" i="44"/>
  <c r="I6590" i="44"/>
  <c r="J6590" i="44" s="1"/>
  <c r="L6589" i="44"/>
  <c r="I6589" i="44"/>
  <c r="J6589" i="44" s="1"/>
  <c r="L6588" i="44"/>
  <c r="I6588" i="44"/>
  <c r="J6588" i="44" s="1"/>
  <c r="L6587" i="44"/>
  <c r="J6587" i="44"/>
  <c r="I6587" i="44"/>
  <c r="L6586" i="44"/>
  <c r="I6586" i="44"/>
  <c r="J6586" i="44" s="1"/>
  <c r="L6585" i="44"/>
  <c r="I6585" i="44"/>
  <c r="J6585" i="44" s="1"/>
  <c r="L6584" i="44"/>
  <c r="I6584" i="44"/>
  <c r="J6584" i="44" s="1"/>
  <c r="L6583" i="44"/>
  <c r="I6583" i="44"/>
  <c r="J6583" i="44" s="1"/>
  <c r="L6582" i="44"/>
  <c r="I6582" i="44"/>
  <c r="J6582" i="44" s="1"/>
  <c r="L6581" i="44"/>
  <c r="I6581" i="44"/>
  <c r="J6581" i="44" s="1"/>
  <c r="L6580" i="44"/>
  <c r="I6580" i="44"/>
  <c r="J6580" i="44" s="1"/>
  <c r="L6579" i="44"/>
  <c r="I6579" i="44"/>
  <c r="J6579" i="44" s="1"/>
  <c r="L6578" i="44"/>
  <c r="I6578" i="44"/>
  <c r="J6578" i="44" s="1"/>
  <c r="L6577" i="44"/>
  <c r="J6577" i="44"/>
  <c r="I6577" i="44"/>
  <c r="L6576" i="44"/>
  <c r="I6576" i="44"/>
  <c r="J6576" i="44" s="1"/>
  <c r="L6575" i="44"/>
  <c r="I6575" i="44"/>
  <c r="J6575" i="44" s="1"/>
  <c r="L6574" i="44"/>
  <c r="I6574" i="44"/>
  <c r="J6574" i="44" s="1"/>
  <c r="L6573" i="44"/>
  <c r="I6573" i="44"/>
  <c r="J6573" i="44" s="1"/>
  <c r="L6572" i="44"/>
  <c r="I6572" i="44"/>
  <c r="J6572" i="44" s="1"/>
  <c r="L6571" i="44"/>
  <c r="J6571" i="44"/>
  <c r="I6571" i="44"/>
  <c r="L6570" i="44"/>
  <c r="I6570" i="44"/>
  <c r="J6570" i="44" s="1"/>
  <c r="L6569" i="44"/>
  <c r="I6569" i="44"/>
  <c r="J6569" i="44" s="1"/>
  <c r="L6568" i="44"/>
  <c r="I6568" i="44"/>
  <c r="J6568" i="44" s="1"/>
  <c r="L6567" i="44"/>
  <c r="I6567" i="44"/>
  <c r="J6567" i="44" s="1"/>
  <c r="L6566" i="44"/>
  <c r="I6566" i="44"/>
  <c r="J6566" i="44" s="1"/>
  <c r="L6565" i="44"/>
  <c r="I6565" i="44"/>
  <c r="J6565" i="44" s="1"/>
  <c r="L6564" i="44"/>
  <c r="I6564" i="44"/>
  <c r="J6564" i="44" s="1"/>
  <c r="L6563" i="44"/>
  <c r="I6563" i="44"/>
  <c r="J6563" i="44" s="1"/>
  <c r="L6562" i="44"/>
  <c r="I6562" i="44"/>
  <c r="J6562" i="44" s="1"/>
  <c r="L6561" i="44"/>
  <c r="J6561" i="44"/>
  <c r="I6561" i="44"/>
  <c r="L6560" i="44"/>
  <c r="I6560" i="44"/>
  <c r="J6560" i="44" s="1"/>
  <c r="L6559" i="44"/>
  <c r="I6559" i="44"/>
  <c r="J6559" i="44" s="1"/>
  <c r="L6558" i="44"/>
  <c r="I6558" i="44"/>
  <c r="J6558" i="44" s="1"/>
  <c r="L6557" i="44"/>
  <c r="I6557" i="44"/>
  <c r="J6557" i="44" s="1"/>
  <c r="L6556" i="44"/>
  <c r="I6556" i="44"/>
  <c r="J6556" i="44" s="1"/>
  <c r="L6555" i="44"/>
  <c r="J6555" i="44"/>
  <c r="I6555" i="44"/>
  <c r="L6554" i="44"/>
  <c r="I6554" i="44"/>
  <c r="J6554" i="44" s="1"/>
  <c r="L6553" i="44"/>
  <c r="I6553" i="44"/>
  <c r="J6553" i="44" s="1"/>
  <c r="L6552" i="44"/>
  <c r="I6552" i="44"/>
  <c r="J6552" i="44" s="1"/>
  <c r="L6551" i="44"/>
  <c r="I6551" i="44"/>
  <c r="J6551" i="44" s="1"/>
  <c r="L6550" i="44"/>
  <c r="I6550" i="44"/>
  <c r="J6550" i="44" s="1"/>
  <c r="L6549" i="44"/>
  <c r="I6549" i="44"/>
  <c r="J6549" i="44" s="1"/>
  <c r="L6548" i="44"/>
  <c r="I6548" i="44"/>
  <c r="J6548" i="44" s="1"/>
  <c r="L6547" i="44"/>
  <c r="I6547" i="44"/>
  <c r="J6547" i="44" s="1"/>
  <c r="L6546" i="44"/>
  <c r="I6546" i="44"/>
  <c r="J6546" i="44" s="1"/>
  <c r="L6545" i="44"/>
  <c r="J6545" i="44"/>
  <c r="I6545" i="44"/>
  <c r="L6544" i="44"/>
  <c r="I6544" i="44"/>
  <c r="J6544" i="44" s="1"/>
  <c r="L6543" i="44"/>
  <c r="I6543" i="44"/>
  <c r="J6543" i="44" s="1"/>
  <c r="L6542" i="44"/>
  <c r="I6542" i="44"/>
  <c r="J6542" i="44" s="1"/>
  <c r="L6541" i="44"/>
  <c r="I6541" i="44"/>
  <c r="J6541" i="44" s="1"/>
  <c r="L6540" i="44"/>
  <c r="I6540" i="44"/>
  <c r="J6540" i="44" s="1"/>
  <c r="L6539" i="44"/>
  <c r="J6539" i="44"/>
  <c r="I6539" i="44"/>
  <c r="L6538" i="44"/>
  <c r="I6538" i="44"/>
  <c r="J6538" i="44" s="1"/>
  <c r="L6537" i="44"/>
  <c r="I6537" i="44"/>
  <c r="J6537" i="44" s="1"/>
  <c r="L6536" i="44"/>
  <c r="I6536" i="44"/>
  <c r="J6536" i="44" s="1"/>
  <c r="L6535" i="44"/>
  <c r="I6535" i="44"/>
  <c r="J6535" i="44" s="1"/>
  <c r="L6534" i="44"/>
  <c r="I6534" i="44"/>
  <c r="J6534" i="44" s="1"/>
  <c r="L6533" i="44"/>
  <c r="I6533" i="44"/>
  <c r="J6533" i="44" s="1"/>
  <c r="L6532" i="44"/>
  <c r="I6532" i="44"/>
  <c r="J6532" i="44" s="1"/>
  <c r="L6531" i="44"/>
  <c r="I6531" i="44"/>
  <c r="J6531" i="44" s="1"/>
  <c r="L6530" i="44"/>
  <c r="I6530" i="44"/>
  <c r="J6530" i="44" s="1"/>
  <c r="L6529" i="44"/>
  <c r="J6529" i="44"/>
  <c r="I6529" i="44"/>
  <c r="L6528" i="44"/>
  <c r="I6528" i="44"/>
  <c r="J6528" i="44" s="1"/>
  <c r="L6527" i="44"/>
  <c r="I6527" i="44"/>
  <c r="J6527" i="44" s="1"/>
  <c r="L6526" i="44"/>
  <c r="I6526" i="44"/>
  <c r="J6526" i="44" s="1"/>
  <c r="L6525" i="44"/>
  <c r="I6525" i="44"/>
  <c r="J6525" i="44" s="1"/>
  <c r="L6524" i="44"/>
  <c r="I6524" i="44"/>
  <c r="J6524" i="44" s="1"/>
  <c r="L6523" i="44"/>
  <c r="J6523" i="44"/>
  <c r="I6523" i="44"/>
  <c r="L6522" i="44"/>
  <c r="I6522" i="44"/>
  <c r="J6522" i="44" s="1"/>
  <c r="L6521" i="44"/>
  <c r="I6521" i="44"/>
  <c r="J6521" i="44" s="1"/>
  <c r="L6520" i="44"/>
  <c r="I6520" i="44"/>
  <c r="J6520" i="44" s="1"/>
  <c r="L6519" i="44"/>
  <c r="I6519" i="44"/>
  <c r="J6519" i="44" s="1"/>
  <c r="L6518" i="44"/>
  <c r="I6518" i="44"/>
  <c r="J6518" i="44" s="1"/>
  <c r="L6517" i="44"/>
  <c r="I6517" i="44"/>
  <c r="J6517" i="44" s="1"/>
  <c r="L6516" i="44"/>
  <c r="I6516" i="44"/>
  <c r="J6516" i="44" s="1"/>
  <c r="L6515" i="44"/>
  <c r="I6515" i="44"/>
  <c r="J6515" i="44" s="1"/>
  <c r="L6514" i="44"/>
  <c r="I6514" i="44"/>
  <c r="J6514" i="44" s="1"/>
  <c r="L6513" i="44"/>
  <c r="J6513" i="44"/>
  <c r="I6513" i="44"/>
  <c r="L6512" i="44"/>
  <c r="I6512" i="44"/>
  <c r="J6512" i="44" s="1"/>
  <c r="L6511" i="44"/>
  <c r="I6511" i="44"/>
  <c r="J6511" i="44" s="1"/>
  <c r="L6510" i="44"/>
  <c r="I6510" i="44"/>
  <c r="J6510" i="44" s="1"/>
  <c r="L6509" i="44"/>
  <c r="I6509" i="44"/>
  <c r="J6509" i="44" s="1"/>
  <c r="L6508" i="44"/>
  <c r="I6508" i="44"/>
  <c r="J6508" i="44" s="1"/>
  <c r="L6507" i="44"/>
  <c r="J6507" i="44"/>
  <c r="I6507" i="44"/>
  <c r="L6506" i="44"/>
  <c r="I6506" i="44"/>
  <c r="J6506" i="44" s="1"/>
  <c r="L6505" i="44"/>
  <c r="I6505" i="44"/>
  <c r="J6505" i="44" s="1"/>
  <c r="L6504" i="44"/>
  <c r="I6504" i="44"/>
  <c r="J6504" i="44" s="1"/>
  <c r="L6503" i="44"/>
  <c r="I6503" i="44"/>
  <c r="J6503" i="44" s="1"/>
  <c r="L6502" i="44"/>
  <c r="I6502" i="44"/>
  <c r="J6502" i="44" s="1"/>
  <c r="L6501" i="44"/>
  <c r="I6501" i="44"/>
  <c r="J6501" i="44" s="1"/>
  <c r="L6500" i="44"/>
  <c r="I6500" i="44"/>
  <c r="J6500" i="44" s="1"/>
  <c r="L6499" i="44"/>
  <c r="I6499" i="44"/>
  <c r="J6499" i="44" s="1"/>
  <c r="L6498" i="44"/>
  <c r="I6498" i="44"/>
  <c r="J6498" i="44" s="1"/>
  <c r="L6497" i="44"/>
  <c r="J6497" i="44"/>
  <c r="I6497" i="44"/>
  <c r="L6496" i="44"/>
  <c r="I6496" i="44"/>
  <c r="J6496" i="44" s="1"/>
  <c r="L6495" i="44"/>
  <c r="I6495" i="44"/>
  <c r="J6495" i="44" s="1"/>
  <c r="L6494" i="44"/>
  <c r="I6494" i="44"/>
  <c r="J6494" i="44" s="1"/>
  <c r="L6493" i="44"/>
  <c r="I6493" i="44"/>
  <c r="J6493" i="44" s="1"/>
  <c r="L6492" i="44"/>
  <c r="I6492" i="44"/>
  <c r="J6492" i="44" s="1"/>
  <c r="L6491" i="44"/>
  <c r="J6491" i="44"/>
  <c r="I6491" i="44"/>
  <c r="L6490" i="44"/>
  <c r="I6490" i="44"/>
  <c r="J6490" i="44" s="1"/>
  <c r="L6489" i="44"/>
  <c r="I6489" i="44"/>
  <c r="J6489" i="44" s="1"/>
  <c r="L6488" i="44"/>
  <c r="I6488" i="44"/>
  <c r="J6488" i="44" s="1"/>
  <c r="L6487" i="44"/>
  <c r="I6487" i="44"/>
  <c r="J6487" i="44" s="1"/>
  <c r="L6486" i="44"/>
  <c r="I6486" i="44"/>
  <c r="J6486" i="44" s="1"/>
  <c r="L6485" i="44"/>
  <c r="I6485" i="44"/>
  <c r="J6485" i="44" s="1"/>
  <c r="L6484" i="44"/>
  <c r="I6484" i="44"/>
  <c r="J6484" i="44" s="1"/>
  <c r="L6483" i="44"/>
  <c r="I6483" i="44"/>
  <c r="J6483" i="44" s="1"/>
  <c r="L6482" i="44"/>
  <c r="I6482" i="44"/>
  <c r="J6482" i="44" s="1"/>
  <c r="L6481" i="44"/>
  <c r="J6481" i="44"/>
  <c r="I6481" i="44"/>
  <c r="L6480" i="44"/>
  <c r="I6480" i="44"/>
  <c r="J6480" i="44" s="1"/>
  <c r="L6479" i="44"/>
  <c r="I6479" i="44"/>
  <c r="J6479" i="44" s="1"/>
  <c r="L6478" i="44"/>
  <c r="I6478" i="44"/>
  <c r="J6478" i="44" s="1"/>
  <c r="L6477" i="44"/>
  <c r="I6477" i="44"/>
  <c r="J6477" i="44" s="1"/>
  <c r="L6476" i="44"/>
  <c r="I6476" i="44"/>
  <c r="J6476" i="44" s="1"/>
  <c r="L6475" i="44"/>
  <c r="J6475" i="44"/>
  <c r="I6475" i="44"/>
  <c r="L6474" i="44"/>
  <c r="I6474" i="44"/>
  <c r="J6474" i="44" s="1"/>
  <c r="L6473" i="44"/>
  <c r="I6473" i="44"/>
  <c r="J6473" i="44" s="1"/>
  <c r="L6472" i="44"/>
  <c r="I6472" i="44"/>
  <c r="J6472" i="44" s="1"/>
  <c r="L6471" i="44"/>
  <c r="I6471" i="44"/>
  <c r="J6471" i="44" s="1"/>
  <c r="L6470" i="44"/>
  <c r="I6470" i="44"/>
  <c r="J6470" i="44" s="1"/>
  <c r="L6469" i="44"/>
  <c r="I6469" i="44"/>
  <c r="J6469" i="44" s="1"/>
  <c r="L6468" i="44"/>
  <c r="I6468" i="44"/>
  <c r="J6468" i="44" s="1"/>
  <c r="L6467" i="44"/>
  <c r="I6467" i="44"/>
  <c r="J6467" i="44" s="1"/>
  <c r="L6466" i="44"/>
  <c r="I6466" i="44"/>
  <c r="J6466" i="44" s="1"/>
  <c r="L6465" i="44"/>
  <c r="J6465" i="44"/>
  <c r="I6465" i="44"/>
  <c r="L6464" i="44"/>
  <c r="I6464" i="44"/>
  <c r="J6464" i="44" s="1"/>
  <c r="L6463" i="44"/>
  <c r="I6463" i="44"/>
  <c r="J6463" i="44" s="1"/>
  <c r="L6462" i="44"/>
  <c r="I6462" i="44"/>
  <c r="J6462" i="44" s="1"/>
  <c r="L6461" i="44"/>
  <c r="I6461" i="44"/>
  <c r="J6461" i="44" s="1"/>
  <c r="L6460" i="44"/>
  <c r="I6460" i="44"/>
  <c r="J6460" i="44" s="1"/>
  <c r="L6459" i="44"/>
  <c r="J6459" i="44"/>
  <c r="I6459" i="44"/>
  <c r="L6458" i="44"/>
  <c r="I6458" i="44"/>
  <c r="J6458" i="44" s="1"/>
  <c r="L6457" i="44"/>
  <c r="I6457" i="44"/>
  <c r="J6457" i="44" s="1"/>
  <c r="L6456" i="44"/>
  <c r="I6456" i="44"/>
  <c r="J6456" i="44" s="1"/>
  <c r="L6455" i="44"/>
  <c r="I6455" i="44"/>
  <c r="J6455" i="44" s="1"/>
  <c r="L6454" i="44"/>
  <c r="I6454" i="44"/>
  <c r="J6454" i="44" s="1"/>
  <c r="L6453" i="44"/>
  <c r="I6453" i="44"/>
  <c r="J6453" i="44" s="1"/>
  <c r="L6452" i="44"/>
  <c r="I6452" i="44"/>
  <c r="J6452" i="44" s="1"/>
  <c r="L6451" i="44"/>
  <c r="I6451" i="44"/>
  <c r="J6451" i="44" s="1"/>
  <c r="L6450" i="44"/>
  <c r="I6450" i="44"/>
  <c r="J6450" i="44" s="1"/>
  <c r="L6449" i="44"/>
  <c r="J6449" i="44"/>
  <c r="I6449" i="44"/>
  <c r="L6448" i="44"/>
  <c r="I6448" i="44"/>
  <c r="J6448" i="44" s="1"/>
  <c r="L6447" i="44"/>
  <c r="I6447" i="44"/>
  <c r="J6447" i="44" s="1"/>
  <c r="L6446" i="44"/>
  <c r="I6446" i="44"/>
  <c r="J6446" i="44" s="1"/>
  <c r="L6445" i="44"/>
  <c r="I6445" i="44"/>
  <c r="J6445" i="44" s="1"/>
  <c r="L6444" i="44"/>
  <c r="I6444" i="44"/>
  <c r="J6444" i="44" s="1"/>
  <c r="L6443" i="44"/>
  <c r="J6443" i="44"/>
  <c r="I6443" i="44"/>
  <c r="L6442" i="44"/>
  <c r="I6442" i="44"/>
  <c r="J6442" i="44" s="1"/>
  <c r="L6441" i="44"/>
  <c r="I6441" i="44"/>
  <c r="J6441" i="44" s="1"/>
  <c r="L6440" i="44"/>
  <c r="I6440" i="44"/>
  <c r="J6440" i="44" s="1"/>
  <c r="L6439" i="44"/>
  <c r="I6439" i="44"/>
  <c r="J6439" i="44" s="1"/>
  <c r="L6438" i="44"/>
  <c r="I6438" i="44"/>
  <c r="J6438" i="44" s="1"/>
  <c r="L6437" i="44"/>
  <c r="I6437" i="44"/>
  <c r="J6437" i="44" s="1"/>
  <c r="L6436" i="44"/>
  <c r="I6436" i="44"/>
  <c r="J6436" i="44" s="1"/>
  <c r="L6435" i="44"/>
  <c r="I6435" i="44"/>
  <c r="J6435" i="44" s="1"/>
  <c r="L6434" i="44"/>
  <c r="I6434" i="44"/>
  <c r="J6434" i="44" s="1"/>
  <c r="L6433" i="44"/>
  <c r="J6433" i="44"/>
  <c r="I6433" i="44"/>
  <c r="L6432" i="44"/>
  <c r="I6432" i="44"/>
  <c r="J6432" i="44" s="1"/>
  <c r="L6431" i="44"/>
  <c r="I6431" i="44"/>
  <c r="J6431" i="44" s="1"/>
  <c r="L6430" i="44"/>
  <c r="I6430" i="44"/>
  <c r="J6430" i="44" s="1"/>
  <c r="L6429" i="44"/>
  <c r="I6429" i="44"/>
  <c r="J6429" i="44" s="1"/>
  <c r="L6428" i="44"/>
  <c r="I6428" i="44"/>
  <c r="J6428" i="44" s="1"/>
  <c r="L6427" i="44"/>
  <c r="J6427" i="44"/>
  <c r="I6427" i="44"/>
  <c r="L6426" i="44"/>
  <c r="I6426" i="44"/>
  <c r="J6426" i="44" s="1"/>
  <c r="L6425" i="44"/>
  <c r="I6425" i="44"/>
  <c r="J6425" i="44" s="1"/>
  <c r="L6424" i="44"/>
  <c r="I6424" i="44"/>
  <c r="J6424" i="44" s="1"/>
  <c r="L6423" i="44"/>
  <c r="I6423" i="44"/>
  <c r="J6423" i="44" s="1"/>
  <c r="L6422" i="44"/>
  <c r="I6422" i="44"/>
  <c r="J6422" i="44" s="1"/>
  <c r="L6421" i="44"/>
  <c r="I6421" i="44"/>
  <c r="J6421" i="44" s="1"/>
  <c r="L6420" i="44"/>
  <c r="I6420" i="44"/>
  <c r="J6420" i="44" s="1"/>
  <c r="L6419" i="44"/>
  <c r="I6419" i="44"/>
  <c r="J6419" i="44" s="1"/>
  <c r="L6418" i="44"/>
  <c r="I6418" i="44"/>
  <c r="J6418" i="44" s="1"/>
  <c r="L6417" i="44"/>
  <c r="J6417" i="44"/>
  <c r="I6417" i="44"/>
  <c r="L6416" i="44"/>
  <c r="I6416" i="44"/>
  <c r="J6416" i="44" s="1"/>
  <c r="L6415" i="44"/>
  <c r="I6415" i="44"/>
  <c r="J6415" i="44" s="1"/>
  <c r="L6414" i="44"/>
  <c r="I6414" i="44"/>
  <c r="J6414" i="44" s="1"/>
  <c r="L6413" i="44"/>
  <c r="I6413" i="44"/>
  <c r="J6413" i="44" s="1"/>
  <c r="L6412" i="44"/>
  <c r="I6412" i="44"/>
  <c r="J6412" i="44" s="1"/>
  <c r="L6411" i="44"/>
  <c r="J6411" i="44"/>
  <c r="I6411" i="44"/>
  <c r="L6410" i="44"/>
  <c r="I6410" i="44"/>
  <c r="J6410" i="44" s="1"/>
  <c r="L6409" i="44"/>
  <c r="I6409" i="44"/>
  <c r="J6409" i="44" s="1"/>
  <c r="L6408" i="44"/>
  <c r="I6408" i="44"/>
  <c r="J6408" i="44" s="1"/>
  <c r="L6407" i="44"/>
  <c r="I6407" i="44"/>
  <c r="J6407" i="44" s="1"/>
  <c r="L6406" i="44"/>
  <c r="I6406" i="44"/>
  <c r="J6406" i="44" s="1"/>
  <c r="L6405" i="44"/>
  <c r="I6405" i="44"/>
  <c r="J6405" i="44" s="1"/>
  <c r="L6404" i="44"/>
  <c r="I6404" i="44"/>
  <c r="J6404" i="44" s="1"/>
  <c r="L6403" i="44"/>
  <c r="I6403" i="44"/>
  <c r="J6403" i="44" s="1"/>
  <c r="L6402" i="44"/>
  <c r="I6402" i="44"/>
  <c r="J6402" i="44" s="1"/>
  <c r="L6401" i="44"/>
  <c r="J6401" i="44"/>
  <c r="I6401" i="44"/>
  <c r="L6400" i="44"/>
  <c r="I6400" i="44"/>
  <c r="J6400" i="44" s="1"/>
  <c r="L6399" i="44"/>
  <c r="I6399" i="44"/>
  <c r="J6399" i="44" s="1"/>
  <c r="L6398" i="44"/>
  <c r="I6398" i="44"/>
  <c r="J6398" i="44" s="1"/>
  <c r="L6397" i="44"/>
  <c r="I6397" i="44"/>
  <c r="J6397" i="44" s="1"/>
  <c r="L6396" i="44"/>
  <c r="I6396" i="44"/>
  <c r="J6396" i="44" s="1"/>
  <c r="L6395" i="44"/>
  <c r="J6395" i="44"/>
  <c r="I6395" i="44"/>
  <c r="L6394" i="44"/>
  <c r="I6394" i="44"/>
  <c r="J6394" i="44" s="1"/>
  <c r="L6393" i="44"/>
  <c r="I6393" i="44"/>
  <c r="J6393" i="44" s="1"/>
  <c r="L6392" i="44"/>
  <c r="I6392" i="44"/>
  <c r="J6392" i="44" s="1"/>
  <c r="L6391" i="44"/>
  <c r="I6391" i="44"/>
  <c r="J6391" i="44" s="1"/>
  <c r="L6390" i="44"/>
  <c r="I6390" i="44"/>
  <c r="J6390" i="44" s="1"/>
  <c r="L6389" i="44"/>
  <c r="I6389" i="44"/>
  <c r="J6389" i="44" s="1"/>
  <c r="L6388" i="44"/>
  <c r="I6388" i="44"/>
  <c r="J6388" i="44" s="1"/>
  <c r="L6387" i="44"/>
  <c r="I6387" i="44"/>
  <c r="J6387" i="44" s="1"/>
  <c r="L6386" i="44"/>
  <c r="I6386" i="44"/>
  <c r="J6386" i="44" s="1"/>
  <c r="L6385" i="44"/>
  <c r="J6385" i="44"/>
  <c r="I6385" i="44"/>
  <c r="L6384" i="44"/>
  <c r="I6384" i="44"/>
  <c r="J6384" i="44" s="1"/>
  <c r="L6383" i="44"/>
  <c r="I6383" i="44"/>
  <c r="J6383" i="44" s="1"/>
  <c r="L6382" i="44"/>
  <c r="I6382" i="44"/>
  <c r="J6382" i="44" s="1"/>
  <c r="L6381" i="44"/>
  <c r="I6381" i="44"/>
  <c r="J6381" i="44" s="1"/>
  <c r="L6380" i="44"/>
  <c r="I6380" i="44"/>
  <c r="J6380" i="44" s="1"/>
  <c r="L6379" i="44"/>
  <c r="J6379" i="44"/>
  <c r="I6379" i="44"/>
  <c r="L6378" i="44"/>
  <c r="I6378" i="44"/>
  <c r="J6378" i="44" s="1"/>
  <c r="L6377" i="44"/>
  <c r="I6377" i="44"/>
  <c r="J6377" i="44" s="1"/>
  <c r="L6376" i="44"/>
  <c r="I6376" i="44"/>
  <c r="J6376" i="44" s="1"/>
  <c r="L6375" i="44"/>
  <c r="I6375" i="44"/>
  <c r="J6375" i="44" s="1"/>
  <c r="L6374" i="44"/>
  <c r="I6374" i="44"/>
  <c r="J6374" i="44" s="1"/>
  <c r="L6373" i="44"/>
  <c r="I6373" i="44"/>
  <c r="J6373" i="44" s="1"/>
  <c r="L6372" i="44"/>
  <c r="I6372" i="44"/>
  <c r="J6372" i="44" s="1"/>
  <c r="L6371" i="44"/>
  <c r="I6371" i="44"/>
  <c r="J6371" i="44" s="1"/>
  <c r="L6370" i="44"/>
  <c r="I6370" i="44"/>
  <c r="J6370" i="44" s="1"/>
  <c r="L6369" i="44"/>
  <c r="J6369" i="44"/>
  <c r="I6369" i="44"/>
  <c r="L6368" i="44"/>
  <c r="I6368" i="44"/>
  <c r="J6368" i="44" s="1"/>
  <c r="L6367" i="44"/>
  <c r="I6367" i="44"/>
  <c r="J6367" i="44" s="1"/>
  <c r="L6366" i="44"/>
  <c r="I6366" i="44"/>
  <c r="J6366" i="44" s="1"/>
  <c r="L6365" i="44"/>
  <c r="I6365" i="44"/>
  <c r="J6365" i="44" s="1"/>
  <c r="L6364" i="44"/>
  <c r="I6364" i="44"/>
  <c r="J6364" i="44" s="1"/>
  <c r="L6363" i="44"/>
  <c r="J6363" i="44"/>
  <c r="I6363" i="44"/>
  <c r="L6362" i="44"/>
  <c r="I6362" i="44"/>
  <c r="J6362" i="44" s="1"/>
  <c r="L6361" i="44"/>
  <c r="I6361" i="44"/>
  <c r="J6361" i="44" s="1"/>
  <c r="L6360" i="44"/>
  <c r="I6360" i="44"/>
  <c r="J6360" i="44" s="1"/>
  <c r="L6359" i="44"/>
  <c r="I6359" i="44"/>
  <c r="J6359" i="44" s="1"/>
  <c r="L6358" i="44"/>
  <c r="I6358" i="44"/>
  <c r="J6358" i="44" s="1"/>
  <c r="L6357" i="44"/>
  <c r="I6357" i="44"/>
  <c r="J6357" i="44" s="1"/>
  <c r="L6356" i="44"/>
  <c r="I6356" i="44"/>
  <c r="J6356" i="44" s="1"/>
  <c r="L6355" i="44"/>
  <c r="I6355" i="44"/>
  <c r="J6355" i="44" s="1"/>
  <c r="L6354" i="44"/>
  <c r="I6354" i="44"/>
  <c r="J6354" i="44" s="1"/>
  <c r="L6353" i="44"/>
  <c r="J6353" i="44"/>
  <c r="I6353" i="44"/>
  <c r="L6352" i="44"/>
  <c r="I6352" i="44"/>
  <c r="J6352" i="44" s="1"/>
  <c r="L6351" i="44"/>
  <c r="I6351" i="44"/>
  <c r="J6351" i="44" s="1"/>
  <c r="L6350" i="44"/>
  <c r="I6350" i="44"/>
  <c r="J6350" i="44" s="1"/>
  <c r="L6349" i="44"/>
  <c r="I6349" i="44"/>
  <c r="J6349" i="44" s="1"/>
  <c r="L6348" i="44"/>
  <c r="I6348" i="44"/>
  <c r="J6348" i="44" s="1"/>
  <c r="L6347" i="44"/>
  <c r="J6347" i="44"/>
  <c r="I6347" i="44"/>
  <c r="L6346" i="44"/>
  <c r="I6346" i="44"/>
  <c r="J6346" i="44" s="1"/>
  <c r="L6345" i="44"/>
  <c r="I6345" i="44"/>
  <c r="J6345" i="44" s="1"/>
  <c r="L6344" i="44"/>
  <c r="I6344" i="44"/>
  <c r="J6344" i="44" s="1"/>
  <c r="L6343" i="44"/>
  <c r="I6343" i="44"/>
  <c r="J6343" i="44" s="1"/>
  <c r="L6342" i="44"/>
  <c r="I6342" i="44"/>
  <c r="J6342" i="44" s="1"/>
  <c r="L6341" i="44"/>
  <c r="I6341" i="44"/>
  <c r="J6341" i="44" s="1"/>
  <c r="L6340" i="44"/>
  <c r="I6340" i="44"/>
  <c r="J6340" i="44" s="1"/>
  <c r="L6339" i="44"/>
  <c r="I6339" i="44"/>
  <c r="J6339" i="44" s="1"/>
  <c r="L6338" i="44"/>
  <c r="I6338" i="44"/>
  <c r="J6338" i="44" s="1"/>
  <c r="L6337" i="44"/>
  <c r="J6337" i="44"/>
  <c r="I6337" i="44"/>
  <c r="L6336" i="44"/>
  <c r="I6336" i="44"/>
  <c r="J6336" i="44" s="1"/>
  <c r="L6335" i="44"/>
  <c r="I6335" i="44"/>
  <c r="J6335" i="44" s="1"/>
  <c r="L6334" i="44"/>
  <c r="I6334" i="44"/>
  <c r="J6334" i="44" s="1"/>
  <c r="L6333" i="44"/>
  <c r="I6333" i="44"/>
  <c r="J6333" i="44" s="1"/>
  <c r="L6332" i="44"/>
  <c r="I6332" i="44"/>
  <c r="J6332" i="44" s="1"/>
  <c r="L6331" i="44"/>
  <c r="J6331" i="44"/>
  <c r="I6331" i="44"/>
  <c r="L6330" i="44"/>
  <c r="I6330" i="44"/>
  <c r="J6330" i="44" s="1"/>
  <c r="L6329" i="44"/>
  <c r="I6329" i="44"/>
  <c r="J6329" i="44" s="1"/>
  <c r="L6328" i="44"/>
  <c r="I6328" i="44"/>
  <c r="J6328" i="44" s="1"/>
  <c r="L6327" i="44"/>
  <c r="I6327" i="44"/>
  <c r="J6327" i="44" s="1"/>
  <c r="L6326" i="44"/>
  <c r="I6326" i="44"/>
  <c r="J6326" i="44" s="1"/>
  <c r="L6325" i="44"/>
  <c r="I6325" i="44"/>
  <c r="J6325" i="44" s="1"/>
  <c r="L6324" i="44"/>
  <c r="I6324" i="44"/>
  <c r="J6324" i="44" s="1"/>
  <c r="L6323" i="44"/>
  <c r="I6323" i="44"/>
  <c r="J6323" i="44" s="1"/>
  <c r="L6322" i="44"/>
  <c r="I6322" i="44"/>
  <c r="J6322" i="44" s="1"/>
  <c r="L6321" i="44"/>
  <c r="J6321" i="44"/>
  <c r="I6321" i="44"/>
  <c r="L6320" i="44"/>
  <c r="I6320" i="44"/>
  <c r="J6320" i="44" s="1"/>
  <c r="L6319" i="44"/>
  <c r="I6319" i="44"/>
  <c r="J6319" i="44" s="1"/>
  <c r="L6318" i="44"/>
  <c r="I6318" i="44"/>
  <c r="J6318" i="44" s="1"/>
  <c r="L6317" i="44"/>
  <c r="I6317" i="44"/>
  <c r="J6317" i="44" s="1"/>
  <c r="L6316" i="44"/>
  <c r="I6316" i="44"/>
  <c r="J6316" i="44" s="1"/>
  <c r="L6315" i="44"/>
  <c r="J6315" i="44"/>
  <c r="I6315" i="44"/>
  <c r="L6314" i="44"/>
  <c r="I6314" i="44"/>
  <c r="J6314" i="44" s="1"/>
  <c r="L6313" i="44"/>
  <c r="I6313" i="44"/>
  <c r="J6313" i="44" s="1"/>
  <c r="L6312" i="44"/>
  <c r="I6312" i="44"/>
  <c r="J6312" i="44" s="1"/>
  <c r="L6311" i="44"/>
  <c r="I6311" i="44"/>
  <c r="J6311" i="44" s="1"/>
  <c r="L6310" i="44"/>
  <c r="I6310" i="44"/>
  <c r="J6310" i="44" s="1"/>
  <c r="L6309" i="44"/>
  <c r="I6309" i="44"/>
  <c r="J6309" i="44" s="1"/>
  <c r="L6308" i="44"/>
  <c r="I6308" i="44"/>
  <c r="J6308" i="44" s="1"/>
  <c r="L6307" i="44"/>
  <c r="I6307" i="44"/>
  <c r="J6307" i="44" s="1"/>
  <c r="L6306" i="44"/>
  <c r="I6306" i="44"/>
  <c r="J6306" i="44" s="1"/>
  <c r="L6305" i="44"/>
  <c r="J6305" i="44"/>
  <c r="I6305" i="44"/>
  <c r="L6304" i="44"/>
  <c r="I6304" i="44"/>
  <c r="J6304" i="44" s="1"/>
  <c r="L6303" i="44"/>
  <c r="I6303" i="44"/>
  <c r="J6303" i="44" s="1"/>
  <c r="L6302" i="44"/>
  <c r="I6302" i="44"/>
  <c r="J6302" i="44" s="1"/>
  <c r="L6301" i="44"/>
  <c r="I6301" i="44"/>
  <c r="J6301" i="44" s="1"/>
  <c r="L6300" i="44"/>
  <c r="I6300" i="44"/>
  <c r="J6300" i="44" s="1"/>
  <c r="L6299" i="44"/>
  <c r="J6299" i="44"/>
  <c r="I6299" i="44"/>
  <c r="L6298" i="44"/>
  <c r="I6298" i="44"/>
  <c r="J6298" i="44" s="1"/>
  <c r="L6297" i="44"/>
  <c r="I6297" i="44"/>
  <c r="J6297" i="44" s="1"/>
  <c r="L6296" i="44"/>
  <c r="I6296" i="44"/>
  <c r="J6296" i="44" s="1"/>
  <c r="L6295" i="44"/>
  <c r="I6295" i="44"/>
  <c r="J6295" i="44" s="1"/>
  <c r="L6294" i="44"/>
  <c r="I6294" i="44"/>
  <c r="J6294" i="44" s="1"/>
  <c r="L6293" i="44"/>
  <c r="I6293" i="44"/>
  <c r="J6293" i="44" s="1"/>
  <c r="L6292" i="44"/>
  <c r="I6292" i="44"/>
  <c r="J6292" i="44" s="1"/>
  <c r="L6291" i="44"/>
  <c r="I6291" i="44"/>
  <c r="J6291" i="44" s="1"/>
  <c r="L6290" i="44"/>
  <c r="I6290" i="44"/>
  <c r="J6290" i="44" s="1"/>
  <c r="L6289" i="44"/>
  <c r="J6289" i="44"/>
  <c r="I6289" i="44"/>
  <c r="L6288" i="44"/>
  <c r="I6288" i="44"/>
  <c r="J6288" i="44" s="1"/>
  <c r="L6287" i="44"/>
  <c r="I6287" i="44"/>
  <c r="J6287" i="44" s="1"/>
  <c r="L6286" i="44"/>
  <c r="I6286" i="44"/>
  <c r="J6286" i="44" s="1"/>
  <c r="L6285" i="44"/>
  <c r="I6285" i="44"/>
  <c r="J6285" i="44" s="1"/>
  <c r="L6284" i="44"/>
  <c r="I6284" i="44"/>
  <c r="J6284" i="44" s="1"/>
  <c r="L6283" i="44"/>
  <c r="J6283" i="44"/>
  <c r="I6283" i="44"/>
  <c r="L6282" i="44"/>
  <c r="I6282" i="44"/>
  <c r="J6282" i="44" s="1"/>
  <c r="L6281" i="44"/>
  <c r="I6281" i="44"/>
  <c r="J6281" i="44" s="1"/>
  <c r="L6280" i="44"/>
  <c r="I6280" i="44"/>
  <c r="J6280" i="44" s="1"/>
  <c r="L6279" i="44"/>
  <c r="I6279" i="44"/>
  <c r="J6279" i="44" s="1"/>
  <c r="L6278" i="44"/>
  <c r="I6278" i="44"/>
  <c r="J6278" i="44" s="1"/>
  <c r="L6277" i="44"/>
  <c r="I6277" i="44"/>
  <c r="J6277" i="44" s="1"/>
  <c r="L6276" i="44"/>
  <c r="I6276" i="44"/>
  <c r="J6276" i="44" s="1"/>
  <c r="L6275" i="44"/>
  <c r="I6275" i="44"/>
  <c r="J6275" i="44" s="1"/>
  <c r="L6274" i="44"/>
  <c r="I6274" i="44"/>
  <c r="J6274" i="44" s="1"/>
  <c r="L6273" i="44"/>
  <c r="J6273" i="44"/>
  <c r="I6273" i="44"/>
  <c r="L6272" i="44"/>
  <c r="I6272" i="44"/>
  <c r="J6272" i="44" s="1"/>
  <c r="L6271" i="44"/>
  <c r="I6271" i="44"/>
  <c r="J6271" i="44" s="1"/>
  <c r="L6270" i="44"/>
  <c r="I6270" i="44"/>
  <c r="J6270" i="44" s="1"/>
  <c r="L6269" i="44"/>
  <c r="I6269" i="44"/>
  <c r="J6269" i="44" s="1"/>
  <c r="L6268" i="44"/>
  <c r="I6268" i="44"/>
  <c r="J6268" i="44" s="1"/>
  <c r="L6267" i="44"/>
  <c r="J6267" i="44"/>
  <c r="I6267" i="44"/>
  <c r="L6266" i="44"/>
  <c r="I6266" i="44"/>
  <c r="J6266" i="44" s="1"/>
  <c r="L6265" i="44"/>
  <c r="I6265" i="44"/>
  <c r="J6265" i="44" s="1"/>
  <c r="L6264" i="44"/>
  <c r="I6264" i="44"/>
  <c r="J6264" i="44" s="1"/>
  <c r="L6263" i="44"/>
  <c r="I6263" i="44"/>
  <c r="J6263" i="44" s="1"/>
  <c r="L6262" i="44"/>
  <c r="I6262" i="44"/>
  <c r="J6262" i="44" s="1"/>
  <c r="L6261" i="44"/>
  <c r="I6261" i="44"/>
  <c r="J6261" i="44" s="1"/>
  <c r="L6260" i="44"/>
  <c r="I6260" i="44"/>
  <c r="J6260" i="44" s="1"/>
  <c r="L6259" i="44"/>
  <c r="I6259" i="44"/>
  <c r="J6259" i="44" s="1"/>
  <c r="L6258" i="44"/>
  <c r="I6258" i="44"/>
  <c r="J6258" i="44" s="1"/>
  <c r="L6257" i="44"/>
  <c r="J6257" i="44"/>
  <c r="I6257" i="44"/>
  <c r="L6256" i="44"/>
  <c r="I6256" i="44"/>
  <c r="J6256" i="44" s="1"/>
  <c r="L6255" i="44"/>
  <c r="I6255" i="44"/>
  <c r="J6255" i="44" s="1"/>
  <c r="L6254" i="44"/>
  <c r="I6254" i="44"/>
  <c r="J6254" i="44" s="1"/>
  <c r="L6253" i="44"/>
  <c r="I6253" i="44"/>
  <c r="J6253" i="44" s="1"/>
  <c r="L6252" i="44"/>
  <c r="I6252" i="44"/>
  <c r="J6252" i="44" s="1"/>
  <c r="L6251" i="44"/>
  <c r="J6251" i="44"/>
  <c r="I6251" i="44"/>
  <c r="L6250" i="44"/>
  <c r="I6250" i="44"/>
  <c r="J6250" i="44" s="1"/>
  <c r="L6249" i="44"/>
  <c r="I6249" i="44"/>
  <c r="J6249" i="44" s="1"/>
  <c r="L6248" i="44"/>
  <c r="I6248" i="44"/>
  <c r="J6248" i="44" s="1"/>
  <c r="L6247" i="44"/>
  <c r="I6247" i="44"/>
  <c r="J6247" i="44" s="1"/>
  <c r="L6246" i="44"/>
  <c r="I6246" i="44"/>
  <c r="J6246" i="44" s="1"/>
  <c r="L6245" i="44"/>
  <c r="I6245" i="44"/>
  <c r="J6245" i="44" s="1"/>
  <c r="L6244" i="44"/>
  <c r="I6244" i="44"/>
  <c r="J6244" i="44" s="1"/>
  <c r="L6243" i="44"/>
  <c r="I6243" i="44"/>
  <c r="J6243" i="44" s="1"/>
  <c r="L6242" i="44"/>
  <c r="I6242" i="44"/>
  <c r="J6242" i="44" s="1"/>
  <c r="L6241" i="44"/>
  <c r="J6241" i="44"/>
  <c r="I6241" i="44"/>
  <c r="L6240" i="44"/>
  <c r="I6240" i="44"/>
  <c r="J6240" i="44" s="1"/>
  <c r="L6239" i="44"/>
  <c r="I6239" i="44"/>
  <c r="J6239" i="44" s="1"/>
  <c r="L6238" i="44"/>
  <c r="I6238" i="44"/>
  <c r="J6238" i="44" s="1"/>
  <c r="L6237" i="44"/>
  <c r="I6237" i="44"/>
  <c r="J6237" i="44" s="1"/>
  <c r="L6236" i="44"/>
  <c r="I6236" i="44"/>
  <c r="J6236" i="44" s="1"/>
  <c r="L6235" i="44"/>
  <c r="J6235" i="44"/>
  <c r="I6235" i="44"/>
  <c r="L6234" i="44"/>
  <c r="I6234" i="44"/>
  <c r="J6234" i="44" s="1"/>
  <c r="L6233" i="44"/>
  <c r="I6233" i="44"/>
  <c r="J6233" i="44" s="1"/>
  <c r="L6232" i="44"/>
  <c r="I6232" i="44"/>
  <c r="J6232" i="44" s="1"/>
  <c r="L6231" i="44"/>
  <c r="I6231" i="44"/>
  <c r="J6231" i="44" s="1"/>
  <c r="L6230" i="44"/>
  <c r="I6230" i="44"/>
  <c r="J6230" i="44" s="1"/>
  <c r="L6229" i="44"/>
  <c r="I6229" i="44"/>
  <c r="J6229" i="44" s="1"/>
  <c r="L6228" i="44"/>
  <c r="I6228" i="44"/>
  <c r="J6228" i="44" s="1"/>
  <c r="L6227" i="44"/>
  <c r="I6227" i="44"/>
  <c r="J6227" i="44" s="1"/>
  <c r="L6226" i="44"/>
  <c r="I6226" i="44"/>
  <c r="J6226" i="44" s="1"/>
  <c r="L6225" i="44"/>
  <c r="J6225" i="44"/>
  <c r="I6225" i="44"/>
  <c r="L6224" i="44"/>
  <c r="I6224" i="44"/>
  <c r="J6224" i="44" s="1"/>
  <c r="L6223" i="44"/>
  <c r="I6223" i="44"/>
  <c r="J6223" i="44" s="1"/>
  <c r="L6222" i="44"/>
  <c r="I6222" i="44"/>
  <c r="J6222" i="44" s="1"/>
  <c r="L6221" i="44"/>
  <c r="I6221" i="44"/>
  <c r="J6221" i="44" s="1"/>
  <c r="L6220" i="44"/>
  <c r="I6220" i="44"/>
  <c r="J6220" i="44" s="1"/>
  <c r="L6219" i="44"/>
  <c r="J6219" i="44"/>
  <c r="I6219" i="44"/>
  <c r="L6218" i="44"/>
  <c r="I6218" i="44"/>
  <c r="J6218" i="44" s="1"/>
  <c r="L6217" i="44"/>
  <c r="I6217" i="44"/>
  <c r="J6217" i="44" s="1"/>
  <c r="L6216" i="44"/>
  <c r="I6216" i="44"/>
  <c r="J6216" i="44" s="1"/>
  <c r="L6215" i="44"/>
  <c r="I6215" i="44"/>
  <c r="J6215" i="44" s="1"/>
  <c r="L6214" i="44"/>
  <c r="I6214" i="44"/>
  <c r="J6214" i="44" s="1"/>
  <c r="L6213" i="44"/>
  <c r="I6213" i="44"/>
  <c r="J6213" i="44" s="1"/>
  <c r="L6212" i="44"/>
  <c r="I6212" i="44"/>
  <c r="J6212" i="44" s="1"/>
  <c r="L6211" i="44"/>
  <c r="I6211" i="44"/>
  <c r="J6211" i="44" s="1"/>
  <c r="L6210" i="44"/>
  <c r="I6210" i="44"/>
  <c r="J6210" i="44" s="1"/>
  <c r="L6209" i="44"/>
  <c r="J6209" i="44"/>
  <c r="I6209" i="44"/>
  <c r="L6208" i="44"/>
  <c r="I6208" i="44"/>
  <c r="J6208" i="44" s="1"/>
  <c r="L6207" i="44"/>
  <c r="I6207" i="44"/>
  <c r="J6207" i="44" s="1"/>
  <c r="L6206" i="44"/>
  <c r="I6206" i="44"/>
  <c r="J6206" i="44" s="1"/>
  <c r="L6205" i="44"/>
  <c r="I6205" i="44"/>
  <c r="J6205" i="44" s="1"/>
  <c r="L6204" i="44"/>
  <c r="I6204" i="44"/>
  <c r="J6204" i="44" s="1"/>
  <c r="L6203" i="44"/>
  <c r="J6203" i="44"/>
  <c r="I6203" i="44"/>
  <c r="L6202" i="44"/>
  <c r="I6202" i="44"/>
  <c r="J6202" i="44" s="1"/>
  <c r="L6201" i="44"/>
  <c r="I6201" i="44"/>
  <c r="J6201" i="44" s="1"/>
  <c r="L6200" i="44"/>
  <c r="I6200" i="44"/>
  <c r="J6200" i="44" s="1"/>
  <c r="L6199" i="44"/>
  <c r="I6199" i="44"/>
  <c r="J6199" i="44" s="1"/>
  <c r="L6198" i="44"/>
  <c r="I6198" i="44"/>
  <c r="J6198" i="44" s="1"/>
  <c r="L6197" i="44"/>
  <c r="I6197" i="44"/>
  <c r="J6197" i="44" s="1"/>
  <c r="L6196" i="44"/>
  <c r="I6196" i="44"/>
  <c r="J6196" i="44" s="1"/>
  <c r="L6195" i="44"/>
  <c r="I6195" i="44"/>
  <c r="J6195" i="44" s="1"/>
  <c r="L6194" i="44"/>
  <c r="I6194" i="44"/>
  <c r="J6194" i="44" s="1"/>
  <c r="L6193" i="44"/>
  <c r="J6193" i="44"/>
  <c r="I6193" i="44"/>
  <c r="L6192" i="44"/>
  <c r="I6192" i="44"/>
  <c r="J6192" i="44" s="1"/>
  <c r="L6191" i="44"/>
  <c r="I6191" i="44"/>
  <c r="J6191" i="44" s="1"/>
  <c r="L6190" i="44"/>
  <c r="I6190" i="44"/>
  <c r="J6190" i="44" s="1"/>
  <c r="L6189" i="44"/>
  <c r="I6189" i="44"/>
  <c r="J6189" i="44" s="1"/>
  <c r="L6188" i="44"/>
  <c r="I6188" i="44"/>
  <c r="J6188" i="44" s="1"/>
  <c r="L6187" i="44"/>
  <c r="J6187" i="44"/>
  <c r="I6187" i="44"/>
  <c r="L6186" i="44"/>
  <c r="I6186" i="44"/>
  <c r="J6186" i="44" s="1"/>
  <c r="L6185" i="44"/>
  <c r="I6185" i="44"/>
  <c r="J6185" i="44" s="1"/>
  <c r="L6184" i="44"/>
  <c r="I6184" i="44"/>
  <c r="J6184" i="44" s="1"/>
  <c r="L6183" i="44"/>
  <c r="I6183" i="44"/>
  <c r="J6183" i="44" s="1"/>
  <c r="L6182" i="44"/>
  <c r="I6182" i="44"/>
  <c r="J6182" i="44" s="1"/>
  <c r="L6181" i="44"/>
  <c r="I6181" i="44"/>
  <c r="J6181" i="44" s="1"/>
  <c r="L6180" i="44"/>
  <c r="I6180" i="44"/>
  <c r="J6180" i="44" s="1"/>
  <c r="L6179" i="44"/>
  <c r="I6179" i="44"/>
  <c r="J6179" i="44" s="1"/>
  <c r="L6178" i="44"/>
  <c r="I6178" i="44"/>
  <c r="J6178" i="44" s="1"/>
  <c r="L6177" i="44"/>
  <c r="J6177" i="44"/>
  <c r="I6177" i="44"/>
  <c r="L6176" i="44"/>
  <c r="I6176" i="44"/>
  <c r="J6176" i="44" s="1"/>
  <c r="L6175" i="44"/>
  <c r="I6175" i="44"/>
  <c r="J6175" i="44" s="1"/>
  <c r="L6174" i="44"/>
  <c r="I6174" i="44"/>
  <c r="J6174" i="44" s="1"/>
  <c r="L6173" i="44"/>
  <c r="I6173" i="44"/>
  <c r="J6173" i="44" s="1"/>
  <c r="L6172" i="44"/>
  <c r="I6172" i="44"/>
  <c r="J6172" i="44" s="1"/>
  <c r="L6171" i="44"/>
  <c r="J6171" i="44"/>
  <c r="I6171" i="44"/>
  <c r="L6170" i="44"/>
  <c r="I6170" i="44"/>
  <c r="J6170" i="44" s="1"/>
  <c r="L6169" i="44"/>
  <c r="I6169" i="44"/>
  <c r="J6169" i="44" s="1"/>
  <c r="L6168" i="44"/>
  <c r="I6168" i="44"/>
  <c r="J6168" i="44" s="1"/>
  <c r="L6167" i="44"/>
  <c r="I6167" i="44"/>
  <c r="J6167" i="44" s="1"/>
  <c r="L6166" i="44"/>
  <c r="I6166" i="44"/>
  <c r="J6166" i="44" s="1"/>
  <c r="L6165" i="44"/>
  <c r="I6165" i="44"/>
  <c r="J6165" i="44" s="1"/>
  <c r="L6164" i="44"/>
  <c r="I6164" i="44"/>
  <c r="J6164" i="44" s="1"/>
  <c r="L6163" i="44"/>
  <c r="I6163" i="44"/>
  <c r="J6163" i="44" s="1"/>
  <c r="L6162" i="44"/>
  <c r="I6162" i="44"/>
  <c r="J6162" i="44" s="1"/>
  <c r="L6161" i="44"/>
  <c r="J6161" i="44"/>
  <c r="I6161" i="44"/>
  <c r="L6160" i="44"/>
  <c r="I6160" i="44"/>
  <c r="J6160" i="44" s="1"/>
  <c r="L6159" i="44"/>
  <c r="I6159" i="44"/>
  <c r="J6159" i="44" s="1"/>
  <c r="L6158" i="44"/>
  <c r="I6158" i="44"/>
  <c r="J6158" i="44" s="1"/>
  <c r="L6157" i="44"/>
  <c r="I6157" i="44"/>
  <c r="J6157" i="44" s="1"/>
  <c r="L6156" i="44"/>
  <c r="I6156" i="44"/>
  <c r="J6156" i="44" s="1"/>
  <c r="L6155" i="44"/>
  <c r="J6155" i="44"/>
  <c r="I6155" i="44"/>
  <c r="L6154" i="44"/>
  <c r="I6154" i="44"/>
  <c r="J6154" i="44" s="1"/>
  <c r="L6153" i="44"/>
  <c r="I6153" i="44"/>
  <c r="J6153" i="44" s="1"/>
  <c r="L6152" i="44"/>
  <c r="I6152" i="44"/>
  <c r="J6152" i="44" s="1"/>
  <c r="L6151" i="44"/>
  <c r="I6151" i="44"/>
  <c r="J6151" i="44" s="1"/>
  <c r="L6150" i="44"/>
  <c r="I6150" i="44"/>
  <c r="J6150" i="44" s="1"/>
  <c r="L6149" i="44"/>
  <c r="I6149" i="44"/>
  <c r="J6149" i="44" s="1"/>
  <c r="L6148" i="44"/>
  <c r="I6148" i="44"/>
  <c r="J6148" i="44" s="1"/>
  <c r="L6147" i="44"/>
  <c r="I6147" i="44"/>
  <c r="J6147" i="44" s="1"/>
  <c r="L6146" i="44"/>
  <c r="I6146" i="44"/>
  <c r="J6146" i="44" s="1"/>
  <c r="L6145" i="44"/>
  <c r="I6145" i="44"/>
  <c r="J6145" i="44" s="1"/>
  <c r="L6144" i="44"/>
  <c r="I6144" i="44"/>
  <c r="J6144" i="44" s="1"/>
  <c r="L6143" i="44"/>
  <c r="J6143" i="44"/>
  <c r="I6143" i="44"/>
  <c r="L6142" i="44"/>
  <c r="I6142" i="44"/>
  <c r="J6142" i="44" s="1"/>
  <c r="L6141" i="44"/>
  <c r="I6141" i="44"/>
  <c r="J6141" i="44" s="1"/>
  <c r="L6140" i="44"/>
  <c r="I6140" i="44"/>
  <c r="J6140" i="44" s="1"/>
  <c r="L6139" i="44"/>
  <c r="I6139" i="44"/>
  <c r="J6139" i="44" s="1"/>
  <c r="L6138" i="44"/>
  <c r="I6138" i="44"/>
  <c r="J6138" i="44" s="1"/>
  <c r="L6137" i="44"/>
  <c r="I6137" i="44"/>
  <c r="J6137" i="44" s="1"/>
  <c r="L6136" i="44"/>
  <c r="I6136" i="44"/>
  <c r="J6136" i="44" s="1"/>
  <c r="L6135" i="44"/>
  <c r="J6135" i="44"/>
  <c r="I6135" i="44"/>
  <c r="L6134" i="44"/>
  <c r="I6134" i="44"/>
  <c r="J6134" i="44" s="1"/>
  <c r="L6133" i="44"/>
  <c r="I6133" i="44"/>
  <c r="J6133" i="44" s="1"/>
  <c r="L6132" i="44"/>
  <c r="I6132" i="44"/>
  <c r="J6132" i="44" s="1"/>
  <c r="L6131" i="44"/>
  <c r="I6131" i="44"/>
  <c r="J6131" i="44" s="1"/>
  <c r="L6130" i="44"/>
  <c r="I6130" i="44"/>
  <c r="J6130" i="44" s="1"/>
  <c r="L6129" i="44"/>
  <c r="J6129" i="44"/>
  <c r="I6129" i="44"/>
  <c r="L6128" i="44"/>
  <c r="I6128" i="44"/>
  <c r="J6128" i="44" s="1"/>
  <c r="L6127" i="44"/>
  <c r="I6127" i="44"/>
  <c r="J6127" i="44" s="1"/>
  <c r="L6126" i="44"/>
  <c r="I6126" i="44"/>
  <c r="J6126" i="44" s="1"/>
  <c r="L6125" i="44"/>
  <c r="I6125" i="44"/>
  <c r="J6125" i="44" s="1"/>
  <c r="L6124" i="44"/>
  <c r="I6124" i="44"/>
  <c r="J6124" i="44" s="1"/>
  <c r="L6123" i="44"/>
  <c r="J6123" i="44"/>
  <c r="I6123" i="44"/>
  <c r="L6122" i="44"/>
  <c r="I6122" i="44"/>
  <c r="J6122" i="44" s="1"/>
  <c r="L6121" i="44"/>
  <c r="I6121" i="44"/>
  <c r="J6121" i="44" s="1"/>
  <c r="L6120" i="44"/>
  <c r="I6120" i="44"/>
  <c r="J6120" i="44" s="1"/>
  <c r="L6119" i="44"/>
  <c r="I6119" i="44"/>
  <c r="J6119" i="44" s="1"/>
  <c r="L6118" i="44"/>
  <c r="I6118" i="44"/>
  <c r="J6118" i="44" s="1"/>
  <c r="L6117" i="44"/>
  <c r="I6117" i="44"/>
  <c r="J6117" i="44" s="1"/>
  <c r="L6116" i="44"/>
  <c r="I6116" i="44"/>
  <c r="J6116" i="44" s="1"/>
  <c r="L6115" i="44"/>
  <c r="I6115" i="44"/>
  <c r="J6115" i="44" s="1"/>
  <c r="L6114" i="44"/>
  <c r="I6114" i="44"/>
  <c r="J6114" i="44" s="1"/>
  <c r="L6113" i="44"/>
  <c r="J6113" i="44"/>
  <c r="I6113" i="44"/>
  <c r="L6112" i="44"/>
  <c r="I6112" i="44"/>
  <c r="J6112" i="44" s="1"/>
  <c r="L6111" i="44"/>
  <c r="I6111" i="44"/>
  <c r="J6111" i="44" s="1"/>
  <c r="L6110" i="44"/>
  <c r="I6110" i="44"/>
  <c r="J6110" i="44" s="1"/>
  <c r="L6109" i="44"/>
  <c r="I6109" i="44"/>
  <c r="J6109" i="44" s="1"/>
  <c r="L6108" i="44"/>
  <c r="I6108" i="44"/>
  <c r="J6108" i="44" s="1"/>
  <c r="L6107" i="44"/>
  <c r="J6107" i="44"/>
  <c r="I6107" i="44"/>
  <c r="L6106" i="44"/>
  <c r="I6106" i="44"/>
  <c r="J6106" i="44" s="1"/>
  <c r="L6105" i="44"/>
  <c r="I6105" i="44"/>
  <c r="J6105" i="44" s="1"/>
  <c r="L6104" i="44"/>
  <c r="I6104" i="44"/>
  <c r="J6104" i="44" s="1"/>
  <c r="L6103" i="44"/>
  <c r="I6103" i="44"/>
  <c r="J6103" i="44" s="1"/>
  <c r="L6102" i="44"/>
  <c r="I6102" i="44"/>
  <c r="J6102" i="44" s="1"/>
  <c r="L6101" i="44"/>
  <c r="I6101" i="44"/>
  <c r="J6101" i="44" s="1"/>
  <c r="L6100" i="44"/>
  <c r="I6100" i="44"/>
  <c r="J6100" i="44" s="1"/>
  <c r="L6099" i="44"/>
  <c r="I6099" i="44"/>
  <c r="J6099" i="44" s="1"/>
  <c r="L6098" i="44"/>
  <c r="I6098" i="44"/>
  <c r="J6098" i="44" s="1"/>
  <c r="L6097" i="44"/>
  <c r="I6097" i="44"/>
  <c r="J6097" i="44" s="1"/>
  <c r="L6096" i="44"/>
  <c r="I6096" i="44"/>
  <c r="J6096" i="44" s="1"/>
  <c r="L6095" i="44"/>
  <c r="J6095" i="44"/>
  <c r="I6095" i="44"/>
  <c r="L6094" i="44"/>
  <c r="I6094" i="44"/>
  <c r="J6094" i="44" s="1"/>
  <c r="L6093" i="44"/>
  <c r="I6093" i="44"/>
  <c r="J6093" i="44" s="1"/>
  <c r="L6092" i="44"/>
  <c r="I6092" i="44"/>
  <c r="J6092" i="44" s="1"/>
  <c r="L6091" i="44"/>
  <c r="I6091" i="44"/>
  <c r="J6091" i="44" s="1"/>
  <c r="L6090" i="44"/>
  <c r="I6090" i="44"/>
  <c r="J6090" i="44" s="1"/>
  <c r="L6089" i="44"/>
  <c r="I6089" i="44"/>
  <c r="J6089" i="44" s="1"/>
  <c r="L6088" i="44"/>
  <c r="I6088" i="44"/>
  <c r="J6088" i="44" s="1"/>
  <c r="L6087" i="44"/>
  <c r="I6087" i="44"/>
  <c r="J6087" i="44" s="1"/>
  <c r="L6086" i="44"/>
  <c r="I6086" i="44"/>
  <c r="J6086" i="44" s="1"/>
  <c r="L6085" i="44"/>
  <c r="I6085" i="44"/>
  <c r="J6085" i="44" s="1"/>
  <c r="L6084" i="44"/>
  <c r="I6084" i="44"/>
  <c r="J6084" i="44" s="1"/>
  <c r="L6083" i="44"/>
  <c r="I6083" i="44"/>
  <c r="J6083" i="44" s="1"/>
  <c r="L6082" i="44"/>
  <c r="I6082" i="44"/>
  <c r="J6082" i="44" s="1"/>
  <c r="L6081" i="44"/>
  <c r="J6081" i="44"/>
  <c r="I6081" i="44"/>
  <c r="L6080" i="44"/>
  <c r="I6080" i="44"/>
  <c r="J6080" i="44" s="1"/>
  <c r="L6079" i="44"/>
  <c r="I6079" i="44"/>
  <c r="J6079" i="44" s="1"/>
  <c r="L6078" i="44"/>
  <c r="I6078" i="44"/>
  <c r="J6078" i="44" s="1"/>
  <c r="L6077" i="44"/>
  <c r="I6077" i="44"/>
  <c r="J6077" i="44" s="1"/>
  <c r="L6076" i="44"/>
  <c r="I6076" i="44"/>
  <c r="J6076" i="44" s="1"/>
  <c r="L6075" i="44"/>
  <c r="J6075" i="44"/>
  <c r="I6075" i="44"/>
  <c r="L6074" i="44"/>
  <c r="I6074" i="44"/>
  <c r="J6074" i="44" s="1"/>
  <c r="L6073" i="44"/>
  <c r="I6073" i="44"/>
  <c r="J6073" i="44" s="1"/>
  <c r="L6072" i="44"/>
  <c r="I6072" i="44"/>
  <c r="J6072" i="44" s="1"/>
  <c r="L6071" i="44"/>
  <c r="I6071" i="44"/>
  <c r="J6071" i="44" s="1"/>
  <c r="L6070" i="44"/>
  <c r="I6070" i="44"/>
  <c r="J6070" i="44" s="1"/>
  <c r="L6069" i="44"/>
  <c r="I6069" i="44"/>
  <c r="J6069" i="44" s="1"/>
  <c r="L6068" i="44"/>
  <c r="I6068" i="44"/>
  <c r="J6068" i="44" s="1"/>
  <c r="L6067" i="44"/>
  <c r="I6067" i="44"/>
  <c r="J6067" i="44" s="1"/>
  <c r="L6066" i="44"/>
  <c r="I6066" i="44"/>
  <c r="J6066" i="44" s="1"/>
  <c r="L6065" i="44"/>
  <c r="I6065" i="44"/>
  <c r="J6065" i="44" s="1"/>
  <c r="L6064" i="44"/>
  <c r="I6064" i="44"/>
  <c r="J6064" i="44" s="1"/>
  <c r="L6063" i="44"/>
  <c r="J6063" i="44"/>
  <c r="I6063" i="44"/>
  <c r="L6062" i="44"/>
  <c r="I6062" i="44"/>
  <c r="J6062" i="44" s="1"/>
  <c r="L6061" i="44"/>
  <c r="I6061" i="44"/>
  <c r="J6061" i="44" s="1"/>
  <c r="L6060" i="44"/>
  <c r="I6060" i="44"/>
  <c r="J6060" i="44" s="1"/>
  <c r="L6059" i="44"/>
  <c r="I6059" i="44"/>
  <c r="J6059" i="44" s="1"/>
  <c r="L6058" i="44"/>
  <c r="I6058" i="44"/>
  <c r="J6058" i="44" s="1"/>
  <c r="L6057" i="44"/>
  <c r="I6057" i="44"/>
  <c r="J6057" i="44" s="1"/>
  <c r="L6056" i="44"/>
  <c r="I6056" i="44"/>
  <c r="J6056" i="44" s="1"/>
  <c r="L6055" i="44"/>
  <c r="I6055" i="44"/>
  <c r="J6055" i="44" s="1"/>
  <c r="L6054" i="44"/>
  <c r="I6054" i="44"/>
  <c r="J6054" i="44" s="1"/>
  <c r="L6053" i="44"/>
  <c r="I6053" i="44"/>
  <c r="J6053" i="44" s="1"/>
  <c r="L6052" i="44"/>
  <c r="I6052" i="44"/>
  <c r="J6052" i="44" s="1"/>
  <c r="L6051" i="44"/>
  <c r="I6051" i="44"/>
  <c r="J6051" i="44" s="1"/>
  <c r="L6050" i="44"/>
  <c r="I6050" i="44"/>
  <c r="J6050" i="44" s="1"/>
  <c r="L6049" i="44"/>
  <c r="J6049" i="44"/>
  <c r="I6049" i="44"/>
  <c r="L6048" i="44"/>
  <c r="I6048" i="44"/>
  <c r="J6048" i="44" s="1"/>
  <c r="L6047" i="44"/>
  <c r="I6047" i="44"/>
  <c r="J6047" i="44" s="1"/>
  <c r="L6046" i="44"/>
  <c r="I6046" i="44"/>
  <c r="J6046" i="44" s="1"/>
  <c r="L6045" i="44"/>
  <c r="I6045" i="44"/>
  <c r="J6045" i="44" s="1"/>
  <c r="L6044" i="44"/>
  <c r="I6044" i="44"/>
  <c r="J6044" i="44" s="1"/>
  <c r="L6043" i="44"/>
  <c r="J6043" i="44"/>
  <c r="I6043" i="44"/>
  <c r="L6042" i="44"/>
  <c r="I6042" i="44"/>
  <c r="J6042" i="44" s="1"/>
  <c r="L6041" i="44"/>
  <c r="I6041" i="44"/>
  <c r="J6041" i="44" s="1"/>
  <c r="L6040" i="44"/>
  <c r="I6040" i="44"/>
  <c r="J6040" i="44" s="1"/>
  <c r="L6039" i="44"/>
  <c r="I6039" i="44"/>
  <c r="J6039" i="44" s="1"/>
  <c r="L6038" i="44"/>
  <c r="I6038" i="44"/>
  <c r="J6038" i="44" s="1"/>
  <c r="L6037" i="44"/>
  <c r="I6037" i="44"/>
  <c r="J6037" i="44" s="1"/>
  <c r="L6036" i="44"/>
  <c r="I6036" i="44"/>
  <c r="J6036" i="44" s="1"/>
  <c r="L6035" i="44"/>
  <c r="I6035" i="44"/>
  <c r="J6035" i="44" s="1"/>
  <c r="L6034" i="44"/>
  <c r="I6034" i="44"/>
  <c r="J6034" i="44" s="1"/>
  <c r="L6033" i="44"/>
  <c r="I6033" i="44"/>
  <c r="J6033" i="44" s="1"/>
  <c r="L6032" i="44"/>
  <c r="I6032" i="44"/>
  <c r="J6032" i="44" s="1"/>
  <c r="L6031" i="44"/>
  <c r="J6031" i="44"/>
  <c r="I6031" i="44"/>
  <c r="L6030" i="44"/>
  <c r="I6030" i="44"/>
  <c r="J6030" i="44" s="1"/>
  <c r="L6029" i="44"/>
  <c r="I6029" i="44"/>
  <c r="J6029" i="44" s="1"/>
  <c r="L6028" i="44"/>
  <c r="I6028" i="44"/>
  <c r="J6028" i="44" s="1"/>
  <c r="L6027" i="44"/>
  <c r="I6027" i="44"/>
  <c r="J6027" i="44" s="1"/>
  <c r="L6026" i="44"/>
  <c r="I6026" i="44"/>
  <c r="J6026" i="44" s="1"/>
  <c r="L6025" i="44"/>
  <c r="I6025" i="44"/>
  <c r="J6025" i="44" s="1"/>
  <c r="L6024" i="44"/>
  <c r="I6024" i="44"/>
  <c r="J6024" i="44" s="1"/>
  <c r="L6023" i="44"/>
  <c r="I6023" i="44"/>
  <c r="J6023" i="44" s="1"/>
  <c r="L6022" i="44"/>
  <c r="I6022" i="44"/>
  <c r="J6022" i="44" s="1"/>
  <c r="L6021" i="44"/>
  <c r="I6021" i="44"/>
  <c r="J6021" i="44" s="1"/>
  <c r="L6020" i="44"/>
  <c r="I6020" i="44"/>
  <c r="J6020" i="44" s="1"/>
  <c r="L6019" i="44"/>
  <c r="I6019" i="44"/>
  <c r="J6019" i="44" s="1"/>
  <c r="L6018" i="44"/>
  <c r="I6018" i="44"/>
  <c r="J6018" i="44" s="1"/>
  <c r="L6017" i="44"/>
  <c r="I6017" i="44"/>
  <c r="J6017" i="44" s="1"/>
  <c r="L6016" i="44"/>
  <c r="I6016" i="44"/>
  <c r="J6016" i="44" s="1"/>
  <c r="L6015" i="44"/>
  <c r="J6015" i="44"/>
  <c r="I6015" i="44"/>
  <c r="L6014" i="44"/>
  <c r="I6014" i="44"/>
  <c r="J6014" i="44" s="1"/>
  <c r="L6013" i="44"/>
  <c r="I6013" i="44"/>
  <c r="J6013" i="44" s="1"/>
  <c r="L6012" i="44"/>
  <c r="I6012" i="44"/>
  <c r="J6012" i="44" s="1"/>
  <c r="L6011" i="44"/>
  <c r="I6011" i="44"/>
  <c r="J6011" i="44" s="1"/>
  <c r="L6010" i="44"/>
  <c r="I6010" i="44"/>
  <c r="J6010" i="44" s="1"/>
  <c r="L6009" i="44"/>
  <c r="I6009" i="44"/>
  <c r="J6009" i="44" s="1"/>
  <c r="L6008" i="44"/>
  <c r="I6008" i="44"/>
  <c r="J6008" i="44" s="1"/>
  <c r="L6007" i="44"/>
  <c r="I6007" i="44"/>
  <c r="J6007" i="44" s="1"/>
  <c r="L6006" i="44"/>
  <c r="I6006" i="44"/>
  <c r="J6006" i="44" s="1"/>
  <c r="L6005" i="44"/>
  <c r="I6005" i="44"/>
  <c r="J6005" i="44" s="1"/>
  <c r="L6004" i="44"/>
  <c r="I6004" i="44"/>
  <c r="J6004" i="44" s="1"/>
  <c r="L6003" i="44"/>
  <c r="I6003" i="44"/>
  <c r="J6003" i="44" s="1"/>
  <c r="L6002" i="44"/>
  <c r="I6002" i="44"/>
  <c r="J6002" i="44" s="1"/>
  <c r="L6001" i="44"/>
  <c r="J6001" i="44"/>
  <c r="I6001" i="44"/>
  <c r="L6000" i="44"/>
  <c r="I6000" i="44"/>
  <c r="J6000" i="44" s="1"/>
  <c r="L5999" i="44"/>
  <c r="I5999" i="44"/>
  <c r="J5999" i="44" s="1"/>
  <c r="L5998" i="44"/>
  <c r="I5998" i="44"/>
  <c r="J5998" i="44" s="1"/>
  <c r="L5997" i="44"/>
  <c r="I5997" i="44"/>
  <c r="J5997" i="44" s="1"/>
  <c r="L5996" i="44"/>
  <c r="I5996" i="44"/>
  <c r="J5996" i="44" s="1"/>
  <c r="L5995" i="44"/>
  <c r="I5995" i="44"/>
  <c r="J5995" i="44" s="1"/>
  <c r="L5994" i="44"/>
  <c r="I5994" i="44"/>
  <c r="J5994" i="44" s="1"/>
  <c r="L5993" i="44"/>
  <c r="I5993" i="44"/>
  <c r="J5993" i="44" s="1"/>
  <c r="L5992" i="44"/>
  <c r="I5992" i="44"/>
  <c r="J5992" i="44" s="1"/>
  <c r="L5991" i="44"/>
  <c r="I5991" i="44"/>
  <c r="J5991" i="44" s="1"/>
  <c r="L5990" i="44"/>
  <c r="I5990" i="44"/>
  <c r="J5990" i="44" s="1"/>
  <c r="L5989" i="44"/>
  <c r="I5989" i="44"/>
  <c r="J5989" i="44" s="1"/>
  <c r="L5988" i="44"/>
  <c r="I5988" i="44"/>
  <c r="J5988" i="44" s="1"/>
  <c r="L5987" i="44"/>
  <c r="I5987" i="44"/>
  <c r="J5987" i="44" s="1"/>
  <c r="L5986" i="44"/>
  <c r="I5986" i="44"/>
  <c r="J5986" i="44" s="1"/>
  <c r="L5985" i="44"/>
  <c r="J5985" i="44"/>
  <c r="I5985" i="44"/>
  <c r="L5984" i="44"/>
  <c r="I5984" i="44"/>
  <c r="J5984" i="44" s="1"/>
  <c r="L5983" i="44"/>
  <c r="I5983" i="44"/>
  <c r="J5983" i="44" s="1"/>
  <c r="L5982" i="44"/>
  <c r="I5982" i="44"/>
  <c r="J5982" i="44" s="1"/>
  <c r="L5981" i="44"/>
  <c r="I5981" i="44"/>
  <c r="J5981" i="44" s="1"/>
  <c r="L5980" i="44"/>
  <c r="I5980" i="44"/>
  <c r="J5980" i="44" s="1"/>
  <c r="L5979" i="44"/>
  <c r="J5979" i="44"/>
  <c r="I5979" i="44"/>
  <c r="L5978" i="44"/>
  <c r="I5978" i="44"/>
  <c r="J5978" i="44" s="1"/>
  <c r="L5977" i="44"/>
  <c r="I5977" i="44"/>
  <c r="J5977" i="44" s="1"/>
  <c r="L5976" i="44"/>
  <c r="I5976" i="44"/>
  <c r="J5976" i="44" s="1"/>
  <c r="L5975" i="44"/>
  <c r="I5975" i="44"/>
  <c r="J5975" i="44" s="1"/>
  <c r="L5974" i="44"/>
  <c r="I5974" i="44"/>
  <c r="J5974" i="44" s="1"/>
  <c r="L5973" i="44"/>
  <c r="I5973" i="44"/>
  <c r="J5973" i="44" s="1"/>
  <c r="L5972" i="44"/>
  <c r="I5972" i="44"/>
  <c r="J5972" i="44" s="1"/>
  <c r="L5971" i="44"/>
  <c r="I5971" i="44"/>
  <c r="J5971" i="44" s="1"/>
  <c r="L5970" i="44"/>
  <c r="I5970" i="44"/>
  <c r="J5970" i="44" s="1"/>
  <c r="L5969" i="44"/>
  <c r="I5969" i="44"/>
  <c r="J5969" i="44" s="1"/>
  <c r="L5968" i="44"/>
  <c r="I5968" i="44"/>
  <c r="J5968" i="44" s="1"/>
  <c r="L5967" i="44"/>
  <c r="J5967" i="44"/>
  <c r="I5967" i="44"/>
  <c r="L5966" i="44"/>
  <c r="I5966" i="44"/>
  <c r="J5966" i="44" s="1"/>
  <c r="L5965" i="44"/>
  <c r="I5965" i="44"/>
  <c r="J5965" i="44" s="1"/>
  <c r="L5964" i="44"/>
  <c r="I5964" i="44"/>
  <c r="J5964" i="44" s="1"/>
  <c r="L5963" i="44"/>
  <c r="I5963" i="44"/>
  <c r="J5963" i="44" s="1"/>
  <c r="L5962" i="44"/>
  <c r="I5962" i="44"/>
  <c r="J5962" i="44" s="1"/>
  <c r="L5961" i="44"/>
  <c r="I5961" i="44"/>
  <c r="J5961" i="44" s="1"/>
  <c r="L5960" i="44"/>
  <c r="I5960" i="44"/>
  <c r="J5960" i="44" s="1"/>
  <c r="L5959" i="44"/>
  <c r="I5959" i="44"/>
  <c r="J5959" i="44" s="1"/>
  <c r="L5958" i="44"/>
  <c r="I5958" i="44"/>
  <c r="J5958" i="44" s="1"/>
  <c r="L5957" i="44"/>
  <c r="I5957" i="44"/>
  <c r="J5957" i="44" s="1"/>
  <c r="L5956" i="44"/>
  <c r="I5956" i="44"/>
  <c r="J5956" i="44" s="1"/>
  <c r="L5955" i="44"/>
  <c r="I5955" i="44"/>
  <c r="J5955" i="44" s="1"/>
  <c r="L5954" i="44"/>
  <c r="I5954" i="44"/>
  <c r="J5954" i="44" s="1"/>
  <c r="L5953" i="44"/>
  <c r="I5953" i="44"/>
  <c r="J5953" i="44" s="1"/>
  <c r="L5952" i="44"/>
  <c r="I5952" i="44"/>
  <c r="J5952" i="44" s="1"/>
  <c r="L5951" i="44"/>
  <c r="J5951" i="44"/>
  <c r="I5951" i="44"/>
  <c r="L5950" i="44"/>
  <c r="I5950" i="44"/>
  <c r="J5950" i="44" s="1"/>
  <c r="L5949" i="44"/>
  <c r="I5949" i="44"/>
  <c r="J5949" i="44" s="1"/>
  <c r="L5948" i="44"/>
  <c r="I5948" i="44"/>
  <c r="J5948" i="44" s="1"/>
  <c r="L5947" i="44"/>
  <c r="I5947" i="44"/>
  <c r="J5947" i="44" s="1"/>
  <c r="L5946" i="44"/>
  <c r="I5946" i="44"/>
  <c r="J5946" i="44" s="1"/>
  <c r="L5945" i="44"/>
  <c r="I5945" i="44"/>
  <c r="J5945" i="44" s="1"/>
  <c r="L5944" i="44"/>
  <c r="I5944" i="44"/>
  <c r="J5944" i="44" s="1"/>
  <c r="L5943" i="44"/>
  <c r="I5943" i="44"/>
  <c r="J5943" i="44" s="1"/>
  <c r="L5942" i="44"/>
  <c r="I5942" i="44"/>
  <c r="J5942" i="44" s="1"/>
  <c r="L5941" i="44"/>
  <c r="I5941" i="44"/>
  <c r="J5941" i="44" s="1"/>
  <c r="L5940" i="44"/>
  <c r="I5940" i="44"/>
  <c r="J5940" i="44" s="1"/>
  <c r="L5939" i="44"/>
  <c r="I5939" i="44"/>
  <c r="J5939" i="44" s="1"/>
  <c r="L5938" i="44"/>
  <c r="I5938" i="44"/>
  <c r="J5938" i="44" s="1"/>
  <c r="L5937" i="44"/>
  <c r="J5937" i="44"/>
  <c r="I5937" i="44"/>
  <c r="L5936" i="44"/>
  <c r="I5936" i="44"/>
  <c r="J5936" i="44" s="1"/>
  <c r="L5935" i="44"/>
  <c r="I5935" i="44"/>
  <c r="J5935" i="44" s="1"/>
  <c r="L5934" i="44"/>
  <c r="I5934" i="44"/>
  <c r="J5934" i="44" s="1"/>
  <c r="L5933" i="44"/>
  <c r="I5933" i="44"/>
  <c r="J5933" i="44" s="1"/>
  <c r="L5932" i="44"/>
  <c r="I5932" i="44"/>
  <c r="J5932" i="44" s="1"/>
  <c r="L5931" i="44"/>
  <c r="I5931" i="44"/>
  <c r="J5931" i="44" s="1"/>
  <c r="L5930" i="44"/>
  <c r="I5930" i="44"/>
  <c r="J5930" i="44" s="1"/>
  <c r="L5929" i="44"/>
  <c r="I5929" i="44"/>
  <c r="J5929" i="44" s="1"/>
  <c r="L5928" i="44"/>
  <c r="I5928" i="44"/>
  <c r="J5928" i="44" s="1"/>
  <c r="L5927" i="44"/>
  <c r="I5927" i="44"/>
  <c r="J5927" i="44" s="1"/>
  <c r="L5926" i="44"/>
  <c r="I5926" i="44"/>
  <c r="J5926" i="44" s="1"/>
  <c r="L5925" i="44"/>
  <c r="I5925" i="44"/>
  <c r="J5925" i="44" s="1"/>
  <c r="L5924" i="44"/>
  <c r="I5924" i="44"/>
  <c r="J5924" i="44" s="1"/>
  <c r="L5923" i="44"/>
  <c r="I5923" i="44"/>
  <c r="J5923" i="44" s="1"/>
  <c r="L5922" i="44"/>
  <c r="I5922" i="44"/>
  <c r="J5922" i="44" s="1"/>
  <c r="L5921" i="44"/>
  <c r="J5921" i="44"/>
  <c r="I5921" i="44"/>
  <c r="L5920" i="44"/>
  <c r="I5920" i="44"/>
  <c r="J5920" i="44" s="1"/>
  <c r="L5919" i="44"/>
  <c r="I5919" i="44"/>
  <c r="J5919" i="44" s="1"/>
  <c r="L5918" i="44"/>
  <c r="I5918" i="44"/>
  <c r="J5918" i="44" s="1"/>
  <c r="L5917" i="44"/>
  <c r="I5917" i="44"/>
  <c r="J5917" i="44" s="1"/>
  <c r="L5916" i="44"/>
  <c r="I5916" i="44"/>
  <c r="J5916" i="44" s="1"/>
  <c r="L5915" i="44"/>
  <c r="J5915" i="44"/>
  <c r="I5915" i="44"/>
  <c r="L5914" i="44"/>
  <c r="I5914" i="44"/>
  <c r="J5914" i="44" s="1"/>
  <c r="L5913" i="44"/>
  <c r="I5913" i="44"/>
  <c r="J5913" i="44" s="1"/>
  <c r="L5912" i="44"/>
  <c r="I5912" i="44"/>
  <c r="J5912" i="44" s="1"/>
  <c r="L5911" i="44"/>
  <c r="I5911" i="44"/>
  <c r="J5911" i="44" s="1"/>
  <c r="L5910" i="44"/>
  <c r="I5910" i="44"/>
  <c r="J5910" i="44" s="1"/>
  <c r="L5909" i="44"/>
  <c r="I5909" i="44"/>
  <c r="J5909" i="44" s="1"/>
  <c r="L5908" i="44"/>
  <c r="I5908" i="44"/>
  <c r="J5908" i="44" s="1"/>
  <c r="L5907" i="44"/>
  <c r="I5907" i="44"/>
  <c r="J5907" i="44" s="1"/>
  <c r="L5906" i="44"/>
  <c r="I5906" i="44"/>
  <c r="J5906" i="44" s="1"/>
  <c r="L5905" i="44"/>
  <c r="I5905" i="44"/>
  <c r="J5905" i="44" s="1"/>
  <c r="L5904" i="44"/>
  <c r="I5904" i="44"/>
  <c r="J5904" i="44" s="1"/>
  <c r="L5903" i="44"/>
  <c r="J5903" i="44"/>
  <c r="I5903" i="44"/>
  <c r="L5902" i="44"/>
  <c r="I5902" i="44"/>
  <c r="J5902" i="44" s="1"/>
  <c r="L5901" i="44"/>
  <c r="I5901" i="44"/>
  <c r="J5901" i="44" s="1"/>
  <c r="L5900" i="44"/>
  <c r="I5900" i="44"/>
  <c r="J5900" i="44" s="1"/>
  <c r="L5899" i="44"/>
  <c r="I5899" i="44"/>
  <c r="J5899" i="44" s="1"/>
  <c r="L5898" i="44"/>
  <c r="I5898" i="44"/>
  <c r="J5898" i="44" s="1"/>
  <c r="L5897" i="44"/>
  <c r="I5897" i="44"/>
  <c r="J5897" i="44" s="1"/>
  <c r="L5896" i="44"/>
  <c r="I5896" i="44"/>
  <c r="J5896" i="44" s="1"/>
  <c r="L5895" i="44"/>
  <c r="I5895" i="44"/>
  <c r="J5895" i="44" s="1"/>
  <c r="L5894" i="44"/>
  <c r="I5894" i="44"/>
  <c r="J5894" i="44" s="1"/>
  <c r="L5893" i="44"/>
  <c r="I5893" i="44"/>
  <c r="J5893" i="44" s="1"/>
  <c r="L5892" i="44"/>
  <c r="I5892" i="44"/>
  <c r="J5892" i="44" s="1"/>
  <c r="L5891" i="44"/>
  <c r="I5891" i="44"/>
  <c r="J5891" i="44" s="1"/>
  <c r="L5890" i="44"/>
  <c r="I5890" i="44"/>
  <c r="J5890" i="44" s="1"/>
  <c r="L5889" i="44"/>
  <c r="I5889" i="44"/>
  <c r="J5889" i="44" s="1"/>
  <c r="L5888" i="44"/>
  <c r="I5888" i="44"/>
  <c r="J5888" i="44" s="1"/>
  <c r="L5887" i="44"/>
  <c r="J5887" i="44"/>
  <c r="I5887" i="44"/>
  <c r="L5886" i="44"/>
  <c r="I5886" i="44"/>
  <c r="J5886" i="44" s="1"/>
  <c r="L5885" i="44"/>
  <c r="I5885" i="44"/>
  <c r="J5885" i="44" s="1"/>
  <c r="L5884" i="44"/>
  <c r="I5884" i="44"/>
  <c r="J5884" i="44" s="1"/>
  <c r="L5883" i="44"/>
  <c r="I5883" i="44"/>
  <c r="J5883" i="44" s="1"/>
  <c r="L5882" i="44"/>
  <c r="I5882" i="44"/>
  <c r="J5882" i="44" s="1"/>
  <c r="L5881" i="44"/>
  <c r="I5881" i="44"/>
  <c r="J5881" i="44" s="1"/>
  <c r="L5880" i="44"/>
  <c r="I5880" i="44"/>
  <c r="J5880" i="44" s="1"/>
  <c r="L5879" i="44"/>
  <c r="I5879" i="44"/>
  <c r="J5879" i="44" s="1"/>
  <c r="L5878" i="44"/>
  <c r="I5878" i="44"/>
  <c r="J5878" i="44" s="1"/>
  <c r="L5877" i="44"/>
  <c r="I5877" i="44"/>
  <c r="J5877" i="44" s="1"/>
  <c r="L5876" i="44"/>
  <c r="I5876" i="44"/>
  <c r="J5876" i="44" s="1"/>
  <c r="L5875" i="44"/>
  <c r="I5875" i="44"/>
  <c r="J5875" i="44" s="1"/>
  <c r="L5874" i="44"/>
  <c r="I5874" i="44"/>
  <c r="J5874" i="44" s="1"/>
  <c r="L5873" i="44"/>
  <c r="J5873" i="44"/>
  <c r="I5873" i="44"/>
  <c r="L5872" i="44"/>
  <c r="I5872" i="44"/>
  <c r="J5872" i="44" s="1"/>
  <c r="L5871" i="44"/>
  <c r="I5871" i="44"/>
  <c r="J5871" i="44" s="1"/>
  <c r="L5870" i="44"/>
  <c r="I5870" i="44"/>
  <c r="J5870" i="44" s="1"/>
  <c r="L5869" i="44"/>
  <c r="I5869" i="44"/>
  <c r="J5869" i="44" s="1"/>
  <c r="L5868" i="44"/>
  <c r="I5868" i="44"/>
  <c r="J5868" i="44" s="1"/>
  <c r="L5867" i="44"/>
  <c r="I5867" i="44"/>
  <c r="J5867" i="44" s="1"/>
  <c r="L5866" i="44"/>
  <c r="I5866" i="44"/>
  <c r="J5866" i="44" s="1"/>
  <c r="L5865" i="44"/>
  <c r="I5865" i="44"/>
  <c r="J5865" i="44" s="1"/>
  <c r="L5864" i="44"/>
  <c r="I5864" i="44"/>
  <c r="J5864" i="44" s="1"/>
  <c r="L5863" i="44"/>
  <c r="I5863" i="44"/>
  <c r="J5863" i="44" s="1"/>
  <c r="L5862" i="44"/>
  <c r="I5862" i="44"/>
  <c r="J5862" i="44" s="1"/>
  <c r="L5861" i="44"/>
  <c r="I5861" i="44"/>
  <c r="J5861" i="44" s="1"/>
  <c r="L5860" i="44"/>
  <c r="I5860" i="44"/>
  <c r="J5860" i="44" s="1"/>
  <c r="L5859" i="44"/>
  <c r="I5859" i="44"/>
  <c r="J5859" i="44" s="1"/>
  <c r="L5858" i="44"/>
  <c r="I5858" i="44"/>
  <c r="J5858" i="44" s="1"/>
  <c r="L5857" i="44"/>
  <c r="I5857" i="44"/>
  <c r="J5857" i="44" s="1"/>
  <c r="L5856" i="44"/>
  <c r="I5856" i="44"/>
  <c r="J5856" i="44" s="1"/>
  <c r="L5855" i="44"/>
  <c r="J5855" i="44"/>
  <c r="I5855" i="44"/>
  <c r="L5854" i="44"/>
  <c r="I5854" i="44"/>
  <c r="J5854" i="44" s="1"/>
  <c r="L5853" i="44"/>
  <c r="I5853" i="44"/>
  <c r="J5853" i="44" s="1"/>
  <c r="L5852" i="44"/>
  <c r="I5852" i="44"/>
  <c r="J5852" i="44" s="1"/>
  <c r="L5851" i="44"/>
  <c r="I5851" i="44"/>
  <c r="J5851" i="44" s="1"/>
  <c r="L5850" i="44"/>
  <c r="I5850" i="44"/>
  <c r="J5850" i="44" s="1"/>
  <c r="L5849" i="44"/>
  <c r="I5849" i="44"/>
  <c r="J5849" i="44" s="1"/>
  <c r="L5848" i="44"/>
  <c r="I5848" i="44"/>
  <c r="J5848" i="44" s="1"/>
  <c r="L5847" i="44"/>
  <c r="I5847" i="44"/>
  <c r="J5847" i="44" s="1"/>
  <c r="L5846" i="44"/>
  <c r="I5846" i="44"/>
  <c r="J5846" i="44" s="1"/>
  <c r="L5845" i="44"/>
  <c r="I5845" i="44"/>
  <c r="J5845" i="44" s="1"/>
  <c r="L5844" i="44"/>
  <c r="I5844" i="44"/>
  <c r="J5844" i="44" s="1"/>
  <c r="L5843" i="44"/>
  <c r="I5843" i="44"/>
  <c r="J5843" i="44" s="1"/>
  <c r="L5842" i="44"/>
  <c r="I5842" i="44"/>
  <c r="J5842" i="44" s="1"/>
  <c r="L5841" i="44"/>
  <c r="J5841" i="44"/>
  <c r="I5841" i="44"/>
  <c r="L5840" i="44"/>
  <c r="I5840" i="44"/>
  <c r="J5840" i="44" s="1"/>
  <c r="L5839" i="44"/>
  <c r="I5839" i="44"/>
  <c r="J5839" i="44" s="1"/>
  <c r="L5838" i="44"/>
  <c r="I5838" i="44"/>
  <c r="J5838" i="44" s="1"/>
  <c r="L5837" i="44"/>
  <c r="I5837" i="44"/>
  <c r="J5837" i="44" s="1"/>
  <c r="L5836" i="44"/>
  <c r="I5836" i="44"/>
  <c r="J5836" i="44" s="1"/>
  <c r="L5835" i="44"/>
  <c r="I5835" i="44"/>
  <c r="J5835" i="44" s="1"/>
  <c r="L5834" i="44"/>
  <c r="I5834" i="44"/>
  <c r="J5834" i="44" s="1"/>
  <c r="L5833" i="44"/>
  <c r="I5833" i="44"/>
  <c r="J5833" i="44" s="1"/>
  <c r="L5832" i="44"/>
  <c r="I5832" i="44"/>
  <c r="J5832" i="44" s="1"/>
  <c r="L5831" i="44"/>
  <c r="I5831" i="44"/>
  <c r="J5831" i="44" s="1"/>
  <c r="L5830" i="44"/>
  <c r="I5830" i="44"/>
  <c r="J5830" i="44" s="1"/>
  <c r="L5829" i="44"/>
  <c r="I5829" i="44"/>
  <c r="J5829" i="44" s="1"/>
  <c r="L5828" i="44"/>
  <c r="I5828" i="44"/>
  <c r="J5828" i="44" s="1"/>
  <c r="L5827" i="44"/>
  <c r="I5827" i="44"/>
  <c r="J5827" i="44" s="1"/>
  <c r="L5826" i="44"/>
  <c r="I5826" i="44"/>
  <c r="J5826" i="44" s="1"/>
  <c r="L5825" i="44"/>
  <c r="J5825" i="44"/>
  <c r="I5825" i="44"/>
  <c r="L5824" i="44"/>
  <c r="I5824" i="44"/>
  <c r="J5824" i="44" s="1"/>
  <c r="L5823" i="44"/>
  <c r="I5823" i="44"/>
  <c r="J5823" i="44" s="1"/>
  <c r="L5822" i="44"/>
  <c r="I5822" i="44"/>
  <c r="J5822" i="44" s="1"/>
  <c r="L5821" i="44"/>
  <c r="I5821" i="44"/>
  <c r="J5821" i="44" s="1"/>
  <c r="L5820" i="44"/>
  <c r="I5820" i="44"/>
  <c r="J5820" i="44" s="1"/>
  <c r="L5819" i="44"/>
  <c r="J5819" i="44"/>
  <c r="I5819" i="44"/>
  <c r="L5818" i="44"/>
  <c r="I5818" i="44"/>
  <c r="J5818" i="44" s="1"/>
  <c r="L5817" i="44"/>
  <c r="I5817" i="44"/>
  <c r="J5817" i="44" s="1"/>
  <c r="L5816" i="44"/>
  <c r="I5816" i="44"/>
  <c r="J5816" i="44" s="1"/>
  <c r="L5815" i="44"/>
  <c r="I5815" i="44"/>
  <c r="J5815" i="44" s="1"/>
  <c r="L5814" i="44"/>
  <c r="I5814" i="44"/>
  <c r="J5814" i="44" s="1"/>
  <c r="L5813" i="44"/>
  <c r="I5813" i="44"/>
  <c r="J5813" i="44" s="1"/>
  <c r="L5812" i="44"/>
  <c r="I5812" i="44"/>
  <c r="J5812" i="44" s="1"/>
  <c r="L5811" i="44"/>
  <c r="I5811" i="44"/>
  <c r="J5811" i="44" s="1"/>
  <c r="L5810" i="44"/>
  <c r="I5810" i="44"/>
  <c r="J5810" i="44" s="1"/>
  <c r="L5809" i="44"/>
  <c r="I5809" i="44"/>
  <c r="J5809" i="44" s="1"/>
  <c r="L5808" i="44"/>
  <c r="I5808" i="44"/>
  <c r="J5808" i="44" s="1"/>
  <c r="L5807" i="44"/>
  <c r="J5807" i="44"/>
  <c r="I5807" i="44"/>
  <c r="L5806" i="44"/>
  <c r="I5806" i="44"/>
  <c r="J5806" i="44" s="1"/>
  <c r="L5805" i="44"/>
  <c r="I5805" i="44"/>
  <c r="J5805" i="44" s="1"/>
  <c r="L5804" i="44"/>
  <c r="I5804" i="44"/>
  <c r="J5804" i="44" s="1"/>
  <c r="L5803" i="44"/>
  <c r="I5803" i="44"/>
  <c r="J5803" i="44" s="1"/>
  <c r="L5802" i="44"/>
  <c r="I5802" i="44"/>
  <c r="J5802" i="44" s="1"/>
  <c r="L5801" i="44"/>
  <c r="I5801" i="44"/>
  <c r="J5801" i="44" s="1"/>
  <c r="L5800" i="44"/>
  <c r="I5800" i="44"/>
  <c r="J5800" i="44" s="1"/>
  <c r="L5799" i="44"/>
  <c r="I5799" i="44"/>
  <c r="J5799" i="44" s="1"/>
  <c r="L5798" i="44"/>
  <c r="I5798" i="44"/>
  <c r="J5798" i="44" s="1"/>
  <c r="L5797" i="44"/>
  <c r="I5797" i="44"/>
  <c r="J5797" i="44" s="1"/>
  <c r="L5796" i="44"/>
  <c r="I5796" i="44"/>
  <c r="J5796" i="44" s="1"/>
  <c r="L5795" i="44"/>
  <c r="I5795" i="44"/>
  <c r="J5795" i="44" s="1"/>
  <c r="L5794" i="44"/>
  <c r="I5794" i="44"/>
  <c r="J5794" i="44" s="1"/>
  <c r="L5793" i="44"/>
  <c r="I5793" i="44"/>
  <c r="J5793" i="44" s="1"/>
  <c r="L5792" i="44"/>
  <c r="I5792" i="44"/>
  <c r="J5792" i="44" s="1"/>
  <c r="L5791" i="44"/>
  <c r="I5791" i="44"/>
  <c r="J5791" i="44" s="1"/>
  <c r="L5790" i="44"/>
  <c r="I5790" i="44"/>
  <c r="J5790" i="44" s="1"/>
  <c r="L5789" i="44"/>
  <c r="I5789" i="44"/>
  <c r="J5789" i="44" s="1"/>
  <c r="L5788" i="44"/>
  <c r="I5788" i="44"/>
  <c r="J5788" i="44" s="1"/>
  <c r="L5787" i="44"/>
  <c r="J5787" i="44"/>
  <c r="I5787" i="44"/>
  <c r="L5786" i="44"/>
  <c r="I5786" i="44"/>
  <c r="J5786" i="44" s="1"/>
  <c r="L5785" i="44"/>
  <c r="I5785" i="44"/>
  <c r="J5785" i="44" s="1"/>
  <c r="L5784" i="44"/>
  <c r="J5784" i="44"/>
  <c r="I5784" i="44"/>
  <c r="L5783" i="44"/>
  <c r="I5783" i="44"/>
  <c r="J5783" i="44" s="1"/>
  <c r="L5782" i="44"/>
  <c r="I5782" i="44"/>
  <c r="J5782" i="44" s="1"/>
  <c r="L5781" i="44"/>
  <c r="I5781" i="44"/>
  <c r="J5781" i="44" s="1"/>
  <c r="L5780" i="44"/>
  <c r="I5780" i="44"/>
  <c r="J5780" i="44" s="1"/>
  <c r="L5779" i="44"/>
  <c r="J5779" i="44"/>
  <c r="I5779" i="44"/>
  <c r="L5778" i="44"/>
  <c r="I5778" i="44"/>
  <c r="J5778" i="44" s="1"/>
  <c r="L5777" i="44"/>
  <c r="I5777" i="44"/>
  <c r="J5777" i="44" s="1"/>
  <c r="L5776" i="44"/>
  <c r="I5776" i="44"/>
  <c r="J5776" i="44" s="1"/>
  <c r="L5775" i="44"/>
  <c r="J5775" i="44"/>
  <c r="I5775" i="44"/>
  <c r="L5774" i="44"/>
  <c r="I5774" i="44"/>
  <c r="J5774" i="44" s="1"/>
  <c r="L5773" i="44"/>
  <c r="I5773" i="44"/>
  <c r="J5773" i="44" s="1"/>
  <c r="L5772" i="44"/>
  <c r="I5772" i="44"/>
  <c r="J5772" i="44" s="1"/>
  <c r="L5771" i="44"/>
  <c r="I5771" i="44"/>
  <c r="J5771" i="44" s="1"/>
  <c r="L5770" i="44"/>
  <c r="I5770" i="44"/>
  <c r="J5770" i="44" s="1"/>
  <c r="L5769" i="44"/>
  <c r="I5769" i="44"/>
  <c r="J5769" i="44" s="1"/>
  <c r="L5768" i="44"/>
  <c r="I5768" i="44"/>
  <c r="J5768" i="44" s="1"/>
  <c r="L5767" i="44"/>
  <c r="I5767" i="44"/>
  <c r="J5767" i="44" s="1"/>
  <c r="L5766" i="44"/>
  <c r="J5766" i="44"/>
  <c r="I5766" i="44"/>
  <c r="L5765" i="44"/>
  <c r="I5765" i="44"/>
  <c r="J5765" i="44" s="1"/>
  <c r="L5764" i="44"/>
  <c r="I5764" i="44"/>
  <c r="J5764" i="44" s="1"/>
  <c r="L5763" i="44"/>
  <c r="I5763" i="44"/>
  <c r="J5763" i="44" s="1"/>
  <c r="L5762" i="44"/>
  <c r="I5762" i="44"/>
  <c r="J5762" i="44" s="1"/>
  <c r="L5761" i="44"/>
  <c r="I5761" i="44"/>
  <c r="J5761" i="44" s="1"/>
  <c r="L5760" i="44"/>
  <c r="J5760" i="44"/>
  <c r="I5760" i="44"/>
  <c r="L5759" i="44"/>
  <c r="I5759" i="44"/>
  <c r="J5759" i="44" s="1"/>
  <c r="L5758" i="44"/>
  <c r="I5758" i="44"/>
  <c r="J5758" i="44" s="1"/>
  <c r="L5757" i="44"/>
  <c r="I5757" i="44"/>
  <c r="J5757" i="44" s="1"/>
  <c r="L5756" i="44"/>
  <c r="I5756" i="44"/>
  <c r="J5756" i="44" s="1"/>
  <c r="L5755" i="44"/>
  <c r="I5755" i="44"/>
  <c r="J5755" i="44" s="1"/>
  <c r="L5754" i="44"/>
  <c r="I5754" i="44"/>
  <c r="J5754" i="44" s="1"/>
  <c r="L5753" i="44"/>
  <c r="I5753" i="44"/>
  <c r="J5753" i="44" s="1"/>
  <c r="L5752" i="44"/>
  <c r="I5752" i="44"/>
  <c r="J5752" i="44" s="1"/>
  <c r="L5751" i="44"/>
  <c r="I5751" i="44"/>
  <c r="J5751" i="44" s="1"/>
  <c r="L5750" i="44"/>
  <c r="I5750" i="44"/>
  <c r="J5750" i="44" s="1"/>
  <c r="L5749" i="44"/>
  <c r="I5749" i="44"/>
  <c r="J5749" i="44" s="1"/>
  <c r="L5748" i="44"/>
  <c r="J5748" i="44"/>
  <c r="I5748" i="44"/>
  <c r="L5747" i="44"/>
  <c r="I5747" i="44"/>
  <c r="J5747" i="44" s="1"/>
  <c r="L5746" i="44"/>
  <c r="I5746" i="44"/>
  <c r="J5746" i="44" s="1"/>
  <c r="L5745" i="44"/>
  <c r="I5745" i="44"/>
  <c r="J5745" i="44" s="1"/>
  <c r="L5744" i="44"/>
  <c r="J5744" i="44"/>
  <c r="I5744" i="44"/>
  <c r="L5743" i="44"/>
  <c r="I5743" i="44"/>
  <c r="J5743" i="44" s="1"/>
  <c r="L5742" i="44"/>
  <c r="I5742" i="44"/>
  <c r="J5742" i="44" s="1"/>
  <c r="L5741" i="44"/>
  <c r="I5741" i="44"/>
  <c r="J5741" i="44" s="1"/>
  <c r="L5740" i="44"/>
  <c r="I5740" i="44"/>
  <c r="J5740" i="44" s="1"/>
  <c r="L5739" i="44"/>
  <c r="I5739" i="44"/>
  <c r="J5739" i="44" s="1"/>
  <c r="L5738" i="44"/>
  <c r="J5738" i="44"/>
  <c r="I5738" i="44"/>
  <c r="L5737" i="44"/>
  <c r="I5737" i="44"/>
  <c r="J5737" i="44" s="1"/>
  <c r="L5736" i="44"/>
  <c r="I5736" i="44"/>
  <c r="J5736" i="44" s="1"/>
  <c r="L5735" i="44"/>
  <c r="I5735" i="44"/>
  <c r="J5735" i="44" s="1"/>
  <c r="L5734" i="44"/>
  <c r="I5734" i="44"/>
  <c r="J5734" i="44" s="1"/>
  <c r="L5733" i="44"/>
  <c r="I5733" i="44"/>
  <c r="J5733" i="44" s="1"/>
  <c r="L5732" i="44"/>
  <c r="I5732" i="44"/>
  <c r="J5732" i="44" s="1"/>
  <c r="L5731" i="44"/>
  <c r="J5731" i="44"/>
  <c r="I5731" i="44"/>
  <c r="L5730" i="44"/>
  <c r="I5730" i="44"/>
  <c r="J5730" i="44" s="1"/>
  <c r="L5729" i="44"/>
  <c r="I5729" i="44"/>
  <c r="J5729" i="44" s="1"/>
  <c r="L5728" i="44"/>
  <c r="I5728" i="44"/>
  <c r="J5728" i="44" s="1"/>
  <c r="L5727" i="44"/>
  <c r="I5727" i="44"/>
  <c r="J5727" i="44" s="1"/>
  <c r="L5726" i="44"/>
  <c r="I5726" i="44"/>
  <c r="J5726" i="44" s="1"/>
  <c r="L5725" i="44"/>
  <c r="I5725" i="44"/>
  <c r="J5725" i="44" s="1"/>
  <c r="L5724" i="44"/>
  <c r="J5724" i="44"/>
  <c r="I5724" i="44"/>
  <c r="L5723" i="44"/>
  <c r="I5723" i="44"/>
  <c r="J5723" i="44" s="1"/>
  <c r="L5722" i="44"/>
  <c r="I5722" i="44"/>
  <c r="J5722" i="44" s="1"/>
  <c r="L5721" i="44"/>
  <c r="I5721" i="44"/>
  <c r="J5721" i="44" s="1"/>
  <c r="L5720" i="44"/>
  <c r="I5720" i="44"/>
  <c r="J5720" i="44" s="1"/>
  <c r="L5719" i="44"/>
  <c r="I5719" i="44"/>
  <c r="J5719" i="44" s="1"/>
  <c r="L5718" i="44"/>
  <c r="I5718" i="44"/>
  <c r="J5718" i="44" s="1"/>
  <c r="L5717" i="44"/>
  <c r="I5717" i="44"/>
  <c r="J5717" i="44" s="1"/>
  <c r="L5716" i="44"/>
  <c r="J5716" i="44"/>
  <c r="I5716" i="44"/>
  <c r="L5715" i="44"/>
  <c r="I5715" i="44"/>
  <c r="J5715" i="44" s="1"/>
  <c r="L5714" i="44"/>
  <c r="I5714" i="44"/>
  <c r="J5714" i="44" s="1"/>
  <c r="L5713" i="44"/>
  <c r="I5713" i="44"/>
  <c r="J5713" i="44" s="1"/>
  <c r="L5712" i="44"/>
  <c r="J5712" i="44"/>
  <c r="I5712" i="44"/>
  <c r="L5711" i="44"/>
  <c r="I5711" i="44"/>
  <c r="J5711" i="44" s="1"/>
  <c r="L5710" i="44"/>
  <c r="I5710" i="44"/>
  <c r="J5710" i="44" s="1"/>
  <c r="L5709" i="44"/>
  <c r="I5709" i="44"/>
  <c r="J5709" i="44" s="1"/>
  <c r="L5708" i="44"/>
  <c r="I5708" i="44"/>
  <c r="J5708" i="44" s="1"/>
  <c r="L5707" i="44"/>
  <c r="I5707" i="44"/>
  <c r="J5707" i="44" s="1"/>
  <c r="L5706" i="44"/>
  <c r="J5706" i="44"/>
  <c r="I5706" i="44"/>
  <c r="L5705" i="44"/>
  <c r="I5705" i="44"/>
  <c r="J5705" i="44" s="1"/>
  <c r="L5704" i="44"/>
  <c r="I5704" i="44"/>
  <c r="J5704" i="44" s="1"/>
  <c r="L5703" i="44"/>
  <c r="I5703" i="44"/>
  <c r="J5703" i="44" s="1"/>
  <c r="L5702" i="44"/>
  <c r="I5702" i="44"/>
  <c r="J5702" i="44" s="1"/>
  <c r="L5701" i="44"/>
  <c r="I5701" i="44"/>
  <c r="J5701" i="44" s="1"/>
  <c r="L5700" i="44"/>
  <c r="I5700" i="44"/>
  <c r="J5700" i="44" s="1"/>
  <c r="L5699" i="44"/>
  <c r="J5699" i="44"/>
  <c r="I5699" i="44"/>
  <c r="L5698" i="44"/>
  <c r="I5698" i="44"/>
  <c r="J5698" i="44" s="1"/>
  <c r="L5697" i="44"/>
  <c r="I5697" i="44"/>
  <c r="J5697" i="44" s="1"/>
  <c r="L5696" i="44"/>
  <c r="I5696" i="44"/>
  <c r="J5696" i="44" s="1"/>
  <c r="L5695" i="44"/>
  <c r="I5695" i="44"/>
  <c r="J5695" i="44" s="1"/>
  <c r="L5694" i="44"/>
  <c r="I5694" i="44"/>
  <c r="J5694" i="44" s="1"/>
  <c r="L5693" i="44"/>
  <c r="I5693" i="44"/>
  <c r="J5693" i="44" s="1"/>
  <c r="L5692" i="44"/>
  <c r="J5692" i="44"/>
  <c r="I5692" i="44"/>
  <c r="L5691" i="44"/>
  <c r="I5691" i="44"/>
  <c r="J5691" i="44" s="1"/>
  <c r="L5690" i="44"/>
  <c r="I5690" i="44"/>
  <c r="J5690" i="44" s="1"/>
  <c r="L5689" i="44"/>
  <c r="I5689" i="44"/>
  <c r="J5689" i="44" s="1"/>
  <c r="L5688" i="44"/>
  <c r="I5688" i="44"/>
  <c r="J5688" i="44" s="1"/>
  <c r="L5687" i="44"/>
  <c r="I5687" i="44"/>
  <c r="J5687" i="44" s="1"/>
  <c r="L5686" i="44"/>
  <c r="I5686" i="44"/>
  <c r="J5686" i="44" s="1"/>
  <c r="L5685" i="44"/>
  <c r="I5685" i="44"/>
  <c r="J5685" i="44" s="1"/>
  <c r="L5684" i="44"/>
  <c r="I5684" i="44"/>
  <c r="J5684" i="44" s="1"/>
  <c r="L5683" i="44"/>
  <c r="J5683" i="44"/>
  <c r="I5683" i="44"/>
  <c r="L5682" i="44"/>
  <c r="I5682" i="44"/>
  <c r="J5682" i="44" s="1"/>
  <c r="L5681" i="44"/>
  <c r="I5681" i="44"/>
  <c r="J5681" i="44" s="1"/>
  <c r="L5680" i="44"/>
  <c r="I5680" i="44"/>
  <c r="J5680" i="44" s="1"/>
  <c r="L5679" i="44"/>
  <c r="I5679" i="44"/>
  <c r="J5679" i="44" s="1"/>
  <c r="L5678" i="44"/>
  <c r="I5678" i="44"/>
  <c r="J5678" i="44" s="1"/>
  <c r="L5677" i="44"/>
  <c r="I5677" i="44"/>
  <c r="J5677" i="44" s="1"/>
  <c r="L5676" i="44"/>
  <c r="J5676" i="44"/>
  <c r="I5676" i="44"/>
  <c r="L5675" i="44"/>
  <c r="I5675" i="44"/>
  <c r="J5675" i="44" s="1"/>
  <c r="L5674" i="44"/>
  <c r="I5674" i="44"/>
  <c r="J5674" i="44" s="1"/>
  <c r="L5673" i="44"/>
  <c r="I5673" i="44"/>
  <c r="J5673" i="44" s="1"/>
  <c r="L5672" i="44"/>
  <c r="I5672" i="44"/>
  <c r="J5672" i="44" s="1"/>
  <c r="L5671" i="44"/>
  <c r="I5671" i="44"/>
  <c r="J5671" i="44" s="1"/>
  <c r="L5670" i="44"/>
  <c r="I5670" i="44"/>
  <c r="J5670" i="44" s="1"/>
  <c r="L5669" i="44"/>
  <c r="I5669" i="44"/>
  <c r="J5669" i="44" s="1"/>
  <c r="L5668" i="44"/>
  <c r="J5668" i="44"/>
  <c r="I5668" i="44"/>
  <c r="L5667" i="44"/>
  <c r="I5667" i="44"/>
  <c r="J5667" i="44" s="1"/>
  <c r="L5666" i="44"/>
  <c r="I5666" i="44"/>
  <c r="J5666" i="44" s="1"/>
  <c r="L5665" i="44"/>
  <c r="I5665" i="44"/>
  <c r="J5665" i="44" s="1"/>
  <c r="L5664" i="44"/>
  <c r="J5664" i="44"/>
  <c r="I5664" i="44"/>
  <c r="L5663" i="44"/>
  <c r="I5663" i="44"/>
  <c r="J5663" i="44" s="1"/>
  <c r="L5662" i="44"/>
  <c r="I5662" i="44"/>
  <c r="J5662" i="44" s="1"/>
  <c r="L5661" i="44"/>
  <c r="I5661" i="44"/>
  <c r="J5661" i="44" s="1"/>
  <c r="L5660" i="44"/>
  <c r="I5660" i="44"/>
  <c r="J5660" i="44" s="1"/>
  <c r="L5659" i="44"/>
  <c r="I5659" i="44"/>
  <c r="J5659" i="44" s="1"/>
  <c r="L5658" i="44"/>
  <c r="I5658" i="44"/>
  <c r="J5658" i="44" s="1"/>
  <c r="L5657" i="44"/>
  <c r="I5657" i="44"/>
  <c r="J5657" i="44" s="1"/>
  <c r="L5656" i="44"/>
  <c r="I5656" i="44"/>
  <c r="J5656" i="44" s="1"/>
  <c r="L5655" i="44"/>
  <c r="I5655" i="44"/>
  <c r="J5655" i="44" s="1"/>
  <c r="L5654" i="44"/>
  <c r="I5654" i="44"/>
  <c r="J5654" i="44" s="1"/>
  <c r="L5653" i="44"/>
  <c r="I5653" i="44"/>
  <c r="J5653" i="44" s="1"/>
  <c r="L5652" i="44"/>
  <c r="J5652" i="44"/>
  <c r="I5652" i="44"/>
  <c r="L5651" i="44"/>
  <c r="I5651" i="44"/>
  <c r="J5651" i="44" s="1"/>
  <c r="L5650" i="44"/>
  <c r="I5650" i="44"/>
  <c r="J5650" i="44" s="1"/>
  <c r="L5649" i="44"/>
  <c r="I5649" i="44"/>
  <c r="J5649" i="44" s="1"/>
  <c r="L5648" i="44"/>
  <c r="J5648" i="44"/>
  <c r="I5648" i="44"/>
  <c r="L5647" i="44"/>
  <c r="I5647" i="44"/>
  <c r="J5647" i="44" s="1"/>
  <c r="L5646" i="44"/>
  <c r="I5646" i="44"/>
  <c r="J5646" i="44" s="1"/>
  <c r="L5645" i="44"/>
  <c r="I5645" i="44"/>
  <c r="J5645" i="44" s="1"/>
  <c r="L5644" i="44"/>
  <c r="I5644" i="44"/>
  <c r="J5644" i="44" s="1"/>
  <c r="L5643" i="44"/>
  <c r="I5643" i="44"/>
  <c r="J5643" i="44" s="1"/>
  <c r="L5642" i="44"/>
  <c r="J5642" i="44"/>
  <c r="I5642" i="44"/>
  <c r="L5641" i="44"/>
  <c r="I5641" i="44"/>
  <c r="J5641" i="44" s="1"/>
  <c r="L5640" i="44"/>
  <c r="I5640" i="44"/>
  <c r="J5640" i="44" s="1"/>
  <c r="L5639" i="44"/>
  <c r="I5639" i="44"/>
  <c r="J5639" i="44" s="1"/>
  <c r="L5638" i="44"/>
  <c r="I5638" i="44"/>
  <c r="J5638" i="44" s="1"/>
  <c r="L5637" i="44"/>
  <c r="I5637" i="44"/>
  <c r="J5637" i="44" s="1"/>
  <c r="L5636" i="44"/>
  <c r="I5636" i="44"/>
  <c r="J5636" i="44" s="1"/>
  <c r="L5635" i="44"/>
  <c r="J5635" i="44"/>
  <c r="I5635" i="44"/>
  <c r="L5634" i="44"/>
  <c r="I5634" i="44"/>
  <c r="J5634" i="44" s="1"/>
  <c r="L5633" i="44"/>
  <c r="I5633" i="44"/>
  <c r="J5633" i="44" s="1"/>
  <c r="L5632" i="44"/>
  <c r="I5632" i="44"/>
  <c r="J5632" i="44" s="1"/>
  <c r="L5631" i="44"/>
  <c r="I5631" i="44"/>
  <c r="J5631" i="44" s="1"/>
  <c r="L5630" i="44"/>
  <c r="I5630" i="44"/>
  <c r="J5630" i="44" s="1"/>
  <c r="L5629" i="44"/>
  <c r="I5629" i="44"/>
  <c r="J5629" i="44" s="1"/>
  <c r="L5628" i="44"/>
  <c r="J5628" i="44"/>
  <c r="I5628" i="44"/>
  <c r="L5627" i="44"/>
  <c r="I5627" i="44"/>
  <c r="J5627" i="44" s="1"/>
  <c r="L5626" i="44"/>
  <c r="I5626" i="44"/>
  <c r="J5626" i="44" s="1"/>
  <c r="L5625" i="44"/>
  <c r="I5625" i="44"/>
  <c r="J5625" i="44" s="1"/>
  <c r="L5624" i="44"/>
  <c r="I5624" i="44"/>
  <c r="J5624" i="44" s="1"/>
  <c r="L5623" i="44"/>
  <c r="I5623" i="44"/>
  <c r="J5623" i="44" s="1"/>
  <c r="L5622" i="44"/>
  <c r="I5622" i="44"/>
  <c r="J5622" i="44" s="1"/>
  <c r="L5621" i="44"/>
  <c r="I5621" i="44"/>
  <c r="J5621" i="44" s="1"/>
  <c r="L5620" i="44"/>
  <c r="I5620" i="44"/>
  <c r="J5620" i="44" s="1"/>
  <c r="L5619" i="44"/>
  <c r="J5619" i="44"/>
  <c r="I5619" i="44"/>
  <c r="L5618" i="44"/>
  <c r="I5618" i="44"/>
  <c r="J5618" i="44" s="1"/>
  <c r="L5617" i="44"/>
  <c r="I5617" i="44"/>
  <c r="J5617" i="44" s="1"/>
  <c r="L5616" i="44"/>
  <c r="J5616" i="44"/>
  <c r="I5616" i="44"/>
  <c r="L5615" i="44"/>
  <c r="I5615" i="44"/>
  <c r="J5615" i="44" s="1"/>
  <c r="L5614" i="44"/>
  <c r="I5614" i="44"/>
  <c r="J5614" i="44" s="1"/>
  <c r="L5613" i="44"/>
  <c r="I5613" i="44"/>
  <c r="J5613" i="44" s="1"/>
  <c r="L5612" i="44"/>
  <c r="I5612" i="44"/>
  <c r="J5612" i="44" s="1"/>
  <c r="L5611" i="44"/>
  <c r="I5611" i="44"/>
  <c r="J5611" i="44" s="1"/>
  <c r="L5610" i="44"/>
  <c r="I5610" i="44"/>
  <c r="J5610" i="44" s="1"/>
  <c r="L5609" i="44"/>
  <c r="I5609" i="44"/>
  <c r="J5609" i="44" s="1"/>
  <c r="L5608" i="44"/>
  <c r="I5608" i="44"/>
  <c r="J5608" i="44" s="1"/>
  <c r="L5607" i="44"/>
  <c r="I5607" i="44"/>
  <c r="J5607" i="44" s="1"/>
  <c r="L5606" i="44"/>
  <c r="I5606" i="44"/>
  <c r="J5606" i="44" s="1"/>
  <c r="L5605" i="44"/>
  <c r="I5605" i="44"/>
  <c r="J5605" i="44" s="1"/>
  <c r="L5604" i="44"/>
  <c r="J5604" i="44"/>
  <c r="I5604" i="44"/>
  <c r="L5603" i="44"/>
  <c r="I5603" i="44"/>
  <c r="J5603" i="44" s="1"/>
  <c r="L5602" i="44"/>
  <c r="J5602" i="44"/>
  <c r="I5602" i="44"/>
  <c r="L5601" i="44"/>
  <c r="I5601" i="44"/>
  <c r="J5601" i="44" s="1"/>
  <c r="L5600" i="44"/>
  <c r="I5600" i="44"/>
  <c r="J5600" i="44" s="1"/>
  <c r="L5599" i="44"/>
  <c r="I5599" i="44"/>
  <c r="J5599" i="44" s="1"/>
  <c r="L5598" i="44"/>
  <c r="I5598" i="44"/>
  <c r="J5598" i="44" s="1"/>
  <c r="L5597" i="44"/>
  <c r="I5597" i="44"/>
  <c r="J5597" i="44" s="1"/>
  <c r="L5596" i="44"/>
  <c r="J5596" i="44"/>
  <c r="I5596" i="44"/>
  <c r="L5595" i="44"/>
  <c r="I5595" i="44"/>
  <c r="J5595" i="44" s="1"/>
  <c r="L5594" i="44"/>
  <c r="I5594" i="44"/>
  <c r="J5594" i="44" s="1"/>
  <c r="L5593" i="44"/>
  <c r="I5593" i="44"/>
  <c r="J5593" i="44" s="1"/>
  <c r="L5592" i="44"/>
  <c r="I5592" i="44"/>
  <c r="J5592" i="44" s="1"/>
  <c r="L5591" i="44"/>
  <c r="I5591" i="44"/>
  <c r="J5591" i="44" s="1"/>
  <c r="L5590" i="44"/>
  <c r="I5590" i="44"/>
  <c r="J5590" i="44" s="1"/>
  <c r="L5589" i="44"/>
  <c r="I5589" i="44"/>
  <c r="J5589" i="44" s="1"/>
  <c r="L5588" i="44"/>
  <c r="I5588" i="44"/>
  <c r="J5588" i="44" s="1"/>
  <c r="L5587" i="44"/>
  <c r="J5587" i="44"/>
  <c r="I5587" i="44"/>
  <c r="L5586" i="44"/>
  <c r="I5586" i="44"/>
  <c r="J5586" i="44" s="1"/>
  <c r="L5585" i="44"/>
  <c r="I5585" i="44"/>
  <c r="J5585" i="44" s="1"/>
  <c r="L5584" i="44"/>
  <c r="J5584" i="44"/>
  <c r="I5584" i="44"/>
  <c r="L5583" i="44"/>
  <c r="I5583" i="44"/>
  <c r="J5583" i="44" s="1"/>
  <c r="L5582" i="44"/>
  <c r="I5582" i="44"/>
  <c r="J5582" i="44" s="1"/>
  <c r="L5581" i="44"/>
  <c r="I5581" i="44"/>
  <c r="J5581" i="44" s="1"/>
  <c r="L5580" i="44"/>
  <c r="I5580" i="44"/>
  <c r="J5580" i="44" s="1"/>
  <c r="L5579" i="44"/>
  <c r="I5579" i="44"/>
  <c r="J5579" i="44" s="1"/>
  <c r="L5578" i="44"/>
  <c r="I5578" i="44"/>
  <c r="J5578" i="44" s="1"/>
  <c r="L5577" i="44"/>
  <c r="I5577" i="44"/>
  <c r="J5577" i="44" s="1"/>
  <c r="L5576" i="44"/>
  <c r="I5576" i="44"/>
  <c r="J5576" i="44" s="1"/>
  <c r="L5575" i="44"/>
  <c r="I5575" i="44"/>
  <c r="J5575" i="44" s="1"/>
  <c r="L5574" i="44"/>
  <c r="I5574" i="44"/>
  <c r="J5574" i="44" s="1"/>
  <c r="L5573" i="44"/>
  <c r="I5573" i="44"/>
  <c r="J5573" i="44" s="1"/>
  <c r="L5572" i="44"/>
  <c r="J5572" i="44"/>
  <c r="I5572" i="44"/>
  <c r="L5571" i="44"/>
  <c r="I5571" i="44"/>
  <c r="J5571" i="44" s="1"/>
  <c r="L5570" i="44"/>
  <c r="J5570" i="44"/>
  <c r="I5570" i="44"/>
  <c r="L5569" i="44"/>
  <c r="I5569" i="44"/>
  <c r="J5569" i="44" s="1"/>
  <c r="L5568" i="44"/>
  <c r="I5568" i="44"/>
  <c r="J5568" i="44" s="1"/>
  <c r="L5567" i="44"/>
  <c r="I5567" i="44"/>
  <c r="J5567" i="44" s="1"/>
  <c r="L5566" i="44"/>
  <c r="I5566" i="44"/>
  <c r="J5566" i="44" s="1"/>
  <c r="L5565" i="44"/>
  <c r="I5565" i="44"/>
  <c r="J5565" i="44" s="1"/>
  <c r="L5564" i="44"/>
  <c r="J5564" i="44"/>
  <c r="I5564" i="44"/>
  <c r="L5563" i="44"/>
  <c r="I5563" i="44"/>
  <c r="J5563" i="44" s="1"/>
  <c r="L5562" i="44"/>
  <c r="I5562" i="44"/>
  <c r="J5562" i="44" s="1"/>
  <c r="L5561" i="44"/>
  <c r="I5561" i="44"/>
  <c r="J5561" i="44" s="1"/>
  <c r="L5560" i="44"/>
  <c r="I5560" i="44"/>
  <c r="J5560" i="44" s="1"/>
  <c r="L5559" i="44"/>
  <c r="I5559" i="44"/>
  <c r="J5559" i="44" s="1"/>
  <c r="L5558" i="44"/>
  <c r="I5558" i="44"/>
  <c r="J5558" i="44" s="1"/>
  <c r="L5557" i="44"/>
  <c r="I5557" i="44"/>
  <c r="J5557" i="44" s="1"/>
  <c r="L5556" i="44"/>
  <c r="I5556" i="44"/>
  <c r="J5556" i="44" s="1"/>
  <c r="L5555" i="44"/>
  <c r="J5555" i="44"/>
  <c r="I5555" i="44"/>
  <c r="L5554" i="44"/>
  <c r="I5554" i="44"/>
  <c r="J5554" i="44" s="1"/>
  <c r="L5553" i="44"/>
  <c r="I5553" i="44"/>
  <c r="J5553" i="44" s="1"/>
  <c r="L5552" i="44"/>
  <c r="J5552" i="44"/>
  <c r="I5552" i="44"/>
  <c r="L5551" i="44"/>
  <c r="I5551" i="44"/>
  <c r="J5551" i="44" s="1"/>
  <c r="L5550" i="44"/>
  <c r="I5550" i="44"/>
  <c r="J5550" i="44" s="1"/>
  <c r="L5549" i="44"/>
  <c r="I5549" i="44"/>
  <c r="J5549" i="44" s="1"/>
  <c r="L5548" i="44"/>
  <c r="I5548" i="44"/>
  <c r="J5548" i="44" s="1"/>
  <c r="L5547" i="44"/>
  <c r="I5547" i="44"/>
  <c r="J5547" i="44" s="1"/>
  <c r="L5546" i="44"/>
  <c r="I5546" i="44"/>
  <c r="J5546" i="44" s="1"/>
  <c r="L5545" i="44"/>
  <c r="I5545" i="44"/>
  <c r="J5545" i="44" s="1"/>
  <c r="L5544" i="44"/>
  <c r="I5544" i="44"/>
  <c r="J5544" i="44" s="1"/>
  <c r="L5543" i="44"/>
  <c r="I5543" i="44"/>
  <c r="J5543" i="44" s="1"/>
  <c r="L5542" i="44"/>
  <c r="I5542" i="44"/>
  <c r="J5542" i="44" s="1"/>
  <c r="L5541" i="44"/>
  <c r="I5541" i="44"/>
  <c r="J5541" i="44" s="1"/>
  <c r="L5540" i="44"/>
  <c r="J5540" i="44"/>
  <c r="I5540" i="44"/>
  <c r="L5539" i="44"/>
  <c r="I5539" i="44"/>
  <c r="J5539" i="44" s="1"/>
  <c r="L5538" i="44"/>
  <c r="J5538" i="44"/>
  <c r="I5538" i="44"/>
  <c r="L5537" i="44"/>
  <c r="I5537" i="44"/>
  <c r="J5537" i="44" s="1"/>
  <c r="L5536" i="44"/>
  <c r="I5536" i="44"/>
  <c r="J5536" i="44" s="1"/>
  <c r="L5535" i="44"/>
  <c r="I5535" i="44"/>
  <c r="J5535" i="44" s="1"/>
  <c r="L5534" i="44"/>
  <c r="I5534" i="44"/>
  <c r="J5534" i="44" s="1"/>
  <c r="L5533" i="44"/>
  <c r="I5533" i="44"/>
  <c r="J5533" i="44" s="1"/>
  <c r="L5532" i="44"/>
  <c r="J5532" i="44"/>
  <c r="I5532" i="44"/>
  <c r="L5531" i="44"/>
  <c r="I5531" i="44"/>
  <c r="J5531" i="44" s="1"/>
  <c r="L5530" i="44"/>
  <c r="I5530" i="44"/>
  <c r="J5530" i="44" s="1"/>
  <c r="L5529" i="44"/>
  <c r="I5529" i="44"/>
  <c r="J5529" i="44" s="1"/>
  <c r="L5528" i="44"/>
  <c r="I5528" i="44"/>
  <c r="J5528" i="44" s="1"/>
  <c r="L5527" i="44"/>
  <c r="I5527" i="44"/>
  <c r="J5527" i="44" s="1"/>
  <c r="L5526" i="44"/>
  <c r="I5526" i="44"/>
  <c r="J5526" i="44" s="1"/>
  <c r="L5525" i="44"/>
  <c r="I5525" i="44"/>
  <c r="J5525" i="44" s="1"/>
  <c r="L5524" i="44"/>
  <c r="I5524" i="44"/>
  <c r="J5524" i="44" s="1"/>
  <c r="L5523" i="44"/>
  <c r="J5523" i="44"/>
  <c r="I5523" i="44"/>
  <c r="L5522" i="44"/>
  <c r="I5522" i="44"/>
  <c r="J5522" i="44" s="1"/>
  <c r="L5521" i="44"/>
  <c r="I5521" i="44"/>
  <c r="J5521" i="44" s="1"/>
  <c r="L5520" i="44"/>
  <c r="J5520" i="44"/>
  <c r="I5520" i="44"/>
  <c r="L5519" i="44"/>
  <c r="I5519" i="44"/>
  <c r="J5519" i="44" s="1"/>
  <c r="L5518" i="44"/>
  <c r="I5518" i="44"/>
  <c r="J5518" i="44" s="1"/>
  <c r="L5517" i="44"/>
  <c r="I5517" i="44"/>
  <c r="J5517" i="44" s="1"/>
  <c r="L5516" i="44"/>
  <c r="I5516" i="44"/>
  <c r="J5516" i="44" s="1"/>
  <c r="L5515" i="44"/>
  <c r="I5515" i="44"/>
  <c r="J5515" i="44" s="1"/>
  <c r="L5514" i="44"/>
  <c r="I5514" i="44"/>
  <c r="J5514" i="44" s="1"/>
  <c r="L5513" i="44"/>
  <c r="I5513" i="44"/>
  <c r="J5513" i="44" s="1"/>
  <c r="L5512" i="44"/>
  <c r="I5512" i="44"/>
  <c r="J5512" i="44" s="1"/>
  <c r="L5511" i="44"/>
  <c r="I5511" i="44"/>
  <c r="J5511" i="44" s="1"/>
  <c r="L5510" i="44"/>
  <c r="I5510" i="44"/>
  <c r="J5510" i="44" s="1"/>
  <c r="L5509" i="44"/>
  <c r="I5509" i="44"/>
  <c r="J5509" i="44" s="1"/>
  <c r="L5508" i="44"/>
  <c r="J5508" i="44"/>
  <c r="I5508" i="44"/>
  <c r="L5507" i="44"/>
  <c r="I5507" i="44"/>
  <c r="J5507" i="44" s="1"/>
  <c r="L5506" i="44"/>
  <c r="J5506" i="44"/>
  <c r="I5506" i="44"/>
  <c r="L5505" i="44"/>
  <c r="I5505" i="44"/>
  <c r="J5505" i="44" s="1"/>
  <c r="L5504" i="44"/>
  <c r="I5504" i="44"/>
  <c r="J5504" i="44" s="1"/>
  <c r="L5503" i="44"/>
  <c r="I5503" i="44"/>
  <c r="J5503" i="44" s="1"/>
  <c r="L5502" i="44"/>
  <c r="I5502" i="44"/>
  <c r="J5502" i="44" s="1"/>
  <c r="L5501" i="44"/>
  <c r="I5501" i="44"/>
  <c r="J5501" i="44" s="1"/>
  <c r="L5500" i="44"/>
  <c r="J5500" i="44"/>
  <c r="I5500" i="44"/>
  <c r="L5499" i="44"/>
  <c r="I5499" i="44"/>
  <c r="J5499" i="44" s="1"/>
  <c r="L5498" i="44"/>
  <c r="I5498" i="44"/>
  <c r="J5498" i="44" s="1"/>
  <c r="L5497" i="44"/>
  <c r="I5497" i="44"/>
  <c r="J5497" i="44" s="1"/>
  <c r="L5496" i="44"/>
  <c r="I5496" i="44"/>
  <c r="J5496" i="44" s="1"/>
  <c r="L5495" i="44"/>
  <c r="I5495" i="44"/>
  <c r="J5495" i="44" s="1"/>
  <c r="L5494" i="44"/>
  <c r="I5494" i="44"/>
  <c r="J5494" i="44" s="1"/>
  <c r="L5493" i="44"/>
  <c r="I5493" i="44"/>
  <c r="J5493" i="44" s="1"/>
  <c r="L5492" i="44"/>
  <c r="I5492" i="44"/>
  <c r="J5492" i="44" s="1"/>
  <c r="L5491" i="44"/>
  <c r="J5491" i="44"/>
  <c r="I5491" i="44"/>
  <c r="L5490" i="44"/>
  <c r="I5490" i="44"/>
  <c r="J5490" i="44" s="1"/>
  <c r="L5489" i="44"/>
  <c r="I5489" i="44"/>
  <c r="J5489" i="44" s="1"/>
  <c r="L5488" i="44"/>
  <c r="J5488" i="44"/>
  <c r="I5488" i="44"/>
  <c r="L5487" i="44"/>
  <c r="I5487" i="44"/>
  <c r="J5487" i="44" s="1"/>
  <c r="L5486" i="44"/>
  <c r="I5486" i="44"/>
  <c r="J5486" i="44" s="1"/>
  <c r="L5485" i="44"/>
  <c r="I5485" i="44"/>
  <c r="J5485" i="44" s="1"/>
  <c r="L5484" i="44"/>
  <c r="I5484" i="44"/>
  <c r="J5484" i="44" s="1"/>
  <c r="L5483" i="44"/>
  <c r="I5483" i="44"/>
  <c r="J5483" i="44" s="1"/>
  <c r="L5482" i="44"/>
  <c r="I5482" i="44"/>
  <c r="J5482" i="44" s="1"/>
  <c r="L5481" i="44"/>
  <c r="I5481" i="44"/>
  <c r="J5481" i="44" s="1"/>
  <c r="L5480" i="44"/>
  <c r="I5480" i="44"/>
  <c r="J5480" i="44" s="1"/>
  <c r="L5479" i="44"/>
  <c r="I5479" i="44"/>
  <c r="J5479" i="44" s="1"/>
  <c r="L5478" i="44"/>
  <c r="I5478" i="44"/>
  <c r="J5478" i="44" s="1"/>
  <c r="L5477" i="44"/>
  <c r="I5477" i="44"/>
  <c r="J5477" i="44" s="1"/>
  <c r="L5476" i="44"/>
  <c r="J5476" i="44"/>
  <c r="I5476" i="44"/>
  <c r="L5475" i="44"/>
  <c r="I5475" i="44"/>
  <c r="J5475" i="44" s="1"/>
  <c r="L5474" i="44"/>
  <c r="J5474" i="44"/>
  <c r="I5474" i="44"/>
  <c r="L5473" i="44"/>
  <c r="I5473" i="44"/>
  <c r="J5473" i="44" s="1"/>
  <c r="L5472" i="44"/>
  <c r="I5472" i="44"/>
  <c r="J5472" i="44" s="1"/>
  <c r="L5471" i="44"/>
  <c r="I5471" i="44"/>
  <c r="J5471" i="44" s="1"/>
  <c r="L5470" i="44"/>
  <c r="I5470" i="44"/>
  <c r="J5470" i="44" s="1"/>
  <c r="L5469" i="44"/>
  <c r="I5469" i="44"/>
  <c r="J5469" i="44" s="1"/>
  <c r="L5468" i="44"/>
  <c r="J5468" i="44"/>
  <c r="I5468" i="44"/>
  <c r="L5467" i="44"/>
  <c r="I5467" i="44"/>
  <c r="J5467" i="44" s="1"/>
  <c r="L5466" i="44"/>
  <c r="I5466" i="44"/>
  <c r="J5466" i="44" s="1"/>
  <c r="L5465" i="44"/>
  <c r="I5465" i="44"/>
  <c r="J5465" i="44" s="1"/>
  <c r="L5464" i="44"/>
  <c r="I5464" i="44"/>
  <c r="J5464" i="44" s="1"/>
  <c r="L5463" i="44"/>
  <c r="I5463" i="44"/>
  <c r="J5463" i="44" s="1"/>
  <c r="L5462" i="44"/>
  <c r="I5462" i="44"/>
  <c r="J5462" i="44" s="1"/>
  <c r="L5461" i="44"/>
  <c r="I5461" i="44"/>
  <c r="J5461" i="44" s="1"/>
  <c r="L5460" i="44"/>
  <c r="I5460" i="44"/>
  <c r="J5460" i="44" s="1"/>
  <c r="L5459" i="44"/>
  <c r="J5459" i="44"/>
  <c r="I5459" i="44"/>
  <c r="L5458" i="44"/>
  <c r="I5458" i="44"/>
  <c r="J5458" i="44" s="1"/>
  <c r="L5457" i="44"/>
  <c r="I5457" i="44"/>
  <c r="J5457" i="44" s="1"/>
  <c r="L5456" i="44"/>
  <c r="J5456" i="44"/>
  <c r="I5456" i="44"/>
  <c r="L5455" i="44"/>
  <c r="I5455" i="44"/>
  <c r="J5455" i="44" s="1"/>
  <c r="L5454" i="44"/>
  <c r="I5454" i="44"/>
  <c r="J5454" i="44" s="1"/>
  <c r="L5453" i="44"/>
  <c r="I5453" i="44"/>
  <c r="J5453" i="44" s="1"/>
  <c r="L5452" i="44"/>
  <c r="I5452" i="44"/>
  <c r="J5452" i="44" s="1"/>
  <c r="L5451" i="44"/>
  <c r="I5451" i="44"/>
  <c r="J5451" i="44" s="1"/>
  <c r="L5450" i="44"/>
  <c r="I5450" i="44"/>
  <c r="J5450" i="44" s="1"/>
  <c r="L5449" i="44"/>
  <c r="I5449" i="44"/>
  <c r="J5449" i="44" s="1"/>
  <c r="L5448" i="44"/>
  <c r="I5448" i="44"/>
  <c r="J5448" i="44" s="1"/>
  <c r="L5447" i="44"/>
  <c r="I5447" i="44"/>
  <c r="J5447" i="44" s="1"/>
  <c r="L5446" i="44"/>
  <c r="I5446" i="44"/>
  <c r="J5446" i="44" s="1"/>
  <c r="L5445" i="44"/>
  <c r="I5445" i="44"/>
  <c r="J5445" i="44" s="1"/>
  <c r="L5444" i="44"/>
  <c r="J5444" i="44"/>
  <c r="I5444" i="44"/>
  <c r="L5443" i="44"/>
  <c r="I5443" i="44"/>
  <c r="J5443" i="44" s="1"/>
  <c r="L5442" i="44"/>
  <c r="J5442" i="44"/>
  <c r="I5442" i="44"/>
  <c r="L5441" i="44"/>
  <c r="I5441" i="44"/>
  <c r="J5441" i="44" s="1"/>
  <c r="L5440" i="44"/>
  <c r="I5440" i="44"/>
  <c r="J5440" i="44" s="1"/>
  <c r="L5439" i="44"/>
  <c r="I5439" i="44"/>
  <c r="J5439" i="44" s="1"/>
  <c r="L5438" i="44"/>
  <c r="I5438" i="44"/>
  <c r="J5438" i="44" s="1"/>
  <c r="L5437" i="44"/>
  <c r="I5437" i="44"/>
  <c r="J5437" i="44" s="1"/>
  <c r="L5436" i="44"/>
  <c r="J5436" i="44"/>
  <c r="I5436" i="44"/>
  <c r="L5435" i="44"/>
  <c r="I5435" i="44"/>
  <c r="J5435" i="44" s="1"/>
  <c r="L5434" i="44"/>
  <c r="I5434" i="44"/>
  <c r="J5434" i="44" s="1"/>
  <c r="L5433" i="44"/>
  <c r="I5433" i="44"/>
  <c r="J5433" i="44" s="1"/>
  <c r="L5432" i="44"/>
  <c r="I5432" i="44"/>
  <c r="J5432" i="44" s="1"/>
  <c r="L5431" i="44"/>
  <c r="I5431" i="44"/>
  <c r="J5431" i="44" s="1"/>
  <c r="L5430" i="44"/>
  <c r="I5430" i="44"/>
  <c r="J5430" i="44" s="1"/>
  <c r="L5429" i="44"/>
  <c r="I5429" i="44"/>
  <c r="J5429" i="44" s="1"/>
  <c r="L5428" i="44"/>
  <c r="I5428" i="44"/>
  <c r="J5428" i="44" s="1"/>
  <c r="L5427" i="44"/>
  <c r="J5427" i="44"/>
  <c r="I5427" i="44"/>
  <c r="L5426" i="44"/>
  <c r="I5426" i="44"/>
  <c r="J5426" i="44" s="1"/>
  <c r="L5425" i="44"/>
  <c r="I5425" i="44"/>
  <c r="J5425" i="44" s="1"/>
  <c r="L5424" i="44"/>
  <c r="J5424" i="44"/>
  <c r="I5424" i="44"/>
  <c r="L5423" i="44"/>
  <c r="I5423" i="44"/>
  <c r="J5423" i="44" s="1"/>
  <c r="L5422" i="44"/>
  <c r="I5422" i="44"/>
  <c r="J5422" i="44" s="1"/>
  <c r="L5421" i="44"/>
  <c r="I5421" i="44"/>
  <c r="J5421" i="44" s="1"/>
  <c r="L5420" i="44"/>
  <c r="I5420" i="44"/>
  <c r="J5420" i="44" s="1"/>
  <c r="L5419" i="44"/>
  <c r="I5419" i="44"/>
  <c r="J5419" i="44" s="1"/>
  <c r="L5418" i="44"/>
  <c r="I5418" i="44"/>
  <c r="J5418" i="44" s="1"/>
  <c r="L5417" i="44"/>
  <c r="I5417" i="44"/>
  <c r="J5417" i="44" s="1"/>
  <c r="L5416" i="44"/>
  <c r="I5416" i="44"/>
  <c r="J5416" i="44" s="1"/>
  <c r="L5415" i="44"/>
  <c r="I5415" i="44"/>
  <c r="J5415" i="44" s="1"/>
  <c r="L5414" i="44"/>
  <c r="I5414" i="44"/>
  <c r="J5414" i="44" s="1"/>
  <c r="L5413" i="44"/>
  <c r="I5413" i="44"/>
  <c r="J5413" i="44" s="1"/>
  <c r="L5412" i="44"/>
  <c r="J5412" i="44"/>
  <c r="I5412" i="44"/>
  <c r="L5411" i="44"/>
  <c r="I5411" i="44"/>
  <c r="J5411" i="44" s="1"/>
  <c r="L5410" i="44"/>
  <c r="J5410" i="44"/>
  <c r="I5410" i="44"/>
  <c r="L5409" i="44"/>
  <c r="I5409" i="44"/>
  <c r="J5409" i="44" s="1"/>
  <c r="L5408" i="44"/>
  <c r="I5408" i="44"/>
  <c r="J5408" i="44" s="1"/>
  <c r="L5407" i="44"/>
  <c r="I5407" i="44"/>
  <c r="J5407" i="44" s="1"/>
  <c r="L5406" i="44"/>
  <c r="I5406" i="44"/>
  <c r="J5406" i="44" s="1"/>
  <c r="L5405" i="44"/>
  <c r="I5405" i="44"/>
  <c r="J5405" i="44" s="1"/>
  <c r="L5404" i="44"/>
  <c r="J5404" i="44"/>
  <c r="I5404" i="44"/>
  <c r="L5403" i="44"/>
  <c r="I5403" i="44"/>
  <c r="J5403" i="44" s="1"/>
  <c r="L5402" i="44"/>
  <c r="I5402" i="44"/>
  <c r="J5402" i="44" s="1"/>
  <c r="L5401" i="44"/>
  <c r="I5401" i="44"/>
  <c r="J5401" i="44" s="1"/>
  <c r="L5400" i="44"/>
  <c r="I5400" i="44"/>
  <c r="J5400" i="44" s="1"/>
  <c r="L5399" i="44"/>
  <c r="I5399" i="44"/>
  <c r="J5399" i="44" s="1"/>
  <c r="L5398" i="44"/>
  <c r="I5398" i="44"/>
  <c r="J5398" i="44" s="1"/>
  <c r="L5397" i="44"/>
  <c r="I5397" i="44"/>
  <c r="J5397" i="44" s="1"/>
  <c r="L5396" i="44"/>
  <c r="I5396" i="44"/>
  <c r="J5396" i="44" s="1"/>
  <c r="L5395" i="44"/>
  <c r="J5395" i="44"/>
  <c r="I5395" i="44"/>
  <c r="L5394" i="44"/>
  <c r="I5394" i="44"/>
  <c r="J5394" i="44" s="1"/>
  <c r="L5393" i="44"/>
  <c r="I5393" i="44"/>
  <c r="J5393" i="44" s="1"/>
  <c r="L5392" i="44"/>
  <c r="J5392" i="44"/>
  <c r="I5392" i="44"/>
  <c r="L5391" i="44"/>
  <c r="I5391" i="44"/>
  <c r="J5391" i="44" s="1"/>
  <c r="L5390" i="44"/>
  <c r="I5390" i="44"/>
  <c r="J5390" i="44" s="1"/>
  <c r="L5389" i="44"/>
  <c r="I5389" i="44"/>
  <c r="J5389" i="44" s="1"/>
  <c r="L5388" i="44"/>
  <c r="I5388" i="44"/>
  <c r="J5388" i="44" s="1"/>
  <c r="L5387" i="44"/>
  <c r="I5387" i="44"/>
  <c r="J5387" i="44" s="1"/>
  <c r="L5386" i="44"/>
  <c r="I5386" i="44"/>
  <c r="J5386" i="44" s="1"/>
  <c r="L5385" i="44"/>
  <c r="I5385" i="44"/>
  <c r="J5385" i="44" s="1"/>
  <c r="L5384" i="44"/>
  <c r="I5384" i="44"/>
  <c r="J5384" i="44" s="1"/>
  <c r="L5383" i="44"/>
  <c r="I5383" i="44"/>
  <c r="J5383" i="44" s="1"/>
  <c r="L5382" i="44"/>
  <c r="I5382" i="44"/>
  <c r="J5382" i="44" s="1"/>
  <c r="L5381" i="44"/>
  <c r="I5381" i="44"/>
  <c r="J5381" i="44" s="1"/>
  <c r="L5380" i="44"/>
  <c r="J5380" i="44"/>
  <c r="I5380" i="44"/>
  <c r="L5379" i="44"/>
  <c r="I5379" i="44"/>
  <c r="J5379" i="44" s="1"/>
  <c r="L5378" i="44"/>
  <c r="J5378" i="44"/>
  <c r="I5378" i="44"/>
  <c r="L5377" i="44"/>
  <c r="I5377" i="44"/>
  <c r="J5377" i="44" s="1"/>
  <c r="L5376" i="44"/>
  <c r="I5376" i="44"/>
  <c r="J5376" i="44" s="1"/>
  <c r="L5375" i="44"/>
  <c r="I5375" i="44"/>
  <c r="J5375" i="44" s="1"/>
  <c r="L5374" i="44"/>
  <c r="I5374" i="44"/>
  <c r="J5374" i="44" s="1"/>
  <c r="L5373" i="44"/>
  <c r="I5373" i="44"/>
  <c r="J5373" i="44" s="1"/>
  <c r="L5372" i="44"/>
  <c r="J5372" i="44"/>
  <c r="I5372" i="44"/>
  <c r="L5371" i="44"/>
  <c r="I5371" i="44"/>
  <c r="J5371" i="44" s="1"/>
  <c r="L5370" i="44"/>
  <c r="I5370" i="44"/>
  <c r="J5370" i="44" s="1"/>
  <c r="L5369" i="44"/>
  <c r="I5369" i="44"/>
  <c r="J5369" i="44" s="1"/>
  <c r="L5368" i="44"/>
  <c r="I5368" i="44"/>
  <c r="J5368" i="44" s="1"/>
  <c r="L5367" i="44"/>
  <c r="I5367" i="44"/>
  <c r="J5367" i="44" s="1"/>
  <c r="L5366" i="44"/>
  <c r="I5366" i="44"/>
  <c r="J5366" i="44" s="1"/>
  <c r="L5365" i="44"/>
  <c r="I5365" i="44"/>
  <c r="J5365" i="44" s="1"/>
  <c r="L5364" i="44"/>
  <c r="I5364" i="44"/>
  <c r="J5364" i="44" s="1"/>
  <c r="L5363" i="44"/>
  <c r="J5363" i="44"/>
  <c r="I5363" i="44"/>
  <c r="L5362" i="44"/>
  <c r="I5362" i="44"/>
  <c r="J5362" i="44" s="1"/>
  <c r="L5361" i="44"/>
  <c r="I5361" i="44"/>
  <c r="J5361" i="44" s="1"/>
  <c r="L5360" i="44"/>
  <c r="J5360" i="44"/>
  <c r="I5360" i="44"/>
  <c r="L5359" i="44"/>
  <c r="I5359" i="44"/>
  <c r="J5359" i="44" s="1"/>
  <c r="L5358" i="44"/>
  <c r="I5358" i="44"/>
  <c r="J5358" i="44" s="1"/>
  <c r="L5357" i="44"/>
  <c r="I5357" i="44"/>
  <c r="J5357" i="44" s="1"/>
  <c r="L5356" i="44"/>
  <c r="I5356" i="44"/>
  <c r="J5356" i="44" s="1"/>
  <c r="L5355" i="44"/>
  <c r="I5355" i="44"/>
  <c r="J5355" i="44" s="1"/>
  <c r="L5354" i="44"/>
  <c r="I5354" i="44"/>
  <c r="J5354" i="44" s="1"/>
  <c r="L5353" i="44"/>
  <c r="I5353" i="44"/>
  <c r="J5353" i="44" s="1"/>
  <c r="L5352" i="44"/>
  <c r="I5352" i="44"/>
  <c r="J5352" i="44" s="1"/>
  <c r="L5351" i="44"/>
  <c r="I5351" i="44"/>
  <c r="J5351" i="44" s="1"/>
  <c r="L5350" i="44"/>
  <c r="I5350" i="44"/>
  <c r="J5350" i="44" s="1"/>
  <c r="L5349" i="44"/>
  <c r="I5349" i="44"/>
  <c r="J5349" i="44" s="1"/>
  <c r="L5348" i="44"/>
  <c r="J5348" i="44"/>
  <c r="I5348" i="44"/>
  <c r="L5347" i="44"/>
  <c r="I5347" i="44"/>
  <c r="J5347" i="44" s="1"/>
  <c r="L5346" i="44"/>
  <c r="J5346" i="44"/>
  <c r="I5346" i="44"/>
  <c r="L5345" i="44"/>
  <c r="I5345" i="44"/>
  <c r="J5345" i="44" s="1"/>
  <c r="L5344" i="44"/>
  <c r="I5344" i="44"/>
  <c r="J5344" i="44" s="1"/>
  <c r="L5343" i="44"/>
  <c r="I5343" i="44"/>
  <c r="J5343" i="44" s="1"/>
  <c r="L5342" i="44"/>
  <c r="I5342" i="44"/>
  <c r="J5342" i="44" s="1"/>
  <c r="L5341" i="44"/>
  <c r="I5341" i="44"/>
  <c r="J5341" i="44" s="1"/>
  <c r="L5340" i="44"/>
  <c r="J5340" i="44"/>
  <c r="I5340" i="44"/>
  <c r="L5339" i="44"/>
  <c r="I5339" i="44"/>
  <c r="J5339" i="44" s="1"/>
  <c r="L5338" i="44"/>
  <c r="I5338" i="44"/>
  <c r="J5338" i="44" s="1"/>
  <c r="L5337" i="44"/>
  <c r="I5337" i="44"/>
  <c r="J5337" i="44" s="1"/>
  <c r="L5336" i="44"/>
  <c r="I5336" i="44"/>
  <c r="J5336" i="44" s="1"/>
  <c r="L5335" i="44"/>
  <c r="I5335" i="44"/>
  <c r="J5335" i="44" s="1"/>
  <c r="L5334" i="44"/>
  <c r="I5334" i="44"/>
  <c r="J5334" i="44" s="1"/>
  <c r="L5333" i="44"/>
  <c r="I5333" i="44"/>
  <c r="J5333" i="44" s="1"/>
  <c r="L5332" i="44"/>
  <c r="I5332" i="44"/>
  <c r="J5332" i="44" s="1"/>
  <c r="L5331" i="44"/>
  <c r="J5331" i="44"/>
  <c r="I5331" i="44"/>
  <c r="L5330" i="44"/>
  <c r="I5330" i="44"/>
  <c r="J5330" i="44" s="1"/>
  <c r="L5329" i="44"/>
  <c r="I5329" i="44"/>
  <c r="J5329" i="44" s="1"/>
  <c r="L5328" i="44"/>
  <c r="J5328" i="44"/>
  <c r="I5328" i="44"/>
  <c r="L5327" i="44"/>
  <c r="I5327" i="44"/>
  <c r="J5327" i="44" s="1"/>
  <c r="L5326" i="44"/>
  <c r="I5326" i="44"/>
  <c r="J5326" i="44" s="1"/>
  <c r="L5325" i="44"/>
  <c r="I5325" i="44"/>
  <c r="J5325" i="44" s="1"/>
  <c r="L5324" i="44"/>
  <c r="I5324" i="44"/>
  <c r="J5324" i="44" s="1"/>
  <c r="L5323" i="44"/>
  <c r="I5323" i="44"/>
  <c r="J5323" i="44" s="1"/>
  <c r="L5322" i="44"/>
  <c r="I5322" i="44"/>
  <c r="J5322" i="44" s="1"/>
  <c r="L5321" i="44"/>
  <c r="I5321" i="44"/>
  <c r="J5321" i="44" s="1"/>
  <c r="L5320" i="44"/>
  <c r="I5320" i="44"/>
  <c r="J5320" i="44" s="1"/>
  <c r="L5319" i="44"/>
  <c r="I5319" i="44"/>
  <c r="J5319" i="44" s="1"/>
  <c r="L5318" i="44"/>
  <c r="I5318" i="44"/>
  <c r="J5318" i="44" s="1"/>
  <c r="L5317" i="44"/>
  <c r="I5317" i="44"/>
  <c r="J5317" i="44" s="1"/>
  <c r="L5316" i="44"/>
  <c r="J5316" i="44"/>
  <c r="I5316" i="44"/>
  <c r="L5315" i="44"/>
  <c r="I5315" i="44"/>
  <c r="J5315" i="44" s="1"/>
  <c r="L5314" i="44"/>
  <c r="J5314" i="44"/>
  <c r="I5314" i="44"/>
  <c r="L5313" i="44"/>
  <c r="I5313" i="44"/>
  <c r="J5313" i="44" s="1"/>
  <c r="L5312" i="44"/>
  <c r="I5312" i="44"/>
  <c r="J5312" i="44" s="1"/>
  <c r="L5311" i="44"/>
  <c r="I5311" i="44"/>
  <c r="J5311" i="44" s="1"/>
  <c r="L5310" i="44"/>
  <c r="I5310" i="44"/>
  <c r="J5310" i="44" s="1"/>
  <c r="L5309" i="44"/>
  <c r="I5309" i="44"/>
  <c r="J5309" i="44" s="1"/>
  <c r="L5308" i="44"/>
  <c r="J5308" i="44"/>
  <c r="I5308" i="44"/>
  <c r="L5307" i="44"/>
  <c r="I5307" i="44"/>
  <c r="J5307" i="44" s="1"/>
  <c r="L5306" i="44"/>
  <c r="I5306" i="44"/>
  <c r="J5306" i="44" s="1"/>
  <c r="L5305" i="44"/>
  <c r="I5305" i="44"/>
  <c r="J5305" i="44" s="1"/>
  <c r="L5304" i="44"/>
  <c r="I5304" i="44"/>
  <c r="J5304" i="44" s="1"/>
  <c r="L5303" i="44"/>
  <c r="I5303" i="44"/>
  <c r="J5303" i="44" s="1"/>
  <c r="L5302" i="44"/>
  <c r="I5302" i="44"/>
  <c r="J5302" i="44" s="1"/>
  <c r="L5301" i="44"/>
  <c r="I5301" i="44"/>
  <c r="J5301" i="44" s="1"/>
  <c r="L5300" i="44"/>
  <c r="I5300" i="44"/>
  <c r="J5300" i="44" s="1"/>
  <c r="L5299" i="44"/>
  <c r="J5299" i="44"/>
  <c r="I5299" i="44"/>
  <c r="L5298" i="44"/>
  <c r="I5298" i="44"/>
  <c r="J5298" i="44" s="1"/>
  <c r="L5297" i="44"/>
  <c r="I5297" i="44"/>
  <c r="J5297" i="44" s="1"/>
  <c r="L5296" i="44"/>
  <c r="J5296" i="44"/>
  <c r="I5296" i="44"/>
  <c r="L5295" i="44"/>
  <c r="I5295" i="44"/>
  <c r="J5295" i="44" s="1"/>
  <c r="L5294" i="44"/>
  <c r="I5294" i="44"/>
  <c r="J5294" i="44" s="1"/>
  <c r="L5293" i="44"/>
  <c r="I5293" i="44"/>
  <c r="J5293" i="44" s="1"/>
  <c r="L5292" i="44"/>
  <c r="I5292" i="44"/>
  <c r="J5292" i="44" s="1"/>
  <c r="L5291" i="44"/>
  <c r="I5291" i="44"/>
  <c r="J5291" i="44" s="1"/>
  <c r="L5290" i="44"/>
  <c r="I5290" i="44"/>
  <c r="J5290" i="44" s="1"/>
  <c r="L5289" i="44"/>
  <c r="I5289" i="44"/>
  <c r="J5289" i="44" s="1"/>
  <c r="L5288" i="44"/>
  <c r="I5288" i="44"/>
  <c r="J5288" i="44" s="1"/>
  <c r="L5287" i="44"/>
  <c r="I5287" i="44"/>
  <c r="J5287" i="44" s="1"/>
  <c r="L5286" i="44"/>
  <c r="I5286" i="44"/>
  <c r="J5286" i="44" s="1"/>
  <c r="L5285" i="44"/>
  <c r="I5285" i="44"/>
  <c r="J5285" i="44" s="1"/>
  <c r="L5284" i="44"/>
  <c r="J5284" i="44"/>
  <c r="I5284" i="44"/>
  <c r="L5283" i="44"/>
  <c r="I5283" i="44"/>
  <c r="J5283" i="44" s="1"/>
  <c r="L5282" i="44"/>
  <c r="J5282" i="44"/>
  <c r="I5282" i="44"/>
  <c r="L5281" i="44"/>
  <c r="I5281" i="44"/>
  <c r="J5281" i="44" s="1"/>
  <c r="L5280" i="44"/>
  <c r="I5280" i="44"/>
  <c r="J5280" i="44" s="1"/>
  <c r="L5279" i="44"/>
  <c r="I5279" i="44"/>
  <c r="J5279" i="44" s="1"/>
  <c r="L5278" i="44"/>
  <c r="I5278" i="44"/>
  <c r="J5278" i="44" s="1"/>
  <c r="L5277" i="44"/>
  <c r="I5277" i="44"/>
  <c r="J5277" i="44" s="1"/>
  <c r="L5276" i="44"/>
  <c r="J5276" i="44"/>
  <c r="I5276" i="44"/>
  <c r="L5275" i="44"/>
  <c r="I5275" i="44"/>
  <c r="J5275" i="44" s="1"/>
  <c r="L5274" i="44"/>
  <c r="I5274" i="44"/>
  <c r="J5274" i="44" s="1"/>
  <c r="L5273" i="44"/>
  <c r="I5273" i="44"/>
  <c r="J5273" i="44" s="1"/>
  <c r="L5272" i="44"/>
  <c r="I5272" i="44"/>
  <c r="J5272" i="44" s="1"/>
  <c r="L5271" i="44"/>
  <c r="I5271" i="44"/>
  <c r="J5271" i="44" s="1"/>
  <c r="L5270" i="44"/>
  <c r="I5270" i="44"/>
  <c r="J5270" i="44" s="1"/>
  <c r="L5269" i="44"/>
  <c r="I5269" i="44"/>
  <c r="J5269" i="44" s="1"/>
  <c r="L5268" i="44"/>
  <c r="I5268" i="44"/>
  <c r="J5268" i="44" s="1"/>
  <c r="L5267" i="44"/>
  <c r="J5267" i="44"/>
  <c r="I5267" i="44"/>
  <c r="L5266" i="44"/>
  <c r="I5266" i="44"/>
  <c r="J5266" i="44" s="1"/>
  <c r="L5265" i="44"/>
  <c r="I5265" i="44"/>
  <c r="J5265" i="44" s="1"/>
  <c r="L5264" i="44"/>
  <c r="J5264" i="44"/>
  <c r="I5264" i="44"/>
  <c r="L5263" i="44"/>
  <c r="I5263" i="44"/>
  <c r="J5263" i="44" s="1"/>
  <c r="L5262" i="44"/>
  <c r="I5262" i="44"/>
  <c r="J5262" i="44" s="1"/>
  <c r="L5261" i="44"/>
  <c r="I5261" i="44"/>
  <c r="J5261" i="44" s="1"/>
  <c r="L5260" i="44"/>
  <c r="I5260" i="44"/>
  <c r="J5260" i="44" s="1"/>
  <c r="L5259" i="44"/>
  <c r="I5259" i="44"/>
  <c r="J5259" i="44" s="1"/>
  <c r="L5258" i="44"/>
  <c r="I5258" i="44"/>
  <c r="J5258" i="44" s="1"/>
  <c r="L5257" i="44"/>
  <c r="I5257" i="44"/>
  <c r="J5257" i="44" s="1"/>
  <c r="L5256" i="44"/>
  <c r="L5255" i="44"/>
  <c r="I5255" i="44"/>
  <c r="J5255" i="44" s="1"/>
  <c r="L5254" i="44"/>
  <c r="I5254" i="44"/>
  <c r="J5254" i="44" s="1"/>
  <c r="L5253" i="44"/>
  <c r="I5253" i="44"/>
  <c r="J5253" i="44" s="1"/>
  <c r="L5252" i="44"/>
  <c r="I5252" i="44"/>
  <c r="J5252" i="44" s="1"/>
  <c r="L5251" i="44"/>
  <c r="I5251" i="44"/>
  <c r="J5251" i="44" s="1"/>
  <c r="L5250" i="44"/>
  <c r="I5250" i="44"/>
  <c r="J5250" i="44" s="1"/>
  <c r="L5249" i="44"/>
  <c r="I5249" i="44"/>
  <c r="J5249" i="44" s="1"/>
  <c r="L5248" i="44"/>
  <c r="I5248" i="44"/>
  <c r="J5248" i="44" s="1"/>
  <c r="L5247" i="44"/>
  <c r="I5247" i="44"/>
  <c r="J5247" i="44" s="1"/>
  <c r="L5246" i="44"/>
  <c r="J5246" i="44"/>
  <c r="I5246" i="44"/>
  <c r="L5245" i="44"/>
  <c r="I5245" i="44"/>
  <c r="J5245" i="44" s="1"/>
  <c r="L5244" i="44"/>
  <c r="I5244" i="44"/>
  <c r="J5244" i="44" s="1"/>
  <c r="L5243" i="44"/>
  <c r="I5243" i="44"/>
  <c r="J5243" i="44" s="1"/>
  <c r="L5242" i="44"/>
  <c r="I5242" i="44"/>
  <c r="J5242" i="44" s="1"/>
  <c r="L5241" i="44"/>
  <c r="I5241" i="44"/>
  <c r="J5241" i="44" s="1"/>
  <c r="L5240" i="44"/>
  <c r="I5240" i="44"/>
  <c r="J5240" i="44" s="1"/>
  <c r="L5239" i="44"/>
  <c r="I5239" i="44"/>
  <c r="J5239" i="44" s="1"/>
  <c r="L5238" i="44"/>
  <c r="I5238" i="44"/>
  <c r="J5238" i="44" s="1"/>
  <c r="L5237" i="44"/>
  <c r="I5237" i="44"/>
  <c r="J5237" i="44" s="1"/>
  <c r="L5236" i="44"/>
  <c r="J5236" i="44"/>
  <c r="I5236" i="44"/>
  <c r="L5235" i="44"/>
  <c r="I5235" i="44"/>
  <c r="J5235" i="44" s="1"/>
  <c r="L5234" i="44"/>
  <c r="I5234" i="44"/>
  <c r="J5234" i="44" s="1"/>
  <c r="L5233" i="44"/>
  <c r="I5233" i="44"/>
  <c r="J5233" i="44" s="1"/>
  <c r="L5232" i="44"/>
  <c r="I5232" i="44"/>
  <c r="J5232" i="44" s="1"/>
  <c r="L5231" i="44"/>
  <c r="I5231" i="44"/>
  <c r="J5231" i="44" s="1"/>
  <c r="L5230" i="44"/>
  <c r="I5230" i="44"/>
  <c r="J5230" i="44" s="1"/>
  <c r="L5229" i="44"/>
  <c r="I5229" i="44"/>
  <c r="J5229" i="44" s="1"/>
  <c r="L5228" i="44"/>
  <c r="J5228" i="44"/>
  <c r="I5228" i="44"/>
  <c r="L5227" i="44"/>
  <c r="I5227" i="44"/>
  <c r="J5227" i="44" s="1"/>
  <c r="L5226" i="44"/>
  <c r="I5226" i="44"/>
  <c r="J5226" i="44" s="1"/>
  <c r="L5225" i="44"/>
  <c r="I5225" i="44"/>
  <c r="J5225" i="44" s="1"/>
  <c r="L5224" i="44"/>
  <c r="I5224" i="44"/>
  <c r="J5224" i="44" s="1"/>
  <c r="L5223" i="44"/>
  <c r="I5223" i="44"/>
  <c r="J5223" i="44" s="1"/>
  <c r="L5222" i="44"/>
  <c r="I5222" i="44"/>
  <c r="J5222" i="44" s="1"/>
  <c r="L5221" i="44"/>
  <c r="I5221" i="44"/>
  <c r="J5221" i="44" s="1"/>
  <c r="L5220" i="44"/>
  <c r="I5220" i="44"/>
  <c r="J5220" i="44" s="1"/>
  <c r="L5219" i="44"/>
  <c r="I5219" i="44"/>
  <c r="J5219" i="44" s="1"/>
  <c r="L5218" i="44"/>
  <c r="I5218" i="44"/>
  <c r="J5218" i="44" s="1"/>
  <c r="L5217" i="44"/>
  <c r="I5217" i="44"/>
  <c r="J5217" i="44" s="1"/>
  <c r="L5216" i="44"/>
  <c r="I5216" i="44"/>
  <c r="J5216" i="44" s="1"/>
  <c r="L5215" i="44"/>
  <c r="I5215" i="44"/>
  <c r="J5215" i="44" s="1"/>
  <c r="L5214" i="44"/>
  <c r="J5214" i="44"/>
  <c r="I5214" i="44"/>
  <c r="L5213" i="44"/>
  <c r="I5213" i="44"/>
  <c r="J5213" i="44" s="1"/>
  <c r="L5212" i="44"/>
  <c r="I5212" i="44"/>
  <c r="J5212" i="44" s="1"/>
  <c r="L5211" i="44"/>
  <c r="I5211" i="44"/>
  <c r="J5211" i="44" s="1"/>
  <c r="L5210" i="44"/>
  <c r="I5210" i="44"/>
  <c r="J5210" i="44" s="1"/>
  <c r="L5209" i="44"/>
  <c r="I5209" i="44"/>
  <c r="J5209" i="44" s="1"/>
  <c r="L5208" i="44"/>
  <c r="I5208" i="44"/>
  <c r="J5208" i="44" s="1"/>
  <c r="L5207" i="44"/>
  <c r="I5207" i="44"/>
  <c r="J5207" i="44" s="1"/>
  <c r="L5206" i="44"/>
  <c r="I5206" i="44"/>
  <c r="J5206" i="44" s="1"/>
  <c r="L5205" i="44"/>
  <c r="I5205" i="44"/>
  <c r="J5205" i="44" s="1"/>
  <c r="L5204" i="44"/>
  <c r="J5204" i="44"/>
  <c r="I5204" i="44"/>
  <c r="L5203" i="44"/>
  <c r="I5203" i="44"/>
  <c r="J5203" i="44" s="1"/>
  <c r="L5202" i="44"/>
  <c r="I5202" i="44"/>
  <c r="J5202" i="44" s="1"/>
  <c r="L5201" i="44"/>
  <c r="I5201" i="44"/>
  <c r="J5201" i="44" s="1"/>
  <c r="L5200" i="44"/>
  <c r="I5200" i="44"/>
  <c r="J5200" i="44" s="1"/>
  <c r="L5199" i="44"/>
  <c r="I5199" i="44"/>
  <c r="J5199" i="44" s="1"/>
  <c r="L5198" i="44"/>
  <c r="I5198" i="44"/>
  <c r="J5198" i="44" s="1"/>
  <c r="L5197" i="44"/>
  <c r="I5197" i="44"/>
  <c r="J5197" i="44" s="1"/>
  <c r="L5196" i="44"/>
  <c r="J5196" i="44"/>
  <c r="I5196" i="44"/>
  <c r="L5195" i="44"/>
  <c r="I5195" i="44"/>
  <c r="J5195" i="44" s="1"/>
  <c r="L5194" i="44"/>
  <c r="I5194" i="44"/>
  <c r="J5194" i="44" s="1"/>
  <c r="L5193" i="44"/>
  <c r="I5193" i="44"/>
  <c r="J5193" i="44" s="1"/>
  <c r="L5192" i="44"/>
  <c r="I5192" i="44"/>
  <c r="J5192" i="44" s="1"/>
  <c r="L5191" i="44"/>
  <c r="I5191" i="44"/>
  <c r="J5191" i="44" s="1"/>
  <c r="L5190" i="44"/>
  <c r="I5190" i="44"/>
  <c r="J5190" i="44" s="1"/>
  <c r="L5189" i="44"/>
  <c r="I5189" i="44"/>
  <c r="J5189" i="44" s="1"/>
  <c r="L5188" i="44"/>
  <c r="I5188" i="44"/>
  <c r="J5188" i="44" s="1"/>
  <c r="L5187" i="44"/>
  <c r="I5187" i="44"/>
  <c r="J5187" i="44" s="1"/>
  <c r="L5186" i="44"/>
  <c r="I5186" i="44"/>
  <c r="J5186" i="44" s="1"/>
  <c r="L5185" i="44"/>
  <c r="I5185" i="44"/>
  <c r="J5185" i="44" s="1"/>
  <c r="L5184" i="44"/>
  <c r="I5184" i="44"/>
  <c r="J5184" i="44" s="1"/>
  <c r="L5183" i="44"/>
  <c r="I5183" i="44"/>
  <c r="J5183" i="44" s="1"/>
  <c r="L5182" i="44"/>
  <c r="J5182" i="44"/>
  <c r="I5182" i="44"/>
  <c r="L5181" i="44"/>
  <c r="I5181" i="44"/>
  <c r="J5181" i="44" s="1"/>
  <c r="L5180" i="44"/>
  <c r="I5180" i="44"/>
  <c r="J5180" i="44" s="1"/>
  <c r="L5179" i="44"/>
  <c r="I5179" i="44"/>
  <c r="J5179" i="44" s="1"/>
  <c r="L5178" i="44"/>
  <c r="I5178" i="44"/>
  <c r="J5178" i="44" s="1"/>
  <c r="L5177" i="44"/>
  <c r="I5177" i="44"/>
  <c r="J5177" i="44" s="1"/>
  <c r="L5176" i="44"/>
  <c r="I5176" i="44"/>
  <c r="J5176" i="44" s="1"/>
  <c r="L5175" i="44"/>
  <c r="I5175" i="44"/>
  <c r="J5175" i="44" s="1"/>
  <c r="L5174" i="44"/>
  <c r="I5174" i="44"/>
  <c r="J5174" i="44" s="1"/>
  <c r="L5173" i="44"/>
  <c r="I5173" i="44"/>
  <c r="J5173" i="44" s="1"/>
  <c r="L5172" i="44"/>
  <c r="J5172" i="44"/>
  <c r="I5172" i="44"/>
  <c r="L5171" i="44"/>
  <c r="I5171" i="44"/>
  <c r="J5171" i="44" s="1"/>
  <c r="L5170" i="44"/>
  <c r="I5170" i="44"/>
  <c r="J5170" i="44" s="1"/>
  <c r="L5169" i="44"/>
  <c r="I5169" i="44"/>
  <c r="J5169" i="44" s="1"/>
  <c r="L5168" i="44"/>
  <c r="I5168" i="44"/>
  <c r="J5168" i="44" s="1"/>
  <c r="L5167" i="44"/>
  <c r="I5167" i="44"/>
  <c r="J5167" i="44" s="1"/>
  <c r="L5166" i="44"/>
  <c r="I5166" i="44"/>
  <c r="J5166" i="44" s="1"/>
  <c r="L5165" i="44"/>
  <c r="I5165" i="44"/>
  <c r="J5165" i="44" s="1"/>
  <c r="L5164" i="44"/>
  <c r="J5164" i="44"/>
  <c r="I5164" i="44"/>
  <c r="L5163" i="44"/>
  <c r="I5163" i="44"/>
  <c r="J5163" i="44" s="1"/>
  <c r="L5162" i="44"/>
  <c r="I5162" i="44"/>
  <c r="J5162" i="44" s="1"/>
  <c r="L5161" i="44"/>
  <c r="I5161" i="44"/>
  <c r="J5161" i="44" s="1"/>
  <c r="L5160" i="44"/>
  <c r="I5160" i="44"/>
  <c r="J5160" i="44" s="1"/>
  <c r="L5159" i="44"/>
  <c r="I5159" i="44"/>
  <c r="J5159" i="44" s="1"/>
  <c r="L5158" i="44"/>
  <c r="I5158" i="44"/>
  <c r="J5158" i="44" s="1"/>
  <c r="L5157" i="44"/>
  <c r="I5157" i="44"/>
  <c r="J5157" i="44" s="1"/>
  <c r="L5156" i="44"/>
  <c r="I5156" i="44"/>
  <c r="J5156" i="44" s="1"/>
  <c r="L5155" i="44"/>
  <c r="I5155" i="44"/>
  <c r="J5155" i="44" s="1"/>
  <c r="L5154" i="44"/>
  <c r="I5154" i="44"/>
  <c r="J5154" i="44" s="1"/>
  <c r="L5153" i="44"/>
  <c r="I5153" i="44"/>
  <c r="J5153" i="44" s="1"/>
  <c r="L5152" i="44"/>
  <c r="I5152" i="44"/>
  <c r="J5152" i="44" s="1"/>
  <c r="L5151" i="44"/>
  <c r="I5151" i="44"/>
  <c r="J5151" i="44" s="1"/>
  <c r="L5150" i="44"/>
  <c r="J5150" i="44"/>
  <c r="I5150" i="44"/>
  <c r="L5149" i="44"/>
  <c r="I5149" i="44"/>
  <c r="J5149" i="44" s="1"/>
  <c r="L5148" i="44"/>
  <c r="I5148" i="44"/>
  <c r="J5148" i="44" s="1"/>
  <c r="L5147" i="44"/>
  <c r="I5147" i="44"/>
  <c r="J5147" i="44" s="1"/>
  <c r="L5146" i="44"/>
  <c r="I5146" i="44"/>
  <c r="J5146" i="44" s="1"/>
  <c r="L5145" i="44"/>
  <c r="I5145" i="44"/>
  <c r="J5145" i="44" s="1"/>
  <c r="L5144" i="44"/>
  <c r="I5144" i="44"/>
  <c r="J5144" i="44" s="1"/>
  <c r="L5143" i="44"/>
  <c r="I5143" i="44"/>
  <c r="J5143" i="44" s="1"/>
  <c r="L5142" i="44"/>
  <c r="I5142" i="44"/>
  <c r="J5142" i="44" s="1"/>
  <c r="L5141" i="44"/>
  <c r="I5141" i="44"/>
  <c r="J5141" i="44" s="1"/>
  <c r="L5140" i="44"/>
  <c r="J5140" i="44"/>
  <c r="I5140" i="44"/>
  <c r="L5139" i="44"/>
  <c r="I5139" i="44"/>
  <c r="J5139" i="44" s="1"/>
  <c r="L5138" i="44"/>
  <c r="I5138" i="44"/>
  <c r="J5138" i="44" s="1"/>
  <c r="L5137" i="44"/>
  <c r="I5137" i="44"/>
  <c r="J5137" i="44" s="1"/>
  <c r="L5136" i="44"/>
  <c r="I5136" i="44"/>
  <c r="J5136" i="44" s="1"/>
  <c r="L5135" i="44"/>
  <c r="I5135" i="44"/>
  <c r="J5135" i="44" s="1"/>
  <c r="L5134" i="44"/>
  <c r="I5134" i="44"/>
  <c r="J5134" i="44" s="1"/>
  <c r="L5133" i="44"/>
  <c r="I5133" i="44"/>
  <c r="J5133" i="44" s="1"/>
  <c r="L5132" i="44"/>
  <c r="J5132" i="44"/>
  <c r="I5132" i="44"/>
  <c r="L5131" i="44"/>
  <c r="I5131" i="44"/>
  <c r="J5131" i="44" s="1"/>
  <c r="L5130" i="44"/>
  <c r="I5130" i="44"/>
  <c r="J5130" i="44" s="1"/>
  <c r="L5129" i="44"/>
  <c r="I5129" i="44"/>
  <c r="J5129" i="44" s="1"/>
  <c r="L5128" i="44"/>
  <c r="I5128" i="44"/>
  <c r="J5128" i="44" s="1"/>
  <c r="L5127" i="44"/>
  <c r="I5127" i="44"/>
  <c r="J5127" i="44" s="1"/>
  <c r="L5126" i="44"/>
  <c r="I5126" i="44"/>
  <c r="J5126" i="44" s="1"/>
  <c r="L5125" i="44"/>
  <c r="I5125" i="44"/>
  <c r="J5125" i="44" s="1"/>
  <c r="L5124" i="44"/>
  <c r="I5124" i="44"/>
  <c r="J5124" i="44" s="1"/>
  <c r="L5123" i="44"/>
  <c r="I5123" i="44"/>
  <c r="J5123" i="44" s="1"/>
  <c r="L5122" i="44"/>
  <c r="I5122" i="44"/>
  <c r="J5122" i="44" s="1"/>
  <c r="L5121" i="44"/>
  <c r="I5121" i="44"/>
  <c r="J5121" i="44" s="1"/>
  <c r="L5120" i="44"/>
  <c r="I5120" i="44"/>
  <c r="J5120" i="44" s="1"/>
  <c r="L5119" i="44"/>
  <c r="I5119" i="44"/>
  <c r="J5119" i="44" s="1"/>
  <c r="L5118" i="44"/>
  <c r="J5118" i="44"/>
  <c r="I5118" i="44"/>
  <c r="L5117" i="44"/>
  <c r="I5117" i="44"/>
  <c r="J5117" i="44" s="1"/>
  <c r="L5116" i="44"/>
  <c r="I5116" i="44"/>
  <c r="J5116" i="44" s="1"/>
  <c r="L5115" i="44"/>
  <c r="I5115" i="44"/>
  <c r="J5115" i="44" s="1"/>
  <c r="L5114" i="44"/>
  <c r="I5114" i="44"/>
  <c r="J5114" i="44" s="1"/>
  <c r="L5113" i="44"/>
  <c r="I5113" i="44"/>
  <c r="J5113" i="44" s="1"/>
  <c r="L5112" i="44"/>
  <c r="I5112" i="44"/>
  <c r="J5112" i="44" s="1"/>
  <c r="L5111" i="44"/>
  <c r="I5111" i="44"/>
  <c r="J5111" i="44" s="1"/>
  <c r="L5110" i="44"/>
  <c r="I5110" i="44"/>
  <c r="J5110" i="44" s="1"/>
  <c r="L5109" i="44"/>
  <c r="I5109" i="44"/>
  <c r="J5109" i="44" s="1"/>
  <c r="L5108" i="44"/>
  <c r="J5108" i="44"/>
  <c r="I5108" i="44"/>
  <c r="L5107" i="44"/>
  <c r="I5107" i="44"/>
  <c r="J5107" i="44" s="1"/>
  <c r="L5106" i="44"/>
  <c r="I5106" i="44"/>
  <c r="J5106" i="44" s="1"/>
  <c r="L5105" i="44"/>
  <c r="I5105" i="44"/>
  <c r="J5105" i="44" s="1"/>
  <c r="L5104" i="44"/>
  <c r="I5104" i="44"/>
  <c r="J5104" i="44" s="1"/>
  <c r="L5103" i="44"/>
  <c r="I5103" i="44"/>
  <c r="J5103" i="44" s="1"/>
  <c r="L5102" i="44"/>
  <c r="I5102" i="44"/>
  <c r="J5102" i="44" s="1"/>
  <c r="L5101" i="44"/>
  <c r="I5101" i="44"/>
  <c r="J5101" i="44" s="1"/>
  <c r="L5100" i="44"/>
  <c r="J5100" i="44"/>
  <c r="I5100" i="44"/>
  <c r="L5099" i="44"/>
  <c r="I5099" i="44"/>
  <c r="J5099" i="44" s="1"/>
  <c r="L5098" i="44"/>
  <c r="I5098" i="44"/>
  <c r="J5098" i="44" s="1"/>
  <c r="L5097" i="44"/>
  <c r="I5097" i="44"/>
  <c r="J5097" i="44" s="1"/>
  <c r="L5096" i="44"/>
  <c r="I5096" i="44"/>
  <c r="J5096" i="44" s="1"/>
  <c r="L5095" i="44"/>
  <c r="I5095" i="44"/>
  <c r="J5095" i="44" s="1"/>
  <c r="L5094" i="44"/>
  <c r="I5094" i="44"/>
  <c r="J5094" i="44" s="1"/>
  <c r="L5093" i="44"/>
  <c r="I5093" i="44"/>
  <c r="J5093" i="44" s="1"/>
  <c r="L5092" i="44"/>
  <c r="I5092" i="44"/>
  <c r="J5092" i="44" s="1"/>
  <c r="L5091" i="44"/>
  <c r="I5091" i="44"/>
  <c r="J5091" i="44" s="1"/>
  <c r="L5090" i="44"/>
  <c r="I5090" i="44"/>
  <c r="J5090" i="44" s="1"/>
  <c r="L5089" i="44"/>
  <c r="I5089" i="44"/>
  <c r="J5089" i="44" s="1"/>
  <c r="L5088" i="44"/>
  <c r="I5088" i="44"/>
  <c r="J5088" i="44" s="1"/>
  <c r="L5087" i="44"/>
  <c r="I5087" i="44"/>
  <c r="J5087" i="44" s="1"/>
  <c r="L5086" i="44"/>
  <c r="J5086" i="44"/>
  <c r="I5086" i="44"/>
  <c r="L5085" i="44"/>
  <c r="I5085" i="44"/>
  <c r="J5085" i="44" s="1"/>
  <c r="L5084" i="44"/>
  <c r="I5084" i="44"/>
  <c r="J5084" i="44" s="1"/>
  <c r="L5083" i="44"/>
  <c r="I5083" i="44"/>
  <c r="J5083" i="44" s="1"/>
  <c r="L5082" i="44"/>
  <c r="I5082" i="44"/>
  <c r="J5082" i="44" s="1"/>
  <c r="L5081" i="44"/>
  <c r="I5081" i="44"/>
  <c r="J5081" i="44" s="1"/>
  <c r="L5080" i="44"/>
  <c r="I5080" i="44"/>
  <c r="J5080" i="44" s="1"/>
  <c r="L5079" i="44"/>
  <c r="I5079" i="44"/>
  <c r="J5079" i="44" s="1"/>
  <c r="L5078" i="44"/>
  <c r="I5078" i="44"/>
  <c r="J5078" i="44" s="1"/>
  <c r="L5077" i="44"/>
  <c r="I5077" i="44"/>
  <c r="J5077" i="44" s="1"/>
  <c r="L5076" i="44"/>
  <c r="J5076" i="44"/>
  <c r="I5076" i="44"/>
  <c r="L5075" i="44"/>
  <c r="I5075" i="44"/>
  <c r="J5075" i="44" s="1"/>
  <c r="L5074" i="44"/>
  <c r="I5074" i="44"/>
  <c r="J5074" i="44" s="1"/>
  <c r="L5073" i="44"/>
  <c r="I5073" i="44"/>
  <c r="J5073" i="44" s="1"/>
  <c r="L5072" i="44"/>
  <c r="I5072" i="44"/>
  <c r="J5072" i="44" s="1"/>
  <c r="L5071" i="44"/>
  <c r="I5071" i="44"/>
  <c r="J5071" i="44" s="1"/>
  <c r="L5070" i="44"/>
  <c r="I5070" i="44"/>
  <c r="J5070" i="44" s="1"/>
  <c r="L5069" i="44"/>
  <c r="I5069" i="44"/>
  <c r="J5069" i="44" s="1"/>
  <c r="L5068" i="44"/>
  <c r="J5068" i="44"/>
  <c r="I5068" i="44"/>
  <c r="L5067" i="44"/>
  <c r="I5067" i="44"/>
  <c r="J5067" i="44" s="1"/>
  <c r="L5066" i="44"/>
  <c r="I5066" i="44"/>
  <c r="J5066" i="44" s="1"/>
  <c r="L5065" i="44"/>
  <c r="I5065" i="44"/>
  <c r="J5065" i="44" s="1"/>
  <c r="L5064" i="44"/>
  <c r="I5064" i="44"/>
  <c r="J5064" i="44" s="1"/>
  <c r="L5063" i="44"/>
  <c r="I5063" i="44"/>
  <c r="J5063" i="44" s="1"/>
  <c r="L5062" i="44"/>
  <c r="I5062" i="44"/>
  <c r="J5062" i="44" s="1"/>
  <c r="L5061" i="44"/>
  <c r="I5061" i="44"/>
  <c r="J5061" i="44" s="1"/>
  <c r="L5060" i="44"/>
  <c r="I5060" i="44"/>
  <c r="J5060" i="44" s="1"/>
  <c r="L5059" i="44"/>
  <c r="I5059" i="44"/>
  <c r="J5059" i="44" s="1"/>
  <c r="L5058" i="44"/>
  <c r="I5058" i="44"/>
  <c r="J5058" i="44" s="1"/>
  <c r="L5057" i="44"/>
  <c r="I5057" i="44"/>
  <c r="J5057" i="44" s="1"/>
  <c r="L5056" i="44"/>
  <c r="I5056" i="44"/>
  <c r="J5056" i="44" s="1"/>
  <c r="L5055" i="44"/>
  <c r="I5055" i="44"/>
  <c r="J5055" i="44" s="1"/>
  <c r="L5054" i="44"/>
  <c r="J5054" i="44"/>
  <c r="I5054" i="44"/>
  <c r="L5053" i="44"/>
  <c r="I5053" i="44"/>
  <c r="J5053" i="44" s="1"/>
  <c r="L5052" i="44"/>
  <c r="I5052" i="44"/>
  <c r="J5052" i="44" s="1"/>
  <c r="L5051" i="44"/>
  <c r="I5051" i="44"/>
  <c r="J5051" i="44" s="1"/>
  <c r="L5050" i="44"/>
  <c r="I5050" i="44"/>
  <c r="J5050" i="44" s="1"/>
  <c r="L5049" i="44"/>
  <c r="I5049" i="44"/>
  <c r="J5049" i="44" s="1"/>
  <c r="L5048" i="44"/>
  <c r="I5048" i="44"/>
  <c r="J5048" i="44" s="1"/>
  <c r="L5047" i="44"/>
  <c r="I5047" i="44"/>
  <c r="J5047" i="44" s="1"/>
  <c r="L5046" i="44"/>
  <c r="I5046" i="44"/>
  <c r="J5046" i="44" s="1"/>
  <c r="L5045" i="44"/>
  <c r="I5045" i="44"/>
  <c r="J5045" i="44" s="1"/>
  <c r="L5044" i="44"/>
  <c r="I5044" i="44"/>
  <c r="J5044" i="44" s="1"/>
  <c r="L5043" i="44"/>
  <c r="I5043" i="44"/>
  <c r="J5043" i="44" s="1"/>
  <c r="L5042" i="44"/>
  <c r="J5042" i="44"/>
  <c r="I5042" i="44"/>
  <c r="L5041" i="44"/>
  <c r="I5041" i="44"/>
  <c r="J5041" i="44" s="1"/>
  <c r="L5040" i="44"/>
  <c r="I5040" i="44"/>
  <c r="J5040" i="44" s="1"/>
  <c r="L5039" i="44"/>
  <c r="I5039" i="44"/>
  <c r="J5039" i="44" s="1"/>
  <c r="L5038" i="44"/>
  <c r="I5038" i="44"/>
  <c r="J5038" i="44" s="1"/>
  <c r="L5037" i="44"/>
  <c r="I5037" i="44"/>
  <c r="J5037" i="44" s="1"/>
  <c r="L5036" i="44"/>
  <c r="J5036" i="44"/>
  <c r="I5036" i="44"/>
  <c r="L5035" i="44"/>
  <c r="I5035" i="44"/>
  <c r="J5035" i="44" s="1"/>
  <c r="L5034" i="44"/>
  <c r="I5034" i="44"/>
  <c r="J5034" i="44" s="1"/>
  <c r="L5033" i="44"/>
  <c r="I5033" i="44"/>
  <c r="J5033" i="44" s="1"/>
  <c r="L5032" i="44"/>
  <c r="I5032" i="44"/>
  <c r="J5032" i="44" s="1"/>
  <c r="L5031" i="44"/>
  <c r="I5031" i="44"/>
  <c r="J5031" i="44" s="1"/>
  <c r="L5030" i="44"/>
  <c r="I5030" i="44"/>
  <c r="J5030" i="44" s="1"/>
  <c r="L5029" i="44"/>
  <c r="I5029" i="44"/>
  <c r="J5029" i="44" s="1"/>
  <c r="L5028" i="44"/>
  <c r="J5028" i="44"/>
  <c r="I5028" i="44"/>
  <c r="L5027" i="44"/>
  <c r="I5027" i="44"/>
  <c r="J5027" i="44" s="1"/>
  <c r="L5026" i="44"/>
  <c r="I5026" i="44"/>
  <c r="J5026" i="44" s="1"/>
  <c r="L5025" i="44"/>
  <c r="I5025" i="44"/>
  <c r="J5025" i="44" s="1"/>
  <c r="L5024" i="44"/>
  <c r="I5024" i="44"/>
  <c r="J5024" i="44" s="1"/>
  <c r="L5023" i="44"/>
  <c r="I5023" i="44"/>
  <c r="J5023" i="44" s="1"/>
  <c r="L5022" i="44"/>
  <c r="J5022" i="44"/>
  <c r="I5022" i="44"/>
  <c r="L5021" i="44"/>
  <c r="I5021" i="44"/>
  <c r="J5021" i="44" s="1"/>
  <c r="L5020" i="44"/>
  <c r="I5020" i="44"/>
  <c r="J5020" i="44" s="1"/>
  <c r="L5019" i="44"/>
  <c r="I5019" i="44"/>
  <c r="J5019" i="44" s="1"/>
  <c r="L5018" i="44"/>
  <c r="I5018" i="44"/>
  <c r="J5018" i="44" s="1"/>
  <c r="L5017" i="44"/>
  <c r="I5017" i="44"/>
  <c r="J5017" i="44" s="1"/>
  <c r="L5016" i="44"/>
  <c r="I5016" i="44"/>
  <c r="J5016" i="44" s="1"/>
  <c r="L5015" i="44"/>
  <c r="I5015" i="44"/>
  <c r="J5015" i="44" s="1"/>
  <c r="L5014" i="44"/>
  <c r="I5014" i="44"/>
  <c r="J5014" i="44" s="1"/>
  <c r="L5013" i="44"/>
  <c r="I5013" i="44"/>
  <c r="J5013" i="44" s="1"/>
  <c r="L5012" i="44"/>
  <c r="I5012" i="44"/>
  <c r="J5012" i="44" s="1"/>
  <c r="L5011" i="44"/>
  <c r="I5011" i="44"/>
  <c r="J5011" i="44" s="1"/>
  <c r="L5010" i="44"/>
  <c r="I5010" i="44"/>
  <c r="J5010" i="44" s="1"/>
  <c r="L5009" i="44"/>
  <c r="I5009" i="44"/>
  <c r="J5009" i="44" s="1"/>
  <c r="L5008" i="44"/>
  <c r="I5008" i="44"/>
  <c r="J5008" i="44" s="1"/>
  <c r="L5007" i="44"/>
  <c r="I5007" i="44"/>
  <c r="J5007" i="44" s="1"/>
  <c r="L5006" i="44"/>
  <c r="J5006" i="44"/>
  <c r="I5006" i="44"/>
  <c r="L5005" i="44"/>
  <c r="I5005" i="44"/>
  <c r="J5005" i="44" s="1"/>
  <c r="L5004" i="44"/>
  <c r="I5004" i="44"/>
  <c r="J5004" i="44" s="1"/>
  <c r="L5003" i="44"/>
  <c r="I5003" i="44"/>
  <c r="J5003" i="44" s="1"/>
  <c r="L5002" i="44"/>
  <c r="J5002" i="44"/>
  <c r="I5002" i="44"/>
  <c r="L5001" i="44"/>
  <c r="I5001" i="44"/>
  <c r="J5001" i="44" s="1"/>
  <c r="L5000" i="44"/>
  <c r="I5000" i="44"/>
  <c r="J5000" i="44" s="1"/>
  <c r="L4999" i="44"/>
  <c r="I4999" i="44"/>
  <c r="J4999" i="44" s="1"/>
  <c r="L4998" i="44"/>
  <c r="I4998" i="44"/>
  <c r="J4998" i="44" s="1"/>
  <c r="L4997" i="44"/>
  <c r="I4997" i="44"/>
  <c r="J4997" i="44" s="1"/>
  <c r="L4996" i="44"/>
  <c r="I4996" i="44"/>
  <c r="J4996" i="44" s="1"/>
  <c r="L4995" i="44"/>
  <c r="I4995" i="44"/>
  <c r="J4995" i="44" s="1"/>
  <c r="L4994" i="44"/>
  <c r="I4994" i="44"/>
  <c r="J4994" i="44" s="1"/>
  <c r="L4993" i="44"/>
  <c r="I4993" i="44"/>
  <c r="J4993" i="44" s="1"/>
  <c r="L4992" i="44"/>
  <c r="I4992" i="44"/>
  <c r="J4992" i="44" s="1"/>
  <c r="L4991" i="44"/>
  <c r="I4991" i="44"/>
  <c r="J4991" i="44" s="1"/>
  <c r="L4990" i="44"/>
  <c r="I4990" i="44"/>
  <c r="J4990" i="44" s="1"/>
  <c r="L4989" i="44"/>
  <c r="I4989" i="44"/>
  <c r="J4989" i="44" s="1"/>
  <c r="L4988" i="44"/>
  <c r="J4988" i="44"/>
  <c r="I4988" i="44"/>
  <c r="L4987" i="44"/>
  <c r="I4987" i="44"/>
  <c r="J4987" i="44" s="1"/>
  <c r="L4986" i="44"/>
  <c r="I4986" i="44"/>
  <c r="J4986" i="44" s="1"/>
  <c r="L4985" i="44"/>
  <c r="I4985" i="44"/>
  <c r="J4985" i="44" s="1"/>
  <c r="L4984" i="44"/>
  <c r="I4984" i="44"/>
  <c r="J4984" i="44" s="1"/>
  <c r="L4983" i="44"/>
  <c r="I4983" i="44"/>
  <c r="J4983" i="44" s="1"/>
  <c r="L4982" i="44"/>
  <c r="I4982" i="44"/>
  <c r="J4982" i="44" s="1"/>
  <c r="L4981" i="44"/>
  <c r="I4981" i="44"/>
  <c r="J4981" i="44" s="1"/>
  <c r="L4980" i="44"/>
  <c r="J4980" i="44"/>
  <c r="I4980" i="44"/>
  <c r="L4979" i="44"/>
  <c r="I4979" i="44"/>
  <c r="J4979" i="44" s="1"/>
  <c r="L4978" i="44"/>
  <c r="I4978" i="44"/>
  <c r="J4978" i="44" s="1"/>
  <c r="L4977" i="44"/>
  <c r="I4977" i="44"/>
  <c r="J4977" i="44" s="1"/>
  <c r="L4976" i="44"/>
  <c r="I4976" i="44"/>
  <c r="J4976" i="44" s="1"/>
  <c r="L4975" i="44"/>
  <c r="I4975" i="44"/>
  <c r="J4975" i="44" s="1"/>
  <c r="L4974" i="44"/>
  <c r="I4974" i="44"/>
  <c r="J4974" i="44" s="1"/>
  <c r="L4973" i="44"/>
  <c r="J4973" i="44"/>
  <c r="I4973" i="44"/>
  <c r="L4972" i="44"/>
  <c r="I4972" i="44"/>
  <c r="J4972" i="44" s="1"/>
  <c r="L4971" i="44"/>
  <c r="I4971" i="44"/>
  <c r="J4971" i="44" s="1"/>
  <c r="L4970" i="44"/>
  <c r="I4970" i="44"/>
  <c r="J4970" i="44" s="1"/>
  <c r="L4969" i="44"/>
  <c r="I4969" i="44"/>
  <c r="J4969" i="44" s="1"/>
  <c r="L4968" i="44"/>
  <c r="I4968" i="44"/>
  <c r="J4968" i="44" s="1"/>
  <c r="L4967" i="44"/>
  <c r="I4967" i="44"/>
  <c r="J4967" i="44" s="1"/>
  <c r="L4966" i="44"/>
  <c r="I4966" i="44"/>
  <c r="J4966" i="44" s="1"/>
  <c r="L4965" i="44"/>
  <c r="I4965" i="44"/>
  <c r="J4965" i="44" s="1"/>
  <c r="L4964" i="44"/>
  <c r="I4964" i="44"/>
  <c r="J4964" i="44" s="1"/>
  <c r="L4963" i="44"/>
  <c r="I4963" i="44"/>
  <c r="J4963" i="44" s="1"/>
  <c r="L4962" i="44"/>
  <c r="I4962" i="44"/>
  <c r="J4962" i="44" s="1"/>
  <c r="L4961" i="44"/>
  <c r="I4961" i="44"/>
  <c r="J4961" i="44" s="1"/>
  <c r="L4960" i="44"/>
  <c r="I4960" i="44"/>
  <c r="J4960" i="44" s="1"/>
  <c r="L4959" i="44"/>
  <c r="I4959" i="44"/>
  <c r="J4959" i="44" s="1"/>
  <c r="L4958" i="44"/>
  <c r="J4958" i="44"/>
  <c r="I4958" i="44"/>
  <c r="L4957" i="44"/>
  <c r="I4957" i="44"/>
  <c r="J4957" i="44" s="1"/>
  <c r="L4956" i="44"/>
  <c r="J4956" i="44"/>
  <c r="I4956" i="44"/>
  <c r="L4955" i="44"/>
  <c r="I4955" i="44"/>
  <c r="J4955" i="44" s="1"/>
  <c r="L4954" i="44"/>
  <c r="I4954" i="44"/>
  <c r="J4954" i="44" s="1"/>
  <c r="L4953" i="44"/>
  <c r="I4953" i="44"/>
  <c r="J4953" i="44" s="1"/>
  <c r="L4952" i="44"/>
  <c r="I4952" i="44"/>
  <c r="J4952" i="44" s="1"/>
  <c r="L4951" i="44"/>
  <c r="I4951" i="44"/>
  <c r="J4951" i="44" s="1"/>
  <c r="L4950" i="44"/>
  <c r="J4950" i="44"/>
  <c r="I4950" i="44"/>
  <c r="L4949" i="44"/>
  <c r="I4949" i="44"/>
  <c r="J4949" i="44" s="1"/>
  <c r="L4948" i="44"/>
  <c r="I4948" i="44"/>
  <c r="J4948" i="44" s="1"/>
  <c r="L4947" i="44"/>
  <c r="I4947" i="44"/>
  <c r="J4947" i="44" s="1"/>
  <c r="L4946" i="44"/>
  <c r="I4946" i="44"/>
  <c r="J4946" i="44" s="1"/>
  <c r="L4945" i="44"/>
  <c r="I4945" i="44"/>
  <c r="J4945" i="44" s="1"/>
  <c r="L4944" i="44"/>
  <c r="I4944" i="44"/>
  <c r="J4944" i="44" s="1"/>
  <c r="L4943" i="44"/>
  <c r="I4943" i="44"/>
  <c r="J4943" i="44" s="1"/>
  <c r="L4942" i="44"/>
  <c r="I4942" i="44"/>
  <c r="J4942" i="44" s="1"/>
  <c r="L4941" i="44"/>
  <c r="I4941" i="44"/>
  <c r="J4941" i="44" s="1"/>
  <c r="L4940" i="44"/>
  <c r="I4940" i="44"/>
  <c r="J4940" i="44" s="1"/>
  <c r="L4939" i="44"/>
  <c r="I4939" i="44"/>
  <c r="J4939" i="44" s="1"/>
  <c r="L4938" i="44"/>
  <c r="I4938" i="44"/>
  <c r="J4938" i="44" s="1"/>
  <c r="L4937" i="44"/>
  <c r="I4937" i="44"/>
  <c r="J4937" i="44" s="1"/>
  <c r="L4936" i="44"/>
  <c r="I4936" i="44"/>
  <c r="J4936" i="44" s="1"/>
  <c r="L4935" i="44"/>
  <c r="I4935" i="44"/>
  <c r="J4935" i="44" s="1"/>
  <c r="L4934" i="44"/>
  <c r="J4934" i="44"/>
  <c r="I4934" i="44"/>
  <c r="L4933" i="44"/>
  <c r="I4933" i="44"/>
  <c r="J4933" i="44" s="1"/>
  <c r="L4932" i="44"/>
  <c r="I4932" i="44"/>
  <c r="J4932" i="44" s="1"/>
  <c r="L4931" i="44"/>
  <c r="I4931" i="44"/>
  <c r="J4931" i="44" s="1"/>
  <c r="L4930" i="44"/>
  <c r="I4930" i="44"/>
  <c r="J4930" i="44" s="1"/>
  <c r="L4929" i="44"/>
  <c r="I4929" i="44"/>
  <c r="J4929" i="44" s="1"/>
  <c r="L4928" i="44"/>
  <c r="I4928" i="44"/>
  <c r="J4928" i="44" s="1"/>
  <c r="L4927" i="44"/>
  <c r="I4927" i="44"/>
  <c r="J4927" i="44" s="1"/>
  <c r="L4926" i="44"/>
  <c r="J4926" i="44"/>
  <c r="I4926" i="44"/>
  <c r="L4925" i="44"/>
  <c r="I4925" i="44"/>
  <c r="J4925" i="44" s="1"/>
  <c r="L4924" i="44"/>
  <c r="I4924" i="44"/>
  <c r="J4924" i="44" s="1"/>
  <c r="L4923" i="44"/>
  <c r="I4923" i="44"/>
  <c r="J4923" i="44" s="1"/>
  <c r="L4922" i="44"/>
  <c r="I4922" i="44"/>
  <c r="J4922" i="44" s="1"/>
  <c r="L4921" i="44"/>
  <c r="I4921" i="44"/>
  <c r="J4921" i="44" s="1"/>
  <c r="L4920" i="44"/>
  <c r="I4920" i="44"/>
  <c r="J4920" i="44" s="1"/>
  <c r="L4919" i="44"/>
  <c r="I4919" i="44"/>
  <c r="J4919" i="44" s="1"/>
  <c r="L4918" i="44"/>
  <c r="J4918" i="44"/>
  <c r="I4918" i="44"/>
  <c r="L4917" i="44"/>
  <c r="I4917" i="44"/>
  <c r="J4917" i="44" s="1"/>
  <c r="L4916" i="44"/>
  <c r="I4916" i="44"/>
  <c r="J4916" i="44" s="1"/>
  <c r="L4915" i="44"/>
  <c r="I4915" i="44"/>
  <c r="J4915" i="44" s="1"/>
  <c r="L4914" i="44"/>
  <c r="I4914" i="44"/>
  <c r="J4914" i="44" s="1"/>
  <c r="L4913" i="44"/>
  <c r="I4913" i="44"/>
  <c r="J4913" i="44" s="1"/>
  <c r="L4912" i="44"/>
  <c r="I4912" i="44"/>
  <c r="J4912" i="44" s="1"/>
  <c r="L4911" i="44"/>
  <c r="I4911" i="44"/>
  <c r="J4911" i="44" s="1"/>
  <c r="L4910" i="44"/>
  <c r="I4910" i="44"/>
  <c r="J4910" i="44" s="1"/>
  <c r="L4909" i="44"/>
  <c r="J4909" i="44"/>
  <c r="I4909" i="44"/>
  <c r="L4908" i="44"/>
  <c r="I4908" i="44"/>
  <c r="J4908" i="44" s="1"/>
  <c r="L4907" i="44"/>
  <c r="I4907" i="44"/>
  <c r="J4907" i="44" s="1"/>
  <c r="L4906" i="44"/>
  <c r="J4906" i="44"/>
  <c r="I4906" i="44"/>
  <c r="L4905" i="44"/>
  <c r="I4905" i="44"/>
  <c r="J4905" i="44" s="1"/>
  <c r="L4904" i="44"/>
  <c r="I4904" i="44"/>
  <c r="J4904" i="44" s="1"/>
  <c r="L4903" i="44"/>
  <c r="I4903" i="44"/>
  <c r="J4903" i="44" s="1"/>
  <c r="L4902" i="44"/>
  <c r="I4902" i="44"/>
  <c r="J4902" i="44" s="1"/>
  <c r="L4901" i="44"/>
  <c r="I4901" i="44"/>
  <c r="J4901" i="44" s="1"/>
  <c r="L4900" i="44"/>
  <c r="I4900" i="44"/>
  <c r="J4900" i="44" s="1"/>
  <c r="L4899" i="44"/>
  <c r="I4899" i="44"/>
  <c r="J4899" i="44" s="1"/>
  <c r="L4898" i="44"/>
  <c r="I4898" i="44"/>
  <c r="J4898" i="44" s="1"/>
  <c r="L4897" i="44"/>
  <c r="I4897" i="44"/>
  <c r="J4897" i="44" s="1"/>
  <c r="L4896" i="44"/>
  <c r="I4896" i="44"/>
  <c r="J4896" i="44" s="1"/>
  <c r="L4895" i="44"/>
  <c r="I4895" i="44"/>
  <c r="J4895" i="44" s="1"/>
  <c r="L4894" i="44"/>
  <c r="J4894" i="44"/>
  <c r="I4894" i="44"/>
  <c r="L4893" i="44"/>
  <c r="I4893" i="44"/>
  <c r="J4893" i="44" s="1"/>
  <c r="L4892" i="44"/>
  <c r="I4892" i="44"/>
  <c r="J4892" i="44" s="1"/>
  <c r="L4891" i="44"/>
  <c r="I4891" i="44"/>
  <c r="J4891" i="44" s="1"/>
  <c r="L4890" i="44"/>
  <c r="I4890" i="44"/>
  <c r="J4890" i="44" s="1"/>
  <c r="L4889" i="44"/>
  <c r="I4889" i="44"/>
  <c r="J4889" i="44" s="1"/>
  <c r="L4888" i="44"/>
  <c r="I4888" i="44"/>
  <c r="J4888" i="44" s="1"/>
  <c r="L4887" i="44"/>
  <c r="I4887" i="44"/>
  <c r="J4887" i="44" s="1"/>
  <c r="L4886" i="44"/>
  <c r="I4886" i="44"/>
  <c r="J4886" i="44" s="1"/>
  <c r="L4885" i="44"/>
  <c r="I4885" i="44"/>
  <c r="J4885" i="44" s="1"/>
  <c r="L4884" i="44"/>
  <c r="I4884" i="44"/>
  <c r="J4884" i="44" s="1"/>
  <c r="L4883" i="44"/>
  <c r="I4883" i="44"/>
  <c r="J4883" i="44" s="1"/>
  <c r="L4882" i="44"/>
  <c r="I4882" i="44"/>
  <c r="J4882" i="44" s="1"/>
  <c r="L4881" i="44"/>
  <c r="I4881" i="44"/>
  <c r="J4881" i="44" s="1"/>
  <c r="L4880" i="44"/>
  <c r="I4880" i="44"/>
  <c r="J4880" i="44" s="1"/>
  <c r="L4879" i="44"/>
  <c r="I4879" i="44"/>
  <c r="J4879" i="44" s="1"/>
  <c r="L4878" i="44"/>
  <c r="J4878" i="44"/>
  <c r="I4878" i="44"/>
  <c r="L4877" i="44"/>
  <c r="I4877" i="44"/>
  <c r="J4877" i="44" s="1"/>
  <c r="L4876" i="44"/>
  <c r="I4876" i="44"/>
  <c r="J4876" i="44" s="1"/>
  <c r="L4875" i="44"/>
  <c r="I4875" i="44"/>
  <c r="J4875" i="44" s="1"/>
  <c r="L4874" i="44"/>
  <c r="I4874" i="44"/>
  <c r="J4874" i="44" s="1"/>
  <c r="L4873" i="44"/>
  <c r="I4873" i="44"/>
  <c r="J4873" i="44" s="1"/>
  <c r="L4872" i="44"/>
  <c r="I4872" i="44"/>
  <c r="J4872" i="44" s="1"/>
  <c r="L4871" i="44"/>
  <c r="I4871" i="44"/>
  <c r="J4871" i="44" s="1"/>
  <c r="L4870" i="44"/>
  <c r="I4870" i="44"/>
  <c r="J4870" i="44" s="1"/>
  <c r="L4869" i="44"/>
  <c r="I4869" i="44"/>
  <c r="J4869" i="44" s="1"/>
  <c r="L4868" i="44"/>
  <c r="I4868" i="44"/>
  <c r="J4868" i="44" s="1"/>
  <c r="L4867" i="44"/>
  <c r="I4867" i="44"/>
  <c r="J4867" i="44" s="1"/>
  <c r="L4866" i="44"/>
  <c r="I4866" i="44"/>
  <c r="J4866" i="44" s="1"/>
  <c r="L4865" i="44"/>
  <c r="I4865" i="44"/>
  <c r="J4865" i="44" s="1"/>
  <c r="L4864" i="44"/>
  <c r="I4864" i="44"/>
  <c r="J4864" i="44" s="1"/>
  <c r="L4863" i="44"/>
  <c r="I4863" i="44"/>
  <c r="J4863" i="44" s="1"/>
  <c r="L4862" i="44"/>
  <c r="I4862" i="44"/>
  <c r="J4862" i="44" s="1"/>
  <c r="L4861" i="44"/>
  <c r="I4861" i="44"/>
  <c r="J4861" i="44" s="1"/>
  <c r="L4860" i="44"/>
  <c r="J4860" i="44"/>
  <c r="I4860" i="44"/>
  <c r="L4859" i="44"/>
  <c r="I4859" i="44"/>
  <c r="J4859" i="44" s="1"/>
  <c r="L4858" i="44"/>
  <c r="I4858" i="44"/>
  <c r="J4858" i="44" s="1"/>
  <c r="L4857" i="44"/>
  <c r="I4857" i="44"/>
  <c r="J4857" i="44" s="1"/>
  <c r="L4856" i="44"/>
  <c r="I4856" i="44"/>
  <c r="J4856" i="44" s="1"/>
  <c r="L4855" i="44"/>
  <c r="I4855" i="44"/>
  <c r="J4855" i="44" s="1"/>
  <c r="L4854" i="44"/>
  <c r="I4854" i="44"/>
  <c r="J4854" i="44" s="1"/>
  <c r="L4853" i="44"/>
  <c r="I4853" i="44"/>
  <c r="J4853" i="44" s="1"/>
  <c r="L4852" i="44"/>
  <c r="I4852" i="44"/>
  <c r="J4852" i="44" s="1"/>
  <c r="L4851" i="44"/>
  <c r="I4851" i="44"/>
  <c r="J4851" i="44" s="1"/>
  <c r="L4850" i="44"/>
  <c r="J4850" i="44"/>
  <c r="I4850" i="44"/>
  <c r="L4849" i="44"/>
  <c r="I4849" i="44"/>
  <c r="J4849" i="44" s="1"/>
  <c r="L4848" i="44"/>
  <c r="I4848" i="44"/>
  <c r="J4848" i="44" s="1"/>
  <c r="L4847" i="44"/>
  <c r="I4847" i="44"/>
  <c r="J4847" i="44" s="1"/>
  <c r="L4846" i="44"/>
  <c r="I4846" i="44"/>
  <c r="J4846" i="44" s="1"/>
  <c r="L4845" i="44"/>
  <c r="I4845" i="44"/>
  <c r="J4845" i="44" s="1"/>
  <c r="L4844" i="44"/>
  <c r="I4844" i="44"/>
  <c r="J4844" i="44" s="1"/>
  <c r="L4843" i="44"/>
  <c r="I4843" i="44"/>
  <c r="J4843" i="44" s="1"/>
  <c r="L4842" i="44"/>
  <c r="J4842" i="44"/>
  <c r="I4842" i="44"/>
  <c r="L4841" i="44"/>
  <c r="I4841" i="44"/>
  <c r="J4841" i="44" s="1"/>
  <c r="L4840" i="44"/>
  <c r="I4840" i="44"/>
  <c r="J4840" i="44" s="1"/>
  <c r="L4839" i="44"/>
  <c r="I4839" i="44"/>
  <c r="J4839" i="44" s="1"/>
  <c r="L4838" i="44"/>
  <c r="I4838" i="44"/>
  <c r="J4838" i="44" s="1"/>
  <c r="L4837" i="44"/>
  <c r="I4837" i="44"/>
  <c r="J4837" i="44" s="1"/>
  <c r="L4836" i="44"/>
  <c r="I4836" i="44"/>
  <c r="J4836" i="44" s="1"/>
  <c r="L4835" i="44"/>
  <c r="I4835" i="44"/>
  <c r="J4835" i="44" s="1"/>
  <c r="L4834" i="44"/>
  <c r="I4834" i="44"/>
  <c r="J4834" i="44" s="1"/>
  <c r="L4833" i="44"/>
  <c r="I4833" i="44"/>
  <c r="J4833" i="44" s="1"/>
  <c r="L4832" i="44"/>
  <c r="I4832" i="44"/>
  <c r="J4832" i="44" s="1"/>
  <c r="L4831" i="44"/>
  <c r="I4831" i="44"/>
  <c r="J4831" i="44" s="1"/>
  <c r="L4830" i="44"/>
  <c r="J4830" i="44"/>
  <c r="I4830" i="44"/>
  <c r="L4829" i="44"/>
  <c r="I4829" i="44"/>
  <c r="J4829" i="44" s="1"/>
  <c r="L4828" i="44"/>
  <c r="I4828" i="44"/>
  <c r="J4828" i="44" s="1"/>
  <c r="L4827" i="44"/>
  <c r="I4827" i="44"/>
  <c r="J4827" i="44" s="1"/>
  <c r="L4826" i="44"/>
  <c r="J4826" i="44"/>
  <c r="I4826" i="44"/>
  <c r="L4825" i="44"/>
  <c r="I4825" i="44"/>
  <c r="J4825" i="44" s="1"/>
  <c r="L4824" i="44"/>
  <c r="I4824" i="44"/>
  <c r="J4824" i="44" s="1"/>
  <c r="L4823" i="44"/>
  <c r="I4823" i="44"/>
  <c r="J4823" i="44" s="1"/>
  <c r="L4822" i="44"/>
  <c r="I4822" i="44"/>
  <c r="J4822" i="44" s="1"/>
  <c r="L4821" i="44"/>
  <c r="I4821" i="44"/>
  <c r="J4821" i="44" s="1"/>
  <c r="L4820" i="44"/>
  <c r="I4820" i="44"/>
  <c r="J4820" i="44" s="1"/>
  <c r="L4819" i="44"/>
  <c r="I4819" i="44"/>
  <c r="J4819" i="44" s="1"/>
  <c r="L4818" i="44"/>
  <c r="I4818" i="44"/>
  <c r="J4818" i="44" s="1"/>
  <c r="L4817" i="44"/>
  <c r="I4817" i="44"/>
  <c r="J4817" i="44" s="1"/>
  <c r="L4816" i="44"/>
  <c r="I4816" i="44"/>
  <c r="J4816" i="44" s="1"/>
  <c r="L4815" i="44"/>
  <c r="I4815" i="44"/>
  <c r="J4815" i="44" s="1"/>
  <c r="L4814" i="44"/>
  <c r="I4814" i="44"/>
  <c r="J4814" i="44" s="1"/>
  <c r="L4813" i="44"/>
  <c r="I4813" i="44"/>
  <c r="J4813" i="44" s="1"/>
  <c r="L4812" i="44"/>
  <c r="I4812" i="44"/>
  <c r="J4812" i="44" s="1"/>
  <c r="L4811" i="44"/>
  <c r="I4811" i="44"/>
  <c r="J4811" i="44" s="1"/>
  <c r="L4810" i="44"/>
  <c r="J4810" i="44"/>
  <c r="I4810" i="44"/>
  <c r="L4809" i="44"/>
  <c r="I4809" i="44"/>
  <c r="J4809" i="44" s="1"/>
  <c r="L4808" i="44"/>
  <c r="I4808" i="44"/>
  <c r="J4808" i="44" s="1"/>
  <c r="L4807" i="44"/>
  <c r="I4807" i="44"/>
  <c r="J4807" i="44" s="1"/>
  <c r="L4806" i="44"/>
  <c r="I4806" i="44"/>
  <c r="J4806" i="44" s="1"/>
  <c r="L4805" i="44"/>
  <c r="I4805" i="44"/>
  <c r="J4805" i="44" s="1"/>
  <c r="L4804" i="44"/>
  <c r="J4804" i="44"/>
  <c r="I4804" i="44"/>
  <c r="L4803" i="44"/>
  <c r="I4803" i="44"/>
  <c r="J4803" i="44" s="1"/>
  <c r="L4802" i="44"/>
  <c r="I4802" i="44"/>
  <c r="J4802" i="44" s="1"/>
  <c r="L4801" i="44"/>
  <c r="I4801" i="44"/>
  <c r="J4801" i="44" s="1"/>
  <c r="L4800" i="44"/>
  <c r="I4800" i="44"/>
  <c r="J4800" i="44" s="1"/>
  <c r="L4799" i="44"/>
  <c r="I4799" i="44"/>
  <c r="J4799" i="44" s="1"/>
  <c r="L4798" i="44"/>
  <c r="I4798" i="44"/>
  <c r="J4798" i="44" s="1"/>
  <c r="L4797" i="44"/>
  <c r="I4797" i="44"/>
  <c r="J4797" i="44" s="1"/>
  <c r="L4796" i="44"/>
  <c r="I4796" i="44"/>
  <c r="J4796" i="44" s="1"/>
  <c r="L4795" i="44"/>
  <c r="I4795" i="44"/>
  <c r="J4795" i="44" s="1"/>
  <c r="L4794" i="44"/>
  <c r="I4794" i="44"/>
  <c r="J4794" i="44" s="1"/>
  <c r="L4793" i="44"/>
  <c r="I4793" i="44"/>
  <c r="J4793" i="44" s="1"/>
  <c r="L4792" i="44"/>
  <c r="I4792" i="44"/>
  <c r="J4792" i="44" s="1"/>
  <c r="L4791" i="44"/>
  <c r="I4791" i="44"/>
  <c r="J4791" i="44" s="1"/>
  <c r="L4790" i="44"/>
  <c r="J4790" i="44"/>
  <c r="I4790" i="44"/>
  <c r="L4789" i="44"/>
  <c r="I4789" i="44"/>
  <c r="J4789" i="44" s="1"/>
  <c r="L4788" i="44"/>
  <c r="I4788" i="44"/>
  <c r="J4788" i="44" s="1"/>
  <c r="L4787" i="44"/>
  <c r="I4787" i="44"/>
  <c r="J4787" i="44" s="1"/>
  <c r="L4786" i="44"/>
  <c r="I4786" i="44"/>
  <c r="J4786" i="44" s="1"/>
  <c r="L4785" i="44"/>
  <c r="I4785" i="44"/>
  <c r="J4785" i="44" s="1"/>
  <c r="L4784" i="44"/>
  <c r="I4784" i="44"/>
  <c r="J4784" i="44" s="1"/>
  <c r="L4783" i="44"/>
  <c r="I4783" i="44"/>
  <c r="J4783" i="44" s="1"/>
  <c r="L4782" i="44"/>
  <c r="J4782" i="44"/>
  <c r="I4782" i="44"/>
  <c r="L4781" i="44"/>
  <c r="I4781" i="44"/>
  <c r="J4781" i="44" s="1"/>
  <c r="L4780" i="44"/>
  <c r="I4780" i="44"/>
  <c r="J4780" i="44" s="1"/>
  <c r="L4779" i="44"/>
  <c r="I4779" i="44"/>
  <c r="J4779" i="44" s="1"/>
  <c r="L4778" i="44"/>
  <c r="J4778" i="44"/>
  <c r="I4778" i="44"/>
  <c r="L4777" i="44"/>
  <c r="I4777" i="44"/>
  <c r="J4777" i="44" s="1"/>
  <c r="L4776" i="44"/>
  <c r="I4776" i="44"/>
  <c r="J4776" i="44" s="1"/>
  <c r="L4775" i="44"/>
  <c r="I4775" i="44"/>
  <c r="J4775" i="44" s="1"/>
  <c r="L4774" i="44"/>
  <c r="I4774" i="44"/>
  <c r="J4774" i="44" s="1"/>
  <c r="L4773" i="44"/>
  <c r="I4773" i="44"/>
  <c r="J4773" i="44" s="1"/>
  <c r="L4772" i="44"/>
  <c r="I4772" i="44"/>
  <c r="J4772" i="44" s="1"/>
  <c r="L4771" i="44"/>
  <c r="I4771" i="44"/>
  <c r="J4771" i="44" s="1"/>
  <c r="L4770" i="44"/>
  <c r="I4770" i="44"/>
  <c r="J4770" i="44" s="1"/>
  <c r="L4769" i="44"/>
  <c r="I4769" i="44"/>
  <c r="J4769" i="44" s="1"/>
  <c r="L4768" i="44"/>
  <c r="I4768" i="44"/>
  <c r="J4768" i="44" s="1"/>
  <c r="L4767" i="44"/>
  <c r="I4767" i="44"/>
  <c r="J4767" i="44" s="1"/>
  <c r="L4766" i="44"/>
  <c r="I4766" i="44"/>
  <c r="J4766" i="44" s="1"/>
  <c r="L4765" i="44"/>
  <c r="I4765" i="44"/>
  <c r="J4765" i="44" s="1"/>
  <c r="L4764" i="44"/>
  <c r="J4764" i="44"/>
  <c r="I4764" i="44"/>
  <c r="L4763" i="44"/>
  <c r="I4763" i="44"/>
  <c r="J4763" i="44" s="1"/>
  <c r="L4762" i="44"/>
  <c r="I4762" i="44"/>
  <c r="J4762" i="44" s="1"/>
  <c r="L4761" i="44"/>
  <c r="I4761" i="44"/>
  <c r="J4761" i="44" s="1"/>
  <c r="L4760" i="44"/>
  <c r="I4760" i="44"/>
  <c r="J4760" i="44" s="1"/>
  <c r="L4759" i="44"/>
  <c r="I4759" i="44"/>
  <c r="J4759" i="44" s="1"/>
  <c r="L4758" i="44"/>
  <c r="I4758" i="44"/>
  <c r="J4758" i="44" s="1"/>
  <c r="L4757" i="44"/>
  <c r="I4757" i="44"/>
  <c r="J4757" i="44" s="1"/>
  <c r="L4756" i="44"/>
  <c r="I4756" i="44"/>
  <c r="J4756" i="44" s="1"/>
  <c r="L4755" i="44"/>
  <c r="I4755" i="44"/>
  <c r="J4755" i="44" s="1"/>
  <c r="L4754" i="44"/>
  <c r="I4754" i="44"/>
  <c r="J4754" i="44" s="1"/>
  <c r="L4753" i="44"/>
  <c r="I4753" i="44"/>
  <c r="J4753" i="44" s="1"/>
  <c r="L4752" i="44"/>
  <c r="I4752" i="44"/>
  <c r="J4752" i="44" s="1"/>
  <c r="L4751" i="44"/>
  <c r="I4751" i="44"/>
  <c r="J4751" i="44" s="1"/>
  <c r="L4750" i="44"/>
  <c r="I4750" i="44"/>
  <c r="J4750" i="44" s="1"/>
  <c r="L4749" i="44"/>
  <c r="I4749" i="44"/>
  <c r="J4749" i="44" s="1"/>
  <c r="L4748" i="44"/>
  <c r="I4748" i="44"/>
  <c r="J4748" i="44" s="1"/>
  <c r="L4747" i="44"/>
  <c r="I4747" i="44"/>
  <c r="J4747" i="44" s="1"/>
  <c r="L4746" i="44"/>
  <c r="I4746" i="44"/>
  <c r="J4746" i="44" s="1"/>
  <c r="L4745" i="44"/>
  <c r="I4745" i="44"/>
  <c r="J4745" i="44" s="1"/>
  <c r="L4744" i="44"/>
  <c r="J4744" i="44"/>
  <c r="I4744" i="44"/>
  <c r="L4743" i="44"/>
  <c r="I4743" i="44"/>
  <c r="J4743" i="44" s="1"/>
  <c r="L4742" i="44"/>
  <c r="I4742" i="44"/>
  <c r="J4742" i="44" s="1"/>
  <c r="L4741" i="44"/>
  <c r="I4741" i="44"/>
  <c r="J4741" i="44" s="1"/>
  <c r="L4740" i="44"/>
  <c r="I4740" i="44"/>
  <c r="J4740" i="44" s="1"/>
  <c r="L4739" i="44"/>
  <c r="I4739" i="44"/>
  <c r="J4739" i="44" s="1"/>
  <c r="L4738" i="44"/>
  <c r="J4738" i="44"/>
  <c r="I4738" i="44"/>
  <c r="L4737" i="44"/>
  <c r="I4737" i="44"/>
  <c r="J4737" i="44" s="1"/>
  <c r="L4736" i="44"/>
  <c r="I4736" i="44"/>
  <c r="J4736" i="44" s="1"/>
  <c r="L4735" i="44"/>
  <c r="I4735" i="44"/>
  <c r="J4735" i="44" s="1"/>
  <c r="L4734" i="44"/>
  <c r="I4734" i="44"/>
  <c r="J4734" i="44" s="1"/>
  <c r="L4733" i="44"/>
  <c r="I4733" i="44"/>
  <c r="J4733" i="44" s="1"/>
  <c r="L4732" i="44"/>
  <c r="I4732" i="44"/>
  <c r="J4732" i="44" s="1"/>
  <c r="L4731" i="44"/>
  <c r="I4731" i="44"/>
  <c r="J4731" i="44" s="1"/>
  <c r="L4730" i="44"/>
  <c r="I4730" i="44"/>
  <c r="J4730" i="44" s="1"/>
  <c r="L4729" i="44"/>
  <c r="I4729" i="44"/>
  <c r="J4729" i="44" s="1"/>
  <c r="L4728" i="44"/>
  <c r="I4728" i="44"/>
  <c r="J4728" i="44" s="1"/>
  <c r="L4727" i="44"/>
  <c r="I4727" i="44"/>
  <c r="J4727" i="44" s="1"/>
  <c r="L4726" i="44"/>
  <c r="J4726" i="44"/>
  <c r="I4726" i="44"/>
  <c r="L4725" i="44"/>
  <c r="I4725" i="44"/>
  <c r="J4725" i="44" s="1"/>
  <c r="L4724" i="44"/>
  <c r="I4724" i="44"/>
  <c r="J4724" i="44" s="1"/>
  <c r="L4723" i="44"/>
  <c r="I4723" i="44"/>
  <c r="J4723" i="44" s="1"/>
  <c r="L4722" i="44"/>
  <c r="I4722" i="44"/>
  <c r="J4722" i="44" s="1"/>
  <c r="L4721" i="44"/>
  <c r="I4721" i="44"/>
  <c r="J4721" i="44" s="1"/>
  <c r="L4720" i="44"/>
  <c r="I4720" i="44"/>
  <c r="J4720" i="44" s="1"/>
  <c r="L4719" i="44"/>
  <c r="I4719" i="44"/>
  <c r="J4719" i="44" s="1"/>
  <c r="L4718" i="44"/>
  <c r="J4718" i="44"/>
  <c r="I4718" i="44"/>
  <c r="L4717" i="44"/>
  <c r="I4717" i="44"/>
  <c r="J4717" i="44" s="1"/>
  <c r="L4716" i="44"/>
  <c r="I4716" i="44"/>
  <c r="J4716" i="44" s="1"/>
  <c r="L4715" i="44"/>
  <c r="I4715" i="44"/>
  <c r="J4715" i="44" s="1"/>
  <c r="L4714" i="44"/>
  <c r="J4714" i="44"/>
  <c r="I4714" i="44"/>
  <c r="L4713" i="44"/>
  <c r="I4713" i="44"/>
  <c r="J4713" i="44" s="1"/>
  <c r="L4712" i="44"/>
  <c r="I4712" i="44"/>
  <c r="J4712" i="44" s="1"/>
  <c r="L4711" i="44"/>
  <c r="I4711" i="44"/>
  <c r="J4711" i="44" s="1"/>
  <c r="L4710" i="44"/>
  <c r="I4710" i="44"/>
  <c r="J4710" i="44" s="1"/>
  <c r="L4709" i="44"/>
  <c r="I4709" i="44"/>
  <c r="J4709" i="44" s="1"/>
  <c r="L4708" i="44"/>
  <c r="I4708" i="44"/>
  <c r="J4708" i="44" s="1"/>
  <c r="L4707" i="44"/>
  <c r="I4707" i="44"/>
  <c r="J4707" i="44" s="1"/>
  <c r="L4706" i="44"/>
  <c r="I4706" i="44"/>
  <c r="J4706" i="44" s="1"/>
  <c r="L4705" i="44"/>
  <c r="I4705" i="44"/>
  <c r="J4705" i="44" s="1"/>
  <c r="L4704" i="44"/>
  <c r="I4704" i="44"/>
  <c r="J4704" i="44" s="1"/>
  <c r="L4703" i="44"/>
  <c r="I4703" i="44"/>
  <c r="J4703" i="44" s="1"/>
  <c r="L4702" i="44"/>
  <c r="I4702" i="44"/>
  <c r="J4702" i="44" s="1"/>
  <c r="L4701" i="44"/>
  <c r="I4701" i="44"/>
  <c r="J4701" i="44" s="1"/>
  <c r="L4700" i="44"/>
  <c r="J4700" i="44"/>
  <c r="I4700" i="44"/>
  <c r="L4699" i="44"/>
  <c r="I4699" i="44"/>
  <c r="J4699" i="44" s="1"/>
  <c r="L4698" i="44"/>
  <c r="I4698" i="44"/>
  <c r="J4698" i="44" s="1"/>
  <c r="L4697" i="44"/>
  <c r="I4697" i="44"/>
  <c r="J4697" i="44" s="1"/>
  <c r="L4696" i="44"/>
  <c r="I4696" i="44"/>
  <c r="J4696" i="44" s="1"/>
  <c r="L4695" i="44"/>
  <c r="I4695" i="44"/>
  <c r="J4695" i="44" s="1"/>
  <c r="L4694" i="44"/>
  <c r="I4694" i="44"/>
  <c r="J4694" i="44" s="1"/>
  <c r="L4693" i="44"/>
  <c r="I4693" i="44"/>
  <c r="J4693" i="44" s="1"/>
  <c r="L4692" i="44"/>
  <c r="I4692" i="44"/>
  <c r="J4692" i="44" s="1"/>
  <c r="L4691" i="44"/>
  <c r="I4691" i="44"/>
  <c r="J4691" i="44" s="1"/>
  <c r="L4690" i="44"/>
  <c r="I4690" i="44"/>
  <c r="J4690" i="44" s="1"/>
  <c r="L4689" i="44"/>
  <c r="I4689" i="44"/>
  <c r="J4689" i="44" s="1"/>
  <c r="L4688" i="44"/>
  <c r="I4688" i="44"/>
  <c r="J4688" i="44" s="1"/>
  <c r="L4687" i="44"/>
  <c r="I4687" i="44"/>
  <c r="J4687" i="44" s="1"/>
  <c r="L4686" i="44"/>
  <c r="I4686" i="44"/>
  <c r="J4686" i="44" s="1"/>
  <c r="L4685" i="44"/>
  <c r="I4685" i="44"/>
  <c r="J4685" i="44" s="1"/>
  <c r="L4684" i="44"/>
  <c r="I4684" i="44"/>
  <c r="J4684" i="44" s="1"/>
  <c r="L4683" i="44"/>
  <c r="I4683" i="44"/>
  <c r="J4683" i="44" s="1"/>
  <c r="L4682" i="44"/>
  <c r="I4682" i="44"/>
  <c r="J4682" i="44" s="1"/>
  <c r="L4681" i="44"/>
  <c r="I4681" i="44"/>
  <c r="J4681" i="44" s="1"/>
  <c r="L4680" i="44"/>
  <c r="J4680" i="44"/>
  <c r="I4680" i="44"/>
  <c r="L4679" i="44"/>
  <c r="I4679" i="44"/>
  <c r="J4679" i="44" s="1"/>
  <c r="L4678" i="44"/>
  <c r="I4678" i="44"/>
  <c r="J4678" i="44" s="1"/>
  <c r="L4677" i="44"/>
  <c r="I4677" i="44"/>
  <c r="J4677" i="44" s="1"/>
  <c r="L4676" i="44"/>
  <c r="I4676" i="44"/>
  <c r="J4676" i="44" s="1"/>
  <c r="L4675" i="44"/>
  <c r="I4675" i="44"/>
  <c r="J4675" i="44" s="1"/>
  <c r="L4674" i="44"/>
  <c r="J4674" i="44"/>
  <c r="I4674" i="44"/>
  <c r="L4673" i="44"/>
  <c r="I4673" i="44"/>
  <c r="J4673" i="44" s="1"/>
  <c r="L4672" i="44"/>
  <c r="I4672" i="44"/>
  <c r="J4672" i="44" s="1"/>
  <c r="L4671" i="44"/>
  <c r="I4671" i="44"/>
  <c r="J4671" i="44" s="1"/>
  <c r="L4670" i="44"/>
  <c r="I4670" i="44"/>
  <c r="J4670" i="44" s="1"/>
  <c r="L4669" i="44"/>
  <c r="I4669" i="44"/>
  <c r="J4669" i="44" s="1"/>
  <c r="L4668" i="44"/>
  <c r="I4668" i="44"/>
  <c r="J4668" i="44" s="1"/>
  <c r="L4667" i="44"/>
  <c r="I4667" i="44"/>
  <c r="J4667" i="44" s="1"/>
  <c r="L4666" i="44"/>
  <c r="I4666" i="44"/>
  <c r="J4666" i="44" s="1"/>
  <c r="L4665" i="44"/>
  <c r="I4665" i="44"/>
  <c r="J4665" i="44" s="1"/>
  <c r="L4664" i="44"/>
  <c r="I4664" i="44"/>
  <c r="J4664" i="44" s="1"/>
  <c r="L4663" i="44"/>
  <c r="I4663" i="44"/>
  <c r="J4663" i="44" s="1"/>
  <c r="L4662" i="44"/>
  <c r="J4662" i="44"/>
  <c r="I4662" i="44"/>
  <c r="L4661" i="44"/>
  <c r="I4661" i="44"/>
  <c r="J4661" i="44" s="1"/>
  <c r="L4660" i="44"/>
  <c r="I4660" i="44"/>
  <c r="J4660" i="44" s="1"/>
  <c r="L4659" i="44"/>
  <c r="I4659" i="44"/>
  <c r="J4659" i="44" s="1"/>
  <c r="L4658" i="44"/>
  <c r="I4658" i="44"/>
  <c r="J4658" i="44" s="1"/>
  <c r="L4657" i="44"/>
  <c r="I4657" i="44"/>
  <c r="J4657" i="44" s="1"/>
  <c r="L4656" i="44"/>
  <c r="I4656" i="44"/>
  <c r="J4656" i="44" s="1"/>
  <c r="L4655" i="44"/>
  <c r="I4655" i="44"/>
  <c r="J4655" i="44" s="1"/>
  <c r="L4654" i="44"/>
  <c r="J4654" i="44"/>
  <c r="I4654" i="44"/>
  <c r="L4653" i="44"/>
  <c r="I4653" i="44"/>
  <c r="J4653" i="44" s="1"/>
  <c r="L4652" i="44"/>
  <c r="I4652" i="44"/>
  <c r="J4652" i="44" s="1"/>
  <c r="L4651" i="44"/>
  <c r="I4651" i="44"/>
  <c r="J4651" i="44" s="1"/>
  <c r="L4650" i="44"/>
  <c r="J4650" i="44"/>
  <c r="I4650" i="44"/>
  <c r="L4649" i="44"/>
  <c r="I4649" i="44"/>
  <c r="J4649" i="44" s="1"/>
  <c r="L4648" i="44"/>
  <c r="I4648" i="44"/>
  <c r="J4648" i="44" s="1"/>
  <c r="L4647" i="44"/>
  <c r="I4647" i="44"/>
  <c r="J4647" i="44" s="1"/>
  <c r="L4646" i="44"/>
  <c r="I4646" i="44"/>
  <c r="J4646" i="44" s="1"/>
  <c r="L4645" i="44"/>
  <c r="I4645" i="44"/>
  <c r="J4645" i="44" s="1"/>
  <c r="L4644" i="44"/>
  <c r="I4644" i="44"/>
  <c r="J4644" i="44" s="1"/>
  <c r="L4643" i="44"/>
  <c r="I4643" i="44"/>
  <c r="J4643" i="44" s="1"/>
  <c r="L4642" i="44"/>
  <c r="I4642" i="44"/>
  <c r="J4642" i="44" s="1"/>
  <c r="L4641" i="44"/>
  <c r="I4641" i="44"/>
  <c r="J4641" i="44" s="1"/>
  <c r="L4640" i="44"/>
  <c r="I4640" i="44"/>
  <c r="J4640" i="44" s="1"/>
  <c r="L4639" i="44"/>
  <c r="I4639" i="44"/>
  <c r="J4639" i="44" s="1"/>
  <c r="L4638" i="44"/>
  <c r="I4638" i="44"/>
  <c r="J4638" i="44" s="1"/>
  <c r="L4637" i="44"/>
  <c r="I4637" i="44"/>
  <c r="J4637" i="44" s="1"/>
  <c r="L4636" i="44"/>
  <c r="J4636" i="44"/>
  <c r="I4636" i="44"/>
  <c r="L4635" i="44"/>
  <c r="I4635" i="44"/>
  <c r="J4635" i="44" s="1"/>
  <c r="L4634" i="44"/>
  <c r="I4634" i="44"/>
  <c r="J4634" i="44" s="1"/>
  <c r="L4633" i="44"/>
  <c r="I4633" i="44"/>
  <c r="J4633" i="44" s="1"/>
  <c r="L4632" i="44"/>
  <c r="I4632" i="44"/>
  <c r="J4632" i="44" s="1"/>
  <c r="L4631" i="44"/>
  <c r="I4631" i="44"/>
  <c r="J4631" i="44" s="1"/>
  <c r="L4630" i="44"/>
  <c r="I4630" i="44"/>
  <c r="J4630" i="44" s="1"/>
  <c r="L4629" i="44"/>
  <c r="I4629" i="44"/>
  <c r="J4629" i="44" s="1"/>
  <c r="L4628" i="44"/>
  <c r="I4628" i="44"/>
  <c r="J4628" i="44" s="1"/>
  <c r="L4627" i="44"/>
  <c r="I4627" i="44"/>
  <c r="J4627" i="44" s="1"/>
  <c r="L4626" i="44"/>
  <c r="I4626" i="44"/>
  <c r="J4626" i="44" s="1"/>
  <c r="L4625" i="44"/>
  <c r="I4625" i="44"/>
  <c r="J4625" i="44" s="1"/>
  <c r="L4624" i="44"/>
  <c r="I4624" i="44"/>
  <c r="J4624" i="44" s="1"/>
  <c r="L4623" i="44"/>
  <c r="I4623" i="44"/>
  <c r="J4623" i="44" s="1"/>
  <c r="L4622" i="44"/>
  <c r="I4622" i="44"/>
  <c r="J4622" i="44" s="1"/>
  <c r="L4621" i="44"/>
  <c r="I4621" i="44"/>
  <c r="J4621" i="44" s="1"/>
  <c r="L4620" i="44"/>
  <c r="I4620" i="44"/>
  <c r="J4620" i="44" s="1"/>
  <c r="L4619" i="44"/>
  <c r="I4619" i="44"/>
  <c r="J4619" i="44" s="1"/>
  <c r="L4618" i="44"/>
  <c r="I4618" i="44"/>
  <c r="J4618" i="44" s="1"/>
  <c r="L4617" i="44"/>
  <c r="I4617" i="44"/>
  <c r="J4617" i="44" s="1"/>
  <c r="L4616" i="44"/>
  <c r="J4616" i="44"/>
  <c r="I4616" i="44"/>
  <c r="L4615" i="44"/>
  <c r="I4615" i="44"/>
  <c r="J4615" i="44" s="1"/>
  <c r="L4614" i="44"/>
  <c r="I4614" i="44"/>
  <c r="J4614" i="44" s="1"/>
  <c r="L4613" i="44"/>
  <c r="I4613" i="44"/>
  <c r="J4613" i="44" s="1"/>
  <c r="L4612" i="44"/>
  <c r="I4612" i="44"/>
  <c r="J4612" i="44" s="1"/>
  <c r="L4611" i="44"/>
  <c r="I4611" i="44"/>
  <c r="J4611" i="44" s="1"/>
  <c r="L4610" i="44"/>
  <c r="J4610" i="44"/>
  <c r="I4610" i="44"/>
  <c r="L4609" i="44"/>
  <c r="I4609" i="44"/>
  <c r="J4609" i="44" s="1"/>
  <c r="L4608" i="44"/>
  <c r="I4608" i="44"/>
  <c r="J4608" i="44" s="1"/>
  <c r="L4607" i="44"/>
  <c r="I4607" i="44"/>
  <c r="J4607" i="44" s="1"/>
  <c r="L4606" i="44"/>
  <c r="I4606" i="44"/>
  <c r="J4606" i="44" s="1"/>
  <c r="L4605" i="44"/>
  <c r="I4605" i="44"/>
  <c r="J4605" i="44" s="1"/>
  <c r="L4604" i="44"/>
  <c r="I4604" i="44"/>
  <c r="J4604" i="44" s="1"/>
  <c r="L4603" i="44"/>
  <c r="I4603" i="44"/>
  <c r="J4603" i="44" s="1"/>
  <c r="L4602" i="44"/>
  <c r="I4602" i="44"/>
  <c r="J4602" i="44" s="1"/>
  <c r="L4601" i="44"/>
  <c r="I4601" i="44"/>
  <c r="J4601" i="44" s="1"/>
  <c r="L4600" i="44"/>
  <c r="I4600" i="44"/>
  <c r="J4600" i="44" s="1"/>
  <c r="L4599" i="44"/>
  <c r="I4599" i="44"/>
  <c r="J4599" i="44" s="1"/>
  <c r="L4598" i="44"/>
  <c r="J4598" i="44"/>
  <c r="I4598" i="44"/>
  <c r="L4597" i="44"/>
  <c r="I4597" i="44"/>
  <c r="J4597" i="44" s="1"/>
  <c r="L4596" i="44"/>
  <c r="I4596" i="44"/>
  <c r="J4596" i="44" s="1"/>
  <c r="L4595" i="44"/>
  <c r="I4595" i="44"/>
  <c r="J4595" i="44" s="1"/>
  <c r="L4594" i="44"/>
  <c r="I4594" i="44"/>
  <c r="J4594" i="44" s="1"/>
  <c r="L4593" i="44"/>
  <c r="I4593" i="44"/>
  <c r="J4593" i="44" s="1"/>
  <c r="L4592" i="44"/>
  <c r="I4592" i="44"/>
  <c r="J4592" i="44" s="1"/>
  <c r="L4591" i="44"/>
  <c r="I4591" i="44"/>
  <c r="J4591" i="44" s="1"/>
  <c r="L4590" i="44"/>
  <c r="J4590" i="44"/>
  <c r="I4590" i="44"/>
  <c r="L4589" i="44"/>
  <c r="I4589" i="44"/>
  <c r="J4589" i="44" s="1"/>
  <c r="L4588" i="44"/>
  <c r="I4588" i="44"/>
  <c r="J4588" i="44" s="1"/>
  <c r="L4587" i="44"/>
  <c r="I4587" i="44"/>
  <c r="J4587" i="44" s="1"/>
  <c r="L4586" i="44"/>
  <c r="J4586" i="44"/>
  <c r="I4586" i="44"/>
  <c r="L4585" i="44"/>
  <c r="I4585" i="44"/>
  <c r="J4585" i="44" s="1"/>
  <c r="L4584" i="44"/>
  <c r="I4584" i="44"/>
  <c r="J4584" i="44" s="1"/>
  <c r="L4583" i="44"/>
  <c r="I4583" i="44"/>
  <c r="J4583" i="44" s="1"/>
  <c r="L4582" i="44"/>
  <c r="I4582" i="44"/>
  <c r="J4582" i="44" s="1"/>
  <c r="L4581" i="44"/>
  <c r="I4581" i="44"/>
  <c r="J4581" i="44" s="1"/>
  <c r="L4580" i="44"/>
  <c r="I4580" i="44"/>
  <c r="J4580" i="44" s="1"/>
  <c r="L4579" i="44"/>
  <c r="I4579" i="44"/>
  <c r="J4579" i="44" s="1"/>
  <c r="L4578" i="44"/>
  <c r="I4578" i="44"/>
  <c r="J4578" i="44" s="1"/>
  <c r="L4577" i="44"/>
  <c r="I4577" i="44"/>
  <c r="J4577" i="44" s="1"/>
  <c r="L4576" i="44"/>
  <c r="I4576" i="44"/>
  <c r="J4576" i="44" s="1"/>
  <c r="L4575" i="44"/>
  <c r="I4575" i="44"/>
  <c r="J4575" i="44" s="1"/>
  <c r="L4574" i="44"/>
  <c r="I4574" i="44"/>
  <c r="J4574" i="44" s="1"/>
  <c r="L4573" i="44"/>
  <c r="I4573" i="44"/>
  <c r="J4573" i="44" s="1"/>
  <c r="L4572" i="44"/>
  <c r="J4572" i="44"/>
  <c r="I4572" i="44"/>
  <c r="L4571" i="44"/>
  <c r="I4571" i="44"/>
  <c r="J4571" i="44" s="1"/>
  <c r="L4570" i="44"/>
  <c r="I4570" i="44"/>
  <c r="J4570" i="44" s="1"/>
  <c r="L4569" i="44"/>
  <c r="I4569" i="44"/>
  <c r="J4569" i="44" s="1"/>
  <c r="L4568" i="44"/>
  <c r="I4568" i="44"/>
  <c r="J4568" i="44" s="1"/>
  <c r="L4567" i="44"/>
  <c r="I4567" i="44"/>
  <c r="J4567" i="44" s="1"/>
  <c r="L4566" i="44"/>
  <c r="I4566" i="44"/>
  <c r="J4566" i="44" s="1"/>
  <c r="L4565" i="44"/>
  <c r="I4565" i="44"/>
  <c r="J4565" i="44" s="1"/>
  <c r="L4564" i="44"/>
  <c r="I4564" i="44"/>
  <c r="J4564" i="44" s="1"/>
  <c r="L4563" i="44"/>
  <c r="I4563" i="44"/>
  <c r="J4563" i="44" s="1"/>
  <c r="L4562" i="44"/>
  <c r="I4562" i="44"/>
  <c r="J4562" i="44" s="1"/>
  <c r="L4561" i="44"/>
  <c r="I4561" i="44"/>
  <c r="J4561" i="44" s="1"/>
  <c r="L4560" i="44"/>
  <c r="I4560" i="44"/>
  <c r="J4560" i="44" s="1"/>
  <c r="L4559" i="44"/>
  <c r="I4559" i="44"/>
  <c r="J4559" i="44" s="1"/>
  <c r="L4558" i="44"/>
  <c r="I4558" i="44"/>
  <c r="J4558" i="44" s="1"/>
  <c r="L4557" i="44"/>
  <c r="I4557" i="44"/>
  <c r="J4557" i="44" s="1"/>
  <c r="L4556" i="44"/>
  <c r="I4556" i="44"/>
  <c r="J4556" i="44" s="1"/>
  <c r="L4555" i="44"/>
  <c r="I4555" i="44"/>
  <c r="J4555" i="44" s="1"/>
  <c r="L4554" i="44"/>
  <c r="I4554" i="44"/>
  <c r="J4554" i="44" s="1"/>
  <c r="L4553" i="44"/>
  <c r="I4553" i="44"/>
  <c r="J4553" i="44" s="1"/>
  <c r="L4552" i="44"/>
  <c r="J4552" i="44"/>
  <c r="I4552" i="44"/>
  <c r="L4551" i="44"/>
  <c r="I4551" i="44"/>
  <c r="J4551" i="44" s="1"/>
  <c r="L4550" i="44"/>
  <c r="I4550" i="44"/>
  <c r="J4550" i="44" s="1"/>
  <c r="L4549" i="44"/>
  <c r="I4549" i="44"/>
  <c r="J4549" i="44" s="1"/>
  <c r="L4548" i="44"/>
  <c r="I4548" i="44"/>
  <c r="J4548" i="44" s="1"/>
  <c r="L4547" i="44"/>
  <c r="I4547" i="44"/>
  <c r="J4547" i="44" s="1"/>
  <c r="L4546" i="44"/>
  <c r="J4546" i="44"/>
  <c r="I4546" i="44"/>
  <c r="L4545" i="44"/>
  <c r="I4545" i="44"/>
  <c r="J4545" i="44" s="1"/>
  <c r="L4544" i="44"/>
  <c r="I4544" i="44"/>
  <c r="J4544" i="44" s="1"/>
  <c r="L4543" i="44"/>
  <c r="I4543" i="44"/>
  <c r="J4543" i="44" s="1"/>
  <c r="L4542" i="44"/>
  <c r="I4542" i="44"/>
  <c r="J4542" i="44" s="1"/>
  <c r="L4541" i="44"/>
  <c r="I4541" i="44"/>
  <c r="J4541" i="44" s="1"/>
  <c r="L4540" i="44"/>
  <c r="I4540" i="44"/>
  <c r="J4540" i="44" s="1"/>
  <c r="L4539" i="44"/>
  <c r="I4539" i="44"/>
  <c r="J4539" i="44" s="1"/>
  <c r="L4538" i="44"/>
  <c r="I4538" i="44"/>
  <c r="J4538" i="44" s="1"/>
  <c r="L4537" i="44"/>
  <c r="I4537" i="44"/>
  <c r="J4537" i="44" s="1"/>
  <c r="L4536" i="44"/>
  <c r="I4536" i="44"/>
  <c r="J4536" i="44" s="1"/>
  <c r="L4535" i="44"/>
  <c r="I4535" i="44"/>
  <c r="J4535" i="44" s="1"/>
  <c r="L4534" i="44"/>
  <c r="J4534" i="44"/>
  <c r="I4534" i="44"/>
  <c r="L4533" i="44"/>
  <c r="I4533" i="44"/>
  <c r="J4533" i="44" s="1"/>
  <c r="L4532" i="44"/>
  <c r="I4532" i="44"/>
  <c r="J4532" i="44" s="1"/>
  <c r="L4531" i="44"/>
  <c r="I4531" i="44"/>
  <c r="J4531" i="44" s="1"/>
  <c r="L4530" i="44"/>
  <c r="I4530" i="44"/>
  <c r="J4530" i="44" s="1"/>
  <c r="L4529" i="44"/>
  <c r="I4529" i="44"/>
  <c r="J4529" i="44" s="1"/>
  <c r="L4528" i="44"/>
  <c r="I4528" i="44"/>
  <c r="J4528" i="44" s="1"/>
  <c r="L4527" i="44"/>
  <c r="I4527" i="44"/>
  <c r="J4527" i="44" s="1"/>
  <c r="L4526" i="44"/>
  <c r="J4526" i="44"/>
  <c r="I4526" i="44"/>
  <c r="L4525" i="44"/>
  <c r="I4525" i="44"/>
  <c r="J4525" i="44" s="1"/>
  <c r="L4524" i="44"/>
  <c r="I4524" i="44"/>
  <c r="J4524" i="44" s="1"/>
  <c r="L4523" i="44"/>
  <c r="I4523" i="44"/>
  <c r="J4523" i="44" s="1"/>
  <c r="L4522" i="44"/>
  <c r="J4522" i="44"/>
  <c r="I4522" i="44"/>
  <c r="L4521" i="44"/>
  <c r="I4521" i="44"/>
  <c r="J4521" i="44" s="1"/>
  <c r="L4520" i="44"/>
  <c r="I4520" i="44"/>
  <c r="J4520" i="44" s="1"/>
  <c r="L4519" i="44"/>
  <c r="I4519" i="44"/>
  <c r="J4519" i="44" s="1"/>
  <c r="L4518" i="44"/>
  <c r="I4518" i="44"/>
  <c r="J4518" i="44" s="1"/>
  <c r="L4517" i="44"/>
  <c r="I4517" i="44"/>
  <c r="J4517" i="44" s="1"/>
  <c r="L4516" i="44"/>
  <c r="I4516" i="44"/>
  <c r="J4516" i="44" s="1"/>
  <c r="L4515" i="44"/>
  <c r="I4515" i="44"/>
  <c r="J4515" i="44" s="1"/>
  <c r="L4514" i="44"/>
  <c r="I4514" i="44"/>
  <c r="J4514" i="44" s="1"/>
  <c r="L4513" i="44"/>
  <c r="I4513" i="44"/>
  <c r="J4513" i="44" s="1"/>
  <c r="L4512" i="44"/>
  <c r="I4512" i="44"/>
  <c r="J4512" i="44" s="1"/>
  <c r="L4511" i="44"/>
  <c r="I4511" i="44"/>
  <c r="J4511" i="44" s="1"/>
  <c r="L4510" i="44"/>
  <c r="I4510" i="44"/>
  <c r="J4510" i="44" s="1"/>
  <c r="L4509" i="44"/>
  <c r="I4509" i="44"/>
  <c r="J4509" i="44" s="1"/>
  <c r="L4508" i="44"/>
  <c r="J4508" i="44"/>
  <c r="I4508" i="44"/>
  <c r="L4507" i="44"/>
  <c r="I4507" i="44"/>
  <c r="J4507" i="44" s="1"/>
  <c r="L4506" i="44"/>
  <c r="I4506" i="44"/>
  <c r="J4506" i="44" s="1"/>
  <c r="L4505" i="44"/>
  <c r="I4505" i="44"/>
  <c r="J4505" i="44" s="1"/>
  <c r="L4504" i="44"/>
  <c r="I4504" i="44"/>
  <c r="J4504" i="44" s="1"/>
  <c r="L4503" i="44"/>
  <c r="I4503" i="44"/>
  <c r="J4503" i="44" s="1"/>
  <c r="L4502" i="44"/>
  <c r="I4502" i="44"/>
  <c r="J4502" i="44" s="1"/>
  <c r="L4501" i="44"/>
  <c r="I4501" i="44"/>
  <c r="J4501" i="44" s="1"/>
  <c r="L4500" i="44"/>
  <c r="I4500" i="44"/>
  <c r="J4500" i="44" s="1"/>
  <c r="L4499" i="44"/>
  <c r="I4499" i="44"/>
  <c r="J4499" i="44" s="1"/>
  <c r="L4498" i="44"/>
  <c r="I4498" i="44"/>
  <c r="J4498" i="44" s="1"/>
  <c r="L4497" i="44"/>
  <c r="I4497" i="44"/>
  <c r="J4497" i="44" s="1"/>
  <c r="L4496" i="44"/>
  <c r="I4496" i="44"/>
  <c r="J4496" i="44" s="1"/>
  <c r="L4495" i="44"/>
  <c r="I4495" i="44"/>
  <c r="J4495" i="44" s="1"/>
  <c r="L4494" i="44"/>
  <c r="J4494" i="44"/>
  <c r="I4494" i="44"/>
  <c r="L4493" i="44"/>
  <c r="I4493" i="44"/>
  <c r="J4493" i="44" s="1"/>
  <c r="L4492" i="44"/>
  <c r="I4492" i="44"/>
  <c r="J4492" i="44" s="1"/>
  <c r="L4491" i="44"/>
  <c r="I4491" i="44"/>
  <c r="J4491" i="44" s="1"/>
  <c r="L4490" i="44"/>
  <c r="I4490" i="44"/>
  <c r="J4490" i="44" s="1"/>
  <c r="L4489" i="44"/>
  <c r="I4489" i="44"/>
  <c r="J4489" i="44" s="1"/>
  <c r="L4488" i="44"/>
  <c r="J4488" i="44"/>
  <c r="I4488" i="44"/>
  <c r="L4487" i="44"/>
  <c r="I4487" i="44"/>
  <c r="J4487" i="44" s="1"/>
  <c r="L4486" i="44"/>
  <c r="I4486" i="44"/>
  <c r="J4486" i="44" s="1"/>
  <c r="L4485" i="44"/>
  <c r="I4485" i="44"/>
  <c r="J4485" i="44" s="1"/>
  <c r="L4484" i="44"/>
  <c r="I4484" i="44"/>
  <c r="J4484" i="44" s="1"/>
  <c r="L4483" i="44"/>
  <c r="I4483" i="44"/>
  <c r="J4483" i="44" s="1"/>
  <c r="L4482" i="44"/>
  <c r="J4482" i="44"/>
  <c r="I4482" i="44"/>
  <c r="L4481" i="44"/>
  <c r="I4481" i="44"/>
  <c r="J4481" i="44" s="1"/>
  <c r="L4480" i="44"/>
  <c r="I4480" i="44"/>
  <c r="J4480" i="44" s="1"/>
  <c r="L4479" i="44"/>
  <c r="I4479" i="44"/>
  <c r="J4479" i="44" s="1"/>
  <c r="L4478" i="44"/>
  <c r="I4478" i="44"/>
  <c r="J4478" i="44" s="1"/>
  <c r="L4477" i="44"/>
  <c r="I4477" i="44"/>
  <c r="J4477" i="44" s="1"/>
  <c r="L4476" i="44"/>
  <c r="I4476" i="44"/>
  <c r="J4476" i="44" s="1"/>
  <c r="L4475" i="44"/>
  <c r="I4475" i="44"/>
  <c r="J4475" i="44" s="1"/>
  <c r="L4474" i="44"/>
  <c r="J4474" i="44"/>
  <c r="I4474" i="44"/>
  <c r="L4473" i="44"/>
  <c r="I4473" i="44"/>
  <c r="J4473" i="44" s="1"/>
  <c r="L4472" i="44"/>
  <c r="I4472" i="44"/>
  <c r="J4472" i="44" s="1"/>
  <c r="L4471" i="44"/>
  <c r="I4471" i="44"/>
  <c r="J4471" i="44" s="1"/>
  <c r="L4470" i="44"/>
  <c r="I4470" i="44"/>
  <c r="J4470" i="44" s="1"/>
  <c r="L4469" i="44"/>
  <c r="I4469" i="44"/>
  <c r="J4469" i="44" s="1"/>
  <c r="L4468" i="44"/>
  <c r="I4468" i="44"/>
  <c r="J4468" i="44" s="1"/>
  <c r="L4467" i="44"/>
  <c r="I4467" i="44"/>
  <c r="J4467" i="44" s="1"/>
  <c r="L4466" i="44"/>
  <c r="J4466" i="44"/>
  <c r="I4466" i="44"/>
  <c r="L4465" i="44"/>
  <c r="I4465" i="44"/>
  <c r="J4465" i="44" s="1"/>
  <c r="L4464" i="44"/>
  <c r="I4464" i="44"/>
  <c r="J4464" i="44" s="1"/>
  <c r="L4463" i="44"/>
  <c r="I4463" i="44"/>
  <c r="J4463" i="44" s="1"/>
  <c r="L4462" i="44"/>
  <c r="J4462" i="44"/>
  <c r="I4462" i="44"/>
  <c r="L4461" i="44"/>
  <c r="I4461" i="44"/>
  <c r="J4461" i="44" s="1"/>
  <c r="L4460" i="44"/>
  <c r="I4460" i="44"/>
  <c r="J4460" i="44" s="1"/>
  <c r="L4459" i="44"/>
  <c r="I4459" i="44"/>
  <c r="J4459" i="44" s="1"/>
  <c r="L4458" i="44"/>
  <c r="I4458" i="44"/>
  <c r="J4458" i="44" s="1"/>
  <c r="L4457" i="44"/>
  <c r="I4457" i="44"/>
  <c r="J4457" i="44" s="1"/>
  <c r="L4456" i="44"/>
  <c r="I4456" i="44"/>
  <c r="J4456" i="44" s="1"/>
  <c r="L4455" i="44"/>
  <c r="I4455" i="44"/>
  <c r="J4455" i="44" s="1"/>
  <c r="L4454" i="44"/>
  <c r="I4454" i="44"/>
  <c r="J4454" i="44" s="1"/>
  <c r="L4453" i="44"/>
  <c r="J4453" i="44"/>
  <c r="I4453" i="44"/>
  <c r="L4452" i="44"/>
  <c r="I4452" i="44"/>
  <c r="J4452" i="44" s="1"/>
  <c r="L4451" i="44"/>
  <c r="I4451" i="44"/>
  <c r="J4451" i="44" s="1"/>
  <c r="L4450" i="44"/>
  <c r="I4450" i="44"/>
  <c r="J4450" i="44" s="1"/>
  <c r="L4449" i="44"/>
  <c r="I4449" i="44"/>
  <c r="J4449" i="44" s="1"/>
  <c r="L4448" i="44"/>
  <c r="I4448" i="44"/>
  <c r="J4448" i="44" s="1"/>
  <c r="L4447" i="44"/>
  <c r="I4447" i="44"/>
  <c r="J4447" i="44" s="1"/>
  <c r="L4446" i="44"/>
  <c r="J4446" i="44"/>
  <c r="I4446" i="44"/>
  <c r="L4445" i="44"/>
  <c r="I4445" i="44"/>
  <c r="J4445" i="44" s="1"/>
  <c r="L4444" i="44"/>
  <c r="I4444" i="44"/>
  <c r="J4444" i="44" s="1"/>
  <c r="L4443" i="44"/>
  <c r="I4443" i="44"/>
  <c r="J4443" i="44" s="1"/>
  <c r="L4442" i="44"/>
  <c r="I4442" i="44"/>
  <c r="J4442" i="44" s="1"/>
  <c r="L4441" i="44"/>
  <c r="I4441" i="44"/>
  <c r="J4441" i="44" s="1"/>
  <c r="L4440" i="44"/>
  <c r="I4440" i="44"/>
  <c r="J4440" i="44" s="1"/>
  <c r="L4439" i="44"/>
  <c r="I4439" i="44"/>
  <c r="J4439" i="44" s="1"/>
  <c r="L4438" i="44"/>
  <c r="I4438" i="44"/>
  <c r="J4438" i="44" s="1"/>
  <c r="L4437" i="44"/>
  <c r="I4437" i="44"/>
  <c r="J4437" i="44" s="1"/>
  <c r="L4436" i="44"/>
  <c r="I4436" i="44"/>
  <c r="J4436" i="44" s="1"/>
  <c r="L4435" i="44"/>
  <c r="I4435" i="44"/>
  <c r="J4435" i="44" s="1"/>
  <c r="L4434" i="44"/>
  <c r="J4434" i="44"/>
  <c r="I4434" i="44"/>
  <c r="L4433" i="44"/>
  <c r="I4433" i="44"/>
  <c r="J4433" i="44" s="1"/>
  <c r="L4432" i="44"/>
  <c r="I4432" i="44"/>
  <c r="J4432" i="44" s="1"/>
  <c r="L4431" i="44"/>
  <c r="I4431" i="44"/>
  <c r="J4431" i="44" s="1"/>
  <c r="L4430" i="44"/>
  <c r="J4430" i="44"/>
  <c r="I4430" i="44"/>
  <c r="L4429" i="44"/>
  <c r="I4429" i="44"/>
  <c r="J4429" i="44" s="1"/>
  <c r="L4428" i="44"/>
  <c r="I4428" i="44"/>
  <c r="J4428" i="44" s="1"/>
  <c r="L4427" i="44"/>
  <c r="I4427" i="44"/>
  <c r="J4427" i="44" s="1"/>
  <c r="L4426" i="44"/>
  <c r="I4426" i="44"/>
  <c r="J4426" i="44" s="1"/>
  <c r="L4425" i="44"/>
  <c r="I4425" i="44"/>
  <c r="J4425" i="44" s="1"/>
  <c r="L4424" i="44"/>
  <c r="I4424" i="44"/>
  <c r="J4424" i="44" s="1"/>
  <c r="L4423" i="44"/>
  <c r="I4423" i="44"/>
  <c r="J4423" i="44" s="1"/>
  <c r="L4422" i="44"/>
  <c r="I4422" i="44"/>
  <c r="J4422" i="44" s="1"/>
  <c r="L4421" i="44"/>
  <c r="J4421" i="44"/>
  <c r="I4421" i="44"/>
  <c r="L4420" i="44"/>
  <c r="I4420" i="44"/>
  <c r="J4420" i="44" s="1"/>
  <c r="L4419" i="44"/>
  <c r="I4419" i="44"/>
  <c r="J4419" i="44" s="1"/>
  <c r="L4418" i="44"/>
  <c r="I4418" i="44"/>
  <c r="J4418" i="44" s="1"/>
  <c r="L4417" i="44"/>
  <c r="I4417" i="44"/>
  <c r="J4417" i="44" s="1"/>
  <c r="L4416" i="44"/>
  <c r="I4416" i="44"/>
  <c r="J4416" i="44" s="1"/>
  <c r="L4415" i="44"/>
  <c r="I4415" i="44"/>
  <c r="J4415" i="44" s="1"/>
  <c r="L4414" i="44"/>
  <c r="J4414" i="44"/>
  <c r="I4414" i="44"/>
  <c r="L4413" i="44"/>
  <c r="I4413" i="44"/>
  <c r="J4413" i="44" s="1"/>
  <c r="L4412" i="44"/>
  <c r="I4412" i="44"/>
  <c r="J4412" i="44" s="1"/>
  <c r="L4411" i="44"/>
  <c r="I4411" i="44"/>
  <c r="J4411" i="44" s="1"/>
  <c r="L4410" i="44"/>
  <c r="I4410" i="44"/>
  <c r="J4410" i="44" s="1"/>
  <c r="L4409" i="44"/>
  <c r="I4409" i="44"/>
  <c r="J4409" i="44" s="1"/>
  <c r="L4408" i="44"/>
  <c r="I4408" i="44"/>
  <c r="J4408" i="44" s="1"/>
  <c r="L4407" i="44"/>
  <c r="I4407" i="44"/>
  <c r="J4407" i="44" s="1"/>
  <c r="L4406" i="44"/>
  <c r="I4406" i="44"/>
  <c r="J4406" i="44" s="1"/>
  <c r="L4405" i="44"/>
  <c r="I4405" i="44"/>
  <c r="J4405" i="44" s="1"/>
  <c r="L4404" i="44"/>
  <c r="I4404" i="44"/>
  <c r="J4404" i="44" s="1"/>
  <c r="L4403" i="44"/>
  <c r="I4403" i="44"/>
  <c r="J4403" i="44" s="1"/>
  <c r="L4402" i="44"/>
  <c r="I4402" i="44"/>
  <c r="J4402" i="44" s="1"/>
  <c r="L4401" i="44"/>
  <c r="I4401" i="44"/>
  <c r="J4401" i="44" s="1"/>
  <c r="L4400" i="44"/>
  <c r="I4400" i="44"/>
  <c r="J4400" i="44" s="1"/>
  <c r="L4399" i="44"/>
  <c r="J4399" i="44"/>
  <c r="I4399" i="44"/>
  <c r="L4398" i="44"/>
  <c r="I4398" i="44"/>
  <c r="J4398" i="44" s="1"/>
  <c r="L4397" i="44"/>
  <c r="I4397" i="44"/>
  <c r="J4397" i="44" s="1"/>
  <c r="L4396" i="44"/>
  <c r="I4396" i="44"/>
  <c r="J4396" i="44" s="1"/>
  <c r="L4395" i="44"/>
  <c r="I4395" i="44"/>
  <c r="J4395" i="44" s="1"/>
  <c r="L4394" i="44"/>
  <c r="I4394" i="44"/>
  <c r="J4394" i="44" s="1"/>
  <c r="L4393" i="44"/>
  <c r="I4393" i="44"/>
  <c r="J4393" i="44" s="1"/>
  <c r="L4392" i="44"/>
  <c r="I4392" i="44"/>
  <c r="J4392" i="44" s="1"/>
  <c r="L4391" i="44"/>
  <c r="J4391" i="44"/>
  <c r="I4391" i="44"/>
  <c r="L4390" i="44"/>
  <c r="I4390" i="44"/>
  <c r="J4390" i="44" s="1"/>
  <c r="L4389" i="44"/>
  <c r="I4389" i="44"/>
  <c r="J4389" i="44" s="1"/>
  <c r="L4388" i="44"/>
  <c r="I4388" i="44"/>
  <c r="J4388" i="44" s="1"/>
  <c r="L4387" i="44"/>
  <c r="I4387" i="44"/>
  <c r="J4387" i="44" s="1"/>
  <c r="L4386" i="44"/>
  <c r="I4386" i="44"/>
  <c r="J4386" i="44" s="1"/>
  <c r="L4385" i="44"/>
  <c r="I4385" i="44"/>
  <c r="J4385" i="44" s="1"/>
  <c r="L4384" i="44"/>
  <c r="I4384" i="44"/>
  <c r="J4384" i="44" s="1"/>
  <c r="L4383" i="44"/>
  <c r="I4383" i="44"/>
  <c r="J4383" i="44" s="1"/>
  <c r="L4382" i="44"/>
  <c r="J4382" i="44"/>
  <c r="I4382" i="44"/>
  <c r="L4381" i="44"/>
  <c r="I4381" i="44"/>
  <c r="J4381" i="44" s="1"/>
  <c r="L4380" i="44"/>
  <c r="I4380" i="44"/>
  <c r="J4380" i="44" s="1"/>
  <c r="L4379" i="44"/>
  <c r="I4379" i="44"/>
  <c r="J4379" i="44" s="1"/>
  <c r="L4378" i="44"/>
  <c r="I4378" i="44"/>
  <c r="J4378" i="44" s="1"/>
  <c r="L4377" i="44"/>
  <c r="I4377" i="44"/>
  <c r="J4377" i="44" s="1"/>
  <c r="L4376" i="44"/>
  <c r="I4376" i="44"/>
  <c r="J4376" i="44" s="1"/>
  <c r="L4375" i="44"/>
  <c r="I4375" i="44"/>
  <c r="J4375" i="44" s="1"/>
  <c r="L4374" i="44"/>
  <c r="J4374" i="44"/>
  <c r="I4374" i="44"/>
  <c r="L4373" i="44"/>
  <c r="I4373" i="44"/>
  <c r="J4373" i="44" s="1"/>
  <c r="L4372" i="44"/>
  <c r="I4372" i="44"/>
  <c r="J4372" i="44" s="1"/>
  <c r="L4371" i="44"/>
  <c r="I4371" i="44"/>
  <c r="J4371" i="44" s="1"/>
  <c r="L4370" i="44"/>
  <c r="I4370" i="44"/>
  <c r="J4370" i="44" s="1"/>
  <c r="L4369" i="44"/>
  <c r="I4369" i="44"/>
  <c r="J4369" i="44" s="1"/>
  <c r="L4368" i="44"/>
  <c r="I4368" i="44"/>
  <c r="J4368" i="44" s="1"/>
  <c r="L4367" i="44"/>
  <c r="J4367" i="44"/>
  <c r="I4367" i="44"/>
  <c r="L4366" i="44"/>
  <c r="I4366" i="44"/>
  <c r="J4366" i="44" s="1"/>
  <c r="L4365" i="44"/>
  <c r="I4365" i="44"/>
  <c r="J4365" i="44" s="1"/>
  <c r="L4364" i="44"/>
  <c r="I4364" i="44"/>
  <c r="J4364" i="44" s="1"/>
  <c r="L4363" i="44"/>
  <c r="I4363" i="44"/>
  <c r="J4363" i="44" s="1"/>
  <c r="L4362" i="44"/>
  <c r="I4362" i="44"/>
  <c r="J4362" i="44" s="1"/>
  <c r="L4361" i="44"/>
  <c r="I4361" i="44"/>
  <c r="J4361" i="44" s="1"/>
  <c r="L4360" i="44"/>
  <c r="I4360" i="44"/>
  <c r="J4360" i="44" s="1"/>
  <c r="L4359" i="44"/>
  <c r="J4359" i="44"/>
  <c r="I4359" i="44"/>
  <c r="L4358" i="44"/>
  <c r="I4358" i="44"/>
  <c r="J4358" i="44" s="1"/>
  <c r="L4357" i="44"/>
  <c r="I4357" i="44"/>
  <c r="J4357" i="44" s="1"/>
  <c r="L4356" i="44"/>
  <c r="I4356" i="44"/>
  <c r="J4356" i="44" s="1"/>
  <c r="L4355" i="44"/>
  <c r="I4355" i="44"/>
  <c r="J4355" i="44" s="1"/>
  <c r="L4354" i="44"/>
  <c r="I4354" i="44"/>
  <c r="J4354" i="44" s="1"/>
  <c r="L4353" i="44"/>
  <c r="I4353" i="44"/>
  <c r="J4353" i="44" s="1"/>
  <c r="L4352" i="44"/>
  <c r="I4352" i="44"/>
  <c r="J4352" i="44" s="1"/>
  <c r="L4351" i="44"/>
  <c r="J4351" i="44"/>
  <c r="I4351" i="44"/>
  <c r="L4350" i="44"/>
  <c r="I4350" i="44"/>
  <c r="J4350" i="44" s="1"/>
  <c r="L4349" i="44"/>
  <c r="I4349" i="44"/>
  <c r="J4349" i="44" s="1"/>
  <c r="L4348" i="44"/>
  <c r="I4348" i="44"/>
  <c r="J4348" i="44" s="1"/>
  <c r="L4347" i="44"/>
  <c r="I4347" i="44"/>
  <c r="J4347" i="44" s="1"/>
  <c r="L4346" i="44"/>
  <c r="I4346" i="44"/>
  <c r="J4346" i="44" s="1"/>
  <c r="L4345" i="44"/>
  <c r="I4345" i="44"/>
  <c r="J4345" i="44" s="1"/>
  <c r="L4344" i="44"/>
  <c r="I4344" i="44"/>
  <c r="J4344" i="44" s="1"/>
  <c r="L4343" i="44"/>
  <c r="J4343" i="44"/>
  <c r="I4343" i="44"/>
  <c r="L4342" i="44"/>
  <c r="I4342" i="44"/>
  <c r="J4342" i="44" s="1"/>
  <c r="L4341" i="44"/>
  <c r="I4341" i="44"/>
  <c r="J4341" i="44" s="1"/>
  <c r="L4340" i="44"/>
  <c r="I4340" i="44"/>
  <c r="J4340" i="44" s="1"/>
  <c r="L4339" i="44"/>
  <c r="I4339" i="44"/>
  <c r="J4339" i="44" s="1"/>
  <c r="L4338" i="44"/>
  <c r="I4338" i="44"/>
  <c r="J4338" i="44" s="1"/>
  <c r="L4337" i="44"/>
  <c r="I4337" i="44"/>
  <c r="J4337" i="44" s="1"/>
  <c r="L4336" i="44"/>
  <c r="I4336" i="44"/>
  <c r="J4336" i="44" s="1"/>
  <c r="L4335" i="44"/>
  <c r="J4335" i="44"/>
  <c r="I4335" i="44"/>
  <c r="L4334" i="44"/>
  <c r="I4334" i="44"/>
  <c r="J4334" i="44" s="1"/>
  <c r="L4333" i="44"/>
  <c r="I4333" i="44"/>
  <c r="J4333" i="44" s="1"/>
  <c r="L4332" i="44"/>
  <c r="I4332" i="44"/>
  <c r="J4332" i="44" s="1"/>
  <c r="L4331" i="44"/>
  <c r="I4331" i="44"/>
  <c r="J4331" i="44" s="1"/>
  <c r="L4330" i="44"/>
  <c r="I4330" i="44"/>
  <c r="J4330" i="44" s="1"/>
  <c r="L4329" i="44"/>
  <c r="I4329" i="44"/>
  <c r="J4329" i="44" s="1"/>
  <c r="L4328" i="44"/>
  <c r="I4328" i="44"/>
  <c r="J4328" i="44" s="1"/>
  <c r="L4327" i="44"/>
  <c r="I4327" i="44"/>
  <c r="J4327" i="44" s="1"/>
  <c r="L4326" i="44"/>
  <c r="I4326" i="44"/>
  <c r="J4326" i="44" s="1"/>
  <c r="L4325" i="44"/>
  <c r="I4325" i="44"/>
  <c r="J4325" i="44" s="1"/>
  <c r="L4324" i="44"/>
  <c r="I4324" i="44"/>
  <c r="J4324" i="44" s="1"/>
  <c r="L4323" i="44"/>
  <c r="I4323" i="44"/>
  <c r="J4323" i="44" s="1"/>
  <c r="L4322" i="44"/>
  <c r="I4322" i="44"/>
  <c r="J4322" i="44" s="1"/>
  <c r="L4321" i="44"/>
  <c r="J4321" i="44"/>
  <c r="I4321" i="44"/>
  <c r="L4320" i="44"/>
  <c r="I4320" i="44"/>
  <c r="J4320" i="44" s="1"/>
  <c r="L4319" i="44"/>
  <c r="I4319" i="44"/>
  <c r="J4319" i="44" s="1"/>
  <c r="L4318" i="44"/>
  <c r="J4318" i="44"/>
  <c r="I4318" i="44"/>
  <c r="L4317" i="44"/>
  <c r="I4317" i="44"/>
  <c r="J4317" i="44" s="1"/>
  <c r="L4316" i="44"/>
  <c r="I4316" i="44"/>
  <c r="J4316" i="44" s="1"/>
  <c r="L4315" i="44"/>
  <c r="I4315" i="44"/>
  <c r="J4315" i="44" s="1"/>
  <c r="L4314" i="44"/>
  <c r="I4314" i="44"/>
  <c r="J4314" i="44" s="1"/>
  <c r="L4313" i="44"/>
  <c r="I4313" i="44"/>
  <c r="J4313" i="44" s="1"/>
  <c r="L4312" i="44"/>
  <c r="I4312" i="44"/>
  <c r="J4312" i="44" s="1"/>
  <c r="L4311" i="44"/>
  <c r="I4311" i="44"/>
  <c r="J4311" i="44" s="1"/>
  <c r="L4310" i="44"/>
  <c r="J4310" i="44"/>
  <c r="I4310" i="44"/>
  <c r="L4309" i="44"/>
  <c r="I4309" i="44"/>
  <c r="J4309" i="44" s="1"/>
  <c r="L4308" i="44"/>
  <c r="I4308" i="44"/>
  <c r="J4308" i="44" s="1"/>
  <c r="L4307" i="44"/>
  <c r="I4307" i="44"/>
  <c r="J4307" i="44" s="1"/>
  <c r="L4306" i="44"/>
  <c r="I4306" i="44"/>
  <c r="J4306" i="44" s="1"/>
  <c r="L4305" i="44"/>
  <c r="I4305" i="44"/>
  <c r="J4305" i="44" s="1"/>
  <c r="L4304" i="44"/>
  <c r="I4304" i="44"/>
  <c r="J4304" i="44" s="1"/>
  <c r="L4303" i="44"/>
  <c r="I4303" i="44"/>
  <c r="J4303" i="44" s="1"/>
  <c r="L4302" i="44"/>
  <c r="I4302" i="44"/>
  <c r="J4302" i="44" s="1"/>
  <c r="L4301" i="44"/>
  <c r="I4301" i="44"/>
  <c r="J4301" i="44" s="1"/>
  <c r="L4300" i="44"/>
  <c r="I4300" i="44"/>
  <c r="J4300" i="44" s="1"/>
  <c r="L4299" i="44"/>
  <c r="I4299" i="44"/>
  <c r="J4299" i="44" s="1"/>
  <c r="L4298" i="44"/>
  <c r="I4298" i="44"/>
  <c r="J4298" i="44" s="1"/>
  <c r="L4297" i="44"/>
  <c r="I4297" i="44"/>
  <c r="J4297" i="44" s="1"/>
  <c r="L4296" i="44"/>
  <c r="I4296" i="44"/>
  <c r="J4296" i="44" s="1"/>
  <c r="L4295" i="44"/>
  <c r="J4295" i="44"/>
  <c r="I4295" i="44"/>
  <c r="L4294" i="44"/>
  <c r="I4294" i="44"/>
  <c r="J4294" i="44" s="1"/>
  <c r="L4293" i="44"/>
  <c r="I4293" i="44"/>
  <c r="J4293" i="44" s="1"/>
  <c r="L4292" i="44"/>
  <c r="I4292" i="44"/>
  <c r="J4292" i="44" s="1"/>
  <c r="L4291" i="44"/>
  <c r="I4291" i="44"/>
  <c r="J4291" i="44" s="1"/>
  <c r="L4290" i="44"/>
  <c r="I4290" i="44"/>
  <c r="J4290" i="44" s="1"/>
  <c r="L4289" i="44"/>
  <c r="I4289" i="44"/>
  <c r="J4289" i="44" s="1"/>
  <c r="L4288" i="44"/>
  <c r="I4288" i="44"/>
  <c r="J4288" i="44" s="1"/>
  <c r="L4287" i="44"/>
  <c r="J4287" i="44"/>
  <c r="I4287" i="44"/>
  <c r="L4286" i="44"/>
  <c r="I4286" i="44"/>
  <c r="J4286" i="44" s="1"/>
  <c r="L4285" i="44"/>
  <c r="I4285" i="44"/>
  <c r="J4285" i="44" s="1"/>
  <c r="L4284" i="44"/>
  <c r="I4284" i="44"/>
  <c r="J4284" i="44" s="1"/>
  <c r="L4283" i="44"/>
  <c r="I4283" i="44"/>
  <c r="J4283" i="44" s="1"/>
  <c r="L4282" i="44"/>
  <c r="I4282" i="44"/>
  <c r="J4282" i="44" s="1"/>
  <c r="L4281" i="44"/>
  <c r="I4281" i="44"/>
  <c r="J4281" i="44" s="1"/>
  <c r="L4280" i="44"/>
  <c r="I4280" i="44"/>
  <c r="J4280" i="44" s="1"/>
  <c r="L4279" i="44"/>
  <c r="J4279" i="44"/>
  <c r="I4279" i="44"/>
  <c r="L4278" i="44"/>
  <c r="I4278" i="44"/>
  <c r="J4278" i="44" s="1"/>
  <c r="L4277" i="44"/>
  <c r="I4277" i="44"/>
  <c r="J4277" i="44" s="1"/>
  <c r="L4276" i="44"/>
  <c r="I4276" i="44"/>
  <c r="J4276" i="44" s="1"/>
  <c r="L4275" i="44"/>
  <c r="I4275" i="44"/>
  <c r="J4275" i="44" s="1"/>
  <c r="L4274" i="44"/>
  <c r="I4274" i="44"/>
  <c r="J4274" i="44" s="1"/>
  <c r="L4273" i="44"/>
  <c r="I4273" i="44"/>
  <c r="J4273" i="44" s="1"/>
  <c r="L4272" i="44"/>
  <c r="I4272" i="44"/>
  <c r="J4272" i="44" s="1"/>
  <c r="L4271" i="44"/>
  <c r="I4271" i="44"/>
  <c r="J4271" i="44" s="1"/>
  <c r="L4270" i="44"/>
  <c r="I4270" i="44"/>
  <c r="J4270" i="44" s="1"/>
  <c r="L4269" i="44"/>
  <c r="I4269" i="44"/>
  <c r="J4269" i="44" s="1"/>
  <c r="L4268" i="44"/>
  <c r="I4268" i="44"/>
  <c r="J4268" i="44" s="1"/>
  <c r="L4267" i="44"/>
  <c r="I4267" i="44"/>
  <c r="J4267" i="44" s="1"/>
  <c r="L4266" i="44"/>
  <c r="I4266" i="44"/>
  <c r="J4266" i="44" s="1"/>
  <c r="L4265" i="44"/>
  <c r="I4265" i="44"/>
  <c r="J4265" i="44" s="1"/>
  <c r="L4264" i="44"/>
  <c r="I4264" i="44"/>
  <c r="J4264" i="44" s="1"/>
  <c r="L4263" i="44"/>
  <c r="I4263" i="44"/>
  <c r="J4263" i="44" s="1"/>
  <c r="L4262" i="44"/>
  <c r="J4262" i="44"/>
  <c r="I4262" i="44"/>
  <c r="L4261" i="44"/>
  <c r="I4261" i="44"/>
  <c r="J4261" i="44" s="1"/>
  <c r="L4260" i="44"/>
  <c r="I4260" i="44"/>
  <c r="J4260" i="44" s="1"/>
  <c r="L4259" i="44"/>
  <c r="I4259" i="44"/>
  <c r="J4259" i="44" s="1"/>
  <c r="L4258" i="44"/>
  <c r="I4258" i="44"/>
  <c r="J4258" i="44" s="1"/>
  <c r="L4257" i="44"/>
  <c r="I4257" i="44"/>
  <c r="J4257" i="44" s="1"/>
  <c r="L4256" i="44"/>
  <c r="I4256" i="44"/>
  <c r="J4256" i="44" s="1"/>
  <c r="L4255" i="44"/>
  <c r="I4255" i="44"/>
  <c r="J4255" i="44" s="1"/>
  <c r="L4254" i="44"/>
  <c r="I4254" i="44"/>
  <c r="J4254" i="44" s="1"/>
  <c r="L4253" i="44"/>
  <c r="I4253" i="44"/>
  <c r="J4253" i="44" s="1"/>
  <c r="L4252" i="44"/>
  <c r="I4252" i="44"/>
  <c r="J4252" i="44" s="1"/>
  <c r="L4251" i="44"/>
  <c r="I4251" i="44"/>
  <c r="J4251" i="44" s="1"/>
  <c r="L4250" i="44"/>
  <c r="I4250" i="44"/>
  <c r="J4250" i="44" s="1"/>
  <c r="L4249" i="44"/>
  <c r="I4249" i="44"/>
  <c r="J4249" i="44" s="1"/>
  <c r="L4248" i="44"/>
  <c r="J4248" i="44"/>
  <c r="I4248" i="44"/>
  <c r="L4247" i="44"/>
  <c r="I4247" i="44"/>
  <c r="J4247" i="44" s="1"/>
  <c r="L4246" i="44"/>
  <c r="J4246" i="44"/>
  <c r="I4246" i="44"/>
  <c r="L4245" i="44"/>
  <c r="I4245" i="44"/>
  <c r="J4245" i="44" s="1"/>
  <c r="L4244" i="44"/>
  <c r="I4244" i="44"/>
  <c r="J4244" i="44" s="1"/>
  <c r="L4243" i="44"/>
  <c r="I4243" i="44"/>
  <c r="J4243" i="44" s="1"/>
  <c r="L4242" i="44"/>
  <c r="I4242" i="44"/>
  <c r="J4242" i="44" s="1"/>
  <c r="L4241" i="44"/>
  <c r="I4241" i="44"/>
  <c r="J4241" i="44" s="1"/>
  <c r="L4240" i="44"/>
  <c r="I4240" i="44"/>
  <c r="J4240" i="44" s="1"/>
  <c r="L4239" i="44"/>
  <c r="I4239" i="44"/>
  <c r="J4239" i="44" s="1"/>
  <c r="L4238" i="44"/>
  <c r="I4238" i="44"/>
  <c r="J4238" i="44" s="1"/>
  <c r="L4237" i="44"/>
  <c r="I4237" i="44"/>
  <c r="J4237" i="44" s="1"/>
  <c r="L4236" i="44"/>
  <c r="I4236" i="44"/>
  <c r="J4236" i="44" s="1"/>
  <c r="L4235" i="44"/>
  <c r="I4235" i="44"/>
  <c r="J4235" i="44" s="1"/>
  <c r="L4234" i="44"/>
  <c r="I4234" i="44"/>
  <c r="J4234" i="44" s="1"/>
  <c r="L4233" i="44"/>
  <c r="I4233" i="44"/>
  <c r="J4233" i="44" s="1"/>
  <c r="L4232" i="44"/>
  <c r="J4232" i="44"/>
  <c r="I4232" i="44"/>
  <c r="L4231" i="44"/>
  <c r="I4231" i="44"/>
  <c r="J4231" i="44" s="1"/>
  <c r="L4230" i="44"/>
  <c r="J4230" i="44"/>
  <c r="I4230" i="44"/>
  <c r="L4229" i="44"/>
  <c r="I4229" i="44"/>
  <c r="J4229" i="44" s="1"/>
  <c r="L4228" i="44"/>
  <c r="I4228" i="44"/>
  <c r="J4228" i="44" s="1"/>
  <c r="L4227" i="44"/>
  <c r="I4227" i="44"/>
  <c r="J4227" i="44" s="1"/>
  <c r="L4226" i="44"/>
  <c r="I4226" i="44"/>
  <c r="J4226" i="44" s="1"/>
  <c r="L4225" i="44"/>
  <c r="I4225" i="44"/>
  <c r="J4225" i="44" s="1"/>
  <c r="L4224" i="44"/>
  <c r="I4224" i="44"/>
  <c r="J4224" i="44" s="1"/>
  <c r="L4223" i="44"/>
  <c r="J4223" i="44"/>
  <c r="I4223" i="44"/>
  <c r="L4222" i="44"/>
  <c r="I4222" i="44"/>
  <c r="J4222" i="44" s="1"/>
  <c r="L4221" i="44"/>
  <c r="I4221" i="44"/>
  <c r="J4221" i="44" s="1"/>
  <c r="L4220" i="44"/>
  <c r="I4220" i="44"/>
  <c r="J4220" i="44" s="1"/>
  <c r="L4219" i="44"/>
  <c r="I4219" i="44"/>
  <c r="J4219" i="44" s="1"/>
  <c r="L4218" i="44"/>
  <c r="I4218" i="44"/>
  <c r="J4218" i="44" s="1"/>
  <c r="L4217" i="44"/>
  <c r="I4217" i="44"/>
  <c r="J4217" i="44" s="1"/>
  <c r="L4216" i="44"/>
  <c r="I4216" i="44"/>
  <c r="J4216" i="44" s="1"/>
  <c r="L4215" i="44"/>
  <c r="J4215" i="44"/>
  <c r="I4215" i="44"/>
  <c r="L4214" i="44"/>
  <c r="I4214" i="44"/>
  <c r="J4214" i="44" s="1"/>
  <c r="L4213" i="44"/>
  <c r="I4213" i="44"/>
  <c r="J4213" i="44" s="1"/>
  <c r="L4212" i="44"/>
  <c r="I4212" i="44"/>
  <c r="J4212" i="44" s="1"/>
  <c r="L4211" i="44"/>
  <c r="I4211" i="44"/>
  <c r="J4211" i="44" s="1"/>
  <c r="L4210" i="44"/>
  <c r="I4210" i="44"/>
  <c r="J4210" i="44" s="1"/>
  <c r="L4209" i="44"/>
  <c r="I4209" i="44"/>
  <c r="J4209" i="44" s="1"/>
  <c r="L4208" i="44"/>
  <c r="I4208" i="44"/>
  <c r="J4208" i="44" s="1"/>
  <c r="L4207" i="44"/>
  <c r="I4207" i="44"/>
  <c r="J4207" i="44" s="1"/>
  <c r="L4206" i="44"/>
  <c r="I4206" i="44"/>
  <c r="J4206" i="44" s="1"/>
  <c r="L4205" i="44"/>
  <c r="I4205" i="44"/>
  <c r="J4205" i="44" s="1"/>
  <c r="L4204" i="44"/>
  <c r="I4204" i="44"/>
  <c r="J4204" i="44" s="1"/>
  <c r="L4203" i="44"/>
  <c r="I4203" i="44"/>
  <c r="J4203" i="44" s="1"/>
  <c r="L4202" i="44"/>
  <c r="I4202" i="44"/>
  <c r="J4202" i="44" s="1"/>
  <c r="L4201" i="44"/>
  <c r="I4201" i="44"/>
  <c r="J4201" i="44" s="1"/>
  <c r="L4200" i="44"/>
  <c r="I4200" i="44"/>
  <c r="J4200" i="44" s="1"/>
  <c r="L4199" i="44"/>
  <c r="I4199" i="44"/>
  <c r="J4199" i="44" s="1"/>
  <c r="L4198" i="44"/>
  <c r="J4198" i="44"/>
  <c r="I4198" i="44"/>
  <c r="L4197" i="44"/>
  <c r="I4197" i="44"/>
  <c r="J4197" i="44" s="1"/>
  <c r="L4196" i="44"/>
  <c r="I4196" i="44"/>
  <c r="J4196" i="44" s="1"/>
  <c r="L4195" i="44"/>
  <c r="I4195" i="44"/>
  <c r="J4195" i="44" s="1"/>
  <c r="L4194" i="44"/>
  <c r="I4194" i="44"/>
  <c r="J4194" i="44" s="1"/>
  <c r="L4193" i="44"/>
  <c r="I4193" i="44"/>
  <c r="J4193" i="44" s="1"/>
  <c r="L4192" i="44"/>
  <c r="I4192" i="44"/>
  <c r="J4192" i="44" s="1"/>
  <c r="L4191" i="44"/>
  <c r="I4191" i="44"/>
  <c r="J4191" i="44" s="1"/>
  <c r="L4190" i="44"/>
  <c r="I4190" i="44"/>
  <c r="J4190" i="44" s="1"/>
  <c r="L4189" i="44"/>
  <c r="I4189" i="44"/>
  <c r="J4189" i="44" s="1"/>
  <c r="L4188" i="44"/>
  <c r="I4188" i="44"/>
  <c r="J4188" i="44" s="1"/>
  <c r="L4187" i="44"/>
  <c r="I4187" i="44"/>
  <c r="J4187" i="44" s="1"/>
  <c r="L4186" i="44"/>
  <c r="I4186" i="44"/>
  <c r="J4186" i="44" s="1"/>
  <c r="L4185" i="44"/>
  <c r="I4185" i="44"/>
  <c r="J4185" i="44" s="1"/>
  <c r="L4184" i="44"/>
  <c r="J4184" i="44"/>
  <c r="I4184" i="44"/>
  <c r="L4183" i="44"/>
  <c r="I4183" i="44"/>
  <c r="J4183" i="44" s="1"/>
  <c r="L4182" i="44"/>
  <c r="J4182" i="44"/>
  <c r="I4182" i="44"/>
  <c r="L4181" i="44"/>
  <c r="I4181" i="44"/>
  <c r="J4181" i="44" s="1"/>
  <c r="L4180" i="44"/>
  <c r="I4180" i="44"/>
  <c r="J4180" i="44" s="1"/>
  <c r="L4179" i="44"/>
  <c r="I4179" i="44"/>
  <c r="J4179" i="44" s="1"/>
  <c r="L4178" i="44"/>
  <c r="I4178" i="44"/>
  <c r="J4178" i="44" s="1"/>
  <c r="L4177" i="44"/>
  <c r="I4177" i="44"/>
  <c r="J4177" i="44" s="1"/>
  <c r="L4176" i="44"/>
  <c r="I4176" i="44"/>
  <c r="J4176" i="44" s="1"/>
  <c r="L4175" i="44"/>
  <c r="I4175" i="44"/>
  <c r="J4175" i="44" s="1"/>
  <c r="L4174" i="44"/>
  <c r="I4174" i="44"/>
  <c r="J4174" i="44" s="1"/>
  <c r="L4173" i="44"/>
  <c r="I4173" i="44"/>
  <c r="J4173" i="44" s="1"/>
  <c r="L4172" i="44"/>
  <c r="I4172" i="44"/>
  <c r="J4172" i="44" s="1"/>
  <c r="L4171" i="44"/>
  <c r="I4171" i="44"/>
  <c r="J4171" i="44" s="1"/>
  <c r="L4170" i="44"/>
  <c r="I4170" i="44"/>
  <c r="J4170" i="44" s="1"/>
  <c r="L4169" i="44"/>
  <c r="I4169" i="44"/>
  <c r="J4169" i="44" s="1"/>
  <c r="L4168" i="44"/>
  <c r="J4168" i="44"/>
  <c r="I4168" i="44"/>
  <c r="L4167" i="44"/>
  <c r="I4167" i="44"/>
  <c r="J4167" i="44" s="1"/>
  <c r="L4166" i="44"/>
  <c r="J4166" i="44"/>
  <c r="I4166" i="44"/>
  <c r="L4165" i="44"/>
  <c r="I4165" i="44"/>
  <c r="J4165" i="44" s="1"/>
  <c r="L4164" i="44"/>
  <c r="I4164" i="44"/>
  <c r="J4164" i="44" s="1"/>
  <c r="L4163" i="44"/>
  <c r="I4163" i="44"/>
  <c r="J4163" i="44" s="1"/>
  <c r="L4162" i="44"/>
  <c r="I4162" i="44"/>
  <c r="J4162" i="44" s="1"/>
  <c r="L4161" i="44"/>
  <c r="I4161" i="44"/>
  <c r="J4161" i="44" s="1"/>
  <c r="L4160" i="44"/>
  <c r="I4160" i="44"/>
  <c r="J4160" i="44" s="1"/>
  <c r="L4159" i="44"/>
  <c r="I4159" i="44"/>
  <c r="J4159" i="44" s="1"/>
  <c r="L4158" i="44"/>
  <c r="I4158" i="44"/>
  <c r="J4158" i="44" s="1"/>
  <c r="L4157" i="44"/>
  <c r="I4157" i="44"/>
  <c r="J4157" i="44" s="1"/>
  <c r="L4156" i="44"/>
  <c r="I4156" i="44"/>
  <c r="J4156" i="44" s="1"/>
  <c r="L4155" i="44"/>
  <c r="I4155" i="44"/>
  <c r="J4155" i="44" s="1"/>
  <c r="L4154" i="44"/>
  <c r="I4154" i="44"/>
  <c r="J4154" i="44" s="1"/>
  <c r="L4153" i="44"/>
  <c r="I4153" i="44"/>
  <c r="J4153" i="44" s="1"/>
  <c r="L4152" i="44"/>
  <c r="J4152" i="44"/>
  <c r="I4152" i="44"/>
  <c r="L4151" i="44"/>
  <c r="I4151" i="44"/>
  <c r="J4151" i="44" s="1"/>
  <c r="L4150" i="44"/>
  <c r="I4150" i="44"/>
  <c r="J4150" i="44" s="1"/>
  <c r="L4149" i="44"/>
  <c r="I4149" i="44"/>
  <c r="J4149" i="44" s="1"/>
  <c r="L4148" i="44"/>
  <c r="I4148" i="44"/>
  <c r="J4148" i="44" s="1"/>
  <c r="L4147" i="44"/>
  <c r="I4147" i="44"/>
  <c r="J4147" i="44" s="1"/>
  <c r="L4146" i="44"/>
  <c r="I4146" i="44"/>
  <c r="J4146" i="44" s="1"/>
  <c r="L4145" i="44"/>
  <c r="I4145" i="44"/>
  <c r="J4145" i="44" s="1"/>
  <c r="L4144" i="44"/>
  <c r="I4144" i="44"/>
  <c r="J4144" i="44" s="1"/>
  <c r="L4143" i="44"/>
  <c r="I4143" i="44"/>
  <c r="J4143" i="44" s="1"/>
  <c r="L4142" i="44"/>
  <c r="I4142" i="44"/>
  <c r="J4142" i="44" s="1"/>
  <c r="L4141" i="44"/>
  <c r="I4141" i="44"/>
  <c r="J4141" i="44" s="1"/>
  <c r="L4140" i="44"/>
  <c r="I4140" i="44"/>
  <c r="J4140" i="44" s="1"/>
  <c r="L4139" i="44"/>
  <c r="I4139" i="44"/>
  <c r="J4139" i="44" s="1"/>
  <c r="L4138" i="44"/>
  <c r="I4138" i="44"/>
  <c r="J4138" i="44" s="1"/>
  <c r="L4137" i="44"/>
  <c r="I4137" i="44"/>
  <c r="J4137" i="44" s="1"/>
  <c r="L4136" i="44"/>
  <c r="I4136" i="44"/>
  <c r="J4136" i="44" s="1"/>
  <c r="L4135" i="44"/>
  <c r="J4135" i="44"/>
  <c r="I4135" i="44"/>
  <c r="L4134" i="44"/>
  <c r="I4134" i="44"/>
  <c r="J4134" i="44" s="1"/>
  <c r="L4133" i="44"/>
  <c r="I4133" i="44"/>
  <c r="J4133" i="44" s="1"/>
  <c r="L4132" i="44"/>
  <c r="I4132" i="44"/>
  <c r="J4132" i="44" s="1"/>
  <c r="L4131" i="44"/>
  <c r="I4131" i="44"/>
  <c r="J4131" i="44" s="1"/>
  <c r="L4130" i="44"/>
  <c r="I4130" i="44"/>
  <c r="J4130" i="44" s="1"/>
  <c r="L4129" i="44"/>
  <c r="I4129" i="44"/>
  <c r="J4129" i="44" s="1"/>
  <c r="L4128" i="44"/>
  <c r="I4128" i="44"/>
  <c r="J4128" i="44" s="1"/>
  <c r="L4127" i="44"/>
  <c r="J4127" i="44"/>
  <c r="I4127" i="44"/>
  <c r="L4126" i="44"/>
  <c r="I4126" i="44"/>
  <c r="J4126" i="44" s="1"/>
  <c r="L4125" i="44"/>
  <c r="I4125" i="44"/>
  <c r="J4125" i="44" s="1"/>
  <c r="L4124" i="44"/>
  <c r="I4124" i="44"/>
  <c r="J4124" i="44" s="1"/>
  <c r="L4123" i="44"/>
  <c r="I4123" i="44"/>
  <c r="J4123" i="44" s="1"/>
  <c r="L4122" i="44"/>
  <c r="I4122" i="44"/>
  <c r="J4122" i="44" s="1"/>
  <c r="L4121" i="44"/>
  <c r="I4121" i="44"/>
  <c r="J4121" i="44" s="1"/>
  <c r="L4120" i="44"/>
  <c r="I4120" i="44"/>
  <c r="J4120" i="44" s="1"/>
  <c r="L4119" i="44"/>
  <c r="J4119" i="44"/>
  <c r="I4119" i="44"/>
  <c r="L4118" i="44"/>
  <c r="I4118" i="44"/>
  <c r="J4118" i="44" s="1"/>
  <c r="L4117" i="44"/>
  <c r="I4117" i="44"/>
  <c r="J4117" i="44" s="1"/>
  <c r="L4116" i="44"/>
  <c r="I4116" i="44"/>
  <c r="J4116" i="44" s="1"/>
  <c r="L4115" i="44"/>
  <c r="I4115" i="44"/>
  <c r="J4115" i="44" s="1"/>
  <c r="L4114" i="44"/>
  <c r="I4114" i="44"/>
  <c r="J4114" i="44" s="1"/>
  <c r="L4113" i="44"/>
  <c r="I4113" i="44"/>
  <c r="J4113" i="44" s="1"/>
  <c r="L4112" i="44"/>
  <c r="I4112" i="44"/>
  <c r="J4112" i="44" s="1"/>
  <c r="L4111" i="44"/>
  <c r="J4111" i="44"/>
  <c r="I4111" i="44"/>
  <c r="L4110" i="44"/>
  <c r="I4110" i="44"/>
  <c r="J4110" i="44" s="1"/>
  <c r="L4109" i="44"/>
  <c r="I4109" i="44"/>
  <c r="J4109" i="44" s="1"/>
  <c r="L4108" i="44"/>
  <c r="I4108" i="44"/>
  <c r="J4108" i="44" s="1"/>
  <c r="L4107" i="44"/>
  <c r="I4107" i="44"/>
  <c r="J4107" i="44" s="1"/>
  <c r="L4106" i="44"/>
  <c r="I4106" i="44"/>
  <c r="J4106" i="44" s="1"/>
  <c r="L4105" i="44"/>
  <c r="I4105" i="44"/>
  <c r="J4105" i="44" s="1"/>
  <c r="L4104" i="44"/>
  <c r="I4104" i="44"/>
  <c r="J4104" i="44" s="1"/>
  <c r="L4103" i="44"/>
  <c r="J4103" i="44"/>
  <c r="I4103" i="44"/>
  <c r="L4102" i="44"/>
  <c r="I4102" i="44"/>
  <c r="J4102" i="44" s="1"/>
  <c r="L4101" i="44"/>
  <c r="I4101" i="44"/>
  <c r="J4101" i="44" s="1"/>
  <c r="L4100" i="44"/>
  <c r="I4100" i="44"/>
  <c r="J4100" i="44" s="1"/>
  <c r="L4099" i="44"/>
  <c r="I4099" i="44"/>
  <c r="J4099" i="44" s="1"/>
  <c r="L4098" i="44"/>
  <c r="I4098" i="44"/>
  <c r="J4098" i="44" s="1"/>
  <c r="L4097" i="44"/>
  <c r="J4097" i="44"/>
  <c r="I4097" i="44"/>
  <c r="L4096" i="44"/>
  <c r="I4096" i="44"/>
  <c r="J4096" i="44" s="1"/>
  <c r="L4095" i="44"/>
  <c r="I4095" i="44"/>
  <c r="J4095" i="44" s="1"/>
  <c r="L4094" i="44"/>
  <c r="I4094" i="44"/>
  <c r="J4094" i="44" s="1"/>
  <c r="L4093" i="44"/>
  <c r="I4093" i="44"/>
  <c r="J4093" i="44" s="1"/>
  <c r="L4092" i="44"/>
  <c r="I4092" i="44"/>
  <c r="J4092" i="44" s="1"/>
  <c r="L4091" i="44"/>
  <c r="I4091" i="44"/>
  <c r="J4091" i="44" s="1"/>
  <c r="L4090" i="44"/>
  <c r="I4090" i="44"/>
  <c r="J4090" i="44" s="1"/>
  <c r="L4089" i="44"/>
  <c r="I4089" i="44"/>
  <c r="J4089" i="44" s="1"/>
  <c r="L4088" i="44"/>
  <c r="I4088" i="44"/>
  <c r="J4088" i="44" s="1"/>
  <c r="L4087" i="44"/>
  <c r="J4087" i="44"/>
  <c r="I4087" i="44"/>
  <c r="L4086" i="44"/>
  <c r="I4086" i="44"/>
  <c r="J4086" i="44" s="1"/>
  <c r="L4085" i="44"/>
  <c r="I4085" i="44"/>
  <c r="J4085" i="44" s="1"/>
  <c r="L4084" i="44"/>
  <c r="I4084" i="44"/>
  <c r="J4084" i="44" s="1"/>
  <c r="L4083" i="44"/>
  <c r="I4083" i="44"/>
  <c r="J4083" i="44" s="1"/>
  <c r="L4082" i="44"/>
  <c r="I4082" i="44"/>
  <c r="J4082" i="44" s="1"/>
  <c r="L4081" i="44"/>
  <c r="I4081" i="44"/>
  <c r="J4081" i="44" s="1"/>
  <c r="L4080" i="44"/>
  <c r="I4080" i="44"/>
  <c r="J4080" i="44" s="1"/>
  <c r="L4079" i="44"/>
  <c r="I4079" i="44"/>
  <c r="J4079" i="44" s="1"/>
  <c r="L4078" i="44"/>
  <c r="J4078" i="44"/>
  <c r="I4078" i="44"/>
  <c r="L4077" i="44"/>
  <c r="I4077" i="44"/>
  <c r="J4077" i="44" s="1"/>
  <c r="L4076" i="44"/>
  <c r="I4076" i="44"/>
  <c r="J4076" i="44" s="1"/>
  <c r="L4075" i="44"/>
  <c r="I4075" i="44"/>
  <c r="J4075" i="44" s="1"/>
  <c r="L4074" i="44"/>
  <c r="I4074" i="44"/>
  <c r="J4074" i="44" s="1"/>
  <c r="L4073" i="44"/>
  <c r="I4073" i="44"/>
  <c r="J4073" i="44" s="1"/>
  <c r="L4072" i="44"/>
  <c r="I4072" i="44"/>
  <c r="J4072" i="44" s="1"/>
  <c r="L4071" i="44"/>
  <c r="J4071" i="44"/>
  <c r="I4071" i="44"/>
  <c r="L4070" i="44"/>
  <c r="I4070" i="44"/>
  <c r="J4070" i="44" s="1"/>
  <c r="L4069" i="44"/>
  <c r="I4069" i="44"/>
  <c r="J4069" i="44" s="1"/>
  <c r="L4068" i="44"/>
  <c r="I4068" i="44"/>
  <c r="J4068" i="44" s="1"/>
  <c r="L4067" i="44"/>
  <c r="I4067" i="44"/>
  <c r="J4067" i="44" s="1"/>
  <c r="L4066" i="44"/>
  <c r="I4066" i="44"/>
  <c r="J4066" i="44" s="1"/>
  <c r="L4065" i="44"/>
  <c r="I4065" i="44"/>
  <c r="J4065" i="44" s="1"/>
  <c r="L4064" i="44"/>
  <c r="I4064" i="44"/>
  <c r="J4064" i="44" s="1"/>
  <c r="L4063" i="44"/>
  <c r="I4063" i="44"/>
  <c r="J4063" i="44" s="1"/>
  <c r="L4062" i="44"/>
  <c r="I4062" i="44"/>
  <c r="J4062" i="44" s="1"/>
  <c r="L4061" i="44"/>
  <c r="I4061" i="44"/>
  <c r="J4061" i="44" s="1"/>
  <c r="L4060" i="44"/>
  <c r="I4060" i="44"/>
  <c r="J4060" i="44" s="1"/>
  <c r="L4059" i="44"/>
  <c r="I4059" i="44"/>
  <c r="J4059" i="44" s="1"/>
  <c r="L4058" i="44"/>
  <c r="I4058" i="44"/>
  <c r="J4058" i="44" s="1"/>
  <c r="L4057" i="44"/>
  <c r="I4057" i="44"/>
  <c r="J4057" i="44" s="1"/>
  <c r="L4056" i="44"/>
  <c r="I4056" i="44"/>
  <c r="J4056" i="44" s="1"/>
  <c r="L4055" i="44"/>
  <c r="J4055" i="44"/>
  <c r="I4055" i="44"/>
  <c r="L4054" i="44"/>
  <c r="I4054" i="44"/>
  <c r="J4054" i="44" s="1"/>
  <c r="L4053" i="44"/>
  <c r="I4053" i="44"/>
  <c r="J4053" i="44" s="1"/>
  <c r="L4052" i="44"/>
  <c r="I4052" i="44"/>
  <c r="J4052" i="44" s="1"/>
  <c r="L4051" i="44"/>
  <c r="I4051" i="44"/>
  <c r="J4051" i="44" s="1"/>
  <c r="L4050" i="44"/>
  <c r="I4050" i="44"/>
  <c r="J4050" i="44" s="1"/>
  <c r="L4049" i="44"/>
  <c r="I4049" i="44"/>
  <c r="J4049" i="44" s="1"/>
  <c r="L4048" i="44"/>
  <c r="I4048" i="44"/>
  <c r="J4048" i="44" s="1"/>
  <c r="L4047" i="44"/>
  <c r="I4047" i="44"/>
  <c r="J4047" i="44" s="1"/>
  <c r="L4046" i="44"/>
  <c r="J4046" i="44"/>
  <c r="I4046" i="44"/>
  <c r="L4045" i="44"/>
  <c r="I4045" i="44"/>
  <c r="J4045" i="44" s="1"/>
  <c r="L4044" i="44"/>
  <c r="I4044" i="44"/>
  <c r="J4044" i="44" s="1"/>
  <c r="L4043" i="44"/>
  <c r="I4043" i="44"/>
  <c r="J4043" i="44" s="1"/>
  <c r="L4042" i="44"/>
  <c r="I4042" i="44"/>
  <c r="J4042" i="44" s="1"/>
  <c r="L4041" i="44"/>
  <c r="I4041" i="44"/>
  <c r="J4041" i="44" s="1"/>
  <c r="L4040" i="44"/>
  <c r="I4040" i="44"/>
  <c r="J4040" i="44" s="1"/>
  <c r="L4039" i="44"/>
  <c r="I4039" i="44"/>
  <c r="J4039" i="44" s="1"/>
  <c r="L4038" i="44"/>
  <c r="J4038" i="44"/>
  <c r="I4038" i="44"/>
  <c r="L4037" i="44"/>
  <c r="I4037" i="44"/>
  <c r="J4037" i="44" s="1"/>
  <c r="L4036" i="44"/>
  <c r="I4036" i="44"/>
  <c r="J4036" i="44" s="1"/>
  <c r="L4035" i="44"/>
  <c r="I4035" i="44"/>
  <c r="J4035" i="44" s="1"/>
  <c r="L4034" i="44"/>
  <c r="I4034" i="44"/>
  <c r="J4034" i="44" s="1"/>
  <c r="L4033" i="44"/>
  <c r="I4033" i="44"/>
  <c r="J4033" i="44" s="1"/>
  <c r="L4032" i="44"/>
  <c r="I4032" i="44"/>
  <c r="J4032" i="44" s="1"/>
  <c r="L4031" i="44"/>
  <c r="J4031" i="44"/>
  <c r="I4031" i="44"/>
  <c r="L4030" i="44"/>
  <c r="I4030" i="44"/>
  <c r="J4030" i="44" s="1"/>
  <c r="L4029" i="44"/>
  <c r="I4029" i="44"/>
  <c r="J4029" i="44" s="1"/>
  <c r="L4028" i="44"/>
  <c r="I4028" i="44"/>
  <c r="J4028" i="44" s="1"/>
  <c r="L4027" i="44"/>
  <c r="I4027" i="44"/>
  <c r="J4027" i="44" s="1"/>
  <c r="L4026" i="44"/>
  <c r="I4026" i="44"/>
  <c r="J4026" i="44" s="1"/>
  <c r="L4025" i="44"/>
  <c r="J4025" i="44"/>
  <c r="I4025" i="44"/>
  <c r="L4024" i="44"/>
  <c r="I4024" i="44"/>
  <c r="J4024" i="44" s="1"/>
  <c r="L4023" i="44"/>
  <c r="I4023" i="44"/>
  <c r="J4023" i="44" s="1"/>
  <c r="L4022" i="44"/>
  <c r="I4022" i="44"/>
  <c r="J4022" i="44" s="1"/>
  <c r="L4021" i="44"/>
  <c r="I4021" i="44"/>
  <c r="J4021" i="44" s="1"/>
  <c r="L4020" i="44"/>
  <c r="I4020" i="44"/>
  <c r="J4020" i="44" s="1"/>
  <c r="L4019" i="44"/>
  <c r="I4019" i="44"/>
  <c r="J4019" i="44" s="1"/>
  <c r="L4018" i="44"/>
  <c r="I4018" i="44"/>
  <c r="J4018" i="44" s="1"/>
  <c r="L4017" i="44"/>
  <c r="I4017" i="44"/>
  <c r="J4017" i="44" s="1"/>
  <c r="L4016" i="44"/>
  <c r="I4016" i="44"/>
  <c r="J4016" i="44" s="1"/>
  <c r="L4015" i="44"/>
  <c r="I4015" i="44"/>
  <c r="J4015" i="44" s="1"/>
  <c r="L4014" i="44"/>
  <c r="I4014" i="44"/>
  <c r="J4014" i="44" s="1"/>
  <c r="L4013" i="44"/>
  <c r="I4013" i="44"/>
  <c r="J4013" i="44" s="1"/>
  <c r="L4012" i="44"/>
  <c r="I4012" i="44"/>
  <c r="J4012" i="44" s="1"/>
  <c r="L4011" i="44"/>
  <c r="I4011" i="44"/>
  <c r="J4011" i="44" s="1"/>
  <c r="L4010" i="44"/>
  <c r="I4010" i="44"/>
  <c r="J4010" i="44" s="1"/>
  <c r="L4009" i="44"/>
  <c r="I4009" i="44"/>
  <c r="J4009" i="44" s="1"/>
  <c r="L4008" i="44"/>
  <c r="J4008" i="44"/>
  <c r="I4008" i="44"/>
  <c r="L4007" i="44"/>
  <c r="I4007" i="44"/>
  <c r="J4007" i="44" s="1"/>
  <c r="L4006" i="44"/>
  <c r="J4006" i="44"/>
  <c r="I4006" i="44"/>
  <c r="L4005" i="44"/>
  <c r="I4005" i="44"/>
  <c r="J4005" i="44" s="1"/>
  <c r="L4004" i="44"/>
  <c r="I4004" i="44"/>
  <c r="J4004" i="44" s="1"/>
  <c r="L4003" i="44"/>
  <c r="I4003" i="44"/>
  <c r="J4003" i="44" s="1"/>
  <c r="L4002" i="44"/>
  <c r="I4002" i="44"/>
  <c r="J4002" i="44" s="1"/>
  <c r="L4001" i="44"/>
  <c r="I4001" i="44"/>
  <c r="J4001" i="44" s="1"/>
  <c r="L4000" i="44"/>
  <c r="I4000" i="44"/>
  <c r="J4000" i="44" s="1"/>
  <c r="L3999" i="44"/>
  <c r="I3999" i="44"/>
  <c r="J3999" i="44" s="1"/>
  <c r="L3998" i="44"/>
  <c r="I3998" i="44"/>
  <c r="J3998" i="44" s="1"/>
  <c r="L3997" i="44"/>
  <c r="I3997" i="44"/>
  <c r="J3997" i="44" s="1"/>
  <c r="L3996" i="44"/>
  <c r="I3996" i="44"/>
  <c r="J3996" i="44" s="1"/>
  <c r="L3995" i="44"/>
  <c r="I3995" i="44"/>
  <c r="J3995" i="44" s="1"/>
  <c r="L3994" i="44"/>
  <c r="I3994" i="44"/>
  <c r="J3994" i="44" s="1"/>
  <c r="L3993" i="44"/>
  <c r="J3993" i="44"/>
  <c r="I3993" i="44"/>
  <c r="L3992" i="44"/>
  <c r="I3992" i="44"/>
  <c r="J3992" i="44" s="1"/>
  <c r="L3991" i="44"/>
  <c r="I3991" i="44"/>
  <c r="J3991" i="44" s="1"/>
  <c r="L3990" i="44"/>
  <c r="I3990" i="44"/>
  <c r="J3990" i="44" s="1"/>
  <c r="L3989" i="44"/>
  <c r="I3989" i="44"/>
  <c r="J3989" i="44" s="1"/>
  <c r="L3988" i="44"/>
  <c r="I3988" i="44"/>
  <c r="J3988" i="44" s="1"/>
  <c r="L3987" i="44"/>
  <c r="I3987" i="44"/>
  <c r="J3987" i="44" s="1"/>
  <c r="L3986" i="44"/>
  <c r="I3986" i="44"/>
  <c r="J3986" i="44" s="1"/>
  <c r="L3985" i="44"/>
  <c r="J3985" i="44"/>
  <c r="I3985" i="44"/>
  <c r="L3984" i="44"/>
  <c r="I3984" i="44"/>
  <c r="J3984" i="44" s="1"/>
  <c r="L3983" i="44"/>
  <c r="I3983" i="44"/>
  <c r="J3983" i="44" s="1"/>
  <c r="L3982" i="44"/>
  <c r="I3982" i="44"/>
  <c r="J3982" i="44" s="1"/>
  <c r="L3981" i="44"/>
  <c r="I3981" i="44"/>
  <c r="J3981" i="44" s="1"/>
  <c r="L3980" i="44"/>
  <c r="I3980" i="44"/>
  <c r="J3980" i="44" s="1"/>
  <c r="L3979" i="44"/>
  <c r="I3979" i="44"/>
  <c r="J3979" i="44" s="1"/>
  <c r="L3978" i="44"/>
  <c r="I3978" i="44"/>
  <c r="J3978" i="44" s="1"/>
  <c r="L3977" i="44"/>
  <c r="I3977" i="44"/>
  <c r="J3977" i="44" s="1"/>
  <c r="L3976" i="44"/>
  <c r="J3976" i="44"/>
  <c r="I3976" i="44"/>
  <c r="L3975" i="44"/>
  <c r="I3975" i="44"/>
  <c r="J3975" i="44" s="1"/>
  <c r="L3974" i="44"/>
  <c r="J3974" i="44"/>
  <c r="I3974" i="44"/>
  <c r="L3973" i="44"/>
  <c r="I3973" i="44"/>
  <c r="J3973" i="44" s="1"/>
  <c r="L3972" i="44"/>
  <c r="I3972" i="44"/>
  <c r="J3972" i="44" s="1"/>
  <c r="L3971" i="44"/>
  <c r="I3971" i="44"/>
  <c r="J3971" i="44" s="1"/>
  <c r="L3970" i="44"/>
  <c r="I3970" i="44"/>
  <c r="J3970" i="44" s="1"/>
  <c r="L3969" i="44"/>
  <c r="I3969" i="44"/>
  <c r="J3969" i="44" s="1"/>
  <c r="L3968" i="44"/>
  <c r="I3968" i="44"/>
  <c r="J3968" i="44" s="1"/>
  <c r="L3967" i="44"/>
  <c r="J3967" i="44"/>
  <c r="I3967" i="44"/>
  <c r="L3966" i="44"/>
  <c r="I3966" i="44"/>
  <c r="J3966" i="44" s="1"/>
  <c r="L3965" i="44"/>
  <c r="I3965" i="44"/>
  <c r="J3965" i="44" s="1"/>
  <c r="L3964" i="44"/>
  <c r="I3964" i="44"/>
  <c r="J3964" i="44" s="1"/>
  <c r="L3963" i="44"/>
  <c r="I3963" i="44"/>
  <c r="J3963" i="44" s="1"/>
  <c r="L3962" i="44"/>
  <c r="I3962" i="44"/>
  <c r="J3962" i="44" s="1"/>
  <c r="L3961" i="44"/>
  <c r="I3961" i="44"/>
  <c r="J3961" i="44" s="1"/>
  <c r="L3960" i="44"/>
  <c r="I3960" i="44"/>
  <c r="J3960" i="44" s="1"/>
  <c r="L3959" i="44"/>
  <c r="J3959" i="44"/>
  <c r="I3959" i="44"/>
  <c r="L3958" i="44"/>
  <c r="I3958" i="44"/>
  <c r="J3958" i="44" s="1"/>
  <c r="L3957" i="44"/>
  <c r="I3957" i="44"/>
  <c r="J3957" i="44" s="1"/>
  <c r="L3956" i="44"/>
  <c r="I3956" i="44"/>
  <c r="J3956" i="44" s="1"/>
  <c r="L3955" i="44"/>
  <c r="I3955" i="44"/>
  <c r="J3955" i="44" s="1"/>
  <c r="L3954" i="44"/>
  <c r="I3954" i="44"/>
  <c r="J3954" i="44" s="1"/>
  <c r="L3953" i="44"/>
  <c r="I3953" i="44"/>
  <c r="J3953" i="44" s="1"/>
  <c r="L3952" i="44"/>
  <c r="I3952" i="44"/>
  <c r="J3952" i="44" s="1"/>
  <c r="L3951" i="44"/>
  <c r="I3951" i="44"/>
  <c r="J3951" i="44" s="1"/>
  <c r="L3950" i="44"/>
  <c r="J3950" i="44"/>
  <c r="I3950" i="44"/>
  <c r="L3949" i="44"/>
  <c r="I3949" i="44"/>
  <c r="J3949" i="44" s="1"/>
  <c r="L3948" i="44"/>
  <c r="I3948" i="44"/>
  <c r="J3948" i="44" s="1"/>
  <c r="L3947" i="44"/>
  <c r="I3947" i="44"/>
  <c r="J3947" i="44" s="1"/>
  <c r="L3946" i="44"/>
  <c r="I3946" i="44"/>
  <c r="J3946" i="44" s="1"/>
  <c r="L3945" i="44"/>
  <c r="I3945" i="44"/>
  <c r="J3945" i="44" s="1"/>
  <c r="L3944" i="44"/>
  <c r="I3944" i="44"/>
  <c r="J3944" i="44" s="1"/>
  <c r="L3943" i="44"/>
  <c r="J3943" i="44"/>
  <c r="I3943" i="44"/>
  <c r="L3942" i="44"/>
  <c r="I3942" i="44"/>
  <c r="J3942" i="44" s="1"/>
  <c r="L3941" i="44"/>
  <c r="I3941" i="44"/>
  <c r="J3941" i="44" s="1"/>
  <c r="L3940" i="44"/>
  <c r="I3940" i="44"/>
  <c r="J3940" i="44" s="1"/>
  <c r="L3939" i="44"/>
  <c r="I3939" i="44"/>
  <c r="J3939" i="44" s="1"/>
  <c r="L3938" i="44"/>
  <c r="I3938" i="44"/>
  <c r="J3938" i="44" s="1"/>
  <c r="L3937" i="44"/>
  <c r="I3937" i="44"/>
  <c r="J3937" i="44" s="1"/>
  <c r="L3936" i="44"/>
  <c r="I3936" i="44"/>
  <c r="J3936" i="44" s="1"/>
  <c r="L3935" i="44"/>
  <c r="I3935" i="44"/>
  <c r="J3935" i="44" s="1"/>
  <c r="L3934" i="44"/>
  <c r="I3934" i="44"/>
  <c r="J3934" i="44" s="1"/>
  <c r="L3933" i="44"/>
  <c r="I3933" i="44"/>
  <c r="J3933" i="44" s="1"/>
  <c r="L3932" i="44"/>
  <c r="I3932" i="44"/>
  <c r="J3932" i="44" s="1"/>
  <c r="L3931" i="44"/>
  <c r="I3931" i="44"/>
  <c r="J3931" i="44" s="1"/>
  <c r="L3930" i="44"/>
  <c r="I3930" i="44"/>
  <c r="J3930" i="44" s="1"/>
  <c r="L3929" i="44"/>
  <c r="I3929" i="44"/>
  <c r="J3929" i="44" s="1"/>
  <c r="L3928" i="44"/>
  <c r="I3928" i="44"/>
  <c r="J3928" i="44" s="1"/>
  <c r="L3927" i="44"/>
  <c r="J3927" i="44"/>
  <c r="I3927" i="44"/>
  <c r="L3926" i="44"/>
  <c r="I3926" i="44"/>
  <c r="J3926" i="44" s="1"/>
  <c r="L3925" i="44"/>
  <c r="I3925" i="44"/>
  <c r="J3925" i="44" s="1"/>
  <c r="L3924" i="44"/>
  <c r="I3924" i="44"/>
  <c r="J3924" i="44" s="1"/>
  <c r="L3923" i="44"/>
  <c r="I3923" i="44"/>
  <c r="J3923" i="44" s="1"/>
  <c r="L3922" i="44"/>
  <c r="I3922" i="44"/>
  <c r="J3922" i="44" s="1"/>
  <c r="L3921" i="44"/>
  <c r="J3921" i="44"/>
  <c r="I3921" i="44"/>
  <c r="L3920" i="44"/>
  <c r="I3920" i="44"/>
  <c r="J3920" i="44" s="1"/>
  <c r="L3919" i="44"/>
  <c r="I3919" i="44"/>
  <c r="J3919" i="44" s="1"/>
  <c r="L3918" i="44"/>
  <c r="J3918" i="44"/>
  <c r="I3918" i="44"/>
  <c r="L3917" i="44"/>
  <c r="I3917" i="44"/>
  <c r="J3917" i="44" s="1"/>
  <c r="L3916" i="44"/>
  <c r="I3916" i="44"/>
  <c r="J3916" i="44" s="1"/>
  <c r="L3915" i="44"/>
  <c r="I3915" i="44"/>
  <c r="J3915" i="44" s="1"/>
  <c r="L3914" i="44"/>
  <c r="I3914" i="44"/>
  <c r="J3914" i="44" s="1"/>
  <c r="L3913" i="44"/>
  <c r="I3913" i="44"/>
  <c r="J3913" i="44" s="1"/>
  <c r="L3912" i="44"/>
  <c r="I3912" i="44"/>
  <c r="J3912" i="44" s="1"/>
  <c r="L3911" i="44"/>
  <c r="J3911" i="44"/>
  <c r="I3911" i="44"/>
  <c r="L3910" i="44"/>
  <c r="I3910" i="44"/>
  <c r="J3910" i="44" s="1"/>
  <c r="L3909" i="44"/>
  <c r="I3909" i="44"/>
  <c r="J3909" i="44" s="1"/>
  <c r="L3908" i="44"/>
  <c r="I3908" i="44"/>
  <c r="J3908" i="44" s="1"/>
  <c r="L3907" i="44"/>
  <c r="I3907" i="44"/>
  <c r="J3907" i="44" s="1"/>
  <c r="L3906" i="44"/>
  <c r="I3906" i="44"/>
  <c r="J3906" i="44" s="1"/>
  <c r="L3905" i="44"/>
  <c r="I3905" i="44"/>
  <c r="J3905" i="44" s="1"/>
  <c r="L3904" i="44"/>
  <c r="I3904" i="44"/>
  <c r="J3904" i="44" s="1"/>
  <c r="L3903" i="44"/>
  <c r="J3903" i="44"/>
  <c r="I3903" i="44"/>
  <c r="L3902" i="44"/>
  <c r="I3902" i="44"/>
  <c r="J3902" i="44" s="1"/>
  <c r="L3901" i="44"/>
  <c r="I3901" i="44"/>
  <c r="J3901" i="44" s="1"/>
  <c r="L3900" i="44"/>
  <c r="I3900" i="44"/>
  <c r="J3900" i="44" s="1"/>
  <c r="L3899" i="44"/>
  <c r="I3899" i="44"/>
  <c r="J3899" i="44" s="1"/>
  <c r="L3898" i="44"/>
  <c r="I3898" i="44"/>
  <c r="J3898" i="44" s="1"/>
  <c r="L3897" i="44"/>
  <c r="I3897" i="44"/>
  <c r="J3897" i="44" s="1"/>
  <c r="L3896" i="44"/>
  <c r="I3896" i="44"/>
  <c r="J3896" i="44" s="1"/>
  <c r="L3895" i="44"/>
  <c r="J3895" i="44"/>
  <c r="I3895" i="44"/>
  <c r="L3894" i="44"/>
  <c r="I3894" i="44"/>
  <c r="J3894" i="44" s="1"/>
  <c r="L3893" i="44"/>
  <c r="I3893" i="44"/>
  <c r="J3893" i="44" s="1"/>
  <c r="L3892" i="44"/>
  <c r="I3892" i="44"/>
  <c r="J3892" i="44" s="1"/>
  <c r="L3891" i="44"/>
  <c r="I3891" i="44"/>
  <c r="J3891" i="44" s="1"/>
  <c r="L3890" i="44"/>
  <c r="I3890" i="44"/>
  <c r="J3890" i="44" s="1"/>
  <c r="L3889" i="44"/>
  <c r="I3889" i="44"/>
  <c r="J3889" i="44" s="1"/>
  <c r="L3888" i="44"/>
  <c r="I3888" i="44"/>
  <c r="J3888" i="44" s="1"/>
  <c r="L3887" i="44"/>
  <c r="I3887" i="44"/>
  <c r="J3887" i="44" s="1"/>
  <c r="L3886" i="44"/>
  <c r="I3886" i="44"/>
  <c r="J3886" i="44" s="1"/>
  <c r="L3885" i="44"/>
  <c r="I3885" i="44"/>
  <c r="J3885" i="44" s="1"/>
  <c r="L3884" i="44"/>
  <c r="I3884" i="44"/>
  <c r="J3884" i="44" s="1"/>
  <c r="L3883" i="44"/>
  <c r="I3883" i="44"/>
  <c r="J3883" i="44" s="1"/>
  <c r="L3882" i="44"/>
  <c r="I3882" i="44"/>
  <c r="J3882" i="44" s="1"/>
  <c r="L3881" i="44"/>
  <c r="I3881" i="44"/>
  <c r="J3881" i="44" s="1"/>
  <c r="L3880" i="44"/>
  <c r="J3880" i="44"/>
  <c r="I3880" i="44"/>
  <c r="L3879" i="44"/>
  <c r="I3879" i="44"/>
  <c r="J3879" i="44" s="1"/>
  <c r="L3878" i="44"/>
  <c r="J3878" i="44"/>
  <c r="I3878" i="44"/>
  <c r="L3877" i="44"/>
  <c r="I3877" i="44"/>
  <c r="J3877" i="44" s="1"/>
  <c r="L3876" i="44"/>
  <c r="I3876" i="44"/>
  <c r="J3876" i="44" s="1"/>
  <c r="L3875" i="44"/>
  <c r="I3875" i="44"/>
  <c r="J3875" i="44" s="1"/>
  <c r="L3874" i="44"/>
  <c r="I3874" i="44"/>
  <c r="J3874" i="44" s="1"/>
  <c r="L3873" i="44"/>
  <c r="I3873" i="44"/>
  <c r="J3873" i="44" s="1"/>
  <c r="L3872" i="44"/>
  <c r="I3872" i="44"/>
  <c r="J3872" i="44" s="1"/>
  <c r="L3871" i="44"/>
  <c r="I3871" i="44"/>
  <c r="J3871" i="44" s="1"/>
  <c r="L3870" i="44"/>
  <c r="I3870" i="44"/>
  <c r="J3870" i="44" s="1"/>
  <c r="L3869" i="44"/>
  <c r="I3869" i="44"/>
  <c r="J3869" i="44" s="1"/>
  <c r="L3868" i="44"/>
  <c r="I3868" i="44"/>
  <c r="J3868" i="44" s="1"/>
  <c r="L3867" i="44"/>
  <c r="I3867" i="44"/>
  <c r="J3867" i="44" s="1"/>
  <c r="L3866" i="44"/>
  <c r="I3866" i="44"/>
  <c r="J3866" i="44" s="1"/>
  <c r="L3865" i="44"/>
  <c r="I3865" i="44"/>
  <c r="J3865" i="44" s="1"/>
  <c r="L3864" i="44"/>
  <c r="J3864" i="44"/>
  <c r="I3864" i="44"/>
  <c r="L3863" i="44"/>
  <c r="I3863" i="44"/>
  <c r="J3863" i="44" s="1"/>
  <c r="L3862" i="44"/>
  <c r="I3862" i="44"/>
  <c r="J3862" i="44" s="1"/>
  <c r="L3861" i="44"/>
  <c r="I3861" i="44"/>
  <c r="J3861" i="44" s="1"/>
  <c r="L3860" i="44"/>
  <c r="I3860" i="44"/>
  <c r="J3860" i="44" s="1"/>
  <c r="L3859" i="44"/>
  <c r="I3859" i="44"/>
  <c r="J3859" i="44" s="1"/>
  <c r="L3858" i="44"/>
  <c r="I3858" i="44"/>
  <c r="J3858" i="44" s="1"/>
  <c r="L3857" i="44"/>
  <c r="I3857" i="44"/>
  <c r="J3857" i="44" s="1"/>
  <c r="L3856" i="44"/>
  <c r="J3856" i="44"/>
  <c r="I3856" i="44"/>
  <c r="L3855" i="44"/>
  <c r="I3855" i="44"/>
  <c r="J3855" i="44" s="1"/>
  <c r="L3854" i="44"/>
  <c r="I3854" i="44"/>
  <c r="J3854" i="44" s="1"/>
  <c r="L3853" i="44"/>
  <c r="I3853" i="44"/>
  <c r="J3853" i="44" s="1"/>
  <c r="L3852" i="44"/>
  <c r="I3852" i="44"/>
  <c r="J3852" i="44" s="1"/>
  <c r="L3851" i="44"/>
  <c r="I3851" i="44"/>
  <c r="J3851" i="44" s="1"/>
  <c r="L3850" i="44"/>
  <c r="I3850" i="44"/>
  <c r="J3850" i="44" s="1"/>
  <c r="L3849" i="44"/>
  <c r="I3849" i="44"/>
  <c r="J3849" i="44" s="1"/>
  <c r="L3848" i="44"/>
  <c r="J3848" i="44"/>
  <c r="I3848" i="44"/>
  <c r="L3847" i="44"/>
  <c r="I3847" i="44"/>
  <c r="J3847" i="44" s="1"/>
  <c r="L3846" i="44"/>
  <c r="I3846" i="44"/>
  <c r="J3846" i="44" s="1"/>
  <c r="L3845" i="44"/>
  <c r="I3845" i="44"/>
  <c r="J3845" i="44" s="1"/>
  <c r="L3844" i="44"/>
  <c r="I3844" i="44"/>
  <c r="J3844" i="44" s="1"/>
  <c r="L3843" i="44"/>
  <c r="I3843" i="44"/>
  <c r="J3843" i="44" s="1"/>
  <c r="L3842" i="44"/>
  <c r="I3842" i="44"/>
  <c r="J3842" i="44" s="1"/>
  <c r="L3841" i="44"/>
  <c r="I3841" i="44"/>
  <c r="J3841" i="44" s="1"/>
  <c r="L3840" i="44"/>
  <c r="J3840" i="44"/>
  <c r="I3840" i="44"/>
  <c r="L3839" i="44"/>
  <c r="I3839" i="44"/>
  <c r="J3839" i="44" s="1"/>
  <c r="L3838" i="44"/>
  <c r="I3838" i="44"/>
  <c r="J3838" i="44" s="1"/>
  <c r="L3837" i="44"/>
  <c r="I3837" i="44"/>
  <c r="J3837" i="44" s="1"/>
  <c r="L3836" i="44"/>
  <c r="I3836" i="44"/>
  <c r="J3836" i="44" s="1"/>
  <c r="L3835" i="44"/>
  <c r="I3835" i="44"/>
  <c r="J3835" i="44" s="1"/>
  <c r="L3834" i="44"/>
  <c r="I3834" i="44"/>
  <c r="J3834" i="44" s="1"/>
  <c r="L3833" i="44"/>
  <c r="I3833" i="44"/>
  <c r="J3833" i="44" s="1"/>
  <c r="L3832" i="44"/>
  <c r="J3832" i="44"/>
  <c r="I3832" i="44"/>
  <c r="L3831" i="44"/>
  <c r="I3831" i="44"/>
  <c r="J3831" i="44" s="1"/>
  <c r="L3830" i="44"/>
  <c r="I3830" i="44"/>
  <c r="J3830" i="44" s="1"/>
  <c r="L3829" i="44"/>
  <c r="I3829" i="44"/>
  <c r="J3829" i="44" s="1"/>
  <c r="L3828" i="44"/>
  <c r="I3828" i="44"/>
  <c r="J3828" i="44" s="1"/>
  <c r="L3827" i="44"/>
  <c r="I3827" i="44"/>
  <c r="J3827" i="44" s="1"/>
  <c r="L3826" i="44"/>
  <c r="I3826" i="44"/>
  <c r="J3826" i="44" s="1"/>
  <c r="L3825" i="44"/>
  <c r="I3825" i="44"/>
  <c r="J3825" i="44" s="1"/>
  <c r="L3824" i="44"/>
  <c r="J3824" i="44"/>
  <c r="I3824" i="44"/>
  <c r="L3823" i="44"/>
  <c r="I3823" i="44"/>
  <c r="J3823" i="44" s="1"/>
  <c r="L3822" i="44"/>
  <c r="I3822" i="44"/>
  <c r="J3822" i="44" s="1"/>
  <c r="L3821" i="44"/>
  <c r="I3821" i="44"/>
  <c r="J3821" i="44" s="1"/>
  <c r="L3820" i="44"/>
  <c r="I3820" i="44"/>
  <c r="J3820" i="44" s="1"/>
  <c r="L3819" i="44"/>
  <c r="I3819" i="44"/>
  <c r="J3819" i="44" s="1"/>
  <c r="L3818" i="44"/>
  <c r="I3818" i="44"/>
  <c r="J3818" i="44" s="1"/>
  <c r="L3817" i="44"/>
  <c r="I3817" i="44"/>
  <c r="J3817" i="44" s="1"/>
  <c r="L3816" i="44"/>
  <c r="J3816" i="44"/>
  <c r="I3816" i="44"/>
  <c r="L3815" i="44"/>
  <c r="I3815" i="44"/>
  <c r="J3815" i="44" s="1"/>
  <c r="L3814" i="44"/>
  <c r="I3814" i="44"/>
  <c r="J3814" i="44" s="1"/>
  <c r="L3813" i="44"/>
  <c r="I3813" i="44"/>
  <c r="J3813" i="44" s="1"/>
  <c r="L3812" i="44"/>
  <c r="I3812" i="44"/>
  <c r="J3812" i="44" s="1"/>
  <c r="L3811" i="44"/>
  <c r="I3811" i="44"/>
  <c r="J3811" i="44" s="1"/>
  <c r="L3810" i="44"/>
  <c r="I3810" i="44"/>
  <c r="J3810" i="44" s="1"/>
  <c r="L3809" i="44"/>
  <c r="I3809" i="44"/>
  <c r="J3809" i="44" s="1"/>
  <c r="L3808" i="44"/>
  <c r="J3808" i="44"/>
  <c r="I3808" i="44"/>
  <c r="L3807" i="44"/>
  <c r="I3807" i="44"/>
  <c r="J3807" i="44" s="1"/>
  <c r="L3806" i="44"/>
  <c r="I3806" i="44"/>
  <c r="J3806" i="44" s="1"/>
  <c r="L3805" i="44"/>
  <c r="I3805" i="44"/>
  <c r="J3805" i="44" s="1"/>
  <c r="L3804" i="44"/>
  <c r="I3804" i="44"/>
  <c r="J3804" i="44" s="1"/>
  <c r="L3803" i="44"/>
  <c r="I3803" i="44"/>
  <c r="J3803" i="44" s="1"/>
  <c r="L3802" i="44"/>
  <c r="I3802" i="44"/>
  <c r="J3802" i="44" s="1"/>
  <c r="L3801" i="44"/>
  <c r="I3801" i="44"/>
  <c r="J3801" i="44" s="1"/>
  <c r="L3800" i="44"/>
  <c r="J3800" i="44"/>
  <c r="I3800" i="44"/>
  <c r="L3799" i="44"/>
  <c r="I3799" i="44"/>
  <c r="J3799" i="44" s="1"/>
  <c r="L3798" i="44"/>
  <c r="I3798" i="44"/>
  <c r="J3798" i="44" s="1"/>
  <c r="L3797" i="44"/>
  <c r="I3797" i="44"/>
  <c r="J3797" i="44" s="1"/>
  <c r="L3796" i="44"/>
  <c r="I3796" i="44"/>
  <c r="J3796" i="44" s="1"/>
  <c r="L3795" i="44"/>
  <c r="I3795" i="44"/>
  <c r="J3795" i="44" s="1"/>
  <c r="L3794" i="44"/>
  <c r="I3794" i="44"/>
  <c r="J3794" i="44" s="1"/>
  <c r="L3793" i="44"/>
  <c r="I3793" i="44"/>
  <c r="J3793" i="44" s="1"/>
  <c r="L3792" i="44"/>
  <c r="J3792" i="44"/>
  <c r="I3792" i="44"/>
  <c r="L3791" i="44"/>
  <c r="I3791" i="44"/>
  <c r="J3791" i="44" s="1"/>
  <c r="L3790" i="44"/>
  <c r="I3790" i="44"/>
  <c r="J3790" i="44" s="1"/>
  <c r="L3789" i="44"/>
  <c r="I3789" i="44"/>
  <c r="J3789" i="44" s="1"/>
  <c r="L3788" i="44"/>
  <c r="I3788" i="44"/>
  <c r="J3788" i="44" s="1"/>
  <c r="L3787" i="44"/>
  <c r="I3787" i="44"/>
  <c r="J3787" i="44" s="1"/>
  <c r="L3786" i="44"/>
  <c r="I3786" i="44"/>
  <c r="J3786" i="44" s="1"/>
  <c r="L3785" i="44"/>
  <c r="I3785" i="44"/>
  <c r="J3785" i="44" s="1"/>
  <c r="L3784" i="44"/>
  <c r="J3784" i="44"/>
  <c r="I3784" i="44"/>
  <c r="L3783" i="44"/>
  <c r="I3783" i="44"/>
  <c r="J3783" i="44" s="1"/>
  <c r="L3782" i="44"/>
  <c r="I3782" i="44"/>
  <c r="J3782" i="44" s="1"/>
  <c r="L3781" i="44"/>
  <c r="I3781" i="44"/>
  <c r="J3781" i="44" s="1"/>
  <c r="L3780" i="44"/>
  <c r="I3780" i="44"/>
  <c r="J3780" i="44" s="1"/>
  <c r="L3779" i="44"/>
  <c r="I3779" i="44"/>
  <c r="J3779" i="44" s="1"/>
  <c r="L3778" i="44"/>
  <c r="I3778" i="44"/>
  <c r="J3778" i="44" s="1"/>
  <c r="L3777" i="44"/>
  <c r="I3777" i="44"/>
  <c r="J3777" i="44" s="1"/>
  <c r="L3776" i="44"/>
  <c r="J3776" i="44"/>
  <c r="I3776" i="44"/>
  <c r="L3775" i="44"/>
  <c r="I3775" i="44"/>
  <c r="J3775" i="44" s="1"/>
  <c r="L3774" i="44"/>
  <c r="I3774" i="44"/>
  <c r="J3774" i="44" s="1"/>
  <c r="L3773" i="44"/>
  <c r="I3773" i="44"/>
  <c r="J3773" i="44" s="1"/>
  <c r="L3772" i="44"/>
  <c r="I3772" i="44"/>
  <c r="J3772" i="44" s="1"/>
  <c r="L3771" i="44"/>
  <c r="I3771" i="44"/>
  <c r="J3771" i="44" s="1"/>
  <c r="L3770" i="44"/>
  <c r="I3770" i="44"/>
  <c r="J3770" i="44" s="1"/>
  <c r="L3769" i="44"/>
  <c r="I3769" i="44"/>
  <c r="J3769" i="44" s="1"/>
  <c r="L3768" i="44"/>
  <c r="I3768" i="44"/>
  <c r="J3768" i="44" s="1"/>
  <c r="L3767" i="44"/>
  <c r="I3767" i="44"/>
  <c r="J3767" i="44" s="1"/>
  <c r="L3766" i="44"/>
  <c r="J3766" i="44"/>
  <c r="I3766" i="44"/>
  <c r="L3765" i="44"/>
  <c r="I3765" i="44"/>
  <c r="J3765" i="44" s="1"/>
  <c r="L3764" i="44"/>
  <c r="I3764" i="44"/>
  <c r="J3764" i="44" s="1"/>
  <c r="L3763" i="44"/>
  <c r="I3763" i="44"/>
  <c r="J3763" i="44" s="1"/>
  <c r="L3762" i="44"/>
  <c r="I3762" i="44"/>
  <c r="J3762" i="44" s="1"/>
  <c r="L3761" i="44"/>
  <c r="I3761" i="44"/>
  <c r="J3761" i="44" s="1"/>
  <c r="L3760" i="44"/>
  <c r="I3760" i="44"/>
  <c r="J3760" i="44" s="1"/>
  <c r="L3759" i="44"/>
  <c r="J3759" i="44"/>
  <c r="I3759" i="44"/>
  <c r="L3758" i="44"/>
  <c r="I3758" i="44"/>
  <c r="J3758" i="44" s="1"/>
  <c r="L3757" i="44"/>
  <c r="I3757" i="44"/>
  <c r="J3757" i="44" s="1"/>
  <c r="L3756" i="44"/>
  <c r="I3756" i="44"/>
  <c r="J3756" i="44" s="1"/>
  <c r="L3755" i="44"/>
  <c r="I3755" i="44"/>
  <c r="J3755" i="44" s="1"/>
  <c r="L3754" i="44"/>
  <c r="I3754" i="44"/>
  <c r="J3754" i="44" s="1"/>
  <c r="L3753" i="44"/>
  <c r="I3753" i="44"/>
  <c r="J3753" i="44" s="1"/>
  <c r="L3752" i="44"/>
  <c r="I3752" i="44"/>
  <c r="J3752" i="44" s="1"/>
  <c r="L3751" i="44"/>
  <c r="I3751" i="44"/>
  <c r="J3751" i="44" s="1"/>
  <c r="L3750" i="44"/>
  <c r="I3750" i="44"/>
  <c r="J3750" i="44" s="1"/>
  <c r="L3749" i="44"/>
  <c r="I3749" i="44"/>
  <c r="J3749" i="44" s="1"/>
  <c r="L3748" i="44"/>
  <c r="I3748" i="44"/>
  <c r="J3748" i="44" s="1"/>
  <c r="L3747" i="44"/>
  <c r="I3747" i="44"/>
  <c r="J3747" i="44" s="1"/>
  <c r="L3746" i="44"/>
  <c r="I3746" i="44"/>
  <c r="J3746" i="44" s="1"/>
  <c r="L3745" i="44"/>
  <c r="I3745" i="44"/>
  <c r="J3745" i="44" s="1"/>
  <c r="L3744" i="44"/>
  <c r="J3744" i="44"/>
  <c r="I3744" i="44"/>
  <c r="L3743" i="44"/>
  <c r="I3743" i="44"/>
  <c r="J3743" i="44" s="1"/>
  <c r="L3742" i="44"/>
  <c r="I3742" i="44"/>
  <c r="J3742" i="44" s="1"/>
  <c r="L3741" i="44"/>
  <c r="I3741" i="44"/>
  <c r="J3741" i="44" s="1"/>
  <c r="L3740" i="44"/>
  <c r="I3740" i="44"/>
  <c r="J3740" i="44" s="1"/>
  <c r="L3739" i="44"/>
  <c r="I3739" i="44"/>
  <c r="J3739" i="44" s="1"/>
  <c r="L3738" i="44"/>
  <c r="I3738" i="44"/>
  <c r="J3738" i="44" s="1"/>
  <c r="L3737" i="44"/>
  <c r="I3737" i="44"/>
  <c r="J3737" i="44" s="1"/>
  <c r="L3736" i="44"/>
  <c r="I3736" i="44"/>
  <c r="J3736" i="44" s="1"/>
  <c r="L3735" i="44"/>
  <c r="I3735" i="44"/>
  <c r="J3735" i="44" s="1"/>
  <c r="L3734" i="44"/>
  <c r="J3734" i="44"/>
  <c r="I3734" i="44"/>
  <c r="L3733" i="44"/>
  <c r="I3733" i="44"/>
  <c r="J3733" i="44" s="1"/>
  <c r="L3732" i="44"/>
  <c r="I3732" i="44"/>
  <c r="J3732" i="44" s="1"/>
  <c r="L3731" i="44"/>
  <c r="I3731" i="44"/>
  <c r="J3731" i="44" s="1"/>
  <c r="L3730" i="44"/>
  <c r="I3730" i="44"/>
  <c r="J3730" i="44" s="1"/>
  <c r="L3729" i="44"/>
  <c r="I3729" i="44"/>
  <c r="J3729" i="44" s="1"/>
  <c r="L3728" i="44"/>
  <c r="I3728" i="44"/>
  <c r="J3728" i="44" s="1"/>
  <c r="L3727" i="44"/>
  <c r="J3727" i="44"/>
  <c r="I3727" i="44"/>
  <c r="L3726" i="44"/>
  <c r="I3726" i="44"/>
  <c r="J3726" i="44" s="1"/>
  <c r="L3725" i="44"/>
  <c r="I3725" i="44"/>
  <c r="J3725" i="44" s="1"/>
  <c r="L3724" i="44"/>
  <c r="I3724" i="44"/>
  <c r="J3724" i="44" s="1"/>
  <c r="L3723" i="44"/>
  <c r="I3723" i="44"/>
  <c r="J3723" i="44" s="1"/>
  <c r="L3722" i="44"/>
  <c r="I3722" i="44"/>
  <c r="J3722" i="44" s="1"/>
  <c r="L3721" i="44"/>
  <c r="I3721" i="44"/>
  <c r="J3721" i="44" s="1"/>
  <c r="L3720" i="44"/>
  <c r="I3720" i="44"/>
  <c r="J3720" i="44" s="1"/>
  <c r="L3719" i="44"/>
  <c r="I3719" i="44"/>
  <c r="J3719" i="44" s="1"/>
  <c r="L3718" i="44"/>
  <c r="I3718" i="44"/>
  <c r="J3718" i="44" s="1"/>
  <c r="L3717" i="44"/>
  <c r="I3717" i="44"/>
  <c r="J3717" i="44" s="1"/>
  <c r="L3716" i="44"/>
  <c r="I3716" i="44"/>
  <c r="J3716" i="44" s="1"/>
  <c r="L3715" i="44"/>
  <c r="I3715" i="44"/>
  <c r="J3715" i="44" s="1"/>
  <c r="L3714" i="44"/>
  <c r="I3714" i="44"/>
  <c r="J3714" i="44" s="1"/>
  <c r="L3713" i="44"/>
  <c r="I3713" i="44"/>
  <c r="J3713" i="44" s="1"/>
  <c r="L3712" i="44"/>
  <c r="J3712" i="44"/>
  <c r="I3712" i="44"/>
  <c r="L3711" i="44"/>
  <c r="I3711" i="44"/>
  <c r="J3711" i="44" s="1"/>
  <c r="L3710" i="44"/>
  <c r="I3710" i="44"/>
  <c r="J3710" i="44" s="1"/>
  <c r="L3709" i="44"/>
  <c r="I3709" i="44"/>
  <c r="J3709" i="44" s="1"/>
  <c r="L3708" i="44"/>
  <c r="I3708" i="44"/>
  <c r="J3708" i="44" s="1"/>
  <c r="L3707" i="44"/>
  <c r="I3707" i="44"/>
  <c r="J3707" i="44" s="1"/>
  <c r="L3706" i="44"/>
  <c r="I3706" i="44"/>
  <c r="J3706" i="44" s="1"/>
  <c r="L3705" i="44"/>
  <c r="I3705" i="44"/>
  <c r="J3705" i="44" s="1"/>
  <c r="L3704" i="44"/>
  <c r="I3704" i="44"/>
  <c r="J3704" i="44" s="1"/>
  <c r="L3703" i="44"/>
  <c r="I3703" i="44"/>
  <c r="J3703" i="44" s="1"/>
  <c r="L3702" i="44"/>
  <c r="J3702" i="44"/>
  <c r="I3702" i="44"/>
  <c r="L3701" i="44"/>
  <c r="I3701" i="44"/>
  <c r="J3701" i="44" s="1"/>
  <c r="L3700" i="44"/>
  <c r="I3700" i="44"/>
  <c r="J3700" i="44" s="1"/>
  <c r="L3699" i="44"/>
  <c r="I3699" i="44"/>
  <c r="J3699" i="44" s="1"/>
  <c r="L3698" i="44"/>
  <c r="I3698" i="44"/>
  <c r="J3698" i="44" s="1"/>
  <c r="L3697" i="44"/>
  <c r="I3697" i="44"/>
  <c r="J3697" i="44" s="1"/>
  <c r="L3696" i="44"/>
  <c r="I3696" i="44"/>
  <c r="J3696" i="44" s="1"/>
  <c r="L3695" i="44"/>
  <c r="J3695" i="44"/>
  <c r="I3695" i="44"/>
  <c r="L3694" i="44"/>
  <c r="I3694" i="44"/>
  <c r="J3694" i="44" s="1"/>
  <c r="L3693" i="44"/>
  <c r="I3693" i="44"/>
  <c r="J3693" i="44" s="1"/>
  <c r="L3692" i="44"/>
  <c r="I3692" i="44"/>
  <c r="J3692" i="44" s="1"/>
  <c r="L3691" i="44"/>
  <c r="I3691" i="44"/>
  <c r="J3691" i="44" s="1"/>
  <c r="L3690" i="44"/>
  <c r="I3690" i="44"/>
  <c r="J3690" i="44" s="1"/>
  <c r="L3689" i="44"/>
  <c r="I3689" i="44"/>
  <c r="J3689" i="44" s="1"/>
  <c r="L3688" i="44"/>
  <c r="I3688" i="44"/>
  <c r="J3688" i="44" s="1"/>
  <c r="L3687" i="44"/>
  <c r="I3687" i="44"/>
  <c r="J3687" i="44" s="1"/>
  <c r="L3686" i="44"/>
  <c r="I3686" i="44"/>
  <c r="J3686" i="44" s="1"/>
  <c r="L3685" i="44"/>
  <c r="I3685" i="44"/>
  <c r="J3685" i="44" s="1"/>
  <c r="L3684" i="44"/>
  <c r="I3684" i="44"/>
  <c r="J3684" i="44" s="1"/>
  <c r="L3683" i="44"/>
  <c r="I3683" i="44"/>
  <c r="J3683" i="44" s="1"/>
  <c r="L3682" i="44"/>
  <c r="I3682" i="44"/>
  <c r="J3682" i="44" s="1"/>
  <c r="L3681" i="44"/>
  <c r="I3681" i="44"/>
  <c r="J3681" i="44" s="1"/>
  <c r="L3680" i="44"/>
  <c r="J3680" i="44"/>
  <c r="I3680" i="44"/>
  <c r="L3679" i="44"/>
  <c r="I3679" i="44"/>
  <c r="J3679" i="44" s="1"/>
  <c r="L3678" i="44"/>
  <c r="I3678" i="44"/>
  <c r="J3678" i="44" s="1"/>
  <c r="L3677" i="44"/>
  <c r="I3677" i="44"/>
  <c r="J3677" i="44" s="1"/>
  <c r="L3676" i="44"/>
  <c r="I3676" i="44"/>
  <c r="J3676" i="44" s="1"/>
  <c r="L3675" i="44"/>
  <c r="I3675" i="44"/>
  <c r="J3675" i="44" s="1"/>
  <c r="L3674" i="44"/>
  <c r="I3674" i="44"/>
  <c r="J3674" i="44" s="1"/>
  <c r="L3673" i="44"/>
  <c r="I3673" i="44"/>
  <c r="J3673" i="44" s="1"/>
  <c r="L3672" i="44"/>
  <c r="I3672" i="44"/>
  <c r="J3672" i="44" s="1"/>
  <c r="L3671" i="44"/>
  <c r="I3671" i="44"/>
  <c r="J3671" i="44" s="1"/>
  <c r="L3670" i="44"/>
  <c r="J3670" i="44"/>
  <c r="I3670" i="44"/>
  <c r="L3669" i="44"/>
  <c r="I3669" i="44"/>
  <c r="J3669" i="44" s="1"/>
  <c r="L3668" i="44"/>
  <c r="I3668" i="44"/>
  <c r="J3668" i="44" s="1"/>
  <c r="L3667" i="44"/>
  <c r="I3667" i="44"/>
  <c r="J3667" i="44" s="1"/>
  <c r="L3666" i="44"/>
  <c r="I3666" i="44"/>
  <c r="J3666" i="44" s="1"/>
  <c r="L3665" i="44"/>
  <c r="I3665" i="44"/>
  <c r="J3665" i="44" s="1"/>
  <c r="L3664" i="44"/>
  <c r="I3664" i="44"/>
  <c r="J3664" i="44" s="1"/>
  <c r="L3663" i="44"/>
  <c r="J3663" i="44"/>
  <c r="I3663" i="44"/>
  <c r="L3662" i="44"/>
  <c r="I3662" i="44"/>
  <c r="J3662" i="44" s="1"/>
  <c r="L3661" i="44"/>
  <c r="I3661" i="44"/>
  <c r="J3661" i="44" s="1"/>
  <c r="L3660" i="44"/>
  <c r="I3660" i="44"/>
  <c r="J3660" i="44" s="1"/>
  <c r="L3659" i="44"/>
  <c r="I3659" i="44"/>
  <c r="J3659" i="44" s="1"/>
  <c r="L3658" i="44"/>
  <c r="I3658" i="44"/>
  <c r="J3658" i="44" s="1"/>
  <c r="L3657" i="44"/>
  <c r="I3657" i="44"/>
  <c r="J3657" i="44" s="1"/>
  <c r="L3656" i="44"/>
  <c r="I3656" i="44"/>
  <c r="J3656" i="44" s="1"/>
  <c r="L3655" i="44"/>
  <c r="I3655" i="44"/>
  <c r="J3655" i="44" s="1"/>
  <c r="L3654" i="44"/>
  <c r="I3654" i="44"/>
  <c r="J3654" i="44" s="1"/>
  <c r="L3653" i="44"/>
  <c r="I3653" i="44"/>
  <c r="J3653" i="44" s="1"/>
  <c r="L3652" i="44"/>
  <c r="I3652" i="44"/>
  <c r="J3652" i="44" s="1"/>
  <c r="L3651" i="44"/>
  <c r="I3651" i="44"/>
  <c r="J3651" i="44" s="1"/>
  <c r="L3650" i="44"/>
  <c r="I3650" i="44"/>
  <c r="J3650" i="44" s="1"/>
  <c r="L3649" i="44"/>
  <c r="I3649" i="44"/>
  <c r="J3649" i="44" s="1"/>
  <c r="L3648" i="44"/>
  <c r="J3648" i="44"/>
  <c r="I3648" i="44"/>
  <c r="L3647" i="44"/>
  <c r="I3647" i="44"/>
  <c r="J3647" i="44" s="1"/>
  <c r="L3646" i="44"/>
  <c r="I3646" i="44"/>
  <c r="J3646" i="44" s="1"/>
  <c r="L3645" i="44"/>
  <c r="I3645" i="44"/>
  <c r="J3645" i="44" s="1"/>
  <c r="L3644" i="44"/>
  <c r="I3644" i="44"/>
  <c r="J3644" i="44" s="1"/>
  <c r="L3643" i="44"/>
  <c r="I3643" i="44"/>
  <c r="J3643" i="44" s="1"/>
  <c r="L3642" i="44"/>
  <c r="I3642" i="44"/>
  <c r="J3642" i="44" s="1"/>
  <c r="L3641" i="44"/>
  <c r="I3641" i="44"/>
  <c r="J3641" i="44" s="1"/>
  <c r="L3640" i="44"/>
  <c r="I3640" i="44"/>
  <c r="J3640" i="44" s="1"/>
  <c r="L3639" i="44"/>
  <c r="I3639" i="44"/>
  <c r="J3639" i="44" s="1"/>
  <c r="L3638" i="44"/>
  <c r="J3638" i="44"/>
  <c r="I3638" i="44"/>
  <c r="L3637" i="44"/>
  <c r="I3637" i="44"/>
  <c r="J3637" i="44" s="1"/>
  <c r="L3636" i="44"/>
  <c r="I3636" i="44"/>
  <c r="J3636" i="44" s="1"/>
  <c r="L3635" i="44"/>
  <c r="I3635" i="44"/>
  <c r="J3635" i="44" s="1"/>
  <c r="L3634" i="44"/>
  <c r="I3634" i="44"/>
  <c r="J3634" i="44" s="1"/>
  <c r="L3633" i="44"/>
  <c r="I3633" i="44"/>
  <c r="J3633" i="44" s="1"/>
  <c r="L3632" i="44"/>
  <c r="I3632" i="44"/>
  <c r="J3632" i="44" s="1"/>
  <c r="L3631" i="44"/>
  <c r="J3631" i="44"/>
  <c r="I3631" i="44"/>
  <c r="L3630" i="44"/>
  <c r="I3630" i="44"/>
  <c r="J3630" i="44" s="1"/>
  <c r="L3629" i="44"/>
  <c r="I3629" i="44"/>
  <c r="J3629" i="44" s="1"/>
  <c r="L3628" i="44"/>
  <c r="I3628" i="44"/>
  <c r="J3628" i="44" s="1"/>
  <c r="L3627" i="44"/>
  <c r="I3627" i="44"/>
  <c r="J3627" i="44" s="1"/>
  <c r="L3626" i="44"/>
  <c r="I3626" i="44"/>
  <c r="J3626" i="44" s="1"/>
  <c r="L3625" i="44"/>
  <c r="I3625" i="44"/>
  <c r="J3625" i="44" s="1"/>
  <c r="L3624" i="44"/>
  <c r="I3624" i="44"/>
  <c r="J3624" i="44" s="1"/>
  <c r="L3623" i="44"/>
  <c r="I3623" i="44"/>
  <c r="J3623" i="44" s="1"/>
  <c r="L3622" i="44"/>
  <c r="I3622" i="44"/>
  <c r="J3622" i="44" s="1"/>
  <c r="L3621" i="44"/>
  <c r="I3621" i="44"/>
  <c r="J3621" i="44" s="1"/>
  <c r="L3620" i="44"/>
  <c r="I3620" i="44"/>
  <c r="J3620" i="44" s="1"/>
  <c r="L3619" i="44"/>
  <c r="I3619" i="44"/>
  <c r="J3619" i="44" s="1"/>
  <c r="L3618" i="44"/>
  <c r="I3618" i="44"/>
  <c r="J3618" i="44" s="1"/>
  <c r="L3617" i="44"/>
  <c r="I3617" i="44"/>
  <c r="J3617" i="44" s="1"/>
  <c r="L3616" i="44"/>
  <c r="J3616" i="44"/>
  <c r="I3616" i="44"/>
  <c r="L3615" i="44"/>
  <c r="I3615" i="44"/>
  <c r="J3615" i="44" s="1"/>
  <c r="L3614" i="44"/>
  <c r="I3614" i="44"/>
  <c r="J3614" i="44" s="1"/>
  <c r="L3613" i="44"/>
  <c r="I3613" i="44"/>
  <c r="J3613" i="44" s="1"/>
  <c r="L3612" i="44"/>
  <c r="I3612" i="44"/>
  <c r="J3612" i="44" s="1"/>
  <c r="L3611" i="44"/>
  <c r="I3611" i="44"/>
  <c r="J3611" i="44" s="1"/>
  <c r="L3610" i="44"/>
  <c r="I3610" i="44"/>
  <c r="J3610" i="44" s="1"/>
  <c r="L3609" i="44"/>
  <c r="I3609" i="44"/>
  <c r="J3609" i="44" s="1"/>
  <c r="L3608" i="44"/>
  <c r="I3608" i="44"/>
  <c r="J3608" i="44" s="1"/>
  <c r="L3607" i="44"/>
  <c r="I3607" i="44"/>
  <c r="J3607" i="44" s="1"/>
  <c r="L3606" i="44"/>
  <c r="J3606" i="44"/>
  <c r="I3606" i="44"/>
  <c r="L3605" i="44"/>
  <c r="I3605" i="44"/>
  <c r="J3605" i="44" s="1"/>
  <c r="L3604" i="44"/>
  <c r="I3604" i="44"/>
  <c r="J3604" i="44" s="1"/>
  <c r="L3603" i="44"/>
  <c r="I3603" i="44"/>
  <c r="J3603" i="44" s="1"/>
  <c r="L3602" i="44"/>
  <c r="I3602" i="44"/>
  <c r="J3602" i="44" s="1"/>
  <c r="L3601" i="44"/>
  <c r="I3601" i="44"/>
  <c r="J3601" i="44" s="1"/>
  <c r="L3600" i="44"/>
  <c r="I3600" i="44"/>
  <c r="J3600" i="44" s="1"/>
  <c r="L3599" i="44"/>
  <c r="J3599" i="44"/>
  <c r="I3599" i="44"/>
  <c r="L3598" i="44"/>
  <c r="I3598" i="44"/>
  <c r="J3598" i="44" s="1"/>
  <c r="L3597" i="44"/>
  <c r="I3597" i="44"/>
  <c r="J3597" i="44" s="1"/>
  <c r="L3596" i="44"/>
  <c r="I3596" i="44"/>
  <c r="J3596" i="44" s="1"/>
  <c r="L3595" i="44"/>
  <c r="I3595" i="44"/>
  <c r="J3595" i="44" s="1"/>
  <c r="L3594" i="44"/>
  <c r="I3594" i="44"/>
  <c r="J3594" i="44" s="1"/>
  <c r="L3593" i="44"/>
  <c r="I3593" i="44"/>
  <c r="J3593" i="44" s="1"/>
  <c r="L3592" i="44"/>
  <c r="I3592" i="44"/>
  <c r="J3592" i="44" s="1"/>
  <c r="L3591" i="44"/>
  <c r="I3591" i="44"/>
  <c r="J3591" i="44" s="1"/>
  <c r="L3590" i="44"/>
  <c r="I3590" i="44"/>
  <c r="J3590" i="44" s="1"/>
  <c r="L3589" i="44"/>
  <c r="I3589" i="44"/>
  <c r="J3589" i="44" s="1"/>
  <c r="L3588" i="44"/>
  <c r="I3588" i="44"/>
  <c r="J3588" i="44" s="1"/>
  <c r="L3587" i="44"/>
  <c r="I3587" i="44"/>
  <c r="J3587" i="44" s="1"/>
  <c r="L3586" i="44"/>
  <c r="I3586" i="44"/>
  <c r="J3586" i="44" s="1"/>
  <c r="L3585" i="44"/>
  <c r="I3585" i="44"/>
  <c r="J3585" i="44" s="1"/>
  <c r="L3584" i="44"/>
  <c r="J3584" i="44"/>
  <c r="I3584" i="44"/>
  <c r="L3583" i="44"/>
  <c r="I3583" i="44"/>
  <c r="J3583" i="44" s="1"/>
  <c r="L3582" i="44"/>
  <c r="I3582" i="44"/>
  <c r="J3582" i="44" s="1"/>
  <c r="L3581" i="44"/>
  <c r="I3581" i="44"/>
  <c r="J3581" i="44" s="1"/>
  <c r="L3580" i="44"/>
  <c r="I3580" i="44"/>
  <c r="J3580" i="44" s="1"/>
  <c r="L3579" i="44"/>
  <c r="I3579" i="44"/>
  <c r="J3579" i="44" s="1"/>
  <c r="L3578" i="44"/>
  <c r="I3578" i="44"/>
  <c r="J3578" i="44" s="1"/>
  <c r="L3577" i="44"/>
  <c r="I3577" i="44"/>
  <c r="J3577" i="44" s="1"/>
  <c r="L3576" i="44"/>
  <c r="I3576" i="44"/>
  <c r="J3576" i="44" s="1"/>
  <c r="L3575" i="44"/>
  <c r="I3575" i="44"/>
  <c r="J3575" i="44" s="1"/>
  <c r="L3574" i="44"/>
  <c r="J3574" i="44"/>
  <c r="I3574" i="44"/>
  <c r="L3573" i="44"/>
  <c r="I3573" i="44"/>
  <c r="J3573" i="44" s="1"/>
  <c r="L3572" i="44"/>
  <c r="I3572" i="44"/>
  <c r="J3572" i="44" s="1"/>
  <c r="L3571" i="44"/>
  <c r="I3571" i="44"/>
  <c r="J3571" i="44" s="1"/>
  <c r="L3570" i="44"/>
  <c r="I3570" i="44"/>
  <c r="J3570" i="44" s="1"/>
  <c r="L3569" i="44"/>
  <c r="I3569" i="44"/>
  <c r="J3569" i="44" s="1"/>
  <c r="L3568" i="44"/>
  <c r="J3568" i="44"/>
  <c r="I3568" i="44"/>
  <c r="L3567" i="44"/>
  <c r="I3567" i="44"/>
  <c r="J3567" i="44" s="1"/>
  <c r="L3566" i="44"/>
  <c r="I3566" i="44"/>
  <c r="J3566" i="44" s="1"/>
  <c r="L3565" i="44"/>
  <c r="I3565" i="44"/>
  <c r="J3565" i="44" s="1"/>
  <c r="L3564" i="44"/>
  <c r="I3564" i="44"/>
  <c r="J3564" i="44" s="1"/>
  <c r="L3563" i="44"/>
  <c r="I3563" i="44"/>
  <c r="J3563" i="44" s="1"/>
  <c r="L3562" i="44"/>
  <c r="I3562" i="44"/>
  <c r="J3562" i="44" s="1"/>
  <c r="L3561" i="44"/>
  <c r="I3561" i="44"/>
  <c r="J3561" i="44" s="1"/>
  <c r="L3560" i="44"/>
  <c r="I3560" i="44"/>
  <c r="J3560" i="44" s="1"/>
  <c r="L3559" i="44"/>
  <c r="I3559" i="44"/>
  <c r="J3559" i="44" s="1"/>
  <c r="L3558" i="44"/>
  <c r="J3558" i="44"/>
  <c r="I3558" i="44"/>
  <c r="L3557" i="44"/>
  <c r="I3557" i="44"/>
  <c r="J3557" i="44" s="1"/>
  <c r="L3556" i="44"/>
  <c r="I3556" i="44"/>
  <c r="J3556" i="44" s="1"/>
  <c r="L3555" i="44"/>
  <c r="I3555" i="44"/>
  <c r="J3555" i="44" s="1"/>
  <c r="L3554" i="44"/>
  <c r="I3554" i="44"/>
  <c r="J3554" i="44" s="1"/>
  <c r="L3553" i="44"/>
  <c r="I3553" i="44"/>
  <c r="J3553" i="44" s="1"/>
  <c r="L3552" i="44"/>
  <c r="J3552" i="44"/>
  <c r="I3552" i="44"/>
  <c r="L3551" i="44"/>
  <c r="I3551" i="44"/>
  <c r="J3551" i="44" s="1"/>
  <c r="L3550" i="44"/>
  <c r="I3550" i="44"/>
  <c r="J3550" i="44" s="1"/>
  <c r="L3549" i="44"/>
  <c r="I3549" i="44"/>
  <c r="J3549" i="44" s="1"/>
  <c r="L3548" i="44"/>
  <c r="I3548" i="44"/>
  <c r="J3548" i="44" s="1"/>
  <c r="L3547" i="44"/>
  <c r="I3547" i="44"/>
  <c r="J3547" i="44" s="1"/>
  <c r="L3546" i="44"/>
  <c r="I3546" i="44"/>
  <c r="J3546" i="44" s="1"/>
  <c r="L3545" i="44"/>
  <c r="I3545" i="44"/>
  <c r="J3545" i="44" s="1"/>
  <c r="L3544" i="44"/>
  <c r="I3544" i="44"/>
  <c r="J3544" i="44" s="1"/>
  <c r="L3543" i="44"/>
  <c r="I3543" i="44"/>
  <c r="J3543" i="44" s="1"/>
  <c r="L3542" i="44"/>
  <c r="J3542" i="44"/>
  <c r="I3542" i="44"/>
  <c r="L3541" i="44"/>
  <c r="I3541" i="44"/>
  <c r="J3541" i="44" s="1"/>
  <c r="L3540" i="44"/>
  <c r="I3540" i="44"/>
  <c r="J3540" i="44" s="1"/>
  <c r="L3539" i="44"/>
  <c r="I3539" i="44"/>
  <c r="J3539" i="44" s="1"/>
  <c r="L3538" i="44"/>
  <c r="I3538" i="44"/>
  <c r="J3538" i="44" s="1"/>
  <c r="L3537" i="44"/>
  <c r="I3537" i="44"/>
  <c r="J3537" i="44" s="1"/>
  <c r="L3536" i="44"/>
  <c r="J3536" i="44"/>
  <c r="I3536" i="44"/>
  <c r="L3535" i="44"/>
  <c r="I3535" i="44"/>
  <c r="J3535" i="44" s="1"/>
  <c r="L3534" i="44"/>
  <c r="I3534" i="44"/>
  <c r="J3534" i="44" s="1"/>
  <c r="L3533" i="44"/>
  <c r="I3533" i="44"/>
  <c r="J3533" i="44" s="1"/>
  <c r="L3532" i="44"/>
  <c r="I3532" i="44"/>
  <c r="J3532" i="44" s="1"/>
  <c r="L3531" i="44"/>
  <c r="I3531" i="44"/>
  <c r="J3531" i="44" s="1"/>
  <c r="L3530" i="44"/>
  <c r="I3530" i="44"/>
  <c r="J3530" i="44" s="1"/>
  <c r="L3529" i="44"/>
  <c r="I3529" i="44"/>
  <c r="J3529" i="44" s="1"/>
  <c r="L3528" i="44"/>
  <c r="I3528" i="44"/>
  <c r="J3528" i="44" s="1"/>
  <c r="L3527" i="44"/>
  <c r="I3527" i="44"/>
  <c r="J3527" i="44" s="1"/>
  <c r="L3526" i="44"/>
  <c r="J3526" i="44"/>
  <c r="I3526" i="44"/>
  <c r="L3525" i="44"/>
  <c r="I3525" i="44"/>
  <c r="J3525" i="44" s="1"/>
  <c r="L3524" i="44"/>
  <c r="I3524" i="44"/>
  <c r="J3524" i="44" s="1"/>
  <c r="L3523" i="44"/>
  <c r="I3523" i="44"/>
  <c r="J3523" i="44" s="1"/>
  <c r="L3522" i="44"/>
  <c r="I3522" i="44"/>
  <c r="J3522" i="44" s="1"/>
  <c r="L3521" i="44"/>
  <c r="I3521" i="44"/>
  <c r="J3521" i="44" s="1"/>
  <c r="L3520" i="44"/>
  <c r="J3520" i="44"/>
  <c r="I3520" i="44"/>
  <c r="L3519" i="44"/>
  <c r="I3519" i="44"/>
  <c r="J3519" i="44" s="1"/>
  <c r="L3518" i="44"/>
  <c r="I3518" i="44"/>
  <c r="J3518" i="44" s="1"/>
  <c r="L3517" i="44"/>
  <c r="I3517" i="44"/>
  <c r="J3517" i="44" s="1"/>
  <c r="L3516" i="44"/>
  <c r="I3516" i="44"/>
  <c r="J3516" i="44" s="1"/>
  <c r="L3515" i="44"/>
  <c r="I3515" i="44"/>
  <c r="J3515" i="44" s="1"/>
  <c r="L3514" i="44"/>
  <c r="I3514" i="44"/>
  <c r="J3514" i="44" s="1"/>
  <c r="L3513" i="44"/>
  <c r="I3513" i="44"/>
  <c r="J3513" i="44" s="1"/>
  <c r="L3512" i="44"/>
  <c r="I3512" i="44"/>
  <c r="J3512" i="44" s="1"/>
  <c r="L3511" i="44"/>
  <c r="I3511" i="44"/>
  <c r="J3511" i="44" s="1"/>
  <c r="L3510" i="44"/>
  <c r="J3510" i="44"/>
  <c r="I3510" i="44"/>
  <c r="L3509" i="44"/>
  <c r="I3509" i="44"/>
  <c r="J3509" i="44" s="1"/>
  <c r="L3508" i="44"/>
  <c r="I3508" i="44"/>
  <c r="J3508" i="44" s="1"/>
  <c r="L3507" i="44"/>
  <c r="I3507" i="44"/>
  <c r="J3507" i="44" s="1"/>
  <c r="L3506" i="44"/>
  <c r="I3506" i="44"/>
  <c r="J3506" i="44" s="1"/>
  <c r="L3505" i="44"/>
  <c r="I3505" i="44"/>
  <c r="J3505" i="44" s="1"/>
  <c r="L3504" i="44"/>
  <c r="J3504" i="44"/>
  <c r="I3504" i="44"/>
  <c r="L3503" i="44"/>
  <c r="I3503" i="44"/>
  <c r="J3503" i="44" s="1"/>
  <c r="L3502" i="44"/>
  <c r="I3502" i="44"/>
  <c r="J3502" i="44" s="1"/>
  <c r="L3501" i="44"/>
  <c r="I3501" i="44"/>
  <c r="J3501" i="44" s="1"/>
  <c r="L3500" i="44"/>
  <c r="I3500" i="44"/>
  <c r="J3500" i="44" s="1"/>
  <c r="L3499" i="44"/>
  <c r="I3499" i="44"/>
  <c r="J3499" i="44" s="1"/>
  <c r="L3498" i="44"/>
  <c r="I3498" i="44"/>
  <c r="J3498" i="44" s="1"/>
  <c r="L3497" i="44"/>
  <c r="I3497" i="44"/>
  <c r="J3497" i="44" s="1"/>
  <c r="L3496" i="44"/>
  <c r="I3496" i="44"/>
  <c r="J3496" i="44" s="1"/>
  <c r="L3495" i="44"/>
  <c r="I3495" i="44"/>
  <c r="J3495" i="44" s="1"/>
  <c r="L3494" i="44"/>
  <c r="J3494" i="44"/>
  <c r="I3494" i="44"/>
  <c r="L3493" i="44"/>
  <c r="I3493" i="44"/>
  <c r="J3493" i="44" s="1"/>
  <c r="L3492" i="44"/>
  <c r="I3492" i="44"/>
  <c r="J3492" i="44" s="1"/>
  <c r="L3491" i="44"/>
  <c r="I3491" i="44"/>
  <c r="J3491" i="44" s="1"/>
  <c r="L3490" i="44"/>
  <c r="I3490" i="44"/>
  <c r="J3490" i="44" s="1"/>
  <c r="L3489" i="44"/>
  <c r="I3489" i="44"/>
  <c r="J3489" i="44" s="1"/>
  <c r="L3488" i="44"/>
  <c r="J3488" i="44"/>
  <c r="I3488" i="44"/>
  <c r="L3487" i="44"/>
  <c r="I3487" i="44"/>
  <c r="J3487" i="44" s="1"/>
  <c r="L3486" i="44"/>
  <c r="I3486" i="44"/>
  <c r="J3486" i="44" s="1"/>
  <c r="L3485" i="44"/>
  <c r="I3485" i="44"/>
  <c r="J3485" i="44" s="1"/>
  <c r="L3484" i="44"/>
  <c r="I3484" i="44"/>
  <c r="J3484" i="44" s="1"/>
  <c r="L3483" i="44"/>
  <c r="I3483" i="44"/>
  <c r="J3483" i="44" s="1"/>
  <c r="L3482" i="44"/>
  <c r="I3482" i="44"/>
  <c r="J3482" i="44" s="1"/>
  <c r="L3481" i="44"/>
  <c r="I3481" i="44"/>
  <c r="J3481" i="44" s="1"/>
  <c r="L3480" i="44"/>
  <c r="I3480" i="44"/>
  <c r="J3480" i="44" s="1"/>
  <c r="L3479" i="44"/>
  <c r="I3479" i="44"/>
  <c r="J3479" i="44" s="1"/>
  <c r="L3478" i="44"/>
  <c r="J3478" i="44"/>
  <c r="I3478" i="44"/>
  <c r="L3477" i="44"/>
  <c r="I3477" i="44"/>
  <c r="J3477" i="44" s="1"/>
  <c r="L3476" i="44"/>
  <c r="I3476" i="44"/>
  <c r="J3476" i="44" s="1"/>
  <c r="L3475" i="44"/>
  <c r="I3475" i="44"/>
  <c r="J3475" i="44" s="1"/>
  <c r="L3474" i="44"/>
  <c r="I3474" i="44"/>
  <c r="J3474" i="44" s="1"/>
  <c r="L3473" i="44"/>
  <c r="I3473" i="44"/>
  <c r="J3473" i="44" s="1"/>
  <c r="L3472" i="44"/>
  <c r="J3472" i="44"/>
  <c r="I3472" i="44"/>
  <c r="L3471" i="44"/>
  <c r="I3471" i="44"/>
  <c r="J3471" i="44" s="1"/>
  <c r="L3470" i="44"/>
  <c r="I3470" i="44"/>
  <c r="J3470" i="44" s="1"/>
  <c r="L3469" i="44"/>
  <c r="I3469" i="44"/>
  <c r="J3469" i="44" s="1"/>
  <c r="L3468" i="44"/>
  <c r="I3468" i="44"/>
  <c r="J3468" i="44" s="1"/>
  <c r="L3467" i="44"/>
  <c r="I3467" i="44"/>
  <c r="J3467" i="44" s="1"/>
  <c r="L3466" i="44"/>
  <c r="I3466" i="44"/>
  <c r="J3466" i="44" s="1"/>
  <c r="L3465" i="44"/>
  <c r="I3465" i="44"/>
  <c r="J3465" i="44" s="1"/>
  <c r="L3464" i="44"/>
  <c r="I3464" i="44"/>
  <c r="J3464" i="44" s="1"/>
  <c r="L3463" i="44"/>
  <c r="I3463" i="44"/>
  <c r="J3463" i="44" s="1"/>
  <c r="L3462" i="44"/>
  <c r="J3462" i="44"/>
  <c r="I3462" i="44"/>
  <c r="L3461" i="44"/>
  <c r="I3461" i="44"/>
  <c r="J3461" i="44" s="1"/>
  <c r="L3460" i="44"/>
  <c r="I3460" i="44"/>
  <c r="J3460" i="44" s="1"/>
  <c r="L3459" i="44"/>
  <c r="I3459" i="44"/>
  <c r="J3459" i="44" s="1"/>
  <c r="L3458" i="44"/>
  <c r="I3458" i="44"/>
  <c r="J3458" i="44" s="1"/>
  <c r="L3457" i="44"/>
  <c r="I3457" i="44"/>
  <c r="J3457" i="44" s="1"/>
  <c r="L3456" i="44"/>
  <c r="J3456" i="44"/>
  <c r="I3456" i="44"/>
  <c r="L3455" i="44"/>
  <c r="I3455" i="44"/>
  <c r="J3455" i="44" s="1"/>
  <c r="L3454" i="44"/>
  <c r="I3454" i="44"/>
  <c r="J3454" i="44" s="1"/>
  <c r="L3453" i="44"/>
  <c r="I3453" i="44"/>
  <c r="J3453" i="44" s="1"/>
  <c r="L3452" i="44"/>
  <c r="I3452" i="44"/>
  <c r="J3452" i="44" s="1"/>
  <c r="L3451" i="44"/>
  <c r="I3451" i="44"/>
  <c r="J3451" i="44" s="1"/>
  <c r="L3450" i="44"/>
  <c r="I3450" i="44"/>
  <c r="J3450" i="44" s="1"/>
  <c r="L3449" i="44"/>
  <c r="I3449" i="44"/>
  <c r="J3449" i="44" s="1"/>
  <c r="L3448" i="44"/>
  <c r="I3448" i="44"/>
  <c r="J3448" i="44" s="1"/>
  <c r="L3447" i="44"/>
  <c r="I3447" i="44"/>
  <c r="J3447" i="44" s="1"/>
  <c r="L3446" i="44"/>
  <c r="J3446" i="44"/>
  <c r="I3446" i="44"/>
  <c r="L3445" i="44"/>
  <c r="I3445" i="44"/>
  <c r="J3445" i="44" s="1"/>
  <c r="L3444" i="44"/>
  <c r="I3444" i="44"/>
  <c r="J3444" i="44" s="1"/>
  <c r="L3443" i="44"/>
  <c r="I3443" i="44"/>
  <c r="J3443" i="44" s="1"/>
  <c r="L3442" i="44"/>
  <c r="I3442" i="44"/>
  <c r="J3442" i="44" s="1"/>
  <c r="L3441" i="44"/>
  <c r="I3441" i="44"/>
  <c r="J3441" i="44" s="1"/>
  <c r="L3440" i="44"/>
  <c r="J3440" i="44"/>
  <c r="I3440" i="44"/>
  <c r="L3439" i="44"/>
  <c r="I3439" i="44"/>
  <c r="J3439" i="44" s="1"/>
  <c r="L3438" i="44"/>
  <c r="I3438" i="44"/>
  <c r="J3438" i="44" s="1"/>
  <c r="L3437" i="44"/>
  <c r="I3437" i="44"/>
  <c r="J3437" i="44" s="1"/>
  <c r="L3436" i="44"/>
  <c r="I3436" i="44"/>
  <c r="J3436" i="44" s="1"/>
  <c r="L3435" i="44"/>
  <c r="I3435" i="44"/>
  <c r="J3435" i="44" s="1"/>
  <c r="L3434" i="44"/>
  <c r="I3434" i="44"/>
  <c r="J3434" i="44" s="1"/>
  <c r="L3433" i="44"/>
  <c r="I3433" i="44"/>
  <c r="J3433" i="44" s="1"/>
  <c r="L3432" i="44"/>
  <c r="I3432" i="44"/>
  <c r="J3432" i="44" s="1"/>
  <c r="L3431" i="44"/>
  <c r="I3431" i="44"/>
  <c r="J3431" i="44" s="1"/>
  <c r="L3430" i="44"/>
  <c r="J3430" i="44"/>
  <c r="I3430" i="44"/>
  <c r="L3429" i="44"/>
  <c r="I3429" i="44"/>
  <c r="J3429" i="44" s="1"/>
  <c r="L3428" i="44"/>
  <c r="I3428" i="44"/>
  <c r="J3428" i="44" s="1"/>
  <c r="L3427" i="44"/>
  <c r="I3427" i="44"/>
  <c r="J3427" i="44" s="1"/>
  <c r="L3426" i="44"/>
  <c r="I3426" i="44"/>
  <c r="J3426" i="44" s="1"/>
  <c r="L3425" i="44"/>
  <c r="I3425" i="44"/>
  <c r="J3425" i="44" s="1"/>
  <c r="L3424" i="44"/>
  <c r="J3424" i="44"/>
  <c r="I3424" i="44"/>
  <c r="L3423" i="44"/>
  <c r="I3423" i="44"/>
  <c r="J3423" i="44" s="1"/>
  <c r="L3422" i="44"/>
  <c r="I3422" i="44"/>
  <c r="J3422" i="44" s="1"/>
  <c r="L3421" i="44"/>
  <c r="I3421" i="44"/>
  <c r="J3421" i="44" s="1"/>
  <c r="L3420" i="44"/>
  <c r="I3420" i="44"/>
  <c r="J3420" i="44" s="1"/>
  <c r="L3419" i="44"/>
  <c r="I3419" i="44"/>
  <c r="J3419" i="44" s="1"/>
  <c r="L3418" i="44"/>
  <c r="I3418" i="44"/>
  <c r="J3418" i="44" s="1"/>
  <c r="L3417" i="44"/>
  <c r="I3417" i="44"/>
  <c r="J3417" i="44" s="1"/>
  <c r="L3416" i="44"/>
  <c r="I3416" i="44"/>
  <c r="J3416" i="44" s="1"/>
  <c r="L3415" i="44"/>
  <c r="I3415" i="44"/>
  <c r="J3415" i="44" s="1"/>
  <c r="L3414" i="44"/>
  <c r="J3414" i="44"/>
  <c r="I3414" i="44"/>
  <c r="L3413" i="44"/>
  <c r="I3413" i="44"/>
  <c r="J3413" i="44" s="1"/>
  <c r="L3412" i="44"/>
  <c r="I3412" i="44"/>
  <c r="J3412" i="44" s="1"/>
  <c r="L3411" i="44"/>
  <c r="I3411" i="44"/>
  <c r="J3411" i="44" s="1"/>
  <c r="L3410" i="44"/>
  <c r="I3410" i="44"/>
  <c r="J3410" i="44" s="1"/>
  <c r="L3409" i="44"/>
  <c r="I3409" i="44"/>
  <c r="J3409" i="44" s="1"/>
  <c r="L3408" i="44"/>
  <c r="J3408" i="44"/>
  <c r="I3408" i="44"/>
  <c r="L3407" i="44"/>
  <c r="I3407" i="44"/>
  <c r="J3407" i="44" s="1"/>
  <c r="L3406" i="44"/>
  <c r="I3406" i="44"/>
  <c r="J3406" i="44" s="1"/>
  <c r="L3405" i="44"/>
  <c r="I3405" i="44"/>
  <c r="J3405" i="44" s="1"/>
  <c r="L3404" i="44"/>
  <c r="I3404" i="44"/>
  <c r="J3404" i="44" s="1"/>
  <c r="L3403" i="44"/>
  <c r="I3403" i="44"/>
  <c r="J3403" i="44" s="1"/>
  <c r="L3402" i="44"/>
  <c r="I3402" i="44"/>
  <c r="J3402" i="44" s="1"/>
  <c r="L3401" i="44"/>
  <c r="J3401" i="44"/>
  <c r="I3401" i="44"/>
  <c r="L3400" i="44"/>
  <c r="I3400" i="44"/>
  <c r="J3400" i="44" s="1"/>
  <c r="L3399" i="44"/>
  <c r="I3399" i="44"/>
  <c r="J3399" i="44" s="1"/>
  <c r="L3398" i="44"/>
  <c r="I3398" i="44"/>
  <c r="J3398" i="44" s="1"/>
  <c r="L3397" i="44"/>
  <c r="I3397" i="44"/>
  <c r="J3397" i="44" s="1"/>
  <c r="L3396" i="44"/>
  <c r="I3396" i="44"/>
  <c r="J3396" i="44" s="1"/>
  <c r="L3395" i="44"/>
  <c r="I3395" i="44"/>
  <c r="J3395" i="44" s="1"/>
  <c r="L3394" i="44"/>
  <c r="I3394" i="44"/>
  <c r="J3394" i="44" s="1"/>
  <c r="L3393" i="44"/>
  <c r="J3393" i="44"/>
  <c r="I3393" i="44"/>
  <c r="L3392" i="44"/>
  <c r="I3392" i="44"/>
  <c r="J3392" i="44" s="1"/>
  <c r="L3391" i="44"/>
  <c r="J3391" i="44"/>
  <c r="I3391" i="44"/>
  <c r="L3390" i="44"/>
  <c r="I3390" i="44"/>
  <c r="J3390" i="44" s="1"/>
  <c r="L3389" i="44"/>
  <c r="I3389" i="44"/>
  <c r="J3389" i="44" s="1"/>
  <c r="L3388" i="44"/>
  <c r="I3388" i="44"/>
  <c r="J3388" i="44" s="1"/>
  <c r="L3387" i="44"/>
  <c r="I3387" i="44"/>
  <c r="J3387" i="44" s="1"/>
  <c r="L3386" i="44"/>
  <c r="I3386" i="44"/>
  <c r="J3386" i="44" s="1"/>
  <c r="L3385" i="44"/>
  <c r="I3385" i="44"/>
  <c r="J3385" i="44" s="1"/>
  <c r="L3384" i="44"/>
  <c r="I3384" i="44"/>
  <c r="J3384" i="44" s="1"/>
  <c r="L3383" i="44"/>
  <c r="I3383" i="44"/>
  <c r="J3383" i="44" s="1"/>
  <c r="L3382" i="44"/>
  <c r="I3382" i="44"/>
  <c r="J3382" i="44" s="1"/>
  <c r="L3381" i="44"/>
  <c r="I3381" i="44"/>
  <c r="J3381" i="44" s="1"/>
  <c r="L3380" i="44"/>
  <c r="I3380" i="44"/>
  <c r="J3380" i="44" s="1"/>
  <c r="L3379" i="44"/>
  <c r="I3379" i="44"/>
  <c r="J3379" i="44" s="1"/>
  <c r="L3378" i="44"/>
  <c r="I3378" i="44"/>
  <c r="J3378" i="44" s="1"/>
  <c r="L3377" i="44"/>
  <c r="J3377" i="44"/>
  <c r="I3377" i="44"/>
  <c r="L3376" i="44"/>
  <c r="I3376" i="44"/>
  <c r="J3376" i="44" s="1"/>
  <c r="L3375" i="44"/>
  <c r="J3375" i="44"/>
  <c r="I3375" i="44"/>
  <c r="L3374" i="44"/>
  <c r="I3374" i="44"/>
  <c r="J3374" i="44" s="1"/>
  <c r="L3373" i="44"/>
  <c r="I3373" i="44"/>
  <c r="J3373" i="44" s="1"/>
  <c r="L3372" i="44"/>
  <c r="I3372" i="44"/>
  <c r="J3372" i="44" s="1"/>
  <c r="L3371" i="44"/>
  <c r="I3371" i="44"/>
  <c r="J3371" i="44" s="1"/>
  <c r="L3370" i="44"/>
  <c r="I3370" i="44"/>
  <c r="J3370" i="44" s="1"/>
  <c r="L3369" i="44"/>
  <c r="I3369" i="44"/>
  <c r="J3369" i="44" s="1"/>
  <c r="L3368" i="44"/>
  <c r="I3368" i="44"/>
  <c r="J3368" i="44" s="1"/>
  <c r="L3367" i="44"/>
  <c r="I3367" i="44"/>
  <c r="J3367" i="44" s="1"/>
  <c r="L3366" i="44"/>
  <c r="I3366" i="44"/>
  <c r="J3366" i="44" s="1"/>
  <c r="L3365" i="44"/>
  <c r="I3365" i="44"/>
  <c r="J3365" i="44" s="1"/>
  <c r="L3364" i="44"/>
  <c r="I3364" i="44"/>
  <c r="J3364" i="44" s="1"/>
  <c r="L3363" i="44"/>
  <c r="I3363" i="44"/>
  <c r="J3363" i="44" s="1"/>
  <c r="L3362" i="44"/>
  <c r="I3362" i="44"/>
  <c r="J3362" i="44" s="1"/>
  <c r="L3361" i="44"/>
  <c r="J3361" i="44"/>
  <c r="I3361" i="44"/>
  <c r="L3360" i="44"/>
  <c r="I3360" i="44"/>
  <c r="J3360" i="44" s="1"/>
  <c r="L3359" i="44"/>
  <c r="J3359" i="44"/>
  <c r="I3359" i="44"/>
  <c r="L3358" i="44"/>
  <c r="I3358" i="44"/>
  <c r="J3358" i="44" s="1"/>
  <c r="L3357" i="44"/>
  <c r="I3357" i="44"/>
  <c r="J3357" i="44" s="1"/>
  <c r="L3356" i="44"/>
  <c r="I3356" i="44"/>
  <c r="J3356" i="44" s="1"/>
  <c r="L3355" i="44"/>
  <c r="I3355" i="44"/>
  <c r="J3355" i="44" s="1"/>
  <c r="L3354" i="44"/>
  <c r="I3354" i="44"/>
  <c r="J3354" i="44" s="1"/>
  <c r="L3353" i="44"/>
  <c r="I3353" i="44"/>
  <c r="J3353" i="44" s="1"/>
  <c r="L3352" i="44"/>
  <c r="I3352" i="44"/>
  <c r="J3352" i="44" s="1"/>
  <c r="L3351" i="44"/>
  <c r="I3351" i="44"/>
  <c r="J3351" i="44" s="1"/>
  <c r="L3350" i="44"/>
  <c r="I3350" i="44"/>
  <c r="J3350" i="44" s="1"/>
  <c r="L3349" i="44"/>
  <c r="I3349" i="44"/>
  <c r="J3349" i="44" s="1"/>
  <c r="L3348" i="44"/>
  <c r="I3348" i="44"/>
  <c r="J3348" i="44" s="1"/>
  <c r="L3347" i="44"/>
  <c r="I3347" i="44"/>
  <c r="J3347" i="44" s="1"/>
  <c r="L3346" i="44"/>
  <c r="I3346" i="44"/>
  <c r="J3346" i="44" s="1"/>
  <c r="L3345" i="44"/>
  <c r="J3345" i="44"/>
  <c r="I3345" i="44"/>
  <c r="L3344" i="44"/>
  <c r="I3344" i="44"/>
  <c r="J3344" i="44" s="1"/>
  <c r="L3343" i="44"/>
  <c r="J3343" i="44"/>
  <c r="I3343" i="44"/>
  <c r="L3342" i="44"/>
  <c r="I3342" i="44"/>
  <c r="J3342" i="44" s="1"/>
  <c r="L3341" i="44"/>
  <c r="I3341" i="44"/>
  <c r="J3341" i="44" s="1"/>
  <c r="L3340" i="44"/>
  <c r="I3340" i="44"/>
  <c r="J3340" i="44" s="1"/>
  <c r="L3339" i="44"/>
  <c r="I3339" i="44"/>
  <c r="J3339" i="44" s="1"/>
  <c r="L3338" i="44"/>
  <c r="I3338" i="44"/>
  <c r="J3338" i="44" s="1"/>
  <c r="L3337" i="44"/>
  <c r="I3337" i="44"/>
  <c r="J3337" i="44" s="1"/>
  <c r="L3336" i="44"/>
  <c r="I3336" i="44"/>
  <c r="J3336" i="44" s="1"/>
  <c r="L3335" i="44"/>
  <c r="I3335" i="44"/>
  <c r="J3335" i="44" s="1"/>
  <c r="L3334" i="44"/>
  <c r="I3334" i="44"/>
  <c r="J3334" i="44" s="1"/>
  <c r="L3333" i="44"/>
  <c r="I3333" i="44"/>
  <c r="J3333" i="44" s="1"/>
  <c r="L3332" i="44"/>
  <c r="I3332" i="44"/>
  <c r="J3332" i="44" s="1"/>
  <c r="L3331" i="44"/>
  <c r="I3331" i="44"/>
  <c r="J3331" i="44" s="1"/>
  <c r="L3330" i="44"/>
  <c r="I3330" i="44"/>
  <c r="J3330" i="44" s="1"/>
  <c r="L3329" i="44"/>
  <c r="J3329" i="44"/>
  <c r="I3329" i="44"/>
  <c r="L3328" i="44"/>
  <c r="I3328" i="44"/>
  <c r="J3328" i="44" s="1"/>
  <c r="L3327" i="44"/>
  <c r="J3327" i="44"/>
  <c r="I3327" i="44"/>
  <c r="L3326" i="44"/>
  <c r="I3326" i="44"/>
  <c r="J3326" i="44" s="1"/>
  <c r="L3325" i="44"/>
  <c r="I3325" i="44"/>
  <c r="J3325" i="44" s="1"/>
  <c r="L3324" i="44"/>
  <c r="I3324" i="44"/>
  <c r="J3324" i="44" s="1"/>
  <c r="L3323" i="44"/>
  <c r="I3323" i="44"/>
  <c r="J3323" i="44" s="1"/>
  <c r="L3322" i="44"/>
  <c r="I3322" i="44"/>
  <c r="J3322" i="44" s="1"/>
  <c r="L3321" i="44"/>
  <c r="I3321" i="44"/>
  <c r="J3321" i="44" s="1"/>
  <c r="L3320" i="44"/>
  <c r="I3320" i="44"/>
  <c r="J3320" i="44" s="1"/>
  <c r="L3319" i="44"/>
  <c r="I3319" i="44"/>
  <c r="J3319" i="44" s="1"/>
  <c r="L3318" i="44"/>
  <c r="I3318" i="44"/>
  <c r="J3318" i="44" s="1"/>
  <c r="L3317" i="44"/>
  <c r="I3317" i="44"/>
  <c r="J3317" i="44" s="1"/>
  <c r="L3316" i="44"/>
  <c r="I3316" i="44"/>
  <c r="J3316" i="44" s="1"/>
  <c r="L3315" i="44"/>
  <c r="I3315" i="44"/>
  <c r="J3315" i="44" s="1"/>
  <c r="L3314" i="44"/>
  <c r="I3314" i="44"/>
  <c r="J3314" i="44" s="1"/>
  <c r="L3313" i="44"/>
  <c r="J3313" i="44"/>
  <c r="I3313" i="44"/>
  <c r="L3312" i="44"/>
  <c r="I3312" i="44"/>
  <c r="J3312" i="44" s="1"/>
  <c r="L3311" i="44"/>
  <c r="J3311" i="44"/>
  <c r="I3311" i="44"/>
  <c r="L3310" i="44"/>
  <c r="I3310" i="44"/>
  <c r="J3310" i="44" s="1"/>
  <c r="L3309" i="44"/>
  <c r="I3309" i="44"/>
  <c r="J3309" i="44" s="1"/>
  <c r="L3308" i="44"/>
  <c r="I3308" i="44"/>
  <c r="J3308" i="44" s="1"/>
  <c r="L3307" i="44"/>
  <c r="I3307" i="44"/>
  <c r="J3307" i="44" s="1"/>
  <c r="L3306" i="44"/>
  <c r="I3306" i="44"/>
  <c r="J3306" i="44" s="1"/>
  <c r="L3305" i="44"/>
  <c r="I3305" i="44"/>
  <c r="J3305" i="44" s="1"/>
  <c r="L3304" i="44"/>
  <c r="I3304" i="44"/>
  <c r="J3304" i="44" s="1"/>
  <c r="L3303" i="44"/>
  <c r="I3303" i="44"/>
  <c r="J3303" i="44" s="1"/>
  <c r="L3302" i="44"/>
  <c r="I3302" i="44"/>
  <c r="J3302" i="44" s="1"/>
  <c r="L3301" i="44"/>
  <c r="I3301" i="44"/>
  <c r="J3301" i="44" s="1"/>
  <c r="L3300" i="44"/>
  <c r="I3300" i="44"/>
  <c r="J3300" i="44" s="1"/>
  <c r="L3299" i="44"/>
  <c r="I3299" i="44"/>
  <c r="J3299" i="44" s="1"/>
  <c r="L3298" i="44"/>
  <c r="I3298" i="44"/>
  <c r="J3298" i="44" s="1"/>
  <c r="L3297" i="44"/>
  <c r="J3297" i="44"/>
  <c r="I3297" i="44"/>
  <c r="L3296" i="44"/>
  <c r="I3296" i="44"/>
  <c r="J3296" i="44" s="1"/>
  <c r="L3295" i="44"/>
  <c r="J3295" i="44"/>
  <c r="I3295" i="44"/>
  <c r="L3294" i="44"/>
  <c r="I3294" i="44"/>
  <c r="J3294" i="44" s="1"/>
  <c r="L3293" i="44"/>
  <c r="I3293" i="44"/>
  <c r="J3293" i="44" s="1"/>
  <c r="L3292" i="44"/>
  <c r="I3292" i="44"/>
  <c r="J3292" i="44" s="1"/>
  <c r="L3291" i="44"/>
  <c r="I3291" i="44"/>
  <c r="J3291" i="44" s="1"/>
  <c r="L3290" i="44"/>
  <c r="I3290" i="44"/>
  <c r="J3290" i="44" s="1"/>
  <c r="L3289" i="44"/>
  <c r="I3289" i="44"/>
  <c r="J3289" i="44" s="1"/>
  <c r="L3288" i="44"/>
  <c r="I3288" i="44"/>
  <c r="J3288" i="44" s="1"/>
  <c r="L3287" i="44"/>
  <c r="I3287" i="44"/>
  <c r="J3287" i="44" s="1"/>
  <c r="L3286" i="44"/>
  <c r="I3286" i="44"/>
  <c r="J3286" i="44" s="1"/>
  <c r="L3285" i="44"/>
  <c r="I3285" i="44"/>
  <c r="J3285" i="44" s="1"/>
  <c r="L3284" i="44"/>
  <c r="I3284" i="44"/>
  <c r="J3284" i="44" s="1"/>
  <c r="L3283" i="44"/>
  <c r="I3283" i="44"/>
  <c r="J3283" i="44" s="1"/>
  <c r="L3282" i="44"/>
  <c r="I3282" i="44"/>
  <c r="J3282" i="44" s="1"/>
  <c r="L3281" i="44"/>
  <c r="J3281" i="44"/>
  <c r="I3281" i="44"/>
  <c r="L3280" i="44"/>
  <c r="I3280" i="44"/>
  <c r="J3280" i="44" s="1"/>
  <c r="L3279" i="44"/>
  <c r="J3279" i="44"/>
  <c r="I3279" i="44"/>
  <c r="L3278" i="44"/>
  <c r="I3278" i="44"/>
  <c r="J3278" i="44" s="1"/>
  <c r="L3277" i="44"/>
  <c r="I3277" i="44"/>
  <c r="J3277" i="44" s="1"/>
  <c r="L3276" i="44"/>
  <c r="I3276" i="44"/>
  <c r="J3276" i="44" s="1"/>
  <c r="L3275" i="44"/>
  <c r="I3275" i="44"/>
  <c r="J3275" i="44" s="1"/>
  <c r="L3274" i="44"/>
  <c r="I3274" i="44"/>
  <c r="J3274" i="44" s="1"/>
  <c r="L3273" i="44"/>
  <c r="I3273" i="44"/>
  <c r="J3273" i="44" s="1"/>
  <c r="L3272" i="44"/>
  <c r="I3272" i="44"/>
  <c r="J3272" i="44" s="1"/>
  <c r="L3271" i="44"/>
  <c r="I3271" i="44"/>
  <c r="J3271" i="44" s="1"/>
  <c r="L3270" i="44"/>
  <c r="I3270" i="44"/>
  <c r="J3270" i="44" s="1"/>
  <c r="L3269" i="44"/>
  <c r="I3269" i="44"/>
  <c r="J3269" i="44" s="1"/>
  <c r="L3268" i="44"/>
  <c r="I3268" i="44"/>
  <c r="J3268" i="44" s="1"/>
  <c r="L3267" i="44"/>
  <c r="I3267" i="44"/>
  <c r="J3267" i="44" s="1"/>
  <c r="L3266" i="44"/>
  <c r="I3266" i="44"/>
  <c r="J3266" i="44" s="1"/>
  <c r="L3265" i="44"/>
  <c r="J3265" i="44"/>
  <c r="I3265" i="44"/>
  <c r="L3264" i="44"/>
  <c r="I3264" i="44"/>
  <c r="J3264" i="44" s="1"/>
  <c r="L3263" i="44"/>
  <c r="J3263" i="44"/>
  <c r="I3263" i="44"/>
  <c r="L3262" i="44"/>
  <c r="I3262" i="44"/>
  <c r="J3262" i="44" s="1"/>
  <c r="L3261" i="44"/>
  <c r="I3261" i="44"/>
  <c r="J3261" i="44" s="1"/>
  <c r="L3260" i="44"/>
  <c r="I3260" i="44"/>
  <c r="J3260" i="44" s="1"/>
  <c r="L3259" i="44"/>
  <c r="I3259" i="44"/>
  <c r="J3259" i="44" s="1"/>
  <c r="L3258" i="44"/>
  <c r="I3258" i="44"/>
  <c r="J3258" i="44" s="1"/>
  <c r="L3257" i="44"/>
  <c r="I3257" i="44"/>
  <c r="J3257" i="44" s="1"/>
  <c r="L3256" i="44"/>
  <c r="I3256" i="44"/>
  <c r="J3256" i="44" s="1"/>
  <c r="L3255" i="44"/>
  <c r="I3255" i="44"/>
  <c r="J3255" i="44" s="1"/>
  <c r="L3254" i="44"/>
  <c r="I3254" i="44"/>
  <c r="J3254" i="44" s="1"/>
  <c r="L3253" i="44"/>
  <c r="I3253" i="44"/>
  <c r="J3253" i="44" s="1"/>
  <c r="L3252" i="44"/>
  <c r="I3252" i="44"/>
  <c r="J3252" i="44" s="1"/>
  <c r="L3251" i="44"/>
  <c r="I3251" i="44"/>
  <c r="J3251" i="44" s="1"/>
  <c r="L3250" i="44"/>
  <c r="I3250" i="44"/>
  <c r="J3250" i="44" s="1"/>
  <c r="L3249" i="44"/>
  <c r="J3249" i="44"/>
  <c r="I3249" i="44"/>
  <c r="L3248" i="44"/>
  <c r="I3248" i="44"/>
  <c r="J3248" i="44" s="1"/>
  <c r="L3247" i="44"/>
  <c r="J3247" i="44"/>
  <c r="I3247" i="44"/>
  <c r="L3246" i="44"/>
  <c r="I3246" i="44"/>
  <c r="J3246" i="44" s="1"/>
  <c r="L3245" i="44"/>
  <c r="I3245" i="44"/>
  <c r="J3245" i="44" s="1"/>
  <c r="L3244" i="44"/>
  <c r="I3244" i="44"/>
  <c r="J3244" i="44" s="1"/>
  <c r="L3243" i="44"/>
  <c r="I3243" i="44"/>
  <c r="J3243" i="44" s="1"/>
  <c r="L3242" i="44"/>
  <c r="I3242" i="44"/>
  <c r="J3242" i="44" s="1"/>
  <c r="L3241" i="44"/>
  <c r="I3241" i="44"/>
  <c r="J3241" i="44" s="1"/>
  <c r="L3240" i="44"/>
  <c r="I3240" i="44"/>
  <c r="J3240" i="44" s="1"/>
  <c r="L3239" i="44"/>
  <c r="I3239" i="44"/>
  <c r="J3239" i="44" s="1"/>
  <c r="L3238" i="44"/>
  <c r="I3238" i="44"/>
  <c r="J3238" i="44" s="1"/>
  <c r="L3237" i="44"/>
  <c r="I3237" i="44"/>
  <c r="J3237" i="44" s="1"/>
  <c r="L3236" i="44"/>
  <c r="I3236" i="44"/>
  <c r="J3236" i="44" s="1"/>
  <c r="L3235" i="44"/>
  <c r="I3235" i="44"/>
  <c r="J3235" i="44" s="1"/>
  <c r="L3234" i="44"/>
  <c r="I3234" i="44"/>
  <c r="J3234" i="44" s="1"/>
  <c r="L3233" i="44"/>
  <c r="J3233" i="44"/>
  <c r="I3233" i="44"/>
  <c r="L3232" i="44"/>
  <c r="I3232" i="44"/>
  <c r="J3232" i="44" s="1"/>
  <c r="L3231" i="44"/>
  <c r="J3231" i="44"/>
  <c r="I3231" i="44"/>
  <c r="L3230" i="44"/>
  <c r="I3230" i="44"/>
  <c r="J3230" i="44" s="1"/>
  <c r="L3229" i="44"/>
  <c r="I3229" i="44"/>
  <c r="J3229" i="44" s="1"/>
  <c r="L3228" i="44"/>
  <c r="I3228" i="44"/>
  <c r="J3228" i="44" s="1"/>
  <c r="L3227" i="44"/>
  <c r="I3227" i="44"/>
  <c r="J3227" i="44" s="1"/>
  <c r="L3226" i="44"/>
  <c r="I3226" i="44"/>
  <c r="J3226" i="44" s="1"/>
  <c r="L3225" i="44"/>
  <c r="I3225" i="44"/>
  <c r="J3225" i="44" s="1"/>
  <c r="L3224" i="44"/>
  <c r="I3224" i="44"/>
  <c r="J3224" i="44" s="1"/>
  <c r="L3223" i="44"/>
  <c r="I3223" i="44"/>
  <c r="J3223" i="44" s="1"/>
  <c r="L3222" i="44"/>
  <c r="I3222" i="44"/>
  <c r="J3222" i="44" s="1"/>
  <c r="L3221" i="44"/>
  <c r="I3221" i="44"/>
  <c r="J3221" i="44" s="1"/>
  <c r="L3220" i="44"/>
  <c r="I3220" i="44"/>
  <c r="J3220" i="44" s="1"/>
  <c r="L3219" i="44"/>
  <c r="I3219" i="44"/>
  <c r="J3219" i="44" s="1"/>
  <c r="L3218" i="44"/>
  <c r="I3218" i="44"/>
  <c r="J3218" i="44" s="1"/>
  <c r="L3217" i="44"/>
  <c r="J3217" i="44"/>
  <c r="I3217" i="44"/>
  <c r="L3216" i="44"/>
  <c r="I3216" i="44"/>
  <c r="J3216" i="44" s="1"/>
  <c r="L3215" i="44"/>
  <c r="J3215" i="44"/>
  <c r="I3215" i="44"/>
  <c r="L3214" i="44"/>
  <c r="I3214" i="44"/>
  <c r="J3214" i="44" s="1"/>
  <c r="L3213" i="44"/>
  <c r="I3213" i="44"/>
  <c r="J3213" i="44" s="1"/>
  <c r="L3212" i="44"/>
  <c r="I3212" i="44"/>
  <c r="J3212" i="44" s="1"/>
  <c r="L3211" i="44"/>
  <c r="I3211" i="44"/>
  <c r="J3211" i="44" s="1"/>
  <c r="L3210" i="44"/>
  <c r="I3210" i="44"/>
  <c r="J3210" i="44" s="1"/>
  <c r="L3209" i="44"/>
  <c r="I3209" i="44"/>
  <c r="J3209" i="44" s="1"/>
  <c r="L3208" i="44"/>
  <c r="I3208" i="44"/>
  <c r="J3208" i="44" s="1"/>
  <c r="L3207" i="44"/>
  <c r="I3207" i="44"/>
  <c r="J3207" i="44" s="1"/>
  <c r="L3206" i="44"/>
  <c r="I3206" i="44"/>
  <c r="J3206" i="44" s="1"/>
  <c r="L3205" i="44"/>
  <c r="I3205" i="44"/>
  <c r="J3205" i="44" s="1"/>
  <c r="L3204" i="44"/>
  <c r="I3204" i="44"/>
  <c r="J3204" i="44" s="1"/>
  <c r="L3203" i="44"/>
  <c r="I3203" i="44"/>
  <c r="J3203" i="44" s="1"/>
  <c r="L3202" i="44"/>
  <c r="I3202" i="44"/>
  <c r="J3202" i="44" s="1"/>
  <c r="L3201" i="44"/>
  <c r="J3201" i="44"/>
  <c r="I3201" i="44"/>
  <c r="L3200" i="44"/>
  <c r="I3200" i="44"/>
  <c r="J3200" i="44" s="1"/>
  <c r="L3199" i="44"/>
  <c r="J3199" i="44"/>
  <c r="I3199" i="44"/>
  <c r="L3198" i="44"/>
  <c r="I3198" i="44"/>
  <c r="J3198" i="44" s="1"/>
  <c r="L3197" i="44"/>
  <c r="I3197" i="44"/>
  <c r="J3197" i="44" s="1"/>
  <c r="L3196" i="44"/>
  <c r="I3196" i="44"/>
  <c r="J3196" i="44" s="1"/>
  <c r="L3195" i="44"/>
  <c r="I3195" i="44"/>
  <c r="J3195" i="44" s="1"/>
  <c r="L3194" i="44"/>
  <c r="I3194" i="44"/>
  <c r="J3194" i="44" s="1"/>
  <c r="L3193" i="44"/>
  <c r="I3193" i="44"/>
  <c r="J3193" i="44" s="1"/>
  <c r="L3192" i="44"/>
  <c r="I3192" i="44"/>
  <c r="J3192" i="44" s="1"/>
  <c r="L3191" i="44"/>
  <c r="I3191" i="44"/>
  <c r="J3191" i="44" s="1"/>
  <c r="L3190" i="44"/>
  <c r="I3190" i="44"/>
  <c r="J3190" i="44" s="1"/>
  <c r="L3189" i="44"/>
  <c r="I3189" i="44"/>
  <c r="J3189" i="44" s="1"/>
  <c r="L3188" i="44"/>
  <c r="I3188" i="44"/>
  <c r="J3188" i="44" s="1"/>
  <c r="L3187" i="44"/>
  <c r="I3187" i="44"/>
  <c r="J3187" i="44" s="1"/>
  <c r="L3186" i="44"/>
  <c r="I3186" i="44"/>
  <c r="J3186" i="44" s="1"/>
  <c r="L3185" i="44"/>
  <c r="J3185" i="44"/>
  <c r="I3185" i="44"/>
  <c r="L3184" i="44"/>
  <c r="I3184" i="44"/>
  <c r="J3184" i="44" s="1"/>
  <c r="L3183" i="44"/>
  <c r="J3183" i="44"/>
  <c r="I3183" i="44"/>
  <c r="L3182" i="44"/>
  <c r="I3182" i="44"/>
  <c r="J3182" i="44" s="1"/>
  <c r="L3181" i="44"/>
  <c r="I3181" i="44"/>
  <c r="J3181" i="44" s="1"/>
  <c r="L3180" i="44"/>
  <c r="I3180" i="44"/>
  <c r="J3180" i="44" s="1"/>
  <c r="L3179" i="44"/>
  <c r="I3179" i="44"/>
  <c r="J3179" i="44" s="1"/>
  <c r="L3178" i="44"/>
  <c r="I3178" i="44"/>
  <c r="J3178" i="44" s="1"/>
  <c r="L3177" i="44"/>
  <c r="I3177" i="44"/>
  <c r="J3177" i="44" s="1"/>
  <c r="L3176" i="44"/>
  <c r="I3176" i="44"/>
  <c r="J3176" i="44" s="1"/>
  <c r="L3175" i="44"/>
  <c r="I3175" i="44"/>
  <c r="J3175" i="44" s="1"/>
  <c r="L3174" i="44"/>
  <c r="I3174" i="44"/>
  <c r="J3174" i="44" s="1"/>
  <c r="L3173" i="44"/>
  <c r="I3173" i="44"/>
  <c r="J3173" i="44" s="1"/>
  <c r="L3172" i="44"/>
  <c r="I3172" i="44"/>
  <c r="J3172" i="44" s="1"/>
  <c r="L3171" i="44"/>
  <c r="I3171" i="44"/>
  <c r="J3171" i="44" s="1"/>
  <c r="L3170" i="44"/>
  <c r="I3170" i="44"/>
  <c r="J3170" i="44" s="1"/>
  <c r="L3169" i="44"/>
  <c r="J3169" i="44"/>
  <c r="I3169" i="44"/>
  <c r="L3168" i="44"/>
  <c r="I3168" i="44"/>
  <c r="J3168" i="44" s="1"/>
  <c r="L3167" i="44"/>
  <c r="J3167" i="44"/>
  <c r="I3167" i="44"/>
  <c r="L3166" i="44"/>
  <c r="I3166" i="44"/>
  <c r="J3166" i="44" s="1"/>
  <c r="L3165" i="44"/>
  <c r="I3165" i="44"/>
  <c r="J3165" i="44" s="1"/>
  <c r="L3164" i="44"/>
  <c r="I3164" i="44"/>
  <c r="J3164" i="44" s="1"/>
  <c r="L3163" i="44"/>
  <c r="I3163" i="44"/>
  <c r="J3163" i="44" s="1"/>
  <c r="L3162" i="44"/>
  <c r="I3162" i="44"/>
  <c r="J3162" i="44" s="1"/>
  <c r="L3161" i="44"/>
  <c r="I3161" i="44"/>
  <c r="J3161" i="44" s="1"/>
  <c r="L3160" i="44"/>
  <c r="I3160" i="44"/>
  <c r="J3160" i="44" s="1"/>
  <c r="L3159" i="44"/>
  <c r="I3159" i="44"/>
  <c r="J3159" i="44" s="1"/>
  <c r="L3158" i="44"/>
  <c r="I3158" i="44"/>
  <c r="J3158" i="44" s="1"/>
  <c r="L3157" i="44"/>
  <c r="I3157" i="44"/>
  <c r="J3157" i="44" s="1"/>
  <c r="L3156" i="44"/>
  <c r="I3156" i="44"/>
  <c r="J3156" i="44" s="1"/>
  <c r="L3155" i="44"/>
  <c r="I3155" i="44"/>
  <c r="J3155" i="44" s="1"/>
  <c r="L3154" i="44"/>
  <c r="I3154" i="44"/>
  <c r="J3154" i="44" s="1"/>
  <c r="L3153" i="44"/>
  <c r="J3153" i="44"/>
  <c r="I3153" i="44"/>
  <c r="L3152" i="44"/>
  <c r="I3152" i="44"/>
  <c r="J3152" i="44" s="1"/>
  <c r="L3151" i="44"/>
  <c r="J3151" i="44"/>
  <c r="I3151" i="44"/>
  <c r="L3150" i="44"/>
  <c r="I3150" i="44"/>
  <c r="J3150" i="44" s="1"/>
  <c r="L3149" i="44"/>
  <c r="I3149" i="44"/>
  <c r="J3149" i="44" s="1"/>
  <c r="L3148" i="44"/>
  <c r="I3148" i="44"/>
  <c r="J3148" i="44" s="1"/>
  <c r="L3147" i="44"/>
  <c r="I3147" i="44"/>
  <c r="J3147" i="44" s="1"/>
  <c r="L3146" i="44"/>
  <c r="I3146" i="44"/>
  <c r="J3146" i="44" s="1"/>
  <c r="L3145" i="44"/>
  <c r="I3145" i="44"/>
  <c r="J3145" i="44" s="1"/>
  <c r="L3144" i="44"/>
  <c r="I3144" i="44"/>
  <c r="J3144" i="44" s="1"/>
  <c r="L3143" i="44"/>
  <c r="I3143" i="44"/>
  <c r="J3143" i="44" s="1"/>
  <c r="L3142" i="44"/>
  <c r="I3142" i="44"/>
  <c r="J3142" i="44" s="1"/>
  <c r="L3141" i="44"/>
  <c r="I3141" i="44"/>
  <c r="J3141" i="44" s="1"/>
  <c r="L3140" i="44"/>
  <c r="I3140" i="44"/>
  <c r="J3140" i="44" s="1"/>
  <c r="L3139" i="44"/>
  <c r="I3139" i="44"/>
  <c r="J3139" i="44" s="1"/>
  <c r="L3138" i="44"/>
  <c r="I3138" i="44"/>
  <c r="J3138" i="44" s="1"/>
  <c r="L3137" i="44"/>
  <c r="J3137" i="44"/>
  <c r="I3137" i="44"/>
  <c r="L3136" i="44"/>
  <c r="I3136" i="44"/>
  <c r="J3136" i="44" s="1"/>
  <c r="L3135" i="44"/>
  <c r="J3135" i="44"/>
  <c r="I3135" i="44"/>
  <c r="L3134" i="44"/>
  <c r="I3134" i="44"/>
  <c r="J3134" i="44" s="1"/>
  <c r="L3133" i="44"/>
  <c r="I3133" i="44"/>
  <c r="J3133" i="44" s="1"/>
  <c r="L3132" i="44"/>
  <c r="I3132" i="44"/>
  <c r="J3132" i="44" s="1"/>
  <c r="L3131" i="44"/>
  <c r="I3131" i="44"/>
  <c r="J3131" i="44" s="1"/>
  <c r="L3130" i="44"/>
  <c r="I3130" i="44"/>
  <c r="J3130" i="44" s="1"/>
  <c r="L3129" i="44"/>
  <c r="I3129" i="44"/>
  <c r="J3129" i="44" s="1"/>
  <c r="L3128" i="44"/>
  <c r="I3128" i="44"/>
  <c r="J3128" i="44" s="1"/>
  <c r="L3127" i="44"/>
  <c r="I3127" i="44"/>
  <c r="J3127" i="44" s="1"/>
  <c r="L3126" i="44"/>
  <c r="I3126" i="44"/>
  <c r="J3126" i="44" s="1"/>
  <c r="L3125" i="44"/>
  <c r="I3125" i="44"/>
  <c r="J3125" i="44" s="1"/>
  <c r="L3124" i="44"/>
  <c r="I3124" i="44"/>
  <c r="J3124" i="44" s="1"/>
  <c r="L3123" i="44"/>
  <c r="I3123" i="44"/>
  <c r="J3123" i="44" s="1"/>
  <c r="L3122" i="44"/>
  <c r="I3122" i="44"/>
  <c r="J3122" i="44" s="1"/>
  <c r="L3121" i="44"/>
  <c r="J3121" i="44"/>
  <c r="I3121" i="44"/>
  <c r="L3120" i="44"/>
  <c r="I3120" i="44"/>
  <c r="J3120" i="44" s="1"/>
  <c r="L3119" i="44"/>
  <c r="J3119" i="44"/>
  <c r="I3119" i="44"/>
  <c r="L3118" i="44"/>
  <c r="I3118" i="44"/>
  <c r="J3118" i="44" s="1"/>
  <c r="L3117" i="44"/>
  <c r="I3117" i="44"/>
  <c r="J3117" i="44" s="1"/>
  <c r="L3116" i="44"/>
  <c r="I3116" i="44"/>
  <c r="J3116" i="44" s="1"/>
  <c r="L3115" i="44"/>
  <c r="I3115" i="44"/>
  <c r="J3115" i="44" s="1"/>
  <c r="L3114" i="44"/>
  <c r="I3114" i="44"/>
  <c r="J3114" i="44" s="1"/>
  <c r="L3113" i="44"/>
  <c r="I3113" i="44"/>
  <c r="J3113" i="44" s="1"/>
  <c r="L3112" i="44"/>
  <c r="I3112" i="44"/>
  <c r="J3112" i="44" s="1"/>
  <c r="L3111" i="44"/>
  <c r="I3111" i="44"/>
  <c r="J3111" i="44" s="1"/>
  <c r="L3110" i="44"/>
  <c r="I3110" i="44"/>
  <c r="J3110" i="44" s="1"/>
  <c r="L3109" i="44"/>
  <c r="I3109" i="44"/>
  <c r="J3109" i="44" s="1"/>
  <c r="L3108" i="44"/>
  <c r="I3108" i="44"/>
  <c r="J3108" i="44" s="1"/>
  <c r="L3107" i="44"/>
  <c r="I3107" i="44"/>
  <c r="J3107" i="44" s="1"/>
  <c r="L3106" i="44"/>
  <c r="I3106" i="44"/>
  <c r="J3106" i="44" s="1"/>
  <c r="L3105" i="44"/>
  <c r="J3105" i="44"/>
  <c r="I3105" i="44"/>
  <c r="L3104" i="44"/>
  <c r="I3104" i="44"/>
  <c r="J3104" i="44" s="1"/>
  <c r="L3103" i="44"/>
  <c r="J3103" i="44"/>
  <c r="I3103" i="44"/>
  <c r="L3102" i="44"/>
  <c r="I3102" i="44"/>
  <c r="J3102" i="44" s="1"/>
  <c r="L3101" i="44"/>
  <c r="I3101" i="44"/>
  <c r="J3101" i="44" s="1"/>
  <c r="L3100" i="44"/>
  <c r="I3100" i="44"/>
  <c r="J3100" i="44" s="1"/>
  <c r="L3099" i="44"/>
  <c r="I3099" i="44"/>
  <c r="J3099" i="44" s="1"/>
  <c r="L3098" i="44"/>
  <c r="I3098" i="44"/>
  <c r="J3098" i="44" s="1"/>
  <c r="L3097" i="44"/>
  <c r="I3097" i="44"/>
  <c r="J3097" i="44" s="1"/>
  <c r="L3096" i="44"/>
  <c r="I3096" i="44"/>
  <c r="J3096" i="44" s="1"/>
  <c r="L3095" i="44"/>
  <c r="I3095" i="44"/>
  <c r="J3095" i="44" s="1"/>
  <c r="L3094" i="44"/>
  <c r="I3094" i="44"/>
  <c r="J3094" i="44" s="1"/>
  <c r="L3093" i="44"/>
  <c r="I3093" i="44"/>
  <c r="J3093" i="44" s="1"/>
  <c r="L3092" i="44"/>
  <c r="I3092" i="44"/>
  <c r="J3092" i="44" s="1"/>
  <c r="L3091" i="44"/>
  <c r="I3091" i="44"/>
  <c r="J3091" i="44" s="1"/>
  <c r="L3090" i="44"/>
  <c r="I3090" i="44"/>
  <c r="J3090" i="44" s="1"/>
  <c r="L3089" i="44"/>
  <c r="J3089" i="44"/>
  <c r="I3089" i="44"/>
  <c r="L3088" i="44"/>
  <c r="I3088" i="44"/>
  <c r="J3088" i="44" s="1"/>
  <c r="L3087" i="44"/>
  <c r="J3087" i="44"/>
  <c r="I3087" i="44"/>
  <c r="L3086" i="44"/>
  <c r="I3086" i="44"/>
  <c r="J3086" i="44" s="1"/>
  <c r="L3085" i="44"/>
  <c r="I3085" i="44"/>
  <c r="J3085" i="44" s="1"/>
  <c r="L3084" i="44"/>
  <c r="I3084" i="44"/>
  <c r="J3084" i="44" s="1"/>
  <c r="L3083" i="44"/>
  <c r="I3083" i="44"/>
  <c r="J3083" i="44" s="1"/>
  <c r="L3082" i="44"/>
  <c r="I3082" i="44"/>
  <c r="J3082" i="44" s="1"/>
  <c r="L3081" i="44"/>
  <c r="I3081" i="44"/>
  <c r="J3081" i="44" s="1"/>
  <c r="L3080" i="44"/>
  <c r="I3080" i="44"/>
  <c r="J3080" i="44" s="1"/>
  <c r="L3079" i="44"/>
  <c r="I3079" i="44"/>
  <c r="J3079" i="44" s="1"/>
  <c r="L3078" i="44"/>
  <c r="I3078" i="44"/>
  <c r="J3078" i="44" s="1"/>
  <c r="L3077" i="44"/>
  <c r="I3077" i="44"/>
  <c r="J3077" i="44" s="1"/>
  <c r="L3076" i="44"/>
  <c r="I3076" i="44"/>
  <c r="J3076" i="44" s="1"/>
  <c r="L3075" i="44"/>
  <c r="I3075" i="44"/>
  <c r="J3075" i="44" s="1"/>
  <c r="L3074" i="44"/>
  <c r="I3074" i="44"/>
  <c r="J3074" i="44" s="1"/>
  <c r="L3073" i="44"/>
  <c r="J3073" i="44"/>
  <c r="I3073" i="44"/>
  <c r="L3072" i="44"/>
  <c r="I3072" i="44"/>
  <c r="J3072" i="44" s="1"/>
  <c r="L3071" i="44"/>
  <c r="J3071" i="44"/>
  <c r="I3071" i="44"/>
  <c r="L3070" i="44"/>
  <c r="I3070" i="44"/>
  <c r="J3070" i="44" s="1"/>
  <c r="L3069" i="44"/>
  <c r="I3069" i="44"/>
  <c r="J3069" i="44" s="1"/>
  <c r="L3068" i="44"/>
  <c r="I3068" i="44"/>
  <c r="J3068" i="44" s="1"/>
  <c r="L3067" i="44"/>
  <c r="I3067" i="44"/>
  <c r="J3067" i="44" s="1"/>
  <c r="L3066" i="44"/>
  <c r="I3066" i="44"/>
  <c r="J3066" i="44" s="1"/>
  <c r="L3065" i="44"/>
  <c r="I3065" i="44"/>
  <c r="J3065" i="44" s="1"/>
  <c r="L3064" i="44"/>
  <c r="I3064" i="44"/>
  <c r="J3064" i="44" s="1"/>
  <c r="L3063" i="44"/>
  <c r="I3063" i="44"/>
  <c r="J3063" i="44" s="1"/>
  <c r="L3062" i="44"/>
  <c r="I3062" i="44"/>
  <c r="J3062" i="44" s="1"/>
  <c r="L3061" i="44"/>
  <c r="I3061" i="44"/>
  <c r="J3061" i="44" s="1"/>
  <c r="L3060" i="44"/>
  <c r="I3060" i="44"/>
  <c r="J3060" i="44" s="1"/>
  <c r="L3059" i="44"/>
  <c r="I3059" i="44"/>
  <c r="J3059" i="44" s="1"/>
  <c r="L3058" i="44"/>
  <c r="I3058" i="44"/>
  <c r="J3058" i="44" s="1"/>
  <c r="L3057" i="44"/>
  <c r="J3057" i="44"/>
  <c r="I3057" i="44"/>
  <c r="L3056" i="44"/>
  <c r="I3056" i="44"/>
  <c r="J3056" i="44" s="1"/>
  <c r="L3055" i="44"/>
  <c r="J3055" i="44"/>
  <c r="I3055" i="44"/>
  <c r="L3054" i="44"/>
  <c r="I3054" i="44"/>
  <c r="J3054" i="44" s="1"/>
  <c r="L3053" i="44"/>
  <c r="I3053" i="44"/>
  <c r="J3053" i="44" s="1"/>
  <c r="L3052" i="44"/>
  <c r="I3052" i="44"/>
  <c r="J3052" i="44" s="1"/>
  <c r="L3051" i="44"/>
  <c r="I3051" i="44"/>
  <c r="J3051" i="44" s="1"/>
  <c r="L3050" i="44"/>
  <c r="I3050" i="44"/>
  <c r="J3050" i="44" s="1"/>
  <c r="L3049" i="44"/>
  <c r="I3049" i="44"/>
  <c r="J3049" i="44" s="1"/>
  <c r="L3048" i="44"/>
  <c r="I3048" i="44"/>
  <c r="J3048" i="44" s="1"/>
  <c r="L3047" i="44"/>
  <c r="I3047" i="44"/>
  <c r="J3047" i="44" s="1"/>
  <c r="L3046" i="44"/>
  <c r="I3046" i="44"/>
  <c r="J3046" i="44" s="1"/>
  <c r="L3045" i="44"/>
  <c r="I3045" i="44"/>
  <c r="J3045" i="44" s="1"/>
  <c r="L3044" i="44"/>
  <c r="I3044" i="44"/>
  <c r="J3044" i="44" s="1"/>
  <c r="L3043" i="44"/>
  <c r="I3043" i="44"/>
  <c r="J3043" i="44" s="1"/>
  <c r="L3042" i="44"/>
  <c r="I3042" i="44"/>
  <c r="J3042" i="44" s="1"/>
  <c r="L3041" i="44"/>
  <c r="J3041" i="44"/>
  <c r="I3041" i="44"/>
  <c r="L3040" i="44"/>
  <c r="I3040" i="44"/>
  <c r="J3040" i="44" s="1"/>
  <c r="L3039" i="44"/>
  <c r="J3039" i="44"/>
  <c r="I3039" i="44"/>
  <c r="L3038" i="44"/>
  <c r="I3038" i="44"/>
  <c r="J3038" i="44" s="1"/>
  <c r="L3037" i="44"/>
  <c r="I3037" i="44"/>
  <c r="J3037" i="44" s="1"/>
  <c r="L3036" i="44"/>
  <c r="I3036" i="44"/>
  <c r="J3036" i="44" s="1"/>
  <c r="L3035" i="44"/>
  <c r="I3035" i="44"/>
  <c r="J3035" i="44" s="1"/>
  <c r="L3034" i="44"/>
  <c r="I3034" i="44"/>
  <c r="J3034" i="44" s="1"/>
  <c r="L3033" i="44"/>
  <c r="I3033" i="44"/>
  <c r="J3033" i="44" s="1"/>
  <c r="L3032" i="44"/>
  <c r="I3032" i="44"/>
  <c r="J3032" i="44" s="1"/>
  <c r="L3031" i="44"/>
  <c r="I3031" i="44"/>
  <c r="J3031" i="44" s="1"/>
  <c r="L3030" i="44"/>
  <c r="I3030" i="44"/>
  <c r="J3030" i="44" s="1"/>
  <c r="L3029" i="44"/>
  <c r="I3029" i="44"/>
  <c r="J3029" i="44" s="1"/>
  <c r="L3028" i="44"/>
  <c r="I3028" i="44"/>
  <c r="J3028" i="44" s="1"/>
  <c r="L3027" i="44"/>
  <c r="I3027" i="44"/>
  <c r="J3027" i="44" s="1"/>
  <c r="L3026" i="44"/>
  <c r="I3026" i="44"/>
  <c r="J3026" i="44" s="1"/>
  <c r="L3025" i="44"/>
  <c r="J3025" i="44"/>
  <c r="I3025" i="44"/>
  <c r="L3024" i="44"/>
  <c r="I3024" i="44"/>
  <c r="J3024" i="44" s="1"/>
  <c r="L3023" i="44"/>
  <c r="J3023" i="44"/>
  <c r="I3023" i="44"/>
  <c r="L3022" i="44"/>
  <c r="I3022" i="44"/>
  <c r="J3022" i="44" s="1"/>
  <c r="L3021" i="44"/>
  <c r="I3021" i="44"/>
  <c r="J3021" i="44" s="1"/>
  <c r="L3020" i="44"/>
  <c r="I3020" i="44"/>
  <c r="J3020" i="44" s="1"/>
  <c r="L3019" i="44"/>
  <c r="I3019" i="44"/>
  <c r="J3019" i="44" s="1"/>
  <c r="L3018" i="44"/>
  <c r="I3018" i="44"/>
  <c r="J3018" i="44" s="1"/>
  <c r="L3017" i="44"/>
  <c r="I3017" i="44"/>
  <c r="J3017" i="44" s="1"/>
  <c r="L3016" i="44"/>
  <c r="I3016" i="44"/>
  <c r="J3016" i="44" s="1"/>
  <c r="L3015" i="44"/>
  <c r="I3015" i="44"/>
  <c r="J3015" i="44" s="1"/>
  <c r="L3014" i="44"/>
  <c r="I3014" i="44"/>
  <c r="J3014" i="44" s="1"/>
  <c r="L3013" i="44"/>
  <c r="I3013" i="44"/>
  <c r="J3013" i="44" s="1"/>
  <c r="L3012" i="44"/>
  <c r="I3012" i="44"/>
  <c r="J3012" i="44" s="1"/>
  <c r="L3011" i="44"/>
  <c r="I3011" i="44"/>
  <c r="J3011" i="44" s="1"/>
  <c r="L3010" i="44"/>
  <c r="I3010" i="44"/>
  <c r="J3010" i="44" s="1"/>
  <c r="L3009" i="44"/>
  <c r="J3009" i="44"/>
  <c r="I3009" i="44"/>
  <c r="L3008" i="44"/>
  <c r="I3008" i="44"/>
  <c r="J3008" i="44" s="1"/>
  <c r="L3007" i="44"/>
  <c r="J3007" i="44"/>
  <c r="I3007" i="44"/>
  <c r="L3006" i="44"/>
  <c r="I3006" i="44"/>
  <c r="J3006" i="44" s="1"/>
  <c r="L3005" i="44"/>
  <c r="I3005" i="44"/>
  <c r="J3005" i="44" s="1"/>
  <c r="L3004" i="44"/>
  <c r="I3004" i="44"/>
  <c r="J3004" i="44" s="1"/>
  <c r="L3003" i="44"/>
  <c r="I3003" i="44"/>
  <c r="J3003" i="44" s="1"/>
  <c r="L3002" i="44"/>
  <c r="I3002" i="44"/>
  <c r="J3002" i="44" s="1"/>
  <c r="L3001" i="44"/>
  <c r="I3001" i="44"/>
  <c r="J3001" i="44" s="1"/>
  <c r="L3000" i="44"/>
  <c r="I3000" i="44"/>
  <c r="J3000" i="44" s="1"/>
  <c r="L2999" i="44"/>
  <c r="I2999" i="44"/>
  <c r="J2999" i="44" s="1"/>
  <c r="L2998" i="44"/>
  <c r="I2998" i="44"/>
  <c r="J2998" i="44" s="1"/>
  <c r="L2997" i="44"/>
  <c r="I2997" i="44"/>
  <c r="J2997" i="44" s="1"/>
  <c r="L2996" i="44"/>
  <c r="I2996" i="44"/>
  <c r="J2996" i="44" s="1"/>
  <c r="L2995" i="44"/>
  <c r="I2995" i="44"/>
  <c r="J2995" i="44" s="1"/>
  <c r="L2994" i="44"/>
  <c r="I2994" i="44"/>
  <c r="J2994" i="44" s="1"/>
  <c r="L2993" i="44"/>
  <c r="J2993" i="44"/>
  <c r="I2993" i="44"/>
  <c r="L2992" i="44"/>
  <c r="I2992" i="44"/>
  <c r="J2992" i="44" s="1"/>
  <c r="L2991" i="44"/>
  <c r="J2991" i="44"/>
  <c r="I2991" i="44"/>
  <c r="L2990" i="44"/>
  <c r="I2990" i="44"/>
  <c r="J2990" i="44" s="1"/>
  <c r="L2989" i="44"/>
  <c r="I2989" i="44"/>
  <c r="J2989" i="44" s="1"/>
  <c r="L2988" i="44"/>
  <c r="I2988" i="44"/>
  <c r="J2988" i="44" s="1"/>
  <c r="L2987" i="44"/>
  <c r="I2987" i="44"/>
  <c r="J2987" i="44" s="1"/>
  <c r="L2986" i="44"/>
  <c r="I2986" i="44"/>
  <c r="J2986" i="44" s="1"/>
  <c r="L2985" i="44"/>
  <c r="I2985" i="44"/>
  <c r="J2985" i="44" s="1"/>
  <c r="L2984" i="44"/>
  <c r="I2984" i="44"/>
  <c r="J2984" i="44" s="1"/>
  <c r="L2983" i="44"/>
  <c r="I2983" i="44"/>
  <c r="J2983" i="44" s="1"/>
  <c r="L2982" i="44"/>
  <c r="I2982" i="44"/>
  <c r="J2982" i="44" s="1"/>
  <c r="L2981" i="44"/>
  <c r="I2981" i="44"/>
  <c r="J2981" i="44" s="1"/>
  <c r="L2980" i="44"/>
  <c r="I2980" i="44"/>
  <c r="J2980" i="44" s="1"/>
  <c r="L2979" i="44"/>
  <c r="I2979" i="44"/>
  <c r="J2979" i="44" s="1"/>
  <c r="L2978" i="44"/>
  <c r="I2978" i="44"/>
  <c r="J2978" i="44" s="1"/>
  <c r="L2977" i="44"/>
  <c r="J2977" i="44"/>
  <c r="I2977" i="44"/>
  <c r="L2976" i="44"/>
  <c r="I2976" i="44"/>
  <c r="J2976" i="44" s="1"/>
  <c r="L2975" i="44"/>
  <c r="J2975" i="44"/>
  <c r="I2975" i="44"/>
  <c r="L2974" i="44"/>
  <c r="I2974" i="44"/>
  <c r="J2974" i="44" s="1"/>
  <c r="L2973" i="44"/>
  <c r="I2973" i="44"/>
  <c r="J2973" i="44" s="1"/>
  <c r="L2972" i="44"/>
  <c r="I2972" i="44"/>
  <c r="J2972" i="44" s="1"/>
  <c r="L2971" i="44"/>
  <c r="I2971" i="44"/>
  <c r="J2971" i="44" s="1"/>
  <c r="L2970" i="44"/>
  <c r="I2970" i="44"/>
  <c r="J2970" i="44" s="1"/>
  <c r="L2969" i="44"/>
  <c r="I2969" i="44"/>
  <c r="J2969" i="44" s="1"/>
  <c r="L2968" i="44"/>
  <c r="I2968" i="44"/>
  <c r="J2968" i="44" s="1"/>
  <c r="L2967" i="44"/>
  <c r="I2967" i="44"/>
  <c r="J2967" i="44" s="1"/>
  <c r="L2966" i="44"/>
  <c r="I2966" i="44"/>
  <c r="J2966" i="44" s="1"/>
  <c r="L2965" i="44"/>
  <c r="I2965" i="44"/>
  <c r="J2965" i="44" s="1"/>
  <c r="L2964" i="44"/>
  <c r="I2964" i="44"/>
  <c r="J2964" i="44" s="1"/>
  <c r="L2963" i="44"/>
  <c r="I2963" i="44"/>
  <c r="J2963" i="44" s="1"/>
  <c r="L2962" i="44"/>
  <c r="I2962" i="44"/>
  <c r="J2962" i="44" s="1"/>
  <c r="L2961" i="44"/>
  <c r="J2961" i="44"/>
  <c r="I2961" i="44"/>
  <c r="L2960" i="44"/>
  <c r="I2960" i="44"/>
  <c r="J2960" i="44" s="1"/>
  <c r="L2959" i="44"/>
  <c r="J2959" i="44"/>
  <c r="I2959" i="44"/>
  <c r="L2958" i="44"/>
  <c r="I2958" i="44"/>
  <c r="J2958" i="44" s="1"/>
  <c r="L2957" i="44"/>
  <c r="I2957" i="44"/>
  <c r="J2957" i="44" s="1"/>
  <c r="L2956" i="44"/>
  <c r="I2956" i="44"/>
  <c r="J2956" i="44" s="1"/>
  <c r="L2955" i="44"/>
  <c r="I2955" i="44"/>
  <c r="J2955" i="44" s="1"/>
  <c r="L2954" i="44"/>
  <c r="I2954" i="44"/>
  <c r="J2954" i="44" s="1"/>
  <c r="L2953" i="44"/>
  <c r="I2953" i="44"/>
  <c r="J2953" i="44" s="1"/>
  <c r="L2952" i="44"/>
  <c r="I2952" i="44"/>
  <c r="J2952" i="44" s="1"/>
  <c r="L2951" i="44"/>
  <c r="I2951" i="44"/>
  <c r="J2951" i="44" s="1"/>
  <c r="L2950" i="44"/>
  <c r="I2950" i="44"/>
  <c r="J2950" i="44" s="1"/>
  <c r="L2949" i="44"/>
  <c r="I2949" i="44"/>
  <c r="J2949" i="44" s="1"/>
  <c r="L2948" i="44"/>
  <c r="I2948" i="44"/>
  <c r="J2948" i="44" s="1"/>
  <c r="L2947" i="44"/>
  <c r="I2947" i="44"/>
  <c r="J2947" i="44" s="1"/>
  <c r="L2946" i="44"/>
  <c r="I2946" i="44"/>
  <c r="J2946" i="44" s="1"/>
  <c r="L2945" i="44"/>
  <c r="J2945" i="44"/>
  <c r="I2945" i="44"/>
  <c r="L2944" i="44"/>
  <c r="I2944" i="44"/>
  <c r="J2944" i="44" s="1"/>
  <c r="L2943" i="44"/>
  <c r="J2943" i="44"/>
  <c r="I2943" i="44"/>
  <c r="L2942" i="44"/>
  <c r="I2942" i="44"/>
  <c r="J2942" i="44" s="1"/>
  <c r="L2941" i="44"/>
  <c r="I2941" i="44"/>
  <c r="J2941" i="44" s="1"/>
  <c r="L2940" i="44"/>
  <c r="I2940" i="44"/>
  <c r="J2940" i="44" s="1"/>
  <c r="L2939" i="44"/>
  <c r="I2939" i="44"/>
  <c r="J2939" i="44" s="1"/>
  <c r="L2938" i="44"/>
  <c r="I2938" i="44"/>
  <c r="J2938" i="44" s="1"/>
  <c r="L2937" i="44"/>
  <c r="I2937" i="44"/>
  <c r="J2937" i="44" s="1"/>
  <c r="L2936" i="44"/>
  <c r="I2936" i="44"/>
  <c r="J2936" i="44" s="1"/>
  <c r="L2935" i="44"/>
  <c r="I2935" i="44"/>
  <c r="J2935" i="44" s="1"/>
  <c r="L2934" i="44"/>
  <c r="I2934" i="44"/>
  <c r="J2934" i="44" s="1"/>
  <c r="L2933" i="44"/>
  <c r="I2933" i="44"/>
  <c r="J2933" i="44" s="1"/>
  <c r="L2932" i="44"/>
  <c r="I2932" i="44"/>
  <c r="J2932" i="44" s="1"/>
  <c r="L2931" i="44"/>
  <c r="I2931" i="44"/>
  <c r="J2931" i="44" s="1"/>
  <c r="L2930" i="44"/>
  <c r="I2930" i="44"/>
  <c r="J2930" i="44" s="1"/>
  <c r="L2929" i="44"/>
  <c r="J2929" i="44"/>
  <c r="I2929" i="44"/>
  <c r="L2928" i="44"/>
  <c r="I2928" i="44"/>
  <c r="J2928" i="44" s="1"/>
  <c r="L2927" i="44"/>
  <c r="J2927" i="44"/>
  <c r="I2927" i="44"/>
  <c r="L2926" i="44"/>
  <c r="I2926" i="44"/>
  <c r="J2926" i="44" s="1"/>
  <c r="L2925" i="44"/>
  <c r="I2925" i="44"/>
  <c r="J2925" i="44" s="1"/>
  <c r="L2924" i="44"/>
  <c r="I2924" i="44"/>
  <c r="J2924" i="44" s="1"/>
  <c r="L2923" i="44"/>
  <c r="I2923" i="44"/>
  <c r="J2923" i="44" s="1"/>
  <c r="L2922" i="44"/>
  <c r="I2922" i="44"/>
  <c r="J2922" i="44" s="1"/>
  <c r="L2921" i="44"/>
  <c r="I2921" i="44"/>
  <c r="J2921" i="44" s="1"/>
  <c r="L2920" i="44"/>
  <c r="I2920" i="44"/>
  <c r="J2920" i="44" s="1"/>
  <c r="L2919" i="44"/>
  <c r="I2919" i="44"/>
  <c r="J2919" i="44" s="1"/>
  <c r="L2918" i="44"/>
  <c r="I2918" i="44"/>
  <c r="J2918" i="44" s="1"/>
  <c r="L2917" i="44"/>
  <c r="I2917" i="44"/>
  <c r="J2917" i="44" s="1"/>
  <c r="L2916" i="44"/>
  <c r="I2916" i="44"/>
  <c r="J2916" i="44" s="1"/>
  <c r="L2915" i="44"/>
  <c r="I2915" i="44"/>
  <c r="J2915" i="44" s="1"/>
  <c r="L2914" i="44"/>
  <c r="I2914" i="44"/>
  <c r="J2914" i="44" s="1"/>
  <c r="L2913" i="44"/>
  <c r="J2913" i="44"/>
  <c r="I2913" i="44"/>
  <c r="L2912" i="44"/>
  <c r="I2912" i="44"/>
  <c r="J2912" i="44" s="1"/>
  <c r="L2911" i="44"/>
  <c r="J2911" i="44"/>
  <c r="I2911" i="44"/>
  <c r="L2910" i="44"/>
  <c r="I2910" i="44"/>
  <c r="J2910" i="44" s="1"/>
  <c r="L2909" i="44"/>
  <c r="I2909" i="44"/>
  <c r="J2909" i="44" s="1"/>
  <c r="L2908" i="44"/>
  <c r="I2908" i="44"/>
  <c r="J2908" i="44" s="1"/>
  <c r="L2907" i="44"/>
  <c r="I2907" i="44"/>
  <c r="J2907" i="44" s="1"/>
  <c r="L2906" i="44"/>
  <c r="I2906" i="44"/>
  <c r="J2906" i="44" s="1"/>
  <c r="L2905" i="44"/>
  <c r="I2905" i="44"/>
  <c r="J2905" i="44" s="1"/>
  <c r="L2904" i="44"/>
  <c r="I2904" i="44"/>
  <c r="J2904" i="44" s="1"/>
  <c r="L2903" i="44"/>
  <c r="I2903" i="44"/>
  <c r="J2903" i="44" s="1"/>
  <c r="L2902" i="44"/>
  <c r="I2902" i="44"/>
  <c r="J2902" i="44" s="1"/>
  <c r="L2901" i="44"/>
  <c r="I2901" i="44"/>
  <c r="J2901" i="44" s="1"/>
  <c r="L2900" i="44"/>
  <c r="I2900" i="44"/>
  <c r="J2900" i="44" s="1"/>
  <c r="L2899" i="44"/>
  <c r="I2899" i="44"/>
  <c r="J2899" i="44" s="1"/>
  <c r="L2898" i="44"/>
  <c r="I2898" i="44"/>
  <c r="J2898" i="44" s="1"/>
  <c r="L2897" i="44"/>
  <c r="J2897" i="44"/>
  <c r="I2897" i="44"/>
  <c r="L2896" i="44"/>
  <c r="I2896" i="44"/>
  <c r="J2896" i="44" s="1"/>
  <c r="L2895" i="44"/>
  <c r="J2895" i="44"/>
  <c r="I2895" i="44"/>
  <c r="L2894" i="44"/>
  <c r="I2894" i="44"/>
  <c r="J2894" i="44" s="1"/>
  <c r="L2893" i="44"/>
  <c r="I2893" i="44"/>
  <c r="J2893" i="44" s="1"/>
  <c r="L2892" i="44"/>
  <c r="I2892" i="44"/>
  <c r="J2892" i="44" s="1"/>
  <c r="L2891" i="44"/>
  <c r="I2891" i="44"/>
  <c r="J2891" i="44" s="1"/>
  <c r="L2890" i="44"/>
  <c r="I2890" i="44"/>
  <c r="J2890" i="44" s="1"/>
  <c r="L2889" i="44"/>
  <c r="I2889" i="44"/>
  <c r="J2889" i="44" s="1"/>
  <c r="L2888" i="44"/>
  <c r="I2888" i="44"/>
  <c r="J2888" i="44" s="1"/>
  <c r="L2887" i="44"/>
  <c r="I2887" i="44"/>
  <c r="J2887" i="44" s="1"/>
  <c r="L2886" i="44"/>
  <c r="I2886" i="44"/>
  <c r="J2886" i="44" s="1"/>
  <c r="L2885" i="44"/>
  <c r="I2885" i="44"/>
  <c r="J2885" i="44" s="1"/>
  <c r="L2884" i="44"/>
  <c r="I2884" i="44"/>
  <c r="J2884" i="44" s="1"/>
  <c r="L2883" i="44"/>
  <c r="I2883" i="44"/>
  <c r="J2883" i="44" s="1"/>
  <c r="L2882" i="44"/>
  <c r="I2882" i="44"/>
  <c r="J2882" i="44" s="1"/>
  <c r="L2881" i="44"/>
  <c r="J2881" i="44"/>
  <c r="I2881" i="44"/>
  <c r="L2880" i="44"/>
  <c r="I2880" i="44"/>
  <c r="J2880" i="44" s="1"/>
  <c r="L2879" i="44"/>
  <c r="J2879" i="44"/>
  <c r="I2879" i="44"/>
  <c r="L2878" i="44"/>
  <c r="I2878" i="44"/>
  <c r="J2878" i="44" s="1"/>
  <c r="L2877" i="44"/>
  <c r="I2877" i="44"/>
  <c r="J2877" i="44" s="1"/>
  <c r="L2876" i="44"/>
  <c r="I2876" i="44"/>
  <c r="J2876" i="44" s="1"/>
  <c r="L2875" i="44"/>
  <c r="I2875" i="44"/>
  <c r="J2875" i="44" s="1"/>
  <c r="L2874" i="44"/>
  <c r="I2874" i="44"/>
  <c r="J2874" i="44" s="1"/>
  <c r="L2873" i="44"/>
  <c r="I2873" i="44"/>
  <c r="J2873" i="44" s="1"/>
  <c r="L2872" i="44"/>
  <c r="I2872" i="44"/>
  <c r="J2872" i="44" s="1"/>
  <c r="L2871" i="44"/>
  <c r="I2871" i="44"/>
  <c r="J2871" i="44" s="1"/>
  <c r="L2870" i="44"/>
  <c r="I2870" i="44"/>
  <c r="J2870" i="44" s="1"/>
  <c r="L2869" i="44"/>
  <c r="I2869" i="44"/>
  <c r="J2869" i="44" s="1"/>
  <c r="L2868" i="44"/>
  <c r="I2868" i="44"/>
  <c r="J2868" i="44" s="1"/>
  <c r="L2867" i="44"/>
  <c r="I2867" i="44"/>
  <c r="J2867" i="44" s="1"/>
  <c r="L2866" i="44"/>
  <c r="I2866" i="44"/>
  <c r="J2866" i="44" s="1"/>
  <c r="L2865" i="44"/>
  <c r="J2865" i="44"/>
  <c r="I2865" i="44"/>
  <c r="L2864" i="44"/>
  <c r="I2864" i="44"/>
  <c r="J2864" i="44" s="1"/>
  <c r="L2863" i="44"/>
  <c r="J2863" i="44"/>
  <c r="I2863" i="44"/>
  <c r="L2862" i="44"/>
  <c r="I2862" i="44"/>
  <c r="J2862" i="44" s="1"/>
  <c r="L2861" i="44"/>
  <c r="I2861" i="44"/>
  <c r="J2861" i="44" s="1"/>
  <c r="L2860" i="44"/>
  <c r="I2860" i="44"/>
  <c r="J2860" i="44" s="1"/>
  <c r="L2859" i="44"/>
  <c r="I2859" i="44"/>
  <c r="J2859" i="44" s="1"/>
  <c r="L2858" i="44"/>
  <c r="I2858" i="44"/>
  <c r="J2858" i="44" s="1"/>
  <c r="L2857" i="44"/>
  <c r="I2857" i="44"/>
  <c r="J2857" i="44" s="1"/>
  <c r="L2856" i="44"/>
  <c r="I2856" i="44"/>
  <c r="J2856" i="44" s="1"/>
  <c r="L2855" i="44"/>
  <c r="I2855" i="44"/>
  <c r="J2855" i="44" s="1"/>
  <c r="L2854" i="44"/>
  <c r="I2854" i="44"/>
  <c r="J2854" i="44" s="1"/>
  <c r="L2853" i="44"/>
  <c r="I2853" i="44"/>
  <c r="J2853" i="44" s="1"/>
  <c r="L2852" i="44"/>
  <c r="I2852" i="44"/>
  <c r="J2852" i="44" s="1"/>
  <c r="L2851" i="44"/>
  <c r="I2851" i="44"/>
  <c r="J2851" i="44" s="1"/>
  <c r="L2850" i="44"/>
  <c r="I2850" i="44"/>
  <c r="J2850" i="44" s="1"/>
  <c r="L2849" i="44"/>
  <c r="J2849" i="44"/>
  <c r="I2849" i="44"/>
  <c r="L2848" i="44"/>
  <c r="I2848" i="44"/>
  <c r="J2848" i="44" s="1"/>
  <c r="L2847" i="44"/>
  <c r="J2847" i="44"/>
  <c r="I2847" i="44"/>
  <c r="L2846" i="44"/>
  <c r="I2846" i="44"/>
  <c r="J2846" i="44" s="1"/>
  <c r="L2845" i="44"/>
  <c r="I2845" i="44"/>
  <c r="J2845" i="44" s="1"/>
  <c r="L2844" i="44"/>
  <c r="I2844" i="44"/>
  <c r="J2844" i="44" s="1"/>
  <c r="L2843" i="44"/>
  <c r="I2843" i="44"/>
  <c r="J2843" i="44" s="1"/>
  <c r="L2842" i="44"/>
  <c r="I2842" i="44"/>
  <c r="J2842" i="44" s="1"/>
  <c r="L2841" i="44"/>
  <c r="I2841" i="44"/>
  <c r="J2841" i="44" s="1"/>
  <c r="L2840" i="44"/>
  <c r="I2840" i="44"/>
  <c r="J2840" i="44" s="1"/>
  <c r="L2839" i="44"/>
  <c r="I2839" i="44"/>
  <c r="J2839" i="44" s="1"/>
  <c r="L2838" i="44"/>
  <c r="I2838" i="44"/>
  <c r="J2838" i="44" s="1"/>
  <c r="L2837" i="44"/>
  <c r="I2837" i="44"/>
  <c r="J2837" i="44" s="1"/>
  <c r="L2836" i="44"/>
  <c r="I2836" i="44"/>
  <c r="J2836" i="44" s="1"/>
  <c r="L2835" i="44"/>
  <c r="I2835" i="44"/>
  <c r="J2835" i="44" s="1"/>
  <c r="L2834" i="44"/>
  <c r="I2834" i="44"/>
  <c r="J2834" i="44" s="1"/>
  <c r="L2833" i="44"/>
  <c r="J2833" i="44"/>
  <c r="I2833" i="44"/>
  <c r="L2832" i="44"/>
  <c r="I2832" i="44"/>
  <c r="J2832" i="44" s="1"/>
  <c r="L2831" i="44"/>
  <c r="J2831" i="44"/>
  <c r="I2831" i="44"/>
  <c r="L2830" i="44"/>
  <c r="I2830" i="44"/>
  <c r="J2830" i="44" s="1"/>
  <c r="L2829" i="44"/>
  <c r="I2829" i="44"/>
  <c r="J2829" i="44" s="1"/>
  <c r="L2828" i="44"/>
  <c r="I2828" i="44"/>
  <c r="J2828" i="44" s="1"/>
  <c r="L2827" i="44"/>
  <c r="I2827" i="44"/>
  <c r="J2827" i="44" s="1"/>
  <c r="L2826" i="44"/>
  <c r="I2826" i="44"/>
  <c r="J2826" i="44" s="1"/>
  <c r="L2825" i="44"/>
  <c r="I2825" i="44"/>
  <c r="J2825" i="44" s="1"/>
  <c r="L2824" i="44"/>
  <c r="I2824" i="44"/>
  <c r="J2824" i="44" s="1"/>
  <c r="L2823" i="44"/>
  <c r="I2823" i="44"/>
  <c r="J2823" i="44" s="1"/>
  <c r="L2822" i="44"/>
  <c r="I2822" i="44"/>
  <c r="J2822" i="44" s="1"/>
  <c r="L2821" i="44"/>
  <c r="I2821" i="44"/>
  <c r="J2821" i="44" s="1"/>
  <c r="L2820" i="44"/>
  <c r="I2820" i="44"/>
  <c r="J2820" i="44" s="1"/>
  <c r="L2819" i="44"/>
  <c r="I2819" i="44"/>
  <c r="J2819" i="44" s="1"/>
  <c r="L2818" i="44"/>
  <c r="I2818" i="44"/>
  <c r="J2818" i="44" s="1"/>
  <c r="L2817" i="44"/>
  <c r="J2817" i="44"/>
  <c r="I2817" i="44"/>
  <c r="L2816" i="44"/>
  <c r="I2816" i="44"/>
  <c r="J2816" i="44" s="1"/>
  <c r="L2815" i="44"/>
  <c r="J2815" i="44"/>
  <c r="I2815" i="44"/>
  <c r="L2814" i="44"/>
  <c r="I2814" i="44"/>
  <c r="J2814" i="44" s="1"/>
  <c r="L2813" i="44"/>
  <c r="I2813" i="44"/>
  <c r="J2813" i="44" s="1"/>
  <c r="L2812" i="44"/>
  <c r="I2812" i="44"/>
  <c r="J2812" i="44" s="1"/>
  <c r="L2811" i="44"/>
  <c r="I2811" i="44"/>
  <c r="J2811" i="44" s="1"/>
  <c r="L2810" i="44"/>
  <c r="I2810" i="44"/>
  <c r="J2810" i="44" s="1"/>
  <c r="L2809" i="44"/>
  <c r="I2809" i="44"/>
  <c r="J2809" i="44" s="1"/>
  <c r="L2808" i="44"/>
  <c r="I2808" i="44"/>
  <c r="J2808" i="44" s="1"/>
  <c r="L2807" i="44"/>
  <c r="I2807" i="44"/>
  <c r="J2807" i="44" s="1"/>
  <c r="L2806" i="44"/>
  <c r="I2806" i="44"/>
  <c r="J2806" i="44" s="1"/>
  <c r="L2805" i="44"/>
  <c r="I2805" i="44"/>
  <c r="J2805" i="44" s="1"/>
  <c r="L2804" i="44"/>
  <c r="I2804" i="44"/>
  <c r="J2804" i="44" s="1"/>
  <c r="L2803" i="44"/>
  <c r="I2803" i="44"/>
  <c r="J2803" i="44" s="1"/>
  <c r="L2802" i="44"/>
  <c r="I2802" i="44"/>
  <c r="J2802" i="44" s="1"/>
  <c r="L2801" i="44"/>
  <c r="J2801" i="44"/>
  <c r="I2801" i="44"/>
  <c r="L2800" i="44"/>
  <c r="I2800" i="44"/>
  <c r="J2800" i="44" s="1"/>
  <c r="L2799" i="44"/>
  <c r="J2799" i="44"/>
  <c r="I2799" i="44"/>
  <c r="L2798" i="44"/>
  <c r="I2798" i="44"/>
  <c r="J2798" i="44" s="1"/>
  <c r="L2797" i="44"/>
  <c r="I2797" i="44"/>
  <c r="J2797" i="44" s="1"/>
  <c r="L2796" i="44"/>
  <c r="I2796" i="44"/>
  <c r="J2796" i="44" s="1"/>
  <c r="L2795" i="44"/>
  <c r="I2795" i="44"/>
  <c r="J2795" i="44" s="1"/>
  <c r="L2794" i="44"/>
  <c r="I2794" i="44"/>
  <c r="J2794" i="44" s="1"/>
  <c r="L2793" i="44"/>
  <c r="I2793" i="44"/>
  <c r="J2793" i="44" s="1"/>
  <c r="L2792" i="44"/>
  <c r="I2792" i="44"/>
  <c r="J2792" i="44" s="1"/>
  <c r="L2791" i="44"/>
  <c r="I2791" i="44"/>
  <c r="J2791" i="44" s="1"/>
  <c r="L2790" i="44"/>
  <c r="I2790" i="44"/>
  <c r="J2790" i="44" s="1"/>
  <c r="L2789" i="44"/>
  <c r="I2789" i="44"/>
  <c r="J2789" i="44" s="1"/>
  <c r="L2788" i="44"/>
  <c r="I2788" i="44"/>
  <c r="J2788" i="44" s="1"/>
  <c r="L2787" i="44"/>
  <c r="I2787" i="44"/>
  <c r="J2787" i="44" s="1"/>
  <c r="L2786" i="44"/>
  <c r="I2786" i="44"/>
  <c r="J2786" i="44" s="1"/>
  <c r="L2785" i="44"/>
  <c r="J2785" i="44"/>
  <c r="I2785" i="44"/>
  <c r="L2784" i="44"/>
  <c r="I2784" i="44"/>
  <c r="J2784" i="44" s="1"/>
  <c r="L2783" i="44"/>
  <c r="J2783" i="44"/>
  <c r="I2783" i="44"/>
  <c r="L2782" i="44"/>
  <c r="I2782" i="44"/>
  <c r="J2782" i="44" s="1"/>
  <c r="L2781" i="44"/>
  <c r="I2781" i="44"/>
  <c r="J2781" i="44" s="1"/>
  <c r="L2780" i="44"/>
  <c r="I2780" i="44"/>
  <c r="J2780" i="44" s="1"/>
  <c r="L2779" i="44"/>
  <c r="I2779" i="44"/>
  <c r="J2779" i="44" s="1"/>
  <c r="L2778" i="44"/>
  <c r="I2778" i="44"/>
  <c r="J2778" i="44" s="1"/>
  <c r="L2777" i="44"/>
  <c r="I2777" i="44"/>
  <c r="J2777" i="44" s="1"/>
  <c r="L2776" i="44"/>
  <c r="I2776" i="44"/>
  <c r="J2776" i="44" s="1"/>
  <c r="L2775" i="44"/>
  <c r="I2775" i="44"/>
  <c r="J2775" i="44" s="1"/>
  <c r="L2774" i="44"/>
  <c r="I2774" i="44"/>
  <c r="J2774" i="44" s="1"/>
  <c r="L2773" i="44"/>
  <c r="I2773" i="44"/>
  <c r="J2773" i="44" s="1"/>
  <c r="L2772" i="44"/>
  <c r="I2772" i="44"/>
  <c r="J2772" i="44" s="1"/>
  <c r="L2771" i="44"/>
  <c r="I2771" i="44"/>
  <c r="J2771" i="44" s="1"/>
  <c r="L2770" i="44"/>
  <c r="I2770" i="44"/>
  <c r="J2770" i="44" s="1"/>
  <c r="L2769" i="44"/>
  <c r="J2769" i="44"/>
  <c r="I2769" i="44"/>
  <c r="L2768" i="44"/>
  <c r="I2768" i="44"/>
  <c r="J2768" i="44" s="1"/>
  <c r="L2767" i="44"/>
  <c r="J2767" i="44"/>
  <c r="I2767" i="44"/>
  <c r="L2766" i="44"/>
  <c r="I2766" i="44"/>
  <c r="J2766" i="44" s="1"/>
  <c r="L2765" i="44"/>
  <c r="I2765" i="44"/>
  <c r="J2765" i="44" s="1"/>
  <c r="L2764" i="44"/>
  <c r="I2764" i="44"/>
  <c r="J2764" i="44" s="1"/>
  <c r="L2763" i="44"/>
  <c r="I2763" i="44"/>
  <c r="J2763" i="44" s="1"/>
  <c r="L2762" i="44"/>
  <c r="I2762" i="44"/>
  <c r="J2762" i="44" s="1"/>
  <c r="L2761" i="44"/>
  <c r="I2761" i="44"/>
  <c r="J2761" i="44" s="1"/>
  <c r="L2760" i="44"/>
  <c r="I2760" i="44"/>
  <c r="J2760" i="44" s="1"/>
  <c r="L2759" i="44"/>
  <c r="I2759" i="44"/>
  <c r="J2759" i="44" s="1"/>
  <c r="L2758" i="44"/>
  <c r="I2758" i="44"/>
  <c r="J2758" i="44" s="1"/>
  <c r="L2757" i="44"/>
  <c r="I2757" i="44"/>
  <c r="J2757" i="44" s="1"/>
  <c r="L2756" i="44"/>
  <c r="I2756" i="44"/>
  <c r="J2756" i="44" s="1"/>
  <c r="L2755" i="44"/>
  <c r="I2755" i="44"/>
  <c r="J2755" i="44" s="1"/>
  <c r="L2754" i="44"/>
  <c r="I2754" i="44"/>
  <c r="J2754" i="44" s="1"/>
  <c r="L2753" i="44"/>
  <c r="J2753" i="44"/>
  <c r="I2753" i="44"/>
  <c r="L2752" i="44"/>
  <c r="I2752" i="44"/>
  <c r="J2752" i="44" s="1"/>
  <c r="L2751" i="44"/>
  <c r="J2751" i="44"/>
  <c r="I2751" i="44"/>
  <c r="L2750" i="44"/>
  <c r="I2750" i="44"/>
  <c r="J2750" i="44" s="1"/>
  <c r="L2749" i="44"/>
  <c r="I2749" i="44"/>
  <c r="J2749" i="44" s="1"/>
  <c r="L2748" i="44"/>
  <c r="I2748" i="44"/>
  <c r="J2748" i="44" s="1"/>
  <c r="L2747" i="44"/>
  <c r="I2747" i="44"/>
  <c r="J2747" i="44" s="1"/>
  <c r="L2746" i="44"/>
  <c r="I2746" i="44"/>
  <c r="J2746" i="44" s="1"/>
  <c r="L2745" i="44"/>
  <c r="I2745" i="44"/>
  <c r="J2745" i="44" s="1"/>
  <c r="L2744" i="44"/>
  <c r="I2744" i="44"/>
  <c r="J2744" i="44" s="1"/>
  <c r="L2743" i="44"/>
  <c r="I2743" i="44"/>
  <c r="J2743" i="44" s="1"/>
  <c r="L2742" i="44"/>
  <c r="I2742" i="44"/>
  <c r="J2742" i="44" s="1"/>
  <c r="L2741" i="44"/>
  <c r="I2741" i="44"/>
  <c r="J2741" i="44" s="1"/>
  <c r="L2740" i="44"/>
  <c r="I2740" i="44"/>
  <c r="J2740" i="44" s="1"/>
  <c r="L2739" i="44"/>
  <c r="I2739" i="44"/>
  <c r="J2739" i="44" s="1"/>
  <c r="L2738" i="44"/>
  <c r="I2738" i="44"/>
  <c r="J2738" i="44" s="1"/>
  <c r="L2737" i="44"/>
  <c r="J2737" i="44"/>
  <c r="I2737" i="44"/>
  <c r="L2736" i="44"/>
  <c r="I2736" i="44"/>
  <c r="J2736" i="44" s="1"/>
  <c r="L2735" i="44"/>
  <c r="J2735" i="44"/>
  <c r="I2735" i="44"/>
  <c r="L2734" i="44"/>
  <c r="I2734" i="44"/>
  <c r="J2734" i="44" s="1"/>
  <c r="L2733" i="44"/>
  <c r="I2733" i="44"/>
  <c r="J2733" i="44" s="1"/>
  <c r="L2732" i="44"/>
  <c r="I2732" i="44"/>
  <c r="J2732" i="44" s="1"/>
  <c r="L2731" i="44"/>
  <c r="I2731" i="44"/>
  <c r="J2731" i="44" s="1"/>
  <c r="L2730" i="44"/>
  <c r="I2730" i="44"/>
  <c r="J2730" i="44" s="1"/>
  <c r="L2729" i="44"/>
  <c r="I2729" i="44"/>
  <c r="J2729" i="44" s="1"/>
  <c r="L2728" i="44"/>
  <c r="I2728" i="44"/>
  <c r="J2728" i="44" s="1"/>
  <c r="L2727" i="44"/>
  <c r="J2727" i="44"/>
  <c r="I2727" i="44"/>
  <c r="L2726" i="44"/>
  <c r="I2726" i="44"/>
  <c r="J2726" i="44" s="1"/>
  <c r="L2725" i="44"/>
  <c r="I2725" i="44"/>
  <c r="J2725" i="44" s="1"/>
  <c r="L2724" i="44"/>
  <c r="I2724" i="44"/>
  <c r="J2724" i="44" s="1"/>
  <c r="L2723" i="44"/>
  <c r="I2723" i="44"/>
  <c r="J2723" i="44" s="1"/>
  <c r="L2722" i="44"/>
  <c r="I2722" i="44"/>
  <c r="J2722" i="44" s="1"/>
  <c r="L2721" i="44"/>
  <c r="I2721" i="44"/>
  <c r="J2721" i="44" s="1"/>
  <c r="L2720" i="44"/>
  <c r="J2720" i="44"/>
  <c r="I2720" i="44"/>
  <c r="L2719" i="44"/>
  <c r="I2719" i="44"/>
  <c r="J2719" i="44" s="1"/>
  <c r="L2718" i="44"/>
  <c r="I2718" i="44"/>
  <c r="J2718" i="44" s="1"/>
  <c r="L2717" i="44"/>
  <c r="I2717" i="44"/>
  <c r="J2717" i="44" s="1"/>
  <c r="L2716" i="44"/>
  <c r="I2716" i="44"/>
  <c r="J2716" i="44" s="1"/>
  <c r="L2715" i="44"/>
  <c r="I2715" i="44"/>
  <c r="J2715" i="44" s="1"/>
  <c r="L2714" i="44"/>
  <c r="I2714" i="44"/>
  <c r="J2714" i="44" s="1"/>
  <c r="L2713" i="44"/>
  <c r="J2713" i="44"/>
  <c r="I2713" i="44"/>
  <c r="L2712" i="44"/>
  <c r="I2712" i="44"/>
  <c r="J2712" i="44" s="1"/>
  <c r="L2711" i="44"/>
  <c r="I2711" i="44"/>
  <c r="J2711" i="44" s="1"/>
  <c r="L2710" i="44"/>
  <c r="I2710" i="44"/>
  <c r="J2710" i="44" s="1"/>
  <c r="L2709" i="44"/>
  <c r="I2709" i="44"/>
  <c r="J2709" i="44" s="1"/>
  <c r="L2708" i="44"/>
  <c r="I2708" i="44"/>
  <c r="J2708" i="44" s="1"/>
  <c r="L2707" i="44"/>
  <c r="I2707" i="44"/>
  <c r="J2707" i="44" s="1"/>
  <c r="L2706" i="44"/>
  <c r="I2706" i="44"/>
  <c r="J2706" i="44" s="1"/>
  <c r="L2705" i="44"/>
  <c r="I2705" i="44"/>
  <c r="J2705" i="44" s="1"/>
  <c r="L2704" i="44"/>
  <c r="J2704" i="44"/>
  <c r="I2704" i="44"/>
  <c r="L2703" i="44"/>
  <c r="I2703" i="44"/>
  <c r="J2703" i="44" s="1"/>
  <c r="L2702" i="44"/>
  <c r="I2702" i="44"/>
  <c r="J2702" i="44" s="1"/>
  <c r="L2701" i="44"/>
  <c r="I2701" i="44"/>
  <c r="J2701" i="44" s="1"/>
  <c r="L2700" i="44"/>
  <c r="I2700" i="44"/>
  <c r="J2700" i="44" s="1"/>
  <c r="L2699" i="44"/>
  <c r="I2699" i="44"/>
  <c r="J2699" i="44" s="1"/>
  <c r="L2698" i="44"/>
  <c r="I2698" i="44"/>
  <c r="J2698" i="44" s="1"/>
  <c r="L2697" i="44"/>
  <c r="J2697" i="44"/>
  <c r="I2697" i="44"/>
  <c r="L2696" i="44"/>
  <c r="I2696" i="44"/>
  <c r="J2696" i="44" s="1"/>
  <c r="L2695" i="44"/>
  <c r="I2695" i="44"/>
  <c r="J2695" i="44" s="1"/>
  <c r="L2694" i="44"/>
  <c r="I2694" i="44"/>
  <c r="J2694" i="44" s="1"/>
  <c r="L2693" i="44"/>
  <c r="I2693" i="44"/>
  <c r="J2693" i="44" s="1"/>
  <c r="L2692" i="44"/>
  <c r="I2692" i="44"/>
  <c r="J2692" i="44" s="1"/>
  <c r="L2691" i="44"/>
  <c r="I2691" i="44"/>
  <c r="J2691" i="44" s="1"/>
  <c r="L2690" i="44"/>
  <c r="I2690" i="44"/>
  <c r="J2690" i="44" s="1"/>
  <c r="L2689" i="44"/>
  <c r="I2689" i="44"/>
  <c r="J2689" i="44" s="1"/>
  <c r="L2688" i="44"/>
  <c r="J2688" i="44"/>
  <c r="I2688" i="44"/>
  <c r="L2687" i="44"/>
  <c r="I2687" i="44"/>
  <c r="J2687" i="44" s="1"/>
  <c r="L2686" i="44"/>
  <c r="I2686" i="44"/>
  <c r="J2686" i="44" s="1"/>
  <c r="L2685" i="44"/>
  <c r="I2685" i="44"/>
  <c r="J2685" i="44" s="1"/>
  <c r="L2684" i="44"/>
  <c r="I2684" i="44"/>
  <c r="J2684" i="44" s="1"/>
  <c r="L2683" i="44"/>
  <c r="I2683" i="44"/>
  <c r="J2683" i="44" s="1"/>
  <c r="L2682" i="44"/>
  <c r="I2682" i="44"/>
  <c r="J2682" i="44" s="1"/>
  <c r="L2681" i="44"/>
  <c r="J2681" i="44"/>
  <c r="I2681" i="44"/>
  <c r="L2680" i="44"/>
  <c r="I2680" i="44"/>
  <c r="J2680" i="44" s="1"/>
  <c r="L2679" i="44"/>
  <c r="I2679" i="44"/>
  <c r="J2679" i="44" s="1"/>
  <c r="L2678" i="44"/>
  <c r="I2678" i="44"/>
  <c r="J2678" i="44" s="1"/>
  <c r="L2677" i="44"/>
  <c r="I2677" i="44"/>
  <c r="J2677" i="44" s="1"/>
  <c r="L2676" i="44"/>
  <c r="I2676" i="44"/>
  <c r="J2676" i="44" s="1"/>
  <c r="L2675" i="44"/>
  <c r="I2675" i="44"/>
  <c r="J2675" i="44" s="1"/>
  <c r="L2674" i="44"/>
  <c r="I2674" i="44"/>
  <c r="J2674" i="44" s="1"/>
  <c r="L2673" i="44"/>
  <c r="J2673" i="44"/>
  <c r="I2673" i="44"/>
  <c r="L2672" i="44"/>
  <c r="I2672" i="44"/>
  <c r="J2672" i="44" s="1"/>
  <c r="L2671" i="44"/>
  <c r="J2671" i="44"/>
  <c r="I2671" i="44"/>
  <c r="L2670" i="44"/>
  <c r="I2670" i="44"/>
  <c r="J2670" i="44" s="1"/>
  <c r="L2669" i="44"/>
  <c r="I2669" i="44"/>
  <c r="J2669" i="44" s="1"/>
  <c r="L2668" i="44"/>
  <c r="I2668" i="44"/>
  <c r="J2668" i="44" s="1"/>
  <c r="L2667" i="44"/>
  <c r="I2667" i="44"/>
  <c r="J2667" i="44" s="1"/>
  <c r="L2666" i="44"/>
  <c r="I2666" i="44"/>
  <c r="J2666" i="44" s="1"/>
  <c r="L2665" i="44"/>
  <c r="I2665" i="44"/>
  <c r="J2665" i="44" s="1"/>
  <c r="L2664" i="44"/>
  <c r="I2664" i="44"/>
  <c r="J2664" i="44" s="1"/>
  <c r="L2663" i="44"/>
  <c r="J2663" i="44"/>
  <c r="I2663" i="44"/>
  <c r="L2662" i="44"/>
  <c r="I2662" i="44"/>
  <c r="J2662" i="44" s="1"/>
  <c r="L2661" i="44"/>
  <c r="I2661" i="44"/>
  <c r="J2661" i="44" s="1"/>
  <c r="L2660" i="44"/>
  <c r="I2660" i="44"/>
  <c r="J2660" i="44" s="1"/>
  <c r="L2659" i="44"/>
  <c r="I2659" i="44"/>
  <c r="J2659" i="44" s="1"/>
  <c r="L2658" i="44"/>
  <c r="I2658" i="44"/>
  <c r="J2658" i="44" s="1"/>
  <c r="L2657" i="44"/>
  <c r="I2657" i="44"/>
  <c r="J2657" i="44" s="1"/>
  <c r="L2656" i="44"/>
  <c r="J2656" i="44"/>
  <c r="I2656" i="44"/>
  <c r="L2655" i="44"/>
  <c r="I2655" i="44"/>
  <c r="J2655" i="44" s="1"/>
  <c r="L2654" i="44"/>
  <c r="I2654" i="44"/>
  <c r="J2654" i="44" s="1"/>
  <c r="L2653" i="44"/>
  <c r="I2653" i="44"/>
  <c r="J2653" i="44" s="1"/>
  <c r="L2652" i="44"/>
  <c r="I2652" i="44"/>
  <c r="J2652" i="44" s="1"/>
  <c r="L2651" i="44"/>
  <c r="I2651" i="44"/>
  <c r="J2651" i="44" s="1"/>
  <c r="L2650" i="44"/>
  <c r="I2650" i="44"/>
  <c r="J2650" i="44" s="1"/>
  <c r="L2649" i="44"/>
  <c r="J2649" i="44"/>
  <c r="I2649" i="44"/>
  <c r="L2648" i="44"/>
  <c r="I2648" i="44"/>
  <c r="J2648" i="44" s="1"/>
  <c r="L2647" i="44"/>
  <c r="I2647" i="44"/>
  <c r="J2647" i="44" s="1"/>
  <c r="L2646" i="44"/>
  <c r="I2646" i="44"/>
  <c r="J2646" i="44" s="1"/>
  <c r="L2645" i="44"/>
  <c r="I2645" i="44"/>
  <c r="J2645" i="44" s="1"/>
  <c r="L2644" i="44"/>
  <c r="I2644" i="44"/>
  <c r="J2644" i="44" s="1"/>
  <c r="L2643" i="44"/>
  <c r="I2643" i="44"/>
  <c r="J2643" i="44" s="1"/>
  <c r="L2642" i="44"/>
  <c r="I2642" i="44"/>
  <c r="J2642" i="44" s="1"/>
  <c r="L2641" i="44"/>
  <c r="I2641" i="44"/>
  <c r="J2641" i="44" s="1"/>
  <c r="L2640" i="44"/>
  <c r="J2640" i="44"/>
  <c r="I2640" i="44"/>
  <c r="L2639" i="44"/>
  <c r="I2639" i="44"/>
  <c r="J2639" i="44" s="1"/>
  <c r="L2638" i="44"/>
  <c r="I2638" i="44"/>
  <c r="J2638" i="44" s="1"/>
  <c r="L2637" i="44"/>
  <c r="I2637" i="44"/>
  <c r="J2637" i="44" s="1"/>
  <c r="L2636" i="44"/>
  <c r="I2636" i="44"/>
  <c r="J2636" i="44" s="1"/>
  <c r="L2635" i="44"/>
  <c r="I2635" i="44"/>
  <c r="J2635" i="44" s="1"/>
  <c r="L2634" i="44"/>
  <c r="I2634" i="44"/>
  <c r="J2634" i="44" s="1"/>
  <c r="L2633" i="44"/>
  <c r="J2633" i="44"/>
  <c r="I2633" i="44"/>
  <c r="L2632" i="44"/>
  <c r="I2632" i="44"/>
  <c r="J2632" i="44" s="1"/>
  <c r="L2631" i="44"/>
  <c r="I2631" i="44"/>
  <c r="J2631" i="44" s="1"/>
  <c r="L2630" i="44"/>
  <c r="I2630" i="44"/>
  <c r="J2630" i="44" s="1"/>
  <c r="L2629" i="44"/>
  <c r="I2629" i="44"/>
  <c r="J2629" i="44" s="1"/>
  <c r="L2628" i="44"/>
  <c r="I2628" i="44"/>
  <c r="J2628" i="44" s="1"/>
  <c r="L2627" i="44"/>
  <c r="I2627" i="44"/>
  <c r="J2627" i="44" s="1"/>
  <c r="L2626" i="44"/>
  <c r="I2626" i="44"/>
  <c r="J2626" i="44" s="1"/>
  <c r="L2625" i="44"/>
  <c r="J2625" i="44"/>
  <c r="I2625" i="44"/>
  <c r="L2624" i="44"/>
  <c r="I2624" i="44"/>
  <c r="J2624" i="44" s="1"/>
  <c r="L2623" i="44"/>
  <c r="J2623" i="44"/>
  <c r="I2623" i="44"/>
  <c r="L2622" i="44"/>
  <c r="I2622" i="44"/>
  <c r="J2622" i="44" s="1"/>
  <c r="L2621" i="44"/>
  <c r="I2621" i="44"/>
  <c r="J2621" i="44" s="1"/>
  <c r="L2620" i="44"/>
  <c r="I2620" i="44"/>
  <c r="J2620" i="44" s="1"/>
  <c r="L2619" i="44"/>
  <c r="I2619" i="44"/>
  <c r="J2619" i="44" s="1"/>
  <c r="L2618" i="44"/>
  <c r="I2618" i="44"/>
  <c r="J2618" i="44" s="1"/>
  <c r="L2617" i="44"/>
  <c r="I2617" i="44"/>
  <c r="J2617" i="44" s="1"/>
  <c r="L2616" i="44"/>
  <c r="I2616" i="44"/>
  <c r="J2616" i="44" s="1"/>
  <c r="L2615" i="44"/>
  <c r="J2615" i="44"/>
  <c r="I2615" i="44"/>
  <c r="L2614" i="44"/>
  <c r="I2614" i="44"/>
  <c r="J2614" i="44" s="1"/>
  <c r="L2613" i="44"/>
  <c r="I2613" i="44"/>
  <c r="J2613" i="44" s="1"/>
  <c r="L2612" i="44"/>
  <c r="I2612" i="44"/>
  <c r="J2612" i="44" s="1"/>
  <c r="L2611" i="44"/>
  <c r="I2611" i="44"/>
  <c r="J2611" i="44" s="1"/>
  <c r="L2610" i="44"/>
  <c r="I2610" i="44"/>
  <c r="J2610" i="44" s="1"/>
  <c r="L2609" i="44"/>
  <c r="I2609" i="44"/>
  <c r="J2609" i="44" s="1"/>
  <c r="L2608" i="44"/>
  <c r="I2608" i="44"/>
  <c r="J2608" i="44" s="1"/>
  <c r="L2607" i="44"/>
  <c r="I2607" i="44"/>
  <c r="J2607" i="44" s="1"/>
  <c r="L2606" i="44"/>
  <c r="I2606" i="44"/>
  <c r="J2606" i="44" s="1"/>
  <c r="L2605" i="44"/>
  <c r="I2605" i="44"/>
  <c r="J2605" i="44" s="1"/>
  <c r="L2604" i="44"/>
  <c r="I2604" i="44"/>
  <c r="J2604" i="44" s="1"/>
  <c r="L2603" i="44"/>
  <c r="I2603" i="44"/>
  <c r="J2603" i="44" s="1"/>
  <c r="L2602" i="44"/>
  <c r="I2602" i="44"/>
  <c r="J2602" i="44" s="1"/>
  <c r="L2601" i="44"/>
  <c r="J2601" i="44"/>
  <c r="I2601" i="44"/>
  <c r="L2600" i="44"/>
  <c r="I2600" i="44"/>
  <c r="J2600" i="44" s="1"/>
  <c r="L2599" i="44"/>
  <c r="I2599" i="44"/>
  <c r="J2599" i="44" s="1"/>
  <c r="L2598" i="44"/>
  <c r="I2598" i="44"/>
  <c r="J2598" i="44" s="1"/>
  <c r="L2597" i="44"/>
  <c r="I2597" i="44"/>
  <c r="J2597" i="44" s="1"/>
  <c r="L2596" i="44"/>
  <c r="I2596" i="44"/>
  <c r="J2596" i="44" s="1"/>
  <c r="L2595" i="44"/>
  <c r="I2595" i="44"/>
  <c r="J2595" i="44" s="1"/>
  <c r="L2594" i="44"/>
  <c r="I2594" i="44"/>
  <c r="J2594" i="44" s="1"/>
  <c r="L2593" i="44"/>
  <c r="J2593" i="44"/>
  <c r="I2593" i="44"/>
  <c r="L2592" i="44"/>
  <c r="I2592" i="44"/>
  <c r="J2592" i="44" s="1"/>
  <c r="L2591" i="44"/>
  <c r="I2591" i="44"/>
  <c r="J2591" i="44" s="1"/>
  <c r="L2590" i="44"/>
  <c r="I2590" i="44"/>
  <c r="J2590" i="44" s="1"/>
  <c r="L2589" i="44"/>
  <c r="I2589" i="44"/>
  <c r="J2589" i="44" s="1"/>
  <c r="L2588" i="44"/>
  <c r="I2588" i="44"/>
  <c r="J2588" i="44" s="1"/>
  <c r="L2587" i="44"/>
  <c r="I2587" i="44"/>
  <c r="J2587" i="44" s="1"/>
  <c r="L2586" i="44"/>
  <c r="I2586" i="44"/>
  <c r="J2586" i="44" s="1"/>
  <c r="L2585" i="44"/>
  <c r="I2585" i="44"/>
  <c r="J2585" i="44" s="1"/>
  <c r="L2584" i="44"/>
  <c r="J2584" i="44"/>
  <c r="I2584" i="44"/>
  <c r="L2583" i="44"/>
  <c r="I2583" i="44"/>
  <c r="J2583" i="44" s="1"/>
  <c r="L2582" i="44"/>
  <c r="I2582" i="44"/>
  <c r="J2582" i="44" s="1"/>
  <c r="L2581" i="44"/>
  <c r="I2581" i="44"/>
  <c r="J2581" i="44" s="1"/>
  <c r="L2580" i="44"/>
  <c r="I2580" i="44"/>
  <c r="J2580" i="44" s="1"/>
  <c r="L2579" i="44"/>
  <c r="I2579" i="44"/>
  <c r="J2579" i="44" s="1"/>
  <c r="L2578" i="44"/>
  <c r="I2578" i="44"/>
  <c r="J2578" i="44" s="1"/>
  <c r="L2577" i="44"/>
  <c r="I2577" i="44"/>
  <c r="J2577" i="44" s="1"/>
  <c r="L2576" i="44"/>
  <c r="I2576" i="44"/>
  <c r="J2576" i="44" s="1"/>
  <c r="L2575" i="44"/>
  <c r="J2575" i="44"/>
  <c r="I2575" i="44"/>
  <c r="L2574" i="44"/>
  <c r="I2574" i="44"/>
  <c r="J2574" i="44" s="1"/>
  <c r="L2573" i="44"/>
  <c r="I2573" i="44"/>
  <c r="J2573" i="44" s="1"/>
  <c r="L2572" i="44"/>
  <c r="I2572" i="44"/>
  <c r="J2572" i="44" s="1"/>
  <c r="L2571" i="44"/>
  <c r="I2571" i="44"/>
  <c r="J2571" i="44" s="1"/>
  <c r="L2570" i="44"/>
  <c r="I2570" i="44"/>
  <c r="J2570" i="44" s="1"/>
  <c r="L2569" i="44"/>
  <c r="I2569" i="44"/>
  <c r="J2569" i="44" s="1"/>
  <c r="L2568" i="44"/>
  <c r="I2568" i="44"/>
  <c r="J2568" i="44" s="1"/>
  <c r="L2567" i="44"/>
  <c r="I2567" i="44"/>
  <c r="J2567" i="44" s="1"/>
  <c r="L2566" i="44"/>
  <c r="I2566" i="44"/>
  <c r="J2566" i="44" s="1"/>
  <c r="L2565" i="44"/>
  <c r="I2565" i="44"/>
  <c r="J2565" i="44" s="1"/>
  <c r="L2564" i="44"/>
  <c r="I2564" i="44"/>
  <c r="J2564" i="44" s="1"/>
  <c r="L2563" i="44"/>
  <c r="I2563" i="44"/>
  <c r="J2563" i="44" s="1"/>
  <c r="L2562" i="44"/>
  <c r="I2562" i="44"/>
  <c r="J2562" i="44" s="1"/>
  <c r="L2561" i="44"/>
  <c r="I2561" i="44"/>
  <c r="J2561" i="44" s="1"/>
  <c r="L2560" i="44"/>
  <c r="I2560" i="44"/>
  <c r="J2560" i="44" s="1"/>
  <c r="L2559" i="44"/>
  <c r="J2559" i="44"/>
  <c r="I2559" i="44"/>
  <c r="L2558" i="44"/>
  <c r="I2558" i="44"/>
  <c r="J2558" i="44" s="1"/>
  <c r="L2557" i="44"/>
  <c r="I2557" i="44"/>
  <c r="J2557" i="44" s="1"/>
  <c r="L2556" i="44"/>
  <c r="I2556" i="44"/>
  <c r="J2556" i="44" s="1"/>
  <c r="L2555" i="44"/>
  <c r="I2555" i="44"/>
  <c r="J2555" i="44" s="1"/>
  <c r="L2554" i="44"/>
  <c r="I2554" i="44"/>
  <c r="J2554" i="44" s="1"/>
  <c r="L2553" i="44"/>
  <c r="I2553" i="44"/>
  <c r="J2553" i="44" s="1"/>
  <c r="L2552" i="44"/>
  <c r="I2552" i="44"/>
  <c r="J2552" i="44" s="1"/>
  <c r="L2551" i="44"/>
  <c r="J2551" i="44"/>
  <c r="I2551" i="44"/>
  <c r="L2550" i="44"/>
  <c r="I2550" i="44"/>
  <c r="J2550" i="44" s="1"/>
  <c r="L2549" i="44"/>
  <c r="I2549" i="44"/>
  <c r="J2549" i="44" s="1"/>
  <c r="L2548" i="44"/>
  <c r="I2548" i="44"/>
  <c r="J2548" i="44" s="1"/>
  <c r="L2547" i="44"/>
  <c r="I2547" i="44"/>
  <c r="J2547" i="44" s="1"/>
  <c r="L2546" i="44"/>
  <c r="I2546" i="44"/>
  <c r="J2546" i="44" s="1"/>
  <c r="L2545" i="44"/>
  <c r="I2545" i="44"/>
  <c r="J2545" i="44" s="1"/>
  <c r="L2544" i="44"/>
  <c r="J2544" i="44"/>
  <c r="I2544" i="44"/>
  <c r="L2543" i="44"/>
  <c r="I2543" i="44"/>
  <c r="J2543" i="44" s="1"/>
  <c r="L2542" i="44"/>
  <c r="I2542" i="44"/>
  <c r="J2542" i="44" s="1"/>
  <c r="L2541" i="44"/>
  <c r="I2541" i="44"/>
  <c r="J2541" i="44" s="1"/>
  <c r="L2540" i="44"/>
  <c r="I2540" i="44"/>
  <c r="J2540" i="44" s="1"/>
  <c r="L2539" i="44"/>
  <c r="I2539" i="44"/>
  <c r="J2539" i="44" s="1"/>
  <c r="L2538" i="44"/>
  <c r="I2538" i="44"/>
  <c r="J2538" i="44" s="1"/>
  <c r="L2537" i="44"/>
  <c r="J2537" i="44"/>
  <c r="I2537" i="44"/>
  <c r="L2536" i="44"/>
  <c r="I2536" i="44"/>
  <c r="J2536" i="44" s="1"/>
  <c r="L2535" i="44"/>
  <c r="I2535" i="44"/>
  <c r="J2535" i="44" s="1"/>
  <c r="L2534" i="44"/>
  <c r="I2534" i="44"/>
  <c r="J2534" i="44" s="1"/>
  <c r="L2533" i="44"/>
  <c r="I2533" i="44"/>
  <c r="J2533" i="44" s="1"/>
  <c r="L2532" i="44"/>
  <c r="I2532" i="44"/>
  <c r="J2532" i="44" s="1"/>
  <c r="L2531" i="44"/>
  <c r="I2531" i="44"/>
  <c r="J2531" i="44" s="1"/>
  <c r="L2530" i="44"/>
  <c r="I2530" i="44"/>
  <c r="J2530" i="44" s="1"/>
  <c r="L2529" i="44"/>
  <c r="J2529" i="44"/>
  <c r="I2529" i="44"/>
  <c r="L2528" i="44"/>
  <c r="I2528" i="44"/>
  <c r="J2528" i="44" s="1"/>
  <c r="L2527" i="44"/>
  <c r="I2527" i="44"/>
  <c r="J2527" i="44" s="1"/>
  <c r="L2526" i="44"/>
  <c r="I2526" i="44"/>
  <c r="J2526" i="44" s="1"/>
  <c r="L2525" i="44"/>
  <c r="I2525" i="44"/>
  <c r="J2525" i="44" s="1"/>
  <c r="L2524" i="44"/>
  <c r="I2524" i="44"/>
  <c r="J2524" i="44" s="1"/>
  <c r="L2523" i="44"/>
  <c r="I2523" i="44"/>
  <c r="J2523" i="44" s="1"/>
  <c r="L2522" i="44"/>
  <c r="I2522" i="44"/>
  <c r="J2522" i="44" s="1"/>
  <c r="L2521" i="44"/>
  <c r="I2521" i="44"/>
  <c r="J2521" i="44" s="1"/>
  <c r="L2520" i="44"/>
  <c r="J2520" i="44"/>
  <c r="I2520" i="44"/>
  <c r="L2519" i="44"/>
  <c r="I2519" i="44"/>
  <c r="J2519" i="44" s="1"/>
  <c r="L2518" i="44"/>
  <c r="I2518" i="44"/>
  <c r="J2518" i="44" s="1"/>
  <c r="L2517" i="44"/>
  <c r="I2517" i="44"/>
  <c r="J2517" i="44" s="1"/>
  <c r="L2516" i="44"/>
  <c r="I2516" i="44"/>
  <c r="J2516" i="44" s="1"/>
  <c r="L2515" i="44"/>
  <c r="I2515" i="44"/>
  <c r="J2515" i="44" s="1"/>
  <c r="L2514" i="44"/>
  <c r="I2514" i="44"/>
  <c r="J2514" i="44" s="1"/>
  <c r="L2513" i="44"/>
  <c r="I2513" i="44"/>
  <c r="J2513" i="44" s="1"/>
  <c r="L2512" i="44"/>
  <c r="I2512" i="44"/>
  <c r="J2512" i="44" s="1"/>
  <c r="L2511" i="44"/>
  <c r="J2511" i="44"/>
  <c r="I2511" i="44"/>
  <c r="L2510" i="44"/>
  <c r="I2510" i="44"/>
  <c r="J2510" i="44" s="1"/>
  <c r="L2509" i="44"/>
  <c r="I2509" i="44"/>
  <c r="J2509" i="44" s="1"/>
  <c r="L2508" i="44"/>
  <c r="I2508" i="44"/>
  <c r="J2508" i="44" s="1"/>
  <c r="L2507" i="44"/>
  <c r="I2507" i="44"/>
  <c r="J2507" i="44" s="1"/>
  <c r="L2506" i="44"/>
  <c r="I2506" i="44"/>
  <c r="J2506" i="44" s="1"/>
  <c r="L2505" i="44"/>
  <c r="I2505" i="44"/>
  <c r="J2505" i="44" s="1"/>
  <c r="L2504" i="44"/>
  <c r="I2504" i="44"/>
  <c r="J2504" i="44" s="1"/>
  <c r="L2503" i="44"/>
  <c r="I2503" i="44"/>
  <c r="J2503" i="44" s="1"/>
  <c r="L2502" i="44"/>
  <c r="I2502" i="44"/>
  <c r="J2502" i="44" s="1"/>
  <c r="L2501" i="44"/>
  <c r="I2501" i="44"/>
  <c r="J2501" i="44" s="1"/>
  <c r="L2500" i="44"/>
  <c r="I2500" i="44"/>
  <c r="J2500" i="44" s="1"/>
  <c r="L2499" i="44"/>
  <c r="I2499" i="44"/>
  <c r="J2499" i="44" s="1"/>
  <c r="L2498" i="44"/>
  <c r="I2498" i="44"/>
  <c r="J2498" i="44" s="1"/>
  <c r="L2497" i="44"/>
  <c r="J2497" i="44"/>
  <c r="I2497" i="44"/>
  <c r="L2496" i="44"/>
  <c r="I2496" i="44"/>
  <c r="J2496" i="44" s="1"/>
  <c r="L2495" i="44"/>
  <c r="I2495" i="44"/>
  <c r="J2495" i="44" s="1"/>
  <c r="L2494" i="44"/>
  <c r="J2494" i="44"/>
  <c r="I2494" i="44"/>
  <c r="L2493" i="44"/>
  <c r="I2493" i="44"/>
  <c r="J2493" i="44" s="1"/>
  <c r="L2492" i="44"/>
  <c r="I2492" i="44"/>
  <c r="J2492" i="44" s="1"/>
  <c r="L2491" i="44"/>
  <c r="I2491" i="44"/>
  <c r="J2491" i="44" s="1"/>
  <c r="L2490" i="44"/>
  <c r="I2490" i="44"/>
  <c r="J2490" i="44" s="1"/>
  <c r="L2489" i="44"/>
  <c r="I2489" i="44"/>
  <c r="J2489" i="44" s="1"/>
  <c r="L2488" i="44"/>
  <c r="I2488" i="44"/>
  <c r="J2488" i="44" s="1"/>
  <c r="L2487" i="44"/>
  <c r="I2487" i="44"/>
  <c r="J2487" i="44" s="1"/>
  <c r="L2486" i="44"/>
  <c r="J2486" i="44"/>
  <c r="I2486" i="44"/>
  <c r="L2485" i="44"/>
  <c r="I2485" i="44"/>
  <c r="J2485" i="44" s="1"/>
  <c r="L2484" i="44"/>
  <c r="I2484" i="44"/>
  <c r="J2484" i="44" s="1"/>
  <c r="L2483" i="44"/>
  <c r="I2483" i="44"/>
  <c r="J2483" i="44" s="1"/>
  <c r="L2482" i="44"/>
  <c r="I2482" i="44"/>
  <c r="J2482" i="44" s="1"/>
  <c r="L2481" i="44"/>
  <c r="I2481" i="44"/>
  <c r="J2481" i="44" s="1"/>
  <c r="L2480" i="44"/>
  <c r="J2480" i="44"/>
  <c r="I2480" i="44"/>
  <c r="L2479" i="44"/>
  <c r="I2479" i="44"/>
  <c r="J2479" i="44" s="1"/>
  <c r="L2478" i="44"/>
  <c r="I2478" i="44"/>
  <c r="J2478" i="44" s="1"/>
  <c r="L2477" i="44"/>
  <c r="I2477" i="44"/>
  <c r="J2477" i="44" s="1"/>
  <c r="L2476" i="44"/>
  <c r="I2476" i="44"/>
  <c r="J2476" i="44" s="1"/>
  <c r="L2475" i="44"/>
  <c r="I2475" i="44"/>
  <c r="J2475" i="44" s="1"/>
  <c r="L2474" i="44"/>
  <c r="I2474" i="44"/>
  <c r="J2474" i="44" s="1"/>
  <c r="L2473" i="44"/>
  <c r="I2473" i="44"/>
  <c r="J2473" i="44" s="1"/>
  <c r="L2472" i="44"/>
  <c r="J2472" i="44"/>
  <c r="I2472" i="44"/>
  <c r="L2471" i="44"/>
  <c r="I2471" i="44"/>
  <c r="J2471" i="44" s="1"/>
  <c r="L2470" i="44"/>
  <c r="I2470" i="44"/>
  <c r="J2470" i="44" s="1"/>
  <c r="L2469" i="44"/>
  <c r="I2469" i="44"/>
  <c r="J2469" i="44" s="1"/>
  <c r="L2468" i="44"/>
  <c r="I2468" i="44"/>
  <c r="J2468" i="44" s="1"/>
  <c r="L2467" i="44"/>
  <c r="I2467" i="44"/>
  <c r="J2467" i="44" s="1"/>
  <c r="L2466" i="44"/>
  <c r="I2466" i="44"/>
  <c r="J2466" i="44" s="1"/>
  <c r="L2465" i="44"/>
  <c r="J2465" i="44"/>
  <c r="I2465" i="44"/>
  <c r="L2464" i="44"/>
  <c r="I2464" i="44"/>
  <c r="J2464" i="44" s="1"/>
  <c r="L2463" i="44"/>
  <c r="I2463" i="44"/>
  <c r="J2463" i="44" s="1"/>
  <c r="L2462" i="44"/>
  <c r="J2462" i="44"/>
  <c r="I2462" i="44"/>
  <c r="L2461" i="44"/>
  <c r="I2461" i="44"/>
  <c r="J2461" i="44" s="1"/>
  <c r="L2460" i="44"/>
  <c r="I2460" i="44"/>
  <c r="J2460" i="44" s="1"/>
  <c r="L2459" i="44"/>
  <c r="I2459" i="44"/>
  <c r="J2459" i="44" s="1"/>
  <c r="L2458" i="44"/>
  <c r="I2458" i="44"/>
  <c r="J2458" i="44" s="1"/>
  <c r="L2457" i="44"/>
  <c r="I2457" i="44"/>
  <c r="J2457" i="44" s="1"/>
  <c r="L2456" i="44"/>
  <c r="I2456" i="44"/>
  <c r="J2456" i="44" s="1"/>
  <c r="L2455" i="44"/>
  <c r="I2455" i="44"/>
  <c r="J2455" i="44" s="1"/>
  <c r="L2454" i="44"/>
  <c r="I2454" i="44"/>
  <c r="J2454" i="44" s="1"/>
  <c r="L2453" i="44"/>
  <c r="I2453" i="44"/>
  <c r="J2453" i="44" s="1"/>
  <c r="L2452" i="44"/>
  <c r="I2452" i="44"/>
  <c r="J2452" i="44" s="1"/>
  <c r="L2451" i="44"/>
  <c r="I2451" i="44"/>
  <c r="J2451" i="44" s="1"/>
  <c r="L2450" i="44"/>
  <c r="I2450" i="44"/>
  <c r="J2450" i="44" s="1"/>
  <c r="L2449" i="44"/>
  <c r="J2449" i="44"/>
  <c r="I2449" i="44"/>
  <c r="L2448" i="44"/>
  <c r="I2448" i="44"/>
  <c r="J2448" i="44" s="1"/>
  <c r="L2447" i="44"/>
  <c r="I2447" i="44"/>
  <c r="J2447" i="44" s="1"/>
  <c r="L2446" i="44"/>
  <c r="I2446" i="44"/>
  <c r="J2446" i="44" s="1"/>
  <c r="L2445" i="44"/>
  <c r="I2445" i="44"/>
  <c r="J2445" i="44" s="1"/>
  <c r="L2444" i="44"/>
  <c r="I2444" i="44"/>
  <c r="J2444" i="44" s="1"/>
  <c r="L2443" i="44"/>
  <c r="I2443" i="44"/>
  <c r="J2443" i="44" s="1"/>
  <c r="L2442" i="44"/>
  <c r="I2442" i="44"/>
  <c r="J2442" i="44" s="1"/>
  <c r="L2441" i="44"/>
  <c r="J2441" i="44"/>
  <c r="I2441" i="44"/>
  <c r="L2440" i="44"/>
  <c r="I2440" i="44"/>
  <c r="J2440" i="44" s="1"/>
  <c r="L2439" i="44"/>
  <c r="I2439" i="44"/>
  <c r="J2439" i="44" s="1"/>
  <c r="L2438" i="44"/>
  <c r="I2438" i="44"/>
  <c r="J2438" i="44" s="1"/>
  <c r="L2437" i="44"/>
  <c r="I2437" i="44"/>
  <c r="J2437" i="44" s="1"/>
  <c r="L2436" i="44"/>
  <c r="I2436" i="44"/>
  <c r="J2436" i="44" s="1"/>
  <c r="L2435" i="44"/>
  <c r="I2435" i="44"/>
  <c r="J2435" i="44" s="1"/>
  <c r="L2434" i="44"/>
  <c r="I2434" i="44"/>
  <c r="J2434" i="44" s="1"/>
  <c r="L2433" i="44"/>
  <c r="I2433" i="44"/>
  <c r="J2433" i="44" s="1"/>
  <c r="L2432" i="44"/>
  <c r="I2432" i="44"/>
  <c r="J2432" i="44" s="1"/>
  <c r="L2431" i="44"/>
  <c r="J2431" i="44"/>
  <c r="I2431" i="44"/>
  <c r="L2430" i="44"/>
  <c r="I2430" i="44"/>
  <c r="J2430" i="44" s="1"/>
  <c r="L2429" i="44"/>
  <c r="I2429" i="44"/>
  <c r="J2429" i="44" s="1"/>
  <c r="L2428" i="44"/>
  <c r="I2428" i="44"/>
  <c r="J2428" i="44" s="1"/>
  <c r="L2427" i="44"/>
  <c r="I2427" i="44"/>
  <c r="J2427" i="44" s="1"/>
  <c r="L2426" i="44"/>
  <c r="I2426" i="44"/>
  <c r="J2426" i="44" s="1"/>
  <c r="L2425" i="44"/>
  <c r="I2425" i="44"/>
  <c r="J2425" i="44" s="1"/>
  <c r="L2424" i="44"/>
  <c r="I2424" i="44"/>
  <c r="J2424" i="44" s="1"/>
  <c r="L2423" i="44"/>
  <c r="J2423" i="44"/>
  <c r="I2423" i="44"/>
  <c r="L2422" i="44"/>
  <c r="I2422" i="44"/>
  <c r="J2422" i="44" s="1"/>
  <c r="L2421" i="44"/>
  <c r="I2421" i="44"/>
  <c r="J2421" i="44" s="1"/>
  <c r="L2420" i="44"/>
  <c r="I2420" i="44"/>
  <c r="J2420" i="44" s="1"/>
  <c r="L2419" i="44"/>
  <c r="I2419" i="44"/>
  <c r="J2419" i="44" s="1"/>
  <c r="L2418" i="44"/>
  <c r="I2418" i="44"/>
  <c r="J2418" i="44" s="1"/>
  <c r="L2417" i="44"/>
  <c r="I2417" i="44"/>
  <c r="J2417" i="44" s="1"/>
  <c r="L2416" i="44"/>
  <c r="J2416" i="44"/>
  <c r="I2416" i="44"/>
  <c r="L2415" i="44"/>
  <c r="I2415" i="44"/>
  <c r="J2415" i="44" s="1"/>
  <c r="L2414" i="44"/>
  <c r="I2414" i="44"/>
  <c r="J2414" i="44" s="1"/>
  <c r="L2413" i="44"/>
  <c r="I2413" i="44"/>
  <c r="J2413" i="44" s="1"/>
  <c r="L2412" i="44"/>
  <c r="I2412" i="44"/>
  <c r="J2412" i="44" s="1"/>
  <c r="L2411" i="44"/>
  <c r="I2411" i="44"/>
  <c r="J2411" i="44" s="1"/>
  <c r="L2410" i="44"/>
  <c r="I2410" i="44"/>
  <c r="J2410" i="44" s="1"/>
  <c r="L2409" i="44"/>
  <c r="J2409" i="44"/>
  <c r="I2409" i="44"/>
  <c r="L2408" i="44"/>
  <c r="I2408" i="44"/>
  <c r="J2408" i="44" s="1"/>
  <c r="L2407" i="44"/>
  <c r="I2407" i="44"/>
  <c r="J2407" i="44" s="1"/>
  <c r="L2406" i="44"/>
  <c r="J2406" i="44"/>
  <c r="I2406" i="44"/>
  <c r="L2405" i="44"/>
  <c r="I2405" i="44"/>
  <c r="J2405" i="44" s="1"/>
  <c r="L2404" i="44"/>
  <c r="I2404" i="44"/>
  <c r="J2404" i="44" s="1"/>
  <c r="L2403" i="44"/>
  <c r="I2403" i="44"/>
  <c r="J2403" i="44" s="1"/>
  <c r="L2402" i="44"/>
  <c r="I2402" i="44"/>
  <c r="J2402" i="44" s="1"/>
  <c r="L2401" i="44"/>
  <c r="I2401" i="44"/>
  <c r="J2401" i="44" s="1"/>
  <c r="L2400" i="44"/>
  <c r="I2400" i="44"/>
  <c r="J2400" i="44" s="1"/>
  <c r="L2399" i="44"/>
  <c r="I2399" i="44"/>
  <c r="J2399" i="44" s="1"/>
  <c r="L2398" i="44"/>
  <c r="I2398" i="44"/>
  <c r="J2398" i="44" s="1"/>
  <c r="L2397" i="44"/>
  <c r="I2397" i="44"/>
  <c r="J2397" i="44" s="1"/>
  <c r="L2396" i="44"/>
  <c r="I2396" i="44"/>
  <c r="J2396" i="44" s="1"/>
  <c r="L2395" i="44"/>
  <c r="I2395" i="44"/>
  <c r="J2395" i="44" s="1"/>
  <c r="L2394" i="44"/>
  <c r="I2394" i="44"/>
  <c r="J2394" i="44" s="1"/>
  <c r="L2393" i="44"/>
  <c r="J2393" i="44"/>
  <c r="I2393" i="44"/>
  <c r="L2392" i="44"/>
  <c r="I2392" i="44"/>
  <c r="J2392" i="44" s="1"/>
  <c r="L2391" i="44"/>
  <c r="I2391" i="44"/>
  <c r="J2391" i="44" s="1"/>
  <c r="L2390" i="44"/>
  <c r="J2390" i="44"/>
  <c r="I2390" i="44"/>
  <c r="L2389" i="44"/>
  <c r="I2389" i="44"/>
  <c r="J2389" i="44" s="1"/>
  <c r="L2388" i="44"/>
  <c r="I2388" i="44"/>
  <c r="J2388" i="44" s="1"/>
  <c r="L2387" i="44"/>
  <c r="I2387" i="44"/>
  <c r="J2387" i="44" s="1"/>
  <c r="L2386" i="44"/>
  <c r="I2386" i="44"/>
  <c r="J2386" i="44" s="1"/>
  <c r="L2385" i="44"/>
  <c r="I2385" i="44"/>
  <c r="J2385" i="44" s="1"/>
  <c r="L2384" i="44"/>
  <c r="I2384" i="44"/>
  <c r="J2384" i="44" s="1"/>
  <c r="L2383" i="44"/>
  <c r="I2383" i="44"/>
  <c r="J2383" i="44" s="1"/>
  <c r="L2382" i="44"/>
  <c r="J2382" i="44"/>
  <c r="I2382" i="44"/>
  <c r="L2381" i="44"/>
  <c r="I2381" i="44"/>
  <c r="J2381" i="44" s="1"/>
  <c r="L2380" i="44"/>
  <c r="I2380" i="44"/>
  <c r="J2380" i="44" s="1"/>
  <c r="L2379" i="44"/>
  <c r="I2379" i="44"/>
  <c r="J2379" i="44" s="1"/>
  <c r="L2378" i="44"/>
  <c r="I2378" i="44"/>
  <c r="J2378" i="44" s="1"/>
  <c r="L2377" i="44"/>
  <c r="I2377" i="44"/>
  <c r="J2377" i="44" s="1"/>
  <c r="L2376" i="44"/>
  <c r="J2376" i="44"/>
  <c r="I2376" i="44"/>
  <c r="L2375" i="44"/>
  <c r="I2375" i="44"/>
  <c r="J2375" i="44" s="1"/>
  <c r="L2374" i="44"/>
  <c r="I2374" i="44"/>
  <c r="J2374" i="44" s="1"/>
  <c r="L2373" i="44"/>
  <c r="I2373" i="44"/>
  <c r="J2373" i="44" s="1"/>
  <c r="L2372" i="44"/>
  <c r="I2372" i="44"/>
  <c r="J2372" i="44" s="1"/>
  <c r="L2371" i="44"/>
  <c r="I2371" i="44"/>
  <c r="J2371" i="44" s="1"/>
  <c r="L2370" i="44"/>
  <c r="I2370" i="44"/>
  <c r="J2370" i="44" s="1"/>
  <c r="L2369" i="44"/>
  <c r="I2369" i="44"/>
  <c r="J2369" i="44" s="1"/>
  <c r="L2368" i="44"/>
  <c r="J2368" i="44"/>
  <c r="I2368" i="44"/>
  <c r="L2367" i="44"/>
  <c r="I2367" i="44"/>
  <c r="J2367" i="44" s="1"/>
  <c r="L2366" i="44"/>
  <c r="I2366" i="44"/>
  <c r="J2366" i="44" s="1"/>
  <c r="L2365" i="44"/>
  <c r="I2365" i="44"/>
  <c r="J2365" i="44" s="1"/>
  <c r="L2364" i="44"/>
  <c r="I2364" i="44"/>
  <c r="J2364" i="44" s="1"/>
  <c r="L2363" i="44"/>
  <c r="I2363" i="44"/>
  <c r="J2363" i="44" s="1"/>
  <c r="L2362" i="44"/>
  <c r="I2362" i="44"/>
  <c r="J2362" i="44" s="1"/>
  <c r="L2361" i="44"/>
  <c r="J2361" i="44"/>
  <c r="I2361" i="44"/>
  <c r="L2360" i="44"/>
  <c r="I2360" i="44"/>
  <c r="J2360" i="44" s="1"/>
  <c r="L2359" i="44"/>
  <c r="I2359" i="44"/>
  <c r="J2359" i="44" s="1"/>
  <c r="L2358" i="44"/>
  <c r="J2358" i="44"/>
  <c r="I2358" i="44"/>
  <c r="L2357" i="44"/>
  <c r="I2357" i="44"/>
  <c r="J2357" i="44" s="1"/>
  <c r="L2356" i="44"/>
  <c r="I2356" i="44"/>
  <c r="J2356" i="44" s="1"/>
  <c r="L2355" i="44"/>
  <c r="I2355" i="44"/>
  <c r="J2355" i="44" s="1"/>
  <c r="L2354" i="44"/>
  <c r="I2354" i="44"/>
  <c r="J2354" i="44" s="1"/>
  <c r="L2353" i="44"/>
  <c r="I2353" i="44"/>
  <c r="J2353" i="44" s="1"/>
  <c r="L2352" i="44"/>
  <c r="I2352" i="44"/>
  <c r="J2352" i="44" s="1"/>
  <c r="L2351" i="44"/>
  <c r="I2351" i="44"/>
  <c r="J2351" i="44" s="1"/>
  <c r="L2350" i="44"/>
  <c r="I2350" i="44"/>
  <c r="J2350" i="44" s="1"/>
  <c r="L2349" i="44"/>
  <c r="I2349" i="44"/>
  <c r="J2349" i="44" s="1"/>
  <c r="L2348" i="44"/>
  <c r="I2348" i="44"/>
  <c r="J2348" i="44" s="1"/>
  <c r="L2347" i="44"/>
  <c r="I2347" i="44"/>
  <c r="J2347" i="44" s="1"/>
  <c r="L2346" i="44"/>
  <c r="I2346" i="44"/>
  <c r="J2346" i="44" s="1"/>
  <c r="L2345" i="44"/>
  <c r="J2345" i="44"/>
  <c r="I2345" i="44"/>
  <c r="L2344" i="44"/>
  <c r="I2344" i="44"/>
  <c r="J2344" i="44" s="1"/>
  <c r="L2343" i="44"/>
  <c r="I2343" i="44"/>
  <c r="J2343" i="44" s="1"/>
  <c r="L2342" i="44"/>
  <c r="I2342" i="44"/>
  <c r="J2342" i="44" s="1"/>
  <c r="L2341" i="44"/>
  <c r="I2341" i="44"/>
  <c r="J2341" i="44" s="1"/>
  <c r="L2340" i="44"/>
  <c r="I2340" i="44"/>
  <c r="J2340" i="44" s="1"/>
  <c r="L2339" i="44"/>
  <c r="I2339" i="44"/>
  <c r="J2339" i="44" s="1"/>
  <c r="L2338" i="44"/>
  <c r="I2338" i="44"/>
  <c r="J2338" i="44" s="1"/>
  <c r="L2337" i="44"/>
  <c r="I2337" i="44"/>
  <c r="J2337" i="44" s="1"/>
  <c r="L2336" i="44"/>
  <c r="J2336" i="44"/>
  <c r="I2336" i="44"/>
  <c r="L2335" i="44"/>
  <c r="I2335" i="44"/>
  <c r="J2335" i="44" s="1"/>
  <c r="L2334" i="44"/>
  <c r="I2334" i="44"/>
  <c r="J2334" i="44" s="1"/>
  <c r="L2333" i="44"/>
  <c r="I2333" i="44"/>
  <c r="J2333" i="44" s="1"/>
  <c r="L2332" i="44"/>
  <c r="I2332" i="44"/>
  <c r="J2332" i="44" s="1"/>
  <c r="L2331" i="44"/>
  <c r="I2331" i="44"/>
  <c r="J2331" i="44" s="1"/>
  <c r="L2330" i="44"/>
  <c r="I2330" i="44"/>
  <c r="J2330" i="44" s="1"/>
  <c r="L2329" i="44"/>
  <c r="J2329" i="44"/>
  <c r="I2329" i="44"/>
  <c r="L2328" i="44"/>
  <c r="I2328" i="44"/>
  <c r="J2328" i="44" s="1"/>
  <c r="L2327" i="44"/>
  <c r="J2327" i="44"/>
  <c r="I2327" i="44"/>
  <c r="L2326" i="44"/>
  <c r="I2326" i="44"/>
  <c r="J2326" i="44" s="1"/>
  <c r="L2325" i="44"/>
  <c r="I2325" i="44"/>
  <c r="J2325" i="44" s="1"/>
  <c r="L2324" i="44"/>
  <c r="I2324" i="44"/>
  <c r="J2324" i="44" s="1"/>
  <c r="L2323" i="44"/>
  <c r="I2323" i="44"/>
  <c r="J2323" i="44" s="1"/>
  <c r="L2322" i="44"/>
  <c r="I2322" i="44"/>
  <c r="J2322" i="44" s="1"/>
  <c r="L2321" i="44"/>
  <c r="I2321" i="44"/>
  <c r="J2321" i="44" s="1"/>
  <c r="L2320" i="44"/>
  <c r="J2320" i="44"/>
  <c r="I2320" i="44"/>
  <c r="L2319" i="44"/>
  <c r="I2319" i="44"/>
  <c r="J2319" i="44" s="1"/>
  <c r="L2318" i="44"/>
  <c r="I2318" i="44"/>
  <c r="J2318" i="44" s="1"/>
  <c r="L2317" i="44"/>
  <c r="I2317" i="44"/>
  <c r="J2317" i="44" s="1"/>
  <c r="L2316" i="44"/>
  <c r="I2316" i="44"/>
  <c r="J2316" i="44" s="1"/>
  <c r="L2315" i="44"/>
  <c r="I2315" i="44"/>
  <c r="J2315" i="44" s="1"/>
  <c r="L2314" i="44"/>
  <c r="I2314" i="44"/>
  <c r="J2314" i="44" s="1"/>
  <c r="L2313" i="44"/>
  <c r="I2313" i="44"/>
  <c r="J2313" i="44" s="1"/>
  <c r="L2312" i="44"/>
  <c r="I2312" i="44"/>
  <c r="J2312" i="44" s="1"/>
  <c r="L2311" i="44"/>
  <c r="J2311" i="44"/>
  <c r="I2311" i="44"/>
  <c r="L2310" i="44"/>
  <c r="I2310" i="44"/>
  <c r="J2310" i="44" s="1"/>
  <c r="L2309" i="44"/>
  <c r="I2309" i="44"/>
  <c r="J2309" i="44" s="1"/>
  <c r="L2308" i="44"/>
  <c r="I2308" i="44"/>
  <c r="J2308" i="44" s="1"/>
  <c r="L2307" i="44"/>
  <c r="I2307" i="44"/>
  <c r="J2307" i="44" s="1"/>
  <c r="L2306" i="44"/>
  <c r="I2306" i="44"/>
  <c r="J2306" i="44" s="1"/>
  <c r="L2305" i="44"/>
  <c r="I2305" i="44"/>
  <c r="J2305" i="44" s="1"/>
  <c r="L2304" i="44"/>
  <c r="I2304" i="44"/>
  <c r="J2304" i="44" s="1"/>
  <c r="L2303" i="44"/>
  <c r="I2303" i="44"/>
  <c r="J2303" i="44" s="1"/>
  <c r="L2302" i="44"/>
  <c r="I2302" i="44"/>
  <c r="J2302" i="44" s="1"/>
  <c r="L2301" i="44"/>
  <c r="I2301" i="44"/>
  <c r="J2301" i="44" s="1"/>
  <c r="L2300" i="44"/>
  <c r="I2300" i="44"/>
  <c r="J2300" i="44" s="1"/>
  <c r="L2299" i="44"/>
  <c r="I2299" i="44"/>
  <c r="J2299" i="44" s="1"/>
  <c r="L2298" i="44"/>
  <c r="I2298" i="44"/>
  <c r="J2298" i="44" s="1"/>
  <c r="L2297" i="44"/>
  <c r="J2297" i="44"/>
  <c r="I2297" i="44"/>
  <c r="L2296" i="44"/>
  <c r="I2296" i="44"/>
  <c r="J2296" i="44" s="1"/>
  <c r="L2295" i="44"/>
  <c r="I2295" i="44"/>
  <c r="J2295" i="44" s="1"/>
  <c r="L2294" i="44"/>
  <c r="I2294" i="44"/>
  <c r="J2294" i="44" s="1"/>
  <c r="L2293" i="44"/>
  <c r="I2293" i="44"/>
  <c r="J2293" i="44" s="1"/>
  <c r="L2292" i="44"/>
  <c r="I2292" i="44"/>
  <c r="J2292" i="44" s="1"/>
  <c r="L2291" i="44"/>
  <c r="I2291" i="44"/>
  <c r="J2291" i="44" s="1"/>
  <c r="L2290" i="44"/>
  <c r="I2290" i="44"/>
  <c r="J2290" i="44" s="1"/>
  <c r="L2289" i="44"/>
  <c r="I2289" i="44"/>
  <c r="J2289" i="44" s="1"/>
  <c r="L2288" i="44"/>
  <c r="J2288" i="44"/>
  <c r="I2288" i="44"/>
  <c r="L2287" i="44"/>
  <c r="I2287" i="44"/>
  <c r="J2287" i="44" s="1"/>
  <c r="L2286" i="44"/>
  <c r="I2286" i="44"/>
  <c r="J2286" i="44" s="1"/>
  <c r="L2285" i="44"/>
  <c r="I2285" i="44"/>
  <c r="J2285" i="44" s="1"/>
  <c r="L2284" i="44"/>
  <c r="I2284" i="44"/>
  <c r="J2284" i="44" s="1"/>
  <c r="L2283" i="44"/>
  <c r="I2283" i="44"/>
  <c r="J2283" i="44" s="1"/>
  <c r="L2282" i="44"/>
  <c r="I2282" i="44"/>
  <c r="J2282" i="44" s="1"/>
  <c r="L2281" i="44"/>
  <c r="J2281" i="44"/>
  <c r="I2281" i="44"/>
  <c r="L2280" i="44"/>
  <c r="I2280" i="44"/>
  <c r="J2280" i="44" s="1"/>
  <c r="L2279" i="44"/>
  <c r="I2279" i="44"/>
  <c r="J2279" i="44" s="1"/>
  <c r="L2278" i="44"/>
  <c r="J2278" i="44"/>
  <c r="I2278" i="44"/>
  <c r="L2277" i="44"/>
  <c r="I2277" i="44"/>
  <c r="J2277" i="44" s="1"/>
  <c r="L2276" i="44"/>
  <c r="I2276" i="44"/>
  <c r="J2276" i="44" s="1"/>
  <c r="L2275" i="44"/>
  <c r="I2275" i="44"/>
  <c r="J2275" i="44" s="1"/>
  <c r="L2274" i="44"/>
  <c r="I2274" i="44"/>
  <c r="J2274" i="44" s="1"/>
  <c r="L2273" i="44"/>
  <c r="I2273" i="44"/>
  <c r="J2273" i="44" s="1"/>
  <c r="L2272" i="44"/>
  <c r="I2272" i="44"/>
  <c r="J2272" i="44" s="1"/>
  <c r="L2271" i="44"/>
  <c r="I2271" i="44"/>
  <c r="J2271" i="44" s="1"/>
  <c r="L2270" i="44"/>
  <c r="J2270" i="44"/>
  <c r="I2270" i="44"/>
  <c r="L2269" i="44"/>
  <c r="I2269" i="44"/>
  <c r="J2269" i="44" s="1"/>
  <c r="L2268" i="44"/>
  <c r="I2268" i="44"/>
  <c r="J2268" i="44" s="1"/>
  <c r="L2267" i="44"/>
  <c r="I2267" i="44"/>
  <c r="J2267" i="44" s="1"/>
  <c r="L2266" i="44"/>
  <c r="I2266" i="44"/>
  <c r="J2266" i="44" s="1"/>
  <c r="L2265" i="44"/>
  <c r="I2265" i="44"/>
  <c r="J2265" i="44" s="1"/>
  <c r="L2264" i="44"/>
  <c r="J2264" i="44"/>
  <c r="I2264" i="44"/>
  <c r="L2263" i="44"/>
  <c r="I2263" i="44"/>
  <c r="J2263" i="44" s="1"/>
  <c r="L2262" i="44"/>
  <c r="I2262" i="44"/>
  <c r="J2262" i="44" s="1"/>
  <c r="L2261" i="44"/>
  <c r="I2261" i="44"/>
  <c r="J2261" i="44" s="1"/>
  <c r="L2260" i="44"/>
  <c r="I2260" i="44"/>
  <c r="J2260" i="44" s="1"/>
  <c r="L2259" i="44"/>
  <c r="I2259" i="44"/>
  <c r="J2259" i="44" s="1"/>
  <c r="L2258" i="44"/>
  <c r="I2258" i="44"/>
  <c r="J2258" i="44" s="1"/>
  <c r="L2257" i="44"/>
  <c r="I2257" i="44"/>
  <c r="J2257" i="44" s="1"/>
  <c r="L2256" i="44"/>
  <c r="I2256" i="44"/>
  <c r="J2256" i="44" s="1"/>
  <c r="L2255" i="44"/>
  <c r="I2255" i="44"/>
  <c r="J2255" i="44" s="1"/>
  <c r="L2254" i="44"/>
  <c r="I2254" i="44"/>
  <c r="J2254" i="44" s="1"/>
  <c r="L2253" i="44"/>
  <c r="I2253" i="44"/>
  <c r="J2253" i="44" s="1"/>
  <c r="L2252" i="44"/>
  <c r="I2252" i="44"/>
  <c r="J2252" i="44" s="1"/>
  <c r="L2251" i="44"/>
  <c r="I2251" i="44"/>
  <c r="J2251" i="44" s="1"/>
  <c r="L2250" i="44"/>
  <c r="I2250" i="44"/>
  <c r="J2250" i="44" s="1"/>
  <c r="L2249" i="44"/>
  <c r="J2249" i="44"/>
  <c r="I2249" i="44"/>
  <c r="L2248" i="44"/>
  <c r="I2248" i="44"/>
  <c r="J2248" i="44" s="1"/>
  <c r="L2247" i="44"/>
  <c r="I2247" i="44"/>
  <c r="J2247" i="44" s="1"/>
  <c r="L2246" i="44"/>
  <c r="I2246" i="44"/>
  <c r="J2246" i="44" s="1"/>
  <c r="L2245" i="44"/>
  <c r="I2245" i="44"/>
  <c r="J2245" i="44" s="1"/>
  <c r="L2244" i="44"/>
  <c r="I2244" i="44"/>
  <c r="J2244" i="44" s="1"/>
  <c r="L2243" i="44"/>
  <c r="I2243" i="44"/>
  <c r="J2243" i="44" s="1"/>
  <c r="L2242" i="44"/>
  <c r="I2242" i="44"/>
  <c r="J2242" i="44" s="1"/>
  <c r="L2241" i="44"/>
  <c r="I2241" i="44"/>
  <c r="J2241" i="44" s="1"/>
  <c r="L2240" i="44"/>
  <c r="J2240" i="44"/>
  <c r="I2240" i="44"/>
  <c r="L2239" i="44"/>
  <c r="I2239" i="44"/>
  <c r="J2239" i="44" s="1"/>
  <c r="L2238" i="44"/>
  <c r="J2238" i="44"/>
  <c r="I2238" i="44"/>
  <c r="L2237" i="44"/>
  <c r="I2237" i="44"/>
  <c r="J2237" i="44" s="1"/>
  <c r="L2236" i="44"/>
  <c r="I2236" i="44"/>
  <c r="J2236" i="44" s="1"/>
  <c r="L2235" i="44"/>
  <c r="I2235" i="44"/>
  <c r="J2235" i="44" s="1"/>
  <c r="L2234" i="44"/>
  <c r="I2234" i="44"/>
  <c r="J2234" i="44" s="1"/>
  <c r="L2233" i="44"/>
  <c r="I2233" i="44"/>
  <c r="J2233" i="44" s="1"/>
  <c r="L2232" i="44"/>
  <c r="I2232" i="44"/>
  <c r="J2232" i="44" s="1"/>
  <c r="L2231" i="44"/>
  <c r="I2231" i="44"/>
  <c r="J2231" i="44" s="1"/>
  <c r="L2230" i="44"/>
  <c r="J2230" i="44"/>
  <c r="I2230" i="44"/>
  <c r="L2229" i="44"/>
  <c r="I2229" i="44"/>
  <c r="J2229" i="44" s="1"/>
  <c r="L2228" i="44"/>
  <c r="I2228" i="44"/>
  <c r="J2228" i="44" s="1"/>
  <c r="L2227" i="44"/>
  <c r="I2227" i="44"/>
  <c r="J2227" i="44" s="1"/>
  <c r="L2226" i="44"/>
  <c r="I2226" i="44"/>
  <c r="J2226" i="44" s="1"/>
  <c r="L2225" i="44"/>
  <c r="I2225" i="44"/>
  <c r="J2225" i="44" s="1"/>
  <c r="L2224" i="44"/>
  <c r="I2224" i="44"/>
  <c r="J2224" i="44" s="1"/>
  <c r="L2223" i="44"/>
  <c r="J2223" i="44"/>
  <c r="I2223" i="44"/>
  <c r="L2222" i="44"/>
  <c r="I2222" i="44"/>
  <c r="J2222" i="44" s="1"/>
  <c r="L2221" i="44"/>
  <c r="I2221" i="44"/>
  <c r="J2221" i="44" s="1"/>
  <c r="L2220" i="44"/>
  <c r="I2220" i="44"/>
  <c r="J2220" i="44" s="1"/>
  <c r="L2219" i="44"/>
  <c r="I2219" i="44"/>
  <c r="J2219" i="44" s="1"/>
  <c r="L2218" i="44"/>
  <c r="I2218" i="44"/>
  <c r="J2218" i="44" s="1"/>
  <c r="L2217" i="44"/>
  <c r="I2217" i="44"/>
  <c r="J2217" i="44" s="1"/>
  <c r="L2216" i="44"/>
  <c r="J2216" i="44"/>
  <c r="I2216" i="44"/>
  <c r="L2215" i="44"/>
  <c r="I2215" i="44"/>
  <c r="J2215" i="44" s="1"/>
  <c r="L2214" i="44"/>
  <c r="I2214" i="44"/>
  <c r="J2214" i="44" s="1"/>
  <c r="L2213" i="44"/>
  <c r="I2213" i="44"/>
  <c r="J2213" i="44" s="1"/>
  <c r="L2212" i="44"/>
  <c r="I2212" i="44"/>
  <c r="J2212" i="44" s="1"/>
  <c r="L2211" i="44"/>
  <c r="I2211" i="44"/>
  <c r="J2211" i="44" s="1"/>
  <c r="L2210" i="44"/>
  <c r="I2210" i="44"/>
  <c r="J2210" i="44" s="1"/>
  <c r="L2209" i="44"/>
  <c r="I2209" i="44"/>
  <c r="J2209" i="44" s="1"/>
  <c r="L2208" i="44"/>
  <c r="I2208" i="44"/>
  <c r="J2208" i="44" s="1"/>
  <c r="L2207" i="44"/>
  <c r="J2207" i="44"/>
  <c r="I2207" i="44"/>
  <c r="L2206" i="44"/>
  <c r="I2206" i="44"/>
  <c r="J2206" i="44" s="1"/>
  <c r="L2205" i="44"/>
  <c r="I2205" i="44"/>
  <c r="J2205" i="44" s="1"/>
  <c r="L2204" i="44"/>
  <c r="I2204" i="44"/>
  <c r="J2204" i="44" s="1"/>
  <c r="L2203" i="44"/>
  <c r="I2203" i="44"/>
  <c r="J2203" i="44" s="1"/>
  <c r="L2202" i="44"/>
  <c r="I2202" i="44"/>
  <c r="J2202" i="44" s="1"/>
  <c r="L2201" i="44"/>
  <c r="I2201" i="44"/>
  <c r="J2201" i="44" s="1"/>
  <c r="L2200" i="44"/>
  <c r="J2200" i="44"/>
  <c r="I2200" i="44"/>
  <c r="L2199" i="44"/>
  <c r="I2199" i="44"/>
  <c r="J2199" i="44" s="1"/>
  <c r="L2198" i="44"/>
  <c r="I2198" i="44"/>
  <c r="J2198" i="44" s="1"/>
  <c r="L2197" i="44"/>
  <c r="I2197" i="44"/>
  <c r="J2197" i="44" s="1"/>
  <c r="L2196" i="44"/>
  <c r="I2196" i="44"/>
  <c r="J2196" i="44" s="1"/>
  <c r="L2195" i="44"/>
  <c r="I2195" i="44"/>
  <c r="J2195" i="44" s="1"/>
  <c r="L2194" i="44"/>
  <c r="I2194" i="44"/>
  <c r="J2194" i="44" s="1"/>
  <c r="L2193" i="44"/>
  <c r="J2193" i="44"/>
  <c r="I2193" i="44"/>
  <c r="L2192" i="44"/>
  <c r="I2192" i="44"/>
  <c r="J2192" i="44" s="1"/>
  <c r="L2191" i="44"/>
  <c r="I2191" i="44"/>
  <c r="J2191" i="44" s="1"/>
  <c r="L2190" i="44"/>
  <c r="I2190" i="44"/>
  <c r="J2190" i="44" s="1"/>
  <c r="L2189" i="44"/>
  <c r="I2189" i="44"/>
  <c r="J2189" i="44" s="1"/>
  <c r="L2188" i="44"/>
  <c r="I2188" i="44"/>
  <c r="J2188" i="44" s="1"/>
  <c r="L2187" i="44"/>
  <c r="I2187" i="44"/>
  <c r="J2187" i="44" s="1"/>
  <c r="L2186" i="44"/>
  <c r="I2186" i="44"/>
  <c r="J2186" i="44" s="1"/>
  <c r="L2185" i="44"/>
  <c r="J2185" i="44"/>
  <c r="I2185" i="44"/>
  <c r="L2184" i="44"/>
  <c r="I2184" i="44"/>
  <c r="J2184" i="44" s="1"/>
  <c r="L2183" i="44"/>
  <c r="I2183" i="44"/>
  <c r="J2183" i="44" s="1"/>
  <c r="L2182" i="44"/>
  <c r="I2182" i="44"/>
  <c r="J2182" i="44" s="1"/>
  <c r="L2181" i="44"/>
  <c r="I2181" i="44"/>
  <c r="J2181" i="44" s="1"/>
  <c r="L2180" i="44"/>
  <c r="I2180" i="44"/>
  <c r="J2180" i="44" s="1"/>
  <c r="L2179" i="44"/>
  <c r="I2179" i="44"/>
  <c r="J2179" i="44" s="1"/>
  <c r="L2178" i="44"/>
  <c r="I2178" i="44"/>
  <c r="J2178" i="44" s="1"/>
  <c r="L2177" i="44"/>
  <c r="I2177" i="44"/>
  <c r="J2177" i="44" s="1"/>
  <c r="L2176" i="44"/>
  <c r="I2176" i="44"/>
  <c r="J2176" i="44" s="1"/>
  <c r="L2175" i="44"/>
  <c r="J2175" i="44"/>
  <c r="I2175" i="44"/>
  <c r="L2174" i="44"/>
  <c r="I2174" i="44"/>
  <c r="J2174" i="44" s="1"/>
  <c r="L2173" i="44"/>
  <c r="I2173" i="44"/>
  <c r="J2173" i="44" s="1"/>
  <c r="L2172" i="44"/>
  <c r="I2172" i="44"/>
  <c r="J2172" i="44" s="1"/>
  <c r="L2171" i="44"/>
  <c r="I2171" i="44"/>
  <c r="J2171" i="44" s="1"/>
  <c r="L2170" i="44"/>
  <c r="I2170" i="44"/>
  <c r="J2170" i="44" s="1"/>
  <c r="L2169" i="44"/>
  <c r="J2169" i="44"/>
  <c r="I2169" i="44"/>
  <c r="L2168" i="44"/>
  <c r="I2168" i="44"/>
  <c r="J2168" i="44" s="1"/>
  <c r="L2167" i="44"/>
  <c r="I2167" i="44"/>
  <c r="J2167" i="44" s="1"/>
  <c r="L2166" i="44"/>
  <c r="I2166" i="44"/>
  <c r="J2166" i="44" s="1"/>
  <c r="L2165" i="44"/>
  <c r="I2165" i="44"/>
  <c r="J2165" i="44" s="1"/>
  <c r="L2164" i="44"/>
  <c r="I2164" i="44"/>
  <c r="J2164" i="44" s="1"/>
  <c r="L2163" i="44"/>
  <c r="I2163" i="44"/>
  <c r="J2163" i="44" s="1"/>
  <c r="L2162" i="44"/>
  <c r="I2162" i="44"/>
  <c r="J2162" i="44" s="1"/>
  <c r="L2161" i="44"/>
  <c r="I2161" i="44"/>
  <c r="J2161" i="44" s="1"/>
  <c r="L2160" i="44"/>
  <c r="I2160" i="44"/>
  <c r="J2160" i="44" s="1"/>
  <c r="L2159" i="44"/>
  <c r="J2159" i="44"/>
  <c r="I2159" i="44"/>
  <c r="L2158" i="44"/>
  <c r="I2158" i="44"/>
  <c r="J2158" i="44" s="1"/>
  <c r="L2157" i="44"/>
  <c r="I2157" i="44"/>
  <c r="J2157" i="44" s="1"/>
  <c r="L2156" i="44"/>
  <c r="I2156" i="44"/>
  <c r="J2156" i="44" s="1"/>
  <c r="L2155" i="44"/>
  <c r="I2155" i="44"/>
  <c r="J2155" i="44" s="1"/>
  <c r="L2154" i="44"/>
  <c r="I2154" i="44"/>
  <c r="J2154" i="44" s="1"/>
  <c r="L2153" i="44"/>
  <c r="J2153" i="44"/>
  <c r="I2153" i="44"/>
  <c r="L2152" i="44"/>
  <c r="I2152" i="44"/>
  <c r="J2152" i="44" s="1"/>
  <c r="L2151" i="44"/>
  <c r="I2151" i="44"/>
  <c r="J2151" i="44" s="1"/>
  <c r="L2150" i="44"/>
  <c r="I2150" i="44"/>
  <c r="J2150" i="44" s="1"/>
  <c r="L2149" i="44"/>
  <c r="I2149" i="44"/>
  <c r="J2149" i="44" s="1"/>
  <c r="L2148" i="44"/>
  <c r="I2148" i="44"/>
  <c r="J2148" i="44" s="1"/>
  <c r="L2147" i="44"/>
  <c r="I2147" i="44"/>
  <c r="J2147" i="44" s="1"/>
  <c r="L2146" i="44"/>
  <c r="I2146" i="44"/>
  <c r="J2146" i="44" s="1"/>
  <c r="L2145" i="44"/>
  <c r="J2145" i="44"/>
  <c r="I2145" i="44"/>
  <c r="L2144" i="44"/>
  <c r="I2144" i="44"/>
  <c r="J2144" i="44" s="1"/>
  <c r="L2143" i="44"/>
  <c r="I2143" i="44"/>
  <c r="J2143" i="44" s="1"/>
  <c r="L2142" i="44"/>
  <c r="J2142" i="44"/>
  <c r="I2142" i="44"/>
  <c r="L2141" i="44"/>
  <c r="I2141" i="44"/>
  <c r="J2141" i="44" s="1"/>
  <c r="L2140" i="44"/>
  <c r="I2140" i="44"/>
  <c r="J2140" i="44" s="1"/>
  <c r="L2139" i="44"/>
  <c r="I2139" i="44"/>
  <c r="J2139" i="44" s="1"/>
  <c r="L2138" i="44"/>
  <c r="I2138" i="44"/>
  <c r="J2138" i="44" s="1"/>
  <c r="L2137" i="44"/>
  <c r="I2137" i="44"/>
  <c r="J2137" i="44" s="1"/>
  <c r="L2136" i="44"/>
  <c r="I2136" i="44"/>
  <c r="J2136" i="44" s="1"/>
  <c r="L2135" i="44"/>
  <c r="J2135" i="44"/>
  <c r="I2135" i="44"/>
  <c r="L2134" i="44"/>
  <c r="I2134" i="44"/>
  <c r="J2134" i="44" s="1"/>
  <c r="L2133" i="44"/>
  <c r="I2133" i="44"/>
  <c r="J2133" i="44" s="1"/>
  <c r="L2132" i="44"/>
  <c r="I2132" i="44"/>
  <c r="J2132" i="44" s="1"/>
  <c r="L2131" i="44"/>
  <c r="I2131" i="44"/>
  <c r="J2131" i="44" s="1"/>
  <c r="L2130" i="44"/>
  <c r="I2130" i="44"/>
  <c r="J2130" i="44" s="1"/>
  <c r="L2129" i="44"/>
  <c r="I2129" i="44"/>
  <c r="J2129" i="44" s="1"/>
  <c r="L2128" i="44"/>
  <c r="I2128" i="44"/>
  <c r="J2128" i="44" s="1"/>
  <c r="L2127" i="44"/>
  <c r="J2127" i="44"/>
  <c r="I2127" i="44"/>
  <c r="L2126" i="44"/>
  <c r="I2126" i="44"/>
  <c r="J2126" i="44" s="1"/>
  <c r="L2125" i="44"/>
  <c r="I2125" i="44"/>
  <c r="J2125" i="44" s="1"/>
  <c r="L2124" i="44"/>
  <c r="I2124" i="44"/>
  <c r="J2124" i="44" s="1"/>
  <c r="L2123" i="44"/>
  <c r="I2123" i="44"/>
  <c r="J2123" i="44" s="1"/>
  <c r="L2122" i="44"/>
  <c r="I2122" i="44"/>
  <c r="J2122" i="44" s="1"/>
  <c r="L2121" i="44"/>
  <c r="I2121" i="44"/>
  <c r="J2121" i="44" s="1"/>
  <c r="L2120" i="44"/>
  <c r="I2120" i="44"/>
  <c r="J2120" i="44" s="1"/>
  <c r="L2119" i="44"/>
  <c r="J2119" i="44"/>
  <c r="I2119" i="44"/>
  <c r="L2118" i="44"/>
  <c r="I2118" i="44"/>
  <c r="J2118" i="44" s="1"/>
  <c r="L2117" i="44"/>
  <c r="I2117" i="44"/>
  <c r="J2117" i="44" s="1"/>
  <c r="L2116" i="44"/>
  <c r="I2116" i="44"/>
  <c r="J2116" i="44" s="1"/>
  <c r="L2115" i="44"/>
  <c r="I2115" i="44"/>
  <c r="J2115" i="44" s="1"/>
  <c r="L2114" i="44"/>
  <c r="I2114" i="44"/>
  <c r="J2114" i="44" s="1"/>
  <c r="L2113" i="44"/>
  <c r="I2113" i="44"/>
  <c r="J2113" i="44" s="1"/>
  <c r="L2112" i="44"/>
  <c r="J2112" i="44"/>
  <c r="I2112" i="44"/>
  <c r="L2111" i="44"/>
  <c r="I2111" i="44"/>
  <c r="J2111" i="44" s="1"/>
  <c r="L2110" i="44"/>
  <c r="I2110" i="44"/>
  <c r="J2110" i="44" s="1"/>
  <c r="L2109" i="44"/>
  <c r="I2109" i="44"/>
  <c r="J2109" i="44" s="1"/>
  <c r="L2108" i="44"/>
  <c r="I2108" i="44"/>
  <c r="J2108" i="44" s="1"/>
  <c r="L2107" i="44"/>
  <c r="I2107" i="44"/>
  <c r="J2107" i="44" s="1"/>
  <c r="L2106" i="44"/>
  <c r="I2106" i="44"/>
  <c r="J2106" i="44" s="1"/>
  <c r="L2105" i="44"/>
  <c r="I2105" i="44"/>
  <c r="J2105" i="44" s="1"/>
  <c r="L2104" i="44"/>
  <c r="J2104" i="44"/>
  <c r="I2104" i="44"/>
  <c r="L2103" i="44"/>
  <c r="I2103" i="44"/>
  <c r="J2103" i="44" s="1"/>
  <c r="L2102" i="44"/>
  <c r="J2102" i="44"/>
  <c r="I2102" i="44"/>
  <c r="L2101" i="44"/>
  <c r="I2101" i="44"/>
  <c r="J2101" i="44" s="1"/>
  <c r="L2100" i="44"/>
  <c r="I2100" i="44"/>
  <c r="J2100" i="44" s="1"/>
  <c r="L2099" i="44"/>
  <c r="I2099" i="44"/>
  <c r="J2099" i="44" s="1"/>
  <c r="L2098" i="44"/>
  <c r="I2098" i="44"/>
  <c r="J2098" i="44" s="1"/>
  <c r="L2097" i="44"/>
  <c r="I2097" i="44"/>
  <c r="J2097" i="44" s="1"/>
  <c r="L2096" i="44"/>
  <c r="I2096" i="44"/>
  <c r="J2096" i="44" s="1"/>
  <c r="L2095" i="44"/>
  <c r="I2095" i="44"/>
  <c r="J2095" i="44" s="1"/>
  <c r="L2094" i="44"/>
  <c r="I2094" i="44"/>
  <c r="J2094" i="44" s="1"/>
  <c r="L2093" i="44"/>
  <c r="I2093" i="44"/>
  <c r="J2093" i="44" s="1"/>
  <c r="L2092" i="44"/>
  <c r="I2092" i="44"/>
  <c r="J2092" i="44" s="1"/>
  <c r="L2091" i="44"/>
  <c r="I2091" i="44"/>
  <c r="J2091" i="44" s="1"/>
  <c r="L2090" i="44"/>
  <c r="I2090" i="44"/>
  <c r="J2090" i="44" s="1"/>
  <c r="L2089" i="44"/>
  <c r="I2089" i="44"/>
  <c r="J2089" i="44" s="1"/>
  <c r="L2088" i="44"/>
  <c r="J2088" i="44"/>
  <c r="I2088" i="44"/>
  <c r="L2087" i="44"/>
  <c r="I2087" i="44"/>
  <c r="J2087" i="44" s="1"/>
  <c r="L2086" i="44"/>
  <c r="J2086" i="44"/>
  <c r="I2086" i="44"/>
  <c r="L2085" i="44"/>
  <c r="I2085" i="44"/>
  <c r="J2085" i="44" s="1"/>
  <c r="L2084" i="44"/>
  <c r="I2084" i="44"/>
  <c r="J2084" i="44" s="1"/>
  <c r="L2083" i="44"/>
  <c r="I2083" i="44"/>
  <c r="J2083" i="44" s="1"/>
  <c r="L2082" i="44"/>
  <c r="I2082" i="44"/>
  <c r="J2082" i="44" s="1"/>
  <c r="L2081" i="44"/>
  <c r="I2081" i="44"/>
  <c r="J2081" i="44" s="1"/>
  <c r="L2080" i="44"/>
  <c r="I2080" i="44"/>
  <c r="J2080" i="44" s="1"/>
  <c r="L2079" i="44"/>
  <c r="I2079" i="44"/>
  <c r="J2079" i="44" s="1"/>
  <c r="L2078" i="44"/>
  <c r="I2078" i="44"/>
  <c r="J2078" i="44" s="1"/>
  <c r="L2077" i="44"/>
  <c r="I2077" i="44"/>
  <c r="J2077" i="44" s="1"/>
  <c r="L2076" i="44"/>
  <c r="I2076" i="44"/>
  <c r="J2076" i="44" s="1"/>
  <c r="L2075" i="44"/>
  <c r="I2075" i="44"/>
  <c r="J2075" i="44" s="1"/>
  <c r="L2074" i="44"/>
  <c r="I2074" i="44"/>
  <c r="J2074" i="44" s="1"/>
  <c r="L2073" i="44"/>
  <c r="I2073" i="44"/>
  <c r="J2073" i="44" s="1"/>
  <c r="L2072" i="44"/>
  <c r="J2072" i="44"/>
  <c r="I2072" i="44"/>
  <c r="L2071" i="44"/>
  <c r="I2071" i="44"/>
  <c r="J2071" i="44" s="1"/>
  <c r="L2070" i="44"/>
  <c r="J2070" i="44"/>
  <c r="I2070" i="44"/>
  <c r="L2069" i="44"/>
  <c r="I2069" i="44"/>
  <c r="J2069" i="44" s="1"/>
  <c r="L2068" i="44"/>
  <c r="I2068" i="44"/>
  <c r="J2068" i="44" s="1"/>
  <c r="L2067" i="44"/>
  <c r="I2067" i="44"/>
  <c r="J2067" i="44" s="1"/>
  <c r="L2066" i="44"/>
  <c r="I2066" i="44"/>
  <c r="J2066" i="44" s="1"/>
  <c r="L2065" i="44"/>
  <c r="I2065" i="44"/>
  <c r="J2065" i="44" s="1"/>
  <c r="L2064" i="44"/>
  <c r="I2064" i="44"/>
  <c r="J2064" i="44" s="1"/>
  <c r="L2063" i="44"/>
  <c r="I2063" i="44"/>
  <c r="J2063" i="44" s="1"/>
  <c r="L2062" i="44"/>
  <c r="I2062" i="44"/>
  <c r="J2062" i="44" s="1"/>
  <c r="L2061" i="44"/>
  <c r="I2061" i="44"/>
  <c r="J2061" i="44" s="1"/>
  <c r="L2060" i="44"/>
  <c r="I2060" i="44"/>
  <c r="J2060" i="44" s="1"/>
  <c r="L2059" i="44"/>
  <c r="I2059" i="44"/>
  <c r="J2059" i="44" s="1"/>
  <c r="L2058" i="44"/>
  <c r="I2058" i="44"/>
  <c r="J2058" i="44" s="1"/>
  <c r="L2057" i="44"/>
  <c r="J2057" i="44"/>
  <c r="I2057" i="44"/>
  <c r="L2056" i="44"/>
  <c r="I2056" i="44"/>
  <c r="J2056" i="44" s="1"/>
  <c r="L2055" i="44"/>
  <c r="I2055" i="44"/>
  <c r="J2055" i="44" s="1"/>
  <c r="L2054" i="44"/>
  <c r="I2054" i="44"/>
  <c r="J2054" i="44" s="1"/>
  <c r="L2053" i="44"/>
  <c r="I2053" i="44"/>
  <c r="J2053" i="44" s="1"/>
  <c r="L2052" i="44"/>
  <c r="I2052" i="44"/>
  <c r="J2052" i="44" s="1"/>
  <c r="L2051" i="44"/>
  <c r="I2051" i="44"/>
  <c r="J2051" i="44" s="1"/>
  <c r="L2050" i="44"/>
  <c r="I2050" i="44"/>
  <c r="J2050" i="44" s="1"/>
  <c r="L2049" i="44"/>
  <c r="I2049" i="44"/>
  <c r="J2049" i="44" s="1"/>
  <c r="L2048" i="44"/>
  <c r="I2048" i="44"/>
  <c r="J2048" i="44" s="1"/>
  <c r="L2047" i="44"/>
  <c r="I2047" i="44"/>
  <c r="J2047" i="44" s="1"/>
  <c r="L2046" i="44"/>
  <c r="J2046" i="44"/>
  <c r="I2046" i="44"/>
  <c r="L2045" i="44"/>
  <c r="I2045" i="44"/>
  <c r="J2045" i="44" s="1"/>
  <c r="L2044" i="44"/>
  <c r="I2044" i="44"/>
  <c r="J2044" i="44" s="1"/>
  <c r="L2043" i="44"/>
  <c r="I2043" i="44"/>
  <c r="J2043" i="44" s="1"/>
  <c r="L2042" i="44"/>
  <c r="I2042" i="44"/>
  <c r="J2042" i="44" s="1"/>
  <c r="L2041" i="44"/>
  <c r="I2041" i="44"/>
  <c r="J2041" i="44" s="1"/>
  <c r="L2040" i="44"/>
  <c r="J2040" i="44"/>
  <c r="I2040" i="44"/>
  <c r="L2039" i="44"/>
  <c r="I2039" i="44"/>
  <c r="J2039" i="44" s="1"/>
  <c r="L2038" i="44"/>
  <c r="I2038" i="44"/>
  <c r="J2038" i="44" s="1"/>
  <c r="L2037" i="44"/>
  <c r="I2037" i="44"/>
  <c r="J2037" i="44" s="1"/>
  <c r="L2036" i="44"/>
  <c r="I2036" i="44"/>
  <c r="J2036" i="44" s="1"/>
  <c r="L2035" i="44"/>
  <c r="I2035" i="44"/>
  <c r="J2035" i="44" s="1"/>
  <c r="L2034" i="44"/>
  <c r="J2034" i="44"/>
  <c r="I2034" i="44"/>
  <c r="L2033" i="44"/>
  <c r="I2033" i="44"/>
  <c r="J2033" i="44" s="1"/>
  <c r="L2032" i="44"/>
  <c r="I2032" i="44"/>
  <c r="J2032" i="44" s="1"/>
  <c r="L2031" i="44"/>
  <c r="I2031" i="44"/>
  <c r="J2031" i="44" s="1"/>
  <c r="L2030" i="44"/>
  <c r="I2030" i="44"/>
  <c r="J2030" i="44" s="1"/>
  <c r="L2029" i="44"/>
  <c r="I2029" i="44"/>
  <c r="J2029" i="44" s="1"/>
  <c r="L2028" i="44"/>
  <c r="I2028" i="44"/>
  <c r="J2028" i="44" s="1"/>
  <c r="L2027" i="44"/>
  <c r="I2027" i="44"/>
  <c r="J2027" i="44" s="1"/>
  <c r="L2026" i="44"/>
  <c r="I2026" i="44"/>
  <c r="J2026" i="44" s="1"/>
  <c r="L2025" i="44"/>
  <c r="J2025" i="44"/>
  <c r="I2025" i="44"/>
  <c r="L2024" i="44"/>
  <c r="I2024" i="44"/>
  <c r="J2024" i="44" s="1"/>
  <c r="L2023" i="44"/>
  <c r="I2023" i="44"/>
  <c r="J2023" i="44" s="1"/>
  <c r="L2022" i="44"/>
  <c r="I2022" i="44"/>
  <c r="J2022" i="44" s="1"/>
  <c r="L2021" i="44"/>
  <c r="I2021" i="44"/>
  <c r="J2021" i="44" s="1"/>
  <c r="L2020" i="44"/>
  <c r="I2020" i="44"/>
  <c r="J2020" i="44" s="1"/>
  <c r="L2019" i="44"/>
  <c r="I2019" i="44"/>
  <c r="J2019" i="44" s="1"/>
  <c r="L2018" i="44"/>
  <c r="I2018" i="44"/>
  <c r="J2018" i="44" s="1"/>
  <c r="L2017" i="44"/>
  <c r="I2017" i="44"/>
  <c r="J2017" i="44" s="1"/>
  <c r="L2016" i="44"/>
  <c r="J2016" i="44"/>
  <c r="I2016" i="44"/>
  <c r="L2015" i="44"/>
  <c r="I2015" i="44"/>
  <c r="J2015" i="44" s="1"/>
  <c r="L2014" i="44"/>
  <c r="I2014" i="44"/>
  <c r="J2014" i="44" s="1"/>
  <c r="L2013" i="44"/>
  <c r="I2013" i="44"/>
  <c r="J2013" i="44" s="1"/>
  <c r="L2012" i="44"/>
  <c r="I2012" i="44"/>
  <c r="J2012" i="44" s="1"/>
  <c r="L2011" i="44"/>
  <c r="I2011" i="44"/>
  <c r="J2011" i="44" s="1"/>
  <c r="L2010" i="44"/>
  <c r="I2010" i="44"/>
  <c r="J2010" i="44" s="1"/>
  <c r="L2009" i="44"/>
  <c r="I2009" i="44"/>
  <c r="J2009" i="44" s="1"/>
  <c r="L2008" i="44"/>
  <c r="I2008" i="44"/>
  <c r="J2008" i="44" s="1"/>
  <c r="L2007" i="44"/>
  <c r="I2007" i="44"/>
  <c r="J2007" i="44" s="1"/>
  <c r="L2006" i="44"/>
  <c r="I2006" i="44"/>
  <c r="J2006" i="44" s="1"/>
  <c r="L2005" i="44"/>
  <c r="I2005" i="44"/>
  <c r="J2005" i="44" s="1"/>
  <c r="L2004" i="44"/>
  <c r="I2004" i="44"/>
  <c r="J2004" i="44" s="1"/>
  <c r="L2003" i="44"/>
  <c r="I2003" i="44"/>
  <c r="J2003" i="44" s="1"/>
  <c r="L2002" i="44"/>
  <c r="J2002" i="44"/>
  <c r="I2002" i="44"/>
  <c r="L2001" i="44"/>
  <c r="I2001" i="44"/>
  <c r="J2001" i="44" s="1"/>
  <c r="L2000" i="44"/>
  <c r="I2000" i="44"/>
  <c r="J2000" i="44" s="1"/>
  <c r="L1999" i="44"/>
  <c r="I1999" i="44"/>
  <c r="J1999" i="44" s="1"/>
  <c r="L1998" i="44"/>
  <c r="I1998" i="44"/>
  <c r="J1998" i="44" s="1"/>
  <c r="L1997" i="44"/>
  <c r="I1997" i="44"/>
  <c r="J1997" i="44" s="1"/>
  <c r="L1996" i="44"/>
  <c r="J1996" i="44"/>
  <c r="I1996" i="44"/>
  <c r="L1995" i="44"/>
  <c r="I1995" i="44"/>
  <c r="J1995" i="44" s="1"/>
  <c r="L1994" i="44"/>
  <c r="I1994" i="44"/>
  <c r="J1994" i="44" s="1"/>
  <c r="L1993" i="44"/>
  <c r="I1993" i="44"/>
  <c r="J1993" i="44" s="1"/>
  <c r="L1992" i="44"/>
  <c r="I1992" i="44"/>
  <c r="J1992" i="44" s="1"/>
  <c r="L1991" i="44"/>
  <c r="I1991" i="44"/>
  <c r="J1991" i="44" s="1"/>
  <c r="L1990" i="44"/>
  <c r="I1990" i="44"/>
  <c r="J1990" i="44" s="1"/>
  <c r="L1989" i="44"/>
  <c r="I1989" i="44"/>
  <c r="J1989" i="44" s="1"/>
  <c r="L1988" i="44"/>
  <c r="I1988" i="44"/>
  <c r="J1988" i="44" s="1"/>
  <c r="L1987" i="44"/>
  <c r="I1987" i="44"/>
  <c r="J1987" i="44" s="1"/>
  <c r="L1986" i="44"/>
  <c r="I1986" i="44"/>
  <c r="J1986" i="44" s="1"/>
  <c r="L1985" i="44"/>
  <c r="I1985" i="44"/>
  <c r="J1985" i="44" s="1"/>
  <c r="L1984" i="44"/>
  <c r="I1984" i="44"/>
  <c r="J1984" i="44" s="1"/>
  <c r="L1983" i="44"/>
  <c r="I1983" i="44"/>
  <c r="J1983" i="44" s="1"/>
  <c r="L1982" i="44"/>
  <c r="I1982" i="44"/>
  <c r="J1982" i="44" s="1"/>
  <c r="L1981" i="44"/>
  <c r="I1981" i="44"/>
  <c r="J1981" i="44" s="1"/>
  <c r="L1980" i="44"/>
  <c r="I1980" i="44"/>
  <c r="J1980" i="44" s="1"/>
  <c r="L1979" i="44"/>
  <c r="I1979" i="44"/>
  <c r="J1979" i="44" s="1"/>
  <c r="L1978" i="44"/>
  <c r="I1978" i="44"/>
  <c r="J1978" i="44" s="1"/>
  <c r="L1977" i="44"/>
  <c r="I1977" i="44"/>
  <c r="J1977" i="44" s="1"/>
  <c r="L1976" i="44"/>
  <c r="J1976" i="44"/>
  <c r="I1976" i="44"/>
  <c r="L1975" i="44"/>
  <c r="I1975" i="44"/>
  <c r="J1975" i="44" s="1"/>
  <c r="L1974" i="44"/>
  <c r="I1974" i="44"/>
  <c r="J1974" i="44" s="1"/>
  <c r="L1973" i="44"/>
  <c r="J1973" i="44"/>
  <c r="I1973" i="44"/>
  <c r="L1972" i="44"/>
  <c r="I1972" i="44"/>
  <c r="J1972" i="44" s="1"/>
  <c r="L1971" i="44"/>
  <c r="I1971" i="44"/>
  <c r="J1971" i="44" s="1"/>
  <c r="L1970" i="44"/>
  <c r="J1970" i="44"/>
  <c r="I1970" i="44"/>
  <c r="L1969" i="44"/>
  <c r="I1969" i="44"/>
  <c r="J1969" i="44" s="1"/>
  <c r="L1968" i="44"/>
  <c r="I1968" i="44"/>
  <c r="J1968" i="44" s="1"/>
  <c r="L1967" i="44"/>
  <c r="J1967" i="44"/>
  <c r="I1967" i="44"/>
  <c r="L1966" i="44"/>
  <c r="I1966" i="44"/>
  <c r="J1966" i="44" s="1"/>
  <c r="L1965" i="44"/>
  <c r="I1965" i="44"/>
  <c r="J1965" i="44" s="1"/>
  <c r="L1964" i="44"/>
  <c r="I1964" i="44"/>
  <c r="J1964" i="44" s="1"/>
  <c r="L1963" i="44"/>
  <c r="I1963" i="44"/>
  <c r="J1963" i="44" s="1"/>
  <c r="L1962" i="44"/>
  <c r="I1962" i="44"/>
  <c r="J1962" i="44" s="1"/>
  <c r="L1961" i="44"/>
  <c r="I1961" i="44"/>
  <c r="J1961" i="44" s="1"/>
  <c r="L1960" i="44"/>
  <c r="I1960" i="44"/>
  <c r="J1960" i="44" s="1"/>
  <c r="L1959" i="44"/>
  <c r="I1959" i="44"/>
  <c r="J1959" i="44" s="1"/>
  <c r="L1958" i="44"/>
  <c r="I1958" i="44"/>
  <c r="J1958" i="44" s="1"/>
  <c r="L1957" i="44"/>
  <c r="I1957" i="44"/>
  <c r="J1957" i="44" s="1"/>
  <c r="L1956" i="44"/>
  <c r="I1956" i="44"/>
  <c r="J1956" i="44" s="1"/>
  <c r="L1955" i="44"/>
  <c r="I1955" i="44"/>
  <c r="J1955" i="44" s="1"/>
  <c r="L1954" i="44"/>
  <c r="I1954" i="44"/>
  <c r="J1954" i="44" s="1"/>
  <c r="L1953" i="44"/>
  <c r="I1953" i="44"/>
  <c r="J1953" i="44" s="1"/>
  <c r="L1952" i="44"/>
  <c r="I1952" i="44"/>
  <c r="J1952" i="44" s="1"/>
  <c r="L1951" i="44"/>
  <c r="J1951" i="44"/>
  <c r="I1951" i="44"/>
  <c r="L1950" i="44"/>
  <c r="I1950" i="44"/>
  <c r="J1950" i="44" s="1"/>
  <c r="L1949" i="44"/>
  <c r="I1949" i="44"/>
  <c r="J1949" i="44" s="1"/>
  <c r="L1948" i="44"/>
  <c r="I1948" i="44"/>
  <c r="J1948" i="44" s="1"/>
  <c r="L1947" i="44"/>
  <c r="I1947" i="44"/>
  <c r="J1947" i="44" s="1"/>
  <c r="L1946" i="44"/>
  <c r="I1946" i="44"/>
  <c r="J1946" i="44" s="1"/>
  <c r="L1945" i="44"/>
  <c r="J1945" i="44"/>
  <c r="I1945" i="44"/>
  <c r="L1944" i="44"/>
  <c r="I1944" i="44"/>
  <c r="J1944" i="44" s="1"/>
  <c r="L1943" i="44"/>
  <c r="I1943" i="44"/>
  <c r="J1943" i="44" s="1"/>
  <c r="L1942" i="44"/>
  <c r="J1942" i="44"/>
  <c r="I1942" i="44"/>
  <c r="L1941" i="44"/>
  <c r="I1941" i="44"/>
  <c r="J1941" i="44" s="1"/>
  <c r="L1940" i="44"/>
  <c r="I1940" i="44"/>
  <c r="J1940" i="44" s="1"/>
  <c r="L1939" i="44"/>
  <c r="I1939" i="44"/>
  <c r="J1939" i="44" s="1"/>
  <c r="L1938" i="44"/>
  <c r="I1938" i="44"/>
  <c r="J1938" i="44" s="1"/>
  <c r="L1937" i="44"/>
  <c r="J1937" i="44"/>
  <c r="I1937" i="44"/>
  <c r="L1936" i="44"/>
  <c r="I1936" i="44"/>
  <c r="J1936" i="44" s="1"/>
  <c r="L1935" i="44"/>
  <c r="I1935" i="44"/>
  <c r="J1935" i="44" s="1"/>
  <c r="L1934" i="44"/>
  <c r="I1934" i="44"/>
  <c r="J1934" i="44" s="1"/>
  <c r="L1933" i="44"/>
  <c r="I1933" i="44"/>
  <c r="J1933" i="44" s="1"/>
  <c r="L1932" i="44"/>
  <c r="I1932" i="44"/>
  <c r="J1932" i="44" s="1"/>
  <c r="L1931" i="44"/>
  <c r="I1931" i="44"/>
  <c r="J1931" i="44" s="1"/>
  <c r="L1930" i="44"/>
  <c r="I1930" i="44"/>
  <c r="J1930" i="44" s="1"/>
  <c r="L1929" i="44"/>
  <c r="I1929" i="44"/>
  <c r="J1929" i="44" s="1"/>
  <c r="L1928" i="44"/>
  <c r="I1928" i="44"/>
  <c r="J1928" i="44" s="1"/>
  <c r="L1927" i="44"/>
  <c r="I1927" i="44"/>
  <c r="J1927" i="44" s="1"/>
  <c r="L1926" i="44"/>
  <c r="I1926" i="44"/>
  <c r="J1926" i="44" s="1"/>
  <c r="L1925" i="44"/>
  <c r="I1925" i="44"/>
  <c r="J1925" i="44" s="1"/>
  <c r="L1924" i="44"/>
  <c r="I1924" i="44"/>
  <c r="J1924" i="44" s="1"/>
  <c r="L1923" i="44"/>
  <c r="J1923" i="44"/>
  <c r="I1923" i="44"/>
  <c r="L1922" i="44"/>
  <c r="I1922" i="44"/>
  <c r="J1922" i="44" s="1"/>
  <c r="L1921" i="44"/>
  <c r="I1921" i="44"/>
  <c r="J1921" i="44" s="1"/>
  <c r="L1920" i="44"/>
  <c r="I1920" i="44"/>
  <c r="J1920" i="44" s="1"/>
  <c r="L1919" i="44"/>
  <c r="J1919" i="44"/>
  <c r="I1919" i="44"/>
  <c r="L1918" i="44"/>
  <c r="I1918" i="44"/>
  <c r="J1918" i="44" s="1"/>
  <c r="L1917" i="44"/>
  <c r="I1917" i="44"/>
  <c r="J1917" i="44" s="1"/>
  <c r="L1916" i="44"/>
  <c r="I1916" i="44"/>
  <c r="J1916" i="44" s="1"/>
  <c r="L1915" i="44"/>
  <c r="I1915" i="44"/>
  <c r="J1915" i="44" s="1"/>
  <c r="L1914" i="44"/>
  <c r="I1914" i="44"/>
  <c r="J1914" i="44" s="1"/>
  <c r="L1913" i="44"/>
  <c r="I1913" i="44"/>
  <c r="J1913" i="44" s="1"/>
  <c r="L1912" i="44"/>
  <c r="I1912" i="44"/>
  <c r="J1912" i="44" s="1"/>
  <c r="L1911" i="44"/>
  <c r="J1911" i="44"/>
  <c r="I1911" i="44"/>
  <c r="L1910" i="44"/>
  <c r="I1910" i="44"/>
  <c r="J1910" i="44" s="1"/>
  <c r="L1909" i="44"/>
  <c r="I1909" i="44"/>
  <c r="J1909" i="44" s="1"/>
  <c r="L1908" i="44"/>
  <c r="I1908" i="44"/>
  <c r="J1908" i="44" s="1"/>
  <c r="L1907" i="44"/>
  <c r="I1907" i="44"/>
  <c r="J1907" i="44" s="1"/>
  <c r="L1906" i="44"/>
  <c r="J1906" i="44"/>
  <c r="I1906" i="44"/>
  <c r="L1905" i="44"/>
  <c r="I1905" i="44"/>
  <c r="J1905" i="44" s="1"/>
  <c r="L1904" i="44"/>
  <c r="I1904" i="44"/>
  <c r="J1904" i="44" s="1"/>
  <c r="L1903" i="44"/>
  <c r="I1903" i="44"/>
  <c r="J1903" i="44" s="1"/>
  <c r="L1902" i="44"/>
  <c r="I1902" i="44"/>
  <c r="J1902" i="44" s="1"/>
  <c r="L1901" i="44"/>
  <c r="I1901" i="44"/>
  <c r="J1901" i="44" s="1"/>
  <c r="L1900" i="44"/>
  <c r="I1900" i="44"/>
  <c r="J1900" i="44" s="1"/>
  <c r="L1899" i="44"/>
  <c r="I1899" i="44"/>
  <c r="J1899" i="44" s="1"/>
  <c r="L1898" i="44"/>
  <c r="J1898" i="44"/>
  <c r="I1898" i="44"/>
  <c r="L1897" i="44"/>
  <c r="I1897" i="44"/>
  <c r="J1897" i="44" s="1"/>
  <c r="L1896" i="44"/>
  <c r="I1896" i="44"/>
  <c r="J1896" i="44" s="1"/>
  <c r="L1895" i="44"/>
  <c r="I1895" i="44"/>
  <c r="J1895" i="44" s="1"/>
  <c r="L1894" i="44"/>
  <c r="I1894" i="44"/>
  <c r="J1894" i="44" s="1"/>
  <c r="L1893" i="44"/>
  <c r="I1893" i="44"/>
  <c r="J1893" i="44" s="1"/>
  <c r="L1892" i="44"/>
  <c r="I1892" i="44"/>
  <c r="J1892" i="44" s="1"/>
  <c r="L1891" i="44"/>
  <c r="J1891" i="44"/>
  <c r="I1891" i="44"/>
  <c r="L1890" i="44"/>
  <c r="I1890" i="44"/>
  <c r="J1890" i="44" s="1"/>
  <c r="L1889" i="44"/>
  <c r="I1889" i="44"/>
  <c r="J1889" i="44" s="1"/>
  <c r="L1888" i="44"/>
  <c r="I1888" i="44"/>
  <c r="J1888" i="44" s="1"/>
  <c r="L1887" i="44"/>
  <c r="J1887" i="44"/>
  <c r="I1887" i="44"/>
  <c r="L1886" i="44"/>
  <c r="I1886" i="44"/>
  <c r="J1886" i="44" s="1"/>
  <c r="L1885" i="44"/>
  <c r="I1885" i="44"/>
  <c r="J1885" i="44" s="1"/>
  <c r="L1884" i="44"/>
  <c r="I1884" i="44"/>
  <c r="J1884" i="44" s="1"/>
  <c r="L1883" i="44"/>
  <c r="I1883" i="44"/>
  <c r="J1883" i="44" s="1"/>
  <c r="L1882" i="44"/>
  <c r="I1882" i="44"/>
  <c r="J1882" i="44" s="1"/>
  <c r="L1881" i="44"/>
  <c r="I1881" i="44"/>
  <c r="J1881" i="44" s="1"/>
  <c r="L1880" i="44"/>
  <c r="I1880" i="44"/>
  <c r="J1880" i="44" s="1"/>
  <c r="L1879" i="44"/>
  <c r="I1879" i="44"/>
  <c r="J1879" i="44" s="1"/>
  <c r="L1878" i="44"/>
  <c r="I1878" i="44"/>
  <c r="J1878" i="44" s="1"/>
  <c r="L1877" i="44"/>
  <c r="I1877" i="44"/>
  <c r="J1877" i="44" s="1"/>
  <c r="L1876" i="44"/>
  <c r="I1876" i="44"/>
  <c r="J1876" i="44" s="1"/>
  <c r="L1875" i="44"/>
  <c r="J1875" i="44"/>
  <c r="I1875" i="44"/>
  <c r="L1874" i="44"/>
  <c r="I1874" i="44"/>
  <c r="J1874" i="44" s="1"/>
  <c r="L1873" i="44"/>
  <c r="I1873" i="44"/>
  <c r="J1873" i="44" s="1"/>
  <c r="L1872" i="44"/>
  <c r="I1872" i="44"/>
  <c r="J1872" i="44" s="1"/>
  <c r="L1871" i="44"/>
  <c r="J1871" i="44"/>
  <c r="I1871" i="44"/>
  <c r="L1870" i="44"/>
  <c r="I1870" i="44"/>
  <c r="J1870" i="44" s="1"/>
  <c r="L1869" i="44"/>
  <c r="I1869" i="44"/>
  <c r="J1869" i="44" s="1"/>
  <c r="L1868" i="44"/>
  <c r="I1868" i="44"/>
  <c r="J1868" i="44" s="1"/>
  <c r="L1867" i="44"/>
  <c r="I1867" i="44"/>
  <c r="J1867" i="44" s="1"/>
  <c r="L1866" i="44"/>
  <c r="I1866" i="44"/>
  <c r="J1866" i="44" s="1"/>
  <c r="L1865" i="44"/>
  <c r="I1865" i="44"/>
  <c r="J1865" i="44" s="1"/>
  <c r="L1864" i="44"/>
  <c r="I1864" i="44"/>
  <c r="J1864" i="44" s="1"/>
  <c r="L1863" i="44"/>
  <c r="I1863" i="44"/>
  <c r="J1863" i="44" s="1"/>
  <c r="L1862" i="44"/>
  <c r="I1862" i="44"/>
  <c r="J1862" i="44" s="1"/>
  <c r="L1861" i="44"/>
  <c r="I1861" i="44"/>
  <c r="J1861" i="44" s="1"/>
  <c r="L1860" i="44"/>
  <c r="I1860" i="44"/>
  <c r="J1860" i="44" s="1"/>
  <c r="L1859" i="44"/>
  <c r="J1859" i="44"/>
  <c r="I1859" i="44"/>
  <c r="L1858" i="44"/>
  <c r="I1858" i="44"/>
  <c r="J1858" i="44" s="1"/>
  <c r="L1857" i="44"/>
  <c r="I1857" i="44"/>
  <c r="J1857" i="44" s="1"/>
  <c r="L1856" i="44"/>
  <c r="I1856" i="44"/>
  <c r="J1856" i="44" s="1"/>
  <c r="L1855" i="44"/>
  <c r="J1855" i="44"/>
  <c r="I1855" i="44"/>
  <c r="L1854" i="44"/>
  <c r="I1854" i="44"/>
  <c r="J1854" i="44" s="1"/>
  <c r="L1853" i="44"/>
  <c r="I1853" i="44"/>
  <c r="J1853" i="44" s="1"/>
  <c r="L1852" i="44"/>
  <c r="I1852" i="44"/>
  <c r="J1852" i="44" s="1"/>
  <c r="L1851" i="44"/>
  <c r="I1851" i="44"/>
  <c r="J1851" i="44" s="1"/>
  <c r="L1850" i="44"/>
  <c r="I1850" i="44"/>
  <c r="J1850" i="44" s="1"/>
  <c r="L1849" i="44"/>
  <c r="I1849" i="44"/>
  <c r="J1849" i="44" s="1"/>
  <c r="L1848" i="44"/>
  <c r="I1848" i="44"/>
  <c r="J1848" i="44" s="1"/>
  <c r="L1847" i="44"/>
  <c r="I1847" i="44"/>
  <c r="J1847" i="44" s="1"/>
  <c r="L1846" i="44"/>
  <c r="I1846" i="44"/>
  <c r="J1846" i="44" s="1"/>
  <c r="L1845" i="44"/>
  <c r="I1845" i="44"/>
  <c r="J1845" i="44" s="1"/>
  <c r="L1844" i="44"/>
  <c r="I1844" i="44"/>
  <c r="J1844" i="44" s="1"/>
  <c r="L1843" i="44"/>
  <c r="J1843" i="44"/>
  <c r="I1843" i="44"/>
  <c r="L1842" i="44"/>
  <c r="I1842" i="44"/>
  <c r="J1842" i="44" s="1"/>
  <c r="L1841" i="44"/>
  <c r="I1841" i="44"/>
  <c r="J1841" i="44" s="1"/>
  <c r="L1840" i="44"/>
  <c r="I1840" i="44"/>
  <c r="J1840" i="44" s="1"/>
  <c r="L1839" i="44"/>
  <c r="J1839" i="44"/>
  <c r="I1839" i="44"/>
  <c r="L1838" i="44"/>
  <c r="I1838" i="44"/>
  <c r="J1838" i="44" s="1"/>
  <c r="L1837" i="44"/>
  <c r="I1837" i="44"/>
  <c r="J1837" i="44" s="1"/>
  <c r="L1836" i="44"/>
  <c r="I1836" i="44"/>
  <c r="J1836" i="44" s="1"/>
  <c r="L1835" i="44"/>
  <c r="I1835" i="44"/>
  <c r="J1835" i="44" s="1"/>
  <c r="L1834" i="44"/>
  <c r="I1834" i="44"/>
  <c r="J1834" i="44" s="1"/>
  <c r="L1833" i="44"/>
  <c r="I1833" i="44"/>
  <c r="J1833" i="44" s="1"/>
  <c r="L1832" i="44"/>
  <c r="I1832" i="44"/>
  <c r="J1832" i="44" s="1"/>
  <c r="L1831" i="44"/>
  <c r="J1831" i="44"/>
  <c r="I1831" i="44"/>
  <c r="L1830" i="44"/>
  <c r="I1830" i="44"/>
  <c r="J1830" i="44" s="1"/>
  <c r="L1829" i="44"/>
  <c r="I1829" i="44"/>
  <c r="J1829" i="44" s="1"/>
  <c r="L1828" i="44"/>
  <c r="I1828" i="44"/>
  <c r="J1828" i="44" s="1"/>
  <c r="L1827" i="44"/>
  <c r="I1827" i="44"/>
  <c r="J1827" i="44" s="1"/>
  <c r="L1826" i="44"/>
  <c r="J1826" i="44"/>
  <c r="I1826" i="44"/>
  <c r="L1825" i="44"/>
  <c r="I1825" i="44"/>
  <c r="J1825" i="44" s="1"/>
  <c r="L1824" i="44"/>
  <c r="I1824" i="44"/>
  <c r="J1824" i="44" s="1"/>
  <c r="L1823" i="44"/>
  <c r="I1823" i="44"/>
  <c r="J1823" i="44" s="1"/>
  <c r="L1822" i="44"/>
  <c r="I1822" i="44"/>
  <c r="J1822" i="44" s="1"/>
  <c r="L1821" i="44"/>
  <c r="I1821" i="44"/>
  <c r="J1821" i="44" s="1"/>
  <c r="L1820" i="44"/>
  <c r="I1820" i="44"/>
  <c r="J1820" i="44" s="1"/>
  <c r="L1819" i="44"/>
  <c r="I1819" i="44"/>
  <c r="J1819" i="44" s="1"/>
  <c r="L1818" i="44"/>
  <c r="I1818" i="44"/>
  <c r="J1818" i="44" s="1"/>
  <c r="L1817" i="44"/>
  <c r="I1817" i="44"/>
  <c r="J1817" i="44" s="1"/>
  <c r="L1816" i="44"/>
  <c r="I1816" i="44"/>
  <c r="J1816" i="44" s="1"/>
  <c r="L1815" i="44"/>
  <c r="J1815" i="44"/>
  <c r="I1815" i="44"/>
  <c r="L1814" i="44"/>
  <c r="I1814" i="44"/>
  <c r="J1814" i="44" s="1"/>
  <c r="L1813" i="44"/>
  <c r="I1813" i="44"/>
  <c r="J1813" i="44" s="1"/>
  <c r="L1812" i="44"/>
  <c r="I1812" i="44"/>
  <c r="J1812" i="44" s="1"/>
  <c r="L1811" i="44"/>
  <c r="I1811" i="44"/>
  <c r="J1811" i="44" s="1"/>
  <c r="L1810" i="44"/>
  <c r="I1810" i="44"/>
  <c r="J1810" i="44" s="1"/>
  <c r="L1809" i="44"/>
  <c r="I1809" i="44"/>
  <c r="J1809" i="44" s="1"/>
  <c r="L1808" i="44"/>
  <c r="I1808" i="44"/>
  <c r="J1808" i="44" s="1"/>
  <c r="L1807" i="44"/>
  <c r="J1807" i="44"/>
  <c r="I1807" i="44"/>
  <c r="L1806" i="44"/>
  <c r="I1806" i="44"/>
  <c r="J1806" i="44" s="1"/>
  <c r="L1805" i="44"/>
  <c r="I1805" i="44"/>
  <c r="J1805" i="44" s="1"/>
  <c r="L1804" i="44"/>
  <c r="I1804" i="44"/>
  <c r="J1804" i="44" s="1"/>
  <c r="L1803" i="44"/>
  <c r="I1803" i="44"/>
  <c r="J1803" i="44" s="1"/>
  <c r="L1802" i="44"/>
  <c r="I1802" i="44"/>
  <c r="J1802" i="44" s="1"/>
  <c r="L1801" i="44"/>
  <c r="I1801" i="44"/>
  <c r="J1801" i="44" s="1"/>
  <c r="L1800" i="44"/>
  <c r="I1800" i="44"/>
  <c r="J1800" i="44" s="1"/>
  <c r="L1799" i="44"/>
  <c r="I1799" i="44"/>
  <c r="J1799" i="44" s="1"/>
  <c r="L1798" i="44"/>
  <c r="I1798" i="44"/>
  <c r="J1798" i="44" s="1"/>
  <c r="L1797" i="44"/>
  <c r="I1797" i="44"/>
  <c r="J1797" i="44" s="1"/>
  <c r="L1796" i="44"/>
  <c r="I1796" i="44"/>
  <c r="J1796" i="44" s="1"/>
  <c r="L1795" i="44"/>
  <c r="I1795" i="44"/>
  <c r="J1795" i="44" s="1"/>
  <c r="L1794" i="44"/>
  <c r="I1794" i="44"/>
  <c r="J1794" i="44" s="1"/>
  <c r="L1793" i="44"/>
  <c r="I1793" i="44"/>
  <c r="J1793" i="44" s="1"/>
  <c r="L1792" i="44"/>
  <c r="I1792" i="44"/>
  <c r="J1792" i="44" s="1"/>
  <c r="L1791" i="44"/>
  <c r="J1791" i="44"/>
  <c r="I1791" i="44"/>
  <c r="L1790" i="44"/>
  <c r="I1790" i="44"/>
  <c r="J1790" i="44" s="1"/>
  <c r="L1789" i="44"/>
  <c r="I1789" i="44"/>
  <c r="J1789" i="44" s="1"/>
  <c r="L1788" i="44"/>
  <c r="I1788" i="44"/>
  <c r="J1788" i="44" s="1"/>
  <c r="L1787" i="44"/>
  <c r="I1787" i="44"/>
  <c r="J1787" i="44" s="1"/>
  <c r="L1786" i="44"/>
  <c r="I1786" i="44"/>
  <c r="J1786" i="44" s="1"/>
  <c r="L1785" i="44"/>
  <c r="I1785" i="44"/>
  <c r="J1785" i="44" s="1"/>
  <c r="L1784" i="44"/>
  <c r="I1784" i="44"/>
  <c r="J1784" i="44" s="1"/>
  <c r="L1783" i="44"/>
  <c r="J1783" i="44"/>
  <c r="I1783" i="44"/>
  <c r="L1782" i="44"/>
  <c r="I1782" i="44"/>
  <c r="J1782" i="44" s="1"/>
  <c r="L1781" i="44"/>
  <c r="I1781" i="44"/>
  <c r="J1781" i="44" s="1"/>
  <c r="L1780" i="44"/>
  <c r="I1780" i="44"/>
  <c r="J1780" i="44" s="1"/>
  <c r="L1779" i="44"/>
  <c r="I1779" i="44"/>
  <c r="J1779" i="44" s="1"/>
  <c r="L1778" i="44"/>
  <c r="J1778" i="44"/>
  <c r="I1778" i="44"/>
  <c r="L1777" i="44"/>
  <c r="I1777" i="44"/>
  <c r="J1777" i="44" s="1"/>
  <c r="L1776" i="44"/>
  <c r="I1776" i="44"/>
  <c r="J1776" i="44" s="1"/>
  <c r="L1775" i="44"/>
  <c r="I1775" i="44"/>
  <c r="J1775" i="44" s="1"/>
  <c r="L1774" i="44"/>
  <c r="I1774" i="44"/>
  <c r="J1774" i="44" s="1"/>
  <c r="L1773" i="44"/>
  <c r="I1773" i="44"/>
  <c r="J1773" i="44" s="1"/>
  <c r="L1772" i="44"/>
  <c r="I1772" i="44"/>
  <c r="J1772" i="44" s="1"/>
  <c r="L1771" i="44"/>
  <c r="I1771" i="44"/>
  <c r="J1771" i="44" s="1"/>
  <c r="L1770" i="44"/>
  <c r="J1770" i="44"/>
  <c r="I1770" i="44"/>
  <c r="L1769" i="44"/>
  <c r="I1769" i="44"/>
  <c r="J1769" i="44" s="1"/>
  <c r="L1768" i="44"/>
  <c r="I1768" i="44"/>
  <c r="J1768" i="44" s="1"/>
  <c r="L1767" i="44"/>
  <c r="I1767" i="44"/>
  <c r="J1767" i="44" s="1"/>
  <c r="L1766" i="44"/>
  <c r="I1766" i="44"/>
  <c r="J1766" i="44" s="1"/>
  <c r="L1765" i="44"/>
  <c r="I1765" i="44"/>
  <c r="J1765" i="44" s="1"/>
  <c r="L1764" i="44"/>
  <c r="I1764" i="44"/>
  <c r="J1764" i="44" s="1"/>
  <c r="L1763" i="44"/>
  <c r="J1763" i="44"/>
  <c r="I1763" i="44"/>
  <c r="L1762" i="44"/>
  <c r="I1762" i="44"/>
  <c r="J1762" i="44" s="1"/>
  <c r="L1761" i="44"/>
  <c r="I1761" i="44"/>
  <c r="J1761" i="44" s="1"/>
  <c r="L1760" i="44"/>
  <c r="I1760" i="44"/>
  <c r="J1760" i="44" s="1"/>
  <c r="L1759" i="44"/>
  <c r="J1759" i="44"/>
  <c r="I1759" i="44"/>
  <c r="L1758" i="44"/>
  <c r="I1758" i="44"/>
  <c r="J1758" i="44" s="1"/>
  <c r="L1757" i="44"/>
  <c r="I1757" i="44"/>
  <c r="J1757" i="44" s="1"/>
  <c r="L1756" i="44"/>
  <c r="I1756" i="44"/>
  <c r="J1756" i="44" s="1"/>
  <c r="L1755" i="44"/>
  <c r="I1755" i="44"/>
  <c r="J1755" i="44" s="1"/>
  <c r="L1754" i="44"/>
  <c r="I1754" i="44"/>
  <c r="J1754" i="44" s="1"/>
  <c r="L1753" i="44"/>
  <c r="I1753" i="44"/>
  <c r="J1753" i="44" s="1"/>
  <c r="L1752" i="44"/>
  <c r="I1752" i="44"/>
  <c r="J1752" i="44" s="1"/>
  <c r="L1751" i="44"/>
  <c r="I1751" i="44"/>
  <c r="J1751" i="44" s="1"/>
  <c r="L1750" i="44"/>
  <c r="I1750" i="44"/>
  <c r="J1750" i="44" s="1"/>
  <c r="L1749" i="44"/>
  <c r="I1749" i="44"/>
  <c r="J1749" i="44" s="1"/>
  <c r="L1748" i="44"/>
  <c r="I1748" i="44"/>
  <c r="J1748" i="44" s="1"/>
  <c r="L1747" i="44"/>
  <c r="I1747" i="44"/>
  <c r="J1747" i="44" s="1"/>
  <c r="L1746" i="44"/>
  <c r="J1746" i="44"/>
  <c r="I1746" i="44"/>
  <c r="L1745" i="44"/>
  <c r="I1745" i="44"/>
  <c r="J1745" i="44" s="1"/>
  <c r="L1744" i="44"/>
  <c r="I1744" i="44"/>
  <c r="J1744" i="44" s="1"/>
  <c r="L1743" i="44"/>
  <c r="I1743" i="44"/>
  <c r="J1743" i="44" s="1"/>
  <c r="L1742" i="44"/>
  <c r="I1742" i="44"/>
  <c r="J1742" i="44" s="1"/>
  <c r="L1741" i="44"/>
  <c r="I1741" i="44"/>
  <c r="J1741" i="44" s="1"/>
  <c r="L1740" i="44"/>
  <c r="I1740" i="44"/>
  <c r="J1740" i="44" s="1"/>
  <c r="L1739" i="44"/>
  <c r="I1739" i="44"/>
  <c r="J1739" i="44" s="1"/>
  <c r="L1738" i="44"/>
  <c r="J1738" i="44"/>
  <c r="I1738" i="44"/>
  <c r="L1737" i="44"/>
  <c r="I1737" i="44"/>
  <c r="J1737" i="44" s="1"/>
  <c r="L1736" i="44"/>
  <c r="I1736" i="44"/>
  <c r="J1736" i="44" s="1"/>
  <c r="L1735" i="44"/>
  <c r="I1735" i="44"/>
  <c r="J1735" i="44" s="1"/>
  <c r="L1734" i="44"/>
  <c r="I1734" i="44"/>
  <c r="J1734" i="44" s="1"/>
  <c r="L1733" i="44"/>
  <c r="I1733" i="44"/>
  <c r="J1733" i="44" s="1"/>
  <c r="L1732" i="44"/>
  <c r="I1732" i="44"/>
  <c r="J1732" i="44" s="1"/>
  <c r="L1731" i="44"/>
  <c r="I1731" i="44"/>
  <c r="J1731" i="44" s="1"/>
  <c r="L1730" i="44"/>
  <c r="J1730" i="44"/>
  <c r="I1730" i="44"/>
  <c r="L1729" i="44"/>
  <c r="I1729" i="44"/>
  <c r="J1729" i="44" s="1"/>
  <c r="L1728" i="44"/>
  <c r="I1728" i="44"/>
  <c r="J1728" i="44" s="1"/>
  <c r="L1727" i="44"/>
  <c r="I1727" i="44"/>
  <c r="J1727" i="44" s="1"/>
  <c r="L1726" i="44"/>
  <c r="I1726" i="44"/>
  <c r="J1726" i="44" s="1"/>
  <c r="L1725" i="44"/>
  <c r="I1725" i="44"/>
  <c r="J1725" i="44" s="1"/>
  <c r="L1724" i="44"/>
  <c r="I1724" i="44"/>
  <c r="J1724" i="44" s="1"/>
  <c r="L1723" i="44"/>
  <c r="I1723" i="44"/>
  <c r="J1723" i="44" s="1"/>
  <c r="L1722" i="44"/>
  <c r="J1722" i="44"/>
  <c r="I1722" i="44"/>
  <c r="L1721" i="44"/>
  <c r="I1721" i="44"/>
  <c r="J1721" i="44" s="1"/>
  <c r="L1720" i="44"/>
  <c r="I1720" i="44"/>
  <c r="J1720" i="44" s="1"/>
  <c r="L1719" i="44"/>
  <c r="I1719" i="44"/>
  <c r="J1719" i="44" s="1"/>
  <c r="L1718" i="44"/>
  <c r="I1718" i="44"/>
  <c r="J1718" i="44" s="1"/>
  <c r="L1717" i="44"/>
  <c r="I1717" i="44"/>
  <c r="J1717" i="44" s="1"/>
  <c r="L1716" i="44"/>
  <c r="I1716" i="44"/>
  <c r="J1716" i="44" s="1"/>
  <c r="L1715" i="44"/>
  <c r="I1715" i="44"/>
  <c r="J1715" i="44" s="1"/>
  <c r="L1714" i="44"/>
  <c r="J1714" i="44"/>
  <c r="I1714" i="44"/>
  <c r="L1713" i="44"/>
  <c r="I1713" i="44"/>
  <c r="J1713" i="44" s="1"/>
  <c r="L1712" i="44"/>
  <c r="I1712" i="44"/>
  <c r="J1712" i="44" s="1"/>
  <c r="L1711" i="44"/>
  <c r="I1711" i="44"/>
  <c r="J1711" i="44" s="1"/>
  <c r="L1710" i="44"/>
  <c r="I1710" i="44"/>
  <c r="J1710" i="44" s="1"/>
  <c r="L1709" i="44"/>
  <c r="I1709" i="44"/>
  <c r="J1709" i="44" s="1"/>
  <c r="L1708" i="44"/>
  <c r="I1708" i="44"/>
  <c r="J1708" i="44" s="1"/>
  <c r="L1707" i="44"/>
  <c r="I1707" i="44"/>
  <c r="J1707" i="44" s="1"/>
  <c r="L1706" i="44"/>
  <c r="J1706" i="44"/>
  <c r="I1706" i="44"/>
  <c r="L1705" i="44"/>
  <c r="I1705" i="44"/>
  <c r="J1705" i="44" s="1"/>
  <c r="L1704" i="44"/>
  <c r="I1704" i="44"/>
  <c r="J1704" i="44" s="1"/>
  <c r="L1703" i="44"/>
  <c r="I1703" i="44"/>
  <c r="J1703" i="44" s="1"/>
  <c r="L1702" i="44"/>
  <c r="I1702" i="44"/>
  <c r="J1702" i="44" s="1"/>
  <c r="L1701" i="44"/>
  <c r="I1701" i="44"/>
  <c r="J1701" i="44" s="1"/>
  <c r="L1700" i="44"/>
  <c r="I1700" i="44"/>
  <c r="J1700" i="44" s="1"/>
  <c r="L1699" i="44"/>
  <c r="J1699" i="44"/>
  <c r="I1699" i="44"/>
  <c r="L1698" i="44"/>
  <c r="I1698" i="44"/>
  <c r="J1698" i="44" s="1"/>
  <c r="L1697" i="44"/>
  <c r="I1697" i="44"/>
  <c r="J1697" i="44" s="1"/>
  <c r="L1696" i="44"/>
  <c r="I1696" i="44"/>
  <c r="J1696" i="44" s="1"/>
  <c r="L1695" i="44"/>
  <c r="J1695" i="44"/>
  <c r="I1695" i="44"/>
  <c r="L1694" i="44"/>
  <c r="I1694" i="44"/>
  <c r="J1694" i="44" s="1"/>
  <c r="L1693" i="44"/>
  <c r="I1693" i="44"/>
  <c r="J1693" i="44" s="1"/>
  <c r="L1692" i="44"/>
  <c r="I1692" i="44"/>
  <c r="J1692" i="44" s="1"/>
  <c r="L1691" i="44"/>
  <c r="I1691" i="44"/>
  <c r="J1691" i="44" s="1"/>
  <c r="L1690" i="44"/>
  <c r="I1690" i="44"/>
  <c r="J1690" i="44" s="1"/>
  <c r="L1689" i="44"/>
  <c r="I1689" i="44"/>
  <c r="J1689" i="44" s="1"/>
  <c r="L1688" i="44"/>
  <c r="I1688" i="44"/>
  <c r="J1688" i="44" s="1"/>
  <c r="L1687" i="44"/>
  <c r="I1687" i="44"/>
  <c r="J1687" i="44" s="1"/>
  <c r="L1686" i="44"/>
  <c r="I1686" i="44"/>
  <c r="J1686" i="44" s="1"/>
  <c r="L1685" i="44"/>
  <c r="I1685" i="44"/>
  <c r="J1685" i="44" s="1"/>
  <c r="L1684" i="44"/>
  <c r="I1684" i="44"/>
  <c r="J1684" i="44" s="1"/>
  <c r="L1683" i="44"/>
  <c r="I1683" i="44"/>
  <c r="J1683" i="44" s="1"/>
  <c r="L1682" i="44"/>
  <c r="J1682" i="44"/>
  <c r="I1682" i="44"/>
  <c r="L1681" i="44"/>
  <c r="I1681" i="44"/>
  <c r="J1681" i="44" s="1"/>
  <c r="L1680" i="44"/>
  <c r="I1680" i="44"/>
  <c r="J1680" i="44" s="1"/>
  <c r="L1679" i="44"/>
  <c r="I1679" i="44"/>
  <c r="J1679" i="44" s="1"/>
  <c r="L1678" i="44"/>
  <c r="I1678" i="44"/>
  <c r="J1678" i="44" s="1"/>
  <c r="L1677" i="44"/>
  <c r="I1677" i="44"/>
  <c r="J1677" i="44" s="1"/>
  <c r="L1676" i="44"/>
  <c r="I1676" i="44"/>
  <c r="J1676" i="44" s="1"/>
  <c r="L1675" i="44"/>
  <c r="I1675" i="44"/>
  <c r="J1675" i="44" s="1"/>
  <c r="L1674" i="44"/>
  <c r="I1674" i="44"/>
  <c r="J1674" i="44" s="1"/>
  <c r="L1673" i="44"/>
  <c r="I1673" i="44"/>
  <c r="J1673" i="44" s="1"/>
  <c r="L1672" i="44"/>
  <c r="I1672" i="44"/>
  <c r="J1672" i="44" s="1"/>
  <c r="L1671" i="44"/>
  <c r="I1671" i="44"/>
  <c r="J1671" i="44" s="1"/>
  <c r="L1670" i="44"/>
  <c r="I1670" i="44"/>
  <c r="J1670" i="44" s="1"/>
  <c r="L1669" i="44"/>
  <c r="I1669" i="44"/>
  <c r="J1669" i="44" s="1"/>
  <c r="L1668" i="44"/>
  <c r="I1668" i="44"/>
  <c r="J1668" i="44" s="1"/>
  <c r="L1667" i="44"/>
  <c r="I1667" i="44"/>
  <c r="J1667" i="44" s="1"/>
  <c r="L1666" i="44"/>
  <c r="J1666" i="44"/>
  <c r="I1666" i="44"/>
  <c r="L1665" i="44"/>
  <c r="I1665" i="44"/>
  <c r="J1665" i="44" s="1"/>
  <c r="L1664" i="44"/>
  <c r="I1664" i="44"/>
  <c r="J1664" i="44" s="1"/>
  <c r="L1663" i="44"/>
  <c r="I1663" i="44"/>
  <c r="J1663" i="44" s="1"/>
  <c r="L1662" i="44"/>
  <c r="I1662" i="44"/>
  <c r="J1662" i="44" s="1"/>
  <c r="L1661" i="44"/>
  <c r="I1661" i="44"/>
  <c r="J1661" i="44" s="1"/>
  <c r="L1660" i="44"/>
  <c r="I1660" i="44"/>
  <c r="J1660" i="44" s="1"/>
  <c r="L1659" i="44"/>
  <c r="I1659" i="44"/>
  <c r="J1659" i="44" s="1"/>
  <c r="L1658" i="44"/>
  <c r="J1658" i="44"/>
  <c r="I1658" i="44"/>
  <c r="L1657" i="44"/>
  <c r="I1657" i="44"/>
  <c r="J1657" i="44" s="1"/>
  <c r="L1656" i="44"/>
  <c r="I1656" i="44"/>
  <c r="J1656" i="44" s="1"/>
  <c r="L1655" i="44"/>
  <c r="I1655" i="44"/>
  <c r="J1655" i="44" s="1"/>
  <c r="L1654" i="44"/>
  <c r="I1654" i="44"/>
  <c r="J1654" i="44" s="1"/>
  <c r="L1653" i="44"/>
  <c r="I1653" i="44"/>
  <c r="J1653" i="44" s="1"/>
  <c r="L1652" i="44"/>
  <c r="I1652" i="44"/>
  <c r="J1652" i="44" s="1"/>
  <c r="L1651" i="44"/>
  <c r="J1651" i="44"/>
  <c r="I1651" i="44"/>
  <c r="L1650" i="44"/>
  <c r="I1650" i="44"/>
  <c r="J1650" i="44" s="1"/>
  <c r="L1649" i="44"/>
  <c r="I1649" i="44"/>
  <c r="J1649" i="44" s="1"/>
  <c r="L1648" i="44"/>
  <c r="I1648" i="44"/>
  <c r="J1648" i="44" s="1"/>
  <c r="L1647" i="44"/>
  <c r="J1647" i="44"/>
  <c r="I1647" i="44"/>
  <c r="L1646" i="44"/>
  <c r="I1646" i="44"/>
  <c r="J1646" i="44" s="1"/>
  <c r="L1645" i="44"/>
  <c r="I1645" i="44"/>
  <c r="J1645" i="44" s="1"/>
  <c r="L1644" i="44"/>
  <c r="I1644" i="44"/>
  <c r="J1644" i="44" s="1"/>
  <c r="L1643" i="44"/>
  <c r="I1643" i="44"/>
  <c r="J1643" i="44" s="1"/>
  <c r="L1642" i="44"/>
  <c r="I1642" i="44"/>
  <c r="J1642" i="44" s="1"/>
  <c r="L1641" i="44"/>
  <c r="I1641" i="44"/>
  <c r="J1641" i="44" s="1"/>
  <c r="L1640" i="44"/>
  <c r="I1640" i="44"/>
  <c r="J1640" i="44" s="1"/>
  <c r="L1639" i="44"/>
  <c r="J1639" i="44"/>
  <c r="I1639" i="44"/>
  <c r="L1638" i="44"/>
  <c r="I1638" i="44"/>
  <c r="J1638" i="44" s="1"/>
  <c r="L1637" i="44"/>
  <c r="I1637" i="44"/>
  <c r="J1637" i="44" s="1"/>
  <c r="L1636" i="44"/>
  <c r="I1636" i="44"/>
  <c r="J1636" i="44" s="1"/>
  <c r="L1635" i="44"/>
  <c r="I1635" i="44"/>
  <c r="J1635" i="44" s="1"/>
  <c r="L1634" i="44"/>
  <c r="J1634" i="44"/>
  <c r="I1634" i="44"/>
  <c r="L1633" i="44"/>
  <c r="I1633" i="44"/>
  <c r="J1633" i="44" s="1"/>
  <c r="L1632" i="44"/>
  <c r="I1632" i="44"/>
  <c r="J1632" i="44" s="1"/>
  <c r="L1631" i="44"/>
  <c r="I1631" i="44"/>
  <c r="J1631" i="44" s="1"/>
  <c r="L1630" i="44"/>
  <c r="I1630" i="44"/>
  <c r="J1630" i="44" s="1"/>
  <c r="L1629" i="44"/>
  <c r="I1629" i="44"/>
  <c r="J1629" i="44" s="1"/>
  <c r="L1628" i="44"/>
  <c r="I1628" i="44"/>
  <c r="J1628" i="44" s="1"/>
  <c r="L1627" i="44"/>
  <c r="I1627" i="44"/>
  <c r="J1627" i="44" s="1"/>
  <c r="L1626" i="44"/>
  <c r="I1626" i="44"/>
  <c r="J1626" i="44" s="1"/>
  <c r="L1625" i="44"/>
  <c r="I1625" i="44"/>
  <c r="J1625" i="44" s="1"/>
  <c r="L1624" i="44"/>
  <c r="I1624" i="44"/>
  <c r="J1624" i="44" s="1"/>
  <c r="L1623" i="44"/>
  <c r="J1623" i="44"/>
  <c r="I1623" i="44"/>
  <c r="L1622" i="44"/>
  <c r="I1622" i="44"/>
  <c r="J1622" i="44" s="1"/>
  <c r="L1621" i="44"/>
  <c r="I1621" i="44"/>
  <c r="J1621" i="44" s="1"/>
  <c r="L1620" i="44"/>
  <c r="I1620" i="44"/>
  <c r="J1620" i="44" s="1"/>
  <c r="L1619" i="44"/>
  <c r="I1619" i="44"/>
  <c r="J1619" i="44" s="1"/>
  <c r="L1618" i="44"/>
  <c r="I1618" i="44"/>
  <c r="J1618" i="44" s="1"/>
  <c r="L1617" i="44"/>
  <c r="I1617" i="44"/>
  <c r="J1617" i="44" s="1"/>
  <c r="L1616" i="44"/>
  <c r="I1616" i="44"/>
  <c r="J1616" i="44" s="1"/>
  <c r="L1615" i="44"/>
  <c r="J1615" i="44"/>
  <c r="I1615" i="44"/>
  <c r="L1614" i="44"/>
  <c r="I1614" i="44"/>
  <c r="J1614" i="44" s="1"/>
  <c r="L1613" i="44"/>
  <c r="I1613" i="44"/>
  <c r="J1613" i="44" s="1"/>
  <c r="L1612" i="44"/>
  <c r="I1612" i="44"/>
  <c r="J1612" i="44" s="1"/>
  <c r="L1611" i="44"/>
  <c r="I1611" i="44"/>
  <c r="J1611" i="44" s="1"/>
  <c r="L1610" i="44"/>
  <c r="I1610" i="44"/>
  <c r="J1610" i="44" s="1"/>
  <c r="L1609" i="44"/>
  <c r="I1609" i="44"/>
  <c r="J1609" i="44" s="1"/>
  <c r="L1608" i="44"/>
  <c r="I1608" i="44"/>
  <c r="J1608" i="44" s="1"/>
  <c r="L1607" i="44"/>
  <c r="I1607" i="44"/>
  <c r="J1607" i="44" s="1"/>
  <c r="L1606" i="44"/>
  <c r="I1606" i="44"/>
  <c r="J1606" i="44" s="1"/>
  <c r="L1605" i="44"/>
  <c r="I1605" i="44"/>
  <c r="J1605" i="44" s="1"/>
  <c r="L1604" i="44"/>
  <c r="I1604" i="44"/>
  <c r="J1604" i="44" s="1"/>
  <c r="L1603" i="44"/>
  <c r="I1603" i="44"/>
  <c r="J1603" i="44" s="1"/>
  <c r="L1602" i="44"/>
  <c r="J1602" i="44"/>
  <c r="I1602" i="44"/>
  <c r="L1601" i="44"/>
  <c r="I1601" i="44"/>
  <c r="J1601" i="44" s="1"/>
  <c r="L1600" i="44"/>
  <c r="I1600" i="44"/>
  <c r="J1600" i="44" s="1"/>
  <c r="L1599" i="44"/>
  <c r="I1599" i="44"/>
  <c r="J1599" i="44" s="1"/>
  <c r="L1598" i="44"/>
  <c r="I1598" i="44"/>
  <c r="J1598" i="44" s="1"/>
  <c r="L1597" i="44"/>
  <c r="I1597" i="44"/>
  <c r="J1597" i="44" s="1"/>
  <c r="L1596" i="44"/>
  <c r="I1596" i="44"/>
  <c r="J1596" i="44" s="1"/>
  <c r="L1595" i="44"/>
  <c r="I1595" i="44"/>
  <c r="J1595" i="44" s="1"/>
  <c r="L1594" i="44"/>
  <c r="J1594" i="44"/>
  <c r="I1594" i="44"/>
  <c r="L1593" i="44"/>
  <c r="I1593" i="44"/>
  <c r="J1593" i="44" s="1"/>
  <c r="L1592" i="44"/>
  <c r="I1592" i="44"/>
  <c r="J1592" i="44" s="1"/>
  <c r="L1591" i="44"/>
  <c r="I1591" i="44"/>
  <c r="J1591" i="44" s="1"/>
  <c r="L1590" i="44"/>
  <c r="I1590" i="44"/>
  <c r="J1590" i="44" s="1"/>
  <c r="L1589" i="44"/>
  <c r="I1589" i="44"/>
  <c r="J1589" i="44" s="1"/>
  <c r="L1588" i="44"/>
  <c r="I1588" i="44"/>
  <c r="J1588" i="44" s="1"/>
  <c r="L1587" i="44"/>
  <c r="I1587" i="44"/>
  <c r="J1587" i="44" s="1"/>
  <c r="L1586" i="44"/>
  <c r="J1586" i="44"/>
  <c r="I1586" i="44"/>
  <c r="L1585" i="44"/>
  <c r="I1585" i="44"/>
  <c r="J1585" i="44" s="1"/>
  <c r="L1584" i="44"/>
  <c r="I1584" i="44"/>
  <c r="J1584" i="44" s="1"/>
  <c r="L1583" i="44"/>
  <c r="I1583" i="44"/>
  <c r="J1583" i="44" s="1"/>
  <c r="L1582" i="44"/>
  <c r="I1582" i="44"/>
  <c r="J1582" i="44" s="1"/>
  <c r="L1581" i="44"/>
  <c r="I1581" i="44"/>
  <c r="J1581" i="44" s="1"/>
  <c r="L1580" i="44"/>
  <c r="I1580" i="44"/>
  <c r="J1580" i="44" s="1"/>
  <c r="L1579" i="44"/>
  <c r="I1579" i="44"/>
  <c r="J1579" i="44" s="1"/>
  <c r="L1578" i="44"/>
  <c r="J1578" i="44"/>
  <c r="I1578" i="44"/>
  <c r="L1577" i="44"/>
  <c r="I1577" i="44"/>
  <c r="J1577" i="44" s="1"/>
  <c r="L1576" i="44"/>
  <c r="I1576" i="44"/>
  <c r="J1576" i="44" s="1"/>
  <c r="L1575" i="44"/>
  <c r="I1575" i="44"/>
  <c r="J1575" i="44" s="1"/>
  <c r="L1574" i="44"/>
  <c r="I1574" i="44"/>
  <c r="J1574" i="44" s="1"/>
  <c r="L1573" i="44"/>
  <c r="I1573" i="44"/>
  <c r="J1573" i="44" s="1"/>
  <c r="L1572" i="44"/>
  <c r="I1572" i="44"/>
  <c r="J1572" i="44" s="1"/>
  <c r="L1571" i="44"/>
  <c r="J1571" i="44"/>
  <c r="I1571" i="44"/>
  <c r="L1570" i="44"/>
  <c r="I1570" i="44"/>
  <c r="J1570" i="44" s="1"/>
  <c r="L1569" i="44"/>
  <c r="I1569" i="44"/>
  <c r="J1569" i="44" s="1"/>
  <c r="L1568" i="44"/>
  <c r="I1568" i="44"/>
  <c r="J1568" i="44" s="1"/>
  <c r="L1567" i="44"/>
  <c r="J1567" i="44"/>
  <c r="I1567" i="44"/>
  <c r="L1566" i="44"/>
  <c r="I1566" i="44"/>
  <c r="J1566" i="44" s="1"/>
  <c r="L1565" i="44"/>
  <c r="I1565" i="44"/>
  <c r="J1565" i="44" s="1"/>
  <c r="L1564" i="44"/>
  <c r="I1564" i="44"/>
  <c r="J1564" i="44" s="1"/>
  <c r="L1563" i="44"/>
  <c r="I1563" i="44"/>
  <c r="J1563" i="44" s="1"/>
  <c r="L1562" i="44"/>
  <c r="I1562" i="44"/>
  <c r="J1562" i="44" s="1"/>
  <c r="L1561" i="44"/>
  <c r="I1561" i="44"/>
  <c r="J1561" i="44" s="1"/>
  <c r="L1560" i="44"/>
  <c r="I1560" i="44"/>
  <c r="J1560" i="44" s="1"/>
  <c r="L1559" i="44"/>
  <c r="I1559" i="44"/>
  <c r="J1559" i="44" s="1"/>
  <c r="L1558" i="44"/>
  <c r="I1558" i="44"/>
  <c r="J1558" i="44" s="1"/>
  <c r="L1557" i="44"/>
  <c r="I1557" i="44"/>
  <c r="J1557" i="44" s="1"/>
  <c r="L1556" i="44"/>
  <c r="I1556" i="44"/>
  <c r="J1556" i="44" s="1"/>
  <c r="L1555" i="44"/>
  <c r="I1555" i="44"/>
  <c r="J1555" i="44" s="1"/>
  <c r="L1554" i="44"/>
  <c r="J1554" i="44"/>
  <c r="I1554" i="44"/>
  <c r="L1553" i="44"/>
  <c r="I1553" i="44"/>
  <c r="J1553" i="44" s="1"/>
  <c r="L1552" i="44"/>
  <c r="I1552" i="44"/>
  <c r="J1552" i="44" s="1"/>
  <c r="L1551" i="44"/>
  <c r="I1551" i="44"/>
  <c r="J1551" i="44" s="1"/>
  <c r="L1550" i="44"/>
  <c r="I1550" i="44"/>
  <c r="J1550" i="44" s="1"/>
  <c r="L1549" i="44"/>
  <c r="I1549" i="44"/>
  <c r="J1549" i="44" s="1"/>
  <c r="L1548" i="44"/>
  <c r="I1548" i="44"/>
  <c r="J1548" i="44" s="1"/>
  <c r="L1547" i="44"/>
  <c r="I1547" i="44"/>
  <c r="J1547" i="44" s="1"/>
  <c r="L1546" i="44"/>
  <c r="I1546" i="44"/>
  <c r="J1546" i="44" s="1"/>
  <c r="L1545" i="44"/>
  <c r="I1545" i="44"/>
  <c r="J1545" i="44" s="1"/>
  <c r="L1544" i="44"/>
  <c r="I1544" i="44"/>
  <c r="J1544" i="44" s="1"/>
  <c r="L1543" i="44"/>
  <c r="I1543" i="44"/>
  <c r="J1543" i="44" s="1"/>
  <c r="L1542" i="44"/>
  <c r="I1542" i="44"/>
  <c r="J1542" i="44" s="1"/>
  <c r="L1541" i="44"/>
  <c r="I1541" i="44"/>
  <c r="J1541" i="44" s="1"/>
  <c r="L1540" i="44"/>
  <c r="I1540" i="44"/>
  <c r="J1540" i="44" s="1"/>
  <c r="L1539" i="44"/>
  <c r="I1539" i="44"/>
  <c r="J1539" i="44" s="1"/>
  <c r="L1538" i="44"/>
  <c r="J1538" i="44"/>
  <c r="I1538" i="44"/>
  <c r="L1537" i="44"/>
  <c r="I1537" i="44"/>
  <c r="J1537" i="44" s="1"/>
  <c r="L1536" i="44"/>
  <c r="I1536" i="44"/>
  <c r="J1536" i="44" s="1"/>
  <c r="L1535" i="44"/>
  <c r="I1535" i="44"/>
  <c r="J1535" i="44" s="1"/>
  <c r="L1534" i="44"/>
  <c r="I1534" i="44"/>
  <c r="J1534" i="44" s="1"/>
  <c r="L1533" i="44"/>
  <c r="I1533" i="44"/>
  <c r="J1533" i="44" s="1"/>
  <c r="L1532" i="44"/>
  <c r="I1532" i="44"/>
  <c r="J1532" i="44" s="1"/>
  <c r="L1531" i="44"/>
  <c r="I1531" i="44"/>
  <c r="J1531" i="44" s="1"/>
  <c r="L1530" i="44"/>
  <c r="J1530" i="44"/>
  <c r="I1530" i="44"/>
  <c r="L1529" i="44"/>
  <c r="I1529" i="44"/>
  <c r="J1529" i="44" s="1"/>
  <c r="L1528" i="44"/>
  <c r="I1528" i="44"/>
  <c r="J1528" i="44" s="1"/>
  <c r="L1527" i="44"/>
  <c r="I1527" i="44"/>
  <c r="J1527" i="44" s="1"/>
  <c r="L1526" i="44"/>
  <c r="I1526" i="44"/>
  <c r="J1526" i="44" s="1"/>
  <c r="L1525" i="44"/>
  <c r="I1525" i="44"/>
  <c r="J1525" i="44" s="1"/>
  <c r="L1524" i="44"/>
  <c r="I1524" i="44"/>
  <c r="J1524" i="44" s="1"/>
  <c r="L1523" i="44"/>
  <c r="J1523" i="44"/>
  <c r="I1523" i="44"/>
  <c r="L1522" i="44"/>
  <c r="I1522" i="44"/>
  <c r="J1522" i="44" s="1"/>
  <c r="L1521" i="44"/>
  <c r="I1521" i="44"/>
  <c r="J1521" i="44" s="1"/>
  <c r="L1520" i="44"/>
  <c r="I1520" i="44"/>
  <c r="J1520" i="44" s="1"/>
  <c r="L1519" i="44"/>
  <c r="J1519" i="44"/>
  <c r="I1519" i="44"/>
  <c r="L1518" i="44"/>
  <c r="I1518" i="44"/>
  <c r="J1518" i="44" s="1"/>
  <c r="L1517" i="44"/>
  <c r="I1517" i="44"/>
  <c r="J1517" i="44" s="1"/>
  <c r="L1516" i="44"/>
  <c r="I1516" i="44"/>
  <c r="J1516" i="44" s="1"/>
  <c r="L1515" i="44"/>
  <c r="I1515" i="44"/>
  <c r="J1515" i="44" s="1"/>
  <c r="L1514" i="44"/>
  <c r="I1514" i="44"/>
  <c r="J1514" i="44" s="1"/>
  <c r="L1513" i="44"/>
  <c r="I1513" i="44"/>
  <c r="J1513" i="44" s="1"/>
  <c r="L1512" i="44"/>
  <c r="I1512" i="44"/>
  <c r="J1512" i="44" s="1"/>
  <c r="L1511" i="44"/>
  <c r="J1511" i="44"/>
  <c r="I1511" i="44"/>
  <c r="L1510" i="44"/>
  <c r="I1510" i="44"/>
  <c r="J1510" i="44" s="1"/>
  <c r="L1509" i="44"/>
  <c r="I1509" i="44"/>
  <c r="J1509" i="44" s="1"/>
  <c r="L1508" i="44"/>
  <c r="I1508" i="44"/>
  <c r="J1508" i="44" s="1"/>
  <c r="L1507" i="44"/>
  <c r="I1507" i="44"/>
  <c r="J1507" i="44" s="1"/>
  <c r="L1506" i="44"/>
  <c r="J1506" i="44"/>
  <c r="I1506" i="44"/>
  <c r="L1505" i="44"/>
  <c r="I1505" i="44"/>
  <c r="J1505" i="44" s="1"/>
  <c r="L1504" i="44"/>
  <c r="I1504" i="44"/>
  <c r="J1504" i="44" s="1"/>
  <c r="L1503" i="44"/>
  <c r="I1503" i="44"/>
  <c r="J1503" i="44" s="1"/>
  <c r="L1502" i="44"/>
  <c r="I1502" i="44"/>
  <c r="J1502" i="44" s="1"/>
  <c r="L1501" i="44"/>
  <c r="I1501" i="44"/>
  <c r="J1501" i="44" s="1"/>
  <c r="L1500" i="44"/>
  <c r="I1500" i="44"/>
  <c r="J1500" i="44" s="1"/>
  <c r="L1499" i="44"/>
  <c r="I1499" i="44"/>
  <c r="J1499" i="44" s="1"/>
  <c r="L1498" i="44"/>
  <c r="I1498" i="44"/>
  <c r="J1498" i="44" s="1"/>
  <c r="L1497" i="44"/>
  <c r="I1497" i="44"/>
  <c r="J1497" i="44" s="1"/>
  <c r="L1496" i="44"/>
  <c r="I1496" i="44"/>
  <c r="J1496" i="44" s="1"/>
  <c r="L1495" i="44"/>
  <c r="J1495" i="44"/>
  <c r="I1495" i="44"/>
  <c r="L1494" i="44"/>
  <c r="I1494" i="44"/>
  <c r="J1494" i="44" s="1"/>
  <c r="L1493" i="44"/>
  <c r="I1493" i="44"/>
  <c r="J1493" i="44" s="1"/>
  <c r="L1492" i="44"/>
  <c r="I1492" i="44"/>
  <c r="J1492" i="44" s="1"/>
  <c r="L1491" i="44"/>
  <c r="I1491" i="44"/>
  <c r="J1491" i="44" s="1"/>
  <c r="L1490" i="44"/>
  <c r="I1490" i="44"/>
  <c r="J1490" i="44" s="1"/>
  <c r="L1489" i="44"/>
  <c r="I1489" i="44"/>
  <c r="J1489" i="44" s="1"/>
  <c r="L1488" i="44"/>
  <c r="I1488" i="44"/>
  <c r="J1488" i="44" s="1"/>
  <c r="L1487" i="44"/>
  <c r="J1487" i="44"/>
  <c r="I1487" i="44"/>
  <c r="L1486" i="44"/>
  <c r="I1486" i="44"/>
  <c r="J1486" i="44" s="1"/>
  <c r="L1485" i="44"/>
  <c r="I1485" i="44"/>
  <c r="J1485" i="44" s="1"/>
  <c r="L1484" i="44"/>
  <c r="I1484" i="44"/>
  <c r="J1484" i="44" s="1"/>
  <c r="L1483" i="44"/>
  <c r="I1483" i="44"/>
  <c r="J1483" i="44" s="1"/>
  <c r="L1482" i="44"/>
  <c r="I1482" i="44"/>
  <c r="J1482" i="44" s="1"/>
  <c r="L1481" i="44"/>
  <c r="I1481" i="44"/>
  <c r="J1481" i="44" s="1"/>
  <c r="L1480" i="44"/>
  <c r="I1480" i="44"/>
  <c r="J1480" i="44" s="1"/>
  <c r="L1479" i="44"/>
  <c r="I1479" i="44"/>
  <c r="J1479" i="44" s="1"/>
  <c r="L1478" i="44"/>
  <c r="I1478" i="44"/>
  <c r="J1478" i="44" s="1"/>
  <c r="L1477" i="44"/>
  <c r="I1477" i="44"/>
  <c r="J1477" i="44" s="1"/>
  <c r="L1476" i="44"/>
  <c r="I1476" i="44"/>
  <c r="J1476" i="44" s="1"/>
  <c r="L1475" i="44"/>
  <c r="I1475" i="44"/>
  <c r="J1475" i="44" s="1"/>
  <c r="L1474" i="44"/>
  <c r="I1474" i="44"/>
  <c r="J1474" i="44" s="1"/>
  <c r="L1473" i="44"/>
  <c r="I1473" i="44"/>
  <c r="J1473" i="44" s="1"/>
  <c r="L1472" i="44"/>
  <c r="I1472" i="44"/>
  <c r="J1472" i="44" s="1"/>
  <c r="L1471" i="44"/>
  <c r="J1471" i="44"/>
  <c r="I1471" i="44"/>
  <c r="L1470" i="44"/>
  <c r="I1470" i="44"/>
  <c r="J1470" i="44" s="1"/>
  <c r="L1469" i="44"/>
  <c r="I1469" i="44"/>
  <c r="J1469" i="44" s="1"/>
  <c r="L1468" i="44"/>
  <c r="I1468" i="44"/>
  <c r="J1468" i="44" s="1"/>
  <c r="L1467" i="44"/>
  <c r="I1467" i="44"/>
  <c r="J1467" i="44" s="1"/>
  <c r="L1466" i="44"/>
  <c r="I1466" i="44"/>
  <c r="J1466" i="44" s="1"/>
  <c r="L1465" i="44"/>
  <c r="I1465" i="44"/>
  <c r="J1465" i="44" s="1"/>
  <c r="L1464" i="44"/>
  <c r="I1464" i="44"/>
  <c r="J1464" i="44" s="1"/>
  <c r="L1463" i="44"/>
  <c r="J1463" i="44"/>
  <c r="I1463" i="44"/>
  <c r="L1462" i="44"/>
  <c r="I1462" i="44"/>
  <c r="J1462" i="44" s="1"/>
  <c r="L1461" i="44"/>
  <c r="I1461" i="44"/>
  <c r="J1461" i="44" s="1"/>
  <c r="L1460" i="44"/>
  <c r="I1460" i="44"/>
  <c r="J1460" i="44" s="1"/>
  <c r="L1459" i="44"/>
  <c r="I1459" i="44"/>
  <c r="J1459" i="44" s="1"/>
  <c r="L1458" i="44"/>
  <c r="J1458" i="44"/>
  <c r="I1458" i="44"/>
  <c r="L1457" i="44"/>
  <c r="I1457" i="44"/>
  <c r="J1457" i="44" s="1"/>
  <c r="L1456" i="44"/>
  <c r="I1456" i="44"/>
  <c r="J1456" i="44" s="1"/>
  <c r="L1455" i="44"/>
  <c r="I1455" i="44"/>
  <c r="J1455" i="44" s="1"/>
  <c r="L1454" i="44"/>
  <c r="I1454" i="44"/>
  <c r="J1454" i="44" s="1"/>
  <c r="L1453" i="44"/>
  <c r="I1453" i="44"/>
  <c r="J1453" i="44" s="1"/>
  <c r="L1452" i="44"/>
  <c r="I1452" i="44"/>
  <c r="J1452" i="44" s="1"/>
  <c r="L1451" i="44"/>
  <c r="I1451" i="44"/>
  <c r="J1451" i="44" s="1"/>
  <c r="L1450" i="44"/>
  <c r="I1450" i="44"/>
  <c r="J1450" i="44" s="1"/>
  <c r="L1449" i="44"/>
  <c r="I1449" i="44"/>
  <c r="J1449" i="44" s="1"/>
  <c r="L1448" i="44"/>
  <c r="I1448" i="44"/>
  <c r="J1448" i="44" s="1"/>
  <c r="L1447" i="44"/>
  <c r="I1447" i="44"/>
  <c r="J1447" i="44" s="1"/>
  <c r="L1446" i="44"/>
  <c r="I1446" i="44"/>
  <c r="J1446" i="44" s="1"/>
  <c r="L1445" i="44"/>
  <c r="I1445" i="44"/>
  <c r="J1445" i="44" s="1"/>
  <c r="L1444" i="44"/>
  <c r="I1444" i="44"/>
  <c r="J1444" i="44" s="1"/>
  <c r="L1443" i="44"/>
  <c r="J1443" i="44"/>
  <c r="I1443" i="44"/>
  <c r="L1442" i="44"/>
  <c r="I1442" i="44"/>
  <c r="J1442" i="44" s="1"/>
  <c r="L1441" i="44"/>
  <c r="I1441" i="44"/>
  <c r="J1441" i="44" s="1"/>
  <c r="L1440" i="44"/>
  <c r="I1440" i="44"/>
  <c r="J1440" i="44" s="1"/>
  <c r="L1439" i="44"/>
  <c r="I1439" i="44"/>
  <c r="J1439" i="44" s="1"/>
  <c r="L1438" i="44"/>
  <c r="I1438" i="44"/>
  <c r="J1438" i="44" s="1"/>
  <c r="L1437" i="44"/>
  <c r="I1437" i="44"/>
  <c r="J1437" i="44" s="1"/>
  <c r="L1436" i="44"/>
  <c r="I1436" i="44"/>
  <c r="J1436" i="44" s="1"/>
  <c r="L1435" i="44"/>
  <c r="I1435" i="44"/>
  <c r="J1435" i="44" s="1"/>
  <c r="L1434" i="44"/>
  <c r="I1434" i="44"/>
  <c r="J1434" i="44" s="1"/>
  <c r="L1433" i="44"/>
  <c r="I1433" i="44"/>
  <c r="J1433" i="44" s="1"/>
  <c r="L1432" i="44"/>
  <c r="I1432" i="44"/>
  <c r="J1432" i="44" s="1"/>
  <c r="L1431" i="44"/>
  <c r="I1431" i="44"/>
  <c r="J1431" i="44" s="1"/>
  <c r="L1430" i="44"/>
  <c r="I1430" i="44"/>
  <c r="J1430" i="44" s="1"/>
  <c r="L1429" i="44"/>
  <c r="I1429" i="44"/>
  <c r="J1429" i="44" s="1"/>
  <c r="L1428" i="44"/>
  <c r="I1428" i="44"/>
  <c r="J1428" i="44" s="1"/>
  <c r="L1427" i="44"/>
  <c r="J1427" i="44"/>
  <c r="I1427" i="44"/>
  <c r="L1426" i="44"/>
  <c r="I1426" i="44"/>
  <c r="J1426" i="44" s="1"/>
  <c r="L1425" i="44"/>
  <c r="I1425" i="44"/>
  <c r="J1425" i="44" s="1"/>
  <c r="L1424" i="44"/>
  <c r="I1424" i="44"/>
  <c r="J1424" i="44" s="1"/>
  <c r="L1423" i="44"/>
  <c r="I1423" i="44"/>
  <c r="J1423" i="44" s="1"/>
  <c r="L1422" i="44"/>
  <c r="I1422" i="44"/>
  <c r="J1422" i="44" s="1"/>
  <c r="L1421" i="44"/>
  <c r="I1421" i="44"/>
  <c r="J1421" i="44" s="1"/>
  <c r="L1420" i="44"/>
  <c r="I1420" i="44"/>
  <c r="J1420" i="44" s="1"/>
  <c r="L1419" i="44"/>
  <c r="I1419" i="44"/>
  <c r="J1419" i="44" s="1"/>
  <c r="L1418" i="44"/>
  <c r="I1418" i="44"/>
  <c r="J1418" i="44" s="1"/>
  <c r="L1417" i="44"/>
  <c r="I1417" i="44"/>
  <c r="J1417" i="44" s="1"/>
  <c r="L1416" i="44"/>
  <c r="I1416" i="44"/>
  <c r="J1416" i="44" s="1"/>
  <c r="L1415" i="44"/>
  <c r="I1415" i="44"/>
  <c r="J1415" i="44" s="1"/>
  <c r="L1414" i="44"/>
  <c r="I1414" i="44"/>
  <c r="J1414" i="44" s="1"/>
  <c r="L1413" i="44"/>
  <c r="I1413" i="44"/>
  <c r="J1413" i="44" s="1"/>
  <c r="L1412" i="44"/>
  <c r="I1412" i="44"/>
  <c r="J1412" i="44" s="1"/>
  <c r="L1411" i="44"/>
  <c r="J1411" i="44"/>
  <c r="I1411" i="44"/>
  <c r="L1410" i="44"/>
  <c r="I1410" i="44"/>
  <c r="J1410" i="44" s="1"/>
  <c r="L1409" i="44"/>
  <c r="I1409" i="44"/>
  <c r="J1409" i="44" s="1"/>
  <c r="L1408" i="44"/>
  <c r="I1408" i="44"/>
  <c r="J1408" i="44" s="1"/>
  <c r="L1407" i="44"/>
  <c r="I1407" i="44"/>
  <c r="J1407" i="44" s="1"/>
  <c r="L1406" i="44"/>
  <c r="I1406" i="44"/>
  <c r="J1406" i="44" s="1"/>
  <c r="L1405" i="44"/>
  <c r="I1405" i="44"/>
  <c r="J1405" i="44" s="1"/>
  <c r="L1404" i="44"/>
  <c r="I1404" i="44"/>
  <c r="J1404" i="44" s="1"/>
  <c r="L1403" i="44"/>
  <c r="I1403" i="44"/>
  <c r="J1403" i="44" s="1"/>
  <c r="L1402" i="44"/>
  <c r="I1402" i="44"/>
  <c r="J1402" i="44" s="1"/>
  <c r="L1401" i="44"/>
  <c r="I1401" i="44"/>
  <c r="J1401" i="44" s="1"/>
  <c r="L1400" i="44"/>
  <c r="I1400" i="44"/>
  <c r="J1400" i="44" s="1"/>
  <c r="L1399" i="44"/>
  <c r="I1399" i="44"/>
  <c r="J1399" i="44" s="1"/>
  <c r="L1398" i="44"/>
  <c r="I1398" i="44"/>
  <c r="J1398" i="44" s="1"/>
  <c r="L1397" i="44"/>
  <c r="I1397" i="44"/>
  <c r="J1397" i="44" s="1"/>
  <c r="L1396" i="44"/>
  <c r="I1396" i="44"/>
  <c r="J1396" i="44" s="1"/>
  <c r="L1395" i="44"/>
  <c r="J1395" i="44"/>
  <c r="I1395" i="44"/>
  <c r="L1394" i="44"/>
  <c r="I1394" i="44"/>
  <c r="J1394" i="44" s="1"/>
  <c r="L1393" i="44"/>
  <c r="I1393" i="44"/>
  <c r="J1393" i="44" s="1"/>
  <c r="L1392" i="44"/>
  <c r="I1392" i="44"/>
  <c r="J1392" i="44" s="1"/>
  <c r="L1391" i="44"/>
  <c r="I1391" i="44"/>
  <c r="J1391" i="44" s="1"/>
  <c r="L1390" i="44"/>
  <c r="I1390" i="44"/>
  <c r="J1390" i="44" s="1"/>
  <c r="L1389" i="44"/>
  <c r="I1389" i="44"/>
  <c r="J1389" i="44" s="1"/>
  <c r="L1388" i="44"/>
  <c r="I1388" i="44"/>
  <c r="J1388" i="44" s="1"/>
  <c r="L1387" i="44"/>
  <c r="I1387" i="44"/>
  <c r="J1387" i="44" s="1"/>
  <c r="L1386" i="44"/>
  <c r="I1386" i="44"/>
  <c r="J1386" i="44" s="1"/>
  <c r="L1385" i="44"/>
  <c r="I1385" i="44"/>
  <c r="J1385" i="44" s="1"/>
  <c r="L1384" i="44"/>
  <c r="I1384" i="44"/>
  <c r="J1384" i="44" s="1"/>
  <c r="L1383" i="44"/>
  <c r="I1383" i="44"/>
  <c r="J1383" i="44" s="1"/>
  <c r="L1382" i="44"/>
  <c r="I1382" i="44"/>
  <c r="J1382" i="44" s="1"/>
  <c r="L1381" i="44"/>
  <c r="I1381" i="44"/>
  <c r="J1381" i="44" s="1"/>
  <c r="L1380" i="44"/>
  <c r="I1380" i="44"/>
  <c r="J1380" i="44" s="1"/>
  <c r="L1379" i="44"/>
  <c r="J1379" i="44"/>
  <c r="I1379" i="44"/>
  <c r="L1378" i="44"/>
  <c r="I1378" i="44"/>
  <c r="J1378" i="44" s="1"/>
  <c r="L1377" i="44"/>
  <c r="I1377" i="44"/>
  <c r="J1377" i="44" s="1"/>
  <c r="L1376" i="44"/>
  <c r="I1376" i="44"/>
  <c r="J1376" i="44" s="1"/>
  <c r="L1375" i="44"/>
  <c r="I1375" i="44"/>
  <c r="J1375" i="44" s="1"/>
  <c r="L1374" i="44"/>
  <c r="I1374" i="44"/>
  <c r="J1374" i="44" s="1"/>
  <c r="L1373" i="44"/>
  <c r="I1373" i="44"/>
  <c r="J1373" i="44" s="1"/>
  <c r="L1372" i="44"/>
  <c r="I1372" i="44"/>
  <c r="J1372" i="44" s="1"/>
  <c r="L1371" i="44"/>
  <c r="I1371" i="44"/>
  <c r="J1371" i="44" s="1"/>
  <c r="L1370" i="44"/>
  <c r="I1370" i="44"/>
  <c r="J1370" i="44" s="1"/>
  <c r="L1369" i="44"/>
  <c r="I1369" i="44"/>
  <c r="J1369" i="44" s="1"/>
  <c r="L1368" i="44"/>
  <c r="I1368" i="44"/>
  <c r="J1368" i="44" s="1"/>
  <c r="L1367" i="44"/>
  <c r="I1367" i="44"/>
  <c r="J1367" i="44" s="1"/>
  <c r="L1366" i="44"/>
  <c r="I1366" i="44"/>
  <c r="J1366" i="44" s="1"/>
  <c r="L1365" i="44"/>
  <c r="I1365" i="44"/>
  <c r="J1365" i="44" s="1"/>
  <c r="L1364" i="44"/>
  <c r="I1364" i="44"/>
  <c r="J1364" i="44" s="1"/>
  <c r="L1363" i="44"/>
  <c r="J1363" i="44"/>
  <c r="I1363" i="44"/>
  <c r="L1362" i="44"/>
  <c r="I1362" i="44"/>
  <c r="J1362" i="44" s="1"/>
  <c r="L1361" i="44"/>
  <c r="I1361" i="44"/>
  <c r="J1361" i="44" s="1"/>
  <c r="L1360" i="44"/>
  <c r="I1360" i="44"/>
  <c r="J1360" i="44" s="1"/>
  <c r="L1359" i="44"/>
  <c r="I1359" i="44"/>
  <c r="J1359" i="44" s="1"/>
  <c r="L1358" i="44"/>
  <c r="I1358" i="44"/>
  <c r="J1358" i="44" s="1"/>
  <c r="L1357" i="44"/>
  <c r="I1357" i="44"/>
  <c r="J1357" i="44" s="1"/>
  <c r="L1356" i="44"/>
  <c r="I1356" i="44"/>
  <c r="J1356" i="44" s="1"/>
  <c r="L1355" i="44"/>
  <c r="I1355" i="44"/>
  <c r="J1355" i="44" s="1"/>
  <c r="L1354" i="44"/>
  <c r="I1354" i="44"/>
  <c r="J1354" i="44" s="1"/>
  <c r="L1353" i="44"/>
  <c r="I1353" i="44"/>
  <c r="J1353" i="44" s="1"/>
  <c r="L1352" i="44"/>
  <c r="I1352" i="44"/>
  <c r="J1352" i="44" s="1"/>
  <c r="L1351" i="44"/>
  <c r="I1351" i="44"/>
  <c r="J1351" i="44" s="1"/>
  <c r="L1350" i="44"/>
  <c r="I1350" i="44"/>
  <c r="J1350" i="44" s="1"/>
  <c r="L1349" i="44"/>
  <c r="I1349" i="44"/>
  <c r="J1349" i="44" s="1"/>
  <c r="L1348" i="44"/>
  <c r="I1348" i="44"/>
  <c r="J1348" i="44" s="1"/>
  <c r="L1347" i="44"/>
  <c r="J1347" i="44"/>
  <c r="I1347" i="44"/>
  <c r="L1346" i="44"/>
  <c r="I1346" i="44"/>
  <c r="J1346" i="44" s="1"/>
  <c r="L1345" i="44"/>
  <c r="I1345" i="44"/>
  <c r="J1345" i="44" s="1"/>
  <c r="L1344" i="44"/>
  <c r="I1344" i="44"/>
  <c r="J1344" i="44" s="1"/>
  <c r="L1343" i="44"/>
  <c r="I1343" i="44"/>
  <c r="J1343" i="44" s="1"/>
  <c r="L1342" i="44"/>
  <c r="I1342" i="44"/>
  <c r="J1342" i="44" s="1"/>
  <c r="L1341" i="44"/>
  <c r="I1341" i="44"/>
  <c r="J1341" i="44" s="1"/>
  <c r="L1340" i="44"/>
  <c r="I1340" i="44"/>
  <c r="J1340" i="44" s="1"/>
  <c r="L1339" i="44"/>
  <c r="I1339" i="44"/>
  <c r="J1339" i="44" s="1"/>
  <c r="L1338" i="44"/>
  <c r="I1338" i="44"/>
  <c r="J1338" i="44" s="1"/>
  <c r="L1337" i="44"/>
  <c r="I1337" i="44"/>
  <c r="J1337" i="44" s="1"/>
  <c r="L1336" i="44"/>
  <c r="I1336" i="44"/>
  <c r="J1336" i="44" s="1"/>
  <c r="L1335" i="44"/>
  <c r="I1335" i="44"/>
  <c r="J1335" i="44" s="1"/>
  <c r="L1334" i="44"/>
  <c r="I1334" i="44"/>
  <c r="J1334" i="44" s="1"/>
  <c r="L1333" i="44"/>
  <c r="I1333" i="44"/>
  <c r="J1333" i="44" s="1"/>
  <c r="L1332" i="44"/>
  <c r="I1332" i="44"/>
  <c r="J1332" i="44" s="1"/>
  <c r="L1331" i="44"/>
  <c r="J1331" i="44"/>
  <c r="I1331" i="44"/>
  <c r="L1330" i="44"/>
  <c r="I1330" i="44"/>
  <c r="J1330" i="44" s="1"/>
  <c r="L1329" i="44"/>
  <c r="I1329" i="44"/>
  <c r="J1329" i="44" s="1"/>
  <c r="L1328" i="44"/>
  <c r="I1328" i="44"/>
  <c r="J1328" i="44" s="1"/>
  <c r="L1327" i="44"/>
  <c r="I1327" i="44"/>
  <c r="J1327" i="44" s="1"/>
  <c r="L1326" i="44"/>
  <c r="I1326" i="44"/>
  <c r="J1326" i="44" s="1"/>
  <c r="L1325" i="44"/>
  <c r="I1325" i="44"/>
  <c r="J1325" i="44" s="1"/>
  <c r="L1324" i="44"/>
  <c r="I1324" i="44"/>
  <c r="J1324" i="44" s="1"/>
  <c r="L1323" i="44"/>
  <c r="I1323" i="44"/>
  <c r="J1323" i="44" s="1"/>
  <c r="L1322" i="44"/>
  <c r="I1322" i="44"/>
  <c r="J1322" i="44" s="1"/>
  <c r="L1321" i="44"/>
  <c r="I1321" i="44"/>
  <c r="J1321" i="44" s="1"/>
  <c r="L1320" i="44"/>
  <c r="I1320" i="44"/>
  <c r="J1320" i="44" s="1"/>
  <c r="L1319" i="44"/>
  <c r="I1319" i="44"/>
  <c r="J1319" i="44" s="1"/>
  <c r="L1318" i="44"/>
  <c r="I1318" i="44"/>
  <c r="J1318" i="44" s="1"/>
  <c r="L1317" i="44"/>
  <c r="I1317" i="44"/>
  <c r="J1317" i="44" s="1"/>
  <c r="L1316" i="44"/>
  <c r="I1316" i="44"/>
  <c r="J1316" i="44" s="1"/>
  <c r="L1315" i="44"/>
  <c r="J1315" i="44"/>
  <c r="I1315" i="44"/>
  <c r="L1314" i="44"/>
  <c r="I1314" i="44"/>
  <c r="J1314" i="44" s="1"/>
  <c r="L1313" i="44"/>
  <c r="I1313" i="44"/>
  <c r="J1313" i="44" s="1"/>
  <c r="L1312" i="44"/>
  <c r="I1312" i="44"/>
  <c r="J1312" i="44" s="1"/>
  <c r="L1311" i="44"/>
  <c r="I1311" i="44"/>
  <c r="J1311" i="44" s="1"/>
  <c r="L1310" i="44"/>
  <c r="I1310" i="44"/>
  <c r="J1310" i="44" s="1"/>
  <c r="L1309" i="44"/>
  <c r="I1309" i="44"/>
  <c r="J1309" i="44" s="1"/>
  <c r="L1308" i="44"/>
  <c r="I1308" i="44"/>
  <c r="J1308" i="44" s="1"/>
  <c r="L1307" i="44"/>
  <c r="I1307" i="44"/>
  <c r="J1307" i="44" s="1"/>
  <c r="L1306" i="44"/>
  <c r="I1306" i="44"/>
  <c r="J1306" i="44" s="1"/>
  <c r="L1305" i="44"/>
  <c r="I1305" i="44"/>
  <c r="J1305" i="44" s="1"/>
  <c r="L1304" i="44"/>
  <c r="I1304" i="44"/>
  <c r="J1304" i="44" s="1"/>
  <c r="L1303" i="44"/>
  <c r="I1303" i="44"/>
  <c r="J1303" i="44" s="1"/>
  <c r="L1302" i="44"/>
  <c r="I1302" i="44"/>
  <c r="J1302" i="44" s="1"/>
  <c r="L1301" i="44"/>
  <c r="I1301" i="44"/>
  <c r="J1301" i="44" s="1"/>
  <c r="L1300" i="44"/>
  <c r="I1300" i="44"/>
  <c r="J1300" i="44" s="1"/>
  <c r="L1299" i="44"/>
  <c r="J1299" i="44"/>
  <c r="I1299" i="44"/>
  <c r="L1298" i="44"/>
  <c r="I1298" i="44"/>
  <c r="J1298" i="44" s="1"/>
  <c r="L1297" i="44"/>
  <c r="I1297" i="44"/>
  <c r="J1297" i="44" s="1"/>
  <c r="L1296" i="44"/>
  <c r="I1296" i="44"/>
  <c r="J1296" i="44" s="1"/>
  <c r="L1295" i="44"/>
  <c r="I1295" i="44"/>
  <c r="J1295" i="44" s="1"/>
  <c r="L1294" i="44"/>
  <c r="I1294" i="44"/>
  <c r="J1294" i="44" s="1"/>
  <c r="L1293" i="44"/>
  <c r="I1293" i="44"/>
  <c r="J1293" i="44" s="1"/>
  <c r="L1292" i="44"/>
  <c r="I1292" i="44"/>
  <c r="J1292" i="44" s="1"/>
  <c r="L1291" i="44"/>
  <c r="I1291" i="44"/>
  <c r="J1291" i="44" s="1"/>
  <c r="L1290" i="44"/>
  <c r="I1290" i="44"/>
  <c r="J1290" i="44" s="1"/>
  <c r="L1289" i="44"/>
  <c r="I1289" i="44"/>
  <c r="J1289" i="44" s="1"/>
  <c r="L1288" i="44"/>
  <c r="I1288" i="44"/>
  <c r="J1288" i="44" s="1"/>
  <c r="L1287" i="44"/>
  <c r="I1287" i="44"/>
  <c r="J1287" i="44" s="1"/>
  <c r="L1286" i="44"/>
  <c r="I1286" i="44"/>
  <c r="J1286" i="44" s="1"/>
  <c r="L1285" i="44"/>
  <c r="I1285" i="44"/>
  <c r="J1285" i="44" s="1"/>
  <c r="L1284" i="44"/>
  <c r="I1284" i="44"/>
  <c r="J1284" i="44" s="1"/>
  <c r="L1283" i="44"/>
  <c r="J1283" i="44"/>
  <c r="I1283" i="44"/>
  <c r="L1282" i="44"/>
  <c r="I1282" i="44"/>
  <c r="J1282" i="44" s="1"/>
  <c r="L1281" i="44"/>
  <c r="I1281" i="44"/>
  <c r="J1281" i="44" s="1"/>
  <c r="L1280" i="44"/>
  <c r="I1280" i="44"/>
  <c r="J1280" i="44" s="1"/>
  <c r="L1279" i="44"/>
  <c r="I1279" i="44"/>
  <c r="J1279" i="44" s="1"/>
  <c r="L1278" i="44"/>
  <c r="I1278" i="44"/>
  <c r="J1278" i="44" s="1"/>
  <c r="L1277" i="44"/>
  <c r="I1277" i="44"/>
  <c r="J1277" i="44" s="1"/>
  <c r="L1276" i="44"/>
  <c r="I1276" i="44"/>
  <c r="J1276" i="44" s="1"/>
  <c r="L1275" i="44"/>
  <c r="I1275" i="44"/>
  <c r="J1275" i="44" s="1"/>
  <c r="L1274" i="44"/>
  <c r="I1274" i="44"/>
  <c r="J1274" i="44" s="1"/>
  <c r="L1273" i="44"/>
  <c r="I1273" i="44"/>
  <c r="J1273" i="44" s="1"/>
  <c r="L1272" i="44"/>
  <c r="I1272" i="44"/>
  <c r="J1272" i="44" s="1"/>
  <c r="L1271" i="44"/>
  <c r="I1271" i="44"/>
  <c r="J1271" i="44" s="1"/>
  <c r="L1270" i="44"/>
  <c r="I1270" i="44"/>
  <c r="J1270" i="44" s="1"/>
  <c r="L1269" i="44"/>
  <c r="I1269" i="44"/>
  <c r="J1269" i="44" s="1"/>
  <c r="L1268" i="44"/>
  <c r="I1268" i="44"/>
  <c r="J1268" i="44" s="1"/>
  <c r="L1267" i="44"/>
  <c r="J1267" i="44"/>
  <c r="I1267" i="44"/>
  <c r="L1266" i="44"/>
  <c r="I1266" i="44"/>
  <c r="J1266" i="44" s="1"/>
  <c r="L1265" i="44"/>
  <c r="I1265" i="44"/>
  <c r="J1265" i="44" s="1"/>
  <c r="L1264" i="44"/>
  <c r="I1264" i="44"/>
  <c r="J1264" i="44" s="1"/>
  <c r="L1263" i="44"/>
  <c r="I1263" i="44"/>
  <c r="J1263" i="44" s="1"/>
  <c r="L1262" i="44"/>
  <c r="I1262" i="44"/>
  <c r="J1262" i="44" s="1"/>
  <c r="L1261" i="44"/>
  <c r="I1261" i="44"/>
  <c r="J1261" i="44" s="1"/>
  <c r="L1260" i="44"/>
  <c r="I1260" i="44"/>
  <c r="J1260" i="44" s="1"/>
  <c r="L1259" i="44"/>
  <c r="I1259" i="44"/>
  <c r="J1259" i="44" s="1"/>
  <c r="L1258" i="44"/>
  <c r="I1258" i="44"/>
  <c r="J1258" i="44" s="1"/>
  <c r="L1257" i="44"/>
  <c r="I1257" i="44"/>
  <c r="J1257" i="44" s="1"/>
  <c r="L1256" i="44"/>
  <c r="I1256" i="44"/>
  <c r="J1256" i="44" s="1"/>
  <c r="L1255" i="44"/>
  <c r="I1255" i="44"/>
  <c r="J1255" i="44" s="1"/>
  <c r="L1254" i="44"/>
  <c r="I1254" i="44"/>
  <c r="J1254" i="44" s="1"/>
  <c r="L1253" i="44"/>
  <c r="I1253" i="44"/>
  <c r="J1253" i="44" s="1"/>
  <c r="L1252" i="44"/>
  <c r="I1252" i="44"/>
  <c r="J1252" i="44" s="1"/>
  <c r="L1251" i="44"/>
  <c r="J1251" i="44"/>
  <c r="I1251" i="44"/>
  <c r="L1250" i="44"/>
  <c r="I1250" i="44"/>
  <c r="J1250" i="44" s="1"/>
  <c r="L1249" i="44"/>
  <c r="I1249" i="44"/>
  <c r="J1249" i="44" s="1"/>
  <c r="L1248" i="44"/>
  <c r="I1248" i="44"/>
  <c r="J1248" i="44" s="1"/>
  <c r="L1247" i="44"/>
  <c r="I1247" i="44"/>
  <c r="J1247" i="44" s="1"/>
  <c r="L1246" i="44"/>
  <c r="I1246" i="44"/>
  <c r="J1246" i="44" s="1"/>
  <c r="L1245" i="44"/>
  <c r="I1245" i="44"/>
  <c r="J1245" i="44" s="1"/>
  <c r="L1244" i="44"/>
  <c r="I1244" i="44"/>
  <c r="J1244" i="44" s="1"/>
  <c r="L1243" i="44"/>
  <c r="I1243" i="44"/>
  <c r="J1243" i="44" s="1"/>
  <c r="L1242" i="44"/>
  <c r="I1242" i="44"/>
  <c r="J1242" i="44" s="1"/>
  <c r="L1241" i="44"/>
  <c r="I1241" i="44"/>
  <c r="J1241" i="44" s="1"/>
  <c r="L1240" i="44"/>
  <c r="I1240" i="44"/>
  <c r="J1240" i="44" s="1"/>
  <c r="L1239" i="44"/>
  <c r="I1239" i="44"/>
  <c r="J1239" i="44" s="1"/>
  <c r="L1238" i="44"/>
  <c r="I1238" i="44"/>
  <c r="J1238" i="44" s="1"/>
  <c r="L1237" i="44"/>
  <c r="I1237" i="44"/>
  <c r="J1237" i="44" s="1"/>
  <c r="L1236" i="44"/>
  <c r="I1236" i="44"/>
  <c r="J1236" i="44" s="1"/>
  <c r="L1235" i="44"/>
  <c r="J1235" i="44"/>
  <c r="I1235" i="44"/>
  <c r="L1234" i="44"/>
  <c r="I1234" i="44"/>
  <c r="J1234" i="44" s="1"/>
  <c r="L1233" i="44"/>
  <c r="I1233" i="44"/>
  <c r="J1233" i="44" s="1"/>
  <c r="L1232" i="44"/>
  <c r="I1232" i="44"/>
  <c r="J1232" i="44" s="1"/>
  <c r="L1231" i="44"/>
  <c r="I1231" i="44"/>
  <c r="J1231" i="44" s="1"/>
  <c r="L1230" i="44"/>
  <c r="I1230" i="44"/>
  <c r="J1230" i="44" s="1"/>
  <c r="L1229" i="44"/>
  <c r="I1229" i="44"/>
  <c r="J1229" i="44" s="1"/>
  <c r="L1228" i="44"/>
  <c r="I1228" i="44"/>
  <c r="J1228" i="44" s="1"/>
  <c r="L1227" i="44"/>
  <c r="I1227" i="44"/>
  <c r="J1227" i="44" s="1"/>
  <c r="L1226" i="44"/>
  <c r="I1226" i="44"/>
  <c r="J1226" i="44" s="1"/>
  <c r="L1225" i="44"/>
  <c r="I1225" i="44"/>
  <c r="J1225" i="44" s="1"/>
  <c r="L1224" i="44"/>
  <c r="I1224" i="44"/>
  <c r="J1224" i="44" s="1"/>
  <c r="L1223" i="44"/>
  <c r="I1223" i="44"/>
  <c r="J1223" i="44" s="1"/>
  <c r="L1222" i="44"/>
  <c r="I1222" i="44"/>
  <c r="J1222" i="44" s="1"/>
  <c r="L1221" i="44"/>
  <c r="I1221" i="44"/>
  <c r="J1221" i="44" s="1"/>
  <c r="L1220" i="44"/>
  <c r="I1220" i="44"/>
  <c r="J1220" i="44" s="1"/>
  <c r="L1219" i="44"/>
  <c r="J1219" i="44"/>
  <c r="I1219" i="44"/>
  <c r="L1218" i="44"/>
  <c r="I1218" i="44"/>
  <c r="J1218" i="44" s="1"/>
  <c r="L1217" i="44"/>
  <c r="I1217" i="44"/>
  <c r="J1217" i="44" s="1"/>
  <c r="L1216" i="44"/>
  <c r="I1216" i="44"/>
  <c r="J1216" i="44" s="1"/>
  <c r="L1215" i="44"/>
  <c r="I1215" i="44"/>
  <c r="J1215" i="44" s="1"/>
  <c r="L1214" i="44"/>
  <c r="I1214" i="44"/>
  <c r="J1214" i="44" s="1"/>
  <c r="L1213" i="44"/>
  <c r="I1213" i="44"/>
  <c r="J1213" i="44" s="1"/>
  <c r="L1212" i="44"/>
  <c r="I1212" i="44"/>
  <c r="J1212" i="44" s="1"/>
  <c r="L1211" i="44"/>
  <c r="I1211" i="44"/>
  <c r="J1211" i="44" s="1"/>
  <c r="L1210" i="44"/>
  <c r="I1210" i="44"/>
  <c r="J1210" i="44" s="1"/>
  <c r="L1209" i="44"/>
  <c r="I1209" i="44"/>
  <c r="J1209" i="44" s="1"/>
  <c r="L1208" i="44"/>
  <c r="I1208" i="44"/>
  <c r="J1208" i="44" s="1"/>
  <c r="L1207" i="44"/>
  <c r="I1207" i="44"/>
  <c r="J1207" i="44" s="1"/>
  <c r="L1206" i="44"/>
  <c r="I1206" i="44"/>
  <c r="J1206" i="44" s="1"/>
  <c r="L1205" i="44"/>
  <c r="I1205" i="44"/>
  <c r="J1205" i="44" s="1"/>
  <c r="L1204" i="44"/>
  <c r="I1204" i="44"/>
  <c r="J1204" i="44" s="1"/>
  <c r="L1203" i="44"/>
  <c r="J1203" i="44"/>
  <c r="I1203" i="44"/>
  <c r="L1202" i="44"/>
  <c r="I1202" i="44"/>
  <c r="J1202" i="44" s="1"/>
  <c r="L1201" i="44"/>
  <c r="I1201" i="44"/>
  <c r="J1201" i="44" s="1"/>
  <c r="L1200" i="44"/>
  <c r="I1200" i="44"/>
  <c r="J1200" i="44" s="1"/>
  <c r="L1199" i="44"/>
  <c r="I1199" i="44"/>
  <c r="J1199" i="44" s="1"/>
  <c r="L1198" i="44"/>
  <c r="I1198" i="44"/>
  <c r="J1198" i="44" s="1"/>
  <c r="L1197" i="44"/>
  <c r="I1197" i="44"/>
  <c r="J1197" i="44" s="1"/>
  <c r="L1196" i="44"/>
  <c r="I1196" i="44"/>
  <c r="J1196" i="44" s="1"/>
  <c r="L1195" i="44"/>
  <c r="I1195" i="44"/>
  <c r="J1195" i="44" s="1"/>
  <c r="L1194" i="44"/>
  <c r="I1194" i="44"/>
  <c r="J1194" i="44" s="1"/>
  <c r="L1193" i="44"/>
  <c r="I1193" i="44"/>
  <c r="J1193" i="44" s="1"/>
  <c r="L1192" i="44"/>
  <c r="I1192" i="44"/>
  <c r="J1192" i="44" s="1"/>
  <c r="L1191" i="44"/>
  <c r="I1191" i="44"/>
  <c r="J1191" i="44" s="1"/>
  <c r="L1190" i="44"/>
  <c r="I1190" i="44"/>
  <c r="J1190" i="44" s="1"/>
  <c r="L1189" i="44"/>
  <c r="I1189" i="44"/>
  <c r="J1189" i="44" s="1"/>
  <c r="L1188" i="44"/>
  <c r="I1188" i="44"/>
  <c r="J1188" i="44" s="1"/>
  <c r="L1187" i="44"/>
  <c r="J1187" i="44"/>
  <c r="I1187" i="44"/>
  <c r="L1186" i="44"/>
  <c r="I1186" i="44"/>
  <c r="J1186" i="44" s="1"/>
  <c r="L1185" i="44"/>
  <c r="I1185" i="44"/>
  <c r="J1185" i="44" s="1"/>
  <c r="L1184" i="44"/>
  <c r="I1184" i="44"/>
  <c r="J1184" i="44" s="1"/>
  <c r="L1183" i="44"/>
  <c r="I1183" i="44"/>
  <c r="J1183" i="44" s="1"/>
  <c r="L1182" i="44"/>
  <c r="I1182" i="44"/>
  <c r="J1182" i="44" s="1"/>
  <c r="L1181" i="44"/>
  <c r="I1181" i="44"/>
  <c r="J1181" i="44" s="1"/>
  <c r="L1180" i="44"/>
  <c r="I1180" i="44"/>
  <c r="J1180" i="44" s="1"/>
  <c r="L1179" i="44"/>
  <c r="I1179" i="44"/>
  <c r="J1179" i="44" s="1"/>
  <c r="L1178" i="44"/>
  <c r="I1178" i="44"/>
  <c r="J1178" i="44" s="1"/>
  <c r="L1177" i="44"/>
  <c r="I1177" i="44"/>
  <c r="J1177" i="44" s="1"/>
  <c r="L1176" i="44"/>
  <c r="I1176" i="44"/>
  <c r="J1176" i="44" s="1"/>
  <c r="L1175" i="44"/>
  <c r="I1175" i="44"/>
  <c r="J1175" i="44" s="1"/>
  <c r="L1174" i="44"/>
  <c r="I1174" i="44"/>
  <c r="J1174" i="44" s="1"/>
  <c r="L1173" i="44"/>
  <c r="I1173" i="44"/>
  <c r="J1173" i="44" s="1"/>
  <c r="L1172" i="44"/>
  <c r="I1172" i="44"/>
  <c r="J1172" i="44" s="1"/>
  <c r="L1171" i="44"/>
  <c r="J1171" i="44"/>
  <c r="I1171" i="44"/>
  <c r="L1170" i="44"/>
  <c r="I1170" i="44"/>
  <c r="J1170" i="44" s="1"/>
  <c r="L1169" i="44"/>
  <c r="I1169" i="44"/>
  <c r="J1169" i="44" s="1"/>
  <c r="L1168" i="44"/>
  <c r="I1168" i="44"/>
  <c r="J1168" i="44" s="1"/>
  <c r="L1167" i="44"/>
  <c r="I1167" i="44"/>
  <c r="J1167" i="44" s="1"/>
  <c r="L1166" i="44"/>
  <c r="I1166" i="44"/>
  <c r="J1166" i="44" s="1"/>
  <c r="L1165" i="44"/>
  <c r="I1165" i="44"/>
  <c r="J1165" i="44" s="1"/>
  <c r="L1164" i="44"/>
  <c r="I1164" i="44"/>
  <c r="J1164" i="44" s="1"/>
  <c r="L1163" i="44"/>
  <c r="I1163" i="44"/>
  <c r="J1163" i="44" s="1"/>
  <c r="L1162" i="44"/>
  <c r="I1162" i="44"/>
  <c r="J1162" i="44" s="1"/>
  <c r="L1161" i="44"/>
  <c r="I1161" i="44"/>
  <c r="J1161" i="44" s="1"/>
  <c r="L1160" i="44"/>
  <c r="I1160" i="44"/>
  <c r="J1160" i="44" s="1"/>
  <c r="L1159" i="44"/>
  <c r="I1159" i="44"/>
  <c r="J1159" i="44" s="1"/>
  <c r="L1158" i="44"/>
  <c r="I1158" i="44"/>
  <c r="J1158" i="44" s="1"/>
  <c r="L1157" i="44"/>
  <c r="I1157" i="44"/>
  <c r="J1157" i="44" s="1"/>
  <c r="L1156" i="44"/>
  <c r="I1156" i="44"/>
  <c r="J1156" i="44" s="1"/>
  <c r="L1155" i="44"/>
  <c r="J1155" i="44"/>
  <c r="I1155" i="44"/>
  <c r="L1154" i="44"/>
  <c r="I1154" i="44"/>
  <c r="J1154" i="44" s="1"/>
  <c r="L1153" i="44"/>
  <c r="I1153" i="44"/>
  <c r="J1153" i="44" s="1"/>
  <c r="L1152" i="44"/>
  <c r="I1152" i="44"/>
  <c r="J1152" i="44" s="1"/>
  <c r="L1151" i="44"/>
  <c r="I1151" i="44"/>
  <c r="J1151" i="44" s="1"/>
  <c r="L1150" i="44"/>
  <c r="I1150" i="44"/>
  <c r="J1150" i="44" s="1"/>
  <c r="L1149" i="44"/>
  <c r="I1149" i="44"/>
  <c r="J1149" i="44" s="1"/>
  <c r="L1148" i="44"/>
  <c r="I1148" i="44"/>
  <c r="J1148" i="44" s="1"/>
  <c r="L1147" i="44"/>
  <c r="I1147" i="44"/>
  <c r="J1147" i="44" s="1"/>
  <c r="L1146" i="44"/>
  <c r="I1146" i="44"/>
  <c r="J1146" i="44" s="1"/>
  <c r="L1145" i="44"/>
  <c r="I1145" i="44"/>
  <c r="J1145" i="44" s="1"/>
  <c r="L1144" i="44"/>
  <c r="I1144" i="44"/>
  <c r="J1144" i="44" s="1"/>
  <c r="L1143" i="44"/>
  <c r="I1143" i="44"/>
  <c r="J1143" i="44" s="1"/>
  <c r="L1142" i="44"/>
  <c r="I1142" i="44"/>
  <c r="J1142" i="44" s="1"/>
  <c r="L1141" i="44"/>
  <c r="I1141" i="44"/>
  <c r="J1141" i="44" s="1"/>
  <c r="L1140" i="44"/>
  <c r="I1140" i="44"/>
  <c r="J1140" i="44" s="1"/>
  <c r="L1139" i="44"/>
  <c r="J1139" i="44"/>
  <c r="I1139" i="44"/>
  <c r="L1138" i="44"/>
  <c r="I1138" i="44"/>
  <c r="J1138" i="44" s="1"/>
  <c r="L1137" i="44"/>
  <c r="I1137" i="44"/>
  <c r="J1137" i="44" s="1"/>
  <c r="L1136" i="44"/>
  <c r="I1136" i="44"/>
  <c r="J1136" i="44" s="1"/>
  <c r="L1135" i="44"/>
  <c r="I1135" i="44"/>
  <c r="J1135" i="44" s="1"/>
  <c r="L1134" i="44"/>
  <c r="I1134" i="44"/>
  <c r="J1134" i="44" s="1"/>
  <c r="L1133" i="44"/>
  <c r="I1133" i="44"/>
  <c r="J1133" i="44" s="1"/>
  <c r="L1132" i="44"/>
  <c r="I1132" i="44"/>
  <c r="J1132" i="44" s="1"/>
  <c r="L1131" i="44"/>
  <c r="I1131" i="44"/>
  <c r="J1131" i="44" s="1"/>
  <c r="L1130" i="44"/>
  <c r="I1130" i="44"/>
  <c r="J1130" i="44" s="1"/>
  <c r="L1129" i="44"/>
  <c r="I1129" i="44"/>
  <c r="J1129" i="44" s="1"/>
  <c r="L1128" i="44"/>
  <c r="I1128" i="44"/>
  <c r="J1128" i="44" s="1"/>
  <c r="L1127" i="44"/>
  <c r="I1127" i="44"/>
  <c r="J1127" i="44" s="1"/>
  <c r="L1126" i="44"/>
  <c r="I1126" i="44"/>
  <c r="J1126" i="44" s="1"/>
  <c r="L1125" i="44"/>
  <c r="I1125" i="44"/>
  <c r="J1125" i="44" s="1"/>
  <c r="L1124" i="44"/>
  <c r="I1124" i="44"/>
  <c r="J1124" i="44" s="1"/>
  <c r="L1123" i="44"/>
  <c r="J1123" i="44"/>
  <c r="I1123" i="44"/>
  <c r="L1122" i="44"/>
  <c r="I1122" i="44"/>
  <c r="J1122" i="44" s="1"/>
  <c r="L1121" i="44"/>
  <c r="I1121" i="44"/>
  <c r="J1121" i="44" s="1"/>
  <c r="L1120" i="44"/>
  <c r="I1120" i="44"/>
  <c r="J1120" i="44" s="1"/>
  <c r="L1119" i="44"/>
  <c r="I1119" i="44"/>
  <c r="J1119" i="44" s="1"/>
  <c r="L1118" i="44"/>
  <c r="I1118" i="44"/>
  <c r="J1118" i="44" s="1"/>
  <c r="L1117" i="44"/>
  <c r="I1117" i="44"/>
  <c r="J1117" i="44" s="1"/>
  <c r="L1116" i="44"/>
  <c r="I1116" i="44"/>
  <c r="J1116" i="44" s="1"/>
  <c r="L1115" i="44"/>
  <c r="I1115" i="44"/>
  <c r="J1115" i="44" s="1"/>
  <c r="L1114" i="44"/>
  <c r="I1114" i="44"/>
  <c r="J1114" i="44" s="1"/>
  <c r="L1113" i="44"/>
  <c r="I1113" i="44"/>
  <c r="J1113" i="44" s="1"/>
  <c r="L1112" i="44"/>
  <c r="I1112" i="44"/>
  <c r="J1112" i="44" s="1"/>
  <c r="L1111" i="44"/>
  <c r="I1111" i="44"/>
  <c r="J1111" i="44" s="1"/>
  <c r="L1110" i="44"/>
  <c r="I1110" i="44"/>
  <c r="J1110" i="44" s="1"/>
  <c r="L1109" i="44"/>
  <c r="I1109" i="44"/>
  <c r="J1109" i="44" s="1"/>
  <c r="L1108" i="44"/>
  <c r="I1108" i="44"/>
  <c r="J1108" i="44" s="1"/>
  <c r="L1107" i="44"/>
  <c r="J1107" i="44"/>
  <c r="I1107" i="44"/>
  <c r="L1106" i="44"/>
  <c r="I1106" i="44"/>
  <c r="J1106" i="44" s="1"/>
  <c r="L1105" i="44"/>
  <c r="I1105" i="44"/>
  <c r="J1105" i="44" s="1"/>
  <c r="L1104" i="44"/>
  <c r="I1104" i="44"/>
  <c r="J1104" i="44" s="1"/>
  <c r="L1103" i="44"/>
  <c r="I1103" i="44"/>
  <c r="J1103" i="44" s="1"/>
  <c r="L1102" i="44"/>
  <c r="I1102" i="44"/>
  <c r="J1102" i="44" s="1"/>
  <c r="L1101" i="44"/>
  <c r="I1101" i="44"/>
  <c r="J1101" i="44" s="1"/>
  <c r="L1100" i="44"/>
  <c r="I1100" i="44"/>
  <c r="J1100" i="44" s="1"/>
  <c r="L1099" i="44"/>
  <c r="I1099" i="44"/>
  <c r="J1099" i="44" s="1"/>
  <c r="L1098" i="44"/>
  <c r="I1098" i="44"/>
  <c r="J1098" i="44" s="1"/>
  <c r="L1097" i="44"/>
  <c r="I1097" i="44"/>
  <c r="J1097" i="44" s="1"/>
  <c r="L1096" i="44"/>
  <c r="I1096" i="44"/>
  <c r="J1096" i="44" s="1"/>
  <c r="L1095" i="44"/>
  <c r="I1095" i="44"/>
  <c r="J1095" i="44" s="1"/>
  <c r="L1094" i="44"/>
  <c r="I1094" i="44"/>
  <c r="J1094" i="44" s="1"/>
  <c r="L1093" i="44"/>
  <c r="I1093" i="44"/>
  <c r="J1093" i="44" s="1"/>
  <c r="L1092" i="44"/>
  <c r="I1092" i="44"/>
  <c r="J1092" i="44" s="1"/>
  <c r="L1091" i="44"/>
  <c r="J1091" i="44"/>
  <c r="I1091" i="44"/>
  <c r="L1090" i="44"/>
  <c r="I1090" i="44"/>
  <c r="J1090" i="44" s="1"/>
  <c r="L1089" i="44"/>
  <c r="I1089" i="44"/>
  <c r="J1089" i="44" s="1"/>
  <c r="L1088" i="44"/>
  <c r="I1088" i="44"/>
  <c r="J1088" i="44" s="1"/>
  <c r="L1087" i="44"/>
  <c r="I1087" i="44"/>
  <c r="J1087" i="44" s="1"/>
  <c r="L1086" i="44"/>
  <c r="I1086" i="44"/>
  <c r="J1086" i="44" s="1"/>
  <c r="L1085" i="44"/>
  <c r="I1085" i="44"/>
  <c r="J1085" i="44" s="1"/>
  <c r="L1084" i="44"/>
  <c r="I1084" i="44"/>
  <c r="J1084" i="44" s="1"/>
  <c r="L1083" i="44"/>
  <c r="I1083" i="44"/>
  <c r="J1083" i="44" s="1"/>
  <c r="L1082" i="44"/>
  <c r="I1082" i="44"/>
  <c r="J1082" i="44" s="1"/>
  <c r="L1081" i="44"/>
  <c r="I1081" i="44"/>
  <c r="J1081" i="44" s="1"/>
  <c r="L1080" i="44"/>
  <c r="I1080" i="44"/>
  <c r="J1080" i="44" s="1"/>
  <c r="L1079" i="44"/>
  <c r="I1079" i="44"/>
  <c r="J1079" i="44" s="1"/>
  <c r="L1078" i="44"/>
  <c r="I1078" i="44"/>
  <c r="J1078" i="44" s="1"/>
  <c r="L1077" i="44"/>
  <c r="I1077" i="44"/>
  <c r="J1077" i="44" s="1"/>
  <c r="L1076" i="44"/>
  <c r="I1076" i="44"/>
  <c r="J1076" i="44" s="1"/>
  <c r="L1075" i="44"/>
  <c r="J1075" i="44"/>
  <c r="I1075" i="44"/>
  <c r="L1074" i="44"/>
  <c r="I1074" i="44"/>
  <c r="J1074" i="44" s="1"/>
  <c r="L1073" i="44"/>
  <c r="I1073" i="44"/>
  <c r="J1073" i="44" s="1"/>
  <c r="L1072" i="44"/>
  <c r="I1072" i="44"/>
  <c r="J1072" i="44" s="1"/>
  <c r="L1071" i="44"/>
  <c r="I1071" i="44"/>
  <c r="J1071" i="44" s="1"/>
  <c r="L1070" i="44"/>
  <c r="I1070" i="44"/>
  <c r="J1070" i="44" s="1"/>
  <c r="L1069" i="44"/>
  <c r="I1069" i="44"/>
  <c r="J1069" i="44" s="1"/>
  <c r="L1068" i="44"/>
  <c r="I1068" i="44"/>
  <c r="J1068" i="44" s="1"/>
  <c r="L1067" i="44"/>
  <c r="I1067" i="44"/>
  <c r="J1067" i="44" s="1"/>
  <c r="L1066" i="44"/>
  <c r="I1066" i="44"/>
  <c r="J1066" i="44" s="1"/>
  <c r="L1065" i="44"/>
  <c r="I1065" i="44"/>
  <c r="J1065" i="44" s="1"/>
  <c r="L1064" i="44"/>
  <c r="I1064" i="44"/>
  <c r="J1064" i="44" s="1"/>
  <c r="L1063" i="44"/>
  <c r="I1063" i="44"/>
  <c r="J1063" i="44" s="1"/>
  <c r="L1062" i="44"/>
  <c r="I1062" i="44"/>
  <c r="J1062" i="44" s="1"/>
  <c r="L1061" i="44"/>
  <c r="I1061" i="44"/>
  <c r="J1061" i="44" s="1"/>
  <c r="L1060" i="44"/>
  <c r="I1060" i="44"/>
  <c r="J1060" i="44" s="1"/>
  <c r="L1059" i="44"/>
  <c r="J1059" i="44"/>
  <c r="I1059" i="44"/>
  <c r="L1058" i="44"/>
  <c r="I1058" i="44"/>
  <c r="J1058" i="44" s="1"/>
  <c r="L1057" i="44"/>
  <c r="I1057" i="44"/>
  <c r="J1057" i="44" s="1"/>
  <c r="L1056" i="44"/>
  <c r="I1056" i="44"/>
  <c r="J1056" i="44" s="1"/>
  <c r="L1055" i="44"/>
  <c r="I1055" i="44"/>
  <c r="J1055" i="44" s="1"/>
  <c r="L1054" i="44"/>
  <c r="I1054" i="44"/>
  <c r="J1054" i="44" s="1"/>
  <c r="L1053" i="44"/>
  <c r="I1053" i="44"/>
  <c r="J1053" i="44" s="1"/>
  <c r="L1052" i="44"/>
  <c r="I1052" i="44"/>
  <c r="J1052" i="44" s="1"/>
  <c r="L1051" i="44"/>
  <c r="I1051" i="44"/>
  <c r="J1051" i="44" s="1"/>
  <c r="L1050" i="44"/>
  <c r="I1050" i="44"/>
  <c r="J1050" i="44" s="1"/>
  <c r="L1049" i="44"/>
  <c r="I1049" i="44"/>
  <c r="J1049" i="44" s="1"/>
  <c r="L1048" i="44"/>
  <c r="I1048" i="44"/>
  <c r="J1048" i="44" s="1"/>
  <c r="L1047" i="44"/>
  <c r="I1047" i="44"/>
  <c r="J1047" i="44" s="1"/>
  <c r="L1046" i="44"/>
  <c r="I1046" i="44"/>
  <c r="J1046" i="44" s="1"/>
  <c r="L1045" i="44"/>
  <c r="I1045" i="44"/>
  <c r="J1045" i="44" s="1"/>
  <c r="L1044" i="44"/>
  <c r="I1044" i="44"/>
  <c r="J1044" i="44" s="1"/>
  <c r="L1043" i="44"/>
  <c r="J1043" i="44"/>
  <c r="I1043" i="44"/>
  <c r="L1042" i="44"/>
  <c r="I1042" i="44"/>
  <c r="J1042" i="44" s="1"/>
  <c r="L1041" i="44"/>
  <c r="I1041" i="44"/>
  <c r="J1041" i="44" s="1"/>
  <c r="L1040" i="44"/>
  <c r="I1040" i="44"/>
  <c r="J1040" i="44" s="1"/>
  <c r="L1039" i="44"/>
  <c r="I1039" i="44"/>
  <c r="J1039" i="44" s="1"/>
  <c r="L1038" i="44"/>
  <c r="I1038" i="44"/>
  <c r="J1038" i="44" s="1"/>
  <c r="L1037" i="44"/>
  <c r="I1037" i="44"/>
  <c r="J1037" i="44" s="1"/>
  <c r="L1036" i="44"/>
  <c r="I1036" i="44"/>
  <c r="J1036" i="44" s="1"/>
  <c r="L1035" i="44"/>
  <c r="I1035" i="44"/>
  <c r="J1035" i="44" s="1"/>
  <c r="L1034" i="44"/>
  <c r="I1034" i="44"/>
  <c r="J1034" i="44" s="1"/>
  <c r="L1033" i="44"/>
  <c r="I1033" i="44"/>
  <c r="J1033" i="44" s="1"/>
  <c r="L1032" i="44"/>
  <c r="I1032" i="44"/>
  <c r="J1032" i="44" s="1"/>
  <c r="L1031" i="44"/>
  <c r="I1031" i="44"/>
  <c r="J1031" i="44" s="1"/>
  <c r="L1030" i="44"/>
  <c r="I1030" i="44"/>
  <c r="J1030" i="44" s="1"/>
  <c r="L1029" i="44"/>
  <c r="I1029" i="44"/>
  <c r="J1029" i="44" s="1"/>
  <c r="L1028" i="44"/>
  <c r="I1028" i="44"/>
  <c r="J1028" i="44" s="1"/>
  <c r="L1027" i="44"/>
  <c r="J1027" i="44"/>
  <c r="I1027" i="44"/>
  <c r="L1026" i="44"/>
  <c r="I1026" i="44"/>
  <c r="J1026" i="44" s="1"/>
  <c r="L1025" i="44"/>
  <c r="I1025" i="44"/>
  <c r="J1025" i="44" s="1"/>
  <c r="L1024" i="44"/>
  <c r="I1024" i="44"/>
  <c r="J1024" i="44" s="1"/>
  <c r="L1023" i="44"/>
  <c r="I1023" i="44"/>
  <c r="J1023" i="44" s="1"/>
  <c r="L1022" i="44"/>
  <c r="I1022" i="44"/>
  <c r="J1022" i="44" s="1"/>
  <c r="L1021" i="44"/>
  <c r="I1021" i="44"/>
  <c r="J1021" i="44" s="1"/>
  <c r="L1020" i="44"/>
  <c r="I1020" i="44"/>
  <c r="J1020" i="44" s="1"/>
  <c r="L1019" i="44"/>
  <c r="I1019" i="44"/>
  <c r="J1019" i="44" s="1"/>
  <c r="L1018" i="44"/>
  <c r="I1018" i="44"/>
  <c r="J1018" i="44" s="1"/>
  <c r="L1017" i="44"/>
  <c r="I1017" i="44"/>
  <c r="J1017" i="44" s="1"/>
  <c r="L1016" i="44"/>
  <c r="I1016" i="44"/>
  <c r="J1016" i="44" s="1"/>
  <c r="L1015" i="44"/>
  <c r="I1015" i="44"/>
  <c r="J1015" i="44" s="1"/>
  <c r="L1014" i="44"/>
  <c r="I1014" i="44"/>
  <c r="J1014" i="44" s="1"/>
  <c r="L1013" i="44"/>
  <c r="I1013" i="44"/>
  <c r="J1013" i="44" s="1"/>
  <c r="L1012" i="44"/>
  <c r="I1012" i="44"/>
  <c r="J1012" i="44" s="1"/>
  <c r="L1011" i="44"/>
  <c r="J1011" i="44"/>
  <c r="I1011" i="44"/>
  <c r="L1010" i="44"/>
  <c r="I1010" i="44"/>
  <c r="J1010" i="44" s="1"/>
  <c r="L1009" i="44"/>
  <c r="I1009" i="44"/>
  <c r="J1009" i="44" s="1"/>
  <c r="L1008" i="44"/>
  <c r="I1008" i="44"/>
  <c r="J1008" i="44" s="1"/>
  <c r="L1007" i="44"/>
  <c r="I1007" i="44"/>
  <c r="J1007" i="44" s="1"/>
  <c r="L1006" i="44"/>
  <c r="I1006" i="44"/>
  <c r="J1006" i="44" s="1"/>
  <c r="L1005" i="44"/>
  <c r="I1005" i="44"/>
  <c r="J1005" i="44" s="1"/>
  <c r="L1004" i="44"/>
  <c r="I1004" i="44"/>
  <c r="J1004" i="44" s="1"/>
  <c r="L1003" i="44"/>
  <c r="I1003" i="44"/>
  <c r="J1003" i="44" s="1"/>
  <c r="L1002" i="44"/>
  <c r="I1002" i="44"/>
  <c r="J1002" i="44" s="1"/>
  <c r="L1001" i="44"/>
  <c r="I1001" i="44"/>
  <c r="J1001" i="44" s="1"/>
  <c r="L1000" i="44"/>
  <c r="I1000" i="44"/>
  <c r="J1000" i="44" s="1"/>
  <c r="L999" i="44"/>
  <c r="I999" i="44"/>
  <c r="J999" i="44" s="1"/>
  <c r="L998" i="44"/>
  <c r="I998" i="44"/>
  <c r="J998" i="44" s="1"/>
  <c r="L997" i="44"/>
  <c r="I997" i="44"/>
  <c r="J997" i="44" s="1"/>
  <c r="L996" i="44"/>
  <c r="I996" i="44"/>
  <c r="J996" i="44" s="1"/>
  <c r="L995" i="44"/>
  <c r="J995" i="44"/>
  <c r="I995" i="44"/>
  <c r="L994" i="44"/>
  <c r="I994" i="44"/>
  <c r="J994" i="44" s="1"/>
  <c r="L993" i="44"/>
  <c r="I993" i="44"/>
  <c r="J993" i="44" s="1"/>
  <c r="L992" i="44"/>
  <c r="I992" i="44"/>
  <c r="J992" i="44" s="1"/>
  <c r="L991" i="44"/>
  <c r="I991" i="44"/>
  <c r="J991" i="44" s="1"/>
  <c r="L990" i="44"/>
  <c r="I990" i="44"/>
  <c r="J990" i="44" s="1"/>
  <c r="L989" i="44"/>
  <c r="I989" i="44"/>
  <c r="J989" i="44" s="1"/>
  <c r="L988" i="44"/>
  <c r="I988" i="44"/>
  <c r="J988" i="44" s="1"/>
  <c r="L987" i="44"/>
  <c r="I987" i="44"/>
  <c r="J987" i="44" s="1"/>
  <c r="L986" i="44"/>
  <c r="I986" i="44"/>
  <c r="J986" i="44" s="1"/>
  <c r="L985" i="44"/>
  <c r="I985" i="44"/>
  <c r="J985" i="44" s="1"/>
  <c r="L984" i="44"/>
  <c r="I984" i="44"/>
  <c r="J984" i="44" s="1"/>
  <c r="L983" i="44"/>
  <c r="I983" i="44"/>
  <c r="J983" i="44" s="1"/>
  <c r="L982" i="44"/>
  <c r="I982" i="44"/>
  <c r="J982" i="44" s="1"/>
  <c r="L981" i="44"/>
  <c r="I981" i="44"/>
  <c r="J981" i="44" s="1"/>
  <c r="L980" i="44"/>
  <c r="I980" i="44"/>
  <c r="J980" i="44" s="1"/>
  <c r="L979" i="44"/>
  <c r="J979" i="44"/>
  <c r="I979" i="44"/>
  <c r="L978" i="44"/>
  <c r="I978" i="44"/>
  <c r="J978" i="44" s="1"/>
  <c r="L977" i="44"/>
  <c r="I977" i="44"/>
  <c r="J977" i="44" s="1"/>
  <c r="L976" i="44"/>
  <c r="I976" i="44"/>
  <c r="J976" i="44" s="1"/>
  <c r="L975" i="44"/>
  <c r="I975" i="44"/>
  <c r="J975" i="44" s="1"/>
  <c r="L974" i="44"/>
  <c r="I974" i="44"/>
  <c r="J974" i="44" s="1"/>
  <c r="L973" i="44"/>
  <c r="I973" i="44"/>
  <c r="J973" i="44" s="1"/>
  <c r="L972" i="44"/>
  <c r="I972" i="44"/>
  <c r="J972" i="44" s="1"/>
  <c r="L971" i="44"/>
  <c r="I971" i="44"/>
  <c r="J971" i="44" s="1"/>
  <c r="L970" i="44"/>
  <c r="I970" i="44"/>
  <c r="J970" i="44" s="1"/>
  <c r="L969" i="44"/>
  <c r="I969" i="44"/>
  <c r="J969" i="44" s="1"/>
  <c r="L968" i="44"/>
  <c r="I968" i="44"/>
  <c r="J968" i="44" s="1"/>
  <c r="L967" i="44"/>
  <c r="I967" i="44"/>
  <c r="J967" i="44" s="1"/>
  <c r="L966" i="44"/>
  <c r="I966" i="44"/>
  <c r="J966" i="44" s="1"/>
  <c r="L965" i="44"/>
  <c r="I965" i="44"/>
  <c r="J965" i="44" s="1"/>
  <c r="L964" i="44"/>
  <c r="I964" i="44"/>
  <c r="J964" i="44" s="1"/>
  <c r="L963" i="44"/>
  <c r="J963" i="44"/>
  <c r="I963" i="44"/>
  <c r="L962" i="44"/>
  <c r="I962" i="44"/>
  <c r="J962" i="44" s="1"/>
  <c r="L961" i="44"/>
  <c r="I961" i="44"/>
  <c r="J961" i="44" s="1"/>
  <c r="L960" i="44"/>
  <c r="I960" i="44"/>
  <c r="J960" i="44" s="1"/>
  <c r="L959" i="44"/>
  <c r="I959" i="44"/>
  <c r="J959" i="44" s="1"/>
  <c r="L958" i="44"/>
  <c r="I958" i="44"/>
  <c r="J958" i="44" s="1"/>
  <c r="L957" i="44"/>
  <c r="I957" i="44"/>
  <c r="J957" i="44" s="1"/>
  <c r="L956" i="44"/>
  <c r="I956" i="44"/>
  <c r="J956" i="44" s="1"/>
  <c r="L955" i="44"/>
  <c r="I955" i="44"/>
  <c r="J955" i="44" s="1"/>
  <c r="L954" i="44"/>
  <c r="I954" i="44"/>
  <c r="J954" i="44" s="1"/>
  <c r="L953" i="44"/>
  <c r="I953" i="44"/>
  <c r="J953" i="44" s="1"/>
  <c r="L952" i="44"/>
  <c r="I952" i="44"/>
  <c r="J952" i="44" s="1"/>
  <c r="L951" i="44"/>
  <c r="I951" i="44"/>
  <c r="J951" i="44" s="1"/>
  <c r="L950" i="44"/>
  <c r="I950" i="44"/>
  <c r="J950" i="44" s="1"/>
  <c r="L949" i="44"/>
  <c r="I949" i="44"/>
  <c r="J949" i="44" s="1"/>
  <c r="L948" i="44"/>
  <c r="I948" i="44"/>
  <c r="J948" i="44" s="1"/>
  <c r="L947" i="44"/>
  <c r="J947" i="44"/>
  <c r="I947" i="44"/>
  <c r="L946" i="44"/>
  <c r="I946" i="44"/>
  <c r="J946" i="44" s="1"/>
  <c r="L945" i="44"/>
  <c r="I945" i="44"/>
  <c r="J945" i="44" s="1"/>
  <c r="L944" i="44"/>
  <c r="I944" i="44"/>
  <c r="J944" i="44" s="1"/>
  <c r="L943" i="44"/>
  <c r="I943" i="44"/>
  <c r="J943" i="44" s="1"/>
  <c r="L942" i="44"/>
  <c r="I942" i="44"/>
  <c r="J942" i="44" s="1"/>
  <c r="L941" i="44"/>
  <c r="I941" i="44"/>
  <c r="J941" i="44" s="1"/>
  <c r="L940" i="44"/>
  <c r="I940" i="44"/>
  <c r="J940" i="44" s="1"/>
  <c r="L939" i="44"/>
  <c r="I939" i="44"/>
  <c r="J939" i="44" s="1"/>
  <c r="L938" i="44"/>
  <c r="I938" i="44"/>
  <c r="J938" i="44" s="1"/>
  <c r="L937" i="44"/>
  <c r="I937" i="44"/>
  <c r="J937" i="44" s="1"/>
  <c r="L936" i="44"/>
  <c r="I936" i="44"/>
  <c r="J936" i="44" s="1"/>
  <c r="L935" i="44"/>
  <c r="I935" i="44"/>
  <c r="J935" i="44" s="1"/>
  <c r="L934" i="44"/>
  <c r="I934" i="44"/>
  <c r="J934" i="44" s="1"/>
  <c r="L933" i="44"/>
  <c r="I933" i="44"/>
  <c r="J933" i="44" s="1"/>
  <c r="L932" i="44"/>
  <c r="I932" i="44"/>
  <c r="J932" i="44" s="1"/>
  <c r="L931" i="44"/>
  <c r="J931" i="44"/>
  <c r="I931" i="44"/>
  <c r="L930" i="44"/>
  <c r="I930" i="44"/>
  <c r="J930" i="44" s="1"/>
  <c r="L929" i="44"/>
  <c r="I929" i="44"/>
  <c r="J929" i="44" s="1"/>
  <c r="L928" i="44"/>
  <c r="I928" i="44"/>
  <c r="J928" i="44" s="1"/>
  <c r="L927" i="44"/>
  <c r="I927" i="44"/>
  <c r="J927" i="44" s="1"/>
  <c r="L926" i="44"/>
  <c r="I926" i="44"/>
  <c r="J926" i="44" s="1"/>
  <c r="L925" i="44"/>
  <c r="I925" i="44"/>
  <c r="J925" i="44" s="1"/>
  <c r="L924" i="44"/>
  <c r="I924" i="44"/>
  <c r="J924" i="44" s="1"/>
  <c r="L923" i="44"/>
  <c r="I923" i="44"/>
  <c r="J923" i="44" s="1"/>
  <c r="L922" i="44"/>
  <c r="I922" i="44"/>
  <c r="J922" i="44" s="1"/>
  <c r="L921" i="44"/>
  <c r="I921" i="44"/>
  <c r="J921" i="44" s="1"/>
  <c r="L920" i="44"/>
  <c r="I920" i="44"/>
  <c r="J920" i="44" s="1"/>
  <c r="L919" i="44"/>
  <c r="I919" i="44"/>
  <c r="J919" i="44" s="1"/>
  <c r="L918" i="44"/>
  <c r="I918" i="44"/>
  <c r="J918" i="44" s="1"/>
  <c r="L917" i="44"/>
  <c r="I917" i="44"/>
  <c r="J917" i="44" s="1"/>
  <c r="L916" i="44"/>
  <c r="I916" i="44"/>
  <c r="J916" i="44" s="1"/>
  <c r="L915" i="44"/>
  <c r="J915" i="44"/>
  <c r="I915" i="44"/>
  <c r="L914" i="44"/>
  <c r="I914" i="44"/>
  <c r="J914" i="44" s="1"/>
  <c r="L913" i="44"/>
  <c r="I913" i="44"/>
  <c r="J913" i="44" s="1"/>
  <c r="L912" i="44"/>
  <c r="I912" i="44"/>
  <c r="J912" i="44" s="1"/>
  <c r="L911" i="44"/>
  <c r="I911" i="44"/>
  <c r="J911" i="44" s="1"/>
  <c r="L910" i="44"/>
  <c r="I910" i="44"/>
  <c r="J910" i="44" s="1"/>
  <c r="L909" i="44"/>
  <c r="I909" i="44"/>
  <c r="J909" i="44" s="1"/>
  <c r="L908" i="44"/>
  <c r="I908" i="44"/>
  <c r="J908" i="44" s="1"/>
  <c r="L907" i="44"/>
  <c r="I907" i="44"/>
  <c r="J907" i="44" s="1"/>
  <c r="L906" i="44"/>
  <c r="I906" i="44"/>
  <c r="J906" i="44" s="1"/>
  <c r="L905" i="44"/>
  <c r="I905" i="44"/>
  <c r="J905" i="44" s="1"/>
  <c r="L904" i="44"/>
  <c r="I904" i="44"/>
  <c r="J904" i="44" s="1"/>
  <c r="L903" i="44"/>
  <c r="I903" i="44"/>
  <c r="J903" i="44" s="1"/>
  <c r="L902" i="44"/>
  <c r="I902" i="44"/>
  <c r="J902" i="44" s="1"/>
  <c r="L901" i="44"/>
  <c r="I901" i="44"/>
  <c r="J901" i="44" s="1"/>
  <c r="L900" i="44"/>
  <c r="I900" i="44"/>
  <c r="J900" i="44" s="1"/>
  <c r="L899" i="44"/>
  <c r="J899" i="44"/>
  <c r="I899" i="44"/>
  <c r="L898" i="44"/>
  <c r="I898" i="44"/>
  <c r="J898" i="44" s="1"/>
  <c r="L897" i="44"/>
  <c r="I897" i="44"/>
  <c r="J897" i="44" s="1"/>
  <c r="L896" i="44"/>
  <c r="I896" i="44"/>
  <c r="J896" i="44" s="1"/>
  <c r="L895" i="44"/>
  <c r="I895" i="44"/>
  <c r="J895" i="44" s="1"/>
  <c r="L894" i="44"/>
  <c r="I894" i="44"/>
  <c r="J894" i="44" s="1"/>
  <c r="L893" i="44"/>
  <c r="I893" i="44"/>
  <c r="J893" i="44" s="1"/>
  <c r="L892" i="44"/>
  <c r="I892" i="44"/>
  <c r="J892" i="44" s="1"/>
  <c r="L891" i="44"/>
  <c r="I891" i="44"/>
  <c r="J891" i="44" s="1"/>
  <c r="L890" i="44"/>
  <c r="I890" i="44"/>
  <c r="J890" i="44" s="1"/>
  <c r="L889" i="44"/>
  <c r="I889" i="44"/>
  <c r="J889" i="44" s="1"/>
  <c r="L888" i="44"/>
  <c r="I888" i="44"/>
  <c r="J888" i="44" s="1"/>
  <c r="L887" i="44"/>
  <c r="I887" i="44"/>
  <c r="J887" i="44" s="1"/>
  <c r="L886" i="44"/>
  <c r="I886" i="44"/>
  <c r="J886" i="44" s="1"/>
  <c r="L885" i="44"/>
  <c r="I885" i="44"/>
  <c r="J885" i="44" s="1"/>
  <c r="L884" i="44"/>
  <c r="I884" i="44"/>
  <c r="J884" i="44" s="1"/>
  <c r="L883" i="44"/>
  <c r="J883" i="44"/>
  <c r="I883" i="44"/>
  <c r="L882" i="44"/>
  <c r="I882" i="44"/>
  <c r="J882" i="44" s="1"/>
  <c r="L881" i="44"/>
  <c r="I881" i="44"/>
  <c r="J881" i="44" s="1"/>
  <c r="L880" i="44"/>
  <c r="I880" i="44"/>
  <c r="J880" i="44" s="1"/>
  <c r="L879" i="44"/>
  <c r="I879" i="44"/>
  <c r="J879" i="44" s="1"/>
  <c r="L878" i="44"/>
  <c r="I878" i="44"/>
  <c r="J878" i="44" s="1"/>
  <c r="L877" i="44"/>
  <c r="I877" i="44"/>
  <c r="J877" i="44" s="1"/>
  <c r="L876" i="44"/>
  <c r="I876" i="44"/>
  <c r="J876" i="44" s="1"/>
  <c r="L875" i="44"/>
  <c r="I875" i="44"/>
  <c r="J875" i="44" s="1"/>
  <c r="L874" i="44"/>
  <c r="I874" i="44"/>
  <c r="J874" i="44" s="1"/>
  <c r="L873" i="44"/>
  <c r="J873" i="44"/>
  <c r="I873" i="44"/>
  <c r="L872" i="44"/>
  <c r="I872" i="44"/>
  <c r="J872" i="44" s="1"/>
  <c r="L871" i="44"/>
  <c r="I871" i="44"/>
  <c r="J871" i="44" s="1"/>
  <c r="L870" i="44"/>
  <c r="I870" i="44"/>
  <c r="J870" i="44" s="1"/>
  <c r="L869" i="44"/>
  <c r="I869" i="44"/>
  <c r="J869" i="44" s="1"/>
  <c r="L868" i="44"/>
  <c r="I868" i="44"/>
  <c r="J868" i="44" s="1"/>
  <c r="L867" i="44"/>
  <c r="I867" i="44"/>
  <c r="J867" i="44" s="1"/>
  <c r="L866" i="44"/>
  <c r="I866" i="44"/>
  <c r="J866" i="44" s="1"/>
  <c r="L865" i="44"/>
  <c r="I865" i="44"/>
  <c r="J865" i="44" s="1"/>
  <c r="L864" i="44"/>
  <c r="I864" i="44"/>
  <c r="J864" i="44" s="1"/>
  <c r="L863" i="44"/>
  <c r="I863" i="44"/>
  <c r="J863" i="44" s="1"/>
  <c r="L862" i="44"/>
  <c r="I862" i="44"/>
  <c r="J862" i="44" s="1"/>
  <c r="L861" i="44"/>
  <c r="I861" i="44"/>
  <c r="J861" i="44" s="1"/>
  <c r="L860" i="44"/>
  <c r="I860" i="44"/>
  <c r="J860" i="44" s="1"/>
  <c r="L859" i="44"/>
  <c r="J859" i="44"/>
  <c r="I859" i="44"/>
  <c r="L858" i="44"/>
  <c r="I858" i="44"/>
  <c r="J858" i="44" s="1"/>
  <c r="L857" i="44"/>
  <c r="I857" i="44"/>
  <c r="J857" i="44" s="1"/>
  <c r="L856" i="44"/>
  <c r="I856" i="44"/>
  <c r="J856" i="44" s="1"/>
  <c r="L855" i="44"/>
  <c r="I855" i="44"/>
  <c r="J855" i="44" s="1"/>
  <c r="L854" i="44"/>
  <c r="I854" i="44"/>
  <c r="J854" i="44" s="1"/>
  <c r="L853" i="44"/>
  <c r="I853" i="44"/>
  <c r="J853" i="44" s="1"/>
  <c r="L852" i="44"/>
  <c r="I852" i="44"/>
  <c r="J852" i="44" s="1"/>
  <c r="L851" i="44"/>
  <c r="J851" i="44"/>
  <c r="I851" i="44"/>
  <c r="L850" i="44"/>
  <c r="I850" i="44"/>
  <c r="J850" i="44" s="1"/>
  <c r="L849" i="44"/>
  <c r="I849" i="44"/>
  <c r="J849" i="44" s="1"/>
  <c r="L848" i="44"/>
  <c r="I848" i="44"/>
  <c r="J848" i="44" s="1"/>
  <c r="L847" i="44"/>
  <c r="I847" i="44"/>
  <c r="J847" i="44" s="1"/>
  <c r="L846" i="44"/>
  <c r="I846" i="44"/>
  <c r="J846" i="44" s="1"/>
  <c r="L845" i="44"/>
  <c r="I845" i="44"/>
  <c r="J845" i="44" s="1"/>
  <c r="L844" i="44"/>
  <c r="I844" i="44"/>
  <c r="J844" i="44" s="1"/>
  <c r="L843" i="44"/>
  <c r="I843" i="44"/>
  <c r="J843" i="44" s="1"/>
  <c r="L842" i="44"/>
  <c r="I842" i="44"/>
  <c r="J842" i="44" s="1"/>
  <c r="L841" i="44"/>
  <c r="J841" i="44"/>
  <c r="I841" i="44"/>
  <c r="L840" i="44"/>
  <c r="I840" i="44"/>
  <c r="J840" i="44" s="1"/>
  <c r="L839" i="44"/>
  <c r="I839" i="44"/>
  <c r="J839" i="44" s="1"/>
  <c r="L838" i="44"/>
  <c r="I838" i="44"/>
  <c r="J838" i="44" s="1"/>
  <c r="L837" i="44"/>
  <c r="I837" i="44"/>
  <c r="J837" i="44" s="1"/>
  <c r="L836" i="44"/>
  <c r="I836" i="44"/>
  <c r="J836" i="44" s="1"/>
  <c r="L835" i="44"/>
  <c r="I835" i="44"/>
  <c r="J835" i="44" s="1"/>
  <c r="L834" i="44"/>
  <c r="I834" i="44"/>
  <c r="J834" i="44" s="1"/>
  <c r="L833" i="44"/>
  <c r="I833" i="44"/>
  <c r="J833" i="44" s="1"/>
  <c r="L832" i="44"/>
  <c r="I832" i="44"/>
  <c r="J832" i="44" s="1"/>
  <c r="L831" i="44"/>
  <c r="I831" i="44"/>
  <c r="J831" i="44" s="1"/>
  <c r="L830" i="44"/>
  <c r="I830" i="44"/>
  <c r="J830" i="44" s="1"/>
  <c r="L829" i="44"/>
  <c r="I829" i="44"/>
  <c r="J829" i="44" s="1"/>
  <c r="L828" i="44"/>
  <c r="I828" i="44"/>
  <c r="J828" i="44" s="1"/>
  <c r="L827" i="44"/>
  <c r="J827" i="44"/>
  <c r="I827" i="44"/>
  <c r="L826" i="44"/>
  <c r="I826" i="44"/>
  <c r="J826" i="44" s="1"/>
  <c r="L825" i="44"/>
  <c r="I825" i="44"/>
  <c r="J825" i="44" s="1"/>
  <c r="L824" i="44"/>
  <c r="I824" i="44"/>
  <c r="J824" i="44" s="1"/>
  <c r="L823" i="44"/>
  <c r="I823" i="44"/>
  <c r="J823" i="44" s="1"/>
  <c r="L822" i="44"/>
  <c r="I822" i="44"/>
  <c r="J822" i="44" s="1"/>
  <c r="L821" i="44"/>
  <c r="I821" i="44"/>
  <c r="J821" i="44" s="1"/>
  <c r="L820" i="44"/>
  <c r="I820" i="44"/>
  <c r="J820" i="44" s="1"/>
  <c r="L819" i="44"/>
  <c r="J819" i="44"/>
  <c r="I819" i="44"/>
  <c r="L818" i="44"/>
  <c r="I818" i="44"/>
  <c r="J818" i="44" s="1"/>
  <c r="L817" i="44"/>
  <c r="I817" i="44"/>
  <c r="J817" i="44" s="1"/>
  <c r="L816" i="44"/>
  <c r="I816" i="44"/>
  <c r="J816" i="44" s="1"/>
  <c r="L815" i="44"/>
  <c r="I815" i="44"/>
  <c r="J815" i="44" s="1"/>
  <c r="L814" i="44"/>
  <c r="I814" i="44"/>
  <c r="J814" i="44" s="1"/>
  <c r="L813" i="44"/>
  <c r="I813" i="44"/>
  <c r="J813" i="44" s="1"/>
  <c r="L812" i="44"/>
  <c r="I812" i="44"/>
  <c r="J812" i="44" s="1"/>
  <c r="L811" i="44"/>
  <c r="I811" i="44"/>
  <c r="J811" i="44" s="1"/>
  <c r="L810" i="44"/>
  <c r="I810" i="44"/>
  <c r="J810" i="44" s="1"/>
  <c r="L809" i="44"/>
  <c r="J809" i="44"/>
  <c r="I809" i="44"/>
  <c r="L808" i="44"/>
  <c r="I808" i="44"/>
  <c r="J808" i="44" s="1"/>
  <c r="L807" i="44"/>
  <c r="I807" i="44"/>
  <c r="J807" i="44" s="1"/>
  <c r="L806" i="44"/>
  <c r="I806" i="44"/>
  <c r="J806" i="44" s="1"/>
  <c r="L805" i="44"/>
  <c r="I805" i="44"/>
  <c r="J805" i="44" s="1"/>
  <c r="L804" i="44"/>
  <c r="I804" i="44"/>
  <c r="J804" i="44" s="1"/>
  <c r="L803" i="44"/>
  <c r="I803" i="44"/>
  <c r="J803" i="44" s="1"/>
  <c r="L802" i="44"/>
  <c r="I802" i="44"/>
  <c r="J802" i="44" s="1"/>
  <c r="L801" i="44"/>
  <c r="I801" i="44"/>
  <c r="J801" i="44" s="1"/>
  <c r="L800" i="44"/>
  <c r="I800" i="44"/>
  <c r="J800" i="44" s="1"/>
  <c r="L799" i="44"/>
  <c r="I799" i="44"/>
  <c r="J799" i="44" s="1"/>
  <c r="L798" i="44"/>
  <c r="I798" i="44"/>
  <c r="J798" i="44" s="1"/>
  <c r="L797" i="44"/>
  <c r="I797" i="44"/>
  <c r="J797" i="44" s="1"/>
  <c r="L796" i="44"/>
  <c r="I796" i="44"/>
  <c r="J796" i="44" s="1"/>
  <c r="L795" i="44"/>
  <c r="J795" i="44"/>
  <c r="I795" i="44"/>
  <c r="L794" i="44"/>
  <c r="I794" i="44"/>
  <c r="J794" i="44" s="1"/>
  <c r="L793" i="44"/>
  <c r="I793" i="44"/>
  <c r="J793" i="44" s="1"/>
  <c r="L792" i="44"/>
  <c r="I792" i="44"/>
  <c r="J792" i="44" s="1"/>
  <c r="L791" i="44"/>
  <c r="I791" i="44"/>
  <c r="J791" i="44" s="1"/>
  <c r="L790" i="44"/>
  <c r="I790" i="44"/>
  <c r="J790" i="44" s="1"/>
  <c r="L789" i="44"/>
  <c r="I789" i="44"/>
  <c r="J789" i="44" s="1"/>
  <c r="L788" i="44"/>
  <c r="I788" i="44"/>
  <c r="J788" i="44" s="1"/>
  <c r="L787" i="44"/>
  <c r="J787" i="44"/>
  <c r="I787" i="44"/>
  <c r="L786" i="44"/>
  <c r="I786" i="44"/>
  <c r="J786" i="44" s="1"/>
  <c r="L785" i="44"/>
  <c r="I785" i="44"/>
  <c r="J785" i="44" s="1"/>
  <c r="L784" i="44"/>
  <c r="I784" i="44"/>
  <c r="J784" i="44" s="1"/>
  <c r="L783" i="44"/>
  <c r="I783" i="44"/>
  <c r="J783" i="44" s="1"/>
  <c r="L782" i="44"/>
  <c r="I782" i="44"/>
  <c r="J782" i="44" s="1"/>
  <c r="L781" i="44"/>
  <c r="I781" i="44"/>
  <c r="J781" i="44" s="1"/>
  <c r="L780" i="44"/>
  <c r="I780" i="44"/>
  <c r="J780" i="44" s="1"/>
  <c r="L779" i="44"/>
  <c r="I779" i="44"/>
  <c r="J779" i="44" s="1"/>
  <c r="L778" i="44"/>
  <c r="I778" i="44"/>
  <c r="J778" i="44" s="1"/>
  <c r="L777" i="44"/>
  <c r="J777" i="44"/>
  <c r="I777" i="44"/>
  <c r="L776" i="44"/>
  <c r="I776" i="44"/>
  <c r="J776" i="44" s="1"/>
  <c r="L775" i="44"/>
  <c r="I775" i="44"/>
  <c r="J775" i="44" s="1"/>
  <c r="L774" i="44"/>
  <c r="I774" i="44"/>
  <c r="J774" i="44" s="1"/>
  <c r="L773" i="44"/>
  <c r="I773" i="44"/>
  <c r="J773" i="44" s="1"/>
  <c r="L772" i="44"/>
  <c r="I772" i="44"/>
  <c r="J772" i="44" s="1"/>
  <c r="L771" i="44"/>
  <c r="I771" i="44"/>
  <c r="J771" i="44" s="1"/>
  <c r="L770" i="44"/>
  <c r="I770" i="44"/>
  <c r="J770" i="44" s="1"/>
  <c r="L769" i="44"/>
  <c r="I769" i="44"/>
  <c r="J769" i="44" s="1"/>
  <c r="L768" i="44"/>
  <c r="I768" i="44"/>
  <c r="J768" i="44" s="1"/>
  <c r="L767" i="44"/>
  <c r="I767" i="44"/>
  <c r="J767" i="44" s="1"/>
  <c r="L766" i="44"/>
  <c r="I766" i="44"/>
  <c r="J766" i="44" s="1"/>
  <c r="L765" i="44"/>
  <c r="I765" i="44"/>
  <c r="J765" i="44" s="1"/>
  <c r="L764" i="44"/>
  <c r="I764" i="44"/>
  <c r="J764" i="44" s="1"/>
  <c r="L763" i="44"/>
  <c r="J763" i="44"/>
  <c r="I763" i="44"/>
  <c r="L762" i="44"/>
  <c r="I762" i="44"/>
  <c r="J762" i="44" s="1"/>
  <c r="L761" i="44"/>
  <c r="I761" i="44"/>
  <c r="J761" i="44" s="1"/>
  <c r="L760" i="44"/>
  <c r="I760" i="44"/>
  <c r="J760" i="44" s="1"/>
  <c r="L759" i="44"/>
  <c r="I759" i="44"/>
  <c r="J759" i="44" s="1"/>
  <c r="L758" i="44"/>
  <c r="I758" i="44"/>
  <c r="J758" i="44" s="1"/>
  <c r="L757" i="44"/>
  <c r="I757" i="44"/>
  <c r="J757" i="44" s="1"/>
  <c r="L756" i="44"/>
  <c r="I756" i="44"/>
  <c r="J756" i="44" s="1"/>
  <c r="L755" i="44"/>
  <c r="J755" i="44"/>
  <c r="I755" i="44"/>
  <c r="L754" i="44"/>
  <c r="I754" i="44"/>
  <c r="J754" i="44" s="1"/>
  <c r="L753" i="44"/>
  <c r="I753" i="44"/>
  <c r="J753" i="44" s="1"/>
  <c r="L752" i="44"/>
  <c r="I752" i="44"/>
  <c r="J752" i="44" s="1"/>
  <c r="L751" i="44"/>
  <c r="I751" i="44"/>
  <c r="J751" i="44" s="1"/>
  <c r="L750" i="44"/>
  <c r="I750" i="44"/>
  <c r="J750" i="44" s="1"/>
  <c r="L749" i="44"/>
  <c r="I749" i="44"/>
  <c r="J749" i="44" s="1"/>
  <c r="L748" i="44"/>
  <c r="I748" i="44"/>
  <c r="J748" i="44" s="1"/>
  <c r="L747" i="44"/>
  <c r="I747" i="44"/>
  <c r="J747" i="44" s="1"/>
  <c r="L746" i="44"/>
  <c r="I746" i="44"/>
  <c r="J746" i="44" s="1"/>
  <c r="L745" i="44"/>
  <c r="J745" i="44"/>
  <c r="I745" i="44"/>
  <c r="L744" i="44"/>
  <c r="I744" i="44"/>
  <c r="J744" i="44" s="1"/>
  <c r="L743" i="44"/>
  <c r="I743" i="44"/>
  <c r="J743" i="44" s="1"/>
  <c r="L742" i="44"/>
  <c r="I742" i="44"/>
  <c r="J742" i="44" s="1"/>
  <c r="L741" i="44"/>
  <c r="I741" i="44"/>
  <c r="J741" i="44" s="1"/>
  <c r="L740" i="44"/>
  <c r="I740" i="44"/>
  <c r="J740" i="44" s="1"/>
  <c r="L739" i="44"/>
  <c r="I739" i="44"/>
  <c r="J739" i="44" s="1"/>
  <c r="L738" i="44"/>
  <c r="I738" i="44"/>
  <c r="J738" i="44" s="1"/>
  <c r="L737" i="44"/>
  <c r="I737" i="44"/>
  <c r="J737" i="44" s="1"/>
  <c r="L736" i="44"/>
  <c r="I736" i="44"/>
  <c r="J736" i="44" s="1"/>
  <c r="L735" i="44"/>
  <c r="I735" i="44"/>
  <c r="J735" i="44" s="1"/>
  <c r="L734" i="44"/>
  <c r="I734" i="44"/>
  <c r="J734" i="44" s="1"/>
  <c r="L733" i="44"/>
  <c r="I733" i="44"/>
  <c r="J733" i="44" s="1"/>
  <c r="L732" i="44"/>
  <c r="I732" i="44"/>
  <c r="J732" i="44" s="1"/>
  <c r="L731" i="44"/>
  <c r="J731" i="44"/>
  <c r="I731" i="44"/>
  <c r="L730" i="44"/>
  <c r="I730" i="44"/>
  <c r="J730" i="44" s="1"/>
  <c r="L729" i="44"/>
  <c r="I729" i="44"/>
  <c r="J729" i="44" s="1"/>
  <c r="L728" i="44"/>
  <c r="I728" i="44"/>
  <c r="J728" i="44" s="1"/>
  <c r="L727" i="44"/>
  <c r="I727" i="44"/>
  <c r="J727" i="44" s="1"/>
  <c r="L726" i="44"/>
  <c r="I726" i="44"/>
  <c r="J726" i="44" s="1"/>
  <c r="L725" i="44"/>
  <c r="I725" i="44"/>
  <c r="J725" i="44" s="1"/>
  <c r="L724" i="44"/>
  <c r="I724" i="44"/>
  <c r="J724" i="44" s="1"/>
  <c r="L723" i="44"/>
  <c r="J723" i="44"/>
  <c r="I723" i="44"/>
  <c r="L722" i="44"/>
  <c r="I722" i="44"/>
  <c r="J722" i="44" s="1"/>
  <c r="L721" i="44"/>
  <c r="I721" i="44"/>
  <c r="J721" i="44" s="1"/>
  <c r="L720" i="44"/>
  <c r="I720" i="44"/>
  <c r="J720" i="44" s="1"/>
  <c r="L719" i="44"/>
  <c r="I719" i="44"/>
  <c r="J719" i="44" s="1"/>
  <c r="L718" i="44"/>
  <c r="I718" i="44"/>
  <c r="J718" i="44" s="1"/>
  <c r="L717" i="44"/>
  <c r="I717" i="44"/>
  <c r="J717" i="44" s="1"/>
  <c r="L716" i="44"/>
  <c r="I716" i="44"/>
  <c r="J716" i="44" s="1"/>
  <c r="L715" i="44"/>
  <c r="I715" i="44"/>
  <c r="J715" i="44" s="1"/>
  <c r="L714" i="44"/>
  <c r="I714" i="44"/>
  <c r="J714" i="44" s="1"/>
  <c r="L713" i="44"/>
  <c r="J713" i="44"/>
  <c r="I713" i="44"/>
  <c r="L712" i="44"/>
  <c r="I712" i="44"/>
  <c r="J712" i="44" s="1"/>
  <c r="L711" i="44"/>
  <c r="I711" i="44"/>
  <c r="J711" i="44" s="1"/>
  <c r="L710" i="44"/>
  <c r="I710" i="44"/>
  <c r="J710" i="44" s="1"/>
  <c r="L709" i="44"/>
  <c r="I709" i="44"/>
  <c r="J709" i="44" s="1"/>
  <c r="L708" i="44"/>
  <c r="I708" i="44"/>
  <c r="J708" i="44" s="1"/>
  <c r="L707" i="44"/>
  <c r="I707" i="44"/>
  <c r="J707" i="44" s="1"/>
  <c r="L706" i="44"/>
  <c r="I706" i="44"/>
  <c r="J706" i="44" s="1"/>
  <c r="L705" i="44"/>
  <c r="I705" i="44"/>
  <c r="J705" i="44" s="1"/>
  <c r="L704" i="44"/>
  <c r="I704" i="44"/>
  <c r="J704" i="44" s="1"/>
  <c r="L703" i="44"/>
  <c r="I703" i="44"/>
  <c r="J703" i="44" s="1"/>
  <c r="L702" i="44"/>
  <c r="I702" i="44"/>
  <c r="J702" i="44" s="1"/>
  <c r="L701" i="44"/>
  <c r="I701" i="44"/>
  <c r="J701" i="44" s="1"/>
  <c r="L700" i="44"/>
  <c r="I700" i="44"/>
  <c r="J700" i="44" s="1"/>
  <c r="L699" i="44"/>
  <c r="J699" i="44"/>
  <c r="I699" i="44"/>
  <c r="L698" i="44"/>
  <c r="I698" i="44"/>
  <c r="J698" i="44" s="1"/>
  <c r="L697" i="44"/>
  <c r="I697" i="44"/>
  <c r="J697" i="44" s="1"/>
  <c r="L696" i="44"/>
  <c r="I696" i="44"/>
  <c r="J696" i="44" s="1"/>
  <c r="L695" i="44"/>
  <c r="I695" i="44"/>
  <c r="J695" i="44" s="1"/>
  <c r="L694" i="44"/>
  <c r="I694" i="44"/>
  <c r="J694" i="44" s="1"/>
  <c r="L693" i="44"/>
  <c r="I693" i="44"/>
  <c r="J693" i="44" s="1"/>
  <c r="L692" i="44"/>
  <c r="I692" i="44"/>
  <c r="J692" i="44" s="1"/>
  <c r="L691" i="44"/>
  <c r="J691" i="44"/>
  <c r="I691" i="44"/>
  <c r="L690" i="44"/>
  <c r="I690" i="44"/>
  <c r="J690" i="44" s="1"/>
  <c r="L689" i="44"/>
  <c r="I689" i="44"/>
  <c r="J689" i="44" s="1"/>
  <c r="L688" i="44"/>
  <c r="I688" i="44"/>
  <c r="J688" i="44" s="1"/>
  <c r="L687" i="44"/>
  <c r="I687" i="44"/>
  <c r="J687" i="44" s="1"/>
  <c r="L686" i="44"/>
  <c r="I686" i="44"/>
  <c r="J686" i="44" s="1"/>
  <c r="L685" i="44"/>
  <c r="I685" i="44"/>
  <c r="J685" i="44" s="1"/>
  <c r="L684" i="44"/>
  <c r="I684" i="44"/>
  <c r="J684" i="44" s="1"/>
  <c r="L683" i="44"/>
  <c r="I683" i="44"/>
  <c r="J683" i="44" s="1"/>
  <c r="L682" i="44"/>
  <c r="I682" i="44"/>
  <c r="J682" i="44" s="1"/>
  <c r="L681" i="44"/>
  <c r="J681" i="44"/>
  <c r="I681" i="44"/>
  <c r="L680" i="44"/>
  <c r="I680" i="44"/>
  <c r="J680" i="44" s="1"/>
  <c r="L679" i="44"/>
  <c r="I679" i="44"/>
  <c r="J679" i="44" s="1"/>
  <c r="L678" i="44"/>
  <c r="I678" i="44"/>
  <c r="J678" i="44" s="1"/>
  <c r="L677" i="44"/>
  <c r="I677" i="44"/>
  <c r="J677" i="44" s="1"/>
  <c r="L676" i="44"/>
  <c r="I676" i="44"/>
  <c r="J676" i="44" s="1"/>
  <c r="L675" i="44"/>
  <c r="I675" i="44"/>
  <c r="J675" i="44" s="1"/>
  <c r="L674" i="44"/>
  <c r="I674" i="44"/>
  <c r="J674" i="44" s="1"/>
  <c r="L673" i="44"/>
  <c r="I673" i="44"/>
  <c r="J673" i="44" s="1"/>
  <c r="L672" i="44"/>
  <c r="I672" i="44"/>
  <c r="J672" i="44" s="1"/>
  <c r="L671" i="44"/>
  <c r="I671" i="44"/>
  <c r="J671" i="44" s="1"/>
  <c r="L670" i="44"/>
  <c r="I670" i="44"/>
  <c r="J670" i="44" s="1"/>
  <c r="L669" i="44"/>
  <c r="I669" i="44"/>
  <c r="J669" i="44" s="1"/>
  <c r="L668" i="44"/>
  <c r="I668" i="44"/>
  <c r="J668" i="44" s="1"/>
  <c r="L667" i="44"/>
  <c r="J667" i="44"/>
  <c r="I667" i="44"/>
  <c r="L666" i="44"/>
  <c r="I666" i="44"/>
  <c r="J666" i="44" s="1"/>
  <c r="L665" i="44"/>
  <c r="I665" i="44"/>
  <c r="J665" i="44" s="1"/>
  <c r="L664" i="44"/>
  <c r="I664" i="44"/>
  <c r="J664" i="44" s="1"/>
  <c r="L663" i="44"/>
  <c r="I663" i="44"/>
  <c r="J663" i="44" s="1"/>
  <c r="L662" i="44"/>
  <c r="I662" i="44"/>
  <c r="J662" i="44" s="1"/>
  <c r="L661" i="44"/>
  <c r="I661" i="44"/>
  <c r="J661" i="44" s="1"/>
  <c r="L660" i="44"/>
  <c r="I660" i="44"/>
  <c r="J660" i="44" s="1"/>
  <c r="L659" i="44"/>
  <c r="J659" i="44"/>
  <c r="I659" i="44"/>
  <c r="L658" i="44"/>
  <c r="I658" i="44"/>
  <c r="J658" i="44" s="1"/>
  <c r="L657" i="44"/>
  <c r="I657" i="44"/>
  <c r="J657" i="44" s="1"/>
  <c r="L656" i="44"/>
  <c r="I656" i="44"/>
  <c r="J656" i="44" s="1"/>
  <c r="L655" i="44"/>
  <c r="I655" i="44"/>
  <c r="J655" i="44" s="1"/>
  <c r="L654" i="44"/>
  <c r="I654" i="44"/>
  <c r="J654" i="44" s="1"/>
  <c r="L653" i="44"/>
  <c r="I653" i="44"/>
  <c r="J653" i="44" s="1"/>
  <c r="L652" i="44"/>
  <c r="I652" i="44"/>
  <c r="J652" i="44" s="1"/>
  <c r="L651" i="44"/>
  <c r="I651" i="44"/>
  <c r="J651" i="44" s="1"/>
  <c r="L650" i="44"/>
  <c r="I650" i="44"/>
  <c r="J650" i="44" s="1"/>
  <c r="L649" i="44"/>
  <c r="J649" i="44"/>
  <c r="I649" i="44"/>
  <c r="L648" i="44"/>
  <c r="I648" i="44"/>
  <c r="J648" i="44" s="1"/>
  <c r="L647" i="44"/>
  <c r="I647" i="44"/>
  <c r="J647" i="44" s="1"/>
  <c r="L646" i="44"/>
  <c r="I646" i="44"/>
  <c r="J646" i="44" s="1"/>
  <c r="L645" i="44"/>
  <c r="I645" i="44"/>
  <c r="J645" i="44" s="1"/>
  <c r="L644" i="44"/>
  <c r="I644" i="44"/>
  <c r="J644" i="44" s="1"/>
  <c r="L643" i="44"/>
  <c r="I643" i="44"/>
  <c r="J643" i="44" s="1"/>
  <c r="L642" i="44"/>
  <c r="I642" i="44"/>
  <c r="J642" i="44" s="1"/>
  <c r="L641" i="44"/>
  <c r="I641" i="44"/>
  <c r="J641" i="44" s="1"/>
  <c r="L640" i="44"/>
  <c r="I640" i="44"/>
  <c r="J640" i="44" s="1"/>
  <c r="L639" i="44"/>
  <c r="I639" i="44"/>
  <c r="J639" i="44" s="1"/>
  <c r="L638" i="44"/>
  <c r="I638" i="44"/>
  <c r="J638" i="44" s="1"/>
  <c r="L637" i="44"/>
  <c r="I637" i="44"/>
  <c r="J637" i="44" s="1"/>
  <c r="L636" i="44"/>
  <c r="I636" i="44"/>
  <c r="J636" i="44" s="1"/>
  <c r="L635" i="44"/>
  <c r="J635" i="44"/>
  <c r="I635" i="44"/>
  <c r="L634" i="44"/>
  <c r="I634" i="44"/>
  <c r="J634" i="44" s="1"/>
  <c r="L633" i="44"/>
  <c r="I633" i="44"/>
  <c r="J633" i="44" s="1"/>
  <c r="L632" i="44"/>
  <c r="I632" i="44"/>
  <c r="J632" i="44" s="1"/>
  <c r="L631" i="44"/>
  <c r="I631" i="44"/>
  <c r="J631" i="44" s="1"/>
  <c r="L630" i="44"/>
  <c r="I630" i="44"/>
  <c r="J630" i="44" s="1"/>
  <c r="L629" i="44"/>
  <c r="I629" i="44"/>
  <c r="J629" i="44" s="1"/>
  <c r="L628" i="44"/>
  <c r="I628" i="44"/>
  <c r="J628" i="44" s="1"/>
  <c r="L627" i="44"/>
  <c r="J627" i="44"/>
  <c r="I627" i="44"/>
  <c r="L626" i="44"/>
  <c r="I626" i="44"/>
  <c r="J626" i="44" s="1"/>
  <c r="L625" i="44"/>
  <c r="I625" i="44"/>
  <c r="J625" i="44" s="1"/>
  <c r="L624" i="44"/>
  <c r="I624" i="44"/>
  <c r="J624" i="44" s="1"/>
  <c r="L623" i="44"/>
  <c r="I623" i="44"/>
  <c r="J623" i="44" s="1"/>
  <c r="L622" i="44"/>
  <c r="I622" i="44"/>
  <c r="J622" i="44" s="1"/>
  <c r="L621" i="44"/>
  <c r="I621" i="44"/>
  <c r="J621" i="44" s="1"/>
  <c r="L620" i="44"/>
  <c r="I620" i="44"/>
  <c r="J620" i="44" s="1"/>
  <c r="L619" i="44"/>
  <c r="I619" i="44"/>
  <c r="J619" i="44" s="1"/>
  <c r="L618" i="44"/>
  <c r="I618" i="44"/>
  <c r="J618" i="44" s="1"/>
  <c r="L617" i="44"/>
  <c r="J617" i="44"/>
  <c r="I617" i="44"/>
  <c r="L616" i="44"/>
  <c r="I616" i="44"/>
  <c r="J616" i="44" s="1"/>
  <c r="L615" i="44"/>
  <c r="I615" i="44"/>
  <c r="J615" i="44" s="1"/>
  <c r="L614" i="44"/>
  <c r="I614" i="44"/>
  <c r="J614" i="44" s="1"/>
  <c r="L613" i="44"/>
  <c r="I613" i="44"/>
  <c r="J613" i="44" s="1"/>
  <c r="L612" i="44"/>
  <c r="I612" i="44"/>
  <c r="J612" i="44" s="1"/>
  <c r="L611" i="44"/>
  <c r="I611" i="44"/>
  <c r="J611" i="44" s="1"/>
  <c r="L610" i="44"/>
  <c r="I610" i="44"/>
  <c r="J610" i="44" s="1"/>
  <c r="L609" i="44"/>
  <c r="I609" i="44"/>
  <c r="J609" i="44" s="1"/>
  <c r="L608" i="44"/>
  <c r="I608" i="44"/>
  <c r="J608" i="44" s="1"/>
  <c r="L607" i="44"/>
  <c r="I607" i="44"/>
  <c r="J607" i="44" s="1"/>
  <c r="L606" i="44"/>
  <c r="I606" i="44"/>
  <c r="J606" i="44" s="1"/>
  <c r="L605" i="44"/>
  <c r="I605" i="44"/>
  <c r="J605" i="44" s="1"/>
  <c r="L604" i="44"/>
  <c r="I604" i="44"/>
  <c r="J604" i="44" s="1"/>
  <c r="L603" i="44"/>
  <c r="J603" i="44"/>
  <c r="I603" i="44"/>
  <c r="L602" i="44"/>
  <c r="I602" i="44"/>
  <c r="J602" i="44" s="1"/>
  <c r="L601" i="44"/>
  <c r="I601" i="44"/>
  <c r="J601" i="44" s="1"/>
  <c r="L600" i="44"/>
  <c r="I600" i="44"/>
  <c r="J600" i="44" s="1"/>
  <c r="L599" i="44"/>
  <c r="I599" i="44"/>
  <c r="J599" i="44" s="1"/>
  <c r="L598" i="44"/>
  <c r="I598" i="44"/>
  <c r="J598" i="44" s="1"/>
  <c r="L597" i="44"/>
  <c r="I597" i="44"/>
  <c r="J597" i="44" s="1"/>
  <c r="L596" i="44"/>
  <c r="I596" i="44"/>
  <c r="J596" i="44" s="1"/>
  <c r="L595" i="44"/>
  <c r="J595" i="44"/>
  <c r="I595" i="44"/>
  <c r="L594" i="44"/>
  <c r="I594" i="44"/>
  <c r="J594" i="44" s="1"/>
  <c r="L593" i="44"/>
  <c r="I593" i="44"/>
  <c r="J593" i="44" s="1"/>
  <c r="L592" i="44"/>
  <c r="I592" i="44"/>
  <c r="J592" i="44" s="1"/>
  <c r="L591" i="44"/>
  <c r="I591" i="44"/>
  <c r="J591" i="44" s="1"/>
  <c r="L590" i="44"/>
  <c r="I590" i="44"/>
  <c r="J590" i="44" s="1"/>
  <c r="L589" i="44"/>
  <c r="I589" i="44"/>
  <c r="J589" i="44" s="1"/>
  <c r="L588" i="44"/>
  <c r="I588" i="44"/>
  <c r="J588" i="44" s="1"/>
  <c r="L587" i="44"/>
  <c r="I587" i="44"/>
  <c r="J587" i="44" s="1"/>
  <c r="L586" i="44"/>
  <c r="I586" i="44"/>
  <c r="J586" i="44" s="1"/>
  <c r="L585" i="44"/>
  <c r="J585" i="44"/>
  <c r="I585" i="44"/>
  <c r="L584" i="44"/>
  <c r="I584" i="44"/>
  <c r="J584" i="44" s="1"/>
  <c r="L583" i="44"/>
  <c r="I583" i="44"/>
  <c r="J583" i="44" s="1"/>
  <c r="L582" i="44"/>
  <c r="I582" i="44"/>
  <c r="J582" i="44" s="1"/>
  <c r="L581" i="44"/>
  <c r="I581" i="44"/>
  <c r="J581" i="44" s="1"/>
  <c r="L580" i="44"/>
  <c r="I580" i="44"/>
  <c r="J580" i="44" s="1"/>
  <c r="L579" i="44"/>
  <c r="I579" i="44"/>
  <c r="J579" i="44" s="1"/>
  <c r="L578" i="44"/>
  <c r="I578" i="44"/>
  <c r="J578" i="44" s="1"/>
  <c r="L577" i="44"/>
  <c r="I577" i="44"/>
  <c r="J577" i="44" s="1"/>
  <c r="L576" i="44"/>
  <c r="I576" i="44"/>
  <c r="J576" i="44" s="1"/>
  <c r="L575" i="44"/>
  <c r="I575" i="44"/>
  <c r="J575" i="44" s="1"/>
  <c r="L574" i="44"/>
  <c r="I574" i="44"/>
  <c r="J574" i="44" s="1"/>
  <c r="L573" i="44"/>
  <c r="I573" i="44"/>
  <c r="J573" i="44" s="1"/>
  <c r="L572" i="44"/>
  <c r="I572" i="44"/>
  <c r="J572" i="44" s="1"/>
  <c r="L571" i="44"/>
  <c r="J571" i="44"/>
  <c r="I571" i="44"/>
  <c r="L570" i="44"/>
  <c r="I570" i="44"/>
  <c r="J570" i="44" s="1"/>
  <c r="L569" i="44"/>
  <c r="I569" i="44"/>
  <c r="J569" i="44" s="1"/>
  <c r="L568" i="44"/>
  <c r="I568" i="44"/>
  <c r="J568" i="44" s="1"/>
  <c r="L567" i="44"/>
  <c r="I567" i="44"/>
  <c r="J567" i="44" s="1"/>
  <c r="L566" i="44"/>
  <c r="I566" i="44"/>
  <c r="J566" i="44" s="1"/>
  <c r="L565" i="44"/>
  <c r="I565" i="44"/>
  <c r="J565" i="44" s="1"/>
  <c r="L564" i="44"/>
  <c r="I564" i="44"/>
  <c r="J564" i="44" s="1"/>
  <c r="L563" i="44"/>
  <c r="J563" i="44"/>
  <c r="I563" i="44"/>
  <c r="L562" i="44"/>
  <c r="I562" i="44"/>
  <c r="J562" i="44" s="1"/>
  <c r="L561" i="44"/>
  <c r="I561" i="44"/>
  <c r="J561" i="44" s="1"/>
  <c r="L560" i="44"/>
  <c r="I560" i="44"/>
  <c r="J560" i="44" s="1"/>
  <c r="L559" i="44"/>
  <c r="I559" i="44"/>
  <c r="J559" i="44" s="1"/>
  <c r="L558" i="44"/>
  <c r="I558" i="44"/>
  <c r="J558" i="44" s="1"/>
  <c r="L557" i="44"/>
  <c r="I557" i="44"/>
  <c r="J557" i="44" s="1"/>
  <c r="L556" i="44"/>
  <c r="I556" i="44"/>
  <c r="J556" i="44" s="1"/>
  <c r="L555" i="44"/>
  <c r="I555" i="44"/>
  <c r="J555" i="44" s="1"/>
  <c r="L554" i="44"/>
  <c r="I554" i="44"/>
  <c r="J554" i="44" s="1"/>
  <c r="L553" i="44"/>
  <c r="J553" i="44"/>
  <c r="I553" i="44"/>
  <c r="L552" i="44"/>
  <c r="I552" i="44"/>
  <c r="J552" i="44" s="1"/>
  <c r="L551" i="44"/>
  <c r="I551" i="44"/>
  <c r="J551" i="44" s="1"/>
  <c r="L550" i="44"/>
  <c r="I550" i="44"/>
  <c r="J550" i="44" s="1"/>
  <c r="L549" i="44"/>
  <c r="I549" i="44"/>
  <c r="J549" i="44" s="1"/>
  <c r="L548" i="44"/>
  <c r="I548" i="44"/>
  <c r="J548" i="44" s="1"/>
  <c r="L547" i="44"/>
  <c r="I547" i="44"/>
  <c r="J547" i="44" s="1"/>
  <c r="L546" i="44"/>
  <c r="I546" i="44"/>
  <c r="J546" i="44" s="1"/>
  <c r="L545" i="44"/>
  <c r="I545" i="44"/>
  <c r="J545" i="44" s="1"/>
  <c r="L544" i="44"/>
  <c r="I544" i="44"/>
  <c r="J544" i="44" s="1"/>
  <c r="L543" i="44"/>
  <c r="I543" i="44"/>
  <c r="J543" i="44" s="1"/>
  <c r="L542" i="44"/>
  <c r="I542" i="44"/>
  <c r="J542" i="44" s="1"/>
  <c r="L541" i="44"/>
  <c r="I541" i="44"/>
  <c r="J541" i="44" s="1"/>
  <c r="L540" i="44"/>
  <c r="I540" i="44"/>
  <c r="J540" i="44" s="1"/>
  <c r="L539" i="44"/>
  <c r="J539" i="44"/>
  <c r="I539" i="44"/>
  <c r="L538" i="44"/>
  <c r="I538" i="44"/>
  <c r="J538" i="44" s="1"/>
  <c r="L537" i="44"/>
  <c r="I537" i="44"/>
  <c r="J537" i="44" s="1"/>
  <c r="L536" i="44"/>
  <c r="I536" i="44"/>
  <c r="J536" i="44" s="1"/>
  <c r="L535" i="44"/>
  <c r="I535" i="44"/>
  <c r="J535" i="44" s="1"/>
  <c r="L534" i="44"/>
  <c r="I534" i="44"/>
  <c r="J534" i="44" s="1"/>
  <c r="L533" i="44"/>
  <c r="I533" i="44"/>
  <c r="J533" i="44" s="1"/>
  <c r="L532" i="44"/>
  <c r="I532" i="44"/>
  <c r="J532" i="44" s="1"/>
  <c r="L531" i="44"/>
  <c r="J531" i="44"/>
  <c r="I531" i="44"/>
  <c r="L530" i="44"/>
  <c r="I530" i="44"/>
  <c r="J530" i="44" s="1"/>
  <c r="L529" i="44"/>
  <c r="I529" i="44"/>
  <c r="J529" i="44" s="1"/>
  <c r="L528" i="44"/>
  <c r="I528" i="44"/>
  <c r="J528" i="44" s="1"/>
  <c r="L527" i="44"/>
  <c r="I527" i="44"/>
  <c r="J527" i="44" s="1"/>
  <c r="L526" i="44"/>
  <c r="I526" i="44"/>
  <c r="J526" i="44" s="1"/>
  <c r="L525" i="44"/>
  <c r="I525" i="44"/>
  <c r="J525" i="44" s="1"/>
  <c r="L524" i="44"/>
  <c r="I524" i="44"/>
  <c r="J524" i="44" s="1"/>
  <c r="L523" i="44"/>
  <c r="I523" i="44"/>
  <c r="J523" i="44" s="1"/>
  <c r="L522" i="44"/>
  <c r="I522" i="44"/>
  <c r="J522" i="44" s="1"/>
  <c r="L521" i="44"/>
  <c r="J521" i="44"/>
  <c r="I521" i="44"/>
  <c r="L520" i="44"/>
  <c r="I520" i="44"/>
  <c r="J520" i="44" s="1"/>
  <c r="L519" i="44"/>
  <c r="I519" i="44"/>
  <c r="J519" i="44" s="1"/>
  <c r="L518" i="44"/>
  <c r="I518" i="44"/>
  <c r="J518" i="44" s="1"/>
  <c r="L517" i="44"/>
  <c r="I517" i="44"/>
  <c r="J517" i="44" s="1"/>
  <c r="L516" i="44"/>
  <c r="I516" i="44"/>
  <c r="J516" i="44" s="1"/>
  <c r="L515" i="44"/>
  <c r="I515" i="44"/>
  <c r="J515" i="44" s="1"/>
  <c r="L514" i="44"/>
  <c r="I514" i="44"/>
  <c r="J514" i="44" s="1"/>
  <c r="L513" i="44"/>
  <c r="I513" i="44"/>
  <c r="J513" i="44" s="1"/>
  <c r="L512" i="44"/>
  <c r="I512" i="44"/>
  <c r="J512" i="44" s="1"/>
  <c r="L511" i="44"/>
  <c r="I511" i="44"/>
  <c r="J511" i="44" s="1"/>
  <c r="L510" i="44"/>
  <c r="I510" i="44"/>
  <c r="J510" i="44" s="1"/>
  <c r="L509" i="44"/>
  <c r="I509" i="44"/>
  <c r="J509" i="44" s="1"/>
  <c r="L508" i="44"/>
  <c r="I508" i="44"/>
  <c r="J508" i="44" s="1"/>
  <c r="L507" i="44"/>
  <c r="J507" i="44"/>
  <c r="I507" i="44"/>
  <c r="L506" i="44"/>
  <c r="I506" i="44"/>
  <c r="J506" i="44" s="1"/>
  <c r="L505" i="44"/>
  <c r="I505" i="44"/>
  <c r="J505" i="44" s="1"/>
  <c r="L504" i="44"/>
  <c r="I504" i="44"/>
  <c r="J504" i="44" s="1"/>
  <c r="L503" i="44"/>
  <c r="I503" i="44"/>
  <c r="J503" i="44" s="1"/>
  <c r="L502" i="44"/>
  <c r="I502" i="44"/>
  <c r="J502" i="44" s="1"/>
  <c r="L501" i="44"/>
  <c r="I501" i="44"/>
  <c r="J501" i="44" s="1"/>
  <c r="L500" i="44"/>
  <c r="I500" i="44"/>
  <c r="J500" i="44" s="1"/>
  <c r="L499" i="44"/>
  <c r="J499" i="44"/>
  <c r="I499" i="44"/>
  <c r="L498" i="44"/>
  <c r="I498" i="44"/>
  <c r="J498" i="44" s="1"/>
  <c r="L497" i="44"/>
  <c r="I497" i="44"/>
  <c r="J497" i="44" s="1"/>
  <c r="L496" i="44"/>
  <c r="I496" i="44"/>
  <c r="J496" i="44" s="1"/>
  <c r="L495" i="44"/>
  <c r="I495" i="44"/>
  <c r="J495" i="44" s="1"/>
  <c r="L494" i="44"/>
  <c r="I494" i="44"/>
  <c r="J494" i="44" s="1"/>
  <c r="L493" i="44"/>
  <c r="I493" i="44"/>
  <c r="J493" i="44" s="1"/>
  <c r="L492" i="44"/>
  <c r="I492" i="44"/>
  <c r="J492" i="44" s="1"/>
  <c r="L491" i="44"/>
  <c r="I491" i="44"/>
  <c r="J491" i="44" s="1"/>
  <c r="L490" i="44"/>
  <c r="I490" i="44"/>
  <c r="J490" i="44" s="1"/>
  <c r="L489" i="44"/>
  <c r="J489" i="44"/>
  <c r="I489" i="44"/>
  <c r="L488" i="44"/>
  <c r="I488" i="44"/>
  <c r="J488" i="44" s="1"/>
  <c r="L487" i="44"/>
  <c r="I487" i="44"/>
  <c r="J487" i="44" s="1"/>
  <c r="L486" i="44"/>
  <c r="I486" i="44"/>
  <c r="J486" i="44" s="1"/>
  <c r="L485" i="44"/>
  <c r="I485" i="44"/>
  <c r="J485" i="44" s="1"/>
  <c r="L484" i="44"/>
  <c r="I484" i="44"/>
  <c r="J484" i="44" s="1"/>
  <c r="L483" i="44"/>
  <c r="I483" i="44"/>
  <c r="J483" i="44" s="1"/>
  <c r="L482" i="44"/>
  <c r="I482" i="44"/>
  <c r="J482" i="44" s="1"/>
  <c r="L481" i="44"/>
  <c r="I481" i="44"/>
  <c r="J481" i="44" s="1"/>
  <c r="L480" i="44"/>
  <c r="I480" i="44"/>
  <c r="J480" i="44" s="1"/>
  <c r="L479" i="44"/>
  <c r="I479" i="44"/>
  <c r="J479" i="44" s="1"/>
  <c r="L478" i="44"/>
  <c r="I478" i="44"/>
  <c r="J478" i="44" s="1"/>
  <c r="L477" i="44"/>
  <c r="I477" i="44"/>
  <c r="J477" i="44" s="1"/>
  <c r="L476" i="44"/>
  <c r="I476" i="44"/>
  <c r="J476" i="44" s="1"/>
  <c r="L475" i="44"/>
  <c r="J475" i="44"/>
  <c r="I475" i="44"/>
  <c r="L474" i="44"/>
  <c r="I474" i="44"/>
  <c r="J474" i="44" s="1"/>
  <c r="L473" i="44"/>
  <c r="J473" i="44"/>
  <c r="I473" i="44"/>
  <c r="L472" i="44"/>
  <c r="I472" i="44"/>
  <c r="J472" i="44" s="1"/>
  <c r="L471" i="44"/>
  <c r="I471" i="44"/>
  <c r="J471" i="44" s="1"/>
  <c r="L470" i="44"/>
  <c r="I470" i="44"/>
  <c r="J470" i="44" s="1"/>
  <c r="L469" i="44"/>
  <c r="I469" i="44"/>
  <c r="J469" i="44" s="1"/>
  <c r="L468" i="44"/>
  <c r="I468" i="44"/>
  <c r="J468" i="44" s="1"/>
  <c r="L467" i="44"/>
  <c r="J467" i="44"/>
  <c r="I467" i="44"/>
  <c r="L466" i="44"/>
  <c r="I466" i="44"/>
  <c r="J466" i="44" s="1"/>
  <c r="L465" i="44"/>
  <c r="I465" i="44"/>
  <c r="J465" i="44" s="1"/>
  <c r="L464" i="44"/>
  <c r="I464" i="44"/>
  <c r="J464" i="44" s="1"/>
  <c r="L463" i="44"/>
  <c r="I463" i="44"/>
  <c r="J463" i="44" s="1"/>
  <c r="L462" i="44"/>
  <c r="I462" i="44"/>
  <c r="J462" i="44" s="1"/>
  <c r="L461" i="44"/>
  <c r="I461" i="44"/>
  <c r="J461" i="44" s="1"/>
  <c r="L460" i="44"/>
  <c r="I460" i="44"/>
  <c r="J460" i="44" s="1"/>
  <c r="L459" i="44"/>
  <c r="I459" i="44"/>
  <c r="J459" i="44" s="1"/>
  <c r="L458" i="44"/>
  <c r="J458" i="44"/>
  <c r="I458" i="44"/>
  <c r="L457" i="44"/>
  <c r="I457" i="44"/>
  <c r="J457" i="44" s="1"/>
  <c r="L456" i="44"/>
  <c r="I456" i="44"/>
  <c r="J456" i="44" s="1"/>
  <c r="L455" i="44"/>
  <c r="J455" i="44"/>
  <c r="I455" i="44"/>
  <c r="L454" i="44"/>
  <c r="I454" i="44"/>
  <c r="J454" i="44" s="1"/>
  <c r="L453" i="44"/>
  <c r="I453" i="44"/>
  <c r="J453" i="44" s="1"/>
  <c r="L452" i="44"/>
  <c r="I452" i="44"/>
  <c r="J452" i="44" s="1"/>
  <c r="L451" i="44"/>
  <c r="I451" i="44"/>
  <c r="J451" i="44" s="1"/>
  <c r="L450" i="44"/>
  <c r="I450" i="44"/>
  <c r="J450" i="44" s="1"/>
  <c r="L449" i="44"/>
  <c r="I449" i="44"/>
  <c r="J449" i="44" s="1"/>
  <c r="L448" i="44"/>
  <c r="I448" i="44"/>
  <c r="J448" i="44" s="1"/>
  <c r="L447" i="44"/>
  <c r="I447" i="44"/>
  <c r="J447" i="44" s="1"/>
  <c r="L446" i="44"/>
  <c r="I446" i="44"/>
  <c r="J446" i="44" s="1"/>
  <c r="L445" i="44"/>
  <c r="I445" i="44"/>
  <c r="J445" i="44" s="1"/>
  <c r="L444" i="44"/>
  <c r="I444" i="44"/>
  <c r="J444" i="44" s="1"/>
  <c r="L443" i="44"/>
  <c r="J443" i="44"/>
  <c r="I443" i="44"/>
  <c r="L442" i="44"/>
  <c r="I442" i="44"/>
  <c r="J442" i="44" s="1"/>
  <c r="L441" i="44"/>
  <c r="J441" i="44"/>
  <c r="I441" i="44"/>
  <c r="L440" i="44"/>
  <c r="I440" i="44"/>
  <c r="J440" i="44" s="1"/>
  <c r="L439" i="44"/>
  <c r="I439" i="44"/>
  <c r="J439" i="44" s="1"/>
  <c r="L438" i="44"/>
  <c r="I438" i="44"/>
  <c r="J438" i="44" s="1"/>
  <c r="L437" i="44"/>
  <c r="I437" i="44"/>
  <c r="J437" i="44" s="1"/>
  <c r="L436" i="44"/>
  <c r="I436" i="44"/>
  <c r="J436" i="44" s="1"/>
  <c r="L435" i="44"/>
  <c r="J435" i="44"/>
  <c r="I435" i="44"/>
  <c r="L434" i="44"/>
  <c r="I434" i="44"/>
  <c r="J434" i="44" s="1"/>
  <c r="L433" i="44"/>
  <c r="I433" i="44"/>
  <c r="J433" i="44" s="1"/>
  <c r="L432" i="44"/>
  <c r="I432" i="44"/>
  <c r="J432" i="44" s="1"/>
  <c r="L431" i="44"/>
  <c r="I431" i="44"/>
  <c r="J431" i="44" s="1"/>
  <c r="L430" i="44"/>
  <c r="I430" i="44"/>
  <c r="J430" i="44" s="1"/>
  <c r="L429" i="44"/>
  <c r="I429" i="44"/>
  <c r="J429" i="44" s="1"/>
  <c r="L428" i="44"/>
  <c r="I428" i="44"/>
  <c r="J428" i="44" s="1"/>
  <c r="L427" i="44"/>
  <c r="I427" i="44"/>
  <c r="J427" i="44" s="1"/>
  <c r="L426" i="44"/>
  <c r="J426" i="44"/>
  <c r="I426" i="44"/>
  <c r="L425" i="44"/>
  <c r="I425" i="44"/>
  <c r="J425" i="44" s="1"/>
  <c r="L424" i="44"/>
  <c r="I424" i="44"/>
  <c r="J424" i="44" s="1"/>
  <c r="L423" i="44"/>
  <c r="J423" i="44"/>
  <c r="I423" i="44"/>
  <c r="L422" i="44"/>
  <c r="I422" i="44"/>
  <c r="J422" i="44" s="1"/>
  <c r="L421" i="44"/>
  <c r="I421" i="44"/>
  <c r="J421" i="44" s="1"/>
  <c r="L420" i="44"/>
  <c r="I420" i="44"/>
  <c r="J420" i="44" s="1"/>
  <c r="L419" i="44"/>
  <c r="I419" i="44"/>
  <c r="J419" i="44" s="1"/>
  <c r="L418" i="44"/>
  <c r="I418" i="44"/>
  <c r="J418" i="44" s="1"/>
  <c r="L417" i="44"/>
  <c r="I417" i="44"/>
  <c r="J417" i="44" s="1"/>
  <c r="L416" i="44"/>
  <c r="I416" i="44"/>
  <c r="J416" i="44" s="1"/>
  <c r="L415" i="44"/>
  <c r="I415" i="44"/>
  <c r="J415" i="44" s="1"/>
  <c r="L414" i="44"/>
  <c r="I414" i="44"/>
  <c r="J414" i="44" s="1"/>
  <c r="L413" i="44"/>
  <c r="I413" i="44"/>
  <c r="J413" i="44" s="1"/>
  <c r="L412" i="44"/>
  <c r="I412" i="44"/>
  <c r="J412" i="44" s="1"/>
  <c r="L411" i="44"/>
  <c r="J411" i="44"/>
  <c r="I411" i="44"/>
  <c r="L410" i="44"/>
  <c r="I410" i="44"/>
  <c r="J410" i="44" s="1"/>
  <c r="L409" i="44"/>
  <c r="I409" i="44"/>
  <c r="J409" i="44" s="1"/>
  <c r="L408" i="44"/>
  <c r="I408" i="44"/>
  <c r="J408" i="44" s="1"/>
  <c r="L407" i="44"/>
  <c r="I407" i="44"/>
  <c r="J407" i="44" s="1"/>
  <c r="L406" i="44"/>
  <c r="I406" i="44"/>
  <c r="J406" i="44" s="1"/>
  <c r="L405" i="44"/>
  <c r="I405" i="44"/>
  <c r="J405" i="44" s="1"/>
  <c r="L404" i="44"/>
  <c r="I404" i="44"/>
  <c r="J404" i="44" s="1"/>
  <c r="L403" i="44"/>
  <c r="J403" i="44"/>
  <c r="I403" i="44"/>
  <c r="L402" i="44"/>
  <c r="I402" i="44"/>
  <c r="J402" i="44" s="1"/>
  <c r="L401" i="44"/>
  <c r="I401" i="44"/>
  <c r="J401" i="44" s="1"/>
  <c r="L400" i="44"/>
  <c r="I400" i="44"/>
  <c r="J400" i="44" s="1"/>
  <c r="L399" i="44"/>
  <c r="I399" i="44"/>
  <c r="J399" i="44" s="1"/>
  <c r="L398" i="44"/>
  <c r="I398" i="44"/>
  <c r="J398" i="44" s="1"/>
  <c r="L397" i="44"/>
  <c r="I397" i="44"/>
  <c r="J397" i="44" s="1"/>
  <c r="L396" i="44"/>
  <c r="I396" i="44"/>
  <c r="J396" i="44" s="1"/>
  <c r="L395" i="44"/>
  <c r="I395" i="44"/>
  <c r="J395" i="44" s="1"/>
  <c r="L394" i="44"/>
  <c r="I394" i="44"/>
  <c r="J394" i="44" s="1"/>
  <c r="L393" i="44"/>
  <c r="J393" i="44"/>
  <c r="I393" i="44"/>
  <c r="L392" i="44"/>
  <c r="I392" i="44"/>
  <c r="J392" i="44" s="1"/>
  <c r="L391" i="44"/>
  <c r="I391" i="44"/>
  <c r="J391" i="44" s="1"/>
  <c r="L390" i="44"/>
  <c r="I390" i="44"/>
  <c r="J390" i="44" s="1"/>
  <c r="L389" i="44"/>
  <c r="I389" i="44"/>
  <c r="J389" i="44" s="1"/>
  <c r="L388" i="44"/>
  <c r="I388" i="44"/>
  <c r="J388" i="44" s="1"/>
  <c r="L387" i="44"/>
  <c r="I387" i="44"/>
  <c r="J387" i="44" s="1"/>
  <c r="L386" i="44"/>
  <c r="I386" i="44"/>
  <c r="J386" i="44" s="1"/>
  <c r="L385" i="44"/>
  <c r="I385" i="44"/>
  <c r="J385" i="44" s="1"/>
  <c r="L384" i="44"/>
  <c r="I384" i="44"/>
  <c r="J384" i="44" s="1"/>
  <c r="L383" i="44"/>
  <c r="I383" i="44"/>
  <c r="J383" i="44" s="1"/>
  <c r="L382" i="44"/>
  <c r="I382" i="44"/>
  <c r="J382" i="44" s="1"/>
  <c r="L381" i="44"/>
  <c r="I381" i="44"/>
  <c r="J381" i="44" s="1"/>
  <c r="L380" i="44"/>
  <c r="I380" i="44"/>
  <c r="J380" i="44" s="1"/>
  <c r="L379" i="44"/>
  <c r="J379" i="44"/>
  <c r="I379" i="44"/>
  <c r="L378" i="44"/>
  <c r="I378" i="44"/>
  <c r="J378" i="44" s="1"/>
  <c r="L377" i="44"/>
  <c r="I377" i="44"/>
  <c r="J377" i="44" s="1"/>
  <c r="L376" i="44"/>
  <c r="I376" i="44"/>
  <c r="J376" i="44" s="1"/>
  <c r="L375" i="44"/>
  <c r="I375" i="44"/>
  <c r="J375" i="44" s="1"/>
  <c r="L374" i="44"/>
  <c r="I374" i="44"/>
  <c r="J374" i="44" s="1"/>
  <c r="L373" i="44"/>
  <c r="I373" i="44"/>
  <c r="J373" i="44" s="1"/>
  <c r="L372" i="44"/>
  <c r="I372" i="44"/>
  <c r="J372" i="44" s="1"/>
  <c r="L371" i="44"/>
  <c r="J371" i="44"/>
  <c r="I371" i="44"/>
  <c r="L370" i="44"/>
  <c r="I370" i="44"/>
  <c r="J370" i="44" s="1"/>
  <c r="L369" i="44"/>
  <c r="I369" i="44"/>
  <c r="J369" i="44" s="1"/>
  <c r="L368" i="44"/>
  <c r="I368" i="44"/>
  <c r="J368" i="44" s="1"/>
  <c r="L367" i="44"/>
  <c r="I367" i="44"/>
  <c r="J367" i="44" s="1"/>
  <c r="L366" i="44"/>
  <c r="I366" i="44"/>
  <c r="J366" i="44" s="1"/>
  <c r="L365" i="44"/>
  <c r="I365" i="44"/>
  <c r="J365" i="44" s="1"/>
  <c r="L364" i="44"/>
  <c r="I364" i="44"/>
  <c r="J364" i="44" s="1"/>
  <c r="L363" i="44"/>
  <c r="I363" i="44"/>
  <c r="J363" i="44" s="1"/>
  <c r="L362" i="44"/>
  <c r="I362" i="44"/>
  <c r="J362" i="44" s="1"/>
  <c r="L361" i="44"/>
  <c r="J361" i="44"/>
  <c r="I361" i="44"/>
  <c r="L360" i="44"/>
  <c r="I360" i="44"/>
  <c r="J360" i="44" s="1"/>
  <c r="L359" i="44"/>
  <c r="I359" i="44"/>
  <c r="J359" i="44" s="1"/>
  <c r="L358" i="44"/>
  <c r="I358" i="44"/>
  <c r="J358" i="44" s="1"/>
  <c r="L357" i="44"/>
  <c r="I357" i="44"/>
  <c r="J357" i="44" s="1"/>
  <c r="L356" i="44"/>
  <c r="I356" i="44"/>
  <c r="J356" i="44" s="1"/>
  <c r="L355" i="44"/>
  <c r="I355" i="44"/>
  <c r="J355" i="44" s="1"/>
  <c r="L354" i="44"/>
  <c r="I354" i="44"/>
  <c r="J354" i="44" s="1"/>
  <c r="L353" i="44"/>
  <c r="I353" i="44"/>
  <c r="J353" i="44" s="1"/>
  <c r="L352" i="44"/>
  <c r="I352" i="44"/>
  <c r="J352" i="44" s="1"/>
  <c r="L351" i="44"/>
  <c r="I351" i="44"/>
  <c r="J351" i="44" s="1"/>
  <c r="L350" i="44"/>
  <c r="I350" i="44"/>
  <c r="J350" i="44" s="1"/>
  <c r="L349" i="44"/>
  <c r="I349" i="44"/>
  <c r="J349" i="44" s="1"/>
  <c r="L348" i="44"/>
  <c r="I348" i="44"/>
  <c r="J348" i="44" s="1"/>
  <c r="L347" i="44"/>
  <c r="J347" i="44"/>
  <c r="I347" i="44"/>
  <c r="L346" i="44"/>
  <c r="I346" i="44"/>
  <c r="J346" i="44" s="1"/>
  <c r="L345" i="44"/>
  <c r="J345" i="44"/>
  <c r="I345" i="44"/>
  <c r="L344" i="44"/>
  <c r="I344" i="44"/>
  <c r="J344" i="44" s="1"/>
  <c r="L343" i="44"/>
  <c r="I343" i="44"/>
  <c r="J343" i="44" s="1"/>
  <c r="L342" i="44"/>
  <c r="I342" i="44"/>
  <c r="J342" i="44" s="1"/>
  <c r="L341" i="44"/>
  <c r="I341" i="44"/>
  <c r="J341" i="44" s="1"/>
  <c r="L340" i="44"/>
  <c r="I340" i="44"/>
  <c r="J340" i="44" s="1"/>
  <c r="L339" i="44"/>
  <c r="J339" i="44"/>
  <c r="I339" i="44"/>
  <c r="L338" i="44"/>
  <c r="I338" i="44"/>
  <c r="J338" i="44" s="1"/>
  <c r="L337" i="44"/>
  <c r="I337" i="44"/>
  <c r="J337" i="44" s="1"/>
  <c r="L336" i="44"/>
  <c r="I336" i="44"/>
  <c r="J336" i="44" s="1"/>
  <c r="L335" i="44"/>
  <c r="I335" i="44"/>
  <c r="J335" i="44" s="1"/>
  <c r="L334" i="44"/>
  <c r="I334" i="44"/>
  <c r="J334" i="44" s="1"/>
  <c r="L333" i="44"/>
  <c r="I333" i="44"/>
  <c r="J333" i="44" s="1"/>
  <c r="L332" i="44"/>
  <c r="I332" i="44"/>
  <c r="J332" i="44" s="1"/>
  <c r="L331" i="44"/>
  <c r="I331" i="44"/>
  <c r="J331" i="44" s="1"/>
  <c r="L330" i="44"/>
  <c r="I330" i="44"/>
  <c r="J330" i="44" s="1"/>
  <c r="L329" i="44"/>
  <c r="J329" i="44"/>
  <c r="I329" i="44"/>
  <c r="L328" i="44"/>
  <c r="I328" i="44"/>
  <c r="J328" i="44" s="1"/>
  <c r="L327" i="44"/>
  <c r="I327" i="44"/>
  <c r="J327" i="44" s="1"/>
  <c r="L326" i="44"/>
  <c r="I326" i="44"/>
  <c r="J326" i="44" s="1"/>
  <c r="L325" i="44"/>
  <c r="I325" i="44"/>
  <c r="J325" i="44" s="1"/>
  <c r="L324" i="44"/>
  <c r="I324" i="44"/>
  <c r="J324" i="44" s="1"/>
  <c r="L323" i="44"/>
  <c r="I323" i="44"/>
  <c r="J323" i="44" s="1"/>
  <c r="L322" i="44"/>
  <c r="I322" i="44"/>
  <c r="J322" i="44" s="1"/>
  <c r="L321" i="44"/>
  <c r="I321" i="44"/>
  <c r="J321" i="44" s="1"/>
  <c r="L320" i="44"/>
  <c r="I320" i="44"/>
  <c r="J320" i="44" s="1"/>
  <c r="L319" i="44"/>
  <c r="I319" i="44"/>
  <c r="J319" i="44" s="1"/>
  <c r="L318" i="44"/>
  <c r="I318" i="44"/>
  <c r="J318" i="44" s="1"/>
  <c r="L317" i="44"/>
  <c r="I317" i="44"/>
  <c r="J317" i="44" s="1"/>
  <c r="L316" i="44"/>
  <c r="I316" i="44"/>
  <c r="J316" i="44" s="1"/>
  <c r="L315" i="44"/>
  <c r="J315" i="44"/>
  <c r="I315" i="44"/>
  <c r="L314" i="44"/>
  <c r="I314" i="44"/>
  <c r="J314" i="44" s="1"/>
  <c r="L313" i="44"/>
  <c r="I313" i="44"/>
  <c r="J313" i="44" s="1"/>
  <c r="L312" i="44"/>
  <c r="I312" i="44"/>
  <c r="J312" i="44" s="1"/>
  <c r="L311" i="44"/>
  <c r="I311" i="44"/>
  <c r="J311" i="44" s="1"/>
  <c r="L310" i="44"/>
  <c r="I310" i="44"/>
  <c r="J310" i="44" s="1"/>
  <c r="L309" i="44"/>
  <c r="I309" i="44"/>
  <c r="J309" i="44" s="1"/>
  <c r="L308" i="44"/>
  <c r="I308" i="44"/>
  <c r="J308" i="44" s="1"/>
  <c r="L307" i="44"/>
  <c r="J307" i="44"/>
  <c r="I307" i="44"/>
  <c r="L306" i="44"/>
  <c r="I306" i="44"/>
  <c r="J306" i="44" s="1"/>
  <c r="L305" i="44"/>
  <c r="I305" i="44"/>
  <c r="J305" i="44" s="1"/>
  <c r="L304" i="44"/>
  <c r="I304" i="44"/>
  <c r="J304" i="44" s="1"/>
  <c r="L303" i="44"/>
  <c r="I303" i="44"/>
  <c r="J303" i="44" s="1"/>
  <c r="L302" i="44"/>
  <c r="I302" i="44"/>
  <c r="J302" i="44" s="1"/>
  <c r="L301" i="44"/>
  <c r="I301" i="44"/>
  <c r="J301" i="44" s="1"/>
  <c r="L300" i="44"/>
  <c r="I300" i="44"/>
  <c r="J300" i="44" s="1"/>
  <c r="L299" i="44"/>
  <c r="J299" i="44"/>
  <c r="I299" i="44"/>
  <c r="L298" i="44"/>
  <c r="I298" i="44"/>
  <c r="J298" i="44" s="1"/>
  <c r="L297" i="44"/>
  <c r="J297" i="44"/>
  <c r="I297" i="44"/>
  <c r="L296" i="44"/>
  <c r="I296" i="44"/>
  <c r="J296" i="44" s="1"/>
  <c r="L295" i="44"/>
  <c r="I295" i="44"/>
  <c r="J295" i="44" s="1"/>
  <c r="L294" i="44"/>
  <c r="I294" i="44"/>
  <c r="J294" i="44" s="1"/>
  <c r="L293" i="44"/>
  <c r="I293" i="44"/>
  <c r="J293" i="44" s="1"/>
  <c r="L292" i="44"/>
  <c r="I292" i="44"/>
  <c r="J292" i="44" s="1"/>
  <c r="L291" i="44"/>
  <c r="J291" i="44"/>
  <c r="I291" i="44"/>
  <c r="L290" i="44"/>
  <c r="I290" i="44"/>
  <c r="J290" i="44" s="1"/>
  <c r="L289" i="44"/>
  <c r="I289" i="44"/>
  <c r="J289" i="44" s="1"/>
  <c r="L288" i="44"/>
  <c r="I288" i="44"/>
  <c r="J288" i="44" s="1"/>
  <c r="L287" i="44"/>
  <c r="I287" i="44"/>
  <c r="J287" i="44" s="1"/>
  <c r="L286" i="44"/>
  <c r="I286" i="44"/>
  <c r="J286" i="44" s="1"/>
  <c r="L285" i="44"/>
  <c r="I285" i="44"/>
  <c r="J285" i="44" s="1"/>
  <c r="L284" i="44"/>
  <c r="I284" i="44"/>
  <c r="J284" i="44" s="1"/>
  <c r="L283" i="44"/>
  <c r="J283" i="44"/>
  <c r="I283" i="44"/>
  <c r="L282" i="44"/>
  <c r="I282" i="44"/>
  <c r="J282" i="44" s="1"/>
  <c r="L281" i="44"/>
  <c r="J281" i="44"/>
  <c r="I281" i="44"/>
  <c r="L280" i="44"/>
  <c r="I280" i="44"/>
  <c r="J280" i="44" s="1"/>
  <c r="L279" i="44"/>
  <c r="I279" i="44"/>
  <c r="J279" i="44" s="1"/>
  <c r="L278" i="44"/>
  <c r="I278" i="44"/>
  <c r="J278" i="44" s="1"/>
  <c r="L277" i="44"/>
  <c r="I277" i="44"/>
  <c r="J277" i="44" s="1"/>
  <c r="L276" i="44"/>
  <c r="I276" i="44"/>
  <c r="J276" i="44" s="1"/>
  <c r="L275" i="44"/>
  <c r="J275" i="44"/>
  <c r="I275" i="44"/>
  <c r="L274" i="44"/>
  <c r="I274" i="44"/>
  <c r="J274" i="44" s="1"/>
  <c r="L273" i="44"/>
  <c r="I273" i="44"/>
  <c r="J273" i="44" s="1"/>
  <c r="L272" i="44"/>
  <c r="I272" i="44"/>
  <c r="J272" i="44" s="1"/>
  <c r="L271" i="44"/>
  <c r="I271" i="44"/>
  <c r="J271" i="44" s="1"/>
  <c r="L270" i="44"/>
  <c r="I270" i="44"/>
  <c r="J270" i="44" s="1"/>
  <c r="L269" i="44"/>
  <c r="I269" i="44"/>
  <c r="J269" i="44" s="1"/>
  <c r="L268" i="44"/>
  <c r="I268" i="44"/>
  <c r="J268" i="44" s="1"/>
  <c r="L267" i="44"/>
  <c r="I267" i="44"/>
  <c r="J267" i="44" s="1"/>
  <c r="L266" i="44"/>
  <c r="I266" i="44"/>
  <c r="J266" i="44" s="1"/>
  <c r="L265" i="44"/>
  <c r="J265" i="44"/>
  <c r="I265" i="44"/>
  <c r="L264" i="44"/>
  <c r="I264" i="44"/>
  <c r="J264" i="44" s="1"/>
  <c r="L263" i="44"/>
  <c r="I263" i="44"/>
  <c r="J263" i="44" s="1"/>
  <c r="L262" i="44"/>
  <c r="I262" i="44"/>
  <c r="J262" i="44" s="1"/>
  <c r="L261" i="44"/>
  <c r="I261" i="44"/>
  <c r="J261" i="44" s="1"/>
  <c r="L260" i="44"/>
  <c r="I260" i="44"/>
  <c r="J260" i="44" s="1"/>
  <c r="L259" i="44"/>
  <c r="I259" i="44"/>
  <c r="J259" i="44" s="1"/>
  <c r="L258" i="44"/>
  <c r="I258" i="44"/>
  <c r="J258" i="44" s="1"/>
  <c r="L257" i="44"/>
  <c r="I257" i="44"/>
  <c r="J257" i="44" s="1"/>
  <c r="L256" i="44"/>
  <c r="I256" i="44"/>
  <c r="J256" i="44" s="1"/>
  <c r="L255" i="44"/>
  <c r="I255" i="44"/>
  <c r="J255" i="44" s="1"/>
  <c r="L254" i="44"/>
  <c r="I254" i="44"/>
  <c r="J254" i="44" s="1"/>
  <c r="L253" i="44"/>
  <c r="I253" i="44"/>
  <c r="J253" i="44" s="1"/>
  <c r="L252" i="44"/>
  <c r="I252" i="44"/>
  <c r="J252" i="44" s="1"/>
  <c r="L251" i="44"/>
  <c r="J251" i="44"/>
  <c r="I251" i="44"/>
  <c r="L250" i="44"/>
  <c r="I250" i="44"/>
  <c r="J250" i="44" s="1"/>
  <c r="L249" i="44"/>
  <c r="I249" i="44"/>
  <c r="J249" i="44" s="1"/>
  <c r="L248" i="44"/>
  <c r="I248" i="44"/>
  <c r="J248" i="44" s="1"/>
  <c r="L247" i="44"/>
  <c r="I247" i="44"/>
  <c r="J247" i="44" s="1"/>
  <c r="L246" i="44"/>
  <c r="I246" i="44"/>
  <c r="J246" i="44" s="1"/>
  <c r="L245" i="44"/>
  <c r="I245" i="44"/>
  <c r="J245" i="44" s="1"/>
  <c r="L244" i="44"/>
  <c r="I244" i="44"/>
  <c r="J244" i="44" s="1"/>
  <c r="L243" i="44"/>
  <c r="J243" i="44"/>
  <c r="I243" i="44"/>
  <c r="L242" i="44"/>
  <c r="I242" i="44"/>
  <c r="J242" i="44" s="1"/>
  <c r="L241" i="44"/>
  <c r="I241" i="44"/>
  <c r="J241" i="44" s="1"/>
  <c r="L240" i="44"/>
  <c r="I240" i="44"/>
  <c r="J240" i="44" s="1"/>
  <c r="L239" i="44"/>
  <c r="I239" i="44"/>
  <c r="J239" i="44" s="1"/>
  <c r="L238" i="44"/>
  <c r="I238" i="44"/>
  <c r="J238" i="44" s="1"/>
  <c r="L237" i="44"/>
  <c r="I237" i="44"/>
  <c r="J237" i="44" s="1"/>
  <c r="L236" i="44"/>
  <c r="I236" i="44"/>
  <c r="J236" i="44" s="1"/>
  <c r="L235" i="44"/>
  <c r="J235" i="44"/>
  <c r="I235" i="44"/>
  <c r="L234" i="44"/>
  <c r="I234" i="44"/>
  <c r="J234" i="44" s="1"/>
  <c r="L233" i="44"/>
  <c r="J233" i="44"/>
  <c r="I233" i="44"/>
  <c r="L232" i="44"/>
  <c r="I232" i="44"/>
  <c r="J232" i="44" s="1"/>
  <c r="L231" i="44"/>
  <c r="I231" i="44"/>
  <c r="J231" i="44" s="1"/>
  <c r="L230" i="44"/>
  <c r="I230" i="44"/>
  <c r="J230" i="44" s="1"/>
  <c r="L229" i="44"/>
  <c r="I229" i="44"/>
  <c r="J229" i="44" s="1"/>
  <c r="L228" i="44"/>
  <c r="I228" i="44"/>
  <c r="J228" i="44" s="1"/>
  <c r="L227" i="44"/>
  <c r="J227" i="44"/>
  <c r="I227" i="44"/>
  <c r="L226" i="44"/>
  <c r="I226" i="44"/>
  <c r="J226" i="44" s="1"/>
  <c r="L225" i="44"/>
  <c r="I225" i="44"/>
  <c r="J225" i="44" s="1"/>
  <c r="L224" i="44"/>
  <c r="I224" i="44"/>
  <c r="J224" i="44" s="1"/>
  <c r="L223" i="44"/>
  <c r="I223" i="44"/>
  <c r="J223" i="44" s="1"/>
  <c r="L222" i="44"/>
  <c r="I222" i="44"/>
  <c r="J222" i="44" s="1"/>
  <c r="L221" i="44"/>
  <c r="I221" i="44"/>
  <c r="J221" i="44" s="1"/>
  <c r="L220" i="44"/>
  <c r="I220" i="44"/>
  <c r="J220" i="44" s="1"/>
  <c r="L219" i="44"/>
  <c r="I219" i="44"/>
  <c r="J219" i="44" s="1"/>
  <c r="L218" i="44"/>
  <c r="I218" i="44"/>
  <c r="J218" i="44" s="1"/>
  <c r="L217" i="44"/>
  <c r="J217" i="44"/>
  <c r="I217" i="44"/>
  <c r="L216" i="44"/>
  <c r="I216" i="44"/>
  <c r="J216" i="44" s="1"/>
  <c r="L215" i="44"/>
  <c r="I215" i="44"/>
  <c r="J215" i="44" s="1"/>
  <c r="L214" i="44"/>
  <c r="I214" i="44"/>
  <c r="J214" i="44" s="1"/>
  <c r="L213" i="44"/>
  <c r="I213" i="44"/>
  <c r="J213" i="44" s="1"/>
  <c r="L212" i="44"/>
  <c r="I212" i="44"/>
  <c r="J212" i="44" s="1"/>
  <c r="L211" i="44"/>
  <c r="I211" i="44"/>
  <c r="J211" i="44" s="1"/>
  <c r="L210" i="44"/>
  <c r="I210" i="44"/>
  <c r="J210" i="44" s="1"/>
  <c r="L209" i="44"/>
  <c r="I209" i="44"/>
  <c r="J209" i="44" s="1"/>
  <c r="L208" i="44"/>
  <c r="I208" i="44"/>
  <c r="J208" i="44" s="1"/>
  <c r="L207" i="44"/>
  <c r="I207" i="44"/>
  <c r="J207" i="44" s="1"/>
  <c r="L206" i="44"/>
  <c r="I206" i="44"/>
  <c r="J206" i="44" s="1"/>
  <c r="L205" i="44"/>
  <c r="I205" i="44"/>
  <c r="J205" i="44" s="1"/>
  <c r="L204" i="44"/>
  <c r="I204" i="44"/>
  <c r="J204" i="44" s="1"/>
  <c r="L203" i="44"/>
  <c r="J203" i="44"/>
  <c r="I203" i="44"/>
  <c r="L202" i="44"/>
  <c r="I202" i="44"/>
  <c r="J202" i="44" s="1"/>
  <c r="L201" i="44"/>
  <c r="I201" i="44"/>
  <c r="J201" i="44" s="1"/>
  <c r="L200" i="44"/>
  <c r="I200" i="44"/>
  <c r="J200" i="44" s="1"/>
  <c r="L199" i="44"/>
  <c r="I199" i="44"/>
  <c r="J199" i="44" s="1"/>
  <c r="L198" i="44"/>
  <c r="I198" i="44"/>
  <c r="J198" i="44" s="1"/>
  <c r="L197" i="44"/>
  <c r="I197" i="44"/>
  <c r="J197" i="44" s="1"/>
  <c r="L196" i="44"/>
  <c r="I196" i="44"/>
  <c r="J196" i="44" s="1"/>
  <c r="L195" i="44"/>
  <c r="J195" i="44"/>
  <c r="I195" i="44"/>
  <c r="L194" i="44"/>
  <c r="I194" i="44"/>
  <c r="J194" i="44" s="1"/>
  <c r="L193" i="44"/>
  <c r="I193" i="44"/>
  <c r="J193" i="44" s="1"/>
  <c r="L192" i="44"/>
  <c r="I192" i="44"/>
  <c r="J192" i="44" s="1"/>
  <c r="L191" i="44"/>
  <c r="I191" i="44"/>
  <c r="J191" i="44" s="1"/>
  <c r="L190" i="44"/>
  <c r="I190" i="44"/>
  <c r="J190" i="44" s="1"/>
  <c r="L189" i="44"/>
  <c r="I189" i="44"/>
  <c r="J189" i="44" s="1"/>
  <c r="L188" i="44"/>
  <c r="I188" i="44"/>
  <c r="J188" i="44" s="1"/>
  <c r="L187" i="44"/>
  <c r="I187" i="44"/>
  <c r="J187" i="44" s="1"/>
  <c r="L186" i="44"/>
  <c r="I186" i="44"/>
  <c r="J186" i="44" s="1"/>
  <c r="L185" i="44"/>
  <c r="J185" i="44"/>
  <c r="I185" i="44"/>
  <c r="L184" i="44"/>
  <c r="I184" i="44"/>
  <c r="J184" i="44" s="1"/>
  <c r="L183" i="44"/>
  <c r="I183" i="44"/>
  <c r="J183" i="44" s="1"/>
  <c r="L182" i="44"/>
  <c r="I182" i="44"/>
  <c r="J182" i="44" s="1"/>
  <c r="L181" i="44"/>
  <c r="I181" i="44"/>
  <c r="J181" i="44" s="1"/>
  <c r="L180" i="44"/>
  <c r="I180" i="44"/>
  <c r="J180" i="44" s="1"/>
  <c r="L179" i="44"/>
  <c r="I179" i="44"/>
  <c r="J179" i="44" s="1"/>
  <c r="L178" i="44"/>
  <c r="I178" i="44"/>
  <c r="J178" i="44" s="1"/>
  <c r="L177" i="44"/>
  <c r="J177" i="44"/>
  <c r="I177" i="44"/>
  <c r="L176" i="44"/>
  <c r="I176" i="44"/>
  <c r="J176" i="44" s="1"/>
  <c r="L175" i="44"/>
  <c r="I175" i="44"/>
  <c r="J175" i="44" s="1"/>
  <c r="L174" i="44"/>
  <c r="I174" i="44"/>
  <c r="J174" i="44" s="1"/>
  <c r="L173" i="44"/>
  <c r="I173" i="44"/>
  <c r="J173" i="44" s="1"/>
  <c r="L172" i="44"/>
  <c r="I172" i="44"/>
  <c r="J172" i="44" s="1"/>
  <c r="L171" i="44"/>
  <c r="I171" i="44"/>
  <c r="J171" i="44" s="1"/>
  <c r="L170" i="44"/>
  <c r="J170" i="44"/>
  <c r="I170" i="44"/>
  <c r="L169" i="44"/>
  <c r="I169" i="44"/>
  <c r="J169" i="44" s="1"/>
  <c r="L168" i="44"/>
  <c r="I168" i="44"/>
  <c r="J168" i="44" s="1"/>
  <c r="L167" i="44"/>
  <c r="J167" i="44"/>
  <c r="I167" i="44"/>
  <c r="L166" i="44"/>
  <c r="I166" i="44"/>
  <c r="J166" i="44" s="1"/>
  <c r="L165" i="44"/>
  <c r="I165" i="44"/>
  <c r="J165" i="44" s="1"/>
  <c r="L164" i="44"/>
  <c r="I164" i="44"/>
  <c r="J164" i="44" s="1"/>
  <c r="L163" i="44"/>
  <c r="I163" i="44"/>
  <c r="J163" i="44" s="1"/>
  <c r="L162" i="44"/>
  <c r="I162" i="44"/>
  <c r="J162" i="44" s="1"/>
  <c r="L161" i="44"/>
  <c r="I161" i="44"/>
  <c r="J161" i="44" s="1"/>
  <c r="L160" i="44"/>
  <c r="I160" i="44"/>
  <c r="J160" i="44" s="1"/>
  <c r="L159" i="44"/>
  <c r="I159" i="44"/>
  <c r="J159" i="44" s="1"/>
  <c r="L158" i="44"/>
  <c r="I158" i="44"/>
  <c r="J158" i="44" s="1"/>
  <c r="L157" i="44"/>
  <c r="I157" i="44"/>
  <c r="J157" i="44" s="1"/>
  <c r="L156" i="44"/>
  <c r="I156" i="44"/>
  <c r="J156" i="44" s="1"/>
  <c r="L155" i="44"/>
  <c r="J155" i="44"/>
  <c r="I155" i="44"/>
  <c r="L154" i="44"/>
  <c r="I154" i="44"/>
  <c r="J154" i="44" s="1"/>
  <c r="L153" i="44"/>
  <c r="I153" i="44"/>
  <c r="J153" i="44" s="1"/>
  <c r="L152" i="44"/>
  <c r="I152" i="44"/>
  <c r="J152" i="44" s="1"/>
  <c r="L151" i="44"/>
  <c r="I151" i="44"/>
  <c r="J151" i="44" s="1"/>
  <c r="L150" i="44"/>
  <c r="I150" i="44"/>
  <c r="J150" i="44" s="1"/>
  <c r="L149" i="44"/>
  <c r="I149" i="44"/>
  <c r="J149" i="44" s="1"/>
  <c r="L148" i="44"/>
  <c r="I148" i="44"/>
  <c r="J148" i="44" s="1"/>
  <c r="L147" i="44"/>
  <c r="J147" i="44"/>
  <c r="I147" i="44"/>
  <c r="L146" i="44"/>
  <c r="I146" i="44"/>
  <c r="J146" i="44" s="1"/>
  <c r="L145" i="44"/>
  <c r="I145" i="44"/>
  <c r="J145" i="44" s="1"/>
  <c r="L144" i="44"/>
  <c r="I144" i="44"/>
  <c r="J144" i="44" s="1"/>
  <c r="L143" i="44"/>
  <c r="I143" i="44"/>
  <c r="J143" i="44" s="1"/>
  <c r="L142" i="44"/>
  <c r="I142" i="44"/>
  <c r="J142" i="44" s="1"/>
  <c r="L141" i="44"/>
  <c r="I141" i="44"/>
  <c r="J141" i="44" s="1"/>
  <c r="L140" i="44"/>
  <c r="I140" i="44"/>
  <c r="J140" i="44" s="1"/>
  <c r="L139" i="44"/>
  <c r="I139" i="44"/>
  <c r="J139" i="44" s="1"/>
  <c r="L138" i="44"/>
  <c r="I138" i="44"/>
  <c r="J138" i="44" s="1"/>
  <c r="L137" i="44"/>
  <c r="J137" i="44"/>
  <c r="I137" i="44"/>
  <c r="L136" i="44"/>
  <c r="I136" i="44"/>
  <c r="J136" i="44" s="1"/>
  <c r="L135" i="44"/>
  <c r="I135" i="44"/>
  <c r="J135" i="44" s="1"/>
  <c r="L134" i="44"/>
  <c r="I134" i="44"/>
  <c r="J134" i="44" s="1"/>
  <c r="L133" i="44"/>
  <c r="I133" i="44"/>
  <c r="J133" i="44" s="1"/>
  <c r="L132" i="44"/>
  <c r="I132" i="44"/>
  <c r="J132" i="44" s="1"/>
  <c r="L131" i="44"/>
  <c r="I131" i="44"/>
  <c r="J131" i="44" s="1"/>
  <c r="L130" i="44"/>
  <c r="I130" i="44"/>
  <c r="J130" i="44" s="1"/>
  <c r="L129" i="44"/>
  <c r="I129" i="44"/>
  <c r="J129" i="44" s="1"/>
  <c r="L128" i="44"/>
  <c r="I128" i="44"/>
  <c r="J128" i="44" s="1"/>
  <c r="L127" i="44"/>
  <c r="I127" i="44"/>
  <c r="J127" i="44" s="1"/>
  <c r="L126" i="44"/>
  <c r="I126" i="44"/>
  <c r="J126" i="44" s="1"/>
  <c r="L125" i="44"/>
  <c r="I125" i="44"/>
  <c r="J125" i="44" s="1"/>
  <c r="L124" i="44"/>
  <c r="I124" i="44"/>
  <c r="J124" i="44" s="1"/>
  <c r="L123" i="44"/>
  <c r="J123" i="44"/>
  <c r="I123" i="44"/>
  <c r="L122" i="44"/>
  <c r="I122" i="44"/>
  <c r="J122" i="44" s="1"/>
  <c r="L121" i="44"/>
  <c r="I121" i="44"/>
  <c r="J121" i="44" s="1"/>
  <c r="L120" i="44"/>
  <c r="I120" i="44"/>
  <c r="J120" i="44" s="1"/>
  <c r="L119" i="44"/>
  <c r="I119" i="44"/>
  <c r="J119" i="44" s="1"/>
  <c r="L118" i="44"/>
  <c r="I118" i="44"/>
  <c r="J118" i="44" s="1"/>
  <c r="L117" i="44"/>
  <c r="I117" i="44"/>
  <c r="J117" i="44" s="1"/>
  <c r="L116" i="44"/>
  <c r="I116" i="44"/>
  <c r="J116" i="44" s="1"/>
  <c r="L115" i="44"/>
  <c r="J115" i="44"/>
  <c r="I115" i="44"/>
  <c r="L114" i="44"/>
  <c r="I114" i="44"/>
  <c r="J114" i="44" s="1"/>
  <c r="L113" i="44"/>
  <c r="I113" i="44"/>
  <c r="J113" i="44" s="1"/>
  <c r="L112" i="44"/>
  <c r="I112" i="44"/>
  <c r="J112" i="44" s="1"/>
  <c r="L111" i="44"/>
  <c r="I111" i="44"/>
  <c r="J111" i="44" s="1"/>
  <c r="L110" i="44"/>
  <c r="I110" i="44"/>
  <c r="J110" i="44" s="1"/>
  <c r="L109" i="44"/>
  <c r="I109" i="44"/>
  <c r="J109" i="44" s="1"/>
  <c r="L108" i="44"/>
  <c r="I108" i="44"/>
  <c r="J108" i="44" s="1"/>
  <c r="L107" i="44"/>
  <c r="J107" i="44"/>
  <c r="I107" i="44"/>
  <c r="L106" i="44"/>
  <c r="I106" i="44"/>
  <c r="J106" i="44" s="1"/>
  <c r="L105" i="44"/>
  <c r="I105" i="44"/>
  <c r="J105" i="44" s="1"/>
  <c r="L104" i="44"/>
  <c r="I104" i="44"/>
  <c r="J104" i="44" s="1"/>
  <c r="L103" i="44"/>
  <c r="I103" i="44"/>
  <c r="J103" i="44" s="1"/>
  <c r="L102" i="44"/>
  <c r="I102" i="44"/>
  <c r="J102" i="44" s="1"/>
  <c r="L101" i="44"/>
  <c r="I101" i="44"/>
  <c r="J101" i="44" s="1"/>
  <c r="L100" i="44"/>
  <c r="I100" i="44"/>
  <c r="J100" i="44" s="1"/>
  <c r="L99" i="44"/>
  <c r="I99" i="44"/>
  <c r="J99" i="44" s="1"/>
  <c r="L98" i="44"/>
  <c r="J98" i="44"/>
  <c r="I98" i="44"/>
  <c r="L97" i="44"/>
  <c r="I97" i="44"/>
  <c r="J97" i="44" s="1"/>
  <c r="L96" i="44"/>
  <c r="I96" i="44"/>
  <c r="J96" i="44" s="1"/>
  <c r="L95" i="44"/>
  <c r="I95" i="44"/>
  <c r="J95" i="44" s="1"/>
  <c r="L94" i="44"/>
  <c r="I94" i="44"/>
  <c r="J94" i="44" s="1"/>
  <c r="L93" i="44"/>
  <c r="I93" i="44"/>
  <c r="J93" i="44" s="1"/>
  <c r="L92" i="44"/>
  <c r="I92" i="44"/>
  <c r="J92" i="44" s="1"/>
  <c r="L91" i="44"/>
  <c r="I91" i="44"/>
  <c r="J91" i="44" s="1"/>
  <c r="L90" i="44"/>
  <c r="J90" i="44"/>
  <c r="I90" i="44"/>
  <c r="L89" i="44"/>
  <c r="I89" i="44"/>
  <c r="J89" i="44" s="1"/>
  <c r="L88" i="44"/>
  <c r="I88" i="44"/>
  <c r="J88" i="44" s="1"/>
  <c r="L87" i="44"/>
  <c r="I87" i="44"/>
  <c r="J87" i="44" s="1"/>
  <c r="L86" i="44"/>
  <c r="I86" i="44"/>
  <c r="J86" i="44" s="1"/>
  <c r="L85" i="44"/>
  <c r="I85" i="44"/>
  <c r="J85" i="44" s="1"/>
  <c r="L84" i="44"/>
  <c r="I84" i="44"/>
  <c r="J84" i="44" s="1"/>
  <c r="L83" i="44"/>
  <c r="I83" i="44"/>
  <c r="J83" i="44" s="1"/>
  <c r="L82" i="44"/>
  <c r="J82" i="44"/>
  <c r="I82" i="44"/>
  <c r="L81" i="44"/>
  <c r="I81" i="44"/>
  <c r="J81" i="44" s="1"/>
  <c r="L80" i="44"/>
  <c r="I80" i="44"/>
  <c r="J80" i="44" s="1"/>
  <c r="L79" i="44"/>
  <c r="I79" i="44"/>
  <c r="J79" i="44" s="1"/>
  <c r="L78" i="44"/>
  <c r="I78" i="44"/>
  <c r="J78" i="44" s="1"/>
  <c r="L77" i="44"/>
  <c r="I77" i="44"/>
  <c r="J77" i="44" s="1"/>
  <c r="L76" i="44"/>
  <c r="I76" i="44"/>
  <c r="J76" i="44" s="1"/>
  <c r="L75" i="44"/>
  <c r="I75" i="44"/>
  <c r="J75" i="44" s="1"/>
  <c r="L74" i="44"/>
  <c r="I74" i="44"/>
  <c r="J74" i="44" s="1"/>
  <c r="L73" i="44"/>
  <c r="I73" i="44"/>
  <c r="J73" i="44" s="1"/>
  <c r="L72" i="44"/>
  <c r="I72" i="44"/>
  <c r="J72" i="44" s="1"/>
  <c r="L71" i="44"/>
  <c r="J71" i="44"/>
  <c r="I71" i="44"/>
  <c r="L70" i="44"/>
  <c r="I70" i="44"/>
  <c r="J70" i="44" s="1"/>
  <c r="L69" i="44"/>
  <c r="I69" i="44"/>
  <c r="J69" i="44" s="1"/>
  <c r="L68" i="44"/>
  <c r="I68" i="44"/>
  <c r="J68" i="44" s="1"/>
  <c r="L67" i="44"/>
  <c r="I67" i="44"/>
  <c r="J67" i="44" s="1"/>
  <c r="L66" i="44"/>
  <c r="I66" i="44"/>
  <c r="J66" i="44" s="1"/>
  <c r="L65" i="44"/>
  <c r="I65" i="44"/>
  <c r="J65" i="44" s="1"/>
  <c r="L64" i="44"/>
  <c r="I64" i="44"/>
  <c r="J64" i="44" s="1"/>
  <c r="L63" i="44"/>
  <c r="J63" i="44"/>
  <c r="I63" i="44"/>
  <c r="L62" i="44"/>
  <c r="I62" i="44"/>
  <c r="J62" i="44" s="1"/>
  <c r="L61" i="44"/>
  <c r="I61" i="44"/>
  <c r="J61" i="44" s="1"/>
  <c r="L60" i="44"/>
  <c r="I60" i="44"/>
  <c r="J60" i="44" s="1"/>
  <c r="L59" i="44"/>
  <c r="I59" i="44"/>
  <c r="J59" i="44" s="1"/>
  <c r="L58" i="44"/>
  <c r="I58" i="44"/>
  <c r="J58" i="44" s="1"/>
  <c r="L57" i="44"/>
  <c r="I57" i="44"/>
  <c r="J57" i="44" s="1"/>
  <c r="L56" i="44"/>
  <c r="I56" i="44"/>
  <c r="J56" i="44" s="1"/>
  <c r="L55" i="44"/>
  <c r="J55" i="44"/>
  <c r="I55" i="44"/>
  <c r="L54" i="44"/>
  <c r="I54" i="44"/>
  <c r="J54" i="44" s="1"/>
  <c r="L53" i="44"/>
  <c r="I53" i="44"/>
  <c r="J53" i="44" s="1"/>
  <c r="L52" i="44"/>
  <c r="I52" i="44"/>
  <c r="J52" i="44" s="1"/>
  <c r="L51" i="44"/>
  <c r="I51" i="44"/>
  <c r="J51" i="44" s="1"/>
  <c r="L50" i="44"/>
  <c r="I50" i="44"/>
  <c r="J50" i="44" s="1"/>
  <c r="L49" i="44"/>
  <c r="I49" i="44"/>
  <c r="J49" i="44" s="1"/>
  <c r="L48" i="44"/>
  <c r="I48" i="44"/>
  <c r="J48" i="44" s="1"/>
  <c r="L47" i="44"/>
  <c r="I47" i="44"/>
  <c r="J47" i="44" s="1"/>
  <c r="L46" i="44"/>
  <c r="I46" i="44"/>
  <c r="J46" i="44" s="1"/>
  <c r="L45" i="44"/>
  <c r="I45" i="44"/>
  <c r="J45" i="44" s="1"/>
  <c r="L44" i="44"/>
  <c r="I44" i="44"/>
  <c r="J44" i="44" s="1"/>
  <c r="L43" i="44"/>
  <c r="I43" i="44"/>
  <c r="J43" i="44" s="1"/>
  <c r="L42" i="44"/>
  <c r="I42" i="44"/>
  <c r="J42" i="44" s="1"/>
  <c r="L41" i="44"/>
  <c r="I41" i="44"/>
  <c r="J41" i="44" s="1"/>
  <c r="L40" i="44"/>
  <c r="I40" i="44"/>
  <c r="J40" i="44" s="1"/>
  <c r="L39" i="44"/>
  <c r="I39" i="44"/>
  <c r="J39" i="44" s="1"/>
  <c r="L38" i="44"/>
  <c r="I38" i="44"/>
  <c r="J38" i="44" s="1"/>
  <c r="L37" i="44"/>
  <c r="I37" i="44"/>
  <c r="J37" i="44" s="1"/>
  <c r="L36" i="44"/>
  <c r="I36" i="44"/>
  <c r="J36" i="44" s="1"/>
  <c r="L35" i="44"/>
  <c r="I35" i="44"/>
  <c r="J35" i="44" s="1"/>
  <c r="L34" i="44"/>
  <c r="J34" i="44"/>
  <c r="I34" i="44"/>
  <c r="L33" i="44"/>
  <c r="I33" i="44"/>
  <c r="J33" i="44" s="1"/>
  <c r="L32" i="44"/>
  <c r="I32" i="44"/>
  <c r="J32" i="44" s="1"/>
  <c r="L31" i="44"/>
  <c r="I31" i="44"/>
  <c r="J31" i="44" s="1"/>
  <c r="L30" i="44"/>
  <c r="I30" i="44"/>
  <c r="J30" i="44" s="1"/>
  <c r="L29" i="44"/>
  <c r="I29" i="44"/>
  <c r="J29" i="44" s="1"/>
  <c r="L28" i="44"/>
  <c r="I28" i="44"/>
  <c r="J28" i="44" s="1"/>
  <c r="L27" i="44"/>
  <c r="I27" i="44"/>
  <c r="J27" i="44" s="1"/>
  <c r="L26" i="44"/>
  <c r="J26" i="44"/>
  <c r="I26" i="44"/>
  <c r="L25" i="44"/>
  <c r="I25" i="44"/>
  <c r="J25" i="44" s="1"/>
  <c r="L24" i="44"/>
  <c r="I24" i="44"/>
  <c r="J24" i="44" s="1"/>
  <c r="L23" i="44"/>
  <c r="I23" i="44"/>
  <c r="J23" i="44" s="1"/>
  <c r="L22" i="44"/>
  <c r="I22" i="44"/>
  <c r="J22" i="44" s="1"/>
  <c r="L21" i="44"/>
  <c r="I21" i="44"/>
  <c r="J21" i="44" s="1"/>
  <c r="L20" i="44"/>
  <c r="I20" i="44"/>
  <c r="J20" i="44" s="1"/>
  <c r="L19" i="44"/>
  <c r="I19" i="44"/>
  <c r="J19" i="44" s="1"/>
  <c r="L18" i="44"/>
  <c r="J18" i="44"/>
  <c r="I18" i="44"/>
  <c r="L17" i="44"/>
  <c r="I17" i="44"/>
  <c r="J17" i="44" s="1"/>
  <c r="L16" i="44"/>
  <c r="I16" i="44"/>
  <c r="J16" i="44" s="1"/>
  <c r="L15" i="44"/>
  <c r="I15" i="44"/>
  <c r="J15" i="44" s="1"/>
  <c r="L14" i="44"/>
  <c r="I14" i="44"/>
  <c r="J14" i="44" s="1"/>
  <c r="L13" i="44"/>
  <c r="I13" i="44"/>
  <c r="J13" i="44" s="1"/>
  <c r="L12" i="44"/>
  <c r="I12" i="44"/>
  <c r="J12" i="44" s="1"/>
  <c r="L11" i="44"/>
  <c r="I11" i="44"/>
  <c r="J11" i="44" s="1"/>
  <c r="L10" i="44"/>
  <c r="I10" i="44"/>
  <c r="J10" i="44" s="1"/>
  <c r="L9" i="44"/>
  <c r="I9" i="44"/>
  <c r="J9" i="44" s="1"/>
  <c r="L8" i="44"/>
  <c r="I8" i="44"/>
  <c r="J8" i="44" s="1"/>
  <c r="L7" i="44"/>
  <c r="J7" i="44"/>
  <c r="I7" i="44"/>
  <c r="L6" i="44"/>
  <c r="I6" i="44"/>
  <c r="J6" i="44" s="1"/>
  <c r="L5" i="44"/>
  <c r="I5" i="44"/>
  <c r="J5" i="44" s="1"/>
  <c r="L4" i="44"/>
  <c r="I4" i="44"/>
  <c r="J4" i="44" s="1"/>
  <c r="L3" i="44"/>
  <c r="I3" i="44"/>
  <c r="J3" i="44" s="1"/>
  <c r="L2" i="44"/>
  <c r="I2" i="44"/>
  <c r="J2" i="44" s="1"/>
  <c r="L89" i="46" l="1"/>
  <c r="Q89" i="46"/>
  <c r="D42" i="46"/>
  <c r="D89" i="46"/>
  <c r="H42" i="46"/>
  <c r="N42" i="46"/>
  <c r="J42" i="46"/>
  <c r="F88" i="46"/>
  <c r="D97" i="49"/>
  <c r="R41" i="46"/>
  <c r="R44" i="46"/>
  <c r="F85" i="46"/>
  <c r="R43" i="46"/>
  <c r="N85" i="46"/>
  <c r="B38" i="43"/>
  <c r="P79" i="46"/>
  <c r="P78" i="46"/>
  <c r="C9" i="35"/>
  <c r="D98" i="49" l="1"/>
  <c r="F89" i="46"/>
  <c r="F98" i="49" s="1"/>
  <c r="L98" i="49"/>
  <c r="N89" i="46"/>
  <c r="N98" i="49" s="1"/>
  <c r="R42" i="46"/>
  <c r="R45" i="46" s="1"/>
  <c r="N86" i="46" s="1"/>
  <c r="L85" i="46"/>
  <c r="L94" i="49" s="1"/>
  <c r="N94" i="49"/>
  <c r="D85" i="46"/>
  <c r="D94" i="49" s="1"/>
  <c r="F94" i="49"/>
  <c r="F97" i="49"/>
  <c r="AC11" i="35"/>
  <c r="AC13" i="35"/>
  <c r="AC14" i="35"/>
  <c r="AC10" i="35"/>
  <c r="AC12" i="35" s="1"/>
  <c r="AB13" i="35"/>
  <c r="AB14" i="35"/>
  <c r="AB11" i="35"/>
  <c r="AB10" i="35"/>
  <c r="AB12" i="35" s="1"/>
  <c r="L86" i="46" l="1"/>
  <c r="L95" i="49" s="1"/>
  <c r="N95" i="49"/>
  <c r="F86" i="46"/>
  <c r="R46" i="46"/>
  <c r="F87" i="46" s="1"/>
  <c r="F96" i="49" s="1"/>
  <c r="AB15" i="35"/>
  <c r="AB17" i="35" s="1"/>
  <c r="AC15" i="35"/>
  <c r="AC17" i="35" s="1"/>
  <c r="P28" i="35" s="1"/>
  <c r="D86" i="46" l="1"/>
  <c r="D95" i="49" s="1"/>
  <c r="F95" i="49"/>
  <c r="D87" i="46"/>
  <c r="D96" i="49" s="1"/>
  <c r="D91" i="46"/>
  <c r="N87" i="46"/>
  <c r="Q87" i="46" s="1"/>
  <c r="R88" i="46" s="1"/>
  <c r="D23" i="35"/>
  <c r="N23" i="35"/>
  <c r="L88" i="46" l="1"/>
  <c r="F91" i="46"/>
  <c r="D100" i="49"/>
  <c r="F100" i="49" s="1"/>
  <c r="N96" i="49"/>
  <c r="L87" i="46"/>
  <c r="L96" i="49" s="1"/>
  <c r="N29" i="35"/>
  <c r="V28" i="35"/>
  <c r="T28" i="35"/>
  <c r="R28" i="35"/>
  <c r="D29" i="35"/>
  <c r="H28" i="35"/>
  <c r="J28" i="35"/>
  <c r="L28" i="35"/>
  <c r="F28" i="35"/>
  <c r="AB21" i="35" s="1"/>
  <c r="D34" i="35"/>
  <c r="L97" i="49" l="1"/>
  <c r="N88" i="46"/>
  <c r="L91" i="46" s="1"/>
  <c r="L100" i="49" s="1"/>
  <c r="N100" i="49" s="1"/>
  <c r="AB23" i="35"/>
  <c r="D38" i="35" s="1"/>
  <c r="D36" i="35"/>
  <c r="AB22" i="35"/>
  <c r="D37" i="35" s="1"/>
  <c r="AB24" i="35"/>
  <c r="D39" i="35" s="1"/>
  <c r="N97" i="49" l="1"/>
  <c r="N91"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tc={E52FC492-7C8A-4583-B127-8DAAF16D62DE}</author>
  </authors>
  <commentList>
    <comment ref="D18" authorId="0" shapeId="0" xr:uid="{E52FC492-7C8A-4583-B127-8DAAF16D62DE}">
      <text>
        <t>[Threaded comment]
Your version of Excel allows you to read this threaded comment; however, any edits to it will get removed if the file is opened in a newer version of Excel. Learn more: https://go.microsoft.com/fwlink/?linkid=870924
Comment:
    List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2825BE9-394B-484D-861D-6723596E4C59}" keepAlive="1" name="Query - Table1" description="Connection to the 'Table1' query in the workbook." type="5" refreshedVersion="0"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<sst xmlns="http://schemas.openxmlformats.org/spreadsheetml/2006/main" count="88318" uniqueCount="18434">
  <si>
    <t>Magic</t>
  </si>
  <si>
    <t>Bwr/Gtr 1</t>
  </si>
  <si>
    <t>Bwr/Gtr 2</t>
  </si>
  <si>
    <t>Bwr/Gtr 3</t>
  </si>
  <si>
    <t>Bwr/Gtr 4</t>
  </si>
  <si>
    <t>New 
Loan Amount</t>
  </si>
  <si>
    <t>Proposed 
Interest Rate</t>
  </si>
  <si>
    <t>Income range &gt;=</t>
  </si>
  <si>
    <t>Tax</t>
  </si>
  <si>
    <t>Tax Due</t>
  </si>
  <si>
    <t>Excess tax rate</t>
  </si>
  <si>
    <t>Bwr 1</t>
  </si>
  <si>
    <t>Loan 1</t>
  </si>
  <si>
    <t>Bwr 2</t>
  </si>
  <si>
    <t>19 cents for each $1 over $18,200</t>
  </si>
  <si>
    <t>Loan 2</t>
  </si>
  <si>
    <t>Bwr 3</t>
  </si>
  <si>
    <t>$5,092 plus 32.5 cents for each $1 over $45,000</t>
  </si>
  <si>
    <t>Loan 3</t>
  </si>
  <si>
    <t>Bwr 4</t>
  </si>
  <si>
    <t>$29,467 plus 37 cents for each $1 over $120,000</t>
  </si>
  <si>
    <t>Loan 4</t>
  </si>
  <si>
    <t>$51,667 plus 45 cents for each $1 over $180,000</t>
  </si>
  <si>
    <t>Tax Boundary</t>
  </si>
  <si>
    <t>Tax Due on Boundary</t>
  </si>
  <si>
    <t>Tax Rate</t>
  </si>
  <si>
    <t>For company as both borrower and income source only</t>
  </si>
  <si>
    <t>Single</t>
  </si>
  <si>
    <t>Couple</t>
  </si>
  <si>
    <t>Income</t>
  </si>
  <si>
    <t>Total Taxable Income</t>
  </si>
  <si>
    <t>General Living Expenses</t>
  </si>
  <si>
    <t>Net Available Income</t>
  </si>
  <si>
    <t>Other Commitments</t>
  </si>
  <si>
    <t>Net Surplus Ratio</t>
  </si>
  <si>
    <t>Debt to Income Ratio</t>
  </si>
  <si>
    <t>Company</t>
  </si>
  <si>
    <t>Individual</t>
  </si>
  <si>
    <t>Entity Name</t>
  </si>
  <si>
    <t>Most recent</t>
  </si>
  <si>
    <t>Previous</t>
  </si>
  <si>
    <t>Borrower Type</t>
  </si>
  <si>
    <t>Net Profit/Loss Before Tax</t>
  </si>
  <si>
    <t>Add Backs</t>
  </si>
  <si>
    <t>Interest</t>
  </si>
  <si>
    <t>Depreciation</t>
  </si>
  <si>
    <t>Most Recent Financial Year</t>
  </si>
  <si>
    <t>Previous Financial Year</t>
  </si>
  <si>
    <t>Non Recurring Expense</t>
  </si>
  <si>
    <t>Ownership Percentage</t>
  </si>
  <si>
    <t>Superannuation excess of mandatory Level</t>
  </si>
  <si>
    <t>Total Addbacks</t>
  </si>
  <si>
    <t>Business + Addback - ongoing business loan</t>
  </si>
  <si>
    <t>Addbacks</t>
  </si>
  <si>
    <t>Result</t>
  </si>
  <si>
    <t>Superannuation Excess of Mandatory Level</t>
  </si>
  <si>
    <t>Wages</t>
  </si>
  <si>
    <t>Applicant Entitlements</t>
  </si>
  <si>
    <t>Company Entitlements</t>
  </si>
  <si>
    <t>Individual Applicant Entitlements</t>
  </si>
  <si>
    <t>Groceries</t>
  </si>
  <si>
    <t>Recreation &amp; Entertainment</t>
  </si>
  <si>
    <t>Clothing &amp; Personal Care</t>
  </si>
  <si>
    <t>Medical &amp; Health(excl. Health/Ambulance Insurance)</t>
  </si>
  <si>
    <t>Transport</t>
  </si>
  <si>
    <t>Public/Government Primary and Secondary Education</t>
  </si>
  <si>
    <t>Private Schooling and Tuition</t>
  </si>
  <si>
    <t>Childcare</t>
  </si>
  <si>
    <t>Investment Property (inc. Holiday homes) Running Costs (including Strata, Property Tax)</t>
  </si>
  <si>
    <t>Child and Spousal Maintenance</t>
  </si>
  <si>
    <t>Other Commitment</t>
  </si>
  <si>
    <t>0800</t>
  </si>
  <si>
    <t>0810</t>
  </si>
  <si>
    <t>0812</t>
  </si>
  <si>
    <t>0820</t>
  </si>
  <si>
    <t>0822</t>
  </si>
  <si>
    <t>0828</t>
  </si>
  <si>
    <t>0829</t>
  </si>
  <si>
    <t>0830</t>
  </si>
  <si>
    <t>0832</t>
  </si>
  <si>
    <t>0835</t>
  </si>
  <si>
    <t>0836</t>
  </si>
  <si>
    <t>0837</t>
  </si>
  <si>
    <t>0838</t>
  </si>
  <si>
    <t>0840</t>
  </si>
  <si>
    <t>0841</t>
  </si>
  <si>
    <t>0845</t>
  </si>
  <si>
    <t>Australian Capital Territory</t>
  </si>
  <si>
    <t>0846</t>
  </si>
  <si>
    <t>Other Territories</t>
  </si>
  <si>
    <t>0847</t>
  </si>
  <si>
    <t>0850</t>
  </si>
  <si>
    <t>0852</t>
  </si>
  <si>
    <t>0853</t>
  </si>
  <si>
    <t>0854</t>
  </si>
  <si>
    <t>0860</t>
  </si>
  <si>
    <t>0862</t>
  </si>
  <si>
    <t>0870</t>
  </si>
  <si>
    <t>0872</t>
  </si>
  <si>
    <t>0880</t>
  </si>
  <si>
    <t>0885</t>
  </si>
  <si>
    <t>0886</t>
  </si>
  <si>
    <t>ACT</t>
  </si>
  <si>
    <t>Non Metro</t>
  </si>
  <si>
    <t>Couple with 1 child</t>
  </si>
  <si>
    <t>Couple with 2 children</t>
  </si>
  <si>
    <t>Single person</t>
  </si>
  <si>
    <t>Single parent with 1 child</t>
  </si>
  <si>
    <t>Single parent with 2 children</t>
  </si>
  <si>
    <t>NSW</t>
  </si>
  <si>
    <t>VIC</t>
  </si>
  <si>
    <t>QLD</t>
  </si>
  <si>
    <t>SA</t>
  </si>
  <si>
    <t>WA</t>
  </si>
  <si>
    <t>TAS</t>
  </si>
  <si>
    <t>NT</t>
  </si>
  <si>
    <t>Metro</t>
  </si>
  <si>
    <t>1. Borrower Details</t>
    <phoneticPr fontId="3" type="noConversion"/>
  </si>
  <si>
    <t>3. Gross Income - PAYG, Self Employed or Other Income (Annually)</t>
    <phoneticPr fontId="3" type="noConversion"/>
  </si>
  <si>
    <t>2. Income</t>
    <phoneticPr fontId="3" type="noConversion"/>
  </si>
  <si>
    <t>3. Result</t>
    <phoneticPr fontId="3" type="noConversion"/>
  </si>
  <si>
    <t>4. Disclaimer</t>
    <phoneticPr fontId="3" type="noConversion"/>
  </si>
  <si>
    <t>For Broker and internal use only, not for publication.
This calculation is not an offer of credit but an estimate only of the applicant’s capacity to service the proposed loan based on the information provided, and does not include all applicable fees including any government or 3rd party fees. Our lending criteria and basis upon which we assess what a borrower can afford may change at any time without notice. 
All interest rates referred to in the calculators are current. The interest rates represented on this page may include promotional discounts and are subject to change. When assessing ability to service a loan, the lender may use an interest rate that is higher than the current interest rate for the loan requested.
The output of the is subject to assumptions that are subject to change.  The calculator does not take into account any future refinancing options which may be available. The calculator does not take into account any product features, grants or any applicable bank fees.</t>
  </si>
  <si>
    <t>For Broker and internal use only, not for publication.
This calculation is not an offer of credit but an estimate only of the applicant’s capacity to service the proposed loan based on the information provided, and does not include all applicable fees including any government or 3rd party fees. Our lending criteria and basis upon which we assess what a borrower can afford may change at any time without notice. 
All interest rates referred to in the calculators are current. The interest rates represented on this page may include promotional discounts and are subject to change. When assessing ability to service a loan, the lender may use an interest rate that is higher than the current interest rate for the loan requested.
The output of the is subject to assumptions that are subject to change.  The calculator does not take into account any future refinancing options which may be available. The calculator does not take into account any product features, grants or any applicable bank fees.</t>
    <phoneticPr fontId="3" type="noConversion"/>
  </si>
  <si>
    <t>Tax Rate 2022-2023</t>
  </si>
  <si>
    <t>Applicant 1</t>
  </si>
  <si>
    <t>Applicant 2</t>
  </si>
  <si>
    <t>Applicant 3</t>
  </si>
  <si>
    <t>Applicant 4</t>
  </si>
  <si>
    <t>PostCode</t>
  </si>
  <si>
    <t>Suburb</t>
  </si>
  <si>
    <t>State</t>
  </si>
  <si>
    <t>CategoryValue</t>
  </si>
  <si>
    <t xml:space="preserve">NSW/Victoria Metro </t>
  </si>
  <si>
    <t>ConstructionLoansStateFlag</t>
  </si>
  <si>
    <t>CommentType</t>
  </si>
  <si>
    <t>Metro Non Metro</t>
  </si>
  <si>
    <t>PostCode Selected</t>
  </si>
  <si>
    <t>SuburbSelected</t>
  </si>
  <si>
    <t>Postcode+Suburb</t>
  </si>
  <si>
    <t>SA4 Areas</t>
  </si>
  <si>
    <t>AVM eligible</t>
  </si>
  <si>
    <t>7470</t>
  </si>
  <si>
    <t>ROSEBERY</t>
  </si>
  <si>
    <t>West and North West</t>
  </si>
  <si>
    <t>7469</t>
  </si>
  <si>
    <t>GRANVILLE HARBOUR</t>
  </si>
  <si>
    <t>RENISON BELL</t>
  </si>
  <si>
    <t>TRIAL HARBOUR</t>
  </si>
  <si>
    <t>ZEEHAN</t>
  </si>
  <si>
    <t>7468</t>
  </si>
  <si>
    <t>MACQUARIE HEADS</t>
  </si>
  <si>
    <t>STRAHAN</t>
  </si>
  <si>
    <t>7467</t>
  </si>
  <si>
    <t>LAKE MARGARET</t>
  </si>
  <si>
    <t>Non metro</t>
  </si>
  <si>
    <t>QUEENSTOWN</t>
  </si>
  <si>
    <t>7466</t>
  </si>
  <si>
    <t>GORMANSTON</t>
  </si>
  <si>
    <t>7331</t>
  </si>
  <si>
    <t>STANLEY</t>
  </si>
  <si>
    <t>7330</t>
  </si>
  <si>
    <t>ALCOMIE</t>
  </si>
  <si>
    <t>ARTHUR RIVER</t>
  </si>
  <si>
    <t>BRITTONS SWAMP</t>
  </si>
  <si>
    <t>BROADMEADOWS</t>
  </si>
  <si>
    <t>CHRISTMAS HILLS</t>
  </si>
  <si>
    <t>COUTA ROCKS</t>
  </si>
  <si>
    <t>EDITH CREEK</t>
  </si>
  <si>
    <t>FOREST</t>
  </si>
  <si>
    <t>HUNTER ISLAND</t>
  </si>
  <si>
    <t>IRISHTOWN</t>
  </si>
  <si>
    <t>LILEAH</t>
  </si>
  <si>
    <t>MARRAWAH</t>
  </si>
  <si>
    <t>MELLA</t>
  </si>
  <si>
    <t>MENGHA</t>
  </si>
  <si>
    <t>MONTAGU</t>
  </si>
  <si>
    <t>NABAGEENA</t>
  </si>
  <si>
    <t>NELSON BAY</t>
  </si>
  <si>
    <t>REDPA</t>
  </si>
  <si>
    <t>ROBBINS ISLAND</t>
  </si>
  <si>
    <t>ROGER RIVER</t>
  </si>
  <si>
    <t>SCOPUS</t>
  </si>
  <si>
    <t>SCOTCHTOWN</t>
  </si>
  <si>
    <t>SMITHTON</t>
  </si>
  <si>
    <t>SOUTH FOREST</t>
  </si>
  <si>
    <t>TEMMA</t>
  </si>
  <si>
    <t>THREE HUMMOCK ISLAND</t>
  </si>
  <si>
    <t>TOGARI</t>
  </si>
  <si>
    <t>TROWUTTA</t>
  </si>
  <si>
    <t>WEST MONTAGU</t>
  </si>
  <si>
    <t>WOOLNORTH</t>
  </si>
  <si>
    <t>7325</t>
  </si>
  <si>
    <t>CALDER</t>
  </si>
  <si>
    <t>DOCTORS ROCKS</t>
  </si>
  <si>
    <t>ELLIOTT</t>
  </si>
  <si>
    <t>FLOWERDALE</t>
  </si>
  <si>
    <t>HENRIETTA</t>
  </si>
  <si>
    <t>LAPOINYA</t>
  </si>
  <si>
    <t>MEUNNA</t>
  </si>
  <si>
    <t>MILABENA</t>
  </si>
  <si>
    <t>MOORLEAH</t>
  </si>
  <si>
    <t>MOUNT HICKS</t>
  </si>
  <si>
    <t>MYALLA</t>
  </si>
  <si>
    <t>OLDINA</t>
  </si>
  <si>
    <t>OONAH</t>
  </si>
  <si>
    <t>PREOLENNA</t>
  </si>
  <si>
    <t>SEABROOK</t>
  </si>
  <si>
    <t>SISTERS CREEK</t>
  </si>
  <si>
    <t>TABLE CAPE</t>
  </si>
  <si>
    <t>TAKONE</t>
  </si>
  <si>
    <t>WEST TAKONE</t>
  </si>
  <si>
    <t>WYNYARD</t>
  </si>
  <si>
    <t>YOLLA</t>
  </si>
  <si>
    <t>7322</t>
  </si>
  <si>
    <t>SOMERSET</t>
  </si>
  <si>
    <t>7321</t>
  </si>
  <si>
    <t>BLACK RIVER</t>
  </si>
  <si>
    <t>BOAT HARBOUR</t>
  </si>
  <si>
    <t>BOAT HARBOUR BEACH</t>
  </si>
  <si>
    <t>CHASM CREEK</t>
  </si>
  <si>
    <t>CORINNA</t>
  </si>
  <si>
    <t>COWRIE POINT</t>
  </si>
  <si>
    <t>CRAYFISH CREEK</t>
  </si>
  <si>
    <t>DETENTION</t>
  </si>
  <si>
    <t>EAST CAM</t>
  </si>
  <si>
    <t>EAST RIDGLEY</t>
  </si>
  <si>
    <t>EDGCUMBE BEACH</t>
  </si>
  <si>
    <t>GUILDFORD</t>
  </si>
  <si>
    <t>HAMPSHIRE</t>
  </si>
  <si>
    <t>HELLYER</t>
  </si>
  <si>
    <t>HIGHCLERE</t>
  </si>
  <si>
    <t>LUINA</t>
  </si>
  <si>
    <t>MAWBANNA</t>
  </si>
  <si>
    <t>MONTUMANA</t>
  </si>
  <si>
    <t>MOOREVILLE</t>
  </si>
  <si>
    <t>NATONE</t>
  </si>
  <si>
    <t>PARRAWE</t>
  </si>
  <si>
    <t>PORT LATTA</t>
  </si>
  <si>
    <t>RIDGLEY</t>
  </si>
  <si>
    <t>ROCKY CAPE</t>
  </si>
  <si>
    <t>SAVAGE RIVER</t>
  </si>
  <si>
    <t>SISTERS BEACH</t>
  </si>
  <si>
    <t>STOWPORT</t>
  </si>
  <si>
    <t>TEWKESBURY</t>
  </si>
  <si>
    <t>TULLAH</t>
  </si>
  <si>
    <t>UPPER NATONE</t>
  </si>
  <si>
    <t>UPPER STOWPORT</t>
  </si>
  <si>
    <t>WARATAH</t>
  </si>
  <si>
    <t>WEST MOOREVILLE</t>
  </si>
  <si>
    <t>WEST RIDGLEY</t>
  </si>
  <si>
    <t>WILTSHIRE</t>
  </si>
  <si>
    <t>7320</t>
  </si>
  <si>
    <t>ACTON</t>
  </si>
  <si>
    <t>BROOKLYN</t>
  </si>
  <si>
    <t>BURNIE</t>
  </si>
  <si>
    <t>CAMDALE</t>
  </si>
  <si>
    <t>COOEE</t>
  </si>
  <si>
    <t>DOWNLANDS</t>
  </si>
  <si>
    <t>EMU HEIGHTS</t>
  </si>
  <si>
    <t>HAVENVIEW</t>
  </si>
  <si>
    <t>HILLCREST</t>
  </si>
  <si>
    <t>MONTELLO</t>
  </si>
  <si>
    <t>OCEAN VISTA</t>
  </si>
  <si>
    <t>PARK GROVE</t>
  </si>
  <si>
    <t>PARKLANDS</t>
  </si>
  <si>
    <t>ROMAINE</t>
  </si>
  <si>
    <t>ROUND HILL</t>
  </si>
  <si>
    <t>SHOREWELL PARK</t>
  </si>
  <si>
    <t>SOUTH BURNIE</t>
  </si>
  <si>
    <t>UPPER BURNIE</t>
  </si>
  <si>
    <t>WIVENHOE</t>
  </si>
  <si>
    <t>7316</t>
  </si>
  <si>
    <t>CAMENA</t>
  </si>
  <si>
    <t>CUPRONA</t>
  </si>
  <si>
    <t>HEYBRIDGE</t>
  </si>
  <si>
    <t>HOWTH</t>
  </si>
  <si>
    <t>LOYETEA</t>
  </si>
  <si>
    <t>PENGUIN</t>
  </si>
  <si>
    <t>PRESERVATION BAY</t>
  </si>
  <si>
    <t>RIANA</t>
  </si>
  <si>
    <t>SOUTH RIANA</t>
  </si>
  <si>
    <t>SULPHUR CREEK</t>
  </si>
  <si>
    <t>WEST PINE</t>
  </si>
  <si>
    <t>7315</t>
  </si>
  <si>
    <t>ABBOTSHAM</t>
  </si>
  <si>
    <t>CASTRA</t>
  </si>
  <si>
    <t>GAWLER</t>
  </si>
  <si>
    <t>GUNNS PLAINS</t>
  </si>
  <si>
    <t>LEITH</t>
  </si>
  <si>
    <t>LOONGANA</t>
  </si>
  <si>
    <t>NIETTA</t>
  </si>
  <si>
    <t>NORTH MOTTON</t>
  </si>
  <si>
    <t>PRESTON</t>
  </si>
  <si>
    <t>SOUTH NIETTA</t>
  </si>
  <si>
    <t>SOUTH PRESTON</t>
  </si>
  <si>
    <t>SPALFORD</t>
  </si>
  <si>
    <t>SPRENT</t>
  </si>
  <si>
    <t>TURNERS BEACH</t>
  </si>
  <si>
    <t>ULVERSTONE</t>
  </si>
  <si>
    <t>UPPER CASTRA</t>
  </si>
  <si>
    <t>WEST ULVERSTONE</t>
  </si>
  <si>
    <t>7310</t>
  </si>
  <si>
    <t>ABERDEEN</t>
  </si>
  <si>
    <t>AMBLESIDE</t>
  </si>
  <si>
    <t>DEVONPORT</t>
  </si>
  <si>
    <t>DON</t>
  </si>
  <si>
    <t>EAST DEVONPORT</t>
  </si>
  <si>
    <t>ERRIBA</t>
  </si>
  <si>
    <t>EUGENANA</t>
  </si>
  <si>
    <t>FORTH</t>
  </si>
  <si>
    <t>FORTHSIDE</t>
  </si>
  <si>
    <t>KINDRED</t>
  </si>
  <si>
    <t>LILLICO</t>
  </si>
  <si>
    <t>LOWER WILMOT</t>
  </si>
  <si>
    <t>MELROSE</t>
  </si>
  <si>
    <t>MIANDETTA</t>
  </si>
  <si>
    <t>MOINA</t>
  </si>
  <si>
    <t>PALOONA</t>
  </si>
  <si>
    <t>QUOIBA</t>
  </si>
  <si>
    <t>SOUTH SPREYTON</t>
  </si>
  <si>
    <t>SPREYTON</t>
  </si>
  <si>
    <t>STONY RISE</t>
  </si>
  <si>
    <t>TARLETON</t>
  </si>
  <si>
    <t>TUGRAH</t>
  </si>
  <si>
    <t>WEST DEVONPORT</t>
  </si>
  <si>
    <t>WILMOT</t>
  </si>
  <si>
    <t>7307</t>
  </si>
  <si>
    <t>BAKERS BEACH</t>
  </si>
  <si>
    <t>HARFORD</t>
  </si>
  <si>
    <t>HAWLEY BEACH</t>
  </si>
  <si>
    <t>LATROBE</t>
  </si>
  <si>
    <t>MORIARTY</t>
  </si>
  <si>
    <t>NORTHDOWN</t>
  </si>
  <si>
    <t>PORT SORELL</t>
  </si>
  <si>
    <t>SASSAFRAS</t>
  </si>
  <si>
    <t>SHEARWATER</t>
  </si>
  <si>
    <t>SQUEAKING POINT</t>
  </si>
  <si>
    <t>THIRLSTANE</t>
  </si>
  <si>
    <t>WESLEY VALE</t>
  </si>
  <si>
    <t>7306</t>
  </si>
  <si>
    <t>ACACIA HILLS</t>
  </si>
  <si>
    <t>Launceston and North East</t>
  </si>
  <si>
    <t>BARRINGTON</t>
  </si>
  <si>
    <t>BEULAH</t>
  </si>
  <si>
    <t>CETHANA</t>
  </si>
  <si>
    <t>CLAUDE ROAD</t>
  </si>
  <si>
    <t>CRADLE MOUNTAIN</t>
  </si>
  <si>
    <t>GOWRIE PARK</t>
  </si>
  <si>
    <t>LORINNA</t>
  </si>
  <si>
    <t>LOWER BARRINGTON</t>
  </si>
  <si>
    <t>LOWER BEULAH</t>
  </si>
  <si>
    <t>MIDDLESEX</t>
  </si>
  <si>
    <t>NOOK</t>
  </si>
  <si>
    <t>NOWHERE ELSE</t>
  </si>
  <si>
    <t>PARADISE</t>
  </si>
  <si>
    <t>PROMISED LAND</t>
  </si>
  <si>
    <t>ROLAND</t>
  </si>
  <si>
    <t>SHEFFIELD</t>
  </si>
  <si>
    <t>STAVERTON</t>
  </si>
  <si>
    <t>STOODLEY</t>
  </si>
  <si>
    <t>WEST KENTISH</t>
  </si>
  <si>
    <t>7305</t>
  </si>
  <si>
    <t>MERSEYLEA</t>
  </si>
  <si>
    <t>RAILTON</t>
  </si>
  <si>
    <t>SUNNYSIDE</t>
  </si>
  <si>
    <t>7304</t>
  </si>
  <si>
    <t>BRANDUM</t>
  </si>
  <si>
    <t>BREONA</t>
  </si>
  <si>
    <t>CAVESIDE</t>
  </si>
  <si>
    <t>CENTRAL PLATEAU</t>
  </si>
  <si>
    <t>CHUDLEIGH</t>
  </si>
  <si>
    <t>DAIRY PLAINS</t>
  </si>
  <si>
    <t>DELORAINE</t>
  </si>
  <si>
    <t>DOCTORS POINT</t>
  </si>
  <si>
    <t>DUNORLAN</t>
  </si>
  <si>
    <t>ELIZABETH TOWN</t>
  </si>
  <si>
    <t>GOLDEN VALLEY</t>
  </si>
  <si>
    <t>JACKEYS MARSH</t>
  </si>
  <si>
    <t>KIMBERLEY</t>
  </si>
  <si>
    <t>LIENA</t>
  </si>
  <si>
    <t>MAYBERRY</t>
  </si>
  <si>
    <t>MEANDER</t>
  </si>
  <si>
    <t>MERSEY FOREST</t>
  </si>
  <si>
    <t>MOLE CREEK</t>
  </si>
  <si>
    <t>MOLTEMA</t>
  </si>
  <si>
    <t>MONTANA</t>
  </si>
  <si>
    <t>NEEDLES</t>
  </si>
  <si>
    <t>PARKHAM</t>
  </si>
  <si>
    <t>QUAMBY BROOK</t>
  </si>
  <si>
    <t>RED HILLS</t>
  </si>
  <si>
    <t>REEDY MARSH</t>
  </si>
  <si>
    <t>REYNOLDS NECK</t>
  </si>
  <si>
    <t>WEEGENA</t>
  </si>
  <si>
    <t>WEETAH</t>
  </si>
  <si>
    <t>WESTERN CREEK</t>
  </si>
  <si>
    <t>7303</t>
  </si>
  <si>
    <t>BIRRALEE</t>
  </si>
  <si>
    <t>CLUAN</t>
  </si>
  <si>
    <t>EXTON</t>
  </si>
  <si>
    <t>OAKS</t>
  </si>
  <si>
    <t>OSMASTON</t>
  </si>
  <si>
    <t>WESTBURY</t>
  </si>
  <si>
    <t>WHITEMORE</t>
  </si>
  <si>
    <t>7302</t>
  </si>
  <si>
    <t>BRACKNELL</t>
  </si>
  <si>
    <t>CRESSY</t>
  </si>
  <si>
    <t>POATINA</t>
  </si>
  <si>
    <t>7301</t>
  </si>
  <si>
    <t>BISHOPSBOURNE</t>
  </si>
  <si>
    <t>BLACKWOOD CREEK</t>
  </si>
  <si>
    <t>LIFFEY</t>
  </si>
  <si>
    <t>LONGFORD</t>
  </si>
  <si>
    <t>TOIBERRY</t>
  </si>
  <si>
    <t>7300</t>
  </si>
  <si>
    <t>DEVON HILLS</t>
  </si>
  <si>
    <t>PERTH</t>
  </si>
  <si>
    <t>POWRANNA</t>
  </si>
  <si>
    <t>7292</t>
  </si>
  <si>
    <t>HAGLEY</t>
  </si>
  <si>
    <t>QUAMBY BEND</t>
  </si>
  <si>
    <t>ROSEVALE</t>
  </si>
  <si>
    <t>SELBOURNE</t>
  </si>
  <si>
    <t>WESTWOOD</t>
  </si>
  <si>
    <t>7291</t>
  </si>
  <si>
    <t>CARRICK</t>
  </si>
  <si>
    <t>7290</t>
  </si>
  <si>
    <t>HADSPEN</t>
  </si>
  <si>
    <t>7277</t>
  </si>
  <si>
    <t>BRIDGENORTH</t>
  </si>
  <si>
    <t>GRINDELWALD</t>
  </si>
  <si>
    <t>LEGANA</t>
  </si>
  <si>
    <t>ROSEVEARS</t>
  </si>
  <si>
    <t>7276</t>
  </si>
  <si>
    <t>GRAVELLY BEACH</t>
  </si>
  <si>
    <t>7275</t>
  </si>
  <si>
    <t>BLACKWALL</t>
  </si>
  <si>
    <t>DEVIOT</t>
  </si>
  <si>
    <t>EXETER</t>
  </si>
  <si>
    <t>FRANKFORD</t>
  </si>
  <si>
    <t>GLENGARRY</t>
  </si>
  <si>
    <t>HOLWELL</t>
  </si>
  <si>
    <t>LANENA</t>
  </si>
  <si>
    <t>LOIRA</t>
  </si>
  <si>
    <t>NOTLEY HILLS</t>
  </si>
  <si>
    <t>ROBIGANA</t>
  </si>
  <si>
    <t>SWAN POINT</t>
  </si>
  <si>
    <t>WINKLEIGH</t>
  </si>
  <si>
    <t>7270</t>
  </si>
  <si>
    <t>BADGER HEAD</t>
  </si>
  <si>
    <t>BEACONSFIELD</t>
  </si>
  <si>
    <t>BEAUTY POINT</t>
  </si>
  <si>
    <t>CLARENCE POINT</t>
  </si>
  <si>
    <t>FLOWERY GULLY</t>
  </si>
  <si>
    <t>GREENS BEACH</t>
  </si>
  <si>
    <t>ILFRAVILLE</t>
  </si>
  <si>
    <t>KAYENA</t>
  </si>
  <si>
    <t>KELSO</t>
  </si>
  <si>
    <t>ROWELLA</t>
  </si>
  <si>
    <t>SIDMOUTH</t>
  </si>
  <si>
    <t>YORK TOWN</t>
  </si>
  <si>
    <t>7268</t>
  </si>
  <si>
    <t>LILYDALE</t>
  </si>
  <si>
    <t>NORTH LILYDALE</t>
  </si>
  <si>
    <t>UNDERWOOD</t>
  </si>
  <si>
    <t>7267</t>
  </si>
  <si>
    <t>BANGOR</t>
  </si>
  <si>
    <t>KAROOLA</t>
  </si>
  <si>
    <t>LALLA</t>
  </si>
  <si>
    <t>LOWER TURNERS MARSH</t>
  </si>
  <si>
    <t>TURNERS MARSH</t>
  </si>
  <si>
    <t>7265</t>
  </si>
  <si>
    <t>BANCA</t>
  </si>
  <si>
    <t>WINNALEAH</t>
  </si>
  <si>
    <t>7264</t>
  </si>
  <si>
    <t>BOOBYALLA</t>
  </si>
  <si>
    <t>CAPE PORTLAND</t>
  </si>
  <si>
    <t>DERBY</t>
  </si>
  <si>
    <t>EDDYSTONE</t>
  </si>
  <si>
    <t>EDDYSTONE POINT</t>
  </si>
  <si>
    <t>GLADSTONE</t>
  </si>
  <si>
    <t>HERRICK</t>
  </si>
  <si>
    <t>MOORINA</t>
  </si>
  <si>
    <t>MUSSELROE BAY</t>
  </si>
  <si>
    <t>PIONEER</t>
  </si>
  <si>
    <t>RUSHY LAGOON</t>
  </si>
  <si>
    <t>SOUTH MOUNT CAMERON</t>
  </si>
  <si>
    <t>TELITA</t>
  </si>
  <si>
    <t>WELDBOROUGH</t>
  </si>
  <si>
    <t>7263</t>
  </si>
  <si>
    <t>ALBERTON</t>
  </si>
  <si>
    <t>LEGERWOOD</t>
  </si>
  <si>
    <t>RINGAROOMA</t>
  </si>
  <si>
    <t>TALAWA</t>
  </si>
  <si>
    <t>TRENAH</t>
  </si>
  <si>
    <t>7262</t>
  </si>
  <si>
    <t>BRIDPORT</t>
  </si>
  <si>
    <t>TOMAHAWK</t>
  </si>
  <si>
    <t>WATERHOUSE</t>
  </si>
  <si>
    <t>7261</t>
  </si>
  <si>
    <t>BRANXHOLM</t>
  </si>
  <si>
    <t>WARRENTINNA</t>
  </si>
  <si>
    <t>7260</t>
  </si>
  <si>
    <t>BLUMONT</t>
  </si>
  <si>
    <t>CUCKOO</t>
  </si>
  <si>
    <t>FORESTER</t>
  </si>
  <si>
    <t>JETSONVILLE</t>
  </si>
  <si>
    <t>KAMONA</t>
  </si>
  <si>
    <t>LIETINNA</t>
  </si>
  <si>
    <t>LISLE</t>
  </si>
  <si>
    <t>NABOWLA</t>
  </si>
  <si>
    <t>NORTH SCOTTSDALE</t>
  </si>
  <si>
    <t>SCOTTSDALE</t>
  </si>
  <si>
    <t>SOUTH SPRINGFIELD</t>
  </si>
  <si>
    <t>SPRINGFIELD</t>
  </si>
  <si>
    <t>TONGANAH</t>
  </si>
  <si>
    <t>TULENDEENA</t>
  </si>
  <si>
    <t>WEST SCOTTSDALE</t>
  </si>
  <si>
    <t>7259</t>
  </si>
  <si>
    <t>MYRTLE BANK</t>
  </si>
  <si>
    <t>NUNAMARA</t>
  </si>
  <si>
    <t>PATERSONIA</t>
  </si>
  <si>
    <t>TARGA</t>
  </si>
  <si>
    <t>TAYENE</t>
  </si>
  <si>
    <t>7258</t>
  </si>
  <si>
    <t>BREADALBANE</t>
  </si>
  <si>
    <t>RELBIA</t>
  </si>
  <si>
    <t>WHITE HILLS</t>
  </si>
  <si>
    <t>7257</t>
  </si>
  <si>
    <t>CAPE BARREN ISLAND</t>
  </si>
  <si>
    <t>7256</t>
  </si>
  <si>
    <t>BUNGAREE</t>
  </si>
  <si>
    <t>CURRIE</t>
  </si>
  <si>
    <t>EGG LAGOON</t>
  </si>
  <si>
    <t>GRASSY</t>
  </si>
  <si>
    <t>LOORANA</t>
  </si>
  <si>
    <t>LYMWOOD</t>
  </si>
  <si>
    <t>NARACOOPA</t>
  </si>
  <si>
    <t>NUGARA</t>
  </si>
  <si>
    <t>PEARSHAPE</t>
  </si>
  <si>
    <t>PEGARAH</t>
  </si>
  <si>
    <t>REEKARA</t>
  </si>
  <si>
    <t>SEA ELEPHANT</t>
  </si>
  <si>
    <t>SURPRISE BAY</t>
  </si>
  <si>
    <t>WICKHAM</t>
  </si>
  <si>
    <t>YAMBACOONA</t>
  </si>
  <si>
    <t>YARRA CREEK</t>
  </si>
  <si>
    <t>7255</t>
  </si>
  <si>
    <t>BLUE ROCKS</t>
  </si>
  <si>
    <t>EMITA</t>
  </si>
  <si>
    <t>KILLIECRANKIE</t>
  </si>
  <si>
    <t>LACKRANA</t>
  </si>
  <si>
    <t>LADY BARRON</t>
  </si>
  <si>
    <t>LEEKA</t>
  </si>
  <si>
    <t>LOCCOTA</t>
  </si>
  <si>
    <t>LUGHRATA</t>
  </si>
  <si>
    <t>MEMANA</t>
  </si>
  <si>
    <t>PALANA</t>
  </si>
  <si>
    <t>RANGA</t>
  </si>
  <si>
    <t>STRZELECKI</t>
  </si>
  <si>
    <t>WHITEMARK</t>
  </si>
  <si>
    <t>WINGAROO</t>
  </si>
  <si>
    <t>7254</t>
  </si>
  <si>
    <t>BELLINGHAM</t>
  </si>
  <si>
    <t>GOLCONDA</t>
  </si>
  <si>
    <t>LEBRINA</t>
  </si>
  <si>
    <t>PIPERS BROOK</t>
  </si>
  <si>
    <t>RETREAT</t>
  </si>
  <si>
    <t>TUNNEL</t>
  </si>
  <si>
    <t>WYENA</t>
  </si>
  <si>
    <t>7253</t>
  </si>
  <si>
    <t>BELL BAY</t>
  </si>
  <si>
    <t>GEORGE TOWN</t>
  </si>
  <si>
    <t>LONG REACH</t>
  </si>
  <si>
    <t>LOW HEAD</t>
  </si>
  <si>
    <t>7252</t>
  </si>
  <si>
    <t>BEECHFORD</t>
  </si>
  <si>
    <t>DILSTON</t>
  </si>
  <si>
    <t>HILLWOOD</t>
  </si>
  <si>
    <t>LEFROY</t>
  </si>
  <si>
    <t>LULWORTH</t>
  </si>
  <si>
    <t>MOUNT DIRECTION</t>
  </si>
  <si>
    <t>PIPERS RIVER</t>
  </si>
  <si>
    <t>STONY HEAD</t>
  </si>
  <si>
    <t>SWAN BAY</t>
  </si>
  <si>
    <t>WEYMOUTH</t>
  </si>
  <si>
    <t>WINDERMERE</t>
  </si>
  <si>
    <t>7250</t>
  </si>
  <si>
    <t>BLACKSTONE HEIGHTS</t>
  </si>
  <si>
    <t>EAST LAUNCESTON</t>
  </si>
  <si>
    <t>ELPHIN</t>
  </si>
  <si>
    <t>LAUNCESTON</t>
  </si>
  <si>
    <t>NEWSTEAD</t>
  </si>
  <si>
    <t>NORWOOD</t>
  </si>
  <si>
    <t>PROSPECT</t>
  </si>
  <si>
    <t>PROSPECT VALE</t>
  </si>
  <si>
    <t>RAVENSWOOD</t>
  </si>
  <si>
    <t>RIVERSIDE</t>
  </si>
  <si>
    <t>ST LEONARDS</t>
  </si>
  <si>
    <t>SUMMERHILL</t>
  </si>
  <si>
    <t>TRAVELLERS REST</t>
  </si>
  <si>
    <t>TREVALLYN</t>
  </si>
  <si>
    <t>WAVERLEY</t>
  </si>
  <si>
    <t>WEST LAUNCESTON</t>
  </si>
  <si>
    <t>7249</t>
  </si>
  <si>
    <t>GLEN DHU</t>
  </si>
  <si>
    <t>KINGS MEADOWS</t>
  </si>
  <si>
    <t>PUNCHBOWL</t>
  </si>
  <si>
    <t>SANDHILL</t>
  </si>
  <si>
    <t>SOUTH LAUNCESTON</t>
  </si>
  <si>
    <t>YOUNGTOWN</t>
  </si>
  <si>
    <t>7248</t>
  </si>
  <si>
    <t>ALANVALE</t>
  </si>
  <si>
    <t>INVERESK</t>
  </si>
  <si>
    <t>INVERMAY</t>
  </si>
  <si>
    <t>MAYFIELD</t>
  </si>
  <si>
    <t>MOWBRAY</t>
  </si>
  <si>
    <t>MOWBRAY HEIGHTS</t>
  </si>
  <si>
    <t>NEWNHAM</t>
  </si>
  <si>
    <t>ROCHERLEA</t>
  </si>
  <si>
    <t>7216</t>
  </si>
  <si>
    <t>AKAROA</t>
  </si>
  <si>
    <t>ANSONS BAY</t>
  </si>
  <si>
    <t>BINALONG BAY</t>
  </si>
  <si>
    <t>GOSHEN</t>
  </si>
  <si>
    <t>GOULDS COUNTRY</t>
  </si>
  <si>
    <t>LOTTAH</t>
  </si>
  <si>
    <t>PYENGANA</t>
  </si>
  <si>
    <t>ST HELENS</t>
  </si>
  <si>
    <t>STIEGLITZ</t>
  </si>
  <si>
    <t>THE GARDENS</t>
  </si>
  <si>
    <t>7215</t>
  </si>
  <si>
    <t>BEAUMARIS</t>
  </si>
  <si>
    <t>BICHENO</t>
  </si>
  <si>
    <t>CHAIN OF LAGOONS</t>
  </si>
  <si>
    <t>COLES BAY</t>
  </si>
  <si>
    <t>CORNWALL</t>
  </si>
  <si>
    <t>DOUGLAS RIVER</t>
  </si>
  <si>
    <t>FALMOUTH</t>
  </si>
  <si>
    <t>FOUR MILE CREEK</t>
  </si>
  <si>
    <t>FREYCINET</t>
  </si>
  <si>
    <t>FRIENDLY BEACHES</t>
  </si>
  <si>
    <t>GRAY</t>
  </si>
  <si>
    <t>SCAMANDER</t>
  </si>
  <si>
    <t>SEYMOUR</t>
  </si>
  <si>
    <t>ST MARYS</t>
  </si>
  <si>
    <t>UPPER SCAMANDER</t>
  </si>
  <si>
    <t>7214</t>
  </si>
  <si>
    <t>FINGAL</t>
  </si>
  <si>
    <t>MANGANA</t>
  </si>
  <si>
    <t>MATHINNA</t>
  </si>
  <si>
    <t>UPPER ESK</t>
  </si>
  <si>
    <t>7213</t>
  </si>
  <si>
    <t>AVOCA</t>
  </si>
  <si>
    <t>ROSSARDEN</t>
  </si>
  <si>
    <t>ROYAL GEORGE</t>
  </si>
  <si>
    <t>7212</t>
  </si>
  <si>
    <t>BEN LOMOND</t>
  </si>
  <si>
    <t>BLESSINGTON</t>
  </si>
  <si>
    <t>BURNS CREEK</t>
  </si>
  <si>
    <t>DEDDINGTON</t>
  </si>
  <si>
    <t>EVANDALE</t>
  </si>
  <si>
    <t>NILE</t>
  </si>
  <si>
    <t>UPPER BLESSINGTON</t>
  </si>
  <si>
    <t>WESTERN JUNCTION</t>
  </si>
  <si>
    <t>7211</t>
  </si>
  <si>
    <t>CLEVELAND</t>
  </si>
  <si>
    <t>CONARA</t>
  </si>
  <si>
    <t>EPPING FOREST</t>
  </si>
  <si>
    <t>7210</t>
  </si>
  <si>
    <t>CAMPBELL TOWN</t>
  </si>
  <si>
    <t>LAKE LEAKE</t>
  </si>
  <si>
    <t>7209</t>
  </si>
  <si>
    <t>ROSS</t>
  </si>
  <si>
    <t>TOOMS LAKE</t>
  </si>
  <si>
    <t>7190</t>
  </si>
  <si>
    <t>APSLAWN</t>
  </si>
  <si>
    <t>South East</t>
  </si>
  <si>
    <t>BUCKLAND</t>
  </si>
  <si>
    <t>CRANBROOK</t>
  </si>
  <si>
    <t>DOLPHIN SANDS</t>
  </si>
  <si>
    <t>LITTLE SWANPORT</t>
  </si>
  <si>
    <t>MARIA ISLAND</t>
  </si>
  <si>
    <t>ORFORD</t>
  </si>
  <si>
    <t>PONTYPOOL</t>
  </si>
  <si>
    <t>RHEBAN</t>
  </si>
  <si>
    <t>ROCKY HILLS</t>
  </si>
  <si>
    <t>RUNNYMEDE</t>
  </si>
  <si>
    <t>SPRING BEACH</t>
  </si>
  <si>
    <t>SWANSEA</t>
  </si>
  <si>
    <t>TRIABUNNA</t>
  </si>
  <si>
    <t>7187</t>
  </si>
  <si>
    <t>KOONYA</t>
  </si>
  <si>
    <t>7186</t>
  </si>
  <si>
    <t>SALTWATER RIVER</t>
  </si>
  <si>
    <t>SLOPING MAIN</t>
  </si>
  <si>
    <t>7185</t>
  </si>
  <si>
    <t>PREMAYDENA</t>
  </si>
  <si>
    <t>7184</t>
  </si>
  <si>
    <t>NUBEENA</t>
  </si>
  <si>
    <t>STORMLEA</t>
  </si>
  <si>
    <t>WHITE BEACH</t>
  </si>
  <si>
    <t>7183</t>
  </si>
  <si>
    <t>HIGHCROFT</t>
  </si>
  <si>
    <t>7182</t>
  </si>
  <si>
    <t>FORTESCUE</t>
  </si>
  <si>
    <t>PORT ARTHUR</t>
  </si>
  <si>
    <t>7180</t>
  </si>
  <si>
    <t>TARANNA</t>
  </si>
  <si>
    <t>7179</t>
  </si>
  <si>
    <t>EAGLEHAWK NECK</t>
  </si>
  <si>
    <t>7178</t>
  </si>
  <si>
    <t>MURDUNNA</t>
  </si>
  <si>
    <t>7177</t>
  </si>
  <si>
    <t>BOOMER BAY</t>
  </si>
  <si>
    <t>Hobart</t>
  </si>
  <si>
    <t>DUNALLEY</t>
  </si>
  <si>
    <t>7176</t>
  </si>
  <si>
    <t>KELLEVIE</t>
  </si>
  <si>
    <t>7175</t>
  </si>
  <si>
    <t>BREAM CREEK</t>
  </si>
  <si>
    <t>MARION BAY</t>
  </si>
  <si>
    <t>7174</t>
  </si>
  <si>
    <t>COPPING</t>
  </si>
  <si>
    <t>7173</t>
  </si>
  <si>
    <t>CARLTON RIVER</t>
  </si>
  <si>
    <t>CONNELLYS MARSH</t>
  </si>
  <si>
    <t>DODGES FERRY</t>
  </si>
  <si>
    <t>FORCETT</t>
  </si>
  <si>
    <t>LEWISHAM</t>
  </si>
  <si>
    <t>PRIMROSE SANDS</t>
  </si>
  <si>
    <t>CARLTON</t>
  </si>
  <si>
    <t>Y</t>
  </si>
  <si>
    <t>7172</t>
  </si>
  <si>
    <t>NUGENT</t>
  </si>
  <si>
    <t>ORIELTON</t>
  </si>
  <si>
    <t>PAWLEENA</t>
  </si>
  <si>
    <t>SORELL</t>
  </si>
  <si>
    <t>WATTLE HILL</t>
  </si>
  <si>
    <t>7171</t>
  </si>
  <si>
    <t>MIDWAY POINT</t>
  </si>
  <si>
    <t>PENNA</t>
  </si>
  <si>
    <t>7170</t>
  </si>
  <si>
    <t>ACTON PARK</t>
  </si>
  <si>
    <t>CAMBRIDGE</t>
  </si>
  <si>
    <t>MOUNT RUMNEY</t>
  </si>
  <si>
    <t>ROCHES BEACH</t>
  </si>
  <si>
    <t>SEVEN MILE BEACH</t>
  </si>
  <si>
    <t>7163</t>
  </si>
  <si>
    <t>FLOWERPOT</t>
  </si>
  <si>
    <t>MIDDLETON</t>
  </si>
  <si>
    <t>7162</t>
  </si>
  <si>
    <t>BIRCHS BAY</t>
  </si>
  <si>
    <t>WOODBRIDGE</t>
  </si>
  <si>
    <t>7155</t>
  </si>
  <si>
    <t>KETTERING</t>
  </si>
  <si>
    <t>7151</t>
  </si>
  <si>
    <t>CASEY</t>
  </si>
  <si>
    <t>DAVIS</t>
  </si>
  <si>
    <t>MACQUARIE</t>
  </si>
  <si>
    <t>MACQUARIE ISLAND</t>
  </si>
  <si>
    <t>MAWSON</t>
  </si>
  <si>
    <t>7150</t>
  </si>
  <si>
    <t>ADVENTURE BAY</t>
  </si>
  <si>
    <t>ALLENS RIVULET</t>
  </si>
  <si>
    <t>ALONNAH</t>
  </si>
  <si>
    <t>APOLLO BAY</t>
  </si>
  <si>
    <t>BARNES BAY</t>
  </si>
  <si>
    <t>DENNES POINT</t>
  </si>
  <si>
    <t>GORDON</t>
  </si>
  <si>
    <t>GREAT BAY</t>
  </si>
  <si>
    <t>KAOOTA</t>
  </si>
  <si>
    <t>KILLORA</t>
  </si>
  <si>
    <t>LONGLEY</t>
  </si>
  <si>
    <t>LUNAWANNA</t>
  </si>
  <si>
    <t>NORTH BRUNY</t>
  </si>
  <si>
    <t>OYSTER COVE</t>
  </si>
  <si>
    <t>PELVERATA</t>
  </si>
  <si>
    <t>SANDFLY</t>
  </si>
  <si>
    <t>SIMPSONS BAY</t>
  </si>
  <si>
    <t>SOUTH BRUNY</t>
  </si>
  <si>
    <t>UPPER WOODSTOCK</t>
  </si>
  <si>
    <t>7140</t>
  </si>
  <si>
    <t>BLACK HILLS</t>
  </si>
  <si>
    <t>BRADYS LAKE</t>
  </si>
  <si>
    <t>BRONTE PARK</t>
  </si>
  <si>
    <t>BUSHY PARK</t>
  </si>
  <si>
    <t>BUTLERS GORGE</t>
  </si>
  <si>
    <t>DEE</t>
  </si>
  <si>
    <t>DERWENT BRIDGE</t>
  </si>
  <si>
    <t>ELLENDALE</t>
  </si>
  <si>
    <t>FENTONBURY</t>
  </si>
  <si>
    <t>FITZGERALD</t>
  </si>
  <si>
    <t>FLORENTINE</t>
  </si>
  <si>
    <t>GLENFERN</t>
  </si>
  <si>
    <t>GLENORA</t>
  </si>
  <si>
    <t>GRETNA</t>
  </si>
  <si>
    <t>HAMILTON</t>
  </si>
  <si>
    <t>HAYES</t>
  </si>
  <si>
    <t>HOLLOW TREE</t>
  </si>
  <si>
    <t>KARANJA</t>
  </si>
  <si>
    <t>LACHLAN</t>
  </si>
  <si>
    <t>LAKE ST CLAIR</t>
  </si>
  <si>
    <t>LAWITTA</t>
  </si>
  <si>
    <t>LITTLE PINE LAGOON</t>
  </si>
  <si>
    <t>LONDON LAKES</t>
  </si>
  <si>
    <t>MACQUARIE PLAINS</t>
  </si>
  <si>
    <t>MAGRA</t>
  </si>
  <si>
    <t>MALBINA</t>
  </si>
  <si>
    <t>MAYDENA</t>
  </si>
  <si>
    <t>MEADOWBANK</t>
  </si>
  <si>
    <t>MOLESWORTH</t>
  </si>
  <si>
    <t>MOOGARA</t>
  </si>
  <si>
    <t>MOUNT FIELD</t>
  </si>
  <si>
    <t>MOUNT LLOYD</t>
  </si>
  <si>
    <t>NATIONAL PARK</t>
  </si>
  <si>
    <t>NEW NORFOLK</t>
  </si>
  <si>
    <t>OSTERLEY</t>
  </si>
  <si>
    <t>OUSE</t>
  </si>
  <si>
    <t>PLENTY</t>
  </si>
  <si>
    <t>ROSEGARLAND</t>
  </si>
  <si>
    <t>SORELL CREEK</t>
  </si>
  <si>
    <t>STRICKLAND</t>
  </si>
  <si>
    <t>STYX</t>
  </si>
  <si>
    <t>TARRALEAH</t>
  </si>
  <si>
    <t>TYENNA</t>
  </si>
  <si>
    <t>UXBRIDGE</t>
  </si>
  <si>
    <t>VICTORIA VALLEY</t>
  </si>
  <si>
    <t>WAYATINAH</t>
  </si>
  <si>
    <t>WESTERWAY</t>
  </si>
  <si>
    <t>BOYER</t>
  </si>
  <si>
    <t>7139</t>
  </si>
  <si>
    <t>STRATHGORDON</t>
  </si>
  <si>
    <t>7120</t>
  </si>
  <si>
    <t>ANDOVER</t>
  </si>
  <si>
    <t>ANTILL PONDS</t>
  </si>
  <si>
    <t>BADEN</t>
  </si>
  <si>
    <t>LEMONT</t>
  </si>
  <si>
    <t>LEVENDALE</t>
  </si>
  <si>
    <t>MOUNT SEYMOUR</t>
  </si>
  <si>
    <t>OATLANDS</t>
  </si>
  <si>
    <t>PARATTAH</t>
  </si>
  <si>
    <t>PAWTELLA</t>
  </si>
  <si>
    <t>RHYNDASTON</t>
  </si>
  <si>
    <t>STONEHENGE</t>
  </si>
  <si>
    <t>SWANSTON</t>
  </si>
  <si>
    <t>TIBERIAS</t>
  </si>
  <si>
    <t>TUNBRIDGE</t>
  </si>
  <si>
    <t>TUNNACK</t>
  </si>
  <si>
    <t>WHITEFOORD</t>
  </si>
  <si>
    <t>WOODBURY</t>
  </si>
  <si>
    <t>WOODSDALE</t>
  </si>
  <si>
    <t>YORK PLAINS</t>
  </si>
  <si>
    <t>7119</t>
  </si>
  <si>
    <t>STONOR</t>
  </si>
  <si>
    <t>7117</t>
  </si>
  <si>
    <t>DOVER</t>
  </si>
  <si>
    <t>7116</t>
  </si>
  <si>
    <t>BROOKS BAY</t>
  </si>
  <si>
    <t>CAIRNS BAY</t>
  </si>
  <si>
    <t>CASTLE FORBES BAY</t>
  </si>
  <si>
    <t>GEEVESTON</t>
  </si>
  <si>
    <t>POLICE POINT</t>
  </si>
  <si>
    <t>PORT HUON</t>
  </si>
  <si>
    <t>SURGES BAY</t>
  </si>
  <si>
    <t>SURVEYORS BAY</t>
  </si>
  <si>
    <t>7113</t>
  </si>
  <si>
    <t>FRANKLIN</t>
  </si>
  <si>
    <t>7112</t>
  </si>
  <si>
    <t>ABELS BAY</t>
  </si>
  <si>
    <t>CHARLOTTE COVE</t>
  </si>
  <si>
    <t>CYGNET</t>
  </si>
  <si>
    <t>DEEP BAY</t>
  </si>
  <si>
    <t>EGGS AND BACON BAY</t>
  </si>
  <si>
    <t>GARDEN ISLAND CREEK</t>
  </si>
  <si>
    <t>GARDNERS BAY</t>
  </si>
  <si>
    <t>NICHOLLS RIVULET</t>
  </si>
  <si>
    <t>RANDALLS BAY</t>
  </si>
  <si>
    <t>VERONA SANDS</t>
  </si>
  <si>
    <t>7109</t>
  </si>
  <si>
    <t>CATAMARAN</t>
  </si>
  <si>
    <t>CRABTREE</t>
  </si>
  <si>
    <t>CRADOC</t>
  </si>
  <si>
    <t>GLAZIERS BAY</t>
  </si>
  <si>
    <t>GLEN HUON</t>
  </si>
  <si>
    <t>GLENDEVIE</t>
  </si>
  <si>
    <t>GROVE</t>
  </si>
  <si>
    <t>HASTINGS</t>
  </si>
  <si>
    <t>HUONVILLE</t>
  </si>
  <si>
    <t>IDA BAY</t>
  </si>
  <si>
    <t>JUDBURY</t>
  </si>
  <si>
    <t>LONNAVALE</t>
  </si>
  <si>
    <t>LOWER LONGLEY</t>
  </si>
  <si>
    <t>LOWER WATTLE GROVE</t>
  </si>
  <si>
    <t>LUCASTON</t>
  </si>
  <si>
    <t>LUNE RIVER</t>
  </si>
  <si>
    <t>LYMINGTON</t>
  </si>
  <si>
    <t>MOUNTAIN RIVER</t>
  </si>
  <si>
    <t>PETCHEYS BAY</t>
  </si>
  <si>
    <t>RAMINEA</t>
  </si>
  <si>
    <t>RANELAGH</t>
  </si>
  <si>
    <t>RECHERCHE</t>
  </si>
  <si>
    <t>SOUTHPORT</t>
  </si>
  <si>
    <t>SOUTHPORT LAGOON</t>
  </si>
  <si>
    <t>STRATHBLANE</t>
  </si>
  <si>
    <t>WATERLOO</t>
  </si>
  <si>
    <t>WATTLE GROVE</t>
  </si>
  <si>
    <t>WOODSTOCK</t>
  </si>
  <si>
    <t>7055</t>
  </si>
  <si>
    <t>HUNTINGFIELD</t>
  </si>
  <si>
    <t>7054</t>
  </si>
  <si>
    <t>BARRETTA</t>
  </si>
  <si>
    <t>CONINGHAM</t>
  </si>
  <si>
    <t>ELECTRONA</t>
  </si>
  <si>
    <t>FERN TREE</t>
  </si>
  <si>
    <t>HOWDEN</t>
  </si>
  <si>
    <t>LESLIE VALE</t>
  </si>
  <si>
    <t>LOWER SNUG</t>
  </si>
  <si>
    <t>MARGATE</t>
  </si>
  <si>
    <t>NEIKA</t>
  </si>
  <si>
    <t>NIERINNA</t>
  </si>
  <si>
    <t>PIERSONS POINT</t>
  </si>
  <si>
    <t>RIDGEWAY</t>
  </si>
  <si>
    <t>SNUG</t>
  </si>
  <si>
    <t>TINDERBOX</t>
  </si>
  <si>
    <t>WELLINGTON PARK</t>
  </si>
  <si>
    <t>7053</t>
  </si>
  <si>
    <t>BONNET HILL</t>
  </si>
  <si>
    <t>TAROONA</t>
  </si>
  <si>
    <t>7052</t>
  </si>
  <si>
    <t>BLACKMANS BAY</t>
  </si>
  <si>
    <t>7051</t>
  </si>
  <si>
    <t>KINGSTON</t>
  </si>
  <si>
    <t>7050</t>
  </si>
  <si>
    <t>ALBION HEIGHTS</t>
  </si>
  <si>
    <t>KINGSTON BEACH</t>
  </si>
  <si>
    <t>7030</t>
  </si>
  <si>
    <t>APSLEY</t>
  </si>
  <si>
    <t>ARTHURS LAKE</t>
  </si>
  <si>
    <t>BAGDAD</t>
  </si>
  <si>
    <t>BAGDAD NORTH</t>
  </si>
  <si>
    <t>BOTHWELL</t>
  </si>
  <si>
    <t>BRIDGEWATER</t>
  </si>
  <si>
    <t>BRIGHTON</t>
  </si>
  <si>
    <t>BROADMARSH</t>
  </si>
  <si>
    <t>CRAMPS BAY</t>
  </si>
  <si>
    <t>DROMEDARY</t>
  </si>
  <si>
    <t>DYSART</t>
  </si>
  <si>
    <t>ELDERSLIE</t>
  </si>
  <si>
    <t>FLINTSTONE</t>
  </si>
  <si>
    <t>GAGEBROOK</t>
  </si>
  <si>
    <t>GRANTON</t>
  </si>
  <si>
    <t>HERDSMANS COVE</t>
  </si>
  <si>
    <t>HERMITAGE</t>
  </si>
  <si>
    <t>INTERLAKEN</t>
  </si>
  <si>
    <t>JERICHO</t>
  </si>
  <si>
    <t>KEMPTON</t>
  </si>
  <si>
    <t>LAKE SORELL</t>
  </si>
  <si>
    <t>LIAWENEE</t>
  </si>
  <si>
    <t>LOWER MARSHES</t>
  </si>
  <si>
    <t>MANGALORE</t>
  </si>
  <si>
    <t>MELTON MOWBRAY</t>
  </si>
  <si>
    <t>MIENA</t>
  </si>
  <si>
    <t>MILLERS BLUFF</t>
  </si>
  <si>
    <t>MORASS BAY</t>
  </si>
  <si>
    <t>PELHAM</t>
  </si>
  <si>
    <t>PONTVILLE</t>
  </si>
  <si>
    <t>SHANNON</t>
  </si>
  <si>
    <t>STEPPES</t>
  </si>
  <si>
    <t>TODS CORNER</t>
  </si>
  <si>
    <t>WADDAMANA</t>
  </si>
  <si>
    <t>WILBURVILLE</t>
  </si>
  <si>
    <t>7027</t>
  </si>
  <si>
    <t>COLEBROOK</t>
  </si>
  <si>
    <t>7026</t>
  </si>
  <si>
    <t>CAMPANIA</t>
  </si>
  <si>
    <t>7025</t>
  </si>
  <si>
    <t>DULCOT</t>
  </si>
  <si>
    <t>RICHMOND</t>
  </si>
  <si>
    <t>7024</t>
  </si>
  <si>
    <t>CREMORNE</t>
  </si>
  <si>
    <t>7023</t>
  </si>
  <si>
    <t>OPOSSUM BAY</t>
  </si>
  <si>
    <t>7022</t>
  </si>
  <si>
    <t>SOUTH ARM</t>
  </si>
  <si>
    <t>7021</t>
  </si>
  <si>
    <t>LAUDERDALE</t>
  </si>
  <si>
    <t>7020</t>
  </si>
  <si>
    <t>CLIFTON BEACH</t>
  </si>
  <si>
    <t>SANDFORD</t>
  </si>
  <si>
    <t>7019</t>
  </si>
  <si>
    <t>CLARENDON VALE</t>
  </si>
  <si>
    <t>OAKDOWNS</t>
  </si>
  <si>
    <t>ROKEBY</t>
  </si>
  <si>
    <t>7018</t>
  </si>
  <si>
    <t>BELLERIVE</t>
  </si>
  <si>
    <t>HOWRAH</t>
  </si>
  <si>
    <t>MONTAGU BAY</t>
  </si>
  <si>
    <t>MORNINGTON</t>
  </si>
  <si>
    <t>ROSNY</t>
  </si>
  <si>
    <t>ROSNY PARK</t>
  </si>
  <si>
    <t>TRANMERE</t>
  </si>
  <si>
    <t>WARRANE</t>
  </si>
  <si>
    <t>7017</t>
  </si>
  <si>
    <t>GRASSTREE HILL</t>
  </si>
  <si>
    <t>HONEYWOOD</t>
  </si>
  <si>
    <t>OLD BEACH</t>
  </si>
  <si>
    <t>OTAGO</t>
  </si>
  <si>
    <t>RISDON</t>
  </si>
  <si>
    <t>TEA TREE</t>
  </si>
  <si>
    <t>7016</t>
  </si>
  <si>
    <t>RISDON VALE</t>
  </si>
  <si>
    <t>7015</t>
  </si>
  <si>
    <t>FLAGSTAFF GULLY</t>
  </si>
  <si>
    <t>GEILSTON BAY</t>
  </si>
  <si>
    <t>LINDISFARNE</t>
  </si>
  <si>
    <t>ROSE BAY</t>
  </si>
  <si>
    <t>7012</t>
  </si>
  <si>
    <t>COLLINSVALE</t>
  </si>
  <si>
    <t>GLENLUSK</t>
  </si>
  <si>
    <t>7011</t>
  </si>
  <si>
    <t>AUSTINS FERRY</t>
  </si>
  <si>
    <t>BERRIEDALE</t>
  </si>
  <si>
    <t>CHIGWELL</t>
  </si>
  <si>
    <t>CLAREMONT</t>
  </si>
  <si>
    <t>7010</t>
  </si>
  <si>
    <t>DOWSING POINT</t>
  </si>
  <si>
    <t>ELWICK</t>
  </si>
  <si>
    <t>GLENORCHY</t>
  </si>
  <si>
    <t>GOODWOOD</t>
  </si>
  <si>
    <t>MONTROSE</t>
  </si>
  <si>
    <t>ROSETTA</t>
  </si>
  <si>
    <t>7009</t>
  </si>
  <si>
    <t>DERWENT PARK</t>
  </si>
  <si>
    <t>LUTANA</t>
  </si>
  <si>
    <t>MOONAH</t>
  </si>
  <si>
    <t>WEST MOONAH</t>
  </si>
  <si>
    <t>7008</t>
  </si>
  <si>
    <t>CORNELIAN BAY</t>
  </si>
  <si>
    <t>LENAH VALLEY</t>
  </si>
  <si>
    <t>NEW TOWN</t>
  </si>
  <si>
    <t>7007</t>
  </si>
  <si>
    <t>MOUNT NELSON</t>
  </si>
  <si>
    <t>TOLMANS HILL</t>
  </si>
  <si>
    <t>7006</t>
  </si>
  <si>
    <t>SANDY BAY</t>
  </si>
  <si>
    <t>7005</t>
  </si>
  <si>
    <t>DYNNYRNE</t>
  </si>
  <si>
    <t>LOWER SANDY BAY</t>
  </si>
  <si>
    <t>7004</t>
  </si>
  <si>
    <t>BATTERY POINT</t>
  </si>
  <si>
    <t>SOUTH HOBART</t>
  </si>
  <si>
    <t>7002</t>
  </si>
  <si>
    <t>NORTH HOBART</t>
  </si>
  <si>
    <t>Inner city</t>
  </si>
  <si>
    <t>7001</t>
  </si>
  <si>
    <t>HOBART</t>
  </si>
  <si>
    <t>TASMAN ISLAND</t>
  </si>
  <si>
    <t>7000</t>
  </si>
  <si>
    <t>GLEBE</t>
  </si>
  <si>
    <t>HighDensityPostCode</t>
  </si>
  <si>
    <t>MOUNT STUART</t>
  </si>
  <si>
    <t>QUEENS DOMAIN</t>
  </si>
  <si>
    <t>WEST HOBART</t>
  </si>
  <si>
    <t>6992</t>
  </si>
  <si>
    <t>ARMADALE</t>
  </si>
  <si>
    <t>6991</t>
  </si>
  <si>
    <t>KELMSCOTT</t>
  </si>
  <si>
    <t>6990</t>
  </si>
  <si>
    <t>GOSNELLS</t>
  </si>
  <si>
    <t>6989</t>
  </si>
  <si>
    <t>MADDINGTON</t>
  </si>
  <si>
    <t>6988</t>
  </si>
  <si>
    <t>THORNLIE</t>
  </si>
  <si>
    <t>6987</t>
  </si>
  <si>
    <t>CANNINGTON</t>
  </si>
  <si>
    <t>6985</t>
  </si>
  <si>
    <t>CLOVERDALE</t>
  </si>
  <si>
    <t>6984</t>
  </si>
  <si>
    <t>BELMONT</t>
  </si>
  <si>
    <t>6982</t>
  </si>
  <si>
    <t>BENTLEY</t>
  </si>
  <si>
    <t>6981</t>
  </si>
  <si>
    <t>EAST VICTORIA PARK</t>
  </si>
  <si>
    <t>6980</t>
  </si>
  <si>
    <t>6979</t>
  </si>
  <si>
    <t>VICTORIA PARK</t>
  </si>
  <si>
    <t>6969</t>
  </si>
  <si>
    <t>ROCKINGHAM BEACH</t>
  </si>
  <si>
    <t>6968</t>
  </si>
  <si>
    <t>ROCKINGHAM</t>
  </si>
  <si>
    <t>6966</t>
  </si>
  <si>
    <t>KWINANA</t>
  </si>
  <si>
    <t>6964</t>
  </si>
  <si>
    <t>SUCCESS</t>
  </si>
  <si>
    <t>6963</t>
  </si>
  <si>
    <t>HAMILTON HILL</t>
  </si>
  <si>
    <t>6959</t>
  </si>
  <si>
    <t>FREMANTLE</t>
  </si>
  <si>
    <t>6957</t>
  </si>
  <si>
    <t>PALMYRA</t>
  </si>
  <si>
    <t>6956</t>
  </si>
  <si>
    <t>MELVILLE</t>
  </si>
  <si>
    <t>6955</t>
  </si>
  <si>
    <t>WILLETTON</t>
  </si>
  <si>
    <t>6954</t>
  </si>
  <si>
    <t>BOORAGOON</t>
  </si>
  <si>
    <t>6953</t>
  </si>
  <si>
    <t>APPLECROSS</t>
  </si>
  <si>
    <t>6952</t>
  </si>
  <si>
    <t>COMO</t>
  </si>
  <si>
    <t>6951</t>
  </si>
  <si>
    <t>SOUTH PERTH</t>
  </si>
  <si>
    <t>6946</t>
  </si>
  <si>
    <t>WANNEROO</t>
  </si>
  <si>
    <t>6944</t>
  </si>
  <si>
    <t>MALAGA</t>
  </si>
  <si>
    <t>6943</t>
  </si>
  <si>
    <t>MORLEY</t>
  </si>
  <si>
    <t>6941</t>
  </si>
  <si>
    <t>MIRRABOOKA</t>
  </si>
  <si>
    <t>6940</t>
  </si>
  <si>
    <t>TUART HILL</t>
  </si>
  <si>
    <t>6939</t>
  </si>
  <si>
    <t>6938</t>
  </si>
  <si>
    <t>6937</t>
  </si>
  <si>
    <t>6935</t>
  </si>
  <si>
    <t>6934</t>
  </si>
  <si>
    <t>BASSENDEAN</t>
  </si>
  <si>
    <t>6933</t>
  </si>
  <si>
    <t>BAYSWATER</t>
  </si>
  <si>
    <t>6932</t>
  </si>
  <si>
    <t>INGLEWOOD</t>
  </si>
  <si>
    <t>6931</t>
  </si>
  <si>
    <t>MAYLANDS</t>
  </si>
  <si>
    <t>6929</t>
  </si>
  <si>
    <t>MOUNT LAWLEY</t>
  </si>
  <si>
    <t>6926</t>
  </si>
  <si>
    <t>KALAMUNDA</t>
  </si>
  <si>
    <t>6924</t>
  </si>
  <si>
    <t>GREENWOOD</t>
  </si>
  <si>
    <t>6923</t>
  </si>
  <si>
    <t>HILLARYS</t>
  </si>
  <si>
    <t>6922</t>
  </si>
  <si>
    <t>SCARBOROUGH</t>
  </si>
  <si>
    <t>6921</t>
  </si>
  <si>
    <t>KARRINYUP</t>
  </si>
  <si>
    <t>6920</t>
  </si>
  <si>
    <t>NORTH BEACH</t>
  </si>
  <si>
    <t>6918</t>
  </si>
  <si>
    <t>INNALOO</t>
  </si>
  <si>
    <t>6917</t>
  </si>
  <si>
    <t>OSBORNE PARK</t>
  </si>
  <si>
    <t>6916</t>
  </si>
  <si>
    <t>6915</t>
  </si>
  <si>
    <t>MOUNT HAWTHORN</t>
  </si>
  <si>
    <t>6914</t>
  </si>
  <si>
    <t>BALCATTA</t>
  </si>
  <si>
    <t>6913</t>
  </si>
  <si>
    <t>WEMBLEY</t>
  </si>
  <si>
    <t>6912</t>
  </si>
  <si>
    <t>MOSMAN PARK</t>
  </si>
  <si>
    <t>6911</t>
  </si>
  <si>
    <t>COTTESLOE</t>
  </si>
  <si>
    <t>6910</t>
  </si>
  <si>
    <t>6909</t>
  </si>
  <si>
    <t>NEDLANDS</t>
  </si>
  <si>
    <t>6907</t>
  </si>
  <si>
    <t>Perth - Inner</t>
  </si>
  <si>
    <t>6906</t>
  </si>
  <si>
    <t>NORTH PERTH</t>
  </si>
  <si>
    <t>6905</t>
  </si>
  <si>
    <t>NORTHLANDS</t>
  </si>
  <si>
    <t>6903</t>
  </si>
  <si>
    <t>LEEDERVILLE</t>
  </si>
  <si>
    <t>6902</t>
  </si>
  <si>
    <t>6901</t>
  </si>
  <si>
    <t>WEST LEEDERVILLE</t>
  </si>
  <si>
    <t>6900</t>
  </si>
  <si>
    <t>6892</t>
  </si>
  <si>
    <t>EAST PERTH</t>
  </si>
  <si>
    <t>6872</t>
  </si>
  <si>
    <t>WEST PERTH</t>
  </si>
  <si>
    <t>6865</t>
  </si>
  <si>
    <t>NORTHBRIDGE</t>
  </si>
  <si>
    <t>6850</t>
  </si>
  <si>
    <t>CLOISTERS SQUARE PO</t>
  </si>
  <si>
    <t>CLOISTERS SQUARE</t>
  </si>
  <si>
    <t>6832</t>
  </si>
  <si>
    <t>PERTH ADELAIDE TCE</t>
  </si>
  <si>
    <t>6831</t>
  </si>
  <si>
    <t>PERTH ST GEORGES TCE</t>
  </si>
  <si>
    <t>6803</t>
  </si>
  <si>
    <t>6800</t>
  </si>
  <si>
    <t>6798</t>
  </si>
  <si>
    <t>CHRISTMAS ISLAND</t>
  </si>
  <si>
    <t>6770</t>
  </si>
  <si>
    <t>HALLS CREEK</t>
  </si>
  <si>
    <t>Western Australia - Outback</t>
  </si>
  <si>
    <t>MCBEATH</t>
  </si>
  <si>
    <t>MUELLER RANGES</t>
  </si>
  <si>
    <t>ORD RIVER</t>
  </si>
  <si>
    <t>PURNULULU</t>
  </si>
  <si>
    <t>STURT CREEK</t>
  </si>
  <si>
    <t>TANAMI</t>
  </si>
  <si>
    <t>6765</t>
  </si>
  <si>
    <t>FITZROY CROSSING</t>
  </si>
  <si>
    <t>MOUNT HARDMAN</t>
  </si>
  <si>
    <t>6762</t>
  </si>
  <si>
    <t>TELFER</t>
  </si>
  <si>
    <t>6761</t>
  </si>
  <si>
    <t>SHAY GAP</t>
  </si>
  <si>
    <t>6760</t>
  </si>
  <si>
    <t>MARBLE BAR</t>
  </si>
  <si>
    <t>6758</t>
  </si>
  <si>
    <t>NULLAGINE</t>
  </si>
  <si>
    <t>6754</t>
  </si>
  <si>
    <t>PARABURDOO</t>
  </si>
  <si>
    <t>6753</t>
  </si>
  <si>
    <t>NEWMAN</t>
  </si>
  <si>
    <t>6751</t>
  </si>
  <si>
    <t>CHICHESTER</t>
  </si>
  <si>
    <t>INNAWANGA</t>
  </si>
  <si>
    <t>JUNA DOWNS</t>
  </si>
  <si>
    <t>KARIJINI</t>
  </si>
  <si>
    <t>MOUNT SHEILA</t>
  </si>
  <si>
    <t>MULGA DOWNS</t>
  </si>
  <si>
    <t>NANUTARRA</t>
  </si>
  <si>
    <t>ROCKLEA</t>
  </si>
  <si>
    <t>TOM PRICE</t>
  </si>
  <si>
    <t>WITTENOOM</t>
  </si>
  <si>
    <t>6743</t>
  </si>
  <si>
    <t>CAMBRIDGE GULF</t>
  </si>
  <si>
    <t>DURACK</t>
  </si>
  <si>
    <t>GIBB</t>
  </si>
  <si>
    <t>KUNUNURRA</t>
  </si>
  <si>
    <t>LAKE ARGYLE</t>
  </si>
  <si>
    <t>WARMUN</t>
  </si>
  <si>
    <t>6740</t>
  </si>
  <si>
    <t>DRYSDALE RIVER</t>
  </si>
  <si>
    <t>KALUMBURU</t>
  </si>
  <si>
    <t>MITCHELL PLATEAU</t>
  </si>
  <si>
    <t>OOMBULGURRI</t>
  </si>
  <si>
    <t>PRINCE REGENT RIVER</t>
  </si>
  <si>
    <t>WYNDHAM</t>
  </si>
  <si>
    <t>6733</t>
  </si>
  <si>
    <t>KOOLAN ISLAND</t>
  </si>
  <si>
    <t>6731</t>
  </si>
  <si>
    <t>COCKATOO ISLAND</t>
  </si>
  <si>
    <t>6728</t>
  </si>
  <si>
    <t>CAMBALLIN</t>
  </si>
  <si>
    <t>GEEGULLY CREEK</t>
  </si>
  <si>
    <t>KIMBOLTON</t>
  </si>
  <si>
    <t>KING LEOPOLD RANGES</t>
  </si>
  <si>
    <t>MEDA</t>
  </si>
  <si>
    <t>ST GEORGE RANGES</t>
  </si>
  <si>
    <t>WILLARE</t>
  </si>
  <si>
    <t>6726</t>
  </si>
  <si>
    <t>CABLE BEACH</t>
  </si>
  <si>
    <t>6725</t>
  </si>
  <si>
    <t>BILINGURR</t>
  </si>
  <si>
    <t>BROOME</t>
  </si>
  <si>
    <t>DAMPIER PENINSULA</t>
  </si>
  <si>
    <t>DJUGUN</t>
  </si>
  <si>
    <t>EIGHTY MILE BEACH</t>
  </si>
  <si>
    <t>GINGERAH</t>
  </si>
  <si>
    <t>LAGRANGE</t>
  </si>
  <si>
    <t>MINYIRR</t>
  </si>
  <si>
    <t>ROEBUCK</t>
  </si>
  <si>
    <t>WATERBANK</t>
  </si>
  <si>
    <t>6723</t>
  </si>
  <si>
    <t>GOLDSWORTHY</t>
  </si>
  <si>
    <t>6722</t>
  </si>
  <si>
    <t>BOODARIE</t>
  </si>
  <si>
    <t>DE GREY</t>
  </si>
  <si>
    <t>FINUCANE</t>
  </si>
  <si>
    <t>PIPPINGARRA</t>
  </si>
  <si>
    <t>SOUTH HEDLAND</t>
  </si>
  <si>
    <t>6721</t>
  </si>
  <si>
    <t>INDEE</t>
  </si>
  <si>
    <t>MUNDABULLANGANA</t>
  </si>
  <si>
    <t>PARDOO</t>
  </si>
  <si>
    <t>PORT HEDLAND</t>
  </si>
  <si>
    <t>REDBANK</t>
  </si>
  <si>
    <t>STRELLEY</t>
  </si>
  <si>
    <t>WALLAREENYA</t>
  </si>
  <si>
    <t>WEDGEFIELD</t>
  </si>
  <si>
    <t>6720</t>
  </si>
  <si>
    <t>COSSACK</t>
  </si>
  <si>
    <t>POINT SAMSON</t>
  </si>
  <si>
    <t>6718</t>
  </si>
  <si>
    <t>ROEBOURNE</t>
  </si>
  <si>
    <t>WHIM CREEK</t>
  </si>
  <si>
    <t>6716</t>
  </si>
  <si>
    <t>HAMERSLEY RANGE</t>
  </si>
  <si>
    <t>MILLSTREAM</t>
  </si>
  <si>
    <t>PANNAWONICA</t>
  </si>
  <si>
    <t>6714</t>
  </si>
  <si>
    <t>ANTONYMYRE</t>
  </si>
  <si>
    <t>BALLA BALLA</t>
  </si>
  <si>
    <t>BAYNTON</t>
  </si>
  <si>
    <t>BULGARRA</t>
  </si>
  <si>
    <t>BURRUP</t>
  </si>
  <si>
    <t>CLEAVERVILLE</t>
  </si>
  <si>
    <t>COOYA POOYA</t>
  </si>
  <si>
    <t>GAP RIDGE</t>
  </si>
  <si>
    <t>GNOOREA</t>
  </si>
  <si>
    <t>KARRATHA</t>
  </si>
  <si>
    <t>KARRATHA INDUSTRIAL ESTATE</t>
  </si>
  <si>
    <t>MAITLAND</t>
  </si>
  <si>
    <t>MARDIE</t>
  </si>
  <si>
    <t>MILLARS WELL</t>
  </si>
  <si>
    <t>MOUNT ANKETELL</t>
  </si>
  <si>
    <t>MULATAGA</t>
  </si>
  <si>
    <t>NICKOL</t>
  </si>
  <si>
    <t>PEGS CREEK</t>
  </si>
  <si>
    <t>SHERLOCK</t>
  </si>
  <si>
    <t>STOVE HILL</t>
  </si>
  <si>
    <t>6713</t>
  </si>
  <si>
    <t>DAMPIER</t>
  </si>
  <si>
    <t>DAMPIER ARCHIPELAGO</t>
  </si>
  <si>
    <t>6712</t>
  </si>
  <si>
    <t>BARROW ISLAND</t>
  </si>
  <si>
    <t>6711</t>
  </si>
  <si>
    <t>THEVENARD ISLAND</t>
  </si>
  <si>
    <t>6710</t>
  </si>
  <si>
    <t>CANE</t>
  </si>
  <si>
    <t>ONSLOW</t>
  </si>
  <si>
    <t>PEEDAMULLA</t>
  </si>
  <si>
    <t>TALANDJI</t>
  </si>
  <si>
    <t>YANNARIE</t>
  </si>
  <si>
    <t>6707</t>
  </si>
  <si>
    <t>CAPE RANGE NATIONAL PARK</t>
  </si>
  <si>
    <t>EXMOUTH</t>
  </si>
  <si>
    <t>EXMOUTH GULF</t>
  </si>
  <si>
    <t>LEARMONTH</t>
  </si>
  <si>
    <t>NORTH WEST CAPE</t>
  </si>
  <si>
    <t>6705</t>
  </si>
  <si>
    <t>EAST LYONS RIVER</t>
  </si>
  <si>
    <t>GASCOYNE JUNCTION</t>
  </si>
  <si>
    <t>GASCOYNE RIVER</t>
  </si>
  <si>
    <t>WEST LYONS RIVER</t>
  </si>
  <si>
    <t>6701</t>
  </si>
  <si>
    <t>BABBAGE ISLAND</t>
  </si>
  <si>
    <t>BERNIER ISLAND</t>
  </si>
  <si>
    <t>BROCKMAN</t>
  </si>
  <si>
    <t>BROWN RANGE</t>
  </si>
  <si>
    <t>CARBLA</t>
  </si>
  <si>
    <t>CARNARVON</t>
  </si>
  <si>
    <t>CORAL BAY</t>
  </si>
  <si>
    <t>DORRE ISLAND</t>
  </si>
  <si>
    <t>EAST CARNARVON</t>
  </si>
  <si>
    <t>GILROYD</t>
  </si>
  <si>
    <t>GREYS PLAIN</t>
  </si>
  <si>
    <t>INGGARDA</t>
  </si>
  <si>
    <t>KENNEDY RANGE</t>
  </si>
  <si>
    <t>KINGSFORD</t>
  </si>
  <si>
    <t>LYNDON</t>
  </si>
  <si>
    <t>MACLEOD</t>
  </si>
  <si>
    <t>MASSEY BAY</t>
  </si>
  <si>
    <t>MAUDS LANDING</t>
  </si>
  <si>
    <t>MINILYA</t>
  </si>
  <si>
    <t>MORGANTOWN</t>
  </si>
  <si>
    <t>NINGALOO</t>
  </si>
  <si>
    <t>NORTH PLANTATIONS</t>
  </si>
  <si>
    <t>SOUTH CARNARVON</t>
  </si>
  <si>
    <t>SOUTH PLANTATIONS</t>
  </si>
  <si>
    <t>TALISKER</t>
  </si>
  <si>
    <t>WOODLEIGH</t>
  </si>
  <si>
    <t>WOORAMEL</t>
  </si>
  <si>
    <t>YALARDY</t>
  </si>
  <si>
    <t>YANDOO CREEK</t>
  </si>
  <si>
    <t>6646</t>
  </si>
  <si>
    <t>LAKE CARNEGIE</t>
  </si>
  <si>
    <t>LITTLE SANDY DESERT</t>
  </si>
  <si>
    <t>WILUNA</t>
  </si>
  <si>
    <t>6642</t>
  </si>
  <si>
    <t>ANGELO RIVER</t>
  </si>
  <si>
    <t>CAPRICORN</t>
  </si>
  <si>
    <t>KUMARINA</t>
  </si>
  <si>
    <t>MEEKATHARRA</t>
  </si>
  <si>
    <t>PEAK HILL</t>
  </si>
  <si>
    <t>6640</t>
  </si>
  <si>
    <t>CUE</t>
  </si>
  <si>
    <t>EAST MURCHISON</t>
  </si>
  <si>
    <t>LAKE AUSTIN</t>
  </si>
  <si>
    <t>REEDY</t>
  </si>
  <si>
    <t>WELD RANGE</t>
  </si>
  <si>
    <t>6639</t>
  </si>
  <si>
    <t>SANDSTONE</t>
  </si>
  <si>
    <t>6638</t>
  </si>
  <si>
    <t>COOLADAR HILL</t>
  </si>
  <si>
    <t>DAGGAR HILLS</t>
  </si>
  <si>
    <t>MOUNT MAGNET</t>
  </si>
  <si>
    <t>PAYNESVILLE</t>
  </si>
  <si>
    <t>6635</t>
  </si>
  <si>
    <t>SOUTH MURCHISON</t>
  </si>
  <si>
    <t>YALGOO</t>
  </si>
  <si>
    <t>6632</t>
  </si>
  <si>
    <t>AMBANIA</t>
  </si>
  <si>
    <t>TENINDEWA</t>
  </si>
  <si>
    <t>6631</t>
  </si>
  <si>
    <t>PINDAR</t>
  </si>
  <si>
    <t>6630</t>
  </si>
  <si>
    <t>DEVILS CREEK</t>
  </si>
  <si>
    <t>MULLEWA</t>
  </si>
  <si>
    <t>MURCHISON</t>
  </si>
  <si>
    <t>NERRAMYNE</t>
  </si>
  <si>
    <t>NUNIERRA</t>
  </si>
  <si>
    <t>WEST CASUARINAS</t>
  </si>
  <si>
    <t>WONGOONDY</t>
  </si>
  <si>
    <t>WOOLGORONG</t>
  </si>
  <si>
    <t>6628</t>
  </si>
  <si>
    <t>TARDUN</t>
  </si>
  <si>
    <t>6627</t>
  </si>
  <si>
    <t>CANNA</t>
  </si>
  <si>
    <t>6625</t>
  </si>
  <si>
    <t>MERKANOOKA</t>
  </si>
  <si>
    <t>6623</t>
  </si>
  <si>
    <t>BOWGADA</t>
  </si>
  <si>
    <t>BUNJIL</t>
  </si>
  <si>
    <t>GUTHA</t>
  </si>
  <si>
    <t>KOOLANOOKA</t>
  </si>
  <si>
    <t>MORAWA</t>
  </si>
  <si>
    <t>PINTHARUKA</t>
  </si>
  <si>
    <t>6620</t>
  </si>
  <si>
    <t>PERENJORI</t>
  </si>
  <si>
    <t>ROTHSAY</t>
  </si>
  <si>
    <t>6616</t>
  </si>
  <si>
    <t>LATHAM</t>
  </si>
  <si>
    <t>6614</t>
  </si>
  <si>
    <t>MAYA</t>
  </si>
  <si>
    <t>6613</t>
  </si>
  <si>
    <t>BUNTINE</t>
  </si>
  <si>
    <t>Western Australia - Wheat Belt</t>
  </si>
  <si>
    <t>6612</t>
  </si>
  <si>
    <t>JIBBERDING</t>
  </si>
  <si>
    <t>MIAMOON</t>
  </si>
  <si>
    <t>PAYNES FIND</t>
  </si>
  <si>
    <t>WUBIN</t>
  </si>
  <si>
    <t>6609</t>
  </si>
  <si>
    <t>DALWALLINU</t>
  </si>
  <si>
    <t>NUGADONG</t>
  </si>
  <si>
    <t>XANTIPPE</t>
  </si>
  <si>
    <t>6608</t>
  </si>
  <si>
    <t>EAST DAMBORING</t>
  </si>
  <si>
    <t>MARNE</t>
  </si>
  <si>
    <t>PITHARA</t>
  </si>
  <si>
    <t>6606</t>
  </si>
  <si>
    <t>BALLIDU</t>
  </si>
  <si>
    <t>EAST BALLIDU</t>
  </si>
  <si>
    <t>WEST BALLIDU</t>
  </si>
  <si>
    <t>6605</t>
  </si>
  <si>
    <t>KONDUT</t>
  </si>
  <si>
    <t>6603</t>
  </si>
  <si>
    <t>KONNONGORRING</t>
  </si>
  <si>
    <t>LAKE HINDS</t>
  </si>
  <si>
    <t>LAKE NINAN</t>
  </si>
  <si>
    <t>MOCARDY</t>
  </si>
  <si>
    <t>WONGAN HILLS</t>
  </si>
  <si>
    <t>6575</t>
  </si>
  <si>
    <t>MILING</t>
  </si>
  <si>
    <t>6574</t>
  </si>
  <si>
    <t>BINDI BINDI</t>
  </si>
  <si>
    <t>GABALONG</t>
  </si>
  <si>
    <t>6572</t>
  </si>
  <si>
    <t>PIAWANING</t>
  </si>
  <si>
    <t>6571</t>
  </si>
  <si>
    <t>YERECOIN</t>
  </si>
  <si>
    <t>6569</t>
  </si>
  <si>
    <t>CALINGIRI</t>
  </si>
  <si>
    <t>OLD PLAINS</t>
  </si>
  <si>
    <t>6568</t>
  </si>
  <si>
    <t>BOLGART</t>
  </si>
  <si>
    <t>WATTENING</t>
  </si>
  <si>
    <t>WYENING</t>
  </si>
  <si>
    <t>6567</t>
  </si>
  <si>
    <t>DEWARS POOL</t>
  </si>
  <si>
    <t>JULIMAR</t>
  </si>
  <si>
    <t>MOONDYNE</t>
  </si>
  <si>
    <t>6566</t>
  </si>
  <si>
    <t>BEJOORDING</t>
  </si>
  <si>
    <t>CARANI</t>
  </si>
  <si>
    <t>COONDLE</t>
  </si>
  <si>
    <t>CULHAM</t>
  </si>
  <si>
    <t>DUMBARTON</t>
  </si>
  <si>
    <t>HODDYS WELL</t>
  </si>
  <si>
    <t>KATRINE</t>
  </si>
  <si>
    <t>NUNILE</t>
  </si>
  <si>
    <t>TOODYAY</t>
  </si>
  <si>
    <t>WEST TOODYAY</t>
  </si>
  <si>
    <t>6564</t>
  </si>
  <si>
    <t>CLACKLINE</t>
  </si>
  <si>
    <t>6562</t>
  </si>
  <si>
    <t>BAKERS HILL</t>
  </si>
  <si>
    <t>COPLEY</t>
  </si>
  <si>
    <t>WOOTTATING</t>
  </si>
  <si>
    <t>6560</t>
  </si>
  <si>
    <t>WUNDOWIE</t>
  </si>
  <si>
    <t>Perth - North East</t>
  </si>
  <si>
    <t>6558</t>
  </si>
  <si>
    <t>WOOROLOO</t>
  </si>
  <si>
    <t>6556</t>
  </si>
  <si>
    <t>BEECHINA</t>
  </si>
  <si>
    <t>CHIDLOW</t>
  </si>
  <si>
    <t>GORRIE</t>
  </si>
  <si>
    <t>MALMALLING</t>
  </si>
  <si>
    <t>THE LAKES</t>
  </si>
  <si>
    <t>6537</t>
  </si>
  <si>
    <t>DENHAM</t>
  </si>
  <si>
    <t>DIRK HARTOG</t>
  </si>
  <si>
    <t>DIRK HARTOG ISLAND</t>
  </si>
  <si>
    <t>FRANCOIS PERON NATIONAL PARK</t>
  </si>
  <si>
    <t>MONKEY MIA</t>
  </si>
  <si>
    <t>NANGA</t>
  </si>
  <si>
    <t>SHARK BAY</t>
  </si>
  <si>
    <t>USELESS LOOP</t>
  </si>
  <si>
    <t>6536</t>
  </si>
  <si>
    <t>KALBARRI</t>
  </si>
  <si>
    <t>KALBARRI NATIONAL PARK</t>
  </si>
  <si>
    <t>ZUYTDORP</t>
  </si>
  <si>
    <t>6535</t>
  </si>
  <si>
    <t>ALMA</t>
  </si>
  <si>
    <t>BOWES</t>
  </si>
  <si>
    <t>EAST BOWES</t>
  </si>
  <si>
    <t>GREGORY</t>
  </si>
  <si>
    <t>HORROCKS</t>
  </si>
  <si>
    <t>ISSEKA</t>
  </si>
  <si>
    <t>NORTHAMPTON</t>
  </si>
  <si>
    <t>OGILVIE</t>
  </si>
  <si>
    <t>SANDY GULLY</t>
  </si>
  <si>
    <t>YALLABATHARRA</t>
  </si>
  <si>
    <t>6532</t>
  </si>
  <si>
    <t>AJANA</t>
  </si>
  <si>
    <t>BINNU</t>
  </si>
  <si>
    <t>BOOTENAL</t>
  </si>
  <si>
    <t>BRINGO</t>
  </si>
  <si>
    <t>BULLER</t>
  </si>
  <si>
    <t>BURMA ROAD</t>
  </si>
  <si>
    <t>CAPE BURNEY</t>
  </si>
  <si>
    <t>CARRARANG</t>
  </si>
  <si>
    <t>COBURN</t>
  </si>
  <si>
    <t>COOLCALALAYA</t>
  </si>
  <si>
    <t>DARTMOOR</t>
  </si>
  <si>
    <t>DEEPDALE</t>
  </si>
  <si>
    <t>DINDILOA</t>
  </si>
  <si>
    <t>DRUMMOND COVE</t>
  </si>
  <si>
    <t>DURAWAH</t>
  </si>
  <si>
    <t>EAST CHAPMAN</t>
  </si>
  <si>
    <t>EAST NABAWA</t>
  </si>
  <si>
    <t>EAST YUNA</t>
  </si>
  <si>
    <t>ERADU</t>
  </si>
  <si>
    <t>ERADU SOUTH</t>
  </si>
  <si>
    <t>EURARDY</t>
  </si>
  <si>
    <t>GEORGINA</t>
  </si>
  <si>
    <t>GLENFIELD</t>
  </si>
  <si>
    <t>GREENOUGH</t>
  </si>
  <si>
    <t>HAMELIN POOL</t>
  </si>
  <si>
    <t>HICKETY</t>
  </si>
  <si>
    <t>HOWATHARRA</t>
  </si>
  <si>
    <t>KOJARENA</t>
  </si>
  <si>
    <t>MARRAH</t>
  </si>
  <si>
    <t>MEADOW</t>
  </si>
  <si>
    <t>MINNENOOKA</t>
  </si>
  <si>
    <t>MOONYOONOOKA</t>
  </si>
  <si>
    <t>MOUNT ERIN</t>
  </si>
  <si>
    <t>NABAWA</t>
  </si>
  <si>
    <t>NANSON</t>
  </si>
  <si>
    <t>NARALING</t>
  </si>
  <si>
    <t>NARNGULU</t>
  </si>
  <si>
    <t>NARRA TARRA</t>
  </si>
  <si>
    <t>NERREN NERREN</t>
  </si>
  <si>
    <t>NOLBA</t>
  </si>
  <si>
    <t>NORTH ERADU</t>
  </si>
  <si>
    <t>NORTHERN GULLY</t>
  </si>
  <si>
    <t>OAKAJEE</t>
  </si>
  <si>
    <t>ROCKWELL</t>
  </si>
  <si>
    <t>RUDDS GULLY</t>
  </si>
  <si>
    <t>SANDSPRINGS</t>
  </si>
  <si>
    <t>SOUTH YUNA</t>
  </si>
  <si>
    <t>TAMALA</t>
  </si>
  <si>
    <t>TIBRADDEN</t>
  </si>
  <si>
    <t>TOOLONGA</t>
  </si>
  <si>
    <t>VALENTINE</t>
  </si>
  <si>
    <t>WANDANA</t>
  </si>
  <si>
    <t>WEST BINNU</t>
  </si>
  <si>
    <t>WHITE PEAK</t>
  </si>
  <si>
    <t>WICHERINA</t>
  </si>
  <si>
    <t>WICHERINA SOUTH</t>
  </si>
  <si>
    <t>YETNA</t>
  </si>
  <si>
    <t>YUNA</t>
  </si>
  <si>
    <t>6531</t>
  </si>
  <si>
    <t>GERALDTON</t>
  </si>
  <si>
    <t>6530</t>
  </si>
  <si>
    <t>BEACHLANDS</t>
  </si>
  <si>
    <t>BERESFORD</t>
  </si>
  <si>
    <t>BLUFF POINT</t>
  </si>
  <si>
    <t>KARLOO</t>
  </si>
  <si>
    <t>MAHOMETS FLATS</t>
  </si>
  <si>
    <t>MERU</t>
  </si>
  <si>
    <t>MORESBY</t>
  </si>
  <si>
    <t>MOUNT TARCOOLA</t>
  </si>
  <si>
    <t>RANGEWAY</t>
  </si>
  <si>
    <t>SPALDING</t>
  </si>
  <si>
    <t>STRATHALBYN</t>
  </si>
  <si>
    <t>SUNSET BEACH</t>
  </si>
  <si>
    <t>TARCOOLA BEACH</t>
  </si>
  <si>
    <t>UTAKARRA</t>
  </si>
  <si>
    <t>WAGGRAKINE</t>
  </si>
  <si>
    <t>WANDINA</t>
  </si>
  <si>
    <t>WEBBERTON</t>
  </si>
  <si>
    <t>WEST END</t>
  </si>
  <si>
    <t>WONTHELLA</t>
  </si>
  <si>
    <t>WOORREE</t>
  </si>
  <si>
    <t>6528</t>
  </si>
  <si>
    <t>MOUNT HILL</t>
  </si>
  <si>
    <t>SOUTH GREENOUGH</t>
  </si>
  <si>
    <t>WALKAWAY</t>
  </si>
  <si>
    <t>6525</t>
  </si>
  <si>
    <t>ALLANOOKA</t>
  </si>
  <si>
    <t>ARROWSMITH</t>
  </si>
  <si>
    <t>BONNIEFIELD</t>
  </si>
  <si>
    <t>BOOKARA</t>
  </si>
  <si>
    <t>DONGARA</t>
  </si>
  <si>
    <t>IRWIN</t>
  </si>
  <si>
    <t>MILO</t>
  </si>
  <si>
    <t>MOUNT ADAMS</t>
  </si>
  <si>
    <t>MOUNT HORNER</t>
  </si>
  <si>
    <t>PORT DENISON</t>
  </si>
  <si>
    <t>YARDARINO</t>
  </si>
  <si>
    <t>6522</t>
  </si>
  <si>
    <t>BUNDANOON</t>
  </si>
  <si>
    <t>HOLMWOOD</t>
  </si>
  <si>
    <t>IKEWA</t>
  </si>
  <si>
    <t>LOCKIER</t>
  </si>
  <si>
    <t>MINGENEW</t>
  </si>
  <si>
    <t>MOORIARY</t>
  </si>
  <si>
    <t>MOUNT BUDD</t>
  </si>
  <si>
    <t>NANGETTY</t>
  </si>
  <si>
    <t>YANDANOOKA</t>
  </si>
  <si>
    <t>YARRAGADEE</t>
  </si>
  <si>
    <t>6521</t>
  </si>
  <si>
    <t>BADGINGARRA</t>
  </si>
  <si>
    <t>BOOTHENDARRA</t>
  </si>
  <si>
    <t>GREY</t>
  </si>
  <si>
    <t>HILL RIVER</t>
  </si>
  <si>
    <t>NAMBUNG</t>
  </si>
  <si>
    <t>6519</t>
  </si>
  <si>
    <t>ARRINO</t>
  </si>
  <si>
    <t>ARROWSMITH EAST</t>
  </si>
  <si>
    <t>DUDAWA</t>
  </si>
  <si>
    <t>KADATHINNI</t>
  </si>
  <si>
    <t>THREE SPRINGS</t>
  </si>
  <si>
    <t>WOMARDEN</t>
  </si>
  <si>
    <t>6518</t>
  </si>
  <si>
    <t>ENEABBA</t>
  </si>
  <si>
    <t>WARRADARGE</t>
  </si>
  <si>
    <t>6517</t>
  </si>
  <si>
    <t>CARNAMAH</t>
  </si>
  <si>
    <t>WINCHESTER</t>
  </si>
  <si>
    <t>6516</t>
  </si>
  <si>
    <t>JURIEN BAY</t>
  </si>
  <si>
    <t>6515</t>
  </si>
  <si>
    <t>COOROW</t>
  </si>
  <si>
    <t>EGANU</t>
  </si>
  <si>
    <t>MARCHAGEE</t>
  </si>
  <si>
    <t>WADDY FOREST</t>
  </si>
  <si>
    <t>6514</t>
  </si>
  <si>
    <t>GREEN HEAD</t>
  </si>
  <si>
    <t>LEEMAN</t>
  </si>
  <si>
    <t>6513</t>
  </si>
  <si>
    <t>GUNYIDI</t>
  </si>
  <si>
    <t>WATHEROO</t>
  </si>
  <si>
    <t>6512</t>
  </si>
  <si>
    <t>COOMBERDALE</t>
  </si>
  <si>
    <t>NAMBAN</t>
  </si>
  <si>
    <t>6511</t>
  </si>
  <si>
    <t>CERVANTES</t>
  </si>
  <si>
    <t>6510</t>
  </si>
  <si>
    <t>BARBERTON</t>
  </si>
  <si>
    <t>BERKSHIRE VALLEY</t>
  </si>
  <si>
    <t>GILLINGARRA</t>
  </si>
  <si>
    <t>KOOJAN</t>
  </si>
  <si>
    <t>MOORA</t>
  </si>
  <si>
    <t>WALEBING</t>
  </si>
  <si>
    <t>6509</t>
  </si>
  <si>
    <t>GLENTROMIE</t>
  </si>
  <si>
    <t>NEW NORCIA</t>
  </si>
  <si>
    <t>WADDINGTON</t>
  </si>
  <si>
    <t>YARAWINDAH</t>
  </si>
  <si>
    <t>6507</t>
  </si>
  <si>
    <t>CATABY</t>
  </si>
  <si>
    <t>COOLJARLOO</t>
  </si>
  <si>
    <t>DANDARAGAN</t>
  </si>
  <si>
    <t>MIMEGARRA</t>
  </si>
  <si>
    <t>REGANS FORD</t>
  </si>
  <si>
    <t>YATHROO</t>
  </si>
  <si>
    <t>6506</t>
  </si>
  <si>
    <t>MOGUMBER</t>
  </si>
  <si>
    <t>6505</t>
  </si>
  <si>
    <t>WANNAMAL</t>
  </si>
  <si>
    <t>6504</t>
  </si>
  <si>
    <t>MOOLIABEENEE</t>
  </si>
  <si>
    <t>6503</t>
  </si>
  <si>
    <t>BAMBUN</t>
  </si>
  <si>
    <t>BEERMULLAH</t>
  </si>
  <si>
    <t>BOONANARRING</t>
  </si>
  <si>
    <t>BREERA</t>
  </si>
  <si>
    <t>COONABIDGEE</t>
  </si>
  <si>
    <t>COWALLA</t>
  </si>
  <si>
    <t>CULLALLA</t>
  </si>
  <si>
    <t>GINGIN</t>
  </si>
  <si>
    <t>GINGINUP</t>
  </si>
  <si>
    <t>GRANVILLE</t>
  </si>
  <si>
    <t>LENNARD BROOK</t>
  </si>
  <si>
    <t>MINDARRA</t>
  </si>
  <si>
    <t>MOONDAH</t>
  </si>
  <si>
    <t>MOORE RIVER NATIONAL PARK</t>
  </si>
  <si>
    <t>MUCKENBURRA</t>
  </si>
  <si>
    <t>NEERGABBY</t>
  </si>
  <si>
    <t>ORANGE SPRINGS</t>
  </si>
  <si>
    <t>RED GULLY</t>
  </si>
  <si>
    <t>WANERIE</t>
  </si>
  <si>
    <t>YEAL</t>
  </si>
  <si>
    <t>6502</t>
  </si>
  <si>
    <t>BINDOON</t>
  </si>
  <si>
    <t>BINDOON TRAINING AREA</t>
  </si>
  <si>
    <t>6501</t>
  </si>
  <si>
    <t>MUCHEA</t>
  </si>
  <si>
    <t>6490</t>
  </si>
  <si>
    <t>BURRAN ROCK</t>
  </si>
  <si>
    <t>CHANDLER</t>
  </si>
  <si>
    <t>ELABBIN</t>
  </si>
  <si>
    <t>KWELKAN</t>
  </si>
  <si>
    <t>NUNGARIN</t>
  </si>
  <si>
    <t>TALGOMINE</t>
  </si>
  <si>
    <t>6489</t>
  </si>
  <si>
    <t>KUNUNOPPIN</t>
  </si>
  <si>
    <t>NORTH KUNUNOPPIN</t>
  </si>
  <si>
    <t>SOUTH KUNUNOPPIN</t>
  </si>
  <si>
    <t>6488</t>
  </si>
  <si>
    <t>NORTH TRAYNING</t>
  </si>
  <si>
    <t>SOUTH TRAYNING</t>
  </si>
  <si>
    <t>TRAYNING</t>
  </si>
  <si>
    <t>6487</t>
  </si>
  <si>
    <t>NORTH YELBENI</t>
  </si>
  <si>
    <t>SOUTH YELBENI</t>
  </si>
  <si>
    <t>YELBENI</t>
  </si>
  <si>
    <t>6485</t>
  </si>
  <si>
    <t>COWCOWING</t>
  </si>
  <si>
    <t>KORRELOCKING</t>
  </si>
  <si>
    <t>NALKAIN</t>
  </si>
  <si>
    <t>NEMBUDDING</t>
  </si>
  <si>
    <t>WYALKATCHEM</t>
  </si>
  <si>
    <t>6484</t>
  </si>
  <si>
    <t>BULLFINCH</t>
  </si>
  <si>
    <t>ENNUIN</t>
  </si>
  <si>
    <t>LAKE DEBORAH</t>
  </si>
  <si>
    <t>6480</t>
  </si>
  <si>
    <t>NUKARNI</t>
  </si>
  <si>
    <t>6479</t>
  </si>
  <si>
    <t>BARBALIN</t>
  </si>
  <si>
    <t>BONNIE ROCK</t>
  </si>
  <si>
    <t>DANDANNING</t>
  </si>
  <si>
    <t>ELACHBUTTING</t>
  </si>
  <si>
    <t>KARLONING</t>
  </si>
  <si>
    <t>LAKE BROWN</t>
  </si>
  <si>
    <t>MANGOWINE</t>
  </si>
  <si>
    <t>MUKINBUDIN</t>
  </si>
  <si>
    <t>WATTONING</t>
  </si>
  <si>
    <t>WILGOYNE</t>
  </si>
  <si>
    <t>6477</t>
  </si>
  <si>
    <t>BENCUBBIN</t>
  </si>
  <si>
    <t>WELBUNGIN</t>
  </si>
  <si>
    <t>6476</t>
  </si>
  <si>
    <t>GABBIN</t>
  </si>
  <si>
    <t>6475</t>
  </si>
  <si>
    <t>BADGERIN ROCK</t>
  </si>
  <si>
    <t>BOORALAMING</t>
  </si>
  <si>
    <t>DUKIN</t>
  </si>
  <si>
    <t>KOORDA</t>
  </si>
  <si>
    <t>LAKE MARGARETTE</t>
  </si>
  <si>
    <t>MOLLERIN</t>
  </si>
  <si>
    <t>NEWCARLBEON</t>
  </si>
  <si>
    <t>6473</t>
  </si>
  <si>
    <t>NORTH WIALKI</t>
  </si>
  <si>
    <t>WIALKI</t>
  </si>
  <si>
    <t>6472</t>
  </si>
  <si>
    <t>BEACON</t>
  </si>
  <si>
    <t>BIMBIJY</t>
  </si>
  <si>
    <t>CLEARY</t>
  </si>
  <si>
    <t>KARROUN HILL</t>
  </si>
  <si>
    <t>MOUROUBRA</t>
  </si>
  <si>
    <t>REMLAP</t>
  </si>
  <si>
    <t>TAMPU</t>
  </si>
  <si>
    <t>6470</t>
  </si>
  <si>
    <t>KULJA</t>
  </si>
  <si>
    <t>6468</t>
  </si>
  <si>
    <t>GOODLANDS</t>
  </si>
  <si>
    <t>KALANNIE</t>
  </si>
  <si>
    <t>PETRUDOR</t>
  </si>
  <si>
    <t>6467</t>
  </si>
  <si>
    <t>BURAKIN</t>
  </si>
  <si>
    <t>6466</t>
  </si>
  <si>
    <t>CADOUX</t>
  </si>
  <si>
    <t>6465</t>
  </si>
  <si>
    <t>MANMANNING</t>
  </si>
  <si>
    <t>6463</t>
  </si>
  <si>
    <t>BENJABERRING</t>
  </si>
  <si>
    <t>6462</t>
  </si>
  <si>
    <t>HINDMARSH</t>
  </si>
  <si>
    <t>MINNIVALE</t>
  </si>
  <si>
    <t>UCARTY</t>
  </si>
  <si>
    <t>6461</t>
  </si>
  <si>
    <t>DOWERIN</t>
  </si>
  <si>
    <t>KOOMBERKINE</t>
  </si>
  <si>
    <t>6460</t>
  </si>
  <si>
    <t>GOOMALLING</t>
  </si>
  <si>
    <t>HULONGINE</t>
  </si>
  <si>
    <t>KARRANADGIN</t>
  </si>
  <si>
    <t>UCARTY WEST</t>
  </si>
  <si>
    <t>WALYORMOURING</t>
  </si>
  <si>
    <t>6452</t>
  </si>
  <si>
    <t>BURAMINYA</t>
  </si>
  <si>
    <t>CAPE ARID</t>
  </si>
  <si>
    <t>ISRAELITE BAY</t>
  </si>
  <si>
    <t>6450</t>
  </si>
  <si>
    <t>BANDY CREEK</t>
  </si>
  <si>
    <t>BEAUMONT</t>
  </si>
  <si>
    <t>BOYATUP</t>
  </si>
  <si>
    <t>CAPE LE GRAND</t>
  </si>
  <si>
    <t>CASCADE</t>
  </si>
  <si>
    <t>CASTLETOWN</t>
  </si>
  <si>
    <t>CHADWICK</t>
  </si>
  <si>
    <t>CONDINGUP</t>
  </si>
  <si>
    <t>COOMALBIDGUP</t>
  </si>
  <si>
    <t>DALYUP</t>
  </si>
  <si>
    <t>EAST MUNGLINUP</t>
  </si>
  <si>
    <t>ESPERANCE</t>
  </si>
  <si>
    <t>HOWICK</t>
  </si>
  <si>
    <t>MERIVALE</t>
  </si>
  <si>
    <t>MONJINGUP</t>
  </si>
  <si>
    <t>MUNGLINUP</t>
  </si>
  <si>
    <t>MYRUP</t>
  </si>
  <si>
    <t>NERIDUP</t>
  </si>
  <si>
    <t>NULSEN</t>
  </si>
  <si>
    <t>PINK LAKE</t>
  </si>
  <si>
    <t>SINCLAIR</t>
  </si>
  <si>
    <t>WEST BEACH</t>
  </si>
  <si>
    <t>WINDABOUT</t>
  </si>
  <si>
    <t>6448</t>
  </si>
  <si>
    <t>GIBSON</t>
  </si>
  <si>
    <t>6447</t>
  </si>
  <si>
    <t>LORT RIVER</t>
  </si>
  <si>
    <t>MOUNT NEY</t>
  </si>
  <si>
    <t>SCADDAN</t>
  </si>
  <si>
    <t>WITTENOOM HILLS</t>
  </si>
  <si>
    <t>6446</t>
  </si>
  <si>
    <t>GRASS PATCH</t>
  </si>
  <si>
    <t>6445</t>
  </si>
  <si>
    <t>NORTH CASCADE</t>
  </si>
  <si>
    <t>SALMON GUMS</t>
  </si>
  <si>
    <t>6443</t>
  </si>
  <si>
    <t>BALLADONIA</t>
  </si>
  <si>
    <t>CAIGUNA</t>
  </si>
  <si>
    <t>COCKLEBIDDY</t>
  </si>
  <si>
    <t>DUNDAS</t>
  </si>
  <si>
    <t>EUCLA</t>
  </si>
  <si>
    <t>FRASER RANGE</t>
  </si>
  <si>
    <t>HIGGINSVILLE</t>
  </si>
  <si>
    <t>MADURA</t>
  </si>
  <si>
    <t>MUNDRABILLA</t>
  </si>
  <si>
    <t>NORSEMAN</t>
  </si>
  <si>
    <t>WIDGIEMOOLTHA</t>
  </si>
  <si>
    <t>6442</t>
  </si>
  <si>
    <t>KAMBALDA</t>
  </si>
  <si>
    <t>KAMBALDA EAST</t>
  </si>
  <si>
    <t>KAMBALDA WEST</t>
  </si>
  <si>
    <t>6440</t>
  </si>
  <si>
    <t>BANDYA</t>
  </si>
  <si>
    <t>BEADELL</t>
  </si>
  <si>
    <t>BURTVILLE</t>
  </si>
  <si>
    <t>COSMO NEWBERY</t>
  </si>
  <si>
    <t>LAKE WELLS</t>
  </si>
  <si>
    <t>LAVERTON</t>
  </si>
  <si>
    <t>NEALE</t>
  </si>
  <si>
    <t>6438</t>
  </si>
  <si>
    <t>LAKE DARLOT</t>
  </si>
  <si>
    <t>LEONORA</t>
  </si>
  <si>
    <t>6437</t>
  </si>
  <si>
    <t>LEINSTER</t>
  </si>
  <si>
    <t>SIR SAMUEL</t>
  </si>
  <si>
    <t>6436</t>
  </si>
  <si>
    <t>MENZIES</t>
  </si>
  <si>
    <t>ULARRING</t>
  </si>
  <si>
    <t>6435</t>
  </si>
  <si>
    <t>AGNEW</t>
  </si>
  <si>
    <t>6434</t>
  </si>
  <si>
    <t>CUNDEELEE</t>
  </si>
  <si>
    <t>FORREST</t>
  </si>
  <si>
    <t>PARKESTON</t>
  </si>
  <si>
    <t>RAWLINNA</t>
  </si>
  <si>
    <t>ZANTHUS</t>
  </si>
  <si>
    <t>6433</t>
  </si>
  <si>
    <t>HANNANS</t>
  </si>
  <si>
    <t>KALGOORLIE</t>
  </si>
  <si>
    <t>6432</t>
  </si>
  <si>
    <t>BOULDER</t>
  </si>
  <si>
    <t>FIMISTON</t>
  </si>
  <si>
    <t>SOUTH BOULDER</t>
  </si>
  <si>
    <t>VICTORY HEIGHTS</t>
  </si>
  <si>
    <t>6431</t>
  </si>
  <si>
    <t>BOORARA</t>
  </si>
  <si>
    <t>BROWN HILL</t>
  </si>
  <si>
    <t>BULONG</t>
  </si>
  <si>
    <t>EMU FLAT</t>
  </si>
  <si>
    <t>FEYSVILLE</t>
  </si>
  <si>
    <t>KANOWNA</t>
  </si>
  <si>
    <t>KOOKYNIE</t>
  </si>
  <si>
    <t>KURNALPI</t>
  </si>
  <si>
    <t>LAKEWOOD</t>
  </si>
  <si>
    <t>ORA BANDA</t>
  </si>
  <si>
    <t>PLUMRIDGE LAKES</t>
  </si>
  <si>
    <t>TRAFALGAR</t>
  </si>
  <si>
    <t>WARBURTON</t>
  </si>
  <si>
    <t>6430</t>
  </si>
  <si>
    <t>BINDULI</t>
  </si>
  <si>
    <t>BROADWOOD</t>
  </si>
  <si>
    <t>KARLKURLA</t>
  </si>
  <si>
    <t>LAMINGTON</t>
  </si>
  <si>
    <t>MULLINGAR</t>
  </si>
  <si>
    <t>PICCADILLY</t>
  </si>
  <si>
    <t>SOMERVILLE</t>
  </si>
  <si>
    <t>SOUTH KALGOORLIE</t>
  </si>
  <si>
    <t>WEST KALGOORLIE</t>
  </si>
  <si>
    <t>WEST LAMINGTON</t>
  </si>
  <si>
    <t>WILLIAMSTOWN</t>
  </si>
  <si>
    <t>YILKARI</t>
  </si>
  <si>
    <t>6429</t>
  </si>
  <si>
    <t>BOORABBIN</t>
  </si>
  <si>
    <t>BULLABULLING</t>
  </si>
  <si>
    <t>COOLGARDIE</t>
  </si>
  <si>
    <t>KARRAMINDIE</t>
  </si>
  <si>
    <t>LONDONDERRY</t>
  </si>
  <si>
    <t>MOUNT BURGES</t>
  </si>
  <si>
    <t>VICTORIA ROCK</t>
  </si>
  <si>
    <t>WALLAROO</t>
  </si>
  <si>
    <t>6428</t>
  </si>
  <si>
    <t>BABAKIN</t>
  </si>
  <si>
    <t>6427</t>
  </si>
  <si>
    <t>KOOLYANOBBING</t>
  </si>
  <si>
    <t>6426</t>
  </si>
  <si>
    <t>CORINTHIA</t>
  </si>
  <si>
    <t>GHOOLI</t>
  </si>
  <si>
    <t>HOLLETON</t>
  </si>
  <si>
    <t>MARVEL LOCH</t>
  </si>
  <si>
    <t>MOUNT HAMPTON</t>
  </si>
  <si>
    <t>MOUNT HOLLAND</t>
  </si>
  <si>
    <t>MOUNT JACKSON</t>
  </si>
  <si>
    <t>MOUNT PALMER</t>
  </si>
  <si>
    <t>PARKER RANGE</t>
  </si>
  <si>
    <t>SKELETON ROCK</t>
  </si>
  <si>
    <t>SOUTH YILGARN</t>
  </si>
  <si>
    <t>SOUTHERN CROSS</t>
  </si>
  <si>
    <t>TURKEY HILL</t>
  </si>
  <si>
    <t>YELLOWDINE</t>
  </si>
  <si>
    <t>6425</t>
  </si>
  <si>
    <t>DULYALBIN</t>
  </si>
  <si>
    <t>MOORINE ROCK</t>
  </si>
  <si>
    <t>6424</t>
  </si>
  <si>
    <t>BODALLIN</t>
  </si>
  <si>
    <t>NORTH BODALLIN</t>
  </si>
  <si>
    <t>SOUTH BODALLIN</t>
  </si>
  <si>
    <t>6423</t>
  </si>
  <si>
    <t>BOODAROCKIN</t>
  </si>
  <si>
    <t>CARRABIN</t>
  </si>
  <si>
    <t>WARRACHUPPIN</t>
  </si>
  <si>
    <t>WESTONIA</t>
  </si>
  <si>
    <t>6422</t>
  </si>
  <si>
    <t>WALGOOLAN</t>
  </si>
  <si>
    <t>6421</t>
  </si>
  <si>
    <t>BURRACOPPIN</t>
  </si>
  <si>
    <t>CAMPION</t>
  </si>
  <si>
    <t>SOUTH BURRACOPPIN</t>
  </si>
  <si>
    <t>WARRALAKIN</t>
  </si>
  <si>
    <t>6420</t>
  </si>
  <si>
    <t>CRAMPHORNE</t>
  </si>
  <si>
    <t>MUNTADGIN</t>
  </si>
  <si>
    <t>6419</t>
  </si>
  <si>
    <t>ARDATH</t>
  </si>
  <si>
    <t>6418</t>
  </si>
  <si>
    <t>BRUCE ROCK</t>
  </si>
  <si>
    <t>YARDING</t>
  </si>
  <si>
    <t>6415</t>
  </si>
  <si>
    <t>GOOMARIN</t>
  </si>
  <si>
    <t>KORBEL</t>
  </si>
  <si>
    <t>MERREDIN</t>
  </si>
  <si>
    <t>NOKANING</t>
  </si>
  <si>
    <t>NORPA</t>
  </si>
  <si>
    <t>TANDEGIN</t>
  </si>
  <si>
    <t>6414</t>
  </si>
  <si>
    <t>NANGEENAN</t>
  </si>
  <si>
    <t>6413</t>
  </si>
  <si>
    <t>HINES HILL</t>
  </si>
  <si>
    <t>6412</t>
  </si>
  <si>
    <t>BAANDEE</t>
  </si>
  <si>
    <t>NORTH BAANDEE</t>
  </si>
  <si>
    <t>6411</t>
  </si>
  <si>
    <t>DOODLAKINE</t>
  </si>
  <si>
    <t>SOUTH DOODLAKINE</t>
  </si>
  <si>
    <t>6410</t>
  </si>
  <si>
    <t>BUNGULLA</t>
  </si>
  <si>
    <t>DAADENNING CREEK</t>
  </si>
  <si>
    <t>KELLERBERRIN</t>
  </si>
  <si>
    <t>MOUNT CAROLINE</t>
  </si>
  <si>
    <t>NORTH KELLERBERRIN</t>
  </si>
  <si>
    <t>6409</t>
  </si>
  <si>
    <t>DOONGIN</t>
  </si>
  <si>
    <t>NORTH TAMMIN</t>
  </si>
  <si>
    <t>SOUTH TAMMIN</t>
  </si>
  <si>
    <t>TAMMIN</t>
  </si>
  <si>
    <t>YORKRAKINE</t>
  </si>
  <si>
    <t>6407</t>
  </si>
  <si>
    <t>CUNDERDIN</t>
  </si>
  <si>
    <t>WAEEL</t>
  </si>
  <si>
    <t>WATERCARRIN</t>
  </si>
  <si>
    <t>WYOLA</t>
  </si>
  <si>
    <t>WYOLA WEST</t>
  </si>
  <si>
    <t>YOUNDEGIN</t>
  </si>
  <si>
    <t>6405</t>
  </si>
  <si>
    <t>GREENWOODS VALLEY</t>
  </si>
  <si>
    <t>MECKERING</t>
  </si>
  <si>
    <t>QUELAGETTING</t>
  </si>
  <si>
    <t>WARDING EAST</t>
  </si>
  <si>
    <t>6403</t>
  </si>
  <si>
    <t>GRASS VALLEY</t>
  </si>
  <si>
    <t>6401</t>
  </si>
  <si>
    <t>BURLONG</t>
  </si>
  <si>
    <t>CUNJARDINE</t>
  </si>
  <si>
    <t>JENNACUBBINE</t>
  </si>
  <si>
    <t>JENNAPULLIN</t>
  </si>
  <si>
    <t>MALABAINE</t>
  </si>
  <si>
    <t>MEENAAR</t>
  </si>
  <si>
    <t>MOKINE</t>
  </si>
  <si>
    <t>MULUCKINE</t>
  </si>
  <si>
    <t>MUMBERKINE</t>
  </si>
  <si>
    <t>MURESK</t>
  </si>
  <si>
    <t>NORTHAM</t>
  </si>
  <si>
    <t>ROSSMORE</t>
  </si>
  <si>
    <t>SOUTHERN BROOK</t>
  </si>
  <si>
    <t>SPENCERS BROOK</t>
  </si>
  <si>
    <t>THROSSELL</t>
  </si>
  <si>
    <t>WONGAMINE</t>
  </si>
  <si>
    <t>6398</t>
  </si>
  <si>
    <t>BROKE</t>
  </si>
  <si>
    <t>Bunbury</t>
  </si>
  <si>
    <t>NORTH WALPOLE</t>
  </si>
  <si>
    <t>WALPOLE</t>
  </si>
  <si>
    <t>6397</t>
  </si>
  <si>
    <t>ROCKY GULLY</t>
  </si>
  <si>
    <t>6396</t>
  </si>
  <si>
    <t>FRANKLAND</t>
  </si>
  <si>
    <t>FRANKLAND RIVER</t>
  </si>
  <si>
    <t>6395</t>
  </si>
  <si>
    <t>CHERRY TREE POOL</t>
  </si>
  <si>
    <t>JINGALUP</t>
  </si>
  <si>
    <t>KOJONUP</t>
  </si>
  <si>
    <t>LUMEAH</t>
  </si>
  <si>
    <t>MOBRUP</t>
  </si>
  <si>
    <t>RYANSBROOK</t>
  </si>
  <si>
    <t>6394</t>
  </si>
  <si>
    <t>BEAUFORT RIVER</t>
  </si>
  <si>
    <t>BOILUP</t>
  </si>
  <si>
    <t>BOSCABEL</t>
  </si>
  <si>
    <t>CHANGERUP</t>
  </si>
  <si>
    <t>MOKUP</t>
  </si>
  <si>
    <t>MURADUP</t>
  </si>
  <si>
    <t>ORCHID VALLEY</t>
  </si>
  <si>
    <t>QUALEUP</t>
  </si>
  <si>
    <t>6393</t>
  </si>
  <si>
    <t>CORDERING</t>
  </si>
  <si>
    <t>DURANILLIN</t>
  </si>
  <si>
    <t>MOODIARRUP</t>
  </si>
  <si>
    <t>TRIGWELL</t>
  </si>
  <si>
    <t>6392</t>
  </si>
  <si>
    <t>BOKAL</t>
  </si>
  <si>
    <t>BOOLADING</t>
  </si>
  <si>
    <t>DARDADINE</t>
  </si>
  <si>
    <t>DARKAN</t>
  </si>
  <si>
    <t>MEEKING</t>
  </si>
  <si>
    <t>6391</t>
  </si>
  <si>
    <t>BORANING</t>
  </si>
  <si>
    <t>CONGELIN</t>
  </si>
  <si>
    <t>CULBIN</t>
  </si>
  <si>
    <t>HILLMAN RIVER</t>
  </si>
  <si>
    <t>NARRAKINE</t>
  </si>
  <si>
    <t>QUINDANNING</t>
  </si>
  <si>
    <t>TARWONGA</t>
  </si>
  <si>
    <t>WILLIAMS</t>
  </si>
  <si>
    <t>6390</t>
  </si>
  <si>
    <t>BANNISTER</t>
  </si>
  <si>
    <t>BODDINGTON</t>
  </si>
  <si>
    <t>CROSSMAN</t>
  </si>
  <si>
    <t>LOWER HOTHAM</t>
  </si>
  <si>
    <t>MARRADONG</t>
  </si>
  <si>
    <t>MOUNT COOKE</t>
  </si>
  <si>
    <t>MOUNT WELLS</t>
  </si>
  <si>
    <t>NORTH BANNISTER</t>
  </si>
  <si>
    <t>RANFORD</t>
  </si>
  <si>
    <t>UPPER MURRAY</t>
  </si>
  <si>
    <t>WURAMING</t>
  </si>
  <si>
    <t>6386</t>
  </si>
  <si>
    <t>SHACKLETON</t>
  </si>
  <si>
    <t>6385</t>
  </si>
  <si>
    <t>KWOLYIN</t>
  </si>
  <si>
    <t>6384</t>
  </si>
  <si>
    <t>PANTAPIN</t>
  </si>
  <si>
    <t>6383</t>
  </si>
  <si>
    <t>BADJALING</t>
  </si>
  <si>
    <t>BALKULING</t>
  </si>
  <si>
    <t>CUBBINE</t>
  </si>
  <si>
    <t>DANGIN</t>
  </si>
  <si>
    <t>DOODENANNING</t>
  </si>
  <si>
    <t>DULBELLING</t>
  </si>
  <si>
    <t>MOUNT STIRLING</t>
  </si>
  <si>
    <t>QUAIRADING</t>
  </si>
  <si>
    <t>SOUTH CAROLING</t>
  </si>
  <si>
    <t>SOUTH QUAIRADING</t>
  </si>
  <si>
    <t>WAMENUSKING</t>
  </si>
  <si>
    <t>YOTING</t>
  </si>
  <si>
    <t>6375</t>
  </si>
  <si>
    <t>ADAMSVALE</t>
  </si>
  <si>
    <t>BILBARIN</t>
  </si>
  <si>
    <t>CORRIGIN</t>
  </si>
  <si>
    <t>GORGE ROCK</t>
  </si>
  <si>
    <t>KUNJIN</t>
  </si>
  <si>
    <t>KURRENKUTTEN</t>
  </si>
  <si>
    <t>6373</t>
  </si>
  <si>
    <t>BULLARING</t>
  </si>
  <si>
    <t>6372</t>
  </si>
  <si>
    <t>YEALERING</t>
  </si>
  <si>
    <t>6370</t>
  </si>
  <si>
    <t>EAST WICKEPIN</t>
  </si>
  <si>
    <t>KIRK ROCK</t>
  </si>
  <si>
    <t>MALYALLING</t>
  </si>
  <si>
    <t>WICKEPIN</t>
  </si>
  <si>
    <t>WOGOLIN</t>
  </si>
  <si>
    <t>6369</t>
  </si>
  <si>
    <t>EMU HILL</t>
  </si>
  <si>
    <t>MOUNT WALKER</t>
  </si>
  <si>
    <t>NAREMBEEN</t>
  </si>
  <si>
    <t>WADDERIN</t>
  </si>
  <si>
    <t>WEST HOLLETON</t>
  </si>
  <si>
    <t>WOOLOCUTTY</t>
  </si>
  <si>
    <t>6368</t>
  </si>
  <si>
    <t>SOUTH KUMMININ</t>
  </si>
  <si>
    <t>6367</t>
  </si>
  <si>
    <t>KONDININ</t>
  </si>
  <si>
    <t>6365</t>
  </si>
  <si>
    <t>JILAKIN</t>
  </si>
  <si>
    <t>JITARNING</t>
  </si>
  <si>
    <t>KULIN</t>
  </si>
  <si>
    <t>KULIN WEST</t>
  </si>
  <si>
    <t>6363</t>
  </si>
  <si>
    <t>DUDININ</t>
  </si>
  <si>
    <t>WALYURIN</t>
  </si>
  <si>
    <t>6361</t>
  </si>
  <si>
    <t>HARRISMITH</t>
  </si>
  <si>
    <t>TINCURRIN</t>
  </si>
  <si>
    <t>6359</t>
  </si>
  <si>
    <t>FORRESTANIA</t>
  </si>
  <si>
    <t>HYDEN</t>
  </si>
  <si>
    <t>6358</t>
  </si>
  <si>
    <t>KARLGARIN</t>
  </si>
  <si>
    <t>6357</t>
  </si>
  <si>
    <t>PINGARING</t>
  </si>
  <si>
    <t>6356</t>
  </si>
  <si>
    <t>HATTER HILL</t>
  </si>
  <si>
    <t>LAKE KING</t>
  </si>
  <si>
    <t>MOUNT MADDEN</t>
  </si>
  <si>
    <t>6355</t>
  </si>
  <si>
    <t>DUNN ROCK</t>
  </si>
  <si>
    <t>EAST NEWDEGATE</t>
  </si>
  <si>
    <t>HOLT ROCK</t>
  </si>
  <si>
    <t>LAKE BIDDY</t>
  </si>
  <si>
    <t>LAKE CAMM</t>
  </si>
  <si>
    <t>LITTLE ITALY</t>
  </si>
  <si>
    <t>MAGENTA</t>
  </si>
  <si>
    <t>MOUNT SHERIDAN</t>
  </si>
  <si>
    <t>NEWDEGATE</t>
  </si>
  <si>
    <t>SOUTH NEWDEGATE</t>
  </si>
  <si>
    <t>VARLEY</t>
  </si>
  <si>
    <t>6353</t>
  </si>
  <si>
    <t>BEENONG</t>
  </si>
  <si>
    <t>BUNICHE</t>
  </si>
  <si>
    <t>KUENDER</t>
  </si>
  <si>
    <t>LAKE GRACE</t>
  </si>
  <si>
    <t>MALLEE HILL</t>
  </si>
  <si>
    <t>NEENDALING</t>
  </si>
  <si>
    <t>NORTH BURNGUP</t>
  </si>
  <si>
    <t>NORTH LAKE GRACE</t>
  </si>
  <si>
    <t>SOUTH LAKE GRACE</t>
  </si>
  <si>
    <t>TARIN ROCK</t>
  </si>
  <si>
    <t>6352</t>
  </si>
  <si>
    <t>KUKERIN</t>
  </si>
  <si>
    <t>MERILUP</t>
  </si>
  <si>
    <t>NORTH KUKERIN</t>
  </si>
  <si>
    <t>SOUTH KUKERIN</t>
  </si>
  <si>
    <t>6351</t>
  </si>
  <si>
    <t>MOULYINNING</t>
  </si>
  <si>
    <t>NORTH MOULYINNING</t>
  </si>
  <si>
    <t>6350</t>
  </si>
  <si>
    <t>DUMBLEYUNG</t>
  </si>
  <si>
    <t>NAIRIBIN</t>
  </si>
  <si>
    <t>NIPPERING</t>
  </si>
  <si>
    <t>6348</t>
  </si>
  <si>
    <t>HOPETOUN</t>
  </si>
  <si>
    <t>6346</t>
  </si>
  <si>
    <t>FITZGERALD RIVER NATIONAL PARK</t>
  </si>
  <si>
    <t>JERDACUTTUP</t>
  </si>
  <si>
    <t>RAVENSTHORPE</t>
  </si>
  <si>
    <t>WEST RIVER</t>
  </si>
  <si>
    <t>6343</t>
  </si>
  <si>
    <t>PINGRUP</t>
  </si>
  <si>
    <t>6341</t>
  </si>
  <si>
    <t>NYABING</t>
  </si>
  <si>
    <t>6338</t>
  </si>
  <si>
    <t>AMELUP</t>
  </si>
  <si>
    <t>BORDEN</t>
  </si>
  <si>
    <t>BOXWOOD HILL</t>
  </si>
  <si>
    <t>BREMER BAY</t>
  </si>
  <si>
    <t>MAGITUP</t>
  </si>
  <si>
    <t>MONJEBUP</t>
  </si>
  <si>
    <t>NALYERLUP</t>
  </si>
  <si>
    <t>NORTH STIRLINGS</t>
  </si>
  <si>
    <t>STIRLING RANGE NATIONAL PARK</t>
  </si>
  <si>
    <t>6337</t>
  </si>
  <si>
    <t>GAIRDNER</t>
  </si>
  <si>
    <t>JACUP</t>
  </si>
  <si>
    <t>JERRAMUNGUP</t>
  </si>
  <si>
    <t>WEST FITZGERALD</t>
  </si>
  <si>
    <t>6336</t>
  </si>
  <si>
    <t>COWALELLUP</t>
  </si>
  <si>
    <t>MILLS LAKE</t>
  </si>
  <si>
    <t>MINDARABIN</t>
  </si>
  <si>
    <t>NEEDILUP</t>
  </si>
  <si>
    <t>ONGERUP</t>
  </si>
  <si>
    <t>TOOMPUP</t>
  </si>
  <si>
    <t>6335</t>
  </si>
  <si>
    <t>GNOWANGERUP</t>
  </si>
  <si>
    <t>JACKITUP</t>
  </si>
  <si>
    <t>KEBARINGUP</t>
  </si>
  <si>
    <t>PALLINUP</t>
  </si>
  <si>
    <t>6333</t>
  </si>
  <si>
    <t>BOW BRIDGE</t>
  </si>
  <si>
    <t>DENMARK</t>
  </si>
  <si>
    <t>HAY</t>
  </si>
  <si>
    <t>HAZELVALE</t>
  </si>
  <si>
    <t>KENTDALE</t>
  </si>
  <si>
    <t>KORDABUP</t>
  </si>
  <si>
    <t>MOUNT LINDESAY</t>
  </si>
  <si>
    <t>MOUNT ROMANCE</t>
  </si>
  <si>
    <t>NORNALUP</t>
  </si>
  <si>
    <t>OCEAN BEACH</t>
  </si>
  <si>
    <t>PARRYVILLE</t>
  </si>
  <si>
    <t>PEACEFUL BAY</t>
  </si>
  <si>
    <t>SCOTSDALE</t>
  </si>
  <si>
    <t>SHADFORTH</t>
  </si>
  <si>
    <t>TINGLEDALE</t>
  </si>
  <si>
    <t>TRENT</t>
  </si>
  <si>
    <t>WILLIAM BAY</t>
  </si>
  <si>
    <t>6332</t>
  </si>
  <si>
    <t>ALBANY</t>
  </si>
  <si>
    <t>6330</t>
  </si>
  <si>
    <t>BAYONET HEAD</t>
  </si>
  <si>
    <t>BIG GROVE</t>
  </si>
  <si>
    <t>BORNHOLM</t>
  </si>
  <si>
    <t>CENTENNIAL PARK</t>
  </si>
  <si>
    <t>COLLINGWOOD HEIGHTS</t>
  </si>
  <si>
    <t>COLLINGWOOD PARK</t>
  </si>
  <si>
    <t>CUTHBERT</t>
  </si>
  <si>
    <t>DROME</t>
  </si>
  <si>
    <t>ELLEKER</t>
  </si>
  <si>
    <t>EMU POINT</t>
  </si>
  <si>
    <t>FRENCHMAN BAY</t>
  </si>
  <si>
    <t>GLEDHOW</t>
  </si>
  <si>
    <t>GOODE BEACH</t>
  </si>
  <si>
    <t>GREEN VALLEY</t>
  </si>
  <si>
    <t>KALGAN</t>
  </si>
  <si>
    <t>KING RIVER</t>
  </si>
  <si>
    <t>KRONKUP</t>
  </si>
  <si>
    <t>LANGE</t>
  </si>
  <si>
    <t>LITTLE GROVE</t>
  </si>
  <si>
    <t>LOCKYER</t>
  </si>
  <si>
    <t>LOWER KING</t>
  </si>
  <si>
    <t>LOWLANDS</t>
  </si>
  <si>
    <t>MARBELUP</t>
  </si>
  <si>
    <t>MCKAIL</t>
  </si>
  <si>
    <t>MIDDLETON BEACH</t>
  </si>
  <si>
    <t>MILLBROOK</t>
  </si>
  <si>
    <t>MILPARA</t>
  </si>
  <si>
    <t>MIRA MAR</t>
  </si>
  <si>
    <t>MOUNT CLARENCE</t>
  </si>
  <si>
    <t>MOUNT ELPHINSTONE</t>
  </si>
  <si>
    <t>MOUNT MELVILLE</t>
  </si>
  <si>
    <t>NANARUP</t>
  </si>
  <si>
    <t>NAPIER</t>
  </si>
  <si>
    <t>NULLAKI</t>
  </si>
  <si>
    <t>ORANA</t>
  </si>
  <si>
    <t>PORT ALBANY</t>
  </si>
  <si>
    <t>ROBINSON</t>
  </si>
  <si>
    <t>SANDPATCH</t>
  </si>
  <si>
    <t>SEPPINGS</t>
  </si>
  <si>
    <t>SPENCER PARK</t>
  </si>
  <si>
    <t>TORBAY</t>
  </si>
  <si>
    <t>TORNDIRRUP</t>
  </si>
  <si>
    <t>VANCOUVER PENINSULA</t>
  </si>
  <si>
    <t>WALMSLEY</t>
  </si>
  <si>
    <t>WARRENUP</t>
  </si>
  <si>
    <t>WEST CAPE HOWE</t>
  </si>
  <si>
    <t>WILLYUNG</t>
  </si>
  <si>
    <t>YAKAMIA</t>
  </si>
  <si>
    <t>YOUNGS SIDING</t>
  </si>
  <si>
    <t>6328</t>
  </si>
  <si>
    <t>CAPE RICHE</t>
  </si>
  <si>
    <t>CHEYNES</t>
  </si>
  <si>
    <t>GNOWELLEN</t>
  </si>
  <si>
    <t>GREEN RANGE</t>
  </si>
  <si>
    <t>KOJANEERUP SOUTH</t>
  </si>
  <si>
    <t>MANYPEAKS</t>
  </si>
  <si>
    <t>METTLER</t>
  </si>
  <si>
    <t>PALMDALE</t>
  </si>
  <si>
    <t>WELLSTEAD</t>
  </si>
  <si>
    <t>6327</t>
  </si>
  <si>
    <t>REDMOND</t>
  </si>
  <si>
    <t>REDMOND WEST</t>
  </si>
  <si>
    <t>6326</t>
  </si>
  <si>
    <t>NARRIKUP</t>
  </si>
  <si>
    <t>6324</t>
  </si>
  <si>
    <t>DENBARKER</t>
  </si>
  <si>
    <t>FOREST HILL</t>
  </si>
  <si>
    <t>MOUNT BARKER</t>
  </si>
  <si>
    <t>PERILLUP</t>
  </si>
  <si>
    <t>PORONGURUP</t>
  </si>
  <si>
    <t>SOUTH STIRLING</t>
  </si>
  <si>
    <t>TAKALARUP</t>
  </si>
  <si>
    <t>WOOGENELLUP</t>
  </si>
  <si>
    <t>6323</t>
  </si>
  <si>
    <t>KENDENUP</t>
  </si>
  <si>
    <t>6322</t>
  </si>
  <si>
    <t>TENTERDEN</t>
  </si>
  <si>
    <t>6321</t>
  </si>
  <si>
    <t>6320</t>
  </si>
  <si>
    <t>BOBALONG</t>
  </si>
  <si>
    <t>BORDERDALE</t>
  </si>
  <si>
    <t>DARTNALL</t>
  </si>
  <si>
    <t>LAKE TOOLBRUNUP</t>
  </si>
  <si>
    <t>MOONIES HILL</t>
  </si>
  <si>
    <t>TAMBELLUP</t>
  </si>
  <si>
    <t>WANSBROUGH</t>
  </si>
  <si>
    <t>6318</t>
  </si>
  <si>
    <t>BROOMEHILL</t>
  </si>
  <si>
    <t>BROOMEHILL EAST</t>
  </si>
  <si>
    <t>BROOMEHILL VILLAGE</t>
  </si>
  <si>
    <t>BROOMEHILL WEST</t>
  </si>
  <si>
    <t>6317</t>
  </si>
  <si>
    <t>BADGEBUP</t>
  </si>
  <si>
    <t>BULLOCK HILLS</t>
  </si>
  <si>
    <t>CARROLUP</t>
  </si>
  <si>
    <t>COBLININE</t>
  </si>
  <si>
    <t>COYRECUP</t>
  </si>
  <si>
    <t>DATATINE</t>
  </si>
  <si>
    <t>EWLYAMARTUP</t>
  </si>
  <si>
    <t>KATANNING</t>
  </si>
  <si>
    <t>MARRACOONDA</t>
  </si>
  <si>
    <t>MOOJEBING</t>
  </si>
  <si>
    <t>MURDONG</t>
  </si>
  <si>
    <t>PINWERNYING</t>
  </si>
  <si>
    <t>SOUTH DATATINE</t>
  </si>
  <si>
    <t>SOUTH GLENCOE</t>
  </si>
  <si>
    <t>6316</t>
  </si>
  <si>
    <t>BOYERINE</t>
  </si>
  <si>
    <t>CARTMETICUP</t>
  </si>
  <si>
    <t>GLENCOE</t>
  </si>
  <si>
    <t>KENMARE</t>
  </si>
  <si>
    <t>WOODANILLING</t>
  </si>
  <si>
    <t>6315</t>
  </si>
  <si>
    <t>BALLAYING</t>
  </si>
  <si>
    <t>CANCANNING</t>
  </si>
  <si>
    <t>COLLANILLING</t>
  </si>
  <si>
    <t>DONGOLOCKING</t>
  </si>
  <si>
    <t>GUNDARING</t>
  </si>
  <si>
    <t>JALORAN</t>
  </si>
  <si>
    <t>LIME LAKE</t>
  </si>
  <si>
    <t>MINDING</t>
  </si>
  <si>
    <t>PIESSEVILLE</t>
  </si>
  <si>
    <t>WAGIN</t>
  </si>
  <si>
    <t>WEDGECARRUP</t>
  </si>
  <si>
    <t>6313</t>
  </si>
  <si>
    <t>HIGHBURY</t>
  </si>
  <si>
    <t>6312</t>
  </si>
  <si>
    <t>BOUNDAIN</t>
  </si>
  <si>
    <t>DUMBERNING</t>
  </si>
  <si>
    <t>HILLSIDE</t>
  </si>
  <si>
    <t>MINIGIN</t>
  </si>
  <si>
    <t>NARROGIN</t>
  </si>
  <si>
    <t>NARROGIN VALLEY</t>
  </si>
  <si>
    <t>NOMANS LAKE</t>
  </si>
  <si>
    <t>TOOLIBIN</t>
  </si>
  <si>
    <t>YILLIMINNING</t>
  </si>
  <si>
    <t>6311</t>
  </si>
  <si>
    <t>COMMODINE</t>
  </si>
  <si>
    <t>CONTINE</t>
  </si>
  <si>
    <t>CUBALLING</t>
  </si>
  <si>
    <t>DRYANDRA</t>
  </si>
  <si>
    <t>LOL GRAY</t>
  </si>
  <si>
    <t>TOWNSENDALE</t>
  </si>
  <si>
    <t>WARDERING</t>
  </si>
  <si>
    <t>YORNANING</t>
  </si>
  <si>
    <t>6309</t>
  </si>
  <si>
    <t>EAST POPANYINNING</t>
  </si>
  <si>
    <t>POPANYINNING</t>
  </si>
  <si>
    <t>STRATHERNE</t>
  </si>
  <si>
    <t>WEST POPANYINNING</t>
  </si>
  <si>
    <t>6308</t>
  </si>
  <si>
    <t>CODJATOTINE</t>
  </si>
  <si>
    <t>DWARDA</t>
  </si>
  <si>
    <t>EAST PINGELLY</t>
  </si>
  <si>
    <t>GILLIMANNING</t>
  </si>
  <si>
    <t>PINGELLY</t>
  </si>
  <si>
    <t>PUMPHREYS BRIDGE</t>
  </si>
  <si>
    <t>SPRINGS</t>
  </si>
  <si>
    <t>WANDERING</t>
  </si>
  <si>
    <t>WEST PINGELLY</t>
  </si>
  <si>
    <t>6306</t>
  </si>
  <si>
    <t>ALDERSYDE</t>
  </si>
  <si>
    <t>BROOKTON</t>
  </si>
  <si>
    <t>BULYEE</t>
  </si>
  <si>
    <t>JELCOBINE</t>
  </si>
  <si>
    <t>KWEDA</t>
  </si>
  <si>
    <t>6304</t>
  </si>
  <si>
    <t>BALLY BALLY</t>
  </si>
  <si>
    <t>BEVERLEY</t>
  </si>
  <si>
    <t>DALE</t>
  </si>
  <si>
    <t>EAST BEVERLEY</t>
  </si>
  <si>
    <t>KOKEBY</t>
  </si>
  <si>
    <t>MORBINNING</t>
  </si>
  <si>
    <t>WESTDALE</t>
  </si>
  <si>
    <t>6302</t>
  </si>
  <si>
    <t>BADGIN</t>
  </si>
  <si>
    <t>BALLADONG</t>
  </si>
  <si>
    <t>BURGES</t>
  </si>
  <si>
    <t>CALJIE</t>
  </si>
  <si>
    <t>COLD HARBOUR</t>
  </si>
  <si>
    <t>DALIAK</t>
  </si>
  <si>
    <t>FLINT</t>
  </si>
  <si>
    <t>FLYNN</t>
  </si>
  <si>
    <t>GILGERING</t>
  </si>
  <si>
    <t>GREENHILLS</t>
  </si>
  <si>
    <t>GWAMBYGINE</t>
  </si>
  <si>
    <t>INKPEN</t>
  </si>
  <si>
    <t>KAURING</t>
  </si>
  <si>
    <t>MALEBELLING</t>
  </si>
  <si>
    <t>MOUNT HARDEY</t>
  </si>
  <si>
    <t>MOUNT OBSERVATION</t>
  </si>
  <si>
    <t>NARRALOGGAN</t>
  </si>
  <si>
    <t>QUELLINGTON</t>
  </si>
  <si>
    <t>ST RONANS</t>
  </si>
  <si>
    <t>TALBOT</t>
  </si>
  <si>
    <t>TALBOT WEST</t>
  </si>
  <si>
    <t>WILBERFORCE</t>
  </si>
  <si>
    <t>YORK</t>
  </si>
  <si>
    <t>6290</t>
  </si>
  <si>
    <t>AUGUSTA</t>
  </si>
  <si>
    <t>DEEPDENE</t>
  </si>
  <si>
    <t>EAST AUGUSTA</t>
  </si>
  <si>
    <t>KUDARDUP</t>
  </si>
  <si>
    <t>LEEUWIN</t>
  </si>
  <si>
    <t>MOLLOY ISLAND</t>
  </si>
  <si>
    <t>6288</t>
  </si>
  <si>
    <t>ALEXANDRA BRIDGE</t>
  </si>
  <si>
    <t>COURTENAY</t>
  </si>
  <si>
    <t>HAMELIN BAY</t>
  </si>
  <si>
    <t>KARRIDALE</t>
  </si>
  <si>
    <t>NILLUP</t>
  </si>
  <si>
    <t>SCOTT RIVER</t>
  </si>
  <si>
    <t>WARNER GLEN</t>
  </si>
  <si>
    <t>6286</t>
  </si>
  <si>
    <t>BORANUP</t>
  </si>
  <si>
    <t>FOREST GROVE</t>
  </si>
  <si>
    <t>REDGATE</t>
  </si>
  <si>
    <t>WITCHCLIFFE</t>
  </si>
  <si>
    <t>6285</t>
  </si>
  <si>
    <t>BRAMLEY</t>
  </si>
  <si>
    <t>BURNSIDE</t>
  </si>
  <si>
    <t>GNARABUP</t>
  </si>
  <si>
    <t>MARGARET RIVER</t>
  </si>
  <si>
    <t>OSMINGTON</t>
  </si>
  <si>
    <t>PREVELLY</t>
  </si>
  <si>
    <t>ROSA BROOK</t>
  </si>
  <si>
    <t>ROSA GLEN</t>
  </si>
  <si>
    <t>SCHROEDER</t>
  </si>
  <si>
    <t>6284</t>
  </si>
  <si>
    <t>BAUDIN</t>
  </si>
  <si>
    <t>COWARAMUP</t>
  </si>
  <si>
    <t>GRACETOWN</t>
  </si>
  <si>
    <t>TREETON</t>
  </si>
  <si>
    <t>6282</t>
  </si>
  <si>
    <t>YALLINGUP</t>
  </si>
  <si>
    <t>YALLINGUP SIDING</t>
  </si>
  <si>
    <t>6281</t>
  </si>
  <si>
    <t>DUNSBOROUGH</t>
  </si>
  <si>
    <t>EAGLE BAY</t>
  </si>
  <si>
    <t>NATURALISTE</t>
  </si>
  <si>
    <t>QUEDJINUP</t>
  </si>
  <si>
    <t>QUINDALUP</t>
  </si>
  <si>
    <t>6280</t>
  </si>
  <si>
    <t>ABBA RIVER</t>
  </si>
  <si>
    <t>ABBEY</t>
  </si>
  <si>
    <t>AMBERGATE</t>
  </si>
  <si>
    <t>ANNIEBROOK</t>
  </si>
  <si>
    <t>BOALLIA</t>
  </si>
  <si>
    <t>BOVELL</t>
  </si>
  <si>
    <t>BROADWATER</t>
  </si>
  <si>
    <t>BUSSELTON</t>
  </si>
  <si>
    <t>CARBUNUP RIVER</t>
  </si>
  <si>
    <t>CHAPMAN HILL</t>
  </si>
  <si>
    <t>GEOGRAPHE</t>
  </si>
  <si>
    <t>HITHERGREEN</t>
  </si>
  <si>
    <t>JINDONG</t>
  </si>
  <si>
    <t>KALGUP</t>
  </si>
  <si>
    <t>KALOORUP</t>
  </si>
  <si>
    <t>KEALY</t>
  </si>
  <si>
    <t>LUDLOW</t>
  </si>
  <si>
    <t>MARYBROOK</t>
  </si>
  <si>
    <t>METRICUP</t>
  </si>
  <si>
    <t>NORTH JINDONG</t>
  </si>
  <si>
    <t>REINSCOURT</t>
  </si>
  <si>
    <t>RUABON</t>
  </si>
  <si>
    <t>SABINA RIVER</t>
  </si>
  <si>
    <t>SIESTA PARK</t>
  </si>
  <si>
    <t>TUTUNUP</t>
  </si>
  <si>
    <t>VASSE</t>
  </si>
  <si>
    <t>WALSALL</t>
  </si>
  <si>
    <t>WEST BUSSELTON</t>
  </si>
  <si>
    <t>WILYABRUP</t>
  </si>
  <si>
    <t>WONNERUP</t>
  </si>
  <si>
    <t>YALYALUP</t>
  </si>
  <si>
    <t>YELVERTON</t>
  </si>
  <si>
    <t>YOONGARILLUP</t>
  </si>
  <si>
    <t>6275</t>
  </si>
  <si>
    <t>BARRABUP</t>
  </si>
  <si>
    <t>CARLOTTA</t>
  </si>
  <si>
    <t>CUNDINUP</t>
  </si>
  <si>
    <t>DARRADUP</t>
  </si>
  <si>
    <t>EAST NANNUP</t>
  </si>
  <si>
    <t>JALBARRAGUP</t>
  </si>
  <si>
    <t>JARRAHWOOD</t>
  </si>
  <si>
    <t>NANNUP</t>
  </si>
  <si>
    <t>SCOTT RIVER EAST</t>
  </si>
  <si>
    <t>YOGANUP</t>
  </si>
  <si>
    <t>6271</t>
  </si>
  <si>
    <t>CAPEL</t>
  </si>
  <si>
    <t>CAPEL RIVER</t>
  </si>
  <si>
    <t>FORREST BEACH</t>
  </si>
  <si>
    <t>PEPPERMINT GROVE BEACH</t>
  </si>
  <si>
    <t>STIRLING ESTATE</t>
  </si>
  <si>
    <t>6262</t>
  </si>
  <si>
    <t>BOORARA BROOK</t>
  </si>
  <si>
    <t>MEERUP</t>
  </si>
  <si>
    <t>NORTHCLIFFE</t>
  </si>
  <si>
    <t>WINDY HARBOUR</t>
  </si>
  <si>
    <t>6260</t>
  </si>
  <si>
    <t>BEEDELUP</t>
  </si>
  <si>
    <t>BIDDELIA</t>
  </si>
  <si>
    <t>CALLCUP</t>
  </si>
  <si>
    <t>CHANNYBEARUP</t>
  </si>
  <si>
    <t>COLLINS</t>
  </si>
  <si>
    <t>COLLINS SIDING</t>
  </si>
  <si>
    <t>EASTBROOK</t>
  </si>
  <si>
    <t>LAKE JASPER</t>
  </si>
  <si>
    <t>PEERABEELUP</t>
  </si>
  <si>
    <t>PEMBERTON</t>
  </si>
  <si>
    <t>YEAGARUP</t>
  </si>
  <si>
    <t>6258</t>
  </si>
  <si>
    <t>BALBARRUP</t>
  </si>
  <si>
    <t>CROWEA</t>
  </si>
  <si>
    <t>DEANMILL</t>
  </si>
  <si>
    <t>DIAMOND TREE</t>
  </si>
  <si>
    <t>DINGUP</t>
  </si>
  <si>
    <t>DIXVALE</t>
  </si>
  <si>
    <t>DONNELLY RIVER</t>
  </si>
  <si>
    <t>GLENORAN</t>
  </si>
  <si>
    <t>JARDEE</t>
  </si>
  <si>
    <t>LAKE MUIR</t>
  </si>
  <si>
    <t>LINFARNE</t>
  </si>
  <si>
    <t>MANJIMUP</t>
  </si>
  <si>
    <t>MORDALUP</t>
  </si>
  <si>
    <t>NYAMUP</t>
  </si>
  <si>
    <t>PALGARUP</t>
  </si>
  <si>
    <t>PERUP</t>
  </si>
  <si>
    <t>QUINNINUP</t>
  </si>
  <si>
    <t>RINGBARK</t>
  </si>
  <si>
    <t>SHANNON RIVER MILL</t>
  </si>
  <si>
    <t>SMITH BROOK</t>
  </si>
  <si>
    <t>UPPER WARREN</t>
  </si>
  <si>
    <t>WILGARRUP</t>
  </si>
  <si>
    <t>YANMAH</t>
  </si>
  <si>
    <t>6256</t>
  </si>
  <si>
    <t>GLENLYNN</t>
  </si>
  <si>
    <t>MARANUP</t>
  </si>
  <si>
    <t>WANDILLUP</t>
  </si>
  <si>
    <t>YORNUP</t>
  </si>
  <si>
    <t>6255</t>
  </si>
  <si>
    <t>BENJINUP</t>
  </si>
  <si>
    <t>BRIDGETOWN</t>
  </si>
  <si>
    <t>CATTERICK</t>
  </si>
  <si>
    <t>HESTER</t>
  </si>
  <si>
    <t>HESTER BROOK</t>
  </si>
  <si>
    <t>KANGAROO GULLY</t>
  </si>
  <si>
    <t>WINNEJUP</t>
  </si>
  <si>
    <t>6254</t>
  </si>
  <si>
    <t>GREENBUSHES</t>
  </si>
  <si>
    <t>NORTH GREENBUSHES</t>
  </si>
  <si>
    <t>6253</t>
  </si>
  <si>
    <t>BALINGUP</t>
  </si>
  <si>
    <t>GRIMWADE</t>
  </si>
  <si>
    <t>SOUTHAMPTON</t>
  </si>
  <si>
    <t>6252</t>
  </si>
  <si>
    <t>MULLALYUP</t>
  </si>
  <si>
    <t>6251</t>
  </si>
  <si>
    <t>BRAZIER</t>
  </si>
  <si>
    <t>KIRUP</t>
  </si>
  <si>
    <t>NEWLANDS</t>
  </si>
  <si>
    <t>6244</t>
  </si>
  <si>
    <t>BOYUP BROOK</t>
  </si>
  <si>
    <t>CHOWERUP</t>
  </si>
  <si>
    <t>DINNINUP</t>
  </si>
  <si>
    <t>KULIKUP</t>
  </si>
  <si>
    <t>MAYANUP</t>
  </si>
  <si>
    <t>SCOTTS BROOK</t>
  </si>
  <si>
    <t>TONEBRIDGE</t>
  </si>
  <si>
    <t>6243</t>
  </si>
  <si>
    <t>WILGA</t>
  </si>
  <si>
    <t>WILGA WEST</t>
  </si>
  <si>
    <t>6240</t>
  </si>
  <si>
    <t>LOWDEN</t>
  </si>
  <si>
    <t>6239</t>
  </si>
  <si>
    <t>ARGYLE</t>
  </si>
  <si>
    <t>BEELERUP</t>
  </si>
  <si>
    <t>BROOKHAMPTON</t>
  </si>
  <si>
    <t>CHARLEY CREEK</t>
  </si>
  <si>
    <t>DONNYBROOK</t>
  </si>
  <si>
    <t>GLEN MERVYN</t>
  </si>
  <si>
    <t>PAYNEDALE</t>
  </si>
  <si>
    <t>QUEENWOOD</t>
  </si>
  <si>
    <t>THOMSON BROOK</t>
  </si>
  <si>
    <t>UPPER CAPEL</t>
  </si>
  <si>
    <t>YABBERUP</t>
  </si>
  <si>
    <t>6237</t>
  </si>
  <si>
    <t>BOYANUP</t>
  </si>
  <si>
    <t>ELGIN</t>
  </si>
  <si>
    <t>GWINDINUP</t>
  </si>
  <si>
    <t>NORTH BOYANUP</t>
  </si>
  <si>
    <t>STRATHAM</t>
  </si>
  <si>
    <t>THE PLAINS</t>
  </si>
  <si>
    <t>6236</t>
  </si>
  <si>
    <t>CROOKED BROOK</t>
  </si>
  <si>
    <t>DARDANUP</t>
  </si>
  <si>
    <t>DARDANUP WEST</t>
  </si>
  <si>
    <t>FERGUSON</t>
  </si>
  <si>
    <t>HENTY</t>
  </si>
  <si>
    <t>WELLINGTON FOREST</t>
  </si>
  <si>
    <t>WELLINGTON MILL</t>
  </si>
  <si>
    <t>6233</t>
  </si>
  <si>
    <t>AUSTRALIND</t>
  </si>
  <si>
    <t>BINNINGUP</t>
  </si>
  <si>
    <t>LESCHENAULT</t>
  </si>
  <si>
    <t>PARKFIELD</t>
  </si>
  <si>
    <t>WELLESLEY</t>
  </si>
  <si>
    <t>6232</t>
  </si>
  <si>
    <t>EATON</t>
  </si>
  <si>
    <t>MILLBRIDGE</t>
  </si>
  <si>
    <t>6231</t>
  </si>
  <si>
    <t>BUNBURY</t>
  </si>
  <si>
    <t>6230</t>
  </si>
  <si>
    <t>CAREY PARK</t>
  </si>
  <si>
    <t>COLLEGE GROVE</t>
  </si>
  <si>
    <t>DALYELLUP</t>
  </si>
  <si>
    <t>DAVENPORT</t>
  </si>
  <si>
    <t>EAST BUNBURY</t>
  </si>
  <si>
    <t>GELORUP</t>
  </si>
  <si>
    <t>GLEN IRIS</t>
  </si>
  <si>
    <t>PELICAN POINT</t>
  </si>
  <si>
    <t>SOUTH BUNBURY</t>
  </si>
  <si>
    <t>USHER</t>
  </si>
  <si>
    <t>VITTORIA</t>
  </si>
  <si>
    <t>WITHERS</t>
  </si>
  <si>
    <t>6229</t>
  </si>
  <si>
    <t>PICTON</t>
  </si>
  <si>
    <t>PICTON EAST</t>
  </si>
  <si>
    <t>6228</t>
  </si>
  <si>
    <t>6227</t>
  </si>
  <si>
    <t>BUREKUP</t>
  </si>
  <si>
    <t>6226</t>
  </si>
  <si>
    <t>ROELANDS</t>
  </si>
  <si>
    <t>6225</t>
  </si>
  <si>
    <t>ALLANSON</t>
  </si>
  <si>
    <t>BOWELLING</t>
  </si>
  <si>
    <t>BUCKINGHAM</t>
  </si>
  <si>
    <t>CARDIFF</t>
  </si>
  <si>
    <t>COLLIE</t>
  </si>
  <si>
    <t>COLLIE BURN</t>
  </si>
  <si>
    <t>HARRIS RIVER</t>
  </si>
  <si>
    <t>LYALLS MILL</t>
  </si>
  <si>
    <t>MCALINDEN</t>
  </si>
  <si>
    <t>MUJA</t>
  </si>
  <si>
    <t>MUMBALLUP</t>
  </si>
  <si>
    <t>MUNGALUP</t>
  </si>
  <si>
    <t>NOGGERUP</t>
  </si>
  <si>
    <t>PALMER</t>
  </si>
  <si>
    <t>PRESTON SETTLEMENT</t>
  </si>
  <si>
    <t>SHOTTS</t>
  </si>
  <si>
    <t>WORSLEY</t>
  </si>
  <si>
    <t>YOURDAMUNG LAKE</t>
  </si>
  <si>
    <t>6224</t>
  </si>
  <si>
    <t>BEELA</t>
  </si>
  <si>
    <t>BRUNSWICK</t>
  </si>
  <si>
    <t>6223</t>
  </si>
  <si>
    <t>BENGER</t>
  </si>
  <si>
    <t>6221</t>
  </si>
  <si>
    <t>WOKALUP</t>
  </si>
  <si>
    <t>6220</t>
  </si>
  <si>
    <t>COOKERNUP</t>
  </si>
  <si>
    <t>HARVEY</t>
  </si>
  <si>
    <t>HOFFMAN</t>
  </si>
  <si>
    <t>MYALUP</t>
  </si>
  <si>
    <t>UDUC</t>
  </si>
  <si>
    <t>WARAWARRUP</t>
  </si>
  <si>
    <t>6218</t>
  </si>
  <si>
    <t>YARLOOP</t>
  </si>
  <si>
    <t>6215</t>
  </si>
  <si>
    <t>HAMEL</t>
  </si>
  <si>
    <t>LAKE CLIFTON</t>
  </si>
  <si>
    <t>NANGA BROOK</t>
  </si>
  <si>
    <t>PRESTON BEACH</t>
  </si>
  <si>
    <t>WAGERUP</t>
  </si>
  <si>
    <t>WAROONA</t>
  </si>
  <si>
    <t>6214</t>
  </si>
  <si>
    <t>BIRCHMONT</t>
  </si>
  <si>
    <t>COOLUP</t>
  </si>
  <si>
    <t>WEST COOLUP</t>
  </si>
  <si>
    <t>6213</t>
  </si>
  <si>
    <t>BANKSIADALE</t>
  </si>
  <si>
    <t>DWELLINGUP</t>
  </si>
  <si>
    <t>ETMILYN</t>
  </si>
  <si>
    <t>HOLYOAKE</t>
  </si>
  <si>
    <t>INGLEHOPE</t>
  </si>
  <si>
    <t>MARRINUP</t>
  </si>
  <si>
    <t>TEESDALE</t>
  </si>
  <si>
    <t>6211</t>
  </si>
  <si>
    <t>BOUVARD</t>
  </si>
  <si>
    <t>Mandurah</t>
  </si>
  <si>
    <t>CLIFTON</t>
  </si>
  <si>
    <t>DAWESVILLE</t>
  </si>
  <si>
    <t>HERRON</t>
  </si>
  <si>
    <t>6210</t>
  </si>
  <si>
    <t>BARRAGUP</t>
  </si>
  <si>
    <t>COODANUP</t>
  </si>
  <si>
    <t>DUDLEY PARK</t>
  </si>
  <si>
    <t>ERSKINE</t>
  </si>
  <si>
    <t>FALCON</t>
  </si>
  <si>
    <t>FURNISSDALE</t>
  </si>
  <si>
    <t>GREENFIELDS</t>
  </si>
  <si>
    <t>HALLS HEAD</t>
  </si>
  <si>
    <t>LAKELANDS</t>
  </si>
  <si>
    <t>MADORA BAY</t>
  </si>
  <si>
    <t>MANDURAH</t>
  </si>
  <si>
    <t>MANDURAH EAST</t>
  </si>
  <si>
    <t>MANDURAH NORTH</t>
  </si>
  <si>
    <t>MEADOW SPRINGS</t>
  </si>
  <si>
    <t>SAN REMO</t>
  </si>
  <si>
    <t>SILVER SANDS</t>
  </si>
  <si>
    <t>STAKE HILL</t>
  </si>
  <si>
    <t>WANNANUP</t>
  </si>
  <si>
    <t>6209</t>
  </si>
  <si>
    <t>6208</t>
  </si>
  <si>
    <t>BLYTHEWOOD</t>
  </si>
  <si>
    <t>FAIRBRIDGE</t>
  </si>
  <si>
    <t>MEELON</t>
  </si>
  <si>
    <t>NIRIMBA</t>
  </si>
  <si>
    <t>NORTH YUNDERUP</t>
  </si>
  <si>
    <t>OAKLEY</t>
  </si>
  <si>
    <t>PINJARRA</t>
  </si>
  <si>
    <t>POINT GREY</t>
  </si>
  <si>
    <t>SOUTH YUNDERUP</t>
  </si>
  <si>
    <t>WEST PINJARRA</t>
  </si>
  <si>
    <t>6207</t>
  </si>
  <si>
    <t>MYARA</t>
  </si>
  <si>
    <t>NAMBEELUP</t>
  </si>
  <si>
    <t>NORTH DANDALUP</t>
  </si>
  <si>
    <t>SOLUS</t>
  </si>
  <si>
    <t>WHITTAKER</t>
  </si>
  <si>
    <t>6182</t>
  </si>
  <si>
    <t>KERALUP</t>
  </si>
  <si>
    <t>6181</t>
  </si>
  <si>
    <t>6180</t>
  </si>
  <si>
    <t>6176</t>
  </si>
  <si>
    <t>KARNUP</t>
  </si>
  <si>
    <t>Perth - South West</t>
  </si>
  <si>
    <t>6175</t>
  </si>
  <si>
    <t>SINGLETON</t>
  </si>
  <si>
    <t>6174</t>
  </si>
  <si>
    <t>GOLDEN BAY</t>
  </si>
  <si>
    <t>6173</t>
  </si>
  <si>
    <t>SECRET HARBOUR</t>
  </si>
  <si>
    <t>6172</t>
  </si>
  <si>
    <t>PORT KENNEDY</t>
  </si>
  <si>
    <t>6171</t>
  </si>
  <si>
    <t>BALDIVIS</t>
  </si>
  <si>
    <t>6170</t>
  </si>
  <si>
    <t>LEDA</t>
  </si>
  <si>
    <t>WELLARD</t>
  </si>
  <si>
    <t>6169</t>
  </si>
  <si>
    <t>SAFETY BAY</t>
  </si>
  <si>
    <t>SHOALWATER</t>
  </si>
  <si>
    <t>WAIKIKI</t>
  </si>
  <si>
    <t>WARNBRO</t>
  </si>
  <si>
    <t>6168</t>
  </si>
  <si>
    <t>COOLOONGUP</t>
  </si>
  <si>
    <t>EAST ROCKINGHAM</t>
  </si>
  <si>
    <t>GARDEN ISLAND</t>
  </si>
  <si>
    <t>HILLMAN</t>
  </si>
  <si>
    <t>PERON</t>
  </si>
  <si>
    <t>6167</t>
  </si>
  <si>
    <t>ANKETELL</t>
  </si>
  <si>
    <t>BERTRAM</t>
  </si>
  <si>
    <t>CALISTA</t>
  </si>
  <si>
    <t>CASUARINA</t>
  </si>
  <si>
    <t>KWINANA BEACH</t>
  </si>
  <si>
    <t>KWINANA TOWN CENTRE</t>
  </si>
  <si>
    <t>MANDOGALUP</t>
  </si>
  <si>
    <t>MEDINA</t>
  </si>
  <si>
    <t>ORELIA</t>
  </si>
  <si>
    <t>PARMELIA</t>
  </si>
  <si>
    <t>POSTANS</t>
  </si>
  <si>
    <t>THE SPECTACLES</t>
  </si>
  <si>
    <t>WANDI</t>
  </si>
  <si>
    <t>6166</t>
  </si>
  <si>
    <t>COOGEE</t>
  </si>
  <si>
    <t>HENDERSON</t>
  </si>
  <si>
    <t>MUNSTER</t>
  </si>
  <si>
    <t>WATTLEUP</t>
  </si>
  <si>
    <t>6165</t>
  </si>
  <si>
    <t>HOPE VALLEY</t>
  </si>
  <si>
    <t>NAVAL BASE</t>
  </si>
  <si>
    <t>6164</t>
  </si>
  <si>
    <t>ATWELL</t>
  </si>
  <si>
    <t>AUBIN GROVE</t>
  </si>
  <si>
    <t>BANJUP</t>
  </si>
  <si>
    <t>BEELIAR</t>
  </si>
  <si>
    <t>COCKBURN CENTRAL</t>
  </si>
  <si>
    <t>HAMMOND PARK</t>
  </si>
  <si>
    <t>JANDAKOT</t>
  </si>
  <si>
    <t>SOUTH LAKE</t>
  </si>
  <si>
    <t>TREEBY</t>
  </si>
  <si>
    <t>YANGEBUP</t>
  </si>
  <si>
    <t>6163</t>
  </si>
  <si>
    <t>BIBRA LAKE</t>
  </si>
  <si>
    <t>COOLBELLUP</t>
  </si>
  <si>
    <t>HILTON</t>
  </si>
  <si>
    <t>KARDINYA</t>
  </si>
  <si>
    <t>NORTH COOGEE</t>
  </si>
  <si>
    <t>NORTH LAKE</t>
  </si>
  <si>
    <t>O'CONNOR</t>
  </si>
  <si>
    <t>SAMSON</t>
  </si>
  <si>
    <t>SPEARWOOD</t>
  </si>
  <si>
    <t>6162</t>
  </si>
  <si>
    <t>SOUTH FREMANTLE</t>
  </si>
  <si>
    <t>WHITE GUM VALLEY</t>
  </si>
  <si>
    <t>6161</t>
  </si>
  <si>
    <t>ROTTNEST ISLAND</t>
  </si>
  <si>
    <t>6160</t>
  </si>
  <si>
    <t>6159</t>
  </si>
  <si>
    <t>NORTH FREMANTLE</t>
  </si>
  <si>
    <t>6158</t>
  </si>
  <si>
    <t>EAST FREMANTLE</t>
  </si>
  <si>
    <t>6157</t>
  </si>
  <si>
    <t>BICTON</t>
  </si>
  <si>
    <t>6156</t>
  </si>
  <si>
    <t>ATTADALE</t>
  </si>
  <si>
    <t>WILLAGEE</t>
  </si>
  <si>
    <t>WILLAGEE CENTRAL</t>
  </si>
  <si>
    <t>6155</t>
  </si>
  <si>
    <t>CANNING VALE</t>
  </si>
  <si>
    <t>Perth - South East</t>
  </si>
  <si>
    <t>CANNING VALE EAST</t>
  </si>
  <si>
    <t>CANNING VALE SOUTH</t>
  </si>
  <si>
    <t>6154</t>
  </si>
  <si>
    <t>ALFRED COVE</t>
  </si>
  <si>
    <t>MYAREE</t>
  </si>
  <si>
    <t>6153</t>
  </si>
  <si>
    <t>APPLECROSS NORTH</t>
  </si>
  <si>
    <t>ARDROSS</t>
  </si>
  <si>
    <t>BRENTWOOD</t>
  </si>
  <si>
    <t>CANNING BRIDGE APPLECROSS</t>
  </si>
  <si>
    <t>MOUNT PLEASANT</t>
  </si>
  <si>
    <t>6152</t>
  </si>
  <si>
    <t>KARAWARA</t>
  </si>
  <si>
    <t>MANNING</t>
  </si>
  <si>
    <t>SALTER POINT</t>
  </si>
  <si>
    <t>WATERFORD</t>
  </si>
  <si>
    <t>6151</t>
  </si>
  <si>
    <t>KENSINGTON</t>
  </si>
  <si>
    <t>SOUTH PERTH ANGELO ST</t>
  </si>
  <si>
    <t>6150</t>
  </si>
  <si>
    <t>BATEMAN</t>
  </si>
  <si>
    <t>MURDOCH</t>
  </si>
  <si>
    <t>WINTHROP</t>
  </si>
  <si>
    <t>6149</t>
  </si>
  <si>
    <t>BULL CREEK</t>
  </si>
  <si>
    <t>LEEMING</t>
  </si>
  <si>
    <t>6148</t>
  </si>
  <si>
    <t>FERNDALE</t>
  </si>
  <si>
    <t>RIVERTON</t>
  </si>
  <si>
    <t>ROSSMOYNE</t>
  </si>
  <si>
    <t>SHELLEY</t>
  </si>
  <si>
    <t>6147</t>
  </si>
  <si>
    <t>LANGFORD</t>
  </si>
  <si>
    <t>LYNWOOD</t>
  </si>
  <si>
    <t>PARKWOOD</t>
  </si>
  <si>
    <t>6126</t>
  </si>
  <si>
    <t>KEYSBROOK</t>
  </si>
  <si>
    <t>6125</t>
  </si>
  <si>
    <t>HOPELAND</t>
  </si>
  <si>
    <t>MARDELLA</t>
  </si>
  <si>
    <t>SERPENTINE</t>
  </si>
  <si>
    <t>6124</t>
  </si>
  <si>
    <t>JARRAHDALE</t>
  </si>
  <si>
    <t>6123</t>
  </si>
  <si>
    <t>MUNDIJONG</t>
  </si>
  <si>
    <t>WHITBY</t>
  </si>
  <si>
    <t>6122</t>
  </si>
  <si>
    <t>BYFORD</t>
  </si>
  <si>
    <t>CARDUP</t>
  </si>
  <si>
    <t>DARLING DOWNS</t>
  </si>
  <si>
    <t>KARRAKUP</t>
  </si>
  <si>
    <t>6121</t>
  </si>
  <si>
    <t>OAKFORD</t>
  </si>
  <si>
    <t>OLDBURY</t>
  </si>
  <si>
    <t>6112</t>
  </si>
  <si>
    <t>BEDFORDALE</t>
  </si>
  <si>
    <t>BROOKDALE</t>
  </si>
  <si>
    <t>FORRESTDALE</t>
  </si>
  <si>
    <t>HARRISDALE</t>
  </si>
  <si>
    <t>HAYNES</t>
  </si>
  <si>
    <t>HILBERT</t>
  </si>
  <si>
    <t>MOUNT NASURA</t>
  </si>
  <si>
    <t>MOUNT RICHON</t>
  </si>
  <si>
    <t>PIARA WATERS</t>
  </si>
  <si>
    <t>SEVILLE GROVE</t>
  </si>
  <si>
    <t>WUNGONG</t>
  </si>
  <si>
    <t>6111</t>
  </si>
  <si>
    <t>ASHENDON</t>
  </si>
  <si>
    <t>CAMILLO</t>
  </si>
  <si>
    <t>CANNING MILLS</t>
  </si>
  <si>
    <t>CHAMPION LAKES</t>
  </si>
  <si>
    <t>ILLAWARRA</t>
  </si>
  <si>
    <t>KARRAGULLEN</t>
  </si>
  <si>
    <t>LESLEY</t>
  </si>
  <si>
    <t>ROLEYSTONE</t>
  </si>
  <si>
    <t>WESTFIELD</t>
  </si>
  <si>
    <t>6110</t>
  </si>
  <si>
    <t>HUNTINGDALE</t>
  </si>
  <si>
    <t>MARTIN</t>
  </si>
  <si>
    <t>SOUTHERN RIVER</t>
  </si>
  <si>
    <t>6109</t>
  </si>
  <si>
    <t>ORANGE GROVE</t>
  </si>
  <si>
    <t>6108</t>
  </si>
  <si>
    <t>6107</t>
  </si>
  <si>
    <t>BECKENHAM</t>
  </si>
  <si>
    <t>EAST CANNINGTON</t>
  </si>
  <si>
    <t>KENWICK</t>
  </si>
  <si>
    <t>QUEENS PARK</t>
  </si>
  <si>
    <t>WILSON</t>
  </si>
  <si>
    <t>6106</t>
  </si>
  <si>
    <t>WELSHPOOL</t>
  </si>
  <si>
    <t>6105</t>
  </si>
  <si>
    <t>KEWDALE</t>
  </si>
  <si>
    <t>PERTH AIRPORT</t>
  </si>
  <si>
    <t>6104</t>
  </si>
  <si>
    <t>ASCOT</t>
  </si>
  <si>
    <t>REDCLIFFE</t>
  </si>
  <si>
    <t>6103</t>
  </si>
  <si>
    <t>RIVERVALE</t>
  </si>
  <si>
    <t>6102</t>
  </si>
  <si>
    <t>BENTLEY SOUTH</t>
  </si>
  <si>
    <t>ST JAMES</t>
  </si>
  <si>
    <t>6101</t>
  </si>
  <si>
    <t>CARLISLE</t>
  </si>
  <si>
    <t>CARLISLE NORTH</t>
  </si>
  <si>
    <t>CARLISLE SOUTH</t>
  </si>
  <si>
    <t>6100</t>
  </si>
  <si>
    <t>BURSWOOD</t>
  </si>
  <si>
    <t>LATHLAIN</t>
  </si>
  <si>
    <t>6090</t>
  </si>
  <si>
    <t>6084</t>
  </si>
  <si>
    <t>AVON VALLEY NATIONAL PARK</t>
  </si>
  <si>
    <t>BULLSBROOK</t>
  </si>
  <si>
    <t>CHITTERING</t>
  </si>
  <si>
    <t>LOWER CHITTERING</t>
  </si>
  <si>
    <t>WALYUNGA NATIONAL PARK</t>
  </si>
  <si>
    <t>6083</t>
  </si>
  <si>
    <t>GIDGEGANNUP</t>
  </si>
  <si>
    <t>MORANGUP</t>
  </si>
  <si>
    <t>6082</t>
  </si>
  <si>
    <t>BAILUP</t>
  </si>
  <si>
    <t>MOUNT HELENA</t>
  </si>
  <si>
    <t>6081</t>
  </si>
  <si>
    <t>PARKERVILLE</t>
  </si>
  <si>
    <t>STONEVILLE</t>
  </si>
  <si>
    <t>6079</t>
  </si>
  <si>
    <t>LEXIA</t>
  </si>
  <si>
    <t>MELALEUCA</t>
  </si>
  <si>
    <t>6078</t>
  </si>
  <si>
    <t>MARIGINIUP</t>
  </si>
  <si>
    <t>Perth - North West</t>
  </si>
  <si>
    <t>PINJAR</t>
  </si>
  <si>
    <t>6077</t>
  </si>
  <si>
    <t>GNANGARA</t>
  </si>
  <si>
    <t>JANDABUP</t>
  </si>
  <si>
    <t>6076</t>
  </si>
  <si>
    <t>BICKLEY</t>
  </si>
  <si>
    <t>CARMEL</t>
  </si>
  <si>
    <t>GOOSEBERRY HILL</t>
  </si>
  <si>
    <t>HACKETTS GULLY</t>
  </si>
  <si>
    <t>LESMURDIE</t>
  </si>
  <si>
    <t>PAULLS VALLEY</t>
  </si>
  <si>
    <t>PICKERING BROOK</t>
  </si>
  <si>
    <t>PIESSE BROOK</t>
  </si>
  <si>
    <t>RESERVOIR</t>
  </si>
  <si>
    <t>WALLISTON</t>
  </si>
  <si>
    <t>6074</t>
  </si>
  <si>
    <t>SAWYERS VALLEY</t>
  </si>
  <si>
    <t>6073</t>
  </si>
  <si>
    <t>MUNDARING</t>
  </si>
  <si>
    <t>6072</t>
  </si>
  <si>
    <t>MAHOGANY CREEK</t>
  </si>
  <si>
    <t>6071</t>
  </si>
  <si>
    <t>GLEN FORREST</t>
  </si>
  <si>
    <t>HOVEA</t>
  </si>
  <si>
    <t>6070</t>
  </si>
  <si>
    <t>DARLINGTON</t>
  </si>
  <si>
    <t>6069</t>
  </si>
  <si>
    <t>AVELEY</t>
  </si>
  <si>
    <t>BELHUS</t>
  </si>
  <si>
    <t>BRIGADOON</t>
  </si>
  <si>
    <t>ELLENBROOK</t>
  </si>
  <si>
    <t>ELLENBROOK EAST</t>
  </si>
  <si>
    <t>THE VINES</t>
  </si>
  <si>
    <t>UPPER SWAN</t>
  </si>
  <si>
    <t>6068</t>
  </si>
  <si>
    <t>WHITEMAN</t>
  </si>
  <si>
    <t>6067</t>
  </si>
  <si>
    <t>CULLACABARDEE</t>
  </si>
  <si>
    <t>6066</t>
  </si>
  <si>
    <t>BALLAJURA</t>
  </si>
  <si>
    <t>6065</t>
  </si>
  <si>
    <t>ASHBY</t>
  </si>
  <si>
    <t>DARCH</t>
  </si>
  <si>
    <t>HOCKING</t>
  </si>
  <si>
    <t>KINGSWAY</t>
  </si>
  <si>
    <t>LANDSDALE</t>
  </si>
  <si>
    <t>MADELEY</t>
  </si>
  <si>
    <t>PEARSALL</t>
  </si>
  <si>
    <t>SINAGRA</t>
  </si>
  <si>
    <t>TAPPING</t>
  </si>
  <si>
    <t>WANGARA</t>
  </si>
  <si>
    <t>6064</t>
  </si>
  <si>
    <t>ALEXANDER HEIGHTS</t>
  </si>
  <si>
    <t>GIRRAWHEEN</t>
  </si>
  <si>
    <t>KOONDOOLA</t>
  </si>
  <si>
    <t>MARANGAROO</t>
  </si>
  <si>
    <t>6063</t>
  </si>
  <si>
    <t>BEECHBORO</t>
  </si>
  <si>
    <t>BENNETT SPRINGS</t>
  </si>
  <si>
    <t>6062</t>
  </si>
  <si>
    <t>EMBLETON</t>
  </si>
  <si>
    <t>NORANDA</t>
  </si>
  <si>
    <t>6061</t>
  </si>
  <si>
    <t>BALGA</t>
  </si>
  <si>
    <t>NOLLAMARA</t>
  </si>
  <si>
    <t>WESTMINSTER</t>
  </si>
  <si>
    <t>6060</t>
  </si>
  <si>
    <t>DOG SWAMP</t>
  </si>
  <si>
    <t>JOONDANNA</t>
  </si>
  <si>
    <t>YOKINE</t>
  </si>
  <si>
    <t>YOKINE SOUTH</t>
  </si>
  <si>
    <t>6059</t>
  </si>
  <si>
    <t>DIANELLA</t>
  </si>
  <si>
    <t>6058</t>
  </si>
  <si>
    <t>FORRESTFIELD</t>
  </si>
  <si>
    <t>6057</t>
  </si>
  <si>
    <t>HIGH WYCOMBE</t>
  </si>
  <si>
    <t>MAIDA VALE</t>
  </si>
  <si>
    <t>6056</t>
  </si>
  <si>
    <t>BASKERVILLE</t>
  </si>
  <si>
    <t>BELLEVUE</t>
  </si>
  <si>
    <t>BOYA</t>
  </si>
  <si>
    <t>GREENMOUNT</t>
  </si>
  <si>
    <t>HELENA VALLEY</t>
  </si>
  <si>
    <t>HERNE HILL</t>
  </si>
  <si>
    <t>JANE BROOK</t>
  </si>
  <si>
    <t>KOONGAMIA</t>
  </si>
  <si>
    <t>MIDDLE SWAN</t>
  </si>
  <si>
    <t>MIDLAND</t>
  </si>
  <si>
    <t>MIDVALE</t>
  </si>
  <si>
    <t>MILLENDON</t>
  </si>
  <si>
    <t>RED HILL</t>
  </si>
  <si>
    <t>STRATTON</t>
  </si>
  <si>
    <t>SWAN VIEW</t>
  </si>
  <si>
    <t>VIVEASH</t>
  </si>
  <si>
    <t>6055</t>
  </si>
  <si>
    <t>BRABHAM</t>
  </si>
  <si>
    <t>CAVERSHAM</t>
  </si>
  <si>
    <t>DAYTON</t>
  </si>
  <si>
    <t>HAZELMERE</t>
  </si>
  <si>
    <t>HENLEY BROOK</t>
  </si>
  <si>
    <t>SOUTH GUILDFORD</t>
  </si>
  <si>
    <t>WEST SWAN</t>
  </si>
  <si>
    <t>6054</t>
  </si>
  <si>
    <t>ASHFIELD</t>
  </si>
  <si>
    <t>EDEN HILL</t>
  </si>
  <si>
    <t>KIARA</t>
  </si>
  <si>
    <t>LOCKRIDGE</t>
  </si>
  <si>
    <t>6053</t>
  </si>
  <si>
    <t>6052</t>
  </si>
  <si>
    <t>BEDFORD</t>
  </si>
  <si>
    <t>6051</t>
  </si>
  <si>
    <t>6050</t>
  </si>
  <si>
    <t>COOLBINIA</t>
  </si>
  <si>
    <t>MENORA</t>
  </si>
  <si>
    <t>6044</t>
  </si>
  <si>
    <t>KARAKIN</t>
  </si>
  <si>
    <t>LANCELIN</t>
  </si>
  <si>
    <t>NILGEN</t>
  </si>
  <si>
    <t>WEDGE ISLAND</t>
  </si>
  <si>
    <t>6043</t>
  </si>
  <si>
    <t>BRETON BAY</t>
  </si>
  <si>
    <t>LEDGE POINT</t>
  </si>
  <si>
    <t>6042</t>
  </si>
  <si>
    <t>SEABIRD</t>
  </si>
  <si>
    <t>6041</t>
  </si>
  <si>
    <t>CARABAN</t>
  </si>
  <si>
    <t>GABBADAH</t>
  </si>
  <si>
    <t>GUILDERTON</t>
  </si>
  <si>
    <t>WILBINGA</t>
  </si>
  <si>
    <t>WOODRIDGE</t>
  </si>
  <si>
    <t>6038</t>
  </si>
  <si>
    <t>ALKIMOS</t>
  </si>
  <si>
    <t>6037</t>
  </si>
  <si>
    <t>TWO ROCKS</t>
  </si>
  <si>
    <t>6036</t>
  </si>
  <si>
    <t>BUTLER</t>
  </si>
  <si>
    <t>JINDALEE</t>
  </si>
  <si>
    <t>6035</t>
  </si>
  <si>
    <t>YANCHEP</t>
  </si>
  <si>
    <t>6034</t>
  </si>
  <si>
    <t>EGLINTON</t>
  </si>
  <si>
    <t>6033</t>
  </si>
  <si>
    <t>CARABOODA</t>
  </si>
  <si>
    <t>6032</t>
  </si>
  <si>
    <t>NOWERGUP</t>
  </si>
  <si>
    <t>6031</t>
  </si>
  <si>
    <t>BANKSIA GROVE</t>
  </si>
  <si>
    <t>CARRAMAR</t>
  </si>
  <si>
    <t>NEERABUP</t>
  </si>
  <si>
    <t>6030</t>
  </si>
  <si>
    <t>CLARKSON</t>
  </si>
  <si>
    <t>MERRIWA</t>
  </si>
  <si>
    <t>MINDARIE</t>
  </si>
  <si>
    <t>QUINNS ROCKS</t>
  </si>
  <si>
    <t>RIDGEWOOD</t>
  </si>
  <si>
    <t>TAMALA PARK</t>
  </si>
  <si>
    <t>6029</t>
  </si>
  <si>
    <t>TRIGG</t>
  </si>
  <si>
    <t>6028</t>
  </si>
  <si>
    <t>BURNS BEACH</t>
  </si>
  <si>
    <t>CURRAMBINE</t>
  </si>
  <si>
    <t>ILUKA</t>
  </si>
  <si>
    <t>KINROSS</t>
  </si>
  <si>
    <t>6027</t>
  </si>
  <si>
    <t>BELDON</t>
  </si>
  <si>
    <t>CONNOLLY</t>
  </si>
  <si>
    <t>EDGEWATER</t>
  </si>
  <si>
    <t>HEATHRIDGE</t>
  </si>
  <si>
    <t>JOONDALUP</t>
  </si>
  <si>
    <t>MULLALOO</t>
  </si>
  <si>
    <t>OCEAN REEF</t>
  </si>
  <si>
    <t>6026</t>
  </si>
  <si>
    <t>KINGSLEY</t>
  </si>
  <si>
    <t>WOODVALE</t>
  </si>
  <si>
    <t>6025</t>
  </si>
  <si>
    <t>CRAIGIE</t>
  </si>
  <si>
    <t>KALLAROO</t>
  </si>
  <si>
    <t>PADBURY</t>
  </si>
  <si>
    <t>6024</t>
  </si>
  <si>
    <t>WARWICK</t>
  </si>
  <si>
    <t>6023</t>
  </si>
  <si>
    <t>DUNCRAIG</t>
  </si>
  <si>
    <t>6022</t>
  </si>
  <si>
    <t>HAMERSLEY</t>
  </si>
  <si>
    <t>6021</t>
  </si>
  <si>
    <t>STIRLING</t>
  </si>
  <si>
    <t>6020</t>
  </si>
  <si>
    <t>CARINE</t>
  </si>
  <si>
    <t>MARMION</t>
  </si>
  <si>
    <t>SORRENTO</t>
  </si>
  <si>
    <t>WATERMANS BAY</t>
  </si>
  <si>
    <t>6019</t>
  </si>
  <si>
    <t>WEMBLEY DOWNS</t>
  </si>
  <si>
    <t>6018</t>
  </si>
  <si>
    <t>CHURCHLANDS</t>
  </si>
  <si>
    <t>DOUBLEVIEW</t>
  </si>
  <si>
    <t>GWELUP</t>
  </si>
  <si>
    <t>WOODLANDS</t>
  </si>
  <si>
    <t>6017</t>
  </si>
  <si>
    <t>HERDSMAN</t>
  </si>
  <si>
    <t>6016</t>
  </si>
  <si>
    <t>GLENDALOUGH</t>
  </si>
  <si>
    <t>6015</t>
  </si>
  <si>
    <t>CITY BEACH</t>
  </si>
  <si>
    <t>6014</t>
  </si>
  <si>
    <t>FLOREAT</t>
  </si>
  <si>
    <t>FLOREAT FORUM</t>
  </si>
  <si>
    <t>JOLIMONT</t>
  </si>
  <si>
    <t>6012</t>
  </si>
  <si>
    <t>6011</t>
  </si>
  <si>
    <t>PEPPERMINT GROVE</t>
  </si>
  <si>
    <t>6010</t>
  </si>
  <si>
    <t>CLAREMONT NORTH</t>
  </si>
  <si>
    <t>KARRAKATTA</t>
  </si>
  <si>
    <t>MOUNT CLAREMONT</t>
  </si>
  <si>
    <t>SWANBOURNE</t>
  </si>
  <si>
    <t>6009</t>
  </si>
  <si>
    <t>BROADWAY NEDLANDS</t>
  </si>
  <si>
    <t>CRAWLEY</t>
  </si>
  <si>
    <t>DALKEITH</t>
  </si>
  <si>
    <t>6008</t>
  </si>
  <si>
    <t>DAGLISH</t>
  </si>
  <si>
    <t>SHENTON PARK</t>
  </si>
  <si>
    <t>SUBIACO</t>
  </si>
  <si>
    <t>SUBIACO EAST</t>
  </si>
  <si>
    <t>6007</t>
  </si>
  <si>
    <t>6006</t>
  </si>
  <si>
    <t>6005</t>
  </si>
  <si>
    <t>KINGS PARK</t>
  </si>
  <si>
    <t>6004</t>
  </si>
  <si>
    <t>6003</t>
  </si>
  <si>
    <t>HIGHGATE</t>
  </si>
  <si>
    <t>6001</t>
  </si>
  <si>
    <t>6000</t>
  </si>
  <si>
    <t>5734</t>
  </si>
  <si>
    <t>OODNADATTA</t>
  </si>
  <si>
    <t>South Australia - Outback</t>
  </si>
  <si>
    <t>5733</t>
  </si>
  <si>
    <t>FARINA</t>
  </si>
  <si>
    <t>MARREE</t>
  </si>
  <si>
    <t>5732</t>
  </si>
  <si>
    <t>NEPABUNNA</t>
  </si>
  <si>
    <t>5731</t>
  </si>
  <si>
    <t>COOPERS CREEK</t>
  </si>
  <si>
    <t>CORDILLO DOWNS</t>
  </si>
  <si>
    <t>DURHAM DOWNS</t>
  </si>
  <si>
    <t>INNAMINCKA</t>
  </si>
  <si>
    <t>LEIGH CREEK</t>
  </si>
  <si>
    <t>LYNDHURST</t>
  </si>
  <si>
    <t>MERTY MERTY</t>
  </si>
  <si>
    <t>MOOLAWATANA</t>
  </si>
  <si>
    <t>WITCHELINA</t>
  </si>
  <si>
    <t>5730</t>
  </si>
  <si>
    <t>BELTANA</t>
  </si>
  <si>
    <t>BLINMAN</t>
  </si>
  <si>
    <t>PARACHILNA</t>
  </si>
  <si>
    <t>5725</t>
  </si>
  <si>
    <t>OLYMPIC DAM</t>
  </si>
  <si>
    <t>ROXBY DOWNS</t>
  </si>
  <si>
    <t>5724</t>
  </si>
  <si>
    <t>MARLA</t>
  </si>
  <si>
    <t>MINTABIE</t>
  </si>
  <si>
    <t>5723</t>
  </si>
  <si>
    <t>COOBER PEDY</t>
  </si>
  <si>
    <t>5722</t>
  </si>
  <si>
    <t>ANDAMOOKA</t>
  </si>
  <si>
    <t>5720</t>
  </si>
  <si>
    <t>PIMBA</t>
  </si>
  <si>
    <t>WOOMERA</t>
  </si>
  <si>
    <t>5710</t>
  </si>
  <si>
    <t>ARKAROOLA VILLAGE</t>
  </si>
  <si>
    <t>Barossa - Yorke - Mid North</t>
  </si>
  <si>
    <t>COMMISSARIAT POINT</t>
  </si>
  <si>
    <t>COOK</t>
  </si>
  <si>
    <t>GLENDAMBO</t>
  </si>
  <si>
    <t>KINGOONYA</t>
  </si>
  <si>
    <t>NONNING</t>
  </si>
  <si>
    <t>PORT AUGUSTA</t>
  </si>
  <si>
    <t>STIRLING NORTH</t>
  </si>
  <si>
    <t>TARCOOLA</t>
  </si>
  <si>
    <t>WINNINOWIE</t>
  </si>
  <si>
    <t>5701</t>
  </si>
  <si>
    <t>WOOLUNDUNGA</t>
  </si>
  <si>
    <t>5700</t>
  </si>
  <si>
    <t>BLANCHE HARBOR</t>
  </si>
  <si>
    <t>MIRANDA</t>
  </si>
  <si>
    <t>MUNDALLIO</t>
  </si>
  <si>
    <t>PORT AUGUSTA NORTH</t>
  </si>
  <si>
    <t>PORT AUGUSTA WEST</t>
  </si>
  <si>
    <t>PORT PATERSON</t>
  </si>
  <si>
    <t>WAMI KATA</t>
  </si>
  <si>
    <t>WILLSDEN</t>
  </si>
  <si>
    <t>5690</t>
  </si>
  <si>
    <t>BOOKABIE</t>
  </si>
  <si>
    <t>CEDUNA</t>
  </si>
  <si>
    <t>CHARRA</t>
  </si>
  <si>
    <t>COORABIE</t>
  </si>
  <si>
    <t>DENIAL BAY</t>
  </si>
  <si>
    <t>FOWLERS BAY</t>
  </si>
  <si>
    <t>KALANBI</t>
  </si>
  <si>
    <t>KOONIBBA</t>
  </si>
  <si>
    <t>MALTEE</t>
  </si>
  <si>
    <t>MERGHINY</t>
  </si>
  <si>
    <t>NADIA</t>
  </si>
  <si>
    <t>NUNDROO</t>
  </si>
  <si>
    <t>PENONG</t>
  </si>
  <si>
    <t>THEVENARD</t>
  </si>
  <si>
    <t>UWORRA</t>
  </si>
  <si>
    <t>WATRABA</t>
  </si>
  <si>
    <t>WHITE WELL CORNER</t>
  </si>
  <si>
    <t>YALATA</t>
  </si>
  <si>
    <t>5680</t>
  </si>
  <si>
    <t>CARAWA</t>
  </si>
  <si>
    <t>CHANDADA</t>
  </si>
  <si>
    <t>CHINBINGINA</t>
  </si>
  <si>
    <t>EBA ANCHORAGE</t>
  </si>
  <si>
    <t>HASLAM</t>
  </si>
  <si>
    <t>INKSTER</t>
  </si>
  <si>
    <t>LAURA BAY</t>
  </si>
  <si>
    <t>MARYVALE</t>
  </si>
  <si>
    <t>MUDAMUCKLA</t>
  </si>
  <si>
    <t>NUNJIKOMPITA</t>
  </si>
  <si>
    <t>PERLUBIE</t>
  </si>
  <si>
    <t>PETINA</t>
  </si>
  <si>
    <t>PIEDNIPPIE</t>
  </si>
  <si>
    <t>PUNTABIE</t>
  </si>
  <si>
    <t>PUREBA</t>
  </si>
  <si>
    <t>SCEALE BAY</t>
  </si>
  <si>
    <t>SMOKY BAY</t>
  </si>
  <si>
    <t>STREAKY BAY</t>
  </si>
  <si>
    <t>WESTALL</t>
  </si>
  <si>
    <t>YANERBIE</t>
  </si>
  <si>
    <t>5671</t>
  </si>
  <si>
    <t>BAIRD BAY</t>
  </si>
  <si>
    <t>CALCA</t>
  </si>
  <si>
    <t>COLLEY</t>
  </si>
  <si>
    <t>MORTANA</t>
  </si>
  <si>
    <t>MOUNT COOPER</t>
  </si>
  <si>
    <t>PORT KENNY</t>
  </si>
  <si>
    <t>TYRINGA</t>
  </si>
  <si>
    <t>WITERA</t>
  </si>
  <si>
    <t>5670</t>
  </si>
  <si>
    <t>BRAMFIELD</t>
  </si>
  <si>
    <t>COLTON</t>
  </si>
  <si>
    <t>COOLILLIE</t>
  </si>
  <si>
    <t>ELLISTON</t>
  </si>
  <si>
    <t>KAPPAWANTA</t>
  </si>
  <si>
    <t>MOUNT JOY</t>
  </si>
  <si>
    <t>MOUNT WEDGE</t>
  </si>
  <si>
    <t>PALKAGEE</t>
  </si>
  <si>
    <t>POLDA</t>
  </si>
  <si>
    <t>TALIA</t>
  </si>
  <si>
    <t>ULYERRA</t>
  </si>
  <si>
    <t>5661</t>
  </si>
  <si>
    <t>KOOLGERA</t>
  </si>
  <si>
    <t>PIMBAACLA</t>
  </si>
  <si>
    <t>WALLALA</t>
  </si>
  <si>
    <t>WIRRULLA</t>
  </si>
  <si>
    <t>YANTANABIE</t>
  </si>
  <si>
    <t>5660</t>
  </si>
  <si>
    <t>CHILPENUNDA</t>
  </si>
  <si>
    <t>CUNGENA</t>
  </si>
  <si>
    <t>5655</t>
  </si>
  <si>
    <t>BOCKELBERG</t>
  </si>
  <si>
    <t>KALDOONERA</t>
  </si>
  <si>
    <t>POOCHERA</t>
  </si>
  <si>
    <t>PYGERY</t>
  </si>
  <si>
    <t>5654</t>
  </si>
  <si>
    <t>COCATA</t>
  </si>
  <si>
    <t>KARCULTABY</t>
  </si>
  <si>
    <t>MINNIPA</t>
  </si>
  <si>
    <t>MOUNT DAMPER</t>
  </si>
  <si>
    <t>5653</t>
  </si>
  <si>
    <t>YANINEE</t>
  </si>
  <si>
    <t>5652</t>
  </si>
  <si>
    <t>PANEY</t>
  </si>
  <si>
    <t>WUDINNA</t>
  </si>
  <si>
    <t>5651</t>
  </si>
  <si>
    <t>KYANCUTTA</t>
  </si>
  <si>
    <t>5650</t>
  </si>
  <si>
    <t>COOTRA</t>
  </si>
  <si>
    <t>KOONGAWA</t>
  </si>
  <si>
    <t>WARRAMBOO</t>
  </si>
  <si>
    <t>5642</t>
  </si>
  <si>
    <t>DARKE PEAK</t>
  </si>
  <si>
    <t>HAMBIDGE</t>
  </si>
  <si>
    <t>KIELPA</t>
  </si>
  <si>
    <t>MURLONG</t>
  </si>
  <si>
    <t>RUDALL</t>
  </si>
  <si>
    <t>5641</t>
  </si>
  <si>
    <t>BARNA</t>
  </si>
  <si>
    <t>BUCKLEBOO</t>
  </si>
  <si>
    <t>CARALUE</t>
  </si>
  <si>
    <t>CORTLINYE</t>
  </si>
  <si>
    <t>CUNYARIE</t>
  </si>
  <si>
    <t>KELLY</t>
  </si>
  <si>
    <t>KIMBA</t>
  </si>
  <si>
    <t>MOSELEY</t>
  </si>
  <si>
    <t>PANITYA</t>
  </si>
  <si>
    <t>PINKAWILLINIE</t>
  </si>
  <si>
    <t>SOLOMON</t>
  </si>
  <si>
    <t>WILCHERRY</t>
  </si>
  <si>
    <t>YALANDA</t>
  </si>
  <si>
    <t>5640</t>
  </si>
  <si>
    <t>CAMPOONA</t>
  </si>
  <si>
    <t>CLEVE</t>
  </si>
  <si>
    <t>JAMIESON</t>
  </si>
  <si>
    <t>WADDIKEE</t>
  </si>
  <si>
    <t>5633</t>
  </si>
  <si>
    <t>BOONERDO</t>
  </si>
  <si>
    <t>LOCK</t>
  </si>
  <si>
    <t>5632</t>
  </si>
  <si>
    <t>KAPINNIE</t>
  </si>
  <si>
    <t>YEELANNA</t>
  </si>
  <si>
    <t>5631</t>
  </si>
  <si>
    <t>COCKALEECHIE</t>
  </si>
  <si>
    <t>CUMMINS</t>
  </si>
  <si>
    <t>5630</t>
  </si>
  <si>
    <t>EDILLILIE</t>
  </si>
  <si>
    <t>5609</t>
  </si>
  <si>
    <t>WHYALLA JENKINS</t>
  </si>
  <si>
    <t>5608</t>
  </si>
  <si>
    <t>WHYALLA NORRIE</t>
  </si>
  <si>
    <t>WHYALLA NORRIE EAST</t>
  </si>
  <si>
    <t>WHYALLA NORRIE NORTH</t>
  </si>
  <si>
    <t>WHYALLA STUART</t>
  </si>
  <si>
    <t>5607</t>
  </si>
  <si>
    <t>BOSTON</t>
  </si>
  <si>
    <t>BROOKER</t>
  </si>
  <si>
    <t>CHARLTON GULLY</t>
  </si>
  <si>
    <t>COFFIN BAY</t>
  </si>
  <si>
    <t>COOMUNGA</t>
  </si>
  <si>
    <t>COULTA</t>
  </si>
  <si>
    <t>DUCK PONDS</t>
  </si>
  <si>
    <t>FARM BEACH</t>
  </si>
  <si>
    <t>FOUNTAIN</t>
  </si>
  <si>
    <t>GREEN PATCH</t>
  </si>
  <si>
    <t>HAWSON</t>
  </si>
  <si>
    <t>HORSE PENINSULA</t>
  </si>
  <si>
    <t>KARKOO</t>
  </si>
  <si>
    <t>KELLIDIE BAY</t>
  </si>
  <si>
    <t>KIANA</t>
  </si>
  <si>
    <t>KOPPIO</t>
  </si>
  <si>
    <t>LINCOLN NATIONAL PARK</t>
  </si>
  <si>
    <t>LIPSON</t>
  </si>
  <si>
    <t>LITTLE DOUGLAS</t>
  </si>
  <si>
    <t>LOUTH BAY</t>
  </si>
  <si>
    <t>MITCHELL</t>
  </si>
  <si>
    <t>MOODY</t>
  </si>
  <si>
    <t>MOUNT DRUMMOND</t>
  </si>
  <si>
    <t>MOUNT DUTTON BAY</t>
  </si>
  <si>
    <t>MOUNT HOPE</t>
  </si>
  <si>
    <t>MURDINGA</t>
  </si>
  <si>
    <t>NORTH SHIELDS</t>
  </si>
  <si>
    <t>PEACHNA</t>
  </si>
  <si>
    <t>PEARLAH</t>
  </si>
  <si>
    <t>POINT BOSTON</t>
  </si>
  <si>
    <t>POONINDIE</t>
  </si>
  <si>
    <t>PORT LINCOLN</t>
  </si>
  <si>
    <t>SHERINGA</t>
  </si>
  <si>
    <t>SLEAFORD</t>
  </si>
  <si>
    <t>SULLIVAN</t>
  </si>
  <si>
    <t>TIATUKIA</t>
  </si>
  <si>
    <t>TOOLIGIE</t>
  </si>
  <si>
    <t>TOOTENILLA</t>
  </si>
  <si>
    <t>TULKA</t>
  </si>
  <si>
    <t>TULKA NORTH</t>
  </si>
  <si>
    <t>ULEY</t>
  </si>
  <si>
    <t>UNGARRA</t>
  </si>
  <si>
    <t>VENUS BAY</t>
  </si>
  <si>
    <t>WANGARY</t>
  </si>
  <si>
    <t>WANILLA</t>
  </si>
  <si>
    <t>WARRACHIE</t>
  </si>
  <si>
    <t>WARROW</t>
  </si>
  <si>
    <t>WARUNDA</t>
  </si>
  <si>
    <t>WHITES FLAT</t>
  </si>
  <si>
    <t>WHITES RIVER</t>
  </si>
  <si>
    <t>YALLUNDA FLAT</t>
  </si>
  <si>
    <t>5606</t>
  </si>
  <si>
    <t>KIRTON POINT</t>
  </si>
  <si>
    <t>5605</t>
  </si>
  <si>
    <t>TUMBY BAY</t>
  </si>
  <si>
    <t>5604</t>
  </si>
  <si>
    <t>PORT NEILL</t>
  </si>
  <si>
    <t>5603</t>
  </si>
  <si>
    <t>ARNO BAY</t>
  </si>
  <si>
    <t>HINCKS</t>
  </si>
  <si>
    <t>VERRAN</t>
  </si>
  <si>
    <t>WHARMINDA</t>
  </si>
  <si>
    <t>5602</t>
  </si>
  <si>
    <t>COWELL</t>
  </si>
  <si>
    <t>LUCKY BAY</t>
  </si>
  <si>
    <t>MANGALO</t>
  </si>
  <si>
    <t>MIDGEE</t>
  </si>
  <si>
    <t>MILTALIE</t>
  </si>
  <si>
    <t>MINBRIE</t>
  </si>
  <si>
    <t>MITALIE</t>
  </si>
  <si>
    <t>MITCHELLVILLE</t>
  </si>
  <si>
    <t>MURNINNIE</t>
  </si>
  <si>
    <t>PORT GIBBON</t>
  </si>
  <si>
    <t>5601</t>
  </si>
  <si>
    <t>BACKY POINT</t>
  </si>
  <si>
    <t>BARSON</t>
  </si>
  <si>
    <t>COWLEDS LANDING</t>
  </si>
  <si>
    <t>CULTANA</t>
  </si>
  <si>
    <t>DOUGLAS POINT</t>
  </si>
  <si>
    <t>DOUGLAS POINT SOUTH</t>
  </si>
  <si>
    <t>FALSE BAY</t>
  </si>
  <si>
    <t>FITZGERALD BAY</t>
  </si>
  <si>
    <t>IRON KNOB</t>
  </si>
  <si>
    <t>MULLAQUANA</t>
  </si>
  <si>
    <t>POINT LOWLY NORTH</t>
  </si>
  <si>
    <t>5600</t>
  </si>
  <si>
    <t>IRON BARON</t>
  </si>
  <si>
    <t>POINT LOWLY</t>
  </si>
  <si>
    <t>PORT BONYTHON</t>
  </si>
  <si>
    <t>WHYALLA</t>
  </si>
  <si>
    <t>WHYALLA PLAYFORD</t>
  </si>
  <si>
    <t>5583</t>
  </si>
  <si>
    <t>COOBOWIE</t>
  </si>
  <si>
    <t>EDITHBURGH</t>
  </si>
  <si>
    <t>5582</t>
  </si>
  <si>
    <t>PORT GILES</t>
  </si>
  <si>
    <t>STANSBURY</t>
  </si>
  <si>
    <t>5581</t>
  </si>
  <si>
    <t>PORT VINCENT</t>
  </si>
  <si>
    <t>SHEAOAK FLAT</t>
  </si>
  <si>
    <t>5580</t>
  </si>
  <si>
    <t>CURRAMULKA</t>
  </si>
  <si>
    <t>5577</t>
  </si>
  <si>
    <t>FOUL BAY</t>
  </si>
  <si>
    <t>INNESTON</t>
  </si>
  <si>
    <t>WAROOKA</t>
  </si>
  <si>
    <t>5576</t>
  </si>
  <si>
    <t>HONITON</t>
  </si>
  <si>
    <t>PORT MOOROWIE</t>
  </si>
  <si>
    <t>YORKETOWN</t>
  </si>
  <si>
    <t>5575</t>
  </si>
  <si>
    <t>BLUFF BEACH</t>
  </si>
  <si>
    <t>CORNY POINT</t>
  </si>
  <si>
    <t>COUCH BEACH</t>
  </si>
  <si>
    <t>HARDWICKE BAY</t>
  </si>
  <si>
    <t>KOOLYWURTIE</t>
  </si>
  <si>
    <t>MINLATON</t>
  </si>
  <si>
    <t>POINT SOUTTAR</t>
  </si>
  <si>
    <t>POINT TURTON</t>
  </si>
  <si>
    <t>PORT JULIA</t>
  </si>
  <si>
    <t>PORT RICKABY</t>
  </si>
  <si>
    <t>RAMSAY</t>
  </si>
  <si>
    <t>STENHOUSE BAY</t>
  </si>
  <si>
    <t>THE PINES</t>
  </si>
  <si>
    <t>WHITE HUT</t>
  </si>
  <si>
    <t>WOOL BAY</t>
  </si>
  <si>
    <t>5573</t>
  </si>
  <si>
    <t>BALGOWAN</t>
  </si>
  <si>
    <t>CHINAMAN WELLS</t>
  </si>
  <si>
    <t>POINT PEARCE</t>
  </si>
  <si>
    <t>PORT VICTORIA</t>
  </si>
  <si>
    <t>SOUTH KILKERRAN</t>
  </si>
  <si>
    <t>URANIA</t>
  </si>
  <si>
    <t>WAURALTEE</t>
  </si>
  <si>
    <t>WEETULTA</t>
  </si>
  <si>
    <t>YORKE VALLEY</t>
  </si>
  <si>
    <t>5572</t>
  </si>
  <si>
    <t>ARTHURTON</t>
  </si>
  <si>
    <t>5571</t>
  </si>
  <si>
    <t>ARDROSSAN</t>
  </si>
  <si>
    <t>BLACK POINT</t>
  </si>
  <si>
    <t>CUNNINGHAM</t>
  </si>
  <si>
    <t>JAMES WELL</t>
  </si>
  <si>
    <t>PETERSVILLE</t>
  </si>
  <si>
    <t>PINE POINT</t>
  </si>
  <si>
    <t>ROGUES POINT</t>
  </si>
  <si>
    <t>SANDILANDS</t>
  </si>
  <si>
    <t>TIDDY WIDDY BEACH</t>
  </si>
  <si>
    <t>5570</t>
  </si>
  <si>
    <t>CLINTON</t>
  </si>
  <si>
    <t>CLINTON CENTRE</t>
  </si>
  <si>
    <t>PORT CLINTON</t>
  </si>
  <si>
    <t>PRICE</t>
  </si>
  <si>
    <t>5560</t>
  </si>
  <si>
    <t>BUTE</t>
  </si>
  <si>
    <t>NINNES</t>
  </si>
  <si>
    <t>5558</t>
  </si>
  <si>
    <t>AGERY</t>
  </si>
  <si>
    <t>CROSS ROADS</t>
  </si>
  <si>
    <t>EAST MOONTA</t>
  </si>
  <si>
    <t>HAMLEY</t>
  </si>
  <si>
    <t>KOOROONA</t>
  </si>
  <si>
    <t>MOONTA</t>
  </si>
  <si>
    <t>MOONTA BAY</t>
  </si>
  <si>
    <t>MOONTA MINES</t>
  </si>
  <si>
    <t>NALYAPPA</t>
  </si>
  <si>
    <t>NORTH MOONTA</t>
  </si>
  <si>
    <t>NORTH YELTA</t>
  </si>
  <si>
    <t>PARAMATTA</t>
  </si>
  <si>
    <t>PORT HUGHES</t>
  </si>
  <si>
    <t>YELTA</t>
  </si>
  <si>
    <t>5556</t>
  </si>
  <si>
    <t>WALLAROO PLAIN</t>
  </si>
  <si>
    <t>WARBURTO</t>
  </si>
  <si>
    <t>5555</t>
  </si>
  <si>
    <t>ALFORD</t>
  </si>
  <si>
    <t>COLLINSFIELD</t>
  </si>
  <si>
    <t>DOWLING</t>
  </si>
  <si>
    <t>DOWLINGVILLE</t>
  </si>
  <si>
    <t>HOPE GAP</t>
  </si>
  <si>
    <t>KULPARA</t>
  </si>
  <si>
    <t>LAKE VIEW</t>
  </si>
  <si>
    <t>MELTON</t>
  </si>
  <si>
    <t>MUNDOORA</t>
  </si>
  <si>
    <t>TICKERA</t>
  </si>
  <si>
    <t>WINULTA</t>
  </si>
  <si>
    <t>5554</t>
  </si>
  <si>
    <t>BOORS PLAIN</t>
  </si>
  <si>
    <t>CUNLIFFE</t>
  </si>
  <si>
    <t>JERUSALEM</t>
  </si>
  <si>
    <t>KADINA</t>
  </si>
  <si>
    <t>MATTA FLAT</t>
  </si>
  <si>
    <t>THOMAS PLAIN</t>
  </si>
  <si>
    <t>WALLAROO MINES</t>
  </si>
  <si>
    <t>WILLAMULKA</t>
  </si>
  <si>
    <t>5552</t>
  </si>
  <si>
    <t>KAINTON</t>
  </si>
  <si>
    <t>PASKEVILLE</t>
  </si>
  <si>
    <t>SUNNYVALE</t>
  </si>
  <si>
    <t>THRINGTON</t>
  </si>
  <si>
    <t>5550</t>
  </si>
  <si>
    <t>BEAUFORT</t>
  </si>
  <si>
    <t>BOWMANS</t>
  </si>
  <si>
    <t>INKERMAN</t>
  </si>
  <si>
    <t>KALLORA</t>
  </si>
  <si>
    <t>NANTAWARRA</t>
  </si>
  <si>
    <t>PORT WAKEFIELD</t>
  </si>
  <si>
    <t>PROOF RANGE</t>
  </si>
  <si>
    <t>SOUTH HUMMOCKS</t>
  </si>
  <si>
    <t>5540</t>
  </si>
  <si>
    <t>BUNGAMA</t>
  </si>
  <si>
    <t>COONAMIA</t>
  </si>
  <si>
    <t>NAPPERBY</t>
  </si>
  <si>
    <t>NELSHABY</t>
  </si>
  <si>
    <t>PIRIE EAST</t>
  </si>
  <si>
    <t>PORT DAVIS</t>
  </si>
  <si>
    <t>PORT PIRIE</t>
  </si>
  <si>
    <t>PORT PIRIE SOUTH</t>
  </si>
  <si>
    <t>PORT PIRIE WEST</t>
  </si>
  <si>
    <t>RISDON PARK</t>
  </si>
  <si>
    <t>RISDON PARK SOUTH</t>
  </si>
  <si>
    <t>SOLOMONTOWN</t>
  </si>
  <si>
    <t>TELOWIE</t>
  </si>
  <si>
    <t>WARNERTOWN</t>
  </si>
  <si>
    <t>5523</t>
  </si>
  <si>
    <t>BEETALOO</t>
  </si>
  <si>
    <t>CLEMENTS GAP</t>
  </si>
  <si>
    <t>CRYSTAL BROOK</t>
  </si>
  <si>
    <t>HUDDLESTON</t>
  </si>
  <si>
    <t>MERRITON</t>
  </si>
  <si>
    <t>NARRIDY</t>
  </si>
  <si>
    <t>NUROM</t>
  </si>
  <si>
    <t>WANDEARAH</t>
  </si>
  <si>
    <t>WANDEARAH EAST</t>
  </si>
  <si>
    <t>WANDEARAH WEST</t>
  </si>
  <si>
    <t>5522</t>
  </si>
  <si>
    <t>FISHERMAN BAY</t>
  </si>
  <si>
    <t>LOWER BROUGHTON</t>
  </si>
  <si>
    <t>PORT BROUGHTON</t>
  </si>
  <si>
    <t>WARD HILL</t>
  </si>
  <si>
    <t>5521</t>
  </si>
  <si>
    <t>REDHILL</t>
  </si>
  <si>
    <t>5520</t>
  </si>
  <si>
    <t>BARUNGA GAP</t>
  </si>
  <si>
    <t>BUMBUNGA</t>
  </si>
  <si>
    <t>BURNSFIELD</t>
  </si>
  <si>
    <t>GLEESON HILL</t>
  </si>
  <si>
    <t>SNOWTOWN</t>
  </si>
  <si>
    <t>WOKURNA</t>
  </si>
  <si>
    <t>5510</t>
  </si>
  <si>
    <t>LOCHIEL</t>
  </si>
  <si>
    <t>5502</t>
  </si>
  <si>
    <t>FISCHER</t>
  </si>
  <si>
    <t>GRACE PLAINS</t>
  </si>
  <si>
    <t>KORUNYE</t>
  </si>
  <si>
    <t>MALLALA</t>
  </si>
  <si>
    <t>REDBANKS</t>
  </si>
  <si>
    <t>REEVES PLAINS</t>
  </si>
  <si>
    <t>5501</t>
  </si>
  <si>
    <t>AVON</t>
  </si>
  <si>
    <t>Adelaide - North</t>
  </si>
  <si>
    <t>CALOMBA</t>
  </si>
  <si>
    <t>DUBLIN</t>
  </si>
  <si>
    <t>LEWISTON</t>
  </si>
  <si>
    <t>LONG PLAINS</t>
  </si>
  <si>
    <t>LOWER LIGHT</t>
  </si>
  <si>
    <t>MIDDLE BEACH</t>
  </si>
  <si>
    <t>PARHAM</t>
  </si>
  <si>
    <t>PORT GAWLER</t>
  </si>
  <si>
    <t>THOMPSON BEACH</t>
  </si>
  <si>
    <t>TWO WELLS</t>
  </si>
  <si>
    <t>WEBB BEACH</t>
  </si>
  <si>
    <t>WILD HORSE PLAINS</t>
  </si>
  <si>
    <t>WINDSOR</t>
  </si>
  <si>
    <t>5495</t>
  </si>
  <si>
    <t>BAROOTA</t>
  </si>
  <si>
    <t>GERMEIN BAY</t>
  </si>
  <si>
    <t>MAMBRAY CREEK</t>
  </si>
  <si>
    <t>NECTAR BROOK</t>
  </si>
  <si>
    <t>PORT FLINDERS</t>
  </si>
  <si>
    <t>PORT GERMEIN</t>
  </si>
  <si>
    <t>5493</t>
  </si>
  <si>
    <t>YONGALA</t>
  </si>
  <si>
    <t>5491</t>
  </si>
  <si>
    <t>BELALIE EAST</t>
  </si>
  <si>
    <t>BELALIE NORTH</t>
  </si>
  <si>
    <t>BUNDALEER GARDENS</t>
  </si>
  <si>
    <t>BUNDALEER NORTH</t>
  </si>
  <si>
    <t>HORNSDALE</t>
  </si>
  <si>
    <t>JAMESTOWN</t>
  </si>
  <si>
    <t>WEST BUNDALEER</t>
  </si>
  <si>
    <t>5490</t>
  </si>
  <si>
    <t>CALTOWIE</t>
  </si>
  <si>
    <t>CALTOWIE NORTH</t>
  </si>
  <si>
    <t>CALTOWIE WEST</t>
  </si>
  <si>
    <t>5485</t>
  </si>
  <si>
    <t>WILMINGTON</t>
  </si>
  <si>
    <t>5483</t>
  </si>
  <si>
    <t>5482</t>
  </si>
  <si>
    <t>BOOLEROO CENTRE</t>
  </si>
  <si>
    <t>WEPOWIE</t>
  </si>
  <si>
    <t>5481</t>
  </si>
  <si>
    <t>MURRAY TOWN</t>
  </si>
  <si>
    <t>WIRRABARA</t>
  </si>
  <si>
    <t>WONGYARRA</t>
  </si>
  <si>
    <t>5480</t>
  </si>
  <si>
    <t>APPILA</t>
  </si>
  <si>
    <t>LAURA</t>
  </si>
  <si>
    <t>STONE HUT</t>
  </si>
  <si>
    <t>5473</t>
  </si>
  <si>
    <t>5472</t>
  </si>
  <si>
    <t>GEORGETOWN</t>
  </si>
  <si>
    <t>5471</t>
  </si>
  <si>
    <t>GULNARE</t>
  </si>
  <si>
    <t>5470</t>
  </si>
  <si>
    <t>YACKA</t>
  </si>
  <si>
    <t>5464</t>
  </si>
  <si>
    <t>ANAMA</t>
  </si>
  <si>
    <t>BRINKWORTH</t>
  </si>
  <si>
    <t>CONDOWIE</t>
  </si>
  <si>
    <t>HART</t>
  </si>
  <si>
    <t>KOOLUNGA</t>
  </si>
  <si>
    <t>MAROLA</t>
  </si>
  <si>
    <t>ROCHESTER</t>
  </si>
  <si>
    <t>5462</t>
  </si>
  <si>
    <t>BLYTH</t>
  </si>
  <si>
    <t>5461</t>
  </si>
  <si>
    <t>BALAKLAVA</t>
  </si>
  <si>
    <t>BOWILLIA</t>
  </si>
  <si>
    <t>DALKEY</t>
  </si>
  <si>
    <t>ERITH</t>
  </si>
  <si>
    <t>EVERARD CENTRAL</t>
  </si>
  <si>
    <t>GOYDER</t>
  </si>
  <si>
    <t>HALBURY</t>
  </si>
  <si>
    <t>HOSKIN CORNER</t>
  </si>
  <si>
    <t>MOUNT TEMPLETON</t>
  </si>
  <si>
    <t>SAINTS</t>
  </si>
  <si>
    <t>STOW</t>
  </si>
  <si>
    <t>WATCHMAN</t>
  </si>
  <si>
    <t>WHITWARTA</t>
  </si>
  <si>
    <t>5460</t>
  </si>
  <si>
    <t>BARABBA</t>
  </si>
  <si>
    <t>OWEN</t>
  </si>
  <si>
    <t>PINERY</t>
  </si>
  <si>
    <t>STOCKYARD CREEK</t>
  </si>
  <si>
    <t>5455</t>
  </si>
  <si>
    <t>HILLTOWN</t>
  </si>
  <si>
    <t>5454</t>
  </si>
  <si>
    <t>ANDREWS</t>
  </si>
  <si>
    <t>BROUGHTON RIVER VALLEY</t>
  </si>
  <si>
    <t>EUROMINA</t>
  </si>
  <si>
    <t>HACKLINS CORNER</t>
  </si>
  <si>
    <t>WASHPOOL</t>
  </si>
  <si>
    <t>5453</t>
  </si>
  <si>
    <t>ARMAGH</t>
  </si>
  <si>
    <t>BARINIA</t>
  </si>
  <si>
    <t>BENBOURNIE</t>
  </si>
  <si>
    <t>BOCONNOC PARK</t>
  </si>
  <si>
    <t>CLARE</t>
  </si>
  <si>
    <t>GILLENTOWN</t>
  </si>
  <si>
    <t>HOYLETON</t>
  </si>
  <si>
    <t>KYBUNGA</t>
  </si>
  <si>
    <t>PENWORTHAM</t>
  </si>
  <si>
    <t>POLISH HILL RIVER</t>
  </si>
  <si>
    <t>SEVENHILL</t>
  </si>
  <si>
    <t>SPRING FARM</t>
  </si>
  <si>
    <t>SPRING GULLY</t>
  </si>
  <si>
    <t>STANLEY FLAT</t>
  </si>
  <si>
    <t>5452</t>
  </si>
  <si>
    <t>LEASINGHAM</t>
  </si>
  <si>
    <t>WATERVALE</t>
  </si>
  <si>
    <t>5451</t>
  </si>
  <si>
    <t>AUBURN</t>
  </si>
  <si>
    <t>UNDALYA</t>
  </si>
  <si>
    <t>5440</t>
  </si>
  <si>
    <t>COCKBURN</t>
  </si>
  <si>
    <t>MANNA HILL</t>
  </si>
  <si>
    <t>MINGARY</t>
  </si>
  <si>
    <t>NACKARA</t>
  </si>
  <si>
    <t>OLARY</t>
  </si>
  <si>
    <t>WAUKARINGA</t>
  </si>
  <si>
    <t>YUNTA</t>
  </si>
  <si>
    <t>5434</t>
  </si>
  <si>
    <t>BARNDIOOTA</t>
  </si>
  <si>
    <t>HAWKER</t>
  </si>
  <si>
    <t>KANYAKA</t>
  </si>
  <si>
    <t>5433</t>
  </si>
  <si>
    <t>BRUCE</t>
  </si>
  <si>
    <t>QUORN</t>
  </si>
  <si>
    <t>SALTIA</t>
  </si>
  <si>
    <t>STEPHENSTON</t>
  </si>
  <si>
    <t>WILLOCHRA</t>
  </si>
  <si>
    <t>YARRAH</t>
  </si>
  <si>
    <t>5432</t>
  </si>
  <si>
    <t>BELTON</t>
  </si>
  <si>
    <t>CARRIETON</t>
  </si>
  <si>
    <t>CRADOCK</t>
  </si>
  <si>
    <t>MOOCKRA</t>
  </si>
  <si>
    <t>YANYARRIE</t>
  </si>
  <si>
    <t>5431</t>
  </si>
  <si>
    <t>AMYTON</t>
  </si>
  <si>
    <t>BLACK ROCK</t>
  </si>
  <si>
    <t>COOMOOROO</t>
  </si>
  <si>
    <t>EURELIA</t>
  </si>
  <si>
    <t>HAMMOND</t>
  </si>
  <si>
    <t>JOHNBURG</t>
  </si>
  <si>
    <t>JOHNBURGH</t>
  </si>
  <si>
    <t>MINBURRA</t>
  </si>
  <si>
    <t>MORCHARD</t>
  </si>
  <si>
    <t>ORROROO</t>
  </si>
  <si>
    <t>PEKINA</t>
  </si>
  <si>
    <t>TARCOWIE</t>
  </si>
  <si>
    <t>WALLOWAY</t>
  </si>
  <si>
    <t>WILLOWIE</t>
  </si>
  <si>
    <t>YALPARA</t>
  </si>
  <si>
    <t>5422</t>
  </si>
  <si>
    <t>CAVENAGH</t>
  </si>
  <si>
    <t>DAWSON</t>
  </si>
  <si>
    <t>HARDY</t>
  </si>
  <si>
    <t>MANNANARIE</t>
  </si>
  <si>
    <t>MINVALARA</t>
  </si>
  <si>
    <t>OODLA WIRRA</t>
  </si>
  <si>
    <t>PARATOO</t>
  </si>
  <si>
    <t>PARNAROO</t>
  </si>
  <si>
    <t>PETERBOROUGH</t>
  </si>
  <si>
    <t>SUNNYBRAE</t>
  </si>
  <si>
    <t>UCOLTA</t>
  </si>
  <si>
    <t>YATINA</t>
  </si>
  <si>
    <t>5421</t>
  </si>
  <si>
    <t>FRANKLYN</t>
  </si>
  <si>
    <t>TEROWIE</t>
  </si>
  <si>
    <t>5420</t>
  </si>
  <si>
    <t>CANOWIE BELT</t>
  </si>
  <si>
    <t>WHYTE YARCOWIE</t>
  </si>
  <si>
    <t>5419</t>
  </si>
  <si>
    <t>CANOWIE</t>
  </si>
  <si>
    <t>HALLETT</t>
  </si>
  <si>
    <t>MOUNT BRYAN EAST</t>
  </si>
  <si>
    <t>PINE CREEK</t>
  </si>
  <si>
    <t>ULOOLOO</t>
  </si>
  <si>
    <t>WILLALO</t>
  </si>
  <si>
    <t>WONNA</t>
  </si>
  <si>
    <t>5418</t>
  </si>
  <si>
    <t>COLLINSVILLE</t>
  </si>
  <si>
    <t>MOUNT BRYAN</t>
  </si>
  <si>
    <t>5417</t>
  </si>
  <si>
    <t>BALDINA</t>
  </si>
  <si>
    <t>BOOBOROWIE</t>
  </si>
  <si>
    <t>BURRA</t>
  </si>
  <si>
    <t>BURRA EASTERN DISTRICTS</t>
  </si>
  <si>
    <t>GUM CREEK</t>
  </si>
  <si>
    <t>HANSON</t>
  </si>
  <si>
    <t>KOONOONA</t>
  </si>
  <si>
    <t>LEIGHTON</t>
  </si>
  <si>
    <t>MONGOLATA</t>
  </si>
  <si>
    <t>NORTH BOOBOROWIE</t>
  </si>
  <si>
    <t>5416</t>
  </si>
  <si>
    <t>FARRELL FLAT</t>
  </si>
  <si>
    <t>PORTER LAGOON</t>
  </si>
  <si>
    <t>5415</t>
  </si>
  <si>
    <t>MINTARO</t>
  </si>
  <si>
    <t>5414</t>
  </si>
  <si>
    <t>MANOORA</t>
  </si>
  <si>
    <t>5413</t>
  </si>
  <si>
    <t>APOINGA</t>
  </si>
  <si>
    <t>BLACK SPRINGS</t>
  </si>
  <si>
    <t>MARRABEL</t>
  </si>
  <si>
    <t>SADDLEWORTH</t>
  </si>
  <si>
    <t>STEELTON</t>
  </si>
  <si>
    <t>TARNMA</t>
  </si>
  <si>
    <t>TOTHILL BELT</t>
  </si>
  <si>
    <t>TOTHILL CREEK</t>
  </si>
  <si>
    <t>5412</t>
  </si>
  <si>
    <t>NAVAN</t>
  </si>
  <si>
    <t>RHYNIE</t>
  </si>
  <si>
    <t>WOOLSHED FLAT</t>
  </si>
  <si>
    <t>5411</t>
  </si>
  <si>
    <t>GILES CORNER</t>
  </si>
  <si>
    <t>TARLEE</t>
  </si>
  <si>
    <t>5410</t>
  </si>
  <si>
    <t>LINWOOD</t>
  </si>
  <si>
    <t>STOCKPORT</t>
  </si>
  <si>
    <t>5401</t>
  </si>
  <si>
    <t>HAMLEY BRIDGE</t>
  </si>
  <si>
    <t>SALTER SPRINGS</t>
  </si>
  <si>
    <t>5400</t>
  </si>
  <si>
    <t>MAGDALA</t>
  </si>
  <si>
    <t>MAGDALLA</t>
  </si>
  <si>
    <t>PINKERTON PLAINS</t>
  </si>
  <si>
    <t>WASLEYS</t>
  </si>
  <si>
    <t>WOOLSHEDS</t>
  </si>
  <si>
    <t>5381</t>
  </si>
  <si>
    <t>BRADY CREEK</t>
  </si>
  <si>
    <t>BRIGHT</t>
  </si>
  <si>
    <t>EMU DOWNS</t>
  </si>
  <si>
    <t>GERANIUM PLAINS</t>
  </si>
  <si>
    <t>HALLELUJAH HILLS</t>
  </si>
  <si>
    <t>ROBERTSTOWN</t>
  </si>
  <si>
    <t>ROCKY PLAIN</t>
  </si>
  <si>
    <t>WORLDS END</t>
  </si>
  <si>
    <t>WORLDS END CREEK</t>
  </si>
  <si>
    <t>5374</t>
  </si>
  <si>
    <t>AUSTRALIA PLAINS</t>
  </si>
  <si>
    <t>BOWER</t>
  </si>
  <si>
    <t>BROWNLOW</t>
  </si>
  <si>
    <t>BUCHANAN</t>
  </si>
  <si>
    <t>EUDUNDA</t>
  </si>
  <si>
    <t>FRANKTON</t>
  </si>
  <si>
    <t>HAMPDEN</t>
  </si>
  <si>
    <t>HANSBOROUGH</t>
  </si>
  <si>
    <t>JULIA</t>
  </si>
  <si>
    <t>MOUNT MARY</t>
  </si>
  <si>
    <t>NEALES FLAT</t>
  </si>
  <si>
    <t>NGAPALA</t>
  </si>
  <si>
    <t>PEEP HILL</t>
  </si>
  <si>
    <t>POINT PASS</t>
  </si>
  <si>
    <t>SUTHERLANDS</t>
  </si>
  <si>
    <t>5373</t>
  </si>
  <si>
    <t>ALLENDALE NORTH</t>
  </si>
  <si>
    <t>BAGOT WELL</t>
  </si>
  <si>
    <t>BETHEL</t>
  </si>
  <si>
    <t>FORDS</t>
  </si>
  <si>
    <t>KAPUNDA</t>
  </si>
  <si>
    <t>KOONUNGA</t>
  </si>
  <si>
    <t>ST JOHNS</t>
  </si>
  <si>
    <t>5372</t>
  </si>
  <si>
    <t>FREELING</t>
  </si>
  <si>
    <t>5371</t>
  </si>
  <si>
    <t>MORN HILL</t>
  </si>
  <si>
    <t>ROSEWORTHY</t>
  </si>
  <si>
    <t>SHEA-OAK LOG</t>
  </si>
  <si>
    <t>TEMPLERS</t>
  </si>
  <si>
    <t>5360</t>
  </si>
  <si>
    <t>GREENOCK</t>
  </si>
  <si>
    <t>NAIN</t>
  </si>
  <si>
    <t>5357</t>
  </si>
  <si>
    <t>BLANCHETOWN</t>
  </si>
  <si>
    <t>South Australia - South East</t>
  </si>
  <si>
    <t>MCBEAN POUND</t>
  </si>
  <si>
    <t>MOORUNDIE</t>
  </si>
  <si>
    <t>NEW WELL</t>
  </si>
  <si>
    <t>NOTTS WELL</t>
  </si>
  <si>
    <t>PAISLEY</t>
  </si>
  <si>
    <t>WIGLEY FLAT</t>
  </si>
  <si>
    <t>5356</t>
  </si>
  <si>
    <t>ANNADALE</t>
  </si>
  <si>
    <t>DUTTON</t>
  </si>
  <si>
    <t>DUTTON EAST</t>
  </si>
  <si>
    <t>SANDLETON</t>
  </si>
  <si>
    <t>ST KITTS</t>
  </si>
  <si>
    <t>STEINFELD</t>
  </si>
  <si>
    <t>TRURO</t>
  </si>
  <si>
    <t>5355</t>
  </si>
  <si>
    <t>DAVEYSTON</t>
  </si>
  <si>
    <t>EBENEZER</t>
  </si>
  <si>
    <t>LIGHT PASS</t>
  </si>
  <si>
    <t>MARANANGA</t>
  </si>
  <si>
    <t>MOPPA</t>
  </si>
  <si>
    <t>NURIOOTPA</t>
  </si>
  <si>
    <t>SEPPELTSFIELD</t>
  </si>
  <si>
    <t>STOCKWELL</t>
  </si>
  <si>
    <t>5354</t>
  </si>
  <si>
    <t>BAKARA</t>
  </si>
  <si>
    <t>BAKARA WELL</t>
  </si>
  <si>
    <t>FISHER</t>
  </si>
  <si>
    <t>GREENWAYS LANDING</t>
  </si>
  <si>
    <t>LANGS LANDING</t>
  </si>
  <si>
    <t>MARKS LANDING</t>
  </si>
  <si>
    <t>NAIDIA</t>
  </si>
  <si>
    <t>PUNYELROO</t>
  </si>
  <si>
    <t>SWAN REACH</t>
  </si>
  <si>
    <t>5353</t>
  </si>
  <si>
    <t>ANGASTON</t>
  </si>
  <si>
    <t>BLACK HILL</t>
  </si>
  <si>
    <t>CAMBRAI</t>
  </si>
  <si>
    <t>FLAXMAN VALLEY</t>
  </si>
  <si>
    <t>KEYNETON</t>
  </si>
  <si>
    <t>KONGOLIA</t>
  </si>
  <si>
    <t>MOCULTA</t>
  </si>
  <si>
    <t>MOUNT MCKENZIE</t>
  </si>
  <si>
    <t>PENRICE</t>
  </si>
  <si>
    <t>SEDAN</t>
  </si>
  <si>
    <t>SUNNYDALE</t>
  </si>
  <si>
    <t>TOWITTA</t>
  </si>
  <si>
    <t>5352</t>
  </si>
  <si>
    <t>BETHANY</t>
  </si>
  <si>
    <t>GOMERSAL</t>
  </si>
  <si>
    <t>KRONDORF</t>
  </si>
  <si>
    <t>ROWLAND FLAT</t>
  </si>
  <si>
    <t>STONE WELL</t>
  </si>
  <si>
    <t>TANUNDA</t>
  </si>
  <si>
    <t>VINE VALE</t>
  </si>
  <si>
    <t>5351</t>
  </si>
  <si>
    <t>ALTONA</t>
  </si>
  <si>
    <t>BAROSSA GOLDFIELDS</t>
  </si>
  <si>
    <t>COCKATOO VALLEY</t>
  </si>
  <si>
    <t>LYNDOCH</t>
  </si>
  <si>
    <t>MOUNT CRAWFORD</t>
  </si>
  <si>
    <t>PEWSEY VALE</t>
  </si>
  <si>
    <t>5350</t>
  </si>
  <si>
    <t>ROSEDALE</t>
  </si>
  <si>
    <t>SANDY CREEK</t>
  </si>
  <si>
    <t>5346</t>
  </si>
  <si>
    <t>COBDOGLA</t>
  </si>
  <si>
    <t>5345</t>
  </si>
  <si>
    <t>BARMERA</t>
  </si>
  <si>
    <t>LOVEDAY</t>
  </si>
  <si>
    <t>SPECTACLE LAKE</t>
  </si>
  <si>
    <t>5344</t>
  </si>
  <si>
    <t>GLOSSOP</t>
  </si>
  <si>
    <t>5343</t>
  </si>
  <si>
    <t>BERRI</t>
  </si>
  <si>
    <t>GERARD</t>
  </si>
  <si>
    <t>GURRA GURRA</t>
  </si>
  <si>
    <t>KATARAPKO</t>
  </si>
  <si>
    <t>LYRUP</t>
  </si>
  <si>
    <t>WINKIE</t>
  </si>
  <si>
    <t>5342</t>
  </si>
  <si>
    <t>MONASH</t>
  </si>
  <si>
    <t>5341</t>
  </si>
  <si>
    <t>CALPERUM</t>
  </si>
  <si>
    <t>CHAFFEY</t>
  </si>
  <si>
    <t>COOLTONG</t>
  </si>
  <si>
    <t>CRESCENT</t>
  </si>
  <si>
    <t>OLD CALPERUM</t>
  </si>
  <si>
    <t>RENMARK</t>
  </si>
  <si>
    <t>RENMARK NORTH</t>
  </si>
  <si>
    <t>RENMARK SOUTH</t>
  </si>
  <si>
    <t>RENMARK WEST</t>
  </si>
  <si>
    <t>YAMBA</t>
  </si>
  <si>
    <t>5340</t>
  </si>
  <si>
    <t>MUNDIC CREEK</t>
  </si>
  <si>
    <t>MURTHO</t>
  </si>
  <si>
    <t>PARINGA</t>
  </si>
  <si>
    <t>PIKE RIVER</t>
  </si>
  <si>
    <t>WONUARRA</t>
  </si>
  <si>
    <t>5333</t>
  </si>
  <si>
    <t>BOOKPURNONG</t>
  </si>
  <si>
    <t>LOXTON</t>
  </si>
  <si>
    <t>LOXTON NORTH</t>
  </si>
  <si>
    <t>NANGARI</t>
  </si>
  <si>
    <t>NEW RESIDENCE</t>
  </si>
  <si>
    <t>NOORA</t>
  </si>
  <si>
    <t>PATA</t>
  </si>
  <si>
    <t>PYAP</t>
  </si>
  <si>
    <t>PYAP WEST</t>
  </si>
  <si>
    <t>TAPLAN</t>
  </si>
  <si>
    <t>5332</t>
  </si>
  <si>
    <t>MOOROOK</t>
  </si>
  <si>
    <t>MOOROOK SOUTH</t>
  </si>
  <si>
    <t>WAPPILKA</t>
  </si>
  <si>
    <t>YINKANIE</t>
  </si>
  <si>
    <t>5331</t>
  </si>
  <si>
    <t>KINGSTON ON MURRAY</t>
  </si>
  <si>
    <t>KINGSTON-ON-MURRAY</t>
  </si>
  <si>
    <t>5330</t>
  </si>
  <si>
    <t>BOOLGUN</t>
  </si>
  <si>
    <t>DEVLINS POUND</t>
  </si>
  <si>
    <t>GOOD HOPE LANDING</t>
  </si>
  <si>
    <t>HOLDER</t>
  </si>
  <si>
    <t>HOLDER SIDING</t>
  </si>
  <si>
    <t>KANNI</t>
  </si>
  <si>
    <t>LOWBANK</t>
  </si>
  <si>
    <t>MARKARANKA</t>
  </si>
  <si>
    <t>OVERLAND CORNER</t>
  </si>
  <si>
    <t>POOGINOOK</t>
  </si>
  <si>
    <t>STOCKYARD PLAIN</t>
  </si>
  <si>
    <t>TAYLORVILLE</t>
  </si>
  <si>
    <t>WAIKERIE</t>
  </si>
  <si>
    <t>WOOLPUNDA</t>
  </si>
  <si>
    <t>5322</t>
  </si>
  <si>
    <t>GOLDEN HEIGHTS</t>
  </si>
  <si>
    <t>QUALCO</t>
  </si>
  <si>
    <t>RAMCO</t>
  </si>
  <si>
    <t>RAMCO HEIGHTS</t>
  </si>
  <si>
    <t>SUNLANDS</t>
  </si>
  <si>
    <t>5321</t>
  </si>
  <si>
    <t>CADELL</t>
  </si>
  <si>
    <t>CADELL LAGOON</t>
  </si>
  <si>
    <t>5320</t>
  </si>
  <si>
    <t>BEATTY</t>
  </si>
  <si>
    <t>BEAUMONTS</t>
  </si>
  <si>
    <t>BRENDA PARK</t>
  </si>
  <si>
    <t>BUNDEY</t>
  </si>
  <si>
    <t>EBA</t>
  </si>
  <si>
    <t>LINDLEY</t>
  </si>
  <si>
    <t>MAUDE</t>
  </si>
  <si>
    <t>MORGAN</t>
  </si>
  <si>
    <t>MORPHETTS FLAT</t>
  </si>
  <si>
    <t>MURBKO</t>
  </si>
  <si>
    <t>NORTH WEST BEND</t>
  </si>
  <si>
    <t>STUART</t>
  </si>
  <si>
    <t>WOMBATS REST</t>
  </si>
  <si>
    <t>5312</t>
  </si>
  <si>
    <t>VEITCH</t>
  </si>
  <si>
    <t>5311</t>
  </si>
  <si>
    <t>ALAWOONA</t>
  </si>
  <si>
    <t>BILLIATT</t>
  </si>
  <si>
    <t>BUGLE HUT</t>
  </si>
  <si>
    <t>MALPAS</t>
  </si>
  <si>
    <t>MERIBAH</t>
  </si>
  <si>
    <t>PARUNA</t>
  </si>
  <si>
    <t>SCHELL WELL</t>
  </si>
  <si>
    <t>TALDRA</t>
  </si>
  <si>
    <t>WUNKAR</t>
  </si>
  <si>
    <t>5310</t>
  </si>
  <si>
    <t>CALIPH</t>
  </si>
  <si>
    <t>WANBI</t>
  </si>
  <si>
    <t>5309</t>
  </si>
  <si>
    <t>BORRIKA</t>
  </si>
  <si>
    <t>HALIDON</t>
  </si>
  <si>
    <t>SANDALWOOD</t>
  </si>
  <si>
    <t>5308</t>
  </si>
  <si>
    <t>COPEVILLE</t>
  </si>
  <si>
    <t>GALGA</t>
  </si>
  <si>
    <t>KALYAN</t>
  </si>
  <si>
    <t>MAGGEA</t>
  </si>
  <si>
    <t>MANTUNG</t>
  </si>
  <si>
    <t>MERCUNDA</t>
  </si>
  <si>
    <t>PERPONDA</t>
  </si>
  <si>
    <t>5307</t>
  </si>
  <si>
    <t>KAROONDA</t>
  </si>
  <si>
    <t>KARTE</t>
  </si>
  <si>
    <t>KULKAMI</t>
  </si>
  <si>
    <t>LOWALDIE</t>
  </si>
  <si>
    <t>MARAMA</t>
  </si>
  <si>
    <t>MOOTATUNGA</t>
  </si>
  <si>
    <t>5306</t>
  </si>
  <si>
    <t>WYNARKA</t>
  </si>
  <si>
    <t>5304</t>
  </si>
  <si>
    <t>KRINGIN</t>
  </si>
  <si>
    <t>PEEBINGA</t>
  </si>
  <si>
    <t>PINNAROO</t>
  </si>
  <si>
    <t>5303</t>
  </si>
  <si>
    <t>PARILLA</t>
  </si>
  <si>
    <t>5302</t>
  </si>
  <si>
    <t>LAMEROO</t>
  </si>
  <si>
    <t>NGARKAT</t>
  </si>
  <si>
    <t>SMITHVILLE</t>
  </si>
  <si>
    <t>5301</t>
  </si>
  <si>
    <t>CARCUMA</t>
  </si>
  <si>
    <t>GERANIUM</t>
  </si>
  <si>
    <t>JABUK</t>
  </si>
  <si>
    <t>MOORLANDS</t>
  </si>
  <si>
    <t>NETHERTON</t>
  </si>
  <si>
    <t>PARRAKIE</t>
  </si>
  <si>
    <t>PEAKE</t>
  </si>
  <si>
    <t>WILKAWATT</t>
  </si>
  <si>
    <t>5291</t>
  </si>
  <si>
    <t>ALLENDALE EAST</t>
  </si>
  <si>
    <t>BLACKFELLOWS CAVES</t>
  </si>
  <si>
    <t>BURRUNGULE</t>
  </si>
  <si>
    <t>CANUNDA</t>
  </si>
  <si>
    <t>CAPE DOUGLAS</t>
  </si>
  <si>
    <t>CAROLINE</t>
  </si>
  <si>
    <t>CARPENTER ROCKS</t>
  </si>
  <si>
    <t>CAVETON</t>
  </si>
  <si>
    <t>COMPTON</t>
  </si>
  <si>
    <t>DISMAL SWAMP</t>
  </si>
  <si>
    <t>DONOVANS</t>
  </si>
  <si>
    <t>EIGHT MILE CREEK</t>
  </si>
  <si>
    <t>GLENBURNIE</t>
  </si>
  <si>
    <t>GLENCOE WEST</t>
  </si>
  <si>
    <t>KONGORONG</t>
  </si>
  <si>
    <t>MIL-LEL</t>
  </si>
  <si>
    <t>MINGBOOL</t>
  </si>
  <si>
    <t>MOORAK</t>
  </si>
  <si>
    <t>MOUNT GAMBIER</t>
  </si>
  <si>
    <t>MOUNT GAMBIER EAST</t>
  </si>
  <si>
    <t>MOUNT GAMBIER WEST</t>
  </si>
  <si>
    <t>MOUNT SCHANK</t>
  </si>
  <si>
    <t>NENE VALLEY</t>
  </si>
  <si>
    <t>OB FLAT</t>
  </si>
  <si>
    <t>PORT MACDONNELL</t>
  </si>
  <si>
    <t>RACECOURSE BAY</t>
  </si>
  <si>
    <t>SQUARE MILE</t>
  </si>
  <si>
    <t>SUTTONTOWN</t>
  </si>
  <si>
    <t>WANDILO</t>
  </si>
  <si>
    <t>WORROLONG</t>
  </si>
  <si>
    <t>WYE</t>
  </si>
  <si>
    <t>YAHL</t>
  </si>
  <si>
    <t>5290</t>
  </si>
  <si>
    <t>5280</t>
  </si>
  <si>
    <t>BEACHPORT</t>
  </si>
  <si>
    <t>CLAY WELLS</t>
  </si>
  <si>
    <t>FURNER</t>
  </si>
  <si>
    <t>GERMAN CREEK</t>
  </si>
  <si>
    <t>GERMAN FLAT</t>
  </si>
  <si>
    <t>HATHERLEIGH</t>
  </si>
  <si>
    <t>KANGAROO INN</t>
  </si>
  <si>
    <t>MAGAREY</t>
  </si>
  <si>
    <t>MILLICENT</t>
  </si>
  <si>
    <t>RENDELSHAM</t>
  </si>
  <si>
    <t>ROCKY CAMP</t>
  </si>
  <si>
    <t>SEBASTOPOL</t>
  </si>
  <si>
    <t>SOUTHEND</t>
  </si>
  <si>
    <t>TANTANOOLA</t>
  </si>
  <si>
    <t>THORNLEA</t>
  </si>
  <si>
    <t>WATTLE RANGE</t>
  </si>
  <si>
    <t>5279</t>
  </si>
  <si>
    <t>KOORINE</t>
  </si>
  <si>
    <t>MOUNT BURR</t>
  </si>
  <si>
    <t>MOUNT MCINTYRE</t>
  </si>
  <si>
    <t>SHORT</t>
  </si>
  <si>
    <t>TRIHI</t>
  </si>
  <si>
    <t>WATTLE RANGE EAST</t>
  </si>
  <si>
    <t>5278</t>
  </si>
  <si>
    <t>KALANGADOO</t>
  </si>
  <si>
    <t>KRONGART</t>
  </si>
  <si>
    <t>MOERLONG</t>
  </si>
  <si>
    <t>WEPAR</t>
  </si>
  <si>
    <t>5277</t>
  </si>
  <si>
    <t>COMAUM</t>
  </si>
  <si>
    <t>GLENROY</t>
  </si>
  <si>
    <t>MAAOUPE</t>
  </si>
  <si>
    <t>MONBULLA</t>
  </si>
  <si>
    <t>NANGWARRY</t>
  </si>
  <si>
    <t>PENOLA</t>
  </si>
  <si>
    <t>PLEASANT PARK</t>
  </si>
  <si>
    <t>TARPEENA</t>
  </si>
  <si>
    <t>5276</t>
  </si>
  <si>
    <t>BRAY</t>
  </si>
  <si>
    <t>NORA CREINA</t>
  </si>
  <si>
    <t>ROBE</t>
  </si>
  <si>
    <t>5275</t>
  </si>
  <si>
    <t>BLACKFORD</t>
  </si>
  <si>
    <t>BOATSWAIN POINT</t>
  </si>
  <si>
    <t>CAPE JAFFA</t>
  </si>
  <si>
    <t>KEILIRA</t>
  </si>
  <si>
    <t>KINGSTON S.E.</t>
  </si>
  <si>
    <t>KINGSTON SE</t>
  </si>
  <si>
    <t>MOUNT BENSON</t>
  </si>
  <si>
    <t>PINKS BEACH</t>
  </si>
  <si>
    <t>REEDY CREEK</t>
  </si>
  <si>
    <t>ROSETOWN</t>
  </si>
  <si>
    <t>SANDY GROVE</t>
  </si>
  <si>
    <t>TARATAP</t>
  </si>
  <si>
    <t>TILLEY SWAMP</t>
  </si>
  <si>
    <t>WANGOLINA</t>
  </si>
  <si>
    <t>WEST RANGE</t>
  </si>
  <si>
    <t>WYOMI</t>
  </si>
  <si>
    <t>5273</t>
  </si>
  <si>
    <t>AVENUE RANGE</t>
  </si>
  <si>
    <t>5272</t>
  </si>
  <si>
    <t>COLES</t>
  </si>
  <si>
    <t>CONMURRA</t>
  </si>
  <si>
    <t>FOX</t>
  </si>
  <si>
    <t>GREENWAYS</t>
  </si>
  <si>
    <t>LUCINDALE</t>
  </si>
  <si>
    <t>WOOLUMBOOL</t>
  </si>
  <si>
    <t>5271</t>
  </si>
  <si>
    <t>BOOL LAGOON</t>
  </si>
  <si>
    <t>CADGEE</t>
  </si>
  <si>
    <t>JOANNA</t>
  </si>
  <si>
    <t>KEPPOCH</t>
  </si>
  <si>
    <t>KOPPAMURRA</t>
  </si>
  <si>
    <t>LAURIE PARK</t>
  </si>
  <si>
    <t>LOCHABER</t>
  </si>
  <si>
    <t>MARCOLLAT</t>
  </si>
  <si>
    <t>MOUNT LIGHT</t>
  </si>
  <si>
    <t>MOYHALL</t>
  </si>
  <si>
    <t>NARACOORTE</t>
  </si>
  <si>
    <t>PADTHAWAY</t>
  </si>
  <si>
    <t>SPENCE</t>
  </si>
  <si>
    <t>STEWART RANGE</t>
  </si>
  <si>
    <t>STRUAN</t>
  </si>
  <si>
    <t>THE GAP</t>
  </si>
  <si>
    <t>WRATTONBULLY</t>
  </si>
  <si>
    <t>5270</t>
  </si>
  <si>
    <t>CAREW</t>
  </si>
  <si>
    <t>CUSTON</t>
  </si>
  <si>
    <t>KONGAL</t>
  </si>
  <si>
    <t>MUNDULLA</t>
  </si>
  <si>
    <t>MUNDULLA WEST</t>
  </si>
  <si>
    <t>SWEDE FLAT</t>
  </si>
  <si>
    <t>5269</t>
  </si>
  <si>
    <t>PINE HILL</t>
  </si>
  <si>
    <t>WOLSELEY</t>
  </si>
  <si>
    <t>5268</t>
  </si>
  <si>
    <t>BANGHAM</t>
  </si>
  <si>
    <t>BORDERTOWN</t>
  </si>
  <si>
    <t>BORDERTOWN SOUTH</t>
  </si>
  <si>
    <t>CANGARA</t>
  </si>
  <si>
    <t>CANNAWIGARA</t>
  </si>
  <si>
    <t>LOWAN VALE</t>
  </si>
  <si>
    <t>POOGINAGORIC</t>
  </si>
  <si>
    <t>SENIOR</t>
  </si>
  <si>
    <t>WESTERN FLAT</t>
  </si>
  <si>
    <t>5267</t>
  </si>
  <si>
    <t>BRIMBAGO</t>
  </si>
  <si>
    <t>COOMBE</t>
  </si>
  <si>
    <t>KEITH</t>
  </si>
  <si>
    <t>LAFFER</t>
  </si>
  <si>
    <t>MAKIN</t>
  </si>
  <si>
    <t>MCCALLUM</t>
  </si>
  <si>
    <t>MOUNT CHARLES</t>
  </si>
  <si>
    <t>PETHERICK</t>
  </si>
  <si>
    <t>SHAUGH</t>
  </si>
  <si>
    <t>SHERWOOD</t>
  </si>
  <si>
    <t>WILLALOOKA</t>
  </si>
  <si>
    <t>WIRREGA</t>
  </si>
  <si>
    <t>5266</t>
  </si>
  <si>
    <t>COLEBATCH</t>
  </si>
  <si>
    <t>DEEPWATER</t>
  </si>
  <si>
    <t>TINTINARA</t>
  </si>
  <si>
    <t>5265</t>
  </si>
  <si>
    <t>COONALPYN</t>
  </si>
  <si>
    <t>FIELD</t>
  </si>
  <si>
    <t>5264</t>
  </si>
  <si>
    <t>COORONG</t>
  </si>
  <si>
    <t>MENINGIE</t>
  </si>
  <si>
    <t>MENINGIE EAST</t>
  </si>
  <si>
    <t>MENINGIE WEST</t>
  </si>
  <si>
    <t>POLICEMAN POINT</t>
  </si>
  <si>
    <t>SALT CREEK</t>
  </si>
  <si>
    <t>WALTOWA</t>
  </si>
  <si>
    <t>5263</t>
  </si>
  <si>
    <t>COONAWARRA</t>
  </si>
  <si>
    <t>5262</t>
  </si>
  <si>
    <t>BINNUM</t>
  </si>
  <si>
    <t>FRANCES</t>
  </si>
  <si>
    <t>HYNAM</t>
  </si>
  <si>
    <t>KYBYBOLITE</t>
  </si>
  <si>
    <t>5261</t>
  </si>
  <si>
    <t>COOKE PLAINS</t>
  </si>
  <si>
    <t>COOMANDOOK</t>
  </si>
  <si>
    <t>CULBURRA</t>
  </si>
  <si>
    <t>KI KI</t>
  </si>
  <si>
    <t>YUMALI</t>
  </si>
  <si>
    <t>5260</t>
  </si>
  <si>
    <t>BAYAH</t>
  </si>
  <si>
    <t>ELWOMPLE</t>
  </si>
  <si>
    <t>TAILEM BEND</t>
  </si>
  <si>
    <t>5259</t>
  </si>
  <si>
    <t>ASHVILLE</t>
  </si>
  <si>
    <t>EAST WELLINGTON</t>
  </si>
  <si>
    <t>JERVOIS</t>
  </si>
  <si>
    <t>KEPA</t>
  </si>
  <si>
    <t>MALINONG</t>
  </si>
  <si>
    <t>NARRUNG</t>
  </si>
  <si>
    <t>NATURI</t>
  </si>
  <si>
    <t>POINT MCLEAY</t>
  </si>
  <si>
    <t>POLTALLOCH</t>
  </si>
  <si>
    <t>RAUKKAN</t>
  </si>
  <si>
    <t>WELLINGTON</t>
  </si>
  <si>
    <t>WELLINGTON EAST</t>
  </si>
  <si>
    <t>5256</t>
  </si>
  <si>
    <t>CLAYTON</t>
  </si>
  <si>
    <t>CLAYTON BAY</t>
  </si>
  <si>
    <t>MILANG</t>
  </si>
  <si>
    <t>NURRAGI</t>
  </si>
  <si>
    <t>POINT STURT</t>
  </si>
  <si>
    <t>TOLDEROL</t>
  </si>
  <si>
    <t>5255</t>
  </si>
  <si>
    <t>ANGAS PLAINS</t>
  </si>
  <si>
    <t>BELVIDERE</t>
  </si>
  <si>
    <t>BLETCHLEY</t>
  </si>
  <si>
    <t>FINNISS</t>
  </si>
  <si>
    <t>GEMMELLS</t>
  </si>
  <si>
    <t>HARTLEY</t>
  </si>
  <si>
    <t>HIGHLAND VALLEY</t>
  </si>
  <si>
    <t>LAKE PLAINS</t>
  </si>
  <si>
    <t>LANGHORNE CREEK</t>
  </si>
  <si>
    <t>MULGUNDAWA</t>
  </si>
  <si>
    <t>NALPA</t>
  </si>
  <si>
    <t>RED CREEK</t>
  </si>
  <si>
    <t>SALEM</t>
  </si>
  <si>
    <t>SANDERGROVE</t>
  </si>
  <si>
    <t>TOOPERANG</t>
  </si>
  <si>
    <t>WILLYAROO</t>
  </si>
  <si>
    <t>WOODCHESTER</t>
  </si>
  <si>
    <t>5254</t>
  </si>
  <si>
    <t>BUCCLEUCH</t>
  </si>
  <si>
    <t>Adelaide - Central and Hills</t>
  </si>
  <si>
    <t>CALLINGTON</t>
  </si>
  <si>
    <t>CALOOTE</t>
  </si>
  <si>
    <t>MONARTO</t>
  </si>
  <si>
    <t>MONARTO SOUTH</t>
  </si>
  <si>
    <t>MONTEITH</t>
  </si>
  <si>
    <t>MURRAY BRIDGE</t>
  </si>
  <si>
    <t>MYPOLONGA</t>
  </si>
  <si>
    <t>PALLAMANA</t>
  </si>
  <si>
    <t>PETWOOD</t>
  </si>
  <si>
    <t>ROCKLEIGH</t>
  </si>
  <si>
    <t>TEPKO</t>
  </si>
  <si>
    <t>THE POINT</t>
  </si>
  <si>
    <t>ZADOWS LANDING</t>
  </si>
  <si>
    <t>5253</t>
  </si>
  <si>
    <t>AVOCA DELL</t>
  </si>
  <si>
    <t>BRINKLEY</t>
  </si>
  <si>
    <t>BURDETT</t>
  </si>
  <si>
    <t>CHAPMAN BORE</t>
  </si>
  <si>
    <t>ETTRICK</t>
  </si>
  <si>
    <t>GIFFORD HILL</t>
  </si>
  <si>
    <t>GREENBANKS</t>
  </si>
  <si>
    <t>LONG FLAT</t>
  </si>
  <si>
    <t>MOBILONG</t>
  </si>
  <si>
    <t>MURRAWONG</t>
  </si>
  <si>
    <t>MURRAY BRIDGE EAST</t>
  </si>
  <si>
    <t>MURRAY BRIDGE NORTH</t>
  </si>
  <si>
    <t>MURRAY BRIDGE SOUTH</t>
  </si>
  <si>
    <t>NORTHERN HEIGHTS</t>
  </si>
  <si>
    <t>RIVERGLADES</t>
  </si>
  <si>
    <t>RIVERGLEN</t>
  </si>
  <si>
    <t>SWANPORT</t>
  </si>
  <si>
    <t>TOORA</t>
  </si>
  <si>
    <t>WHITE HILL</t>
  </si>
  <si>
    <t>WHITE SANDS</t>
  </si>
  <si>
    <t>WILLOW BANKS</t>
  </si>
  <si>
    <t>WOODS POINT</t>
  </si>
  <si>
    <t>5252</t>
  </si>
  <si>
    <t>HAY VALLEY</t>
  </si>
  <si>
    <t>KANMANTOO</t>
  </si>
  <si>
    <t>BRUKUNGA</t>
  </si>
  <si>
    <t>DAWESLEY</t>
  </si>
  <si>
    <t>NAIRNE</t>
  </si>
  <si>
    <t>5251</t>
  </si>
  <si>
    <t>MOUNT BARKER SPRINGS</t>
  </si>
  <si>
    <t>MOUNT BARKER SUMMIT</t>
  </si>
  <si>
    <t>BUGLE RANGES</t>
  </si>
  <si>
    <t>MOUNT BARKER JUNCTION</t>
  </si>
  <si>
    <t>WISTOW</t>
  </si>
  <si>
    <t>5250</t>
  </si>
  <si>
    <t>BLAKISTON</t>
  </si>
  <si>
    <t>TOTNESS</t>
  </si>
  <si>
    <t>LITTLEHAMPTON</t>
  </si>
  <si>
    <t>5246</t>
  </si>
  <si>
    <t>WOODHOUSE</t>
  </si>
  <si>
    <t>5245</t>
  </si>
  <si>
    <t>PAECHTOWN</t>
  </si>
  <si>
    <t>HAHNDORF</t>
  </si>
  <si>
    <t>VERDUN</t>
  </si>
  <si>
    <t>5244</t>
  </si>
  <si>
    <t>HARROGATE</t>
  </si>
  <si>
    <t>CHARLESTON</t>
  </si>
  <si>
    <t>INVERBRACKIE</t>
  </si>
  <si>
    <t>MOUNT TORRENS</t>
  </si>
  <si>
    <t>WOODSIDE</t>
  </si>
  <si>
    <t>5243</t>
  </si>
  <si>
    <t>OAKBANK</t>
  </si>
  <si>
    <t>5242</t>
  </si>
  <si>
    <t>BALHANNAH</t>
  </si>
  <si>
    <t>5241</t>
  </si>
  <si>
    <t>LOBETHAL</t>
  </si>
  <si>
    <t>5240</t>
  </si>
  <si>
    <t>LENSWOOD</t>
  </si>
  <si>
    <t>5238</t>
  </si>
  <si>
    <t>ANGAS VALLEY</t>
  </si>
  <si>
    <t>BIG BEND</t>
  </si>
  <si>
    <t>BOLTO</t>
  </si>
  <si>
    <t>BONYTHON</t>
  </si>
  <si>
    <t>BOWHILL</t>
  </si>
  <si>
    <t>CAURNAMONT</t>
  </si>
  <si>
    <t>CLAYPANS</t>
  </si>
  <si>
    <t>COOLCHA</t>
  </si>
  <si>
    <t>COWIRRA</t>
  </si>
  <si>
    <t>FIVE MILES</t>
  </si>
  <si>
    <t>FORSTER</t>
  </si>
  <si>
    <t>FRAHNS</t>
  </si>
  <si>
    <t>FRAYVILLE</t>
  </si>
  <si>
    <t>JULANKA HOLDINGS</t>
  </si>
  <si>
    <t>LAKE CARLET</t>
  </si>
  <si>
    <t>MANNUM</t>
  </si>
  <si>
    <t>NILDOTTIE</t>
  </si>
  <si>
    <t>OLD TEAL FLAT</t>
  </si>
  <si>
    <t>PELLARING FLAT</t>
  </si>
  <si>
    <t>POMPOOTA</t>
  </si>
  <si>
    <t>PONDE</t>
  </si>
  <si>
    <t>PORT MANNUM</t>
  </si>
  <si>
    <t>PUNTHARI</t>
  </si>
  <si>
    <t>PURNONG</t>
  </si>
  <si>
    <t>PURNONG LANDING</t>
  </si>
  <si>
    <t>ROCKY POINT</t>
  </si>
  <si>
    <t>TEAL FLAT</t>
  </si>
  <si>
    <t>WALKER FLAT</t>
  </si>
  <si>
    <t>WALL FLAT</t>
  </si>
  <si>
    <t>WONGULLA</t>
  </si>
  <si>
    <t>WOODLANE</t>
  </si>
  <si>
    <t>YOUNGHUSBAND</t>
  </si>
  <si>
    <t>YOUNGHUSBAND HOLDINGS</t>
  </si>
  <si>
    <t>5237</t>
  </si>
  <si>
    <t>APAMURRA</t>
  </si>
  <si>
    <t>MILENDELLA</t>
  </si>
  <si>
    <t>SANDERSTON</t>
  </si>
  <si>
    <t>5236</t>
  </si>
  <si>
    <t>TUNGKILLO</t>
  </si>
  <si>
    <t>5235</t>
  </si>
  <si>
    <t>EDEN VALLEY</t>
  </si>
  <si>
    <t>SPRINGTON</t>
  </si>
  <si>
    <t>TAUNTON</t>
  </si>
  <si>
    <t>CROMER</t>
  </si>
  <si>
    <t>5234</t>
  </si>
  <si>
    <t>BIRDWOOD</t>
  </si>
  <si>
    <t>5233</t>
  </si>
  <si>
    <t>FORRESTON</t>
  </si>
  <si>
    <t>GUMERACHA</t>
  </si>
  <si>
    <t>WARREN</t>
  </si>
  <si>
    <t>5232</t>
  </si>
  <si>
    <t>CUDLEE CREEK</t>
  </si>
  <si>
    <t>5231</t>
  </si>
  <si>
    <t>CHAIN OF PONDS</t>
  </si>
  <si>
    <t>KERSBROOK</t>
  </si>
  <si>
    <t>5223</t>
  </si>
  <si>
    <t>BAY OF SHOALS</t>
  </si>
  <si>
    <t>BIRCHMORE</t>
  </si>
  <si>
    <t>BROWNLOW KI</t>
  </si>
  <si>
    <t>CAPE BORDA</t>
  </si>
  <si>
    <t>CASSINI</t>
  </si>
  <si>
    <t>CYGNET RIVER</t>
  </si>
  <si>
    <t>DE MOLE RIVER</t>
  </si>
  <si>
    <t>D'ESTREES BAY</t>
  </si>
  <si>
    <t>DUNCAN</t>
  </si>
  <si>
    <t>EMU BAY</t>
  </si>
  <si>
    <t>FLINDERS CHASE</t>
  </si>
  <si>
    <t>GOSSE</t>
  </si>
  <si>
    <t>HAINES</t>
  </si>
  <si>
    <t>HARRIET RIVER</t>
  </si>
  <si>
    <t>KARATTA</t>
  </si>
  <si>
    <t>KINGSCOTE</t>
  </si>
  <si>
    <t>KOHINOOR</t>
  </si>
  <si>
    <t>MACGILLIVRAY</t>
  </si>
  <si>
    <t>MIDDLE RIVER</t>
  </si>
  <si>
    <t>NEPEAN BAY</t>
  </si>
  <si>
    <t>NEWLAND</t>
  </si>
  <si>
    <t>NORTH CAPE</t>
  </si>
  <si>
    <t>SEAL BAY</t>
  </si>
  <si>
    <t>SEDDON</t>
  </si>
  <si>
    <t>STOKES BAY</t>
  </si>
  <si>
    <t>STUN'SAIL BOOM</t>
  </si>
  <si>
    <t>VIVONNE BAY</t>
  </si>
  <si>
    <t>WESTERN RIVER</t>
  </si>
  <si>
    <t>WISANGER</t>
  </si>
  <si>
    <t>5222</t>
  </si>
  <si>
    <t>AMERICAN BEACH</t>
  </si>
  <si>
    <t>ANTECHAMBER BAY</t>
  </si>
  <si>
    <t>BAUDIN BEACH</t>
  </si>
  <si>
    <t>BROWN BEACH</t>
  </si>
  <si>
    <t>BROWNS BEACH</t>
  </si>
  <si>
    <t>CUTTLEFISH BAY</t>
  </si>
  <si>
    <t>DUDLEY EAST</t>
  </si>
  <si>
    <t>DUDLEY WEST</t>
  </si>
  <si>
    <t>HUNGERFORD</t>
  </si>
  <si>
    <t>IRONSTONE</t>
  </si>
  <si>
    <t>ISLAND BEACH</t>
  </si>
  <si>
    <t>KANGAROO HEAD</t>
  </si>
  <si>
    <t>PELICAN LAGOON</t>
  </si>
  <si>
    <t>PENNESHAW</t>
  </si>
  <si>
    <t>PORKY FLAT</t>
  </si>
  <si>
    <t>SAPPHIRETOWN</t>
  </si>
  <si>
    <t>WILLOUGHBY</t>
  </si>
  <si>
    <t>WILLSON RIVER</t>
  </si>
  <si>
    <t>5221</t>
  </si>
  <si>
    <t>AMERICAN RIVER</t>
  </si>
  <si>
    <t>BALLAST HEAD</t>
  </si>
  <si>
    <t>MUSTON</t>
  </si>
  <si>
    <t>5220</t>
  </si>
  <si>
    <t>PARNDANA</t>
  </si>
  <si>
    <t>5214</t>
  </si>
  <si>
    <t>CURRENCY CREEK</t>
  </si>
  <si>
    <t>GOOLWA</t>
  </si>
  <si>
    <t>GOOLWA BEACH</t>
  </si>
  <si>
    <t>GOOLWA NORTH</t>
  </si>
  <si>
    <t>GOOLWA SOUTH</t>
  </si>
  <si>
    <t>HINDMARSH ISLAND</t>
  </si>
  <si>
    <t>MOSQUITO HILL</t>
  </si>
  <si>
    <t>MUNDOO ISLAND</t>
  </si>
  <si>
    <t>5213</t>
  </si>
  <si>
    <t>5212</t>
  </si>
  <si>
    <t>PORT ELLIOT</t>
  </si>
  <si>
    <t>5211</t>
  </si>
  <si>
    <t>BACK VALLEY</t>
  </si>
  <si>
    <t>CHITON</t>
  </si>
  <si>
    <t>ENCOUNTER BAY</t>
  </si>
  <si>
    <t>HAYBOROUGH</t>
  </si>
  <si>
    <t>HINDMARSH VALLEY</t>
  </si>
  <si>
    <t>INMAN VALLEY</t>
  </si>
  <si>
    <t>LOWER INMAN VALLEY</t>
  </si>
  <si>
    <t>MCCRACKEN</t>
  </si>
  <si>
    <t>MOUNT JAGGED</t>
  </si>
  <si>
    <t>VICTOR HARBOR</t>
  </si>
  <si>
    <t>WAITPINGA</t>
  </si>
  <si>
    <t>WILLOW CREEK</t>
  </si>
  <si>
    <t>YILKI</t>
  </si>
  <si>
    <t>5210</t>
  </si>
  <si>
    <t>MOUNT COMPASS</t>
  </si>
  <si>
    <t>MOUNT MAGNIFICENT</t>
  </si>
  <si>
    <t>NANGKITA</t>
  </si>
  <si>
    <t>5204</t>
  </si>
  <si>
    <t>CAPE JERVIS</t>
  </si>
  <si>
    <t>CARRICKALINGA</t>
  </si>
  <si>
    <t>DEEP CREEK</t>
  </si>
  <si>
    <t>DELAMERE</t>
  </si>
  <si>
    <t>HAY FLAT</t>
  </si>
  <si>
    <t>NORMANVILLE</t>
  </si>
  <si>
    <t>RAPID BAY</t>
  </si>
  <si>
    <t>SECOND VALLEY</t>
  </si>
  <si>
    <t>SILVERTON</t>
  </si>
  <si>
    <t>WIRRINA COVE</t>
  </si>
  <si>
    <t>5203</t>
  </si>
  <si>
    <t>BALD HILLS</t>
  </si>
  <si>
    <t>PARAWA</t>
  </si>
  <si>
    <t>TORRENS VALE</t>
  </si>
  <si>
    <t>TUNKALILLA</t>
  </si>
  <si>
    <t>WATTLE FLAT</t>
  </si>
  <si>
    <t>YANKALILLA</t>
  </si>
  <si>
    <t>5202</t>
  </si>
  <si>
    <t>HINDMARSH TIERS</t>
  </si>
  <si>
    <t>MYPONGA</t>
  </si>
  <si>
    <t>MYPONGA BEACH</t>
  </si>
  <si>
    <t>5201</t>
  </si>
  <si>
    <t>BLACKFELLOWS CREEK</t>
  </si>
  <si>
    <t>MEADOWS</t>
  </si>
  <si>
    <t>PARIS CREEK</t>
  </si>
  <si>
    <t>PROSPECT HILL</t>
  </si>
  <si>
    <t>5174</t>
  </si>
  <si>
    <t>SELLICKS BEACH</t>
  </si>
  <si>
    <t>Adelaide - South</t>
  </si>
  <si>
    <t>SELLICKS HILL</t>
  </si>
  <si>
    <t>5173</t>
  </si>
  <si>
    <t>ALDINGA</t>
  </si>
  <si>
    <t>ALDINGA BEACH</t>
  </si>
  <si>
    <t>PORT WILLUNGA</t>
  </si>
  <si>
    <t>5172</t>
  </si>
  <si>
    <t>KUITPO</t>
  </si>
  <si>
    <t>KUITPO COLONY</t>
  </si>
  <si>
    <t>KYEEMA</t>
  </si>
  <si>
    <t>PAGES FLAT</t>
  </si>
  <si>
    <t>YUNDI</t>
  </si>
  <si>
    <t>DINGABLEDINGA</t>
  </si>
  <si>
    <t>HOPE FOREST</t>
  </si>
  <si>
    <t>MONTARRA</t>
  </si>
  <si>
    <t>THE RANGE</t>
  </si>
  <si>
    <t>WHITES VALLEY</t>
  </si>
  <si>
    <t>WILLUNGA</t>
  </si>
  <si>
    <t>WILLUNGA HILL</t>
  </si>
  <si>
    <t>WILLUNGA SOUTH</t>
  </si>
  <si>
    <t>5171</t>
  </si>
  <si>
    <t>BLEWITT SPRINGS</t>
  </si>
  <si>
    <t>MCLAREN FLAT</t>
  </si>
  <si>
    <t>MCLAREN VALE</t>
  </si>
  <si>
    <t>PEDLER CREEK</t>
  </si>
  <si>
    <t>TATACHILLA</t>
  </si>
  <si>
    <t>5170</t>
  </si>
  <si>
    <t>MASLIN BEACH</t>
  </si>
  <si>
    <t>5169</t>
  </si>
  <si>
    <t>MOANA</t>
  </si>
  <si>
    <t>SEAFORD</t>
  </si>
  <si>
    <t>SEAFORD HEIGHTS</t>
  </si>
  <si>
    <t>SEAFORD MEADOWS</t>
  </si>
  <si>
    <t>SEAFORD RISE</t>
  </si>
  <si>
    <t>5168</t>
  </si>
  <si>
    <t>NOARLUNGA CENTRE</t>
  </si>
  <si>
    <t>NOARLUNGA DOWNS</t>
  </si>
  <si>
    <t>OLD NOARLUNGA</t>
  </si>
  <si>
    <t>5167</t>
  </si>
  <si>
    <t>PORT NOARLUNGA</t>
  </si>
  <si>
    <t>PORT NOARLUNGA SOUTH</t>
  </si>
  <si>
    <t>5166</t>
  </si>
  <si>
    <t>O'SULLIVAN BEACH</t>
  </si>
  <si>
    <t>5165</t>
  </si>
  <si>
    <t>CHRISTIES BEACH</t>
  </si>
  <si>
    <t>CHRISTIES BEACH NORTH</t>
  </si>
  <si>
    <t>5164</t>
  </si>
  <si>
    <t>CHRISTIE DOWNS</t>
  </si>
  <si>
    <t>5163</t>
  </si>
  <si>
    <t>HACKHAM</t>
  </si>
  <si>
    <t>HACKHAM WEST</t>
  </si>
  <si>
    <t>HUNTFIELD HEIGHTS</t>
  </si>
  <si>
    <t>ONKAPARINGA HILLS</t>
  </si>
  <si>
    <t>5162</t>
  </si>
  <si>
    <t>MORPHETT VALE</t>
  </si>
  <si>
    <t>WOODCROFT</t>
  </si>
  <si>
    <t>5161</t>
  </si>
  <si>
    <t>OLD REYNELLA</t>
  </si>
  <si>
    <t>REYNELLA</t>
  </si>
  <si>
    <t>REYNELLA EAST</t>
  </si>
  <si>
    <t>5160</t>
  </si>
  <si>
    <t>LONSDALE</t>
  </si>
  <si>
    <t>PORT STANVAC</t>
  </si>
  <si>
    <t>5159</t>
  </si>
  <si>
    <t>ABERFOYLE PARK</t>
  </si>
  <si>
    <t>CHANDLERS HILL</t>
  </si>
  <si>
    <t>FLAGSTAFF HILL</t>
  </si>
  <si>
    <t>HAPPY VALLEY</t>
  </si>
  <si>
    <t>5158</t>
  </si>
  <si>
    <t>HALLETT COVE</t>
  </si>
  <si>
    <t>O'HALLORAN HILL</t>
  </si>
  <si>
    <t>SHEIDOW PARK</t>
  </si>
  <si>
    <t>TROTT PARK</t>
  </si>
  <si>
    <t>5157</t>
  </si>
  <si>
    <t>ASHBOURNE</t>
  </si>
  <si>
    <t>CHERRY GARDENS</t>
  </si>
  <si>
    <t>CLARENDON</t>
  </si>
  <si>
    <t>COROMANDEL EAST</t>
  </si>
  <si>
    <t>DORSET VALE</t>
  </si>
  <si>
    <t>KANGARILLA</t>
  </si>
  <si>
    <t>MCHARG CREEK</t>
  </si>
  <si>
    <t>5156</t>
  </si>
  <si>
    <t>UPPER STURT</t>
  </si>
  <si>
    <t>5155</t>
  </si>
  <si>
    <t>MOUNT GEORGE</t>
  </si>
  <si>
    <t>5154</t>
  </si>
  <si>
    <t>ALDGATE</t>
  </si>
  <si>
    <t>5153</t>
  </si>
  <si>
    <t>JUPITER CREEK</t>
  </si>
  <si>
    <t>BIGGS FLAT</t>
  </si>
  <si>
    <t>BRADBURY</t>
  </si>
  <si>
    <t>ECHUNGA</t>
  </si>
  <si>
    <t>FLAXLEY</t>
  </si>
  <si>
    <t>GREEN HILLS RANGE</t>
  </si>
  <si>
    <t>HEATHFIELD</t>
  </si>
  <si>
    <t>IRONBANK</t>
  </si>
  <si>
    <t>LONGWOOD</t>
  </si>
  <si>
    <t>MACCLESFIELD</t>
  </si>
  <si>
    <t>MYLOR</t>
  </si>
  <si>
    <t>SCOTT CREEK</t>
  </si>
  <si>
    <t>5152</t>
  </si>
  <si>
    <t>CLELAND</t>
  </si>
  <si>
    <t>CRAFERS</t>
  </si>
  <si>
    <t>CRAFERS WEST</t>
  </si>
  <si>
    <t>MOUNT LOFTY</t>
  </si>
  <si>
    <t>5151</t>
  </si>
  <si>
    <t>5150</t>
  </si>
  <si>
    <t>EAGLE ON THE HILL</t>
  </si>
  <si>
    <t>LEAWOOD GARDENS</t>
  </si>
  <si>
    <t>5144</t>
  </si>
  <si>
    <t>CAREY GULLY</t>
  </si>
  <si>
    <t>5142</t>
  </si>
  <si>
    <t>URAIDLA</t>
  </si>
  <si>
    <t>5141</t>
  </si>
  <si>
    <t>HORSNELL GULLY</t>
  </si>
  <si>
    <t>SUMMERTOWN</t>
  </si>
  <si>
    <t>5140</t>
  </si>
  <si>
    <t>GREENHILL</t>
  </si>
  <si>
    <t>5139</t>
  </si>
  <si>
    <t>FOREST RANGE</t>
  </si>
  <si>
    <t>5138</t>
  </si>
  <si>
    <t>BASKET RANGE</t>
  </si>
  <si>
    <t>5137</t>
  </si>
  <si>
    <t>ASHTON</t>
  </si>
  <si>
    <t>MARBLE HILL</t>
  </si>
  <si>
    <t>5136</t>
  </si>
  <si>
    <t>NORTON SUMMIT</t>
  </si>
  <si>
    <t>5134</t>
  </si>
  <si>
    <t>CHERRYVILLE</t>
  </si>
  <si>
    <t>MONTACUTE</t>
  </si>
  <si>
    <t>5133</t>
  </si>
  <si>
    <t>5132</t>
  </si>
  <si>
    <t>PARACOMBE</t>
  </si>
  <si>
    <t>5131</t>
  </si>
  <si>
    <t>HOUGHTON</t>
  </si>
  <si>
    <t>LOWER HERMITAGE</t>
  </si>
  <si>
    <t>UPPER HERMITAGE</t>
  </si>
  <si>
    <t>5127</t>
  </si>
  <si>
    <t>WYNN VALE</t>
  </si>
  <si>
    <t>5126</t>
  </si>
  <si>
    <t>FAIRVIEW PARK</t>
  </si>
  <si>
    <t>SURREY DOWNS</t>
  </si>
  <si>
    <t>YATALA VALE</t>
  </si>
  <si>
    <t>5125</t>
  </si>
  <si>
    <t>GOLDEN GROVE</t>
  </si>
  <si>
    <t>GOLDEN GROVE VILLAGE</t>
  </si>
  <si>
    <t>GREENWITH</t>
  </si>
  <si>
    <t>5121</t>
  </si>
  <si>
    <t>MACDONALD PARK</t>
  </si>
  <si>
    <t>PENFIELD</t>
  </si>
  <si>
    <t>PENFIELD GARDENS</t>
  </si>
  <si>
    <t>5120</t>
  </si>
  <si>
    <t>BUCKLAND PARK</t>
  </si>
  <si>
    <t>VIRGINIA</t>
  </si>
  <si>
    <t>5118</t>
  </si>
  <si>
    <t>WARD BELT</t>
  </si>
  <si>
    <t>BIBARINGA</t>
  </si>
  <si>
    <t>BUCHFELDE</t>
  </si>
  <si>
    <t>CONCORDIA</t>
  </si>
  <si>
    <t>GAWLER BELT</t>
  </si>
  <si>
    <t>GAWLER EAST</t>
  </si>
  <si>
    <t>GAWLER RIVER</t>
  </si>
  <si>
    <t>GAWLER SOUTH</t>
  </si>
  <si>
    <t>GAWLER WEST</t>
  </si>
  <si>
    <t>HEWETT</t>
  </si>
  <si>
    <t>KALBEEBA</t>
  </si>
  <si>
    <t>KANGAROO FLAT</t>
  </si>
  <si>
    <t>REID</t>
  </si>
  <si>
    <t>WILLASTON</t>
  </si>
  <si>
    <t>5117</t>
  </si>
  <si>
    <t>ANGLE VALE</t>
  </si>
  <si>
    <t>5116</t>
  </si>
  <si>
    <t>EVANSTON</t>
  </si>
  <si>
    <t>EVANSTON GARDENS</t>
  </si>
  <si>
    <t>EVANSTON PARK</t>
  </si>
  <si>
    <t>EVANSTON SOUTH</t>
  </si>
  <si>
    <t>HILLIER</t>
  </si>
  <si>
    <t>5115</t>
  </si>
  <si>
    <t>KUDLA</t>
  </si>
  <si>
    <t>MUNNO PARA</t>
  </si>
  <si>
    <t>MUNNO PARA DOWNS</t>
  </si>
  <si>
    <t>MUNNO PARA WEST</t>
  </si>
  <si>
    <t>5114</t>
  </si>
  <si>
    <t>ANDREWS FARM</t>
  </si>
  <si>
    <t>BLAKEVIEW</t>
  </si>
  <si>
    <t>CRAIGMORE</t>
  </si>
  <si>
    <t>GOULD CREEK</t>
  </si>
  <si>
    <t>HUMBUG SCRUB</t>
  </si>
  <si>
    <t>ONE TREE HILL</t>
  </si>
  <si>
    <t>SAMPSON FLAT</t>
  </si>
  <si>
    <t>SMITHFIELD</t>
  </si>
  <si>
    <t>SMITHFIELD PLAINS</t>
  </si>
  <si>
    <t>SMITHFIELD WEST</t>
  </si>
  <si>
    <t>ULEYBURY</t>
  </si>
  <si>
    <t>YATTALUNGA</t>
  </si>
  <si>
    <t>5113</t>
  </si>
  <si>
    <t>DAVOREN PARK</t>
  </si>
  <si>
    <t>DAVOREN PARK NORTH</t>
  </si>
  <si>
    <t>DAVOREN PARK SOUTH</t>
  </si>
  <si>
    <t>EDINBURGH NORTH</t>
  </si>
  <si>
    <t>ELIZABETH DOWNS</t>
  </si>
  <si>
    <t>ELIZABETH NORTH</t>
  </si>
  <si>
    <t>ELIZABETH PARK</t>
  </si>
  <si>
    <t>ELIZABETH WEST</t>
  </si>
  <si>
    <t>ELIZABETH WEST DC</t>
  </si>
  <si>
    <t>5112</t>
  </si>
  <si>
    <t>ELIZABETH</t>
  </si>
  <si>
    <t>ELIZABETH EAST</t>
  </si>
  <si>
    <t>ELIZABETH GROVE</t>
  </si>
  <si>
    <t>ELIZABETH SOUTH</t>
  </si>
  <si>
    <t>ELIZABETH VALE</t>
  </si>
  <si>
    <t>HILLBANK</t>
  </si>
  <si>
    <t>5111</t>
  </si>
  <si>
    <t>EDINBURGH</t>
  </si>
  <si>
    <t>EDINBURGH RAAF</t>
  </si>
  <si>
    <t>5110</t>
  </si>
  <si>
    <t>BOLIVAR</t>
  </si>
  <si>
    <t>BURTON</t>
  </si>
  <si>
    <t>DIREK</t>
  </si>
  <si>
    <t>GLOBE DERBY PARK</t>
  </si>
  <si>
    <t>ST KILDA</t>
  </si>
  <si>
    <t>WATERLOO CORNER</t>
  </si>
  <si>
    <t>5109</t>
  </si>
  <si>
    <t>BRAHMA LODGE</t>
  </si>
  <si>
    <t>SALISBURY EAST</t>
  </si>
  <si>
    <t>SALISBURY EAST NORTHBRI AVE</t>
  </si>
  <si>
    <t>SALISBURY HEIGHTS</t>
  </si>
  <si>
    <t>SALISBURY PARK</t>
  </si>
  <si>
    <t>SALISBURY PLAIN</t>
  </si>
  <si>
    <t>5108</t>
  </si>
  <si>
    <t>PARALOWIE</t>
  </si>
  <si>
    <t>SALISBURY</t>
  </si>
  <si>
    <t>SALISBURY DOWNS</t>
  </si>
  <si>
    <t>SALISBURY NORTH</t>
  </si>
  <si>
    <t>SALISBURY NORTH WHITES ROAD</t>
  </si>
  <si>
    <t>5107</t>
  </si>
  <si>
    <t>GREEN FIELDS</t>
  </si>
  <si>
    <t>PARAFIELD GARDENS</t>
  </si>
  <si>
    <t>5106</t>
  </si>
  <si>
    <t>PARAFIELD AIRPORT</t>
  </si>
  <si>
    <t>PARAFIELD</t>
  </si>
  <si>
    <t>SALISBURY SOUTH</t>
  </si>
  <si>
    <t>5098</t>
  </si>
  <si>
    <t>INGLE FARM</t>
  </si>
  <si>
    <t>WALKLEY HEIGHTS</t>
  </si>
  <si>
    <t>5097</t>
  </si>
  <si>
    <t>REDWOOD PARK</t>
  </si>
  <si>
    <t>RIDGEHAVEN</t>
  </si>
  <si>
    <t>ST AGNES</t>
  </si>
  <si>
    <t>5096</t>
  </si>
  <si>
    <t>GULFVIEW HEIGHTS</t>
  </si>
  <si>
    <t>PARA HILLS</t>
  </si>
  <si>
    <t>PARA HILLS WEST</t>
  </si>
  <si>
    <t>5095</t>
  </si>
  <si>
    <t>MAWSON LAKES</t>
  </si>
  <si>
    <t>POORAKA</t>
  </si>
  <si>
    <t>THE LEVELS</t>
  </si>
  <si>
    <t>5094</t>
  </si>
  <si>
    <t>CAVAN</t>
  </si>
  <si>
    <t>DRY CREEK</t>
  </si>
  <si>
    <t>GEPPS CROSS</t>
  </si>
  <si>
    <t>5093</t>
  </si>
  <si>
    <t>PARA VISTA</t>
  </si>
  <si>
    <t>VALLEY VIEW</t>
  </si>
  <si>
    <t>5092</t>
  </si>
  <si>
    <t>MODBURY</t>
  </si>
  <si>
    <t>MODBURY HEIGHTS</t>
  </si>
  <si>
    <t>MODBURY NORTH</t>
  </si>
  <si>
    <t>MODBURY NORTH DC</t>
  </si>
  <si>
    <t>5091</t>
  </si>
  <si>
    <t>BANKSIA PARK</t>
  </si>
  <si>
    <t>TEA TREE GULLY</t>
  </si>
  <si>
    <t>VISTA</t>
  </si>
  <si>
    <t>5090</t>
  </si>
  <si>
    <t>5089</t>
  </si>
  <si>
    <t>5088</t>
  </si>
  <si>
    <t>HOLDEN HILL</t>
  </si>
  <si>
    <t>5087</t>
  </si>
  <si>
    <t>KLEMZIG</t>
  </si>
  <si>
    <t>WINDSOR GARDENS</t>
  </si>
  <si>
    <t>5086</t>
  </si>
  <si>
    <t>GILLES PLAINS</t>
  </si>
  <si>
    <t>GREENACRES</t>
  </si>
  <si>
    <t>HAMPSTEAD GARDENS</t>
  </si>
  <si>
    <t>MANNINGHAM</t>
  </si>
  <si>
    <t>OAKDEN</t>
  </si>
  <si>
    <t>5085</t>
  </si>
  <si>
    <t>CLEARVIEW</t>
  </si>
  <si>
    <t>ENFIELD</t>
  </si>
  <si>
    <t>ENFIELD PLAZA</t>
  </si>
  <si>
    <t>LIGHTSVIEW</t>
  </si>
  <si>
    <t>NORTHFIELD</t>
  </si>
  <si>
    <t>NORTHGATE</t>
  </si>
  <si>
    <t>5084</t>
  </si>
  <si>
    <t>BLAIR ATHOL</t>
  </si>
  <si>
    <t>BLAIR ATHOL WEST</t>
  </si>
  <si>
    <t>KILBURN</t>
  </si>
  <si>
    <t>KILBURN NORTH</t>
  </si>
  <si>
    <t>5083</t>
  </si>
  <si>
    <t>BROADVIEW</t>
  </si>
  <si>
    <t>NAILSWORTH</t>
  </si>
  <si>
    <t>SEFTON PARK</t>
  </si>
  <si>
    <t>5082</t>
  </si>
  <si>
    <t>FITZROY</t>
  </si>
  <si>
    <t>OVINGHAM</t>
  </si>
  <si>
    <t>PROSPECT EAST</t>
  </si>
  <si>
    <t>PROSPECT WEST</t>
  </si>
  <si>
    <t>THORNGATE</t>
  </si>
  <si>
    <t>5081</t>
  </si>
  <si>
    <t>COLLINSWOOD</t>
  </si>
  <si>
    <t>GILBERTON</t>
  </si>
  <si>
    <t>MEDINDIE</t>
  </si>
  <si>
    <t>MEDINDIE GARDENS</t>
  </si>
  <si>
    <t>VALE PARK</t>
  </si>
  <si>
    <t>WALKERVILLE</t>
  </si>
  <si>
    <t>5076</t>
  </si>
  <si>
    <t>ATHELSTONE</t>
  </si>
  <si>
    <t>CASTAMBUL</t>
  </si>
  <si>
    <t>5075</t>
  </si>
  <si>
    <t>DERNANCOURT</t>
  </si>
  <si>
    <t>5074</t>
  </si>
  <si>
    <t>CAMPBELLTOWN</t>
  </si>
  <si>
    <t>NEWTON</t>
  </si>
  <si>
    <t>5073</t>
  </si>
  <si>
    <t>HECTORVILLE</t>
  </si>
  <si>
    <t>ROSTREVOR</t>
  </si>
  <si>
    <t>TRANMERE NORTH</t>
  </si>
  <si>
    <t>5072</t>
  </si>
  <si>
    <t>AULDANA</t>
  </si>
  <si>
    <t>MAGILL</t>
  </si>
  <si>
    <t>MAGILL NORTH</t>
  </si>
  <si>
    <t>MAGILL SOUTH</t>
  </si>
  <si>
    <t>ROSSLYN PARK</t>
  </si>
  <si>
    <t>SKYE</t>
  </si>
  <si>
    <t>TERINGIE</t>
  </si>
  <si>
    <t>WOODFORDE</t>
  </si>
  <si>
    <t>5071</t>
  </si>
  <si>
    <t>KENT TOWN</t>
  </si>
  <si>
    <t>KENT TOWN DC</t>
  </si>
  <si>
    <t>5070</t>
  </si>
  <si>
    <t>FELIXSTOW</t>
  </si>
  <si>
    <t>FIRLE</t>
  </si>
  <si>
    <t>GLYNDE</t>
  </si>
  <si>
    <t>GLYNDE DC</t>
  </si>
  <si>
    <t>GLYNDE PLAZA</t>
  </si>
  <si>
    <t>JOSLIN</t>
  </si>
  <si>
    <t>MARDEN</t>
  </si>
  <si>
    <t>PAYNEHAM</t>
  </si>
  <si>
    <t>PAYNEHAM SOUTH</t>
  </si>
  <si>
    <t>ROYSTON PARK</t>
  </si>
  <si>
    <t>5069</t>
  </si>
  <si>
    <t>COLLEGE PARK</t>
  </si>
  <si>
    <t>HACKNEY</t>
  </si>
  <si>
    <t>ST PETERS</t>
  </si>
  <si>
    <t>STEPNEY</t>
  </si>
  <si>
    <t>5068</t>
  </si>
  <si>
    <t>HEATHPOOL</t>
  </si>
  <si>
    <t>KENSINGTON GARDENS</t>
  </si>
  <si>
    <t>KENSINGTON PARK</t>
  </si>
  <si>
    <t>LEABROOK</t>
  </si>
  <si>
    <t>MARRYATVILLE</t>
  </si>
  <si>
    <t>ST MORRIS</t>
  </si>
  <si>
    <t>TRINITY GARDENS</t>
  </si>
  <si>
    <t>5067</t>
  </si>
  <si>
    <t>BEULAH PARK</t>
  </si>
  <si>
    <t>NORWOOD SOUTH</t>
  </si>
  <si>
    <t>ROSE PARK</t>
  </si>
  <si>
    <t>5066</t>
  </si>
  <si>
    <t>ERINDALE</t>
  </si>
  <si>
    <t>HAZELWOOD PARK</t>
  </si>
  <si>
    <t>STONYFELL</t>
  </si>
  <si>
    <t>WATERFALL GULLY</t>
  </si>
  <si>
    <t>WATTLE PARK</t>
  </si>
  <si>
    <t>5065</t>
  </si>
  <si>
    <t>DULWICH</t>
  </si>
  <si>
    <t>GLENSIDE</t>
  </si>
  <si>
    <t>LINDEN PARK</t>
  </si>
  <si>
    <t>TOORAK GARDENS</t>
  </si>
  <si>
    <t>TUSMORE</t>
  </si>
  <si>
    <t>5064</t>
  </si>
  <si>
    <t>GLEN OSMOND</t>
  </si>
  <si>
    <t>GLENUNGA</t>
  </si>
  <si>
    <t>MOUNT OSMOND</t>
  </si>
  <si>
    <t>ST GEORGES</t>
  </si>
  <si>
    <t>URRBRAE</t>
  </si>
  <si>
    <t>5063</t>
  </si>
  <si>
    <t>EASTWOOD</t>
  </si>
  <si>
    <t>FREWVILLE</t>
  </si>
  <si>
    <t>FULLARTON</t>
  </si>
  <si>
    <t>PARKSIDE</t>
  </si>
  <si>
    <t>5062</t>
  </si>
  <si>
    <t>MITCHAM SHOPPING CENTRE</t>
  </si>
  <si>
    <t>BROWN HILL CREEK</t>
  </si>
  <si>
    <t>CLAPHAM</t>
  </si>
  <si>
    <t>HAWTHORN</t>
  </si>
  <si>
    <t>KINGSWOOD</t>
  </si>
  <si>
    <t>LOWER MITCHAM</t>
  </si>
  <si>
    <t>LYNTON</t>
  </si>
  <si>
    <t>MITCHAM</t>
  </si>
  <si>
    <t>NETHERBY</t>
  </si>
  <si>
    <t>TORRENS PARK</t>
  </si>
  <si>
    <t>5061</t>
  </si>
  <si>
    <t>HYDE PARK</t>
  </si>
  <si>
    <t>MALVERN</t>
  </si>
  <si>
    <t>UNLEY</t>
  </si>
  <si>
    <t>UNLEY BC</t>
  </si>
  <si>
    <t>UNLEY DC</t>
  </si>
  <si>
    <t>UNLEY PARK</t>
  </si>
  <si>
    <t>5052</t>
  </si>
  <si>
    <t>BELAIR</t>
  </si>
  <si>
    <t>GLENALTA</t>
  </si>
  <si>
    <t>5051</t>
  </si>
  <si>
    <t>BLACKWOOD</t>
  </si>
  <si>
    <t>COROMANDEL VALLEY</t>
  </si>
  <si>
    <t>CRAIGBURN FARM</t>
  </si>
  <si>
    <t>HAWTHORNDENE</t>
  </si>
  <si>
    <t>5050</t>
  </si>
  <si>
    <t>BELLEVUE HEIGHTS</t>
  </si>
  <si>
    <t>EDEN HILLS</t>
  </si>
  <si>
    <t>5049</t>
  </si>
  <si>
    <t>KINGSTON PARK</t>
  </si>
  <si>
    <t>MARINO</t>
  </si>
  <si>
    <t>SEACLIFF</t>
  </si>
  <si>
    <t>SEACLIFF PARK</t>
  </si>
  <si>
    <t>SEAVIEW DOWNS</t>
  </si>
  <si>
    <t>5048</t>
  </si>
  <si>
    <t>DOVER GARDENS</t>
  </si>
  <si>
    <t>HOVE</t>
  </si>
  <si>
    <t>NORTH BRIGHTON</t>
  </si>
  <si>
    <t>SOUTH BRIGHTON</t>
  </si>
  <si>
    <t>5047</t>
  </si>
  <si>
    <t>SEACOMBE GARDENS</t>
  </si>
  <si>
    <t>SEACOMBE HEIGHTS</t>
  </si>
  <si>
    <t>STURT</t>
  </si>
  <si>
    <t>5046</t>
  </si>
  <si>
    <t>OAKLANDS PARK</t>
  </si>
  <si>
    <t>WARRADALE</t>
  </si>
  <si>
    <t>WARRADALE NORTH</t>
  </si>
  <si>
    <t>5045</t>
  </si>
  <si>
    <t>GLENELG</t>
  </si>
  <si>
    <t>GLENELG EAST</t>
  </si>
  <si>
    <t>GLENELG JETTY ROAD</t>
  </si>
  <si>
    <t>GLENELG NORTH</t>
  </si>
  <si>
    <t>GLENELG SOUTH</t>
  </si>
  <si>
    <t>5044</t>
  </si>
  <si>
    <t>GLENGOWRIE</t>
  </si>
  <si>
    <t>SOMERTON PARK</t>
  </si>
  <si>
    <t>5043</t>
  </si>
  <si>
    <t>ASCOT PARK</t>
  </si>
  <si>
    <t>MARION</t>
  </si>
  <si>
    <t>MITCHELL PARK</t>
  </si>
  <si>
    <t>MORPHETTVILLE</t>
  </si>
  <si>
    <t>PARK HOLME</t>
  </si>
  <si>
    <t>5042</t>
  </si>
  <si>
    <t>BEDFORD PARK</t>
  </si>
  <si>
    <t>CLOVELLY PARK</t>
  </si>
  <si>
    <t>FLINDERS UNIVERSITY</t>
  </si>
  <si>
    <t>PASADENA</t>
  </si>
  <si>
    <t>5041</t>
  </si>
  <si>
    <t>COLONEL LIGHT GARDENS</t>
  </si>
  <si>
    <t>CUMBERLAND PARK</t>
  </si>
  <si>
    <t>DAW PARK</t>
  </si>
  <si>
    <t>PANORAMA</t>
  </si>
  <si>
    <t>WESTBOURNE PARK</t>
  </si>
  <si>
    <t>5040</t>
  </si>
  <si>
    <t>NOVAR GARDENS</t>
  </si>
  <si>
    <t>Adelaide - West</t>
  </si>
  <si>
    <t>5039</t>
  </si>
  <si>
    <t>CLARENCE GARDENS</t>
  </si>
  <si>
    <t>EDWARDSTOWN</t>
  </si>
  <si>
    <t>MELROSE PARK</t>
  </si>
  <si>
    <t>MELROSE PARK DC</t>
  </si>
  <si>
    <t>5038</t>
  </si>
  <si>
    <t>CAMDEN PARK</t>
  </si>
  <si>
    <t>PLYMPTON</t>
  </si>
  <si>
    <t>PLYMPTON PARK</t>
  </si>
  <si>
    <t>SOUTH PLYMPTON</t>
  </si>
  <si>
    <t>5037</t>
  </si>
  <si>
    <t>GLANDORE</t>
  </si>
  <si>
    <t>KURRALTA PARK</t>
  </si>
  <si>
    <t>NETLEY</t>
  </si>
  <si>
    <t>NORTH PLYMPTON</t>
  </si>
  <si>
    <t>5035</t>
  </si>
  <si>
    <t>ASHFORD</t>
  </si>
  <si>
    <t>BLACK FOREST</t>
  </si>
  <si>
    <t>EVERARD PARK</t>
  </si>
  <si>
    <t>FORESTVILLE</t>
  </si>
  <si>
    <t>KESWICK</t>
  </si>
  <si>
    <t>KESWICK TERMINAL</t>
  </si>
  <si>
    <t>5034</t>
  </si>
  <si>
    <t>CLARENCE PARK</t>
  </si>
  <si>
    <t>MILLSWOOD</t>
  </si>
  <si>
    <t>WAYVILLE</t>
  </si>
  <si>
    <t>5033</t>
  </si>
  <si>
    <t>COWANDILLA</t>
  </si>
  <si>
    <t>HILTON PLAZA</t>
  </si>
  <si>
    <t>MARLESTON</t>
  </si>
  <si>
    <t>MARLESTON DC</t>
  </si>
  <si>
    <t>WEST RICHMOND</t>
  </si>
  <si>
    <t>5032</t>
  </si>
  <si>
    <t>BROOKLYN PARK</t>
  </si>
  <si>
    <t>LOCKLEYS</t>
  </si>
  <si>
    <t>UNDERDALE</t>
  </si>
  <si>
    <t>5031</t>
  </si>
  <si>
    <t>MILE END</t>
  </si>
  <si>
    <t>MILE END SOUTH</t>
  </si>
  <si>
    <t>THEBARTON</t>
  </si>
  <si>
    <t>TORRENSVILLE</t>
  </si>
  <si>
    <t>TORRENSVILLE PLAZA</t>
  </si>
  <si>
    <t>5025</t>
  </si>
  <si>
    <t>FLINDERS PARK</t>
  </si>
  <si>
    <t>KIDMAN PARK</t>
  </si>
  <si>
    <t>5024</t>
  </si>
  <si>
    <t>FULHAM</t>
  </si>
  <si>
    <t>FULHAM GARDENS</t>
  </si>
  <si>
    <t>5023</t>
  </si>
  <si>
    <t>FINDON</t>
  </si>
  <si>
    <t>SEATON</t>
  </si>
  <si>
    <t>SEATON NORTH</t>
  </si>
  <si>
    <t>5022</t>
  </si>
  <si>
    <t>GRANGE</t>
  </si>
  <si>
    <t>HENLEY BEACH</t>
  </si>
  <si>
    <t>HENLEY BEACH SOUTH</t>
  </si>
  <si>
    <t>KIRKCALDY</t>
  </si>
  <si>
    <t>TENNYSON</t>
  </si>
  <si>
    <t>5021</t>
  </si>
  <si>
    <t>WEST LAKES</t>
  </si>
  <si>
    <t>5020</t>
  </si>
  <si>
    <t>WEST LAKES SHORE</t>
  </si>
  <si>
    <t>5019</t>
  </si>
  <si>
    <t>SEMAPHORE</t>
  </si>
  <si>
    <t>SEMAPHORE PARK</t>
  </si>
  <si>
    <t>SEMAPHORE SOUTH</t>
  </si>
  <si>
    <t>5018</t>
  </si>
  <si>
    <t>NORTH HAVEN</t>
  </si>
  <si>
    <t>OUTER HARBOR</t>
  </si>
  <si>
    <t>5017</t>
  </si>
  <si>
    <t>OSBORNE</t>
  </si>
  <si>
    <t>TAPEROO</t>
  </si>
  <si>
    <t>5016</t>
  </si>
  <si>
    <t>LARGS BAY</t>
  </si>
  <si>
    <t>LARGS NORTH</t>
  </si>
  <si>
    <t>PETERHEAD</t>
  </si>
  <si>
    <t>5015</t>
  </si>
  <si>
    <t>BIRKENHEAD</t>
  </si>
  <si>
    <t>ETHELTON</t>
  </si>
  <si>
    <t>GLANVILLE</t>
  </si>
  <si>
    <t>NEW PORT</t>
  </si>
  <si>
    <t>PORT ADELAIDE</t>
  </si>
  <si>
    <t>PORT ADELAIDE BC</t>
  </si>
  <si>
    <t>PORT ADELAIDE DC</t>
  </si>
  <si>
    <t>5014</t>
  </si>
  <si>
    <t>ALBERT PARK</t>
  </si>
  <si>
    <t>CHELTENHAM</t>
  </si>
  <si>
    <t>HENDON</t>
  </si>
  <si>
    <t>ROYAL PARK</t>
  </si>
  <si>
    <t>5013</t>
  </si>
  <si>
    <t>GILLMAN</t>
  </si>
  <si>
    <t>OTTOWAY</t>
  </si>
  <si>
    <t>PENNINGTON</t>
  </si>
  <si>
    <t>ROSEWATER</t>
  </si>
  <si>
    <t>ROSEWATER EAST</t>
  </si>
  <si>
    <t>WINGFIELD</t>
  </si>
  <si>
    <t>5012</t>
  </si>
  <si>
    <t>ATHOL PARK</t>
  </si>
  <si>
    <t>MANSFIELD PARK</t>
  </si>
  <si>
    <t>WOODVILLE GARDENS</t>
  </si>
  <si>
    <t>WOODVILLE NORTH</t>
  </si>
  <si>
    <t>5011</t>
  </si>
  <si>
    <t>WOODVILLE</t>
  </si>
  <si>
    <t>WOODVILLE PARK</t>
  </si>
  <si>
    <t>WOODVILLE SOUTH</t>
  </si>
  <si>
    <t>WOODVILLE WEST</t>
  </si>
  <si>
    <t>5010</t>
  </si>
  <si>
    <t>ANGLE PARK</t>
  </si>
  <si>
    <t>FERRYDEN PARK</t>
  </si>
  <si>
    <t>REGENCY PARK</t>
  </si>
  <si>
    <t>REGENCY PARK BC</t>
  </si>
  <si>
    <t>5009</t>
  </si>
  <si>
    <t>ALLENBY GARDENS</t>
  </si>
  <si>
    <t>KILKENNY</t>
  </si>
  <si>
    <t>5008</t>
  </si>
  <si>
    <t>CROYDON</t>
  </si>
  <si>
    <t>CROYDON PARK</t>
  </si>
  <si>
    <t>CROYDON PARK SOUTH</t>
  </si>
  <si>
    <t>DEVON PARK</t>
  </si>
  <si>
    <t>RENOWN PARK</t>
  </si>
  <si>
    <t>RIDLEYTON</t>
  </si>
  <si>
    <t>WEST CROYDON</t>
  </si>
  <si>
    <t>5007</t>
  </si>
  <si>
    <t>BOWDEN</t>
  </si>
  <si>
    <t>BROMPTON</t>
  </si>
  <si>
    <t>WELLAND</t>
  </si>
  <si>
    <t>WEST HINDMARSH</t>
  </si>
  <si>
    <t>5006</t>
  </si>
  <si>
    <t>NORTH ADELAIDE</t>
  </si>
  <si>
    <t>5001</t>
  </si>
  <si>
    <t>ADELAIDE</t>
  </si>
  <si>
    <t>5000</t>
  </si>
  <si>
    <t>CITY WEST CAMPUS</t>
  </si>
  <si>
    <t>HALIFAX STREET</t>
  </si>
  <si>
    <t>HUTT STREET</t>
  </si>
  <si>
    <t>RUNDLE MALL</t>
  </si>
  <si>
    <t>STATION ARCADE</t>
  </si>
  <si>
    <t>STURT STREET</t>
  </si>
  <si>
    <t>4895</t>
  </si>
  <si>
    <t>AYTON</t>
  </si>
  <si>
    <t>Cairns</t>
  </si>
  <si>
    <t>BLOOMFIELD</t>
  </si>
  <si>
    <t>COOKTOWN</t>
  </si>
  <si>
    <t>DEGARRA</t>
  </si>
  <si>
    <t>ENDEAVOUR FALLS</t>
  </si>
  <si>
    <t>HELENVALE</t>
  </si>
  <si>
    <t>HOPE VALE</t>
  </si>
  <si>
    <t>ROSSVILLE</t>
  </si>
  <si>
    <t>STARCKE</t>
  </si>
  <si>
    <t>WUJAL WUJAL</t>
  </si>
  <si>
    <t>4891</t>
  </si>
  <si>
    <t>KARUMBA</t>
  </si>
  <si>
    <t>Queensland - Outback</t>
  </si>
  <si>
    <t>4890</t>
  </si>
  <si>
    <t>HOWITT</t>
  </si>
  <si>
    <t>NORMAN</t>
  </si>
  <si>
    <t>NORMANTON</t>
  </si>
  <si>
    <t>4888</t>
  </si>
  <si>
    <t>EVELYN</t>
  </si>
  <si>
    <t>KABAN</t>
  </si>
  <si>
    <t>RAVENSHOE</t>
  </si>
  <si>
    <t>TUMOULIN</t>
  </si>
  <si>
    <t>4887</t>
  </si>
  <si>
    <t>HERBERTON</t>
  </si>
  <si>
    <t>IRVINEBANK</t>
  </si>
  <si>
    <t>KALUNGA</t>
  </si>
  <si>
    <t>MOOMIN</t>
  </si>
  <si>
    <t>WATSONVILLE</t>
  </si>
  <si>
    <t>WONDECLA</t>
  </si>
  <si>
    <t>4886</t>
  </si>
  <si>
    <t>BEATRICE</t>
  </si>
  <si>
    <t>ELLINJAA</t>
  </si>
  <si>
    <t>MAALAN</t>
  </si>
  <si>
    <t>MIDDLEBROOK</t>
  </si>
  <si>
    <t>MILLAA MILLAA</t>
  </si>
  <si>
    <t>MINBUN</t>
  </si>
  <si>
    <t>MOREGATTA</t>
  </si>
  <si>
    <t>MUNGALLI</t>
  </si>
  <si>
    <t>4885</t>
  </si>
  <si>
    <t>BUTCHERS CREEK</t>
  </si>
  <si>
    <t>GLEN ALLYN</t>
  </si>
  <si>
    <t>JAGGAN</t>
  </si>
  <si>
    <t>KUREEN</t>
  </si>
  <si>
    <t>MALANDA</t>
  </si>
  <si>
    <t>NORTH JOHNSTONE</t>
  </si>
  <si>
    <t>PEERAMON</t>
  </si>
  <si>
    <t>TARZALI</t>
  </si>
  <si>
    <t>TOPAZ</t>
  </si>
  <si>
    <t>4884</t>
  </si>
  <si>
    <t>GADGARRA</t>
  </si>
  <si>
    <t>LAKE BARRINE</t>
  </si>
  <si>
    <t>LAKE EACHAM</t>
  </si>
  <si>
    <t>YUNGABURRA</t>
  </si>
  <si>
    <t>4883</t>
  </si>
  <si>
    <t>ATHERTON</t>
  </si>
  <si>
    <t>CARRINGTON</t>
  </si>
  <si>
    <t>EAST BARRON</t>
  </si>
  <si>
    <t>UPPER BARRON</t>
  </si>
  <si>
    <t>WONGABEL</t>
  </si>
  <si>
    <t>4882</t>
  </si>
  <si>
    <t>TOLGA</t>
  </si>
  <si>
    <t>4881</t>
  </si>
  <si>
    <t>KOAH</t>
  </si>
  <si>
    <t>KURANDA</t>
  </si>
  <si>
    <t>MONA MONA</t>
  </si>
  <si>
    <t>SPEEWAH</t>
  </si>
  <si>
    <t>4880</t>
  </si>
  <si>
    <t>ARRIGA</t>
  </si>
  <si>
    <t>BIBOOHRA</t>
  </si>
  <si>
    <t>CHEWKO</t>
  </si>
  <si>
    <t>GLEN RUSSELL</t>
  </si>
  <si>
    <t>MAREEBA</t>
  </si>
  <si>
    <t>PADDYS GREEN</t>
  </si>
  <si>
    <t>4879</t>
  </si>
  <si>
    <t>ELLIS BEACH</t>
  </si>
  <si>
    <t>KEWARRA BEACH</t>
  </si>
  <si>
    <t>PALM COVE</t>
  </si>
  <si>
    <t>TRINITY BEACH</t>
  </si>
  <si>
    <t>TRINITY PARK</t>
  </si>
  <si>
    <t>4878</t>
  </si>
  <si>
    <t>BARRON</t>
  </si>
  <si>
    <t>CARAVONICA</t>
  </si>
  <si>
    <t>HOLLOWAYS BEACH</t>
  </si>
  <si>
    <t>MACHANS BEACH</t>
  </si>
  <si>
    <t>YORKEYS KNOB</t>
  </si>
  <si>
    <t>4877</t>
  </si>
  <si>
    <t>CRAIGLIE</t>
  </si>
  <si>
    <t>KILLALOE</t>
  </si>
  <si>
    <t>OAK BEACH</t>
  </si>
  <si>
    <t>PORT DOUGLAS</t>
  </si>
  <si>
    <t>WANGETTI</t>
  </si>
  <si>
    <t>4876</t>
  </si>
  <si>
    <t>BAMAGA</t>
  </si>
  <si>
    <t>INJINOO</t>
  </si>
  <si>
    <t>NEW MAPOON</t>
  </si>
  <si>
    <t>SEISIA</t>
  </si>
  <si>
    <t>UMAGICO</t>
  </si>
  <si>
    <t>4875</t>
  </si>
  <si>
    <t>BADU ISLAND</t>
  </si>
  <si>
    <t>BOIGU ISLAND</t>
  </si>
  <si>
    <t>ERUB</t>
  </si>
  <si>
    <t>KUBIN VILLAGE</t>
  </si>
  <si>
    <t>4874</t>
  </si>
  <si>
    <t>EVANS LANDING</t>
  </si>
  <si>
    <t>JARDINE RIVER</t>
  </si>
  <si>
    <t>MAPOON</t>
  </si>
  <si>
    <t>MISSION RIVER</t>
  </si>
  <si>
    <t>NANUM</t>
  </si>
  <si>
    <t>NAPRANUM</t>
  </si>
  <si>
    <t>SHELBURNE</t>
  </si>
  <si>
    <t>TRUNDING</t>
  </si>
  <si>
    <t>WEIPA</t>
  </si>
  <si>
    <t>WEIPA AIRPORT</t>
  </si>
  <si>
    <t>WENLOCK</t>
  </si>
  <si>
    <t>4873</t>
  </si>
  <si>
    <t>BAMBOO</t>
  </si>
  <si>
    <t>BONNIE DOON</t>
  </si>
  <si>
    <t>CAPE TRIBULATION</t>
  </si>
  <si>
    <t>CASSOWARY</t>
  </si>
  <si>
    <t>COOYA BEACH</t>
  </si>
  <si>
    <t>COW BAY</t>
  </si>
  <si>
    <t>DAGMAR</t>
  </si>
  <si>
    <t>DAINTREE</t>
  </si>
  <si>
    <t>DEDIN</t>
  </si>
  <si>
    <t>DIWAN</t>
  </si>
  <si>
    <t>FINLAY VALE</t>
  </si>
  <si>
    <t>FINLAYVALE</t>
  </si>
  <si>
    <t>FOREST CREEK</t>
  </si>
  <si>
    <t>LOW ISLES</t>
  </si>
  <si>
    <t>LOWER DAINTREE</t>
  </si>
  <si>
    <t>MIALLO</t>
  </si>
  <si>
    <t>MOSSMAN</t>
  </si>
  <si>
    <t>MOSSMAN GORGE</t>
  </si>
  <si>
    <t>NEWELL</t>
  </si>
  <si>
    <t>NOAH</t>
  </si>
  <si>
    <t>SHANNONVALE</t>
  </si>
  <si>
    <t>SPURGEON</t>
  </si>
  <si>
    <t>STEWART CREEK VALLEY</t>
  </si>
  <si>
    <t>SYNDICATE</t>
  </si>
  <si>
    <t>THORNTON BEACH</t>
  </si>
  <si>
    <t>UPPER DAINTREE</t>
  </si>
  <si>
    <t>WHYANBEEL</t>
  </si>
  <si>
    <t>WONGA</t>
  </si>
  <si>
    <t>4872</t>
  </si>
  <si>
    <t>BARRINE</t>
  </si>
  <si>
    <t>BARWIDGI</t>
  </si>
  <si>
    <t>CAIRNS MC</t>
  </si>
  <si>
    <t>DANBULLA</t>
  </si>
  <si>
    <t>DIMBULAH</t>
  </si>
  <si>
    <t>FORTY MILE</t>
  </si>
  <si>
    <t>GLEN RUTH</t>
  </si>
  <si>
    <t>GUNNAWARRA</t>
  </si>
  <si>
    <t>INNOT HOT SPRINGS</t>
  </si>
  <si>
    <t>KAIRI</t>
  </si>
  <si>
    <t>KIRRAMA</t>
  </si>
  <si>
    <t>KOOMBOOLOOMBA</t>
  </si>
  <si>
    <t>KOWROWA</t>
  </si>
  <si>
    <t>LAKE TINAROO</t>
  </si>
  <si>
    <t>MINNAMOOLKA</t>
  </si>
  <si>
    <t>MOUNT GARNET</t>
  </si>
  <si>
    <t>MUNDERRA</t>
  </si>
  <si>
    <t>MUTCHILBA</t>
  </si>
  <si>
    <t>SILVER VALLEY</t>
  </si>
  <si>
    <t>TINAROO</t>
  </si>
  <si>
    <t>WAIRUNA</t>
  </si>
  <si>
    <t>WALKAMIN</t>
  </si>
  <si>
    <t>4871</t>
  </si>
  <si>
    <t>ABINGDON DOWNS</t>
  </si>
  <si>
    <t>ALMADEN</t>
  </si>
  <si>
    <t>ALOOMBA</t>
  </si>
  <si>
    <t>AMBER</t>
  </si>
  <si>
    <t>ARBOUIN</t>
  </si>
  <si>
    <t>ARCHER RIVER</t>
  </si>
  <si>
    <t>AURUKUN</t>
  </si>
  <si>
    <t>BASILISK</t>
  </si>
  <si>
    <t>BELLENDEN KER</t>
  </si>
  <si>
    <t>BLACKBULL</t>
  </si>
  <si>
    <t>BOLWARRA</t>
  </si>
  <si>
    <t>BOMBEETA</t>
  </si>
  <si>
    <t>BOOGAN</t>
  </si>
  <si>
    <t>BRAMSTON BEACH</t>
  </si>
  <si>
    <t>BULLERINGA</t>
  </si>
  <si>
    <t>CAMP CREEK</t>
  </si>
  <si>
    <t>CHILLAGOE</t>
  </si>
  <si>
    <t>CLARAVILLE</t>
  </si>
  <si>
    <t>COEN</t>
  </si>
  <si>
    <t>CONJUBOY</t>
  </si>
  <si>
    <t>CORALIE</t>
  </si>
  <si>
    <t>COWLEY</t>
  </si>
  <si>
    <t>COWLEY BEACH</t>
  </si>
  <si>
    <t>COWLEY CREEK</t>
  </si>
  <si>
    <t>CRYSTALBROOK</t>
  </si>
  <si>
    <t>CURRAJAH</t>
  </si>
  <si>
    <t>DEERAL</t>
  </si>
  <si>
    <t>DESAILLY</t>
  </si>
  <si>
    <t>DIXIE</t>
  </si>
  <si>
    <t>EAST CREEK</t>
  </si>
  <si>
    <t>EAST TRINITY</t>
  </si>
  <si>
    <t>EDWARD RIVER</t>
  </si>
  <si>
    <t>EINASLEIGH</t>
  </si>
  <si>
    <t>ESMERALDA</t>
  </si>
  <si>
    <t>FISHERY FALLS</t>
  </si>
  <si>
    <t>FITZROY ISLAND</t>
  </si>
  <si>
    <t>FORSAYTH</t>
  </si>
  <si>
    <t>FOSSILBROOK</t>
  </si>
  <si>
    <t>GAMBOOLA</t>
  </si>
  <si>
    <t>GERMANTOWN</t>
  </si>
  <si>
    <t>GILBERT RIVER</t>
  </si>
  <si>
    <t>GLEN BOUGHTON</t>
  </si>
  <si>
    <t>GREEN ISLAND</t>
  </si>
  <si>
    <t>GROGANVILLE</t>
  </si>
  <si>
    <t>GUNUNA</t>
  </si>
  <si>
    <t>HOLROYD RIVER</t>
  </si>
  <si>
    <t>HURRICANE</t>
  </si>
  <si>
    <t>JULATTEN</t>
  </si>
  <si>
    <t>KARRON</t>
  </si>
  <si>
    <t>KOWANYAMA</t>
  </si>
  <si>
    <t>KURRIMINE BEACH</t>
  </si>
  <si>
    <t>LAKEFIELD</t>
  </si>
  <si>
    <t>LAKELAND</t>
  </si>
  <si>
    <t>LAKELAND DOWNS</t>
  </si>
  <si>
    <t>LIZARD</t>
  </si>
  <si>
    <t>LOCKHART</t>
  </si>
  <si>
    <t>LOWER COWLEY</t>
  </si>
  <si>
    <t>LYNDSIDE</t>
  </si>
  <si>
    <t>MACALISTER RANGE</t>
  </si>
  <si>
    <t>MARAMIE</t>
  </si>
  <si>
    <t>MENA CREEK</t>
  </si>
  <si>
    <t>MIRIWINNI</t>
  </si>
  <si>
    <t>MIRRIWINNI</t>
  </si>
  <si>
    <t>MORNINGTON ISLAND</t>
  </si>
  <si>
    <t>MOUNT CARBINE</t>
  </si>
  <si>
    <t>MOUNT MOLLOY</t>
  </si>
  <si>
    <t>MOUNT MULGRAVE</t>
  </si>
  <si>
    <t>MOUNT MULLIGAN</t>
  </si>
  <si>
    <t>MOUNT SURPRISE</t>
  </si>
  <si>
    <t>NORTHHEAD</t>
  </si>
  <si>
    <t>NYCHUM</t>
  </si>
  <si>
    <t>PETFORD</t>
  </si>
  <si>
    <t>PORMPURAAW</t>
  </si>
  <si>
    <t>PORTLAND ROADS</t>
  </si>
  <si>
    <t>RAVENSWORTH</t>
  </si>
  <si>
    <t>RED RIVER</t>
  </si>
  <si>
    <t>ROOKWOOD</t>
  </si>
  <si>
    <t>SANDY POCKET</t>
  </si>
  <si>
    <t>SOUTH WELLESLEY ISLANDS</t>
  </si>
  <si>
    <t>SOUTHEDGE</t>
  </si>
  <si>
    <t>STAATEN</t>
  </si>
  <si>
    <t>STOCKTON</t>
  </si>
  <si>
    <t>STRATHMORE</t>
  </si>
  <si>
    <t>TALAROO</t>
  </si>
  <si>
    <t>THORNBOROUGH</t>
  </si>
  <si>
    <t>UTCHEE CREEK</t>
  </si>
  <si>
    <t>WANGAN</t>
  </si>
  <si>
    <t>WARRUBULLEN</t>
  </si>
  <si>
    <t>WAUGH POCKET</t>
  </si>
  <si>
    <t>WELLESLEY ISLANDS</t>
  </si>
  <si>
    <t>WEST WELLESLEY ISLANDS</t>
  </si>
  <si>
    <t>WOOPEN CREEK</t>
  </si>
  <si>
    <t>WROTHAM</t>
  </si>
  <si>
    <t>YAGOONYA</t>
  </si>
  <si>
    <t>YARRABAH</t>
  </si>
  <si>
    <t>YARRADEN</t>
  </si>
  <si>
    <t>4870</t>
  </si>
  <si>
    <t>AEROGLEN</t>
  </si>
  <si>
    <t>BARRON GORGE</t>
  </si>
  <si>
    <t>BRINSMEAD</t>
  </si>
  <si>
    <t>BUNGALOW</t>
  </si>
  <si>
    <t>CAIRNS</t>
  </si>
  <si>
    <t>CAIRNS CENTRAL</t>
  </si>
  <si>
    <t>CAIRNS CITY</t>
  </si>
  <si>
    <t>CAIRNS NORTH</t>
  </si>
  <si>
    <t>EARLVILLE</t>
  </si>
  <si>
    <t>EDGE HILL</t>
  </si>
  <si>
    <t>FRESHWATER</t>
  </si>
  <si>
    <t>KAMERUNGA</t>
  </si>
  <si>
    <t>KANIMBLA</t>
  </si>
  <si>
    <t>LAMB RANGE</t>
  </si>
  <si>
    <t>MANUNDA</t>
  </si>
  <si>
    <t>MARTYNVALE</t>
  </si>
  <si>
    <t>MOOROOBOOL</t>
  </si>
  <si>
    <t>NORTH CAIRNS</t>
  </si>
  <si>
    <t>PARRAMATTA PARK</t>
  </si>
  <si>
    <t>PORTSMITH</t>
  </si>
  <si>
    <t>REDLYNCH</t>
  </si>
  <si>
    <t>STRATFORD</t>
  </si>
  <si>
    <t>WESTCOURT</t>
  </si>
  <si>
    <t>WHITFIELD</t>
  </si>
  <si>
    <t>4869</t>
  </si>
  <si>
    <t>BENTLEY PARK</t>
  </si>
  <si>
    <t>EDMONTON</t>
  </si>
  <si>
    <t>MOUNT PETER</t>
  </si>
  <si>
    <t>WRIGHTS CREEK</t>
  </si>
  <si>
    <t>4868</t>
  </si>
  <si>
    <t>BAYVIEW HEIGHTS</t>
  </si>
  <si>
    <t>WHITE ROCK</t>
  </si>
  <si>
    <t>WOREE</t>
  </si>
  <si>
    <t>4865</t>
  </si>
  <si>
    <t>GOLDSBOROUGH</t>
  </si>
  <si>
    <t>GORDONVALE</t>
  </si>
  <si>
    <t>GREEN HILL</t>
  </si>
  <si>
    <t>KAMMA</t>
  </si>
  <si>
    <t>LITTLE MULGRAVE</t>
  </si>
  <si>
    <t>PACKERS CAMP</t>
  </si>
  <si>
    <t>4861</t>
  </si>
  <si>
    <t>BABINDA</t>
  </si>
  <si>
    <t>BARTLE FRERE</t>
  </si>
  <si>
    <t>EAST RUSSELL</t>
  </si>
  <si>
    <t>4860</t>
  </si>
  <si>
    <t>BAMBOO CREEK</t>
  </si>
  <si>
    <t>BELVEDERE</t>
  </si>
  <si>
    <t>COCONUTS</t>
  </si>
  <si>
    <t>COOROO LANDS</t>
  </si>
  <si>
    <t>COORUMBA</t>
  </si>
  <si>
    <t>COQUETTE POINT</t>
  </si>
  <si>
    <t>CULLINANE</t>
  </si>
  <si>
    <t>DARADGEE</t>
  </si>
  <si>
    <t>EAST INNISFAIL</t>
  </si>
  <si>
    <t>EAST PALMERSTON</t>
  </si>
  <si>
    <t>EUBENANGEE</t>
  </si>
  <si>
    <t>FITZGERALD CREEK</t>
  </si>
  <si>
    <t>FLYING FISH POINT</t>
  </si>
  <si>
    <t>GARRADUNGA</t>
  </si>
  <si>
    <t>GOONDI</t>
  </si>
  <si>
    <t>GOONDI BEND</t>
  </si>
  <si>
    <t>GOONDI HILL</t>
  </si>
  <si>
    <t>HUDSON</t>
  </si>
  <si>
    <t>INNISFAIL</t>
  </si>
  <si>
    <t>INNISFAIL ESTATE</t>
  </si>
  <si>
    <t>JUBILEE HEIGHTS</t>
  </si>
  <si>
    <t>MIGHELL</t>
  </si>
  <si>
    <t>MUNDOO</t>
  </si>
  <si>
    <t>NERADA</t>
  </si>
  <si>
    <t>NJATJAN</t>
  </si>
  <si>
    <t>O'BRIENS HILL</t>
  </si>
  <si>
    <t>PALMERSTON</t>
  </si>
  <si>
    <t>PIN GIN HILL</t>
  </si>
  <si>
    <t>SOUTH INNISFAIL</t>
  </si>
  <si>
    <t>STOTERS HILL</t>
  </si>
  <si>
    <t>SUNDOWN</t>
  </si>
  <si>
    <t>UPPER DARADGEE</t>
  </si>
  <si>
    <t>VASA VIEWS</t>
  </si>
  <si>
    <t>WANJURU</t>
  </si>
  <si>
    <t>WEBB</t>
  </si>
  <si>
    <t>WOOROONOORAN</t>
  </si>
  <si>
    <t>4859</t>
  </si>
  <si>
    <t>NGATJAN</t>
  </si>
  <si>
    <t>SOUTH JOHNSTONE</t>
  </si>
  <si>
    <t>4858</t>
  </si>
  <si>
    <t>COMOON LOOP</t>
  </si>
  <si>
    <t>ETTY BAY</t>
  </si>
  <si>
    <t>MARTYVILLE</t>
  </si>
  <si>
    <t>MOURILYAN</t>
  </si>
  <si>
    <t>MOURILYAN HARBOUR</t>
  </si>
  <si>
    <t>NEW HARBOURLINE</t>
  </si>
  <si>
    <t>4857</t>
  </si>
  <si>
    <t>SILKWOOD EAST</t>
  </si>
  <si>
    <t>4856</t>
  </si>
  <si>
    <t>GOOLBOO</t>
  </si>
  <si>
    <t>JAPOONVALE</t>
  </si>
  <si>
    <t>MCCUTCHEON</t>
  </si>
  <si>
    <t>SILKWOOD</t>
  </si>
  <si>
    <t>WALTER LEVER ESTATE</t>
  </si>
  <si>
    <t>4855</t>
  </si>
  <si>
    <t>DAVESON</t>
  </si>
  <si>
    <t>EL ARISH</t>
  </si>
  <si>
    <t>FRIDAY POCKET</t>
  </si>
  <si>
    <t>GRANADILLA</t>
  </si>
  <si>
    <t>JAFFA</t>
  </si>
  <si>
    <t>MAADI</t>
  </si>
  <si>
    <t>MARIA CREEKS</t>
  </si>
  <si>
    <t>SHELL POCKET</t>
  </si>
  <si>
    <t>4854</t>
  </si>
  <si>
    <t>BILYANA</t>
  </si>
  <si>
    <t>BIRKALLA</t>
  </si>
  <si>
    <t>BULGUN</t>
  </si>
  <si>
    <t>CARDSTONE</t>
  </si>
  <si>
    <t>DINGO POCKET</t>
  </si>
  <si>
    <t>DJARAWONG</t>
  </si>
  <si>
    <t>EAST FELUGA</t>
  </si>
  <si>
    <t>EURAMO</t>
  </si>
  <si>
    <t>FELUGA</t>
  </si>
  <si>
    <t>HULL HEADS</t>
  </si>
  <si>
    <t>JARRA CREEK</t>
  </si>
  <si>
    <t>KOOROOMOOL</t>
  </si>
  <si>
    <t>LOWER TULLY</t>
  </si>
  <si>
    <t>MERRYBURN</t>
  </si>
  <si>
    <t>MIDGENOO</t>
  </si>
  <si>
    <t>MOUNT MACKAY</t>
  </si>
  <si>
    <t>MUNRO PLAINS</t>
  </si>
  <si>
    <t>MURRAY UPPER</t>
  </si>
  <si>
    <t>MURRIGAL</t>
  </si>
  <si>
    <t>SILKY OAK</t>
  </si>
  <si>
    <t>TULLY</t>
  </si>
  <si>
    <t>TULLY HEADS</t>
  </si>
  <si>
    <t>WALTER HILL</t>
  </si>
  <si>
    <t>WARRAMI</t>
  </si>
  <si>
    <t>4852</t>
  </si>
  <si>
    <t>BINGIL BAY</t>
  </si>
  <si>
    <t>CARMOO</t>
  </si>
  <si>
    <t>DJIRU</t>
  </si>
  <si>
    <t>DUNK</t>
  </si>
  <si>
    <t>GARNERS BEACH</t>
  </si>
  <si>
    <t>MIDGEREE BAR</t>
  </si>
  <si>
    <t>MISSION BEACH</t>
  </si>
  <si>
    <t>SOUTH MISSION</t>
  </si>
  <si>
    <t>SOUTH MISSION BEACH</t>
  </si>
  <si>
    <t>TAM O'SHANTER</t>
  </si>
  <si>
    <t>WONGALING BEACH</t>
  </si>
  <si>
    <t>4850</t>
  </si>
  <si>
    <t>INGHAM</t>
  </si>
  <si>
    <t>Townsville</t>
  </si>
  <si>
    <t>ABERGOWRIE</t>
  </si>
  <si>
    <t>ALLINGHAM</t>
  </si>
  <si>
    <t>BAMBAROO</t>
  </si>
  <si>
    <t>BEMERSIDE</t>
  </si>
  <si>
    <t>BLACKROCK</t>
  </si>
  <si>
    <t>BRAEMEADOWS</t>
  </si>
  <si>
    <t>COOLBIE</t>
  </si>
  <si>
    <t>CORDELIA</t>
  </si>
  <si>
    <t>DALRYMPLE CREEK</t>
  </si>
  <si>
    <t>FORESTHOME</t>
  </si>
  <si>
    <t>GAIRLOCH</t>
  </si>
  <si>
    <t>GARRAWALT</t>
  </si>
  <si>
    <t>HALIFAX</t>
  </si>
  <si>
    <t>HAWKINS CREEK</t>
  </si>
  <si>
    <t>HELENS HILL</t>
  </si>
  <si>
    <t>LANNERCOST</t>
  </si>
  <si>
    <t>LONG POCKET</t>
  </si>
  <si>
    <t>LUCINDA</t>
  </si>
  <si>
    <t>MACKNADE</t>
  </si>
  <si>
    <t>MOUNT FOX</t>
  </si>
  <si>
    <t>ORIENT</t>
  </si>
  <si>
    <t>PEACOCK SIDING</t>
  </si>
  <si>
    <t>TAYLORS BEACH</t>
  </si>
  <si>
    <t>TOOBANNA</t>
  </si>
  <si>
    <t>TREBONNE</t>
  </si>
  <si>
    <t>UPPER STONE</t>
  </si>
  <si>
    <t>VALLEY OF LAGOONS</t>
  </si>
  <si>
    <t>VICTORIA ESTATE</t>
  </si>
  <si>
    <t>VICTORIA PLANTATION</t>
  </si>
  <si>
    <t>WALLAMAN</t>
  </si>
  <si>
    <t>WHARPS</t>
  </si>
  <si>
    <t>YURUGA</t>
  </si>
  <si>
    <t>4849</t>
  </si>
  <si>
    <t>CARDWELL</t>
  </si>
  <si>
    <t>DAMPER CREEK</t>
  </si>
  <si>
    <t>HINCHINBROOK</t>
  </si>
  <si>
    <t>LUMHOLTZ</t>
  </si>
  <si>
    <t>RUNGOO</t>
  </si>
  <si>
    <t>4830</t>
  </si>
  <si>
    <t>BURKETOWN</t>
  </si>
  <si>
    <t>DOOMADGEE</t>
  </si>
  <si>
    <t>GREGORY DOWNS</t>
  </si>
  <si>
    <t>NICHOLSON</t>
  </si>
  <si>
    <t>4829</t>
  </si>
  <si>
    <t>AMAROO</t>
  </si>
  <si>
    <t>BEDOURIE</t>
  </si>
  <si>
    <t>BOULIA</t>
  </si>
  <si>
    <t>MIN MIN</t>
  </si>
  <si>
    <t>TOKO</t>
  </si>
  <si>
    <t>WARENDA</t>
  </si>
  <si>
    <t>WILLS</t>
  </si>
  <si>
    <t>4828</t>
  </si>
  <si>
    <t>CAMOOWEAL</t>
  </si>
  <si>
    <t>4825</t>
  </si>
  <si>
    <t>ALEXANDRIA</t>
  </si>
  <si>
    <t>ALPURRURULAM</t>
  </si>
  <si>
    <t>BARKLY</t>
  </si>
  <si>
    <t>BREAKAWAY</t>
  </si>
  <si>
    <t>CARRANDOTTA</t>
  </si>
  <si>
    <t>DAJARRA</t>
  </si>
  <si>
    <t>DUCHESS</t>
  </si>
  <si>
    <t>FIELDING</t>
  </si>
  <si>
    <t>GUNPOWDER</t>
  </si>
  <si>
    <t>HEALY</t>
  </si>
  <si>
    <t>KALKADOON</t>
  </si>
  <si>
    <t>LANSKEY</t>
  </si>
  <si>
    <t>LAWN HILL</t>
  </si>
  <si>
    <t>MICA CREEK</t>
  </si>
  <si>
    <t>MILES END</t>
  </si>
  <si>
    <t>MOUNT ISA</t>
  </si>
  <si>
    <t>MOUNT ISA CITY</t>
  </si>
  <si>
    <t>MOUNT ISA EAST</t>
  </si>
  <si>
    <t>PITURIE</t>
  </si>
  <si>
    <t>RYAN</t>
  </si>
  <si>
    <t>SOLDIERS HILL</t>
  </si>
  <si>
    <t>SPREADBOROUGH</t>
  </si>
  <si>
    <t>SUNSET</t>
  </si>
  <si>
    <t>THE MONUMENT</t>
  </si>
  <si>
    <t>TOWNVIEW</t>
  </si>
  <si>
    <t>WINSTON</t>
  </si>
  <si>
    <t>4824</t>
  </si>
  <si>
    <t>CLONCURRY</t>
  </si>
  <si>
    <t>FOUR WAYS</t>
  </si>
  <si>
    <t>GIDYA</t>
  </si>
  <si>
    <t>KURIDALA</t>
  </si>
  <si>
    <t>OORINDI</t>
  </si>
  <si>
    <t>THREE RIVERS</t>
  </si>
  <si>
    <t>4823</t>
  </si>
  <si>
    <t>CARPENTARIA</t>
  </si>
  <si>
    <t>JULIA CREEK</t>
  </si>
  <si>
    <t>KYNUNA</t>
  </si>
  <si>
    <t>MCKINLAY</t>
  </si>
  <si>
    <t>STOKES</t>
  </si>
  <si>
    <t>TALDORA</t>
  </si>
  <si>
    <t>4822</t>
  </si>
  <si>
    <t>ALBION</t>
  </si>
  <si>
    <t>BELLFIELD</t>
  </si>
  <si>
    <t>BURLEIGH</t>
  </si>
  <si>
    <t>MAXWELTON</t>
  </si>
  <si>
    <t>NONDA</t>
  </si>
  <si>
    <t>SAXBY</t>
  </si>
  <si>
    <t>VICTORIA VALE</t>
  </si>
  <si>
    <t>WOOLGAR</t>
  </si>
  <si>
    <t>4821</t>
  </si>
  <si>
    <t>DUTTON RIVER</t>
  </si>
  <si>
    <t>HUGHENDEN</t>
  </si>
  <si>
    <t>PORCUPINE</t>
  </si>
  <si>
    <t>STAMFORD</t>
  </si>
  <si>
    <t>TANGORIN</t>
  </si>
  <si>
    <t>4820</t>
  </si>
  <si>
    <t>ALABAMA HILL</t>
  </si>
  <si>
    <t>Mackay</t>
  </si>
  <si>
    <t>BALFES CREEK</t>
  </si>
  <si>
    <t>BASALT</t>
  </si>
  <si>
    <t>BLACK JACK</t>
  </si>
  <si>
    <t>BREDDAN</t>
  </si>
  <si>
    <t>BROUGHTON</t>
  </si>
  <si>
    <t>CAMPASPE</t>
  </si>
  <si>
    <t>CHARTERS TOWERS</t>
  </si>
  <si>
    <t>COLUMBIA</t>
  </si>
  <si>
    <t>DOTSWOOD</t>
  </si>
  <si>
    <t>GRAND SECRET</t>
  </si>
  <si>
    <t>LISSNER</t>
  </si>
  <si>
    <t>LLANARTH</t>
  </si>
  <si>
    <t>MILLCHESTER</t>
  </si>
  <si>
    <t>QUEENTON</t>
  </si>
  <si>
    <t>RICHMOND HILL</t>
  </si>
  <si>
    <t>SEVENTY MILE</t>
  </si>
  <si>
    <t>TOLL</t>
  </si>
  <si>
    <t>TOWERS HILL</t>
  </si>
  <si>
    <t>4819</t>
  </si>
  <si>
    <t>NELLY BAY</t>
  </si>
  <si>
    <t>FLORENCE BAY</t>
  </si>
  <si>
    <t>HORSESHOE BAY</t>
  </si>
  <si>
    <t>PICNIC BAY</t>
  </si>
  <si>
    <t>WEST POINT</t>
  </si>
  <si>
    <t>4818</t>
  </si>
  <si>
    <t>BOHLE</t>
  </si>
  <si>
    <t>BURDELL</t>
  </si>
  <si>
    <t>COSGROVE</t>
  </si>
  <si>
    <t>DEERAGUN</t>
  </si>
  <si>
    <t>MOUNT LOW</t>
  </si>
  <si>
    <t>MOUNT ST JOHN</t>
  </si>
  <si>
    <t>SHAW</t>
  </si>
  <si>
    <t>TOOLAKEA</t>
  </si>
  <si>
    <t>YABULU</t>
  </si>
  <si>
    <t>BEACH HOLM</t>
  </si>
  <si>
    <t>BLUE HILLS</t>
  </si>
  <si>
    <t>BLUEWATER</t>
  </si>
  <si>
    <t>BLUEWATER PARK</t>
  </si>
  <si>
    <t>BUSHLAND BEACH</t>
  </si>
  <si>
    <t>JENSEN</t>
  </si>
  <si>
    <t>LYNAM</t>
  </si>
  <si>
    <t>SAUNDERS BEACH</t>
  </si>
  <si>
    <t>4817</t>
  </si>
  <si>
    <t>BOHLE PLAINS</t>
  </si>
  <si>
    <t>KIRWAN</t>
  </si>
  <si>
    <t>RANGEWOOD</t>
  </si>
  <si>
    <t xml:space="preserve">THURINGOWA </t>
  </si>
  <si>
    <t>THURINGOWA CENTRAL</t>
  </si>
  <si>
    <t>ALICE RIVER</t>
  </si>
  <si>
    <t>HERVEY RANGE</t>
  </si>
  <si>
    <t>4816</t>
  </si>
  <si>
    <t>BALGAL BEACH</t>
  </si>
  <si>
    <t>BARRINGHA</t>
  </si>
  <si>
    <t>BROOKHILL</t>
  </si>
  <si>
    <t>CALCIUM</t>
  </si>
  <si>
    <t>CARRUCHAN</t>
  </si>
  <si>
    <t>CLEMANT</t>
  </si>
  <si>
    <t>CRIMEA</t>
  </si>
  <si>
    <t>CRYSTAL CREEK</t>
  </si>
  <si>
    <t>CUNGULLA</t>
  </si>
  <si>
    <t>ELLERBECK</t>
  </si>
  <si>
    <t>GREENVALE</t>
  </si>
  <si>
    <t>HOMESTEAD</t>
  </si>
  <si>
    <t>JULAGO</t>
  </si>
  <si>
    <t>KENNEDY</t>
  </si>
  <si>
    <t>MACROSSAN</t>
  </si>
  <si>
    <t>MAJORS CREEK</t>
  </si>
  <si>
    <t>MALPAS-TRENTON</t>
  </si>
  <si>
    <t>MINGELA</t>
  </si>
  <si>
    <t>MOUNT ELLIOT</t>
  </si>
  <si>
    <t>MUTARNEE</t>
  </si>
  <si>
    <t>NELIA</t>
  </si>
  <si>
    <t>NOME</t>
  </si>
  <si>
    <t>PALM ISLAND</t>
  </si>
  <si>
    <t>PALUMA</t>
  </si>
  <si>
    <t>PENTLAND</t>
  </si>
  <si>
    <t>PRAIRIE</t>
  </si>
  <si>
    <t>REID RIVER</t>
  </si>
  <si>
    <t>ROLLINGSTONE</t>
  </si>
  <si>
    <t>ROSS RIVER</t>
  </si>
  <si>
    <t>SAVANNAH</t>
  </si>
  <si>
    <t>SELLHEIM</t>
  </si>
  <si>
    <t>THE CAPE</t>
  </si>
  <si>
    <t>TOOMULLA</t>
  </si>
  <si>
    <t>TOONPAN</t>
  </si>
  <si>
    <t>TORRENS CREEK</t>
  </si>
  <si>
    <t>4815</t>
  </si>
  <si>
    <t>CONDON</t>
  </si>
  <si>
    <t>GUMLOW</t>
  </si>
  <si>
    <t>RASMUSSEN</t>
  </si>
  <si>
    <t>GRANITE VALE</t>
  </si>
  <si>
    <t>PINNACLES</t>
  </si>
  <si>
    <t>4814</t>
  </si>
  <si>
    <t>AITKENVALE</t>
  </si>
  <si>
    <t>ANNANDALE</t>
  </si>
  <si>
    <t>DOUGLAS</t>
  </si>
  <si>
    <t>GARBUTT</t>
  </si>
  <si>
    <t>GARBUTT EAST</t>
  </si>
  <si>
    <t>HEATLEY</t>
  </si>
  <si>
    <t>MOUNT LOUISA</t>
  </si>
  <si>
    <t>MURRAY</t>
  </si>
  <si>
    <t>VINCENT</t>
  </si>
  <si>
    <t>4813</t>
  </si>
  <si>
    <t>TOWNSVILLE MILPO</t>
  </si>
  <si>
    <t>4812</t>
  </si>
  <si>
    <t>CURRAJONG</t>
  </si>
  <si>
    <t>GULLIVER</t>
  </si>
  <si>
    <t>HERMIT PARK</t>
  </si>
  <si>
    <t>HYDE PARK CASTLETOWN</t>
  </si>
  <si>
    <t>MUNDINGBURRA</t>
  </si>
  <si>
    <t>MYSTERTON</t>
  </si>
  <si>
    <t>PIMLICO</t>
  </si>
  <si>
    <t>ROSSLEA</t>
  </si>
  <si>
    <t>4811</t>
  </si>
  <si>
    <t>CLUDEN</t>
  </si>
  <si>
    <t>IDALIA</t>
  </si>
  <si>
    <t>OAK VALLEY</t>
  </si>
  <si>
    <t>OONOONBA</t>
  </si>
  <si>
    <t>ROSENEATH</t>
  </si>
  <si>
    <t>WULGURU</t>
  </si>
  <si>
    <t>4810</t>
  </si>
  <si>
    <t>BELGIAN GARDENS</t>
  </si>
  <si>
    <t>CASTLE HILL</t>
  </si>
  <si>
    <t>NORTH WARD</t>
  </si>
  <si>
    <t>PALLARENDA</t>
  </si>
  <si>
    <t>RAILWAY ESTATE</t>
  </si>
  <si>
    <t>ROWES BAY</t>
  </si>
  <si>
    <t>SOUTH TOWNSVILLE</t>
  </si>
  <si>
    <t>TOWNSVILLE</t>
  </si>
  <si>
    <t>TOWNSVILLE CITY</t>
  </si>
  <si>
    <t>TOWNSVILLE WEST</t>
  </si>
  <si>
    <t>CAPE CLEVELAND</t>
  </si>
  <si>
    <t>4809</t>
  </si>
  <si>
    <t>BARRATTA</t>
  </si>
  <si>
    <t>CROMARTY</t>
  </si>
  <si>
    <t>GIRU</t>
  </si>
  <si>
    <t>HORSESHOE LAGOON</t>
  </si>
  <si>
    <t>JERONA</t>
  </si>
  <si>
    <t>MOUNT SURROUND</t>
  </si>
  <si>
    <t>SHIRBOURNE</t>
  </si>
  <si>
    <t>UPPER HAUGHTON</t>
  </si>
  <si>
    <t>4808</t>
  </si>
  <si>
    <t>BRANDON</t>
  </si>
  <si>
    <t>COLEVALE</t>
  </si>
  <si>
    <t>4807</t>
  </si>
  <si>
    <t>AYR</t>
  </si>
  <si>
    <t>AIRDMILLAN</t>
  </si>
  <si>
    <t>AIRVILLE</t>
  </si>
  <si>
    <t>ALVA</t>
  </si>
  <si>
    <t>CLAREDALE</t>
  </si>
  <si>
    <t>DALBEG</t>
  </si>
  <si>
    <t>JARVISFIELD</t>
  </si>
  <si>
    <t>MCDESME</t>
  </si>
  <si>
    <t>MILLAROO</t>
  </si>
  <si>
    <t>MONA PARK</t>
  </si>
  <si>
    <t>MOUNT KELLY</t>
  </si>
  <si>
    <t>MULGRAVE</t>
  </si>
  <si>
    <t>RITE ISLAND</t>
  </si>
  <si>
    <t>SWANS LAGOON</t>
  </si>
  <si>
    <t>4806</t>
  </si>
  <si>
    <t>CARSTAIRS</t>
  </si>
  <si>
    <t>FREDERICKSFIELD</t>
  </si>
  <si>
    <t>HOME HILL</t>
  </si>
  <si>
    <t>KIRKNIE</t>
  </si>
  <si>
    <t>RANGEMORE</t>
  </si>
  <si>
    <t>WANGARATTA</t>
  </si>
  <si>
    <t>WUNJUNGA</t>
  </si>
  <si>
    <t>4805</t>
  </si>
  <si>
    <t>BINBEE</t>
  </si>
  <si>
    <t>BOGIE</t>
  </si>
  <si>
    <t>BOWEN</t>
  </si>
  <si>
    <t>BRISK BAY</t>
  </si>
  <si>
    <t>DELTA</t>
  </si>
  <si>
    <t>GUMLU</t>
  </si>
  <si>
    <t>GUTHALUNGRA</t>
  </si>
  <si>
    <t>MERINDA</t>
  </si>
  <si>
    <t>QUEENS BEACH</t>
  </si>
  <si>
    <t>4804</t>
  </si>
  <si>
    <t>MOUNT COOLON</t>
  </si>
  <si>
    <t>MOUNT WYATT</t>
  </si>
  <si>
    <t>SCOTTVILLE</t>
  </si>
  <si>
    <t>SPRINGLANDS</t>
  </si>
  <si>
    <t>4802</t>
  </si>
  <si>
    <t>AIRLIE BEACH</t>
  </si>
  <si>
    <t>CANNONVALE</t>
  </si>
  <si>
    <t>FLAMETREE</t>
  </si>
  <si>
    <t>JUBILEE POCKET</t>
  </si>
  <si>
    <t>MANDALAY</t>
  </si>
  <si>
    <t>MOUNT ROOPER</t>
  </si>
  <si>
    <t>SHUTE HARBOUR</t>
  </si>
  <si>
    <t>WOODWARK</t>
  </si>
  <si>
    <t>4800</t>
  </si>
  <si>
    <t>ANDROMACHE</t>
  </si>
  <si>
    <t>BRANDY CREEK</t>
  </si>
  <si>
    <t>CANNON VALLEY</t>
  </si>
  <si>
    <t>CAPE CONWAY</t>
  </si>
  <si>
    <t>CAPE GLOUCESTER</t>
  </si>
  <si>
    <t>CONWAY</t>
  </si>
  <si>
    <t>CONWAY BEACH</t>
  </si>
  <si>
    <t>DINGO BEACH</t>
  </si>
  <si>
    <t>DITTMER</t>
  </si>
  <si>
    <t>FOXDALE</t>
  </si>
  <si>
    <t>GLEN ISLA</t>
  </si>
  <si>
    <t>GOORGANGA CREEK</t>
  </si>
  <si>
    <t>GOORGANGA PLAINS</t>
  </si>
  <si>
    <t>GREGORY RIVER</t>
  </si>
  <si>
    <t>GUNYARRA</t>
  </si>
  <si>
    <t>HAMILTON PLAINS</t>
  </si>
  <si>
    <t>HIDEAWAY BAY</t>
  </si>
  <si>
    <t>KELSEY CREEK</t>
  </si>
  <si>
    <t>LAGUNA QUAYS</t>
  </si>
  <si>
    <t>LAKE PROSERPINE</t>
  </si>
  <si>
    <t>LETHEBROOK</t>
  </si>
  <si>
    <t>MOUNT JULIAN</t>
  </si>
  <si>
    <t>MOUNT MARLOW</t>
  </si>
  <si>
    <t>MOUNT PLUTO</t>
  </si>
  <si>
    <t>MYRTLEVALE</t>
  </si>
  <si>
    <t>NORTH GREGORY</t>
  </si>
  <si>
    <t>PALM GROVE</t>
  </si>
  <si>
    <t>PAULS POCKET</t>
  </si>
  <si>
    <t>PROSERPINE</t>
  </si>
  <si>
    <t>RIORDANVALE</t>
  </si>
  <si>
    <t>SILVER CREEK</t>
  </si>
  <si>
    <t>STRATHDICKIE</t>
  </si>
  <si>
    <t>SUGARLOAF</t>
  </si>
  <si>
    <t>THOOPARA</t>
  </si>
  <si>
    <t>WILSON BEACH</t>
  </si>
  <si>
    <t>4799</t>
  </si>
  <si>
    <t>BLOOMSBURY</t>
  </si>
  <si>
    <t>MIDGE POINT</t>
  </si>
  <si>
    <t>4798</t>
  </si>
  <si>
    <t>CALEN</t>
  </si>
  <si>
    <t>MENTMORE</t>
  </si>
  <si>
    <t>PINDI PINDI</t>
  </si>
  <si>
    <t>ST HELENS BEACH</t>
  </si>
  <si>
    <t>4757</t>
  </si>
  <si>
    <t>BROKEN RIVER</t>
  </si>
  <si>
    <t>CREDITON</t>
  </si>
  <si>
    <t>DALRYMPLE HEIGHTS</t>
  </si>
  <si>
    <t>EUNGELLA</t>
  </si>
  <si>
    <t>EUNGELLA DAM</t>
  </si>
  <si>
    <t>4756</t>
  </si>
  <si>
    <t>FINCH HATTON</t>
  </si>
  <si>
    <t>NETHERDALE</t>
  </si>
  <si>
    <t>4754</t>
  </si>
  <si>
    <t>BENHOLME</t>
  </si>
  <si>
    <t>DOWS CREEK</t>
  </si>
  <si>
    <t>MIA MIA</t>
  </si>
  <si>
    <t>MIRANI</t>
  </si>
  <si>
    <t>MOUNT MARTIN</t>
  </si>
  <si>
    <t>PINEVALE</t>
  </si>
  <si>
    <t>SEPTIMUS</t>
  </si>
  <si>
    <t>4753</t>
  </si>
  <si>
    <t>DEVEREUX CREEK</t>
  </si>
  <si>
    <t>MARIAN</t>
  </si>
  <si>
    <t>4751</t>
  </si>
  <si>
    <t>VICTORIA PLAINS</t>
  </si>
  <si>
    <t>WALKERSTON</t>
  </si>
  <si>
    <t>4750</t>
  </si>
  <si>
    <t>BUCASIA</t>
  </si>
  <si>
    <t>SHOAL POINT</t>
  </si>
  <si>
    <t>4746</t>
  </si>
  <si>
    <t>MAY DOWNS</t>
  </si>
  <si>
    <t>MIDDLEMOUNT</t>
  </si>
  <si>
    <t>4745</t>
  </si>
  <si>
    <t>Fitzroy</t>
  </si>
  <si>
    <t>4744</t>
  </si>
  <si>
    <t>MORANBAH</t>
  </si>
  <si>
    <t>4743</t>
  </si>
  <si>
    <t>GLENDEN</t>
  </si>
  <si>
    <t>SUTTOR</t>
  </si>
  <si>
    <t>4742</t>
  </si>
  <si>
    <t>EAGLEFIELD</t>
  </si>
  <si>
    <t>ELPHINSTONE</t>
  </si>
  <si>
    <t>HAIL CREEK</t>
  </si>
  <si>
    <t>KEMMIS</t>
  </si>
  <si>
    <t>MOUNT BRITTON</t>
  </si>
  <si>
    <t>MT BRITTON</t>
  </si>
  <si>
    <t>NEBO</t>
  </si>
  <si>
    <t>OXFORD</t>
  </si>
  <si>
    <t>STRATHFIELD</t>
  </si>
  <si>
    <t>TURRAWULLA</t>
  </si>
  <si>
    <t>VALKYRIE</t>
  </si>
  <si>
    <t>4741</t>
  </si>
  <si>
    <t>BALL BAY</t>
  </si>
  <si>
    <t>BRIGHTLY</t>
  </si>
  <si>
    <t>CLAIRVIEW</t>
  </si>
  <si>
    <t>COPPABELLA</t>
  </si>
  <si>
    <t>EPSOM</t>
  </si>
  <si>
    <t>ETON</t>
  </si>
  <si>
    <t>ETON NORTH</t>
  </si>
  <si>
    <t>EUNGELLA HINTERLAND</t>
  </si>
  <si>
    <t>FARLEIGH</t>
  </si>
  <si>
    <t>FLAGGY ROCK</t>
  </si>
  <si>
    <t>GARGETT</t>
  </si>
  <si>
    <t>HAZLEDEAN</t>
  </si>
  <si>
    <t>HOOK ISLAND</t>
  </si>
  <si>
    <t>KALARKA</t>
  </si>
  <si>
    <t>KINCHANT DAM</t>
  </si>
  <si>
    <t>KUTTABUL</t>
  </si>
  <si>
    <t>LONG ISLAND</t>
  </si>
  <si>
    <t>MOUNT CHARLTON</t>
  </si>
  <si>
    <t>MOUNT OSSA</t>
  </si>
  <si>
    <t>MOUNT PELION</t>
  </si>
  <si>
    <t>NORTH ETON</t>
  </si>
  <si>
    <t>OAKENDEN</t>
  </si>
  <si>
    <t>ORKABIE</t>
  </si>
  <si>
    <t>OWENS CREEK</t>
  </si>
  <si>
    <t>PINNACLE</t>
  </si>
  <si>
    <t>PLEYSTOWE</t>
  </si>
  <si>
    <t>SEAFORTH</t>
  </si>
  <si>
    <t>SOUTH MOLLE</t>
  </si>
  <si>
    <t>YALBOROO</t>
  </si>
  <si>
    <t>4740</t>
  </si>
  <si>
    <t>ALEXANDRA</t>
  </si>
  <si>
    <t>ALLIGATOR CREEK</t>
  </si>
  <si>
    <t>ANDERGROVE</t>
  </si>
  <si>
    <t>BAKERS CREEK</t>
  </si>
  <si>
    <t>BALBERRA</t>
  </si>
  <si>
    <t>BALNAGOWAN</t>
  </si>
  <si>
    <t>BELMUNDA</t>
  </si>
  <si>
    <t>BLACKS BEACH</t>
  </si>
  <si>
    <t>CAPE HILLSBOROUGH</t>
  </si>
  <si>
    <t>CHELONA</t>
  </si>
  <si>
    <t>CONINGSBY</t>
  </si>
  <si>
    <t>DOLPHIN HEADS</t>
  </si>
  <si>
    <t>DUMBLETON</t>
  </si>
  <si>
    <t>DUNDULA</t>
  </si>
  <si>
    <t>DUNNROCK</t>
  </si>
  <si>
    <t>EAST MACKAY</t>
  </si>
  <si>
    <t>EIMEO</t>
  </si>
  <si>
    <t>ERAKALA</t>
  </si>
  <si>
    <t>FOULDEN</t>
  </si>
  <si>
    <t>GLENELLA</t>
  </si>
  <si>
    <t>GRASSTREE BEACH</t>
  </si>
  <si>
    <t>HABANA</t>
  </si>
  <si>
    <t>HALIDAY BAY</t>
  </si>
  <si>
    <t>HAY POINT</t>
  </si>
  <si>
    <t>HOMEBUSH</t>
  </si>
  <si>
    <t>MACKAY</t>
  </si>
  <si>
    <t>MACKAY CANELAND</t>
  </si>
  <si>
    <t>MACKAY HARBOUR</t>
  </si>
  <si>
    <t>MACKAY NORTH</t>
  </si>
  <si>
    <t>MACKAY SOUTH</t>
  </si>
  <si>
    <t>MACKAY WEST</t>
  </si>
  <si>
    <t>MCEWENS BEACH</t>
  </si>
  <si>
    <t>MOUNT JUKES</t>
  </si>
  <si>
    <t>MUNBURA</t>
  </si>
  <si>
    <t>NINDAROO</t>
  </si>
  <si>
    <t>NORTH MACKAY</t>
  </si>
  <si>
    <t>OORALEA</t>
  </si>
  <si>
    <t>PAGET</t>
  </si>
  <si>
    <t>PLANLAND</t>
  </si>
  <si>
    <t>RACECOURSE</t>
  </si>
  <si>
    <t>ROSELLA</t>
  </si>
  <si>
    <t>RURAL VIEW</t>
  </si>
  <si>
    <t>SANDIFORD</t>
  </si>
  <si>
    <t>SLADE POINT</t>
  </si>
  <si>
    <t>SOUTH MACKAY</t>
  </si>
  <si>
    <t>TE KOWAI</t>
  </si>
  <si>
    <t>THE LEAP</t>
  </si>
  <si>
    <t>WEST MACKAY</t>
  </si>
  <si>
    <t>4739</t>
  </si>
  <si>
    <t>CARMILA</t>
  </si>
  <si>
    <t>4738</t>
  </si>
  <si>
    <t>ILBILBIE</t>
  </si>
  <si>
    <t>KOUMALA</t>
  </si>
  <si>
    <t>4737</t>
  </si>
  <si>
    <t>ARMSTRONG BEACH</t>
  </si>
  <si>
    <t>BLUE MOUNTAIN</t>
  </si>
  <si>
    <t>CAMPWIN BEACH</t>
  </si>
  <si>
    <t>FRESHWATER POINT</t>
  </si>
  <si>
    <t>SARINA</t>
  </si>
  <si>
    <t>SARINA BEACH</t>
  </si>
  <si>
    <t>SARINA RANGE</t>
  </si>
  <si>
    <t>4736</t>
  </si>
  <si>
    <t>JUNDAH</t>
  </si>
  <si>
    <t>4735</t>
  </si>
  <si>
    <t>DIAMANTINA LAKES</t>
  </si>
  <si>
    <t>OPALTON</t>
  </si>
  <si>
    <t>WINTON</t>
  </si>
  <si>
    <t>4733</t>
  </si>
  <si>
    <t>CORFIELD</t>
  </si>
  <si>
    <t>4732</t>
  </si>
  <si>
    <t>MUTTABURRA</t>
  </si>
  <si>
    <t>TABLEDERRY</t>
  </si>
  <si>
    <t>4731</t>
  </si>
  <si>
    <t>ISISFORD</t>
  </si>
  <si>
    <t>4730</t>
  </si>
  <si>
    <t>CAMOOLA</t>
  </si>
  <si>
    <t>CHORREGON</t>
  </si>
  <si>
    <t>ERNESTINA</t>
  </si>
  <si>
    <t>LONGREACH</t>
  </si>
  <si>
    <t>MANEROO</t>
  </si>
  <si>
    <t>MORELLA</t>
  </si>
  <si>
    <t>TOCAL</t>
  </si>
  <si>
    <t>VERGEMONT</t>
  </si>
  <si>
    <t>4728</t>
  </si>
  <si>
    <t>DUNROBIN</t>
  </si>
  <si>
    <t>GARFIELD</t>
  </si>
  <si>
    <t>MEXICO</t>
  </si>
  <si>
    <t>4727</t>
  </si>
  <si>
    <t>ILFRACOMBE</t>
  </si>
  <si>
    <t>4726</t>
  </si>
  <si>
    <t>ARAMAC</t>
  </si>
  <si>
    <t>GALILEE</t>
  </si>
  <si>
    <t>PELICAN CREEK</t>
  </si>
  <si>
    <t>4725</t>
  </si>
  <si>
    <t>BARCALDINE</t>
  </si>
  <si>
    <t>BARCALDINE DOWNS</t>
  </si>
  <si>
    <t>PATRICK</t>
  </si>
  <si>
    <t>TARA STATION</t>
  </si>
  <si>
    <t>4724</t>
  </si>
  <si>
    <t>ALPHA</t>
  </si>
  <si>
    <t>DRUMMONDSLOPE</t>
  </si>
  <si>
    <t>HOBARTVILLE</t>
  </si>
  <si>
    <t>PORT WINE</t>
  </si>
  <si>
    <t>SEDGEFORD</t>
  </si>
  <si>
    <t>SURBITON</t>
  </si>
  <si>
    <t>4723</t>
  </si>
  <si>
    <t>BELCONG</t>
  </si>
  <si>
    <t>CAPELLA</t>
  </si>
  <si>
    <t>CARBINE CREEK</t>
  </si>
  <si>
    <t>CHIRNSIDE</t>
  </si>
  <si>
    <t>CRINUM</t>
  </si>
  <si>
    <t>HIBERNIA</t>
  </si>
  <si>
    <t>KHOSH BULDUK</t>
  </si>
  <si>
    <t>LOWESTOFF</t>
  </si>
  <si>
    <t>MOUNT MACARTHUR</t>
  </si>
  <si>
    <t>RETRO</t>
  </si>
  <si>
    <t>4722</t>
  </si>
  <si>
    <t>CAIRDBEIGN</t>
  </si>
  <si>
    <t>CONA CREEK</t>
  </si>
  <si>
    <t>NANDOWRIE</t>
  </si>
  <si>
    <t>ORION</t>
  </si>
  <si>
    <t>SPRINGSURE</t>
  </si>
  <si>
    <t>WEALWANDANGIE</t>
  </si>
  <si>
    <t>4721</t>
  </si>
  <si>
    <t>ARGYLL</t>
  </si>
  <si>
    <t>CLERMONT</t>
  </si>
  <si>
    <t>FRANKFIELD</t>
  </si>
  <si>
    <t>GEMINI MOUNTAINS</t>
  </si>
  <si>
    <t>KILCUMMIN</t>
  </si>
  <si>
    <t>LAGLAN</t>
  </si>
  <si>
    <t>MISTAKE CREEK</t>
  </si>
  <si>
    <t>PASHA</t>
  </si>
  <si>
    <t>THERESA CREEK</t>
  </si>
  <si>
    <t>WOLFANG</t>
  </si>
  <si>
    <t>4720</t>
  </si>
  <si>
    <t>EMERALD</t>
  </si>
  <si>
    <t>YAMALA</t>
  </si>
  <si>
    <t>4719</t>
  </si>
  <si>
    <t>CAMBOON</t>
  </si>
  <si>
    <t>CRACOW</t>
  </si>
  <si>
    <t>GLENMORAL</t>
  </si>
  <si>
    <t>ISLA</t>
  </si>
  <si>
    <t>LONESOME CREEK</t>
  </si>
  <si>
    <t>THEODORE</t>
  </si>
  <si>
    <t>4718</t>
  </si>
  <si>
    <t>BAUHINIA</t>
  </si>
  <si>
    <t>KIANGA</t>
  </si>
  <si>
    <t>MOURA</t>
  </si>
  <si>
    <t>MUNGABUNDA</t>
  </si>
  <si>
    <t>OOMBABEER</t>
  </si>
  <si>
    <t>RHYDDING</t>
  </si>
  <si>
    <t>ROUNDSTONE</t>
  </si>
  <si>
    <t>WARNOAH</t>
  </si>
  <si>
    <t>4717</t>
  </si>
  <si>
    <t>BLACKWATER</t>
  </si>
  <si>
    <t>4716</t>
  </si>
  <si>
    <t>LAWGI DAWES</t>
  </si>
  <si>
    <t>THANGOOL</t>
  </si>
  <si>
    <t>4715</t>
  </si>
  <si>
    <t>BILOELA</t>
  </si>
  <si>
    <t>CALLIDE</t>
  </si>
  <si>
    <t>CASTLE CREEK</t>
  </si>
  <si>
    <t>DAKENBA</t>
  </si>
  <si>
    <t>DUMGREE</t>
  </si>
  <si>
    <t>GREYCLIFFE</t>
  </si>
  <si>
    <t>MOUNT MURCHISON</t>
  </si>
  <si>
    <t>ORANGE CREEK</t>
  </si>
  <si>
    <t>TARRAMBA</t>
  </si>
  <si>
    <t>VALENTINE PLAINS</t>
  </si>
  <si>
    <t>4714</t>
  </si>
  <si>
    <t>BAREE</t>
  </si>
  <si>
    <t>BOULDER CREEK</t>
  </si>
  <si>
    <t>FLETCHER CREEK</t>
  </si>
  <si>
    <t>HAMILTON CREEK</t>
  </si>
  <si>
    <t>HORSE CREEK</t>
  </si>
  <si>
    <t>JOHNSONS HILL</t>
  </si>
  <si>
    <t>LEYDENS HILL</t>
  </si>
  <si>
    <t>LIMESTONE</t>
  </si>
  <si>
    <t>MOONGAN</t>
  </si>
  <si>
    <t>MOUNT MORGAN</t>
  </si>
  <si>
    <t>NINE MILE CREEK</t>
  </si>
  <si>
    <t>OAKEY CREEK</t>
  </si>
  <si>
    <t>STRUCK OIL</t>
  </si>
  <si>
    <t>THE MINE</t>
  </si>
  <si>
    <t>TROTTER CREEK</t>
  </si>
  <si>
    <t>WALMUL</t>
  </si>
  <si>
    <t>WALTERHALL</t>
  </si>
  <si>
    <t>WURA</t>
  </si>
  <si>
    <t>4713</t>
  </si>
  <si>
    <t>WOORABINDA</t>
  </si>
  <si>
    <t>4712</t>
  </si>
  <si>
    <t>DUARINGA</t>
  </si>
  <si>
    <t>4711</t>
  </si>
  <si>
    <t>GLENDALE</t>
  </si>
  <si>
    <t>GLENLEE</t>
  </si>
  <si>
    <t>4710</t>
  </si>
  <si>
    <t>EMU PARK</t>
  </si>
  <si>
    <t>ZILZIE</t>
  </si>
  <si>
    <t>4709</t>
  </si>
  <si>
    <t>TIERI</t>
  </si>
  <si>
    <t>4707</t>
  </si>
  <si>
    <t>COLLAROY</t>
  </si>
  <si>
    <t>ST LAWRENCE</t>
  </si>
  <si>
    <t>THE PERCY GROUP</t>
  </si>
  <si>
    <t>4706</t>
  </si>
  <si>
    <t>OGMORE</t>
  </si>
  <si>
    <t>4705</t>
  </si>
  <si>
    <t>CLARKE CREEK</t>
  </si>
  <si>
    <t>LOTUS CREEK</t>
  </si>
  <si>
    <t>MACKENZIE RIVER</t>
  </si>
  <si>
    <t>MARLBOROUGH</t>
  </si>
  <si>
    <t>MOUNT GARDINER</t>
  </si>
  <si>
    <t>4704</t>
  </si>
  <si>
    <t>WATTLEBANK</t>
  </si>
  <si>
    <t>YAAMBA</t>
  </si>
  <si>
    <t>4703</t>
  </si>
  <si>
    <t>ADELAIDE PARK</t>
  </si>
  <si>
    <t>BANGALEE</t>
  </si>
  <si>
    <t>BARLOWS HILL</t>
  </si>
  <si>
    <t>BARMARYEE</t>
  </si>
  <si>
    <t>BARMOYA</t>
  </si>
  <si>
    <t>BONDOOLA</t>
  </si>
  <si>
    <t>BUNGUNDARRA</t>
  </si>
  <si>
    <t>BYFIELD</t>
  </si>
  <si>
    <t>CAUSEWAY LAKE</t>
  </si>
  <si>
    <t>COBRABALL</t>
  </si>
  <si>
    <t>COOEE BAY</t>
  </si>
  <si>
    <t>FARNBOROUGH</t>
  </si>
  <si>
    <t>HIDDEN VALLEY</t>
  </si>
  <si>
    <t>INVERNESS</t>
  </si>
  <si>
    <t>KINKA BEACH</t>
  </si>
  <si>
    <t>LAKE MARY</t>
  </si>
  <si>
    <t>LAMMERMOOR</t>
  </si>
  <si>
    <t>MEIKLEVILLE HILL</t>
  </si>
  <si>
    <t>MULAMBIN</t>
  </si>
  <si>
    <t>MULARA</t>
  </si>
  <si>
    <t>PACIFIC HEIGHTS</t>
  </si>
  <si>
    <t>ROSSLYN</t>
  </si>
  <si>
    <t>STOCKYARD</t>
  </si>
  <si>
    <t>TANBY</t>
  </si>
  <si>
    <t>TARANGANBA</t>
  </si>
  <si>
    <t>TAROOMBALL</t>
  </si>
  <si>
    <t>WEERRIBA</t>
  </si>
  <si>
    <t>YEPPOON</t>
  </si>
  <si>
    <t>4702</t>
  </si>
  <si>
    <t>ALBERTA</t>
  </si>
  <si>
    <t>ALSACE</t>
  </si>
  <si>
    <t>ALTON DOWNS</t>
  </si>
  <si>
    <t>ANAKIE</t>
  </si>
  <si>
    <t>ARGOON</t>
  </si>
  <si>
    <t>BALCOMBA</t>
  </si>
  <si>
    <t>BANANA</t>
  </si>
  <si>
    <t>BARALABA</t>
  </si>
  <si>
    <t>BARNARD</t>
  </si>
  <si>
    <t>BINGEGANG</t>
  </si>
  <si>
    <t>BLACKDOWN</t>
  </si>
  <si>
    <t>BLUFF</t>
  </si>
  <si>
    <t>BOOLBURRA</t>
  </si>
  <si>
    <t>BOULDERCOMBE</t>
  </si>
  <si>
    <t>BUSHLEY</t>
  </si>
  <si>
    <t>CANAL CREEK</t>
  </si>
  <si>
    <t>CANOONA</t>
  </si>
  <si>
    <t>CAWARRAL</t>
  </si>
  <si>
    <t>COMET</t>
  </si>
  <si>
    <t>CONSUELO</t>
  </si>
  <si>
    <t>COOMOO</t>
  </si>
  <si>
    <t>COOROOMAN</t>
  </si>
  <si>
    <t>COORUMBENE</t>
  </si>
  <si>
    <t>COOWONGA</t>
  </si>
  <si>
    <t>DALMA</t>
  </si>
  <si>
    <t>DINGO</t>
  </si>
  <si>
    <t>DIXALEA</t>
  </si>
  <si>
    <t>DULULU</t>
  </si>
  <si>
    <t>DUMPY CREEK</t>
  </si>
  <si>
    <t>ETNA CREEK</t>
  </si>
  <si>
    <t>FERNLEES</t>
  </si>
  <si>
    <t>GAINSFORD</t>
  </si>
  <si>
    <t>GARNANT</t>
  </si>
  <si>
    <t>GINDIE</t>
  </si>
  <si>
    <t>GOGANGO</t>
  </si>
  <si>
    <t>GOOMALLY</t>
  </si>
  <si>
    <t>GOOVIGEN</t>
  </si>
  <si>
    <t>GOOWARRA</t>
  </si>
  <si>
    <t>GRACEMERE</t>
  </si>
  <si>
    <t>JAMBIN</t>
  </si>
  <si>
    <t>JARDINE</t>
  </si>
  <si>
    <t>JELLINBAH</t>
  </si>
  <si>
    <t>JOSKELEIGH</t>
  </si>
  <si>
    <t>KABRA</t>
  </si>
  <si>
    <t>KALAPA</t>
  </si>
  <si>
    <t>KEPPEL SANDS</t>
  </si>
  <si>
    <t>KOKOTUNGO</t>
  </si>
  <si>
    <t>KUNWARARA</t>
  </si>
  <si>
    <t>LOWESBY</t>
  </si>
  <si>
    <t>MACKENZIE</t>
  </si>
  <si>
    <t>MARMOR</t>
  </si>
  <si>
    <t>MILMAN</t>
  </si>
  <si>
    <t>MIMOSA</t>
  </si>
  <si>
    <t>MOONMERA</t>
  </si>
  <si>
    <t>MORINISH</t>
  </si>
  <si>
    <t>MORINISH SOUTH</t>
  </si>
  <si>
    <t>MOUNT CHALMERS</t>
  </si>
  <si>
    <t>NINE MILE</t>
  </si>
  <si>
    <t>PARKHURST</t>
  </si>
  <si>
    <t>PHEASANT CREEK</t>
  </si>
  <si>
    <t>PINK LILY</t>
  </si>
  <si>
    <t>PLUM TREE</t>
  </si>
  <si>
    <t>RIDGELANDS</t>
  </si>
  <si>
    <t>ROLLESTON</t>
  </si>
  <si>
    <t>ROSSMOYA</t>
  </si>
  <si>
    <t>RUBYVALE</t>
  </si>
  <si>
    <t>SAPPHIRE</t>
  </si>
  <si>
    <t>SMOKY CREEK</t>
  </si>
  <si>
    <t>SOUTH YAAMBA</t>
  </si>
  <si>
    <t>STANAGE</t>
  </si>
  <si>
    <t>STANWELL</t>
  </si>
  <si>
    <t>STEWARTON</t>
  </si>
  <si>
    <t>THE CAVES</t>
  </si>
  <si>
    <t>THOMPSON POINT</t>
  </si>
  <si>
    <t>TUNGAMULL</t>
  </si>
  <si>
    <t>ULOGIE</t>
  </si>
  <si>
    <t>WILLOWS</t>
  </si>
  <si>
    <t>WILLOWS GEMFIELDS</t>
  </si>
  <si>
    <t>WOOLEIN</t>
  </si>
  <si>
    <t>WOOROONA</t>
  </si>
  <si>
    <t>WOWAN</t>
  </si>
  <si>
    <t>WYCARBAH</t>
  </si>
  <si>
    <t>YALLEROI</t>
  </si>
  <si>
    <t>YARAKA</t>
  </si>
  <si>
    <t>4701</t>
  </si>
  <si>
    <t>BERSERKER</t>
  </si>
  <si>
    <t>FRENCHVILLE</t>
  </si>
  <si>
    <t>GREENLAKE</t>
  </si>
  <si>
    <t>IRONPOT</t>
  </si>
  <si>
    <t>KAWANA</t>
  </si>
  <si>
    <t>KOONGAL</t>
  </si>
  <si>
    <t>LAKES CREEK</t>
  </si>
  <si>
    <t>LIMESTONE CREEK</t>
  </si>
  <si>
    <t>NANKIN</t>
  </si>
  <si>
    <t>NERIMBERA</t>
  </si>
  <si>
    <t>NORMAN GARDENS</t>
  </si>
  <si>
    <t>NORTH ROCKHAMPTON</t>
  </si>
  <si>
    <t>PARK AVENUE</t>
  </si>
  <si>
    <t>RED HILL ROCKHAMPTON</t>
  </si>
  <si>
    <t>ROCKHAMPTON NORTH</t>
  </si>
  <si>
    <t>ROCKYVIEW</t>
  </si>
  <si>
    <t>SANDRINGHAM</t>
  </si>
  <si>
    <t>THE COMMON</t>
  </si>
  <si>
    <t>4700</t>
  </si>
  <si>
    <t>ALLENSTOWN</t>
  </si>
  <si>
    <t>DEPOT HILL</t>
  </si>
  <si>
    <t>FAIRY BOWER</t>
  </si>
  <si>
    <t>PORT CURTIS</t>
  </si>
  <si>
    <t>ROCKHAMPTON</t>
  </si>
  <si>
    <t>ROCKHAMPTON CITY</t>
  </si>
  <si>
    <t>ROCKHAMPTON HOSPITAL</t>
  </si>
  <si>
    <t>THE KEPPELS</t>
  </si>
  <si>
    <t>WANDAL</t>
  </si>
  <si>
    <t>WEST ROCKHAMPTON</t>
  </si>
  <si>
    <t>4699</t>
  </si>
  <si>
    <t>BAJOOL</t>
  </si>
  <si>
    <t>PORT ALMA</t>
  </si>
  <si>
    <t>4697</t>
  </si>
  <si>
    <t>RAGLAN</t>
  </si>
  <si>
    <t>4695</t>
  </si>
  <si>
    <t>AMBROSE</t>
  </si>
  <si>
    <t>BRACEWELL</t>
  </si>
  <si>
    <t>DARTS CREEK</t>
  </si>
  <si>
    <t>EAST END</t>
  </si>
  <si>
    <t>MACHINE CREEK</t>
  </si>
  <si>
    <t>MOUNT LARCOM</t>
  </si>
  <si>
    <t>THE NARROWS</t>
  </si>
  <si>
    <t>4694</t>
  </si>
  <si>
    <t>ALDOGA</t>
  </si>
  <si>
    <t>TARGINIE</t>
  </si>
  <si>
    <t>TARGINNIE</t>
  </si>
  <si>
    <t>YARWUN</t>
  </si>
  <si>
    <t>4680</t>
  </si>
  <si>
    <t>BARNEY POINT</t>
  </si>
  <si>
    <t>BEECHER</t>
  </si>
  <si>
    <t>BENARABY</t>
  </si>
  <si>
    <t>BOYNE ISLAND</t>
  </si>
  <si>
    <t>BOYNE VALLEY</t>
  </si>
  <si>
    <t>BOYNEDALE</t>
  </si>
  <si>
    <t>BUILYAN</t>
  </si>
  <si>
    <t>BURUA</t>
  </si>
  <si>
    <t>BYELLEE</t>
  </si>
  <si>
    <t>CALLEMONDAH</t>
  </si>
  <si>
    <t>CALLIOPE</t>
  </si>
  <si>
    <t>CURTIS ISLAND</t>
  </si>
  <si>
    <t>DIGLUM</t>
  </si>
  <si>
    <t>GLADSTONE CENTRAL</t>
  </si>
  <si>
    <t>GLADSTONE CITY</t>
  </si>
  <si>
    <t>GLADSTONE HARBOUR</t>
  </si>
  <si>
    <t>GLADSTONE SOUTH</t>
  </si>
  <si>
    <t>GLEN EDEN</t>
  </si>
  <si>
    <t>HERON ISLAND</t>
  </si>
  <si>
    <t>IVERAGH</t>
  </si>
  <si>
    <t>KIN KORA</t>
  </si>
  <si>
    <t>KIRKWOOD</t>
  </si>
  <si>
    <t>MANY PEAKS</t>
  </si>
  <si>
    <t>MOUNT ALMA</t>
  </si>
  <si>
    <t>NAGOORIN</t>
  </si>
  <si>
    <t>NEW AUCKLAND</t>
  </si>
  <si>
    <t>O'CONNELL</t>
  </si>
  <si>
    <t>RIVER RANCH</t>
  </si>
  <si>
    <t>SOUTH END</t>
  </si>
  <si>
    <t>SOUTH GLADSTONE</t>
  </si>
  <si>
    <t>SOUTH TREES</t>
  </si>
  <si>
    <t>SUN VALLEY</t>
  </si>
  <si>
    <t>TABLELANDS</t>
  </si>
  <si>
    <t>TANNUM SANDS</t>
  </si>
  <si>
    <t>TARAGOOLA</t>
  </si>
  <si>
    <t>TELINA</t>
  </si>
  <si>
    <t>TOOLOOA</t>
  </si>
  <si>
    <t>UBOBO</t>
  </si>
  <si>
    <t>WEST GLADSTONE</t>
  </si>
  <si>
    <t>WEST STOWE</t>
  </si>
  <si>
    <t>WOODERSON</t>
  </si>
  <si>
    <t>WURDONG HEIGHTS</t>
  </si>
  <si>
    <t>4678</t>
  </si>
  <si>
    <t>BOROREN</t>
  </si>
  <si>
    <t>FORESHORES</t>
  </si>
  <si>
    <t>RODDS BAY</t>
  </si>
  <si>
    <t>TURKEY BEACH</t>
  </si>
  <si>
    <t>4677</t>
  </si>
  <si>
    <t>AGNES WATER</t>
  </si>
  <si>
    <t>CAPTAIN CREEK</t>
  </si>
  <si>
    <t>COLOSSEUM</t>
  </si>
  <si>
    <t>EURIMBULA</t>
  </si>
  <si>
    <t>MIRIAM VALE</t>
  </si>
  <si>
    <t>MOUNT TOM</t>
  </si>
  <si>
    <t>SEVENTEEN SEVENTY</t>
  </si>
  <si>
    <t>4676</t>
  </si>
  <si>
    <t>GINDORAN</t>
  </si>
  <si>
    <t>LOWMEAD</t>
  </si>
  <si>
    <t>4674</t>
  </si>
  <si>
    <t>BAFFLE CREEK</t>
  </si>
  <si>
    <t>BERAJONDO</t>
  </si>
  <si>
    <t>EULEILAH</t>
  </si>
  <si>
    <t>MOUNT MARIA</t>
  </si>
  <si>
    <t>OYSTER CREEK</t>
  </si>
  <si>
    <t>RULES BEACH</t>
  </si>
  <si>
    <t>4673</t>
  </si>
  <si>
    <t>LITTABELLA</t>
  </si>
  <si>
    <t>Wide Bay</t>
  </si>
  <si>
    <t>MIARA</t>
  </si>
  <si>
    <t>YANDARAN</t>
  </si>
  <si>
    <t>4671</t>
  </si>
  <si>
    <t>BOOLBOONDA</t>
  </si>
  <si>
    <t>BOOYAL</t>
  </si>
  <si>
    <t>BULLYARD</t>
  </si>
  <si>
    <t>BUNGADOO</t>
  </si>
  <si>
    <t>DALYSFORD</t>
  </si>
  <si>
    <t>DAMASCUS</t>
  </si>
  <si>
    <t>DELAN</t>
  </si>
  <si>
    <t>DOUGHBOY</t>
  </si>
  <si>
    <t>DRINAN</t>
  </si>
  <si>
    <t>DUINGAL</t>
  </si>
  <si>
    <t>GAETA</t>
  </si>
  <si>
    <t>GIN GIN</t>
  </si>
  <si>
    <t>GOOD NIGHT</t>
  </si>
  <si>
    <t>HORSE CAMP</t>
  </si>
  <si>
    <t>KOLONGA</t>
  </si>
  <si>
    <t>LAKE MONDURAN</t>
  </si>
  <si>
    <t>MAROONDAN</t>
  </si>
  <si>
    <t>MCILWRAITH</t>
  </si>
  <si>
    <t>MOLANGUL</t>
  </si>
  <si>
    <t>MONDURAN</t>
  </si>
  <si>
    <t>MOOLBOOLAMAN</t>
  </si>
  <si>
    <t>MORGANVILLE</t>
  </si>
  <si>
    <t>MOUNT PERRY</t>
  </si>
  <si>
    <t>MUNGY</t>
  </si>
  <si>
    <t>NEARUM</t>
  </si>
  <si>
    <t>NEW MOONTA</t>
  </si>
  <si>
    <t>REDHILL FARMS</t>
  </si>
  <si>
    <t>SKYRING RESERVE</t>
  </si>
  <si>
    <t>TAKILBERAN</t>
  </si>
  <si>
    <t>TIRROAN</t>
  </si>
  <si>
    <t>WALLAVILLE</t>
  </si>
  <si>
    <t>WONBAH</t>
  </si>
  <si>
    <t>WONBAH FOREST</t>
  </si>
  <si>
    <t>4670</t>
  </si>
  <si>
    <t>ABBOTSFORD</t>
  </si>
  <si>
    <t>ALLOWAY</t>
  </si>
  <si>
    <t>AVENELL HEIGHTS</t>
  </si>
  <si>
    <t>AVONDALE</t>
  </si>
  <si>
    <t>BARGARA</t>
  </si>
  <si>
    <t>BRANYAN</t>
  </si>
  <si>
    <t>BUCCA</t>
  </si>
  <si>
    <t>BUNDABERG</t>
  </si>
  <si>
    <t>BUNDABERG CENTRAL</t>
  </si>
  <si>
    <t>BUNDABERG EAST</t>
  </si>
  <si>
    <t>BUNDABERG NORTH</t>
  </si>
  <si>
    <t>BUNDABERG SOUTH</t>
  </si>
  <si>
    <t>BUNDABERG WEST</t>
  </si>
  <si>
    <t>BURNETT HEADS</t>
  </si>
  <si>
    <t>CALAVOS</t>
  </si>
  <si>
    <t>COONARR</t>
  </si>
  <si>
    <t>CORAL COVE</t>
  </si>
  <si>
    <t>ELECTRA</t>
  </si>
  <si>
    <t>ELLIOTT HEADS</t>
  </si>
  <si>
    <t>FAIRYMEAD</t>
  </si>
  <si>
    <t>GIVELDA</t>
  </si>
  <si>
    <t>GOOBURRUM</t>
  </si>
  <si>
    <t>INNES PARK</t>
  </si>
  <si>
    <t>KALKIE</t>
  </si>
  <si>
    <t>KEPNOCK</t>
  </si>
  <si>
    <t>KINKUNA</t>
  </si>
  <si>
    <t>MEADOWVALE</t>
  </si>
  <si>
    <t>MILLBANK</t>
  </si>
  <si>
    <t>MON REPOS</t>
  </si>
  <si>
    <t>MOORE PARK BEACH</t>
  </si>
  <si>
    <t>MOORLAND</t>
  </si>
  <si>
    <t>MULLETT CREEK</t>
  </si>
  <si>
    <t>NORVILLE</t>
  </si>
  <si>
    <t>OAKWOOD</t>
  </si>
  <si>
    <t>QUNABA</t>
  </si>
  <si>
    <t>RUBYANNA</t>
  </si>
  <si>
    <t>SHARON</t>
  </si>
  <si>
    <t>SOUTH BINGERA</t>
  </si>
  <si>
    <t>SOUTH KOLAN</t>
  </si>
  <si>
    <t>SVENSSON HEIGHTS</t>
  </si>
  <si>
    <t>THABEBAN</t>
  </si>
  <si>
    <t>WALKERVALE</t>
  </si>
  <si>
    <t>WATALGAN</t>
  </si>
  <si>
    <t>WELCOME CREEK</t>
  </si>
  <si>
    <t>WINFIELD</t>
  </si>
  <si>
    <t>WOONGARRA</t>
  </si>
  <si>
    <t>4662</t>
  </si>
  <si>
    <t>TORBANLEA</t>
  </si>
  <si>
    <t>4660</t>
  </si>
  <si>
    <t>ABINGTON</t>
  </si>
  <si>
    <t>APPLE TREE CREEK</t>
  </si>
  <si>
    <t>BUXTON</t>
  </si>
  <si>
    <t>CHERWELL</t>
  </si>
  <si>
    <t>CHILDERS</t>
  </si>
  <si>
    <t>CORDALBA</t>
  </si>
  <si>
    <t>DOOLBI</t>
  </si>
  <si>
    <t>EUREKA</t>
  </si>
  <si>
    <t>FARNSFIELD</t>
  </si>
  <si>
    <t>HORTON</t>
  </si>
  <si>
    <t>ISIS CENTRAL</t>
  </si>
  <si>
    <t>ISIS RIVER</t>
  </si>
  <si>
    <t>KULLOGUM</t>
  </si>
  <si>
    <t>NORTH ISIS</t>
  </si>
  <si>
    <t>PROMISEDLAND</t>
  </si>
  <si>
    <t>REDRIDGE</t>
  </si>
  <si>
    <t>SOUTH ISIS</t>
  </si>
  <si>
    <t>WOODGATE</t>
  </si>
  <si>
    <t>4659</t>
  </si>
  <si>
    <t>BEELBI CREEK</t>
  </si>
  <si>
    <t>BURGOWAN</t>
  </si>
  <si>
    <t>BURRUM</t>
  </si>
  <si>
    <t>BURRUM HEADS</t>
  </si>
  <si>
    <t>BURRUM RIVER</t>
  </si>
  <si>
    <t>BURRUM TOWN</t>
  </si>
  <si>
    <t>HOWARD</t>
  </si>
  <si>
    <t>PACIFIC HAVEN</t>
  </si>
  <si>
    <t>4655</t>
  </si>
  <si>
    <t>BOORAL</t>
  </si>
  <si>
    <t>BUNYA CREEK</t>
  </si>
  <si>
    <t>CRAIGNISH</t>
  </si>
  <si>
    <t>DUNDOWRAN</t>
  </si>
  <si>
    <t>DUNDOWRAN BEACH</t>
  </si>
  <si>
    <t>ELI WATERS</t>
  </si>
  <si>
    <t>GREAT SANDY STRAIT</t>
  </si>
  <si>
    <t>HERVEY BAY</t>
  </si>
  <si>
    <t>KAWUNGAN</t>
  </si>
  <si>
    <t>KINGFISHER BAY</t>
  </si>
  <si>
    <t>KINGFISHER BAY RESORT</t>
  </si>
  <si>
    <t>NIKENBAH</t>
  </si>
  <si>
    <t>PIALBA</t>
  </si>
  <si>
    <t>POINT VERNON</t>
  </si>
  <si>
    <t>RIVER HEADS</t>
  </si>
  <si>
    <t>SCARNESS</t>
  </si>
  <si>
    <t>SUNSHINE ACRES</t>
  </si>
  <si>
    <t>SUSAN RIVER</t>
  </si>
  <si>
    <t>TAKURA</t>
  </si>
  <si>
    <t>TOOGOOM</t>
  </si>
  <si>
    <t>TORQUAY</t>
  </si>
  <si>
    <t>URANGAN</t>
  </si>
  <si>
    <t>URRAWEEN</t>
  </si>
  <si>
    <t>WALLIEBUM</t>
  </si>
  <si>
    <t>WALLIGAN</t>
  </si>
  <si>
    <t>WONDUNNA</t>
  </si>
  <si>
    <t>4650</t>
  </si>
  <si>
    <t>ALDERSHOT</t>
  </si>
  <si>
    <t>ANTIGUA</t>
  </si>
  <si>
    <t>BAUPLE</t>
  </si>
  <si>
    <t>BAUPLE FOREST</t>
  </si>
  <si>
    <t>BEAVER ROCK</t>
  </si>
  <si>
    <t>BIDWILL</t>
  </si>
  <si>
    <t>BOONOOROO</t>
  </si>
  <si>
    <t>BOONOOROO PLAINS</t>
  </si>
  <si>
    <t>DUCKINWILLA</t>
  </si>
  <si>
    <t>DUNDATHU</t>
  </si>
  <si>
    <t>DUNMORA</t>
  </si>
  <si>
    <t>FERNEY</t>
  </si>
  <si>
    <t>GOOTCHIE</t>
  </si>
  <si>
    <t>GRAHAMS CREEK</t>
  </si>
  <si>
    <t>GUNDIAH</t>
  </si>
  <si>
    <t>ISLAND PLANTATION</t>
  </si>
  <si>
    <t>MAAROOM</t>
  </si>
  <si>
    <t>MAGNOLIA</t>
  </si>
  <si>
    <t>MARYBOROUGH</t>
  </si>
  <si>
    <t>MARYBOROUGH WEST</t>
  </si>
  <si>
    <t>MOUNT STEADMAN</t>
  </si>
  <si>
    <t>MOUNT URAH</t>
  </si>
  <si>
    <t>MUNGAR</t>
  </si>
  <si>
    <t>OAKHURST</t>
  </si>
  <si>
    <t>OWANYILLA</t>
  </si>
  <si>
    <t>PALLAS STREET MARYBOROUGH</t>
  </si>
  <si>
    <t>PILERWA</t>
  </si>
  <si>
    <t>PIONEERS REST</t>
  </si>
  <si>
    <t>POONA</t>
  </si>
  <si>
    <t>PRAWLE</t>
  </si>
  <si>
    <t>TALEGALLA WEIR</t>
  </si>
  <si>
    <t>TANDORA</t>
  </si>
  <si>
    <t>TEDDINGTON</t>
  </si>
  <si>
    <t>THE DIMONDS</t>
  </si>
  <si>
    <t>THINOOMBA</t>
  </si>
  <si>
    <t>TIARO</t>
  </si>
  <si>
    <t>TINANA</t>
  </si>
  <si>
    <t>TINANA SOUTH</t>
  </si>
  <si>
    <t>TINNANBAR</t>
  </si>
  <si>
    <t>TUAN</t>
  </si>
  <si>
    <t>TUAN FOREST</t>
  </si>
  <si>
    <t>WALKERS POINT</t>
  </si>
  <si>
    <t>YENGARIE</t>
  </si>
  <si>
    <t>YERRA</t>
  </si>
  <si>
    <t>4630</t>
  </si>
  <si>
    <t>BANCROFT</t>
  </si>
  <si>
    <t>BUKALI</t>
  </si>
  <si>
    <t>CANIA</t>
  </si>
  <si>
    <t>CANNINDAH</t>
  </si>
  <si>
    <t>COOMINGLAH</t>
  </si>
  <si>
    <t>COOMINGLAH FOREST</t>
  </si>
  <si>
    <t>DALGA</t>
  </si>
  <si>
    <t>GLENLEIGH</t>
  </si>
  <si>
    <t>HARRAMI</t>
  </si>
  <si>
    <t>KALPOWAR</t>
  </si>
  <si>
    <t>KAPALDO</t>
  </si>
  <si>
    <t>LANGLEY</t>
  </si>
  <si>
    <t>MONAL</t>
  </si>
  <si>
    <t>MONTO</t>
  </si>
  <si>
    <t>MOONFORD</t>
  </si>
  <si>
    <t>MULGILDIE</t>
  </si>
  <si>
    <t>MUNGUNGO</t>
  </si>
  <si>
    <t>RAWBELLE</t>
  </si>
  <si>
    <t>SELENE</t>
  </si>
  <si>
    <t>SPLINTER CREEK</t>
  </si>
  <si>
    <t>TELLEBANG</t>
  </si>
  <si>
    <t>THREE MOON</t>
  </si>
  <si>
    <t>VENTNOR</t>
  </si>
  <si>
    <t>YARROL</t>
  </si>
  <si>
    <t>4627</t>
  </si>
  <si>
    <t>ABERCORN</t>
  </si>
  <si>
    <t>CERATODUS</t>
  </si>
  <si>
    <t>CYNTHIA</t>
  </si>
  <si>
    <t>EIDSVOLD</t>
  </si>
  <si>
    <t>EIDSVOLD EAST</t>
  </si>
  <si>
    <t>EIDSVOLD WEST</t>
  </si>
  <si>
    <t>GROSVENOR</t>
  </si>
  <si>
    <t>MALMOE</t>
  </si>
  <si>
    <t>WURUMA DAM</t>
  </si>
  <si>
    <t>4626</t>
  </si>
  <si>
    <t>BEERON</t>
  </si>
  <si>
    <t>Darling Downs - Maranoa</t>
  </si>
  <si>
    <t>BOYNEWOOD</t>
  </si>
  <si>
    <t>BROVINIA</t>
  </si>
  <si>
    <t>CATTLE CREEK</t>
  </si>
  <si>
    <t>COONAMBULA</t>
  </si>
  <si>
    <t>DERRI DERRA</t>
  </si>
  <si>
    <t>DYKEHEAD</t>
  </si>
  <si>
    <t>GLENRAE</t>
  </si>
  <si>
    <t>GURGEENA</t>
  </si>
  <si>
    <t>HAWKWOOD</t>
  </si>
  <si>
    <t>MONOGORILBY</t>
  </si>
  <si>
    <t>MUNDOWRAN</t>
  </si>
  <si>
    <t>MUNDUBBERA</t>
  </si>
  <si>
    <t>OBIL BIL</t>
  </si>
  <si>
    <t>O'BIL BIL</t>
  </si>
  <si>
    <t>OLD COORANGA</t>
  </si>
  <si>
    <t>PHILPOTT</t>
  </si>
  <si>
    <t>RIVERLEIGH</t>
  </si>
  <si>
    <t>4625</t>
  </si>
  <si>
    <t>ARANBANGA</t>
  </si>
  <si>
    <t>BAN BAN</t>
  </si>
  <si>
    <t>BAN BAN SPRINGS</t>
  </si>
  <si>
    <t>BARLYNE</t>
  </si>
  <si>
    <t>BINJOUR</t>
  </si>
  <si>
    <t>BLAIRMORE</t>
  </si>
  <si>
    <t>BON ACCORD</t>
  </si>
  <si>
    <t>BRANCH CREEK</t>
  </si>
  <si>
    <t>BYRNESTOWN</t>
  </si>
  <si>
    <t>CAMPBELL CREEK</t>
  </si>
  <si>
    <t>DIRNBIR</t>
  </si>
  <si>
    <t>DUNDARRAH</t>
  </si>
  <si>
    <t>GAYNDAH</t>
  </si>
  <si>
    <t>GINOONDAN</t>
  </si>
  <si>
    <t>GOOROOLBA</t>
  </si>
  <si>
    <t>HARRIET</t>
  </si>
  <si>
    <t>HUMPHERY</t>
  </si>
  <si>
    <t>IDERAWAY</t>
  </si>
  <si>
    <t>MINGO</t>
  </si>
  <si>
    <t>MOUNT DEBATEABLE</t>
  </si>
  <si>
    <t>MOUNT LAWLESS</t>
  </si>
  <si>
    <t>PENWHAUPELL</t>
  </si>
  <si>
    <t>PILE GULLY</t>
  </si>
  <si>
    <t>REIDS CREEK</t>
  </si>
  <si>
    <t>STOCKHAVEN</t>
  </si>
  <si>
    <t>THE LIMITS</t>
  </si>
  <si>
    <t>TOONDAHRA</t>
  </si>
  <si>
    <t>WAHOON</t>
  </si>
  <si>
    <t>WETHERON</t>
  </si>
  <si>
    <t>WILSON VALLEY</t>
  </si>
  <si>
    <t>WOODMILLAR</t>
  </si>
  <si>
    <t>YENDA</t>
  </si>
  <si>
    <t>4621</t>
  </si>
  <si>
    <t>BIGGENDEN</t>
  </si>
  <si>
    <t>BOOMPA</t>
  </si>
  <si>
    <t>COALSTOUN LAKES</t>
  </si>
  <si>
    <t>CORINGA</t>
  </si>
  <si>
    <t>DALLARNIL</t>
  </si>
  <si>
    <t>DEGILBO</t>
  </si>
  <si>
    <t>DIDCOT</t>
  </si>
  <si>
    <t>GOLDEN FLEECE</t>
  </si>
  <si>
    <t>LAKESIDE</t>
  </si>
  <si>
    <t>WATERANGA</t>
  </si>
  <si>
    <t>WOOWOONGA</t>
  </si>
  <si>
    <t>4620</t>
  </si>
  <si>
    <t>ARAMARA</t>
  </si>
  <si>
    <t>BROOWEENA</t>
  </si>
  <si>
    <t>DOONGUL</t>
  </si>
  <si>
    <t>GIGOOMGAN</t>
  </si>
  <si>
    <t>GLENBAR</t>
  </si>
  <si>
    <t>GUNGALOON</t>
  </si>
  <si>
    <t>MALARGA</t>
  </si>
  <si>
    <t>NORTH ARAMARA</t>
  </si>
  <si>
    <t>TEEBAR</t>
  </si>
  <si>
    <t>WOOCOO</t>
  </si>
  <si>
    <t>4615</t>
  </si>
  <si>
    <t>BARKER CREEK FLAT</t>
  </si>
  <si>
    <t>BROOKLANDS</t>
  </si>
  <si>
    <t>BULLCAMP</t>
  </si>
  <si>
    <t>EAST NANANGO</t>
  </si>
  <si>
    <t>ELGIN VALE</t>
  </si>
  <si>
    <t>GLAN DEVON</t>
  </si>
  <si>
    <t>JOHNSTOWN</t>
  </si>
  <si>
    <t>KUNIOON</t>
  </si>
  <si>
    <t>MAIDENWELL</t>
  </si>
  <si>
    <t>NANANGO</t>
  </si>
  <si>
    <t>PIMPIMBUDGEE</t>
  </si>
  <si>
    <t>SANDY RIDGES</t>
  </si>
  <si>
    <t>SOUTH EAST NANANGO</t>
  </si>
  <si>
    <t>SOUTH NANANGO</t>
  </si>
  <si>
    <t>TARONG</t>
  </si>
  <si>
    <t>WATTLE CAMP</t>
  </si>
  <si>
    <t>WENGENVILLE</t>
  </si>
  <si>
    <t>WYALLA</t>
  </si>
  <si>
    <t>4614</t>
  </si>
  <si>
    <t>NEUMGNA</t>
  </si>
  <si>
    <t>UPPER YARRAMAN</t>
  </si>
  <si>
    <t>YARRAMAN</t>
  </si>
  <si>
    <t>4613</t>
  </si>
  <si>
    <t>ABBEYWOOD</t>
  </si>
  <si>
    <t>BOONDOOMA</t>
  </si>
  <si>
    <t>BRIGOODA</t>
  </si>
  <si>
    <t>COVERTY</t>
  </si>
  <si>
    <t>KINLEYMORE</t>
  </si>
  <si>
    <t>OKEDEN</t>
  </si>
  <si>
    <t>PROSTON</t>
  </si>
  <si>
    <t>SPEEDWELL</t>
  </si>
  <si>
    <t>STALWORTH</t>
  </si>
  <si>
    <t>4612</t>
  </si>
  <si>
    <t>HIVESVILLE</t>
  </si>
  <si>
    <t>KAWL KAWL</t>
  </si>
  <si>
    <t>KEYSLAND</t>
  </si>
  <si>
    <t>STONELANDS</t>
  </si>
  <si>
    <t>WIGTON</t>
  </si>
  <si>
    <t>4611</t>
  </si>
  <si>
    <t>MARSHLANDS</t>
  </si>
  <si>
    <t>MONDURE</t>
  </si>
  <si>
    <t>4610</t>
  </si>
  <si>
    <t>ALICE CREEK</t>
  </si>
  <si>
    <t>BALLOGIE</t>
  </si>
  <si>
    <t>BENAIR</t>
  </si>
  <si>
    <t>BOOIE</t>
  </si>
  <si>
    <t>BOONENNE</t>
  </si>
  <si>
    <t>BOYNESIDE</t>
  </si>
  <si>
    <t>CHAHPINGAH</t>
  </si>
  <si>
    <t>COOLABUNIA</t>
  </si>
  <si>
    <t>CORNDALE</t>
  </si>
  <si>
    <t>CRAWFORD</t>
  </si>
  <si>
    <t>DANGORE</t>
  </si>
  <si>
    <t>DURONG</t>
  </si>
  <si>
    <t>DURONG SOUTH</t>
  </si>
  <si>
    <t>ELLESMERE</t>
  </si>
  <si>
    <t>GOODGER</t>
  </si>
  <si>
    <t>GORDONBROOK</t>
  </si>
  <si>
    <t>HALY CREEK</t>
  </si>
  <si>
    <t>HODGLEIGH</t>
  </si>
  <si>
    <t>INVERLAW</t>
  </si>
  <si>
    <t>KINGAROY</t>
  </si>
  <si>
    <t>KUMBIA</t>
  </si>
  <si>
    <t>MANNUEM</t>
  </si>
  <si>
    <t>MEMERAMBI</t>
  </si>
  <si>
    <t>TAABINGA</t>
  </si>
  <si>
    <t>TAABINGA VILLAGE</t>
  </si>
  <si>
    <t>4608</t>
  </si>
  <si>
    <t>CHARLESTOWN</t>
  </si>
  <si>
    <t>CUSHNIE</t>
  </si>
  <si>
    <t>TINGOORA</t>
  </si>
  <si>
    <t>WILKESDALE</t>
  </si>
  <si>
    <t>WOOROOLIN</t>
  </si>
  <si>
    <t>4606</t>
  </si>
  <si>
    <t>CHELMSFORD</t>
  </si>
  <si>
    <t>FAIRDALE</t>
  </si>
  <si>
    <t>FICKS CROSSING</t>
  </si>
  <si>
    <t>GREENVIEW</t>
  </si>
  <si>
    <t>LEAFDALE</t>
  </si>
  <si>
    <t>MOUNT MCEUEN</t>
  </si>
  <si>
    <t>MP CREEK</t>
  </si>
  <si>
    <t>WHEATLANDS</t>
  </si>
  <si>
    <t>WONDAI</t>
  </si>
  <si>
    <t>4605</t>
  </si>
  <si>
    <t>BARLIL</t>
  </si>
  <si>
    <t>BYEE</t>
  </si>
  <si>
    <t>CHERBOURG</t>
  </si>
  <si>
    <t>CLOYNA</t>
  </si>
  <si>
    <t>COBBS HILL</t>
  </si>
  <si>
    <t>CROWNTHORPE</t>
  </si>
  <si>
    <t>GLENROCK</t>
  </si>
  <si>
    <t>KITOBA</t>
  </si>
  <si>
    <t>MERLWOOD</t>
  </si>
  <si>
    <t>MOFFATDALE</t>
  </si>
  <si>
    <t>MOONDOONER</t>
  </si>
  <si>
    <t>MURGON</t>
  </si>
  <si>
    <t>OAKDALE</t>
  </si>
  <si>
    <t>SILVERLEAF</t>
  </si>
  <si>
    <t>SUNNY NOOK</t>
  </si>
  <si>
    <t>WARNUNG</t>
  </si>
  <si>
    <t>WINDERA</t>
  </si>
  <si>
    <t>WOOROONDEN</t>
  </si>
  <si>
    <t>4601</t>
  </si>
  <si>
    <t>BARAMBAH</t>
  </si>
  <si>
    <t>BOONARA</t>
  </si>
  <si>
    <t>BOOUBYJAN</t>
  </si>
  <si>
    <t>GOOMERI</t>
  </si>
  <si>
    <t>GOOMERIBONG</t>
  </si>
  <si>
    <t>KINBOMBI</t>
  </si>
  <si>
    <t>MANUMBAR</t>
  </si>
  <si>
    <t>MANYUNG</t>
  </si>
  <si>
    <t>TANSEY</t>
  </si>
  <si>
    <t>WRATTENS FOREST</t>
  </si>
  <si>
    <t>4600</t>
  </si>
  <si>
    <t>BLACK SNAKE</t>
  </si>
  <si>
    <t>CINNABAR</t>
  </si>
  <si>
    <t>KILKIVAN</t>
  </si>
  <si>
    <t>MUDLO</t>
  </si>
  <si>
    <t>OAKVIEW</t>
  </si>
  <si>
    <t>4581</t>
  </si>
  <si>
    <t>EURONG</t>
  </si>
  <si>
    <t>INSKIP</t>
  </si>
  <si>
    <t>ORCHID BEACH</t>
  </si>
  <si>
    <t>RAINBOW BEACH</t>
  </si>
  <si>
    <t>4580</t>
  </si>
  <si>
    <t>COOLOOLA</t>
  </si>
  <si>
    <t>COOLOOLA COVE</t>
  </si>
  <si>
    <t>TIN CAN BAY</t>
  </si>
  <si>
    <t>4575</t>
  </si>
  <si>
    <t>BIRTINYA</t>
  </si>
  <si>
    <t>Sunshine Coast</t>
  </si>
  <si>
    <t>BOKARINA</t>
  </si>
  <si>
    <t>BUDDINA</t>
  </si>
  <si>
    <t>MINYAMA</t>
  </si>
  <si>
    <t>PARREARRA</t>
  </si>
  <si>
    <t>WARANA</t>
  </si>
  <si>
    <t>WURTULLA</t>
  </si>
  <si>
    <t>4574</t>
  </si>
  <si>
    <t>COOLABINE</t>
  </si>
  <si>
    <t>GHEERULLA</t>
  </si>
  <si>
    <t>KENILWORTH</t>
  </si>
  <si>
    <t>KIDAMAN CREEK</t>
  </si>
  <si>
    <t>MOY POCKET</t>
  </si>
  <si>
    <t>OBI OBI</t>
  </si>
  <si>
    <t>4573</t>
  </si>
  <si>
    <t>COOLUM BEACH</t>
  </si>
  <si>
    <t>MARCUS BEACH</t>
  </si>
  <si>
    <t>MOUNT COOLUM</t>
  </si>
  <si>
    <t>PEREGIAN BEACH</t>
  </si>
  <si>
    <t>PEREGIAN BEACH SOUTH</t>
  </si>
  <si>
    <t>PEREGIAN SPRINGS</t>
  </si>
  <si>
    <t>POINT ARKWRIGHT</t>
  </si>
  <si>
    <t>YAROOMBA</t>
  </si>
  <si>
    <t>4572</t>
  </si>
  <si>
    <t>ALEXANDRA HEADLAND</t>
  </si>
  <si>
    <t>4571</t>
  </si>
  <si>
    <t>KIN KIN</t>
  </si>
  <si>
    <t>4570</t>
  </si>
  <si>
    <t>AMAMOOR</t>
  </si>
  <si>
    <t>AMAMOOR CREEK</t>
  </si>
  <si>
    <t>ANDERLEIGH</t>
  </si>
  <si>
    <t>ARALUEN</t>
  </si>
  <si>
    <t>BANKS POCKET</t>
  </si>
  <si>
    <t>BEENAAM VALLEY</t>
  </si>
  <si>
    <t>BELLA CREEK</t>
  </si>
  <si>
    <t>BELLS BRIDGE</t>
  </si>
  <si>
    <t>BOLLIER</t>
  </si>
  <si>
    <t>BROOLOO</t>
  </si>
  <si>
    <t>CALGOA</t>
  </si>
  <si>
    <t>CALICO CREEK</t>
  </si>
  <si>
    <t>CANINA</t>
  </si>
  <si>
    <t>CEDAR POCKET</t>
  </si>
  <si>
    <t>CHATSWORTH</t>
  </si>
  <si>
    <t>COLES CREEK</t>
  </si>
  <si>
    <t>COONDOO</t>
  </si>
  <si>
    <t>CORELLA</t>
  </si>
  <si>
    <t>CURRA</t>
  </si>
  <si>
    <t>DAGUN</t>
  </si>
  <si>
    <t>DOWNSFIELD</t>
  </si>
  <si>
    <t>EAST DEEP CREEK</t>
  </si>
  <si>
    <t>FISHERMANS POCKET</t>
  </si>
  <si>
    <t>GILLDORA</t>
  </si>
  <si>
    <t>GLANMIRE</t>
  </si>
  <si>
    <t>GLASTONBURY</t>
  </si>
  <si>
    <t>GLEN ECHO</t>
  </si>
  <si>
    <t>GLENWOOD</t>
  </si>
  <si>
    <t>GOOMBOORIAN</t>
  </si>
  <si>
    <t>GREENS CREEK</t>
  </si>
  <si>
    <t>GUNALDA</t>
  </si>
  <si>
    <t>GYMPIE</t>
  </si>
  <si>
    <t>IMBIL</t>
  </si>
  <si>
    <t>JONES HILL</t>
  </si>
  <si>
    <t>KANDANGA</t>
  </si>
  <si>
    <t>KANDANGA CREEK</t>
  </si>
  <si>
    <t>KANIGAN</t>
  </si>
  <si>
    <t>KIA ORA</t>
  </si>
  <si>
    <t>KYBONG</t>
  </si>
  <si>
    <t>LAGOON POCKET</t>
  </si>
  <si>
    <t>LAKE BORUMBA</t>
  </si>
  <si>
    <t>LANGSHAW</t>
  </si>
  <si>
    <t>LOWER WONGA</t>
  </si>
  <si>
    <t>MARODIAN</t>
  </si>
  <si>
    <t>MARYS CREEK</t>
  </si>
  <si>
    <t>MCINTOSH CREEK</t>
  </si>
  <si>
    <t>MELAWONDI</t>
  </si>
  <si>
    <t>MIVA</t>
  </si>
  <si>
    <t>MONKLAND</t>
  </si>
  <si>
    <t>MOOLOO</t>
  </si>
  <si>
    <t>MOTHAR MOUNTAIN</t>
  </si>
  <si>
    <t>MUNNA CREEK</t>
  </si>
  <si>
    <t>NAHRUNDA</t>
  </si>
  <si>
    <t>NEERDIE</t>
  </si>
  <si>
    <t>NEUSA VALE</t>
  </si>
  <si>
    <t>NORTH DEEP CREEK</t>
  </si>
  <si>
    <t>PATERSON</t>
  </si>
  <si>
    <t>PIE CREEK</t>
  </si>
  <si>
    <t>ROSS CREEK</t>
  </si>
  <si>
    <t>SCOTCHY POCKET</t>
  </si>
  <si>
    <t>SCRUBBY CREEK</t>
  </si>
  <si>
    <t>SEXTON</t>
  </si>
  <si>
    <t>SOUTHSIDE</t>
  </si>
  <si>
    <t>ST MARY</t>
  </si>
  <si>
    <t>TAMAREE</t>
  </si>
  <si>
    <t>TANDUR</t>
  </si>
  <si>
    <t>THE DAWN</t>
  </si>
  <si>
    <t>THE PALMS</t>
  </si>
  <si>
    <t>THEEBINE</t>
  </si>
  <si>
    <t>TOOLARA FOREST</t>
  </si>
  <si>
    <t>TRAVESTON</t>
  </si>
  <si>
    <t>TUCHEKOI</t>
  </si>
  <si>
    <t>TWO MILE</t>
  </si>
  <si>
    <t>UPPER GLASTONBURY</t>
  </si>
  <si>
    <t>UPPER KANDANGA</t>
  </si>
  <si>
    <t>VETERAN</t>
  </si>
  <si>
    <t>WALLU</t>
  </si>
  <si>
    <t>WIDGEE</t>
  </si>
  <si>
    <t>WIDGEE CROSSING NORTH</t>
  </si>
  <si>
    <t>WIDGEE CROSSING SOUTH</t>
  </si>
  <si>
    <t>WILSONS POCKET</t>
  </si>
  <si>
    <t>WOLVI</t>
  </si>
  <si>
    <t>WOOLOOGA</t>
  </si>
  <si>
    <t>WOONDUM</t>
  </si>
  <si>
    <t>4569</t>
  </si>
  <si>
    <t>COORAN</t>
  </si>
  <si>
    <t>4568</t>
  </si>
  <si>
    <t>FEDERAL</t>
  </si>
  <si>
    <t>PINBARREN</t>
  </si>
  <si>
    <t>POMONA</t>
  </si>
  <si>
    <t>4567</t>
  </si>
  <si>
    <t>CASTAWAYS BEACH</t>
  </si>
  <si>
    <t>NOOSA HEADS</t>
  </si>
  <si>
    <t>SUNRISE BEACH</t>
  </si>
  <si>
    <t>SUNSHINE BEACH</t>
  </si>
  <si>
    <t>4566</t>
  </si>
  <si>
    <t>NOOSAVILLE</t>
  </si>
  <si>
    <t>4565</t>
  </si>
  <si>
    <t>BOREEN POINT</t>
  </si>
  <si>
    <t>COOROIBAH</t>
  </si>
  <si>
    <t>COOTHARABA</t>
  </si>
  <si>
    <t>NOOSA NORTH SHORE</t>
  </si>
  <si>
    <t>NORTH SHORE</t>
  </si>
  <si>
    <t>RINGTAIL CREEK</t>
  </si>
  <si>
    <t>TEWANTIN</t>
  </si>
  <si>
    <t>4564</t>
  </si>
  <si>
    <t>MARCOOLA</t>
  </si>
  <si>
    <t>MUDJIMBA</t>
  </si>
  <si>
    <t>PACIFIC PARADISE</t>
  </si>
  <si>
    <t>TWIN WATERS</t>
  </si>
  <si>
    <t>4563</t>
  </si>
  <si>
    <t>BLACK MOUNTAIN</t>
  </si>
  <si>
    <t>CARTERS RIDGE</t>
  </si>
  <si>
    <t>COOROY</t>
  </si>
  <si>
    <t>COOROY MOUNTAIN</t>
  </si>
  <si>
    <t>LAKE MACDONALD</t>
  </si>
  <si>
    <t>TINBEERWAH</t>
  </si>
  <si>
    <t>4562</t>
  </si>
  <si>
    <t>BELLI PARK</t>
  </si>
  <si>
    <t>DOONAN</t>
  </si>
  <si>
    <t>EERWAH VALE</t>
  </si>
  <si>
    <t>EUMUNDI</t>
  </si>
  <si>
    <t>VERRIERDALE</t>
  </si>
  <si>
    <t>WEYBA DOWNS</t>
  </si>
  <si>
    <t>4561</t>
  </si>
  <si>
    <t>BRIDGES</t>
  </si>
  <si>
    <t>MAROOCHY RIVER</t>
  </si>
  <si>
    <t>NINDERRY</t>
  </si>
  <si>
    <t>NORTH ARM</t>
  </si>
  <si>
    <t>VALDORA</t>
  </si>
  <si>
    <t>YANDINA</t>
  </si>
  <si>
    <t>YANDINA CREEK</t>
  </si>
  <si>
    <t>4560</t>
  </si>
  <si>
    <t>BLI BLI</t>
  </si>
  <si>
    <t>COES CREEK</t>
  </si>
  <si>
    <t>COOLOOLABIN</t>
  </si>
  <si>
    <t>DULONG</t>
  </si>
  <si>
    <t>FLAXTON</t>
  </si>
  <si>
    <t>HIGHWORTH</t>
  </si>
  <si>
    <t>IMAGE FLAT</t>
  </si>
  <si>
    <t>KIAMBA</t>
  </si>
  <si>
    <t>KULANGOOR</t>
  </si>
  <si>
    <t>KUREELPA</t>
  </si>
  <si>
    <t>MAPLETON</t>
  </si>
  <si>
    <t>MONTVILLE</t>
  </si>
  <si>
    <t>NAMBOUR</t>
  </si>
  <si>
    <t>NAMBOUR WEST</t>
  </si>
  <si>
    <t>PERWILLOWEN</t>
  </si>
  <si>
    <t>ROSEMOUNT</t>
  </si>
  <si>
    <t>SUNSHINE COAST MC</t>
  </si>
  <si>
    <t>TOWEN MOUNTAIN</t>
  </si>
  <si>
    <t>4559</t>
  </si>
  <si>
    <t>DIDDILLIBAH</t>
  </si>
  <si>
    <t>KIELS MOUNTAIN</t>
  </si>
  <si>
    <t>WEST WOOMBYE</t>
  </si>
  <si>
    <t>WOOMBYE</t>
  </si>
  <si>
    <t>4558</t>
  </si>
  <si>
    <t>COTTON TREE</t>
  </si>
  <si>
    <t>KULUIN</t>
  </si>
  <si>
    <t>MAROOCHYDORE</t>
  </si>
  <si>
    <t>SUNSHINE PLAZA</t>
  </si>
  <si>
    <t>4557</t>
  </si>
  <si>
    <t>MOOLOOLABA</t>
  </si>
  <si>
    <t>MOUNTAIN CREEK</t>
  </si>
  <si>
    <t>4556</t>
  </si>
  <si>
    <t>BUDERIM</t>
  </si>
  <si>
    <t>FOREST GLEN</t>
  </si>
  <si>
    <t>KUNDA PARK</t>
  </si>
  <si>
    <t>MONS</t>
  </si>
  <si>
    <t>SIPPY DOWNS</t>
  </si>
  <si>
    <t>TANAWHA</t>
  </si>
  <si>
    <t>4555</t>
  </si>
  <si>
    <t>CHEVALLUM</t>
  </si>
  <si>
    <t>HUNCHY</t>
  </si>
  <si>
    <t>LANDERS SHOOT</t>
  </si>
  <si>
    <t>PALMWOODS</t>
  </si>
  <si>
    <t>4554</t>
  </si>
  <si>
    <t>EUDLO</t>
  </si>
  <si>
    <t>ILKLEY</t>
  </si>
  <si>
    <t>4553</t>
  </si>
  <si>
    <t>DIAMOND VALLEY</t>
  </si>
  <si>
    <t>GLENVIEW</t>
  </si>
  <si>
    <t>MOOLOOLAH</t>
  </si>
  <si>
    <t>MOOLOOLAH VALLEY</t>
  </si>
  <si>
    <t>PALMVIEW</t>
  </si>
  <si>
    <t>4552</t>
  </si>
  <si>
    <t>CAMBROON</t>
  </si>
  <si>
    <t>Moreton Bay - North</t>
  </si>
  <si>
    <t>CONONDALE</t>
  </si>
  <si>
    <t>CRYSTAL WATERS</t>
  </si>
  <si>
    <t>CURRAMORE</t>
  </si>
  <si>
    <t>ELAMAN CREEK</t>
  </si>
  <si>
    <t>HARPER CREEK</t>
  </si>
  <si>
    <t>BALD KNOB</t>
  </si>
  <si>
    <t>BALMORAL RIDGE</t>
  </si>
  <si>
    <t>BOOROOBIN</t>
  </si>
  <si>
    <t>MALENY</t>
  </si>
  <si>
    <t>NORTH MALENY</t>
  </si>
  <si>
    <t>REESVILLE</t>
  </si>
  <si>
    <t>WITTA</t>
  </si>
  <si>
    <t>WOOTHA</t>
  </si>
  <si>
    <t>4551</t>
  </si>
  <si>
    <t>AROONA</t>
  </si>
  <si>
    <t>BATTERY HILL</t>
  </si>
  <si>
    <t>BELLS CREEK</t>
  </si>
  <si>
    <t>CALOUNDRA</t>
  </si>
  <si>
    <t>CALOUNDRA WEST</t>
  </si>
  <si>
    <t>CURRIMUNDI</t>
  </si>
  <si>
    <t>DICKY BEACH</t>
  </si>
  <si>
    <t>GOLDEN BEACH</t>
  </si>
  <si>
    <t>KINGS BEACH</t>
  </si>
  <si>
    <t>LITTLE MOUNTAIN</t>
  </si>
  <si>
    <t>MERIDAN PLAINS</t>
  </si>
  <si>
    <t>MOFFAT BEACH</t>
  </si>
  <si>
    <t>PELICAN WATERS</t>
  </si>
  <si>
    <t>SHELLY BEACH</t>
  </si>
  <si>
    <t>4550</t>
  </si>
  <si>
    <t>LANDSBOROUGH</t>
  </si>
  <si>
    <t>MOUNT MELLUM</t>
  </si>
  <si>
    <t>4521</t>
  </si>
  <si>
    <t>CAMPBELLS POCKET</t>
  </si>
  <si>
    <t>DAYBORO</t>
  </si>
  <si>
    <t>KING SCRUB</t>
  </si>
  <si>
    <t>LACEYS CREEK</t>
  </si>
  <si>
    <t>MOUNT MEE</t>
  </si>
  <si>
    <t>OCEAN VIEW</t>
  </si>
  <si>
    <t>RUSH CREEK</t>
  </si>
  <si>
    <t>4520</t>
  </si>
  <si>
    <t>KOBBLE CREEK</t>
  </si>
  <si>
    <t>Brisbane - West</t>
  </si>
  <si>
    <t>MOUNT GLORIOUS</t>
  </si>
  <si>
    <t>SAMSONVALE</t>
  </si>
  <si>
    <t>ARMSTRONG CREEK</t>
  </si>
  <si>
    <t>CAMP MOUNTAIN</t>
  </si>
  <si>
    <t>CEDAR CREEK</t>
  </si>
  <si>
    <t>CLOSEBURN</t>
  </si>
  <si>
    <t>DRAPER</t>
  </si>
  <si>
    <t>ENOGGERA RESERVOIR</t>
  </si>
  <si>
    <t>HIGHVALE</t>
  </si>
  <si>
    <t>JOLLYS LOOKOUT</t>
  </si>
  <si>
    <t>MOUNT NEBO</t>
  </si>
  <si>
    <t>MOUNT SAMSON</t>
  </si>
  <si>
    <t>SAMFORD</t>
  </si>
  <si>
    <t>SAMFORD VALLEY</t>
  </si>
  <si>
    <t>SAMFORD VILLAGE</t>
  </si>
  <si>
    <t>WIGHTS MOUNTAIN</t>
  </si>
  <si>
    <t>YUGAR</t>
  </si>
  <si>
    <t>4519</t>
  </si>
  <si>
    <t>BEERWAH</t>
  </si>
  <si>
    <t>COOCHIN CREEK</t>
  </si>
  <si>
    <t>CROHAMHURST</t>
  </si>
  <si>
    <t>PEACHESTER</t>
  </si>
  <si>
    <t>4518</t>
  </si>
  <si>
    <t>GLASS HOUSE MOUNTAINS</t>
  </si>
  <si>
    <t>4517</t>
  </si>
  <si>
    <t>BEERBURRUM</t>
  </si>
  <si>
    <t>4516</t>
  </si>
  <si>
    <t>ELIMBAH</t>
  </si>
  <si>
    <t>4515</t>
  </si>
  <si>
    <t>HAZELDEAN</t>
  </si>
  <si>
    <t>JIMNA</t>
  </si>
  <si>
    <t>KILCOY</t>
  </si>
  <si>
    <t>KINGAHAM</t>
  </si>
  <si>
    <t>MONSILDALE</t>
  </si>
  <si>
    <t>MOUNT KILCOY</t>
  </si>
  <si>
    <t>ROYSTON</t>
  </si>
  <si>
    <t>SHEEP STATION CREEK</t>
  </si>
  <si>
    <t>WINYA</t>
  </si>
  <si>
    <t>WOOLMAR</t>
  </si>
  <si>
    <t>4514</t>
  </si>
  <si>
    <t>BELLTHORPE</t>
  </si>
  <si>
    <t>CEDARTON</t>
  </si>
  <si>
    <t>COMMISSIONERS FLAT</t>
  </si>
  <si>
    <t>D'AGUILAR</t>
  </si>
  <si>
    <t>DELANEYS CREEK</t>
  </si>
  <si>
    <t>MOUNT ARCHER</t>
  </si>
  <si>
    <t>MOUNT DELANEY</t>
  </si>
  <si>
    <t>NEURUM</t>
  </si>
  <si>
    <t>STANMORE</t>
  </si>
  <si>
    <t>STONY CREEK</t>
  </si>
  <si>
    <t>VILLENEUVE</t>
  </si>
  <si>
    <t>WOODFORD</t>
  </si>
  <si>
    <t>4512</t>
  </si>
  <si>
    <t>BRACALBA</t>
  </si>
  <si>
    <t>WAMURAN</t>
  </si>
  <si>
    <t>WAMURAN BASIN</t>
  </si>
  <si>
    <t>4511</t>
  </si>
  <si>
    <t>GODWIN BEACH</t>
  </si>
  <si>
    <t>NINGI</t>
  </si>
  <si>
    <t>SANDSTONE POINT</t>
  </si>
  <si>
    <t>4510</t>
  </si>
  <si>
    <t>BEACHMERE</t>
  </si>
  <si>
    <t>BELLMERE</t>
  </si>
  <si>
    <t>CABOOLTURE</t>
  </si>
  <si>
    <t>CABOOLTURE SOUTH</t>
  </si>
  <si>
    <t>MELDALE</t>
  </si>
  <si>
    <t>MOODLU</t>
  </si>
  <si>
    <t>ROCKSBERG</t>
  </si>
  <si>
    <t>TOORBUL</t>
  </si>
  <si>
    <t>UPPER CABOOLTURE</t>
  </si>
  <si>
    <t>4509</t>
  </si>
  <si>
    <t>MANGO HILL</t>
  </si>
  <si>
    <t>Moreton Bay - South</t>
  </si>
  <si>
    <t>NORTH LAKES</t>
  </si>
  <si>
    <t>4508</t>
  </si>
  <si>
    <t>DECEPTION BAY</t>
  </si>
  <si>
    <t>4507</t>
  </si>
  <si>
    <t>BANKSIA BEACH</t>
  </si>
  <si>
    <t>BELLARA</t>
  </si>
  <si>
    <t>BONGAREE</t>
  </si>
  <si>
    <t>BRIBIE ISLAND</t>
  </si>
  <si>
    <t>BRIBIE ISLAND NORTH</t>
  </si>
  <si>
    <t>WELSBY</t>
  </si>
  <si>
    <t>WHITE PATCH</t>
  </si>
  <si>
    <t>WOORIM</t>
  </si>
  <si>
    <t>4506</t>
  </si>
  <si>
    <t>MORAYFIELD</t>
  </si>
  <si>
    <t>4505</t>
  </si>
  <si>
    <t>BURPENGARY</t>
  </si>
  <si>
    <t>BURPENGARY EAST</t>
  </si>
  <si>
    <t>4504</t>
  </si>
  <si>
    <t>NARANGBA</t>
  </si>
  <si>
    <t>4503</t>
  </si>
  <si>
    <t>DAKABIN</t>
  </si>
  <si>
    <t>GRIFFIN</t>
  </si>
  <si>
    <t>KALLANGUR</t>
  </si>
  <si>
    <t>KURWONGBAH</t>
  </si>
  <si>
    <t>MURRUMBA DOWNS</t>
  </si>
  <si>
    <t>WHITESIDE</t>
  </si>
  <si>
    <t>4502</t>
  </si>
  <si>
    <t>PETRIE</t>
  </si>
  <si>
    <t>4501</t>
  </si>
  <si>
    <t>LAWNTON</t>
  </si>
  <si>
    <t>4500</t>
  </si>
  <si>
    <t>BRAY PARK</t>
  </si>
  <si>
    <t>BRENDALE</t>
  </si>
  <si>
    <t>CASHMERE</t>
  </si>
  <si>
    <t>CLEAR MOUNTAIN</t>
  </si>
  <si>
    <t>JOYNER</t>
  </si>
  <si>
    <t>STRATHPINE</t>
  </si>
  <si>
    <t>STRATHPINE CENTRE</t>
  </si>
  <si>
    <t>WARNER</t>
  </si>
  <si>
    <t>4498</t>
  </si>
  <si>
    <t>KIOMA</t>
  </si>
  <si>
    <t>TOOBEAH</t>
  </si>
  <si>
    <t>4497</t>
  </si>
  <si>
    <t>DAYMAR</t>
  </si>
  <si>
    <t>THALLON</t>
  </si>
  <si>
    <t>WEENGALLON</t>
  </si>
  <si>
    <t>4496</t>
  </si>
  <si>
    <t>NORTH TALWOOD</t>
  </si>
  <si>
    <t>SOUTH TALWOOD</t>
  </si>
  <si>
    <t>TALWOOD</t>
  </si>
  <si>
    <t>4494</t>
  </si>
  <si>
    <t>BUNGUNYA</t>
  </si>
  <si>
    <t>NORTH BUNGUNYA</t>
  </si>
  <si>
    <t>TARAWERA</t>
  </si>
  <si>
    <t>4493</t>
  </si>
  <si>
    <t>Far West and Orana</t>
  </si>
  <si>
    <t>4492</t>
  </si>
  <si>
    <t>BULLAWARRA</t>
  </si>
  <si>
    <t>BULLOO DOWNS</t>
  </si>
  <si>
    <t>DYNEVOR</t>
  </si>
  <si>
    <t>NOCKATUNGA</t>
  </si>
  <si>
    <t>NORLEY</t>
  </si>
  <si>
    <t>THARGOMINDAH</t>
  </si>
  <si>
    <t>4491</t>
  </si>
  <si>
    <t>EULO</t>
  </si>
  <si>
    <t>4490</t>
  </si>
  <si>
    <t>BARRINGUN</t>
  </si>
  <si>
    <t>COONGOOLA</t>
  </si>
  <si>
    <t>CUNNAMULLA</t>
  </si>
  <si>
    <t>CUTTABURRA</t>
  </si>
  <si>
    <t>HUMEBURN</t>
  </si>
  <si>
    <t>JOBS GATE</t>
  </si>
  <si>
    <t>LINDEN</t>
  </si>
  <si>
    <t>NOORAMA</t>
  </si>
  <si>
    <t>TUEN</t>
  </si>
  <si>
    <t>WIDGEEGOARA</t>
  </si>
  <si>
    <t>YOWAH</t>
  </si>
  <si>
    <t>4489</t>
  </si>
  <si>
    <t>WYANDRA</t>
  </si>
  <si>
    <t>4488</t>
  </si>
  <si>
    <t>BOLLON</t>
  </si>
  <si>
    <t>NEBINE</t>
  </si>
  <si>
    <t>4487</t>
  </si>
  <si>
    <t>BEGONIA</t>
  </si>
  <si>
    <t>ST GEORGE</t>
  </si>
  <si>
    <t>4486</t>
  </si>
  <si>
    <t>DIRRANBANDI</t>
  </si>
  <si>
    <t>HEBEL</t>
  </si>
  <si>
    <t>4482</t>
  </si>
  <si>
    <t>BIRDSVILLE</t>
  </si>
  <si>
    <t>4481</t>
  </si>
  <si>
    <t>FARRARS CREEK</t>
  </si>
  <si>
    <t>TANBAR</t>
  </si>
  <si>
    <t>WINDORAH</t>
  </si>
  <si>
    <t>4480</t>
  </si>
  <si>
    <t>EROMANGA</t>
  </si>
  <si>
    <t>QUILPIE</t>
  </si>
  <si>
    <t>4479</t>
  </si>
  <si>
    <t>COOLADDI</t>
  </si>
  <si>
    <t>4478</t>
  </si>
  <si>
    <t>BAYRICK</t>
  </si>
  <si>
    <t>CALDERVALE</t>
  </si>
  <si>
    <t>LANSDOWNE</t>
  </si>
  <si>
    <t>MACFARLANE</t>
  </si>
  <si>
    <t>MINNIE DOWNS</t>
  </si>
  <si>
    <t>TAMBO</t>
  </si>
  <si>
    <t>WINDEYER</t>
  </si>
  <si>
    <t>YANDARLO</t>
  </si>
  <si>
    <t>4477</t>
  </si>
  <si>
    <t>AUGATHELLA</t>
  </si>
  <si>
    <t>UPPER WARREGO</t>
  </si>
  <si>
    <t>4475</t>
  </si>
  <si>
    <t>CHEEPIE</t>
  </si>
  <si>
    <t>4474</t>
  </si>
  <si>
    <t>ADAVALE</t>
  </si>
  <si>
    <t>4472</t>
  </si>
  <si>
    <t>BLACKALL</t>
  </si>
  <si>
    <t>MOUNT ENNISKILLEN</t>
  </si>
  <si>
    <t>4471</t>
  </si>
  <si>
    <t>CLAVERTON</t>
  </si>
  <si>
    <t>NARDOO SIDING</t>
  </si>
  <si>
    <t>4470</t>
  </si>
  <si>
    <t>BAKERS BEND</t>
  </si>
  <si>
    <t>CHARLEVILLE</t>
  </si>
  <si>
    <t>GOWRIE STATION</t>
  </si>
  <si>
    <t>LANGLO</t>
  </si>
  <si>
    <t>MURWEH</t>
  </si>
  <si>
    <t>RIVERSLEIGH</t>
  </si>
  <si>
    <t>4468</t>
  </si>
  <si>
    <t>CLARA CREEK</t>
  </si>
  <si>
    <t>MORVEN</t>
  </si>
  <si>
    <t>4467</t>
  </si>
  <si>
    <t>MUNGALLALA</t>
  </si>
  <si>
    <t>REDFORD</t>
  </si>
  <si>
    <t>TYRCONNEL</t>
  </si>
  <si>
    <t>4465</t>
  </si>
  <si>
    <t>DUNKELD</t>
  </si>
  <si>
    <t>FORESTVALE</t>
  </si>
  <si>
    <t>V GATE</t>
  </si>
  <si>
    <t>WOMALILLA</t>
  </si>
  <si>
    <t>4462</t>
  </si>
  <si>
    <t>AMBY</t>
  </si>
  <si>
    <t>4461</t>
  </si>
  <si>
    <t>MUCKADILLA</t>
  </si>
  <si>
    <t>4455</t>
  </si>
  <si>
    <t>BALLAROO</t>
  </si>
  <si>
    <t>BLYTHDALE</t>
  </si>
  <si>
    <t>BUNGEWORGORAI</t>
  </si>
  <si>
    <t>BUNGIL</t>
  </si>
  <si>
    <t>BYMOUNT</t>
  </si>
  <si>
    <t>DARGAL ROAD</t>
  </si>
  <si>
    <t>EUMAMURRIN</t>
  </si>
  <si>
    <t>EUTHULLA</t>
  </si>
  <si>
    <t>GUNNEWIN</t>
  </si>
  <si>
    <t>HODGSON</t>
  </si>
  <si>
    <t>MOOGA</t>
  </si>
  <si>
    <t>MOUNT ABUNDANCE</t>
  </si>
  <si>
    <t>MOUNT BINDANGO</t>
  </si>
  <si>
    <t>ORALLO</t>
  </si>
  <si>
    <t>ORANGE HILL</t>
  </si>
  <si>
    <t>ROMA</t>
  </si>
  <si>
    <t>TINGUN</t>
  </si>
  <si>
    <t>WYCOMBE</t>
  </si>
  <si>
    <t>4454</t>
  </si>
  <si>
    <t>BAFFLE WEST</t>
  </si>
  <si>
    <t>BEILBA</t>
  </si>
  <si>
    <t>HIGHLAND PLAINS</t>
  </si>
  <si>
    <t>HUTTON CREEK</t>
  </si>
  <si>
    <t>INJUNE</t>
  </si>
  <si>
    <t>MOUNT HUTTON</t>
  </si>
  <si>
    <t>PONY HILLS</t>
  </si>
  <si>
    <t>SIMMIE</t>
  </si>
  <si>
    <t>UPPER DAWSON</t>
  </si>
  <si>
    <t>WESTGROVE</t>
  </si>
  <si>
    <t>4428</t>
  </si>
  <si>
    <t>PICKANJINNIE</t>
  </si>
  <si>
    <t>WALLUMBILLA</t>
  </si>
  <si>
    <t>WALLUMBILLA NORTH</t>
  </si>
  <si>
    <t>WALLUMBILLA SOUTH</t>
  </si>
  <si>
    <t>4427</t>
  </si>
  <si>
    <t>CLIFFORD</t>
  </si>
  <si>
    <t>YULEBA</t>
  </si>
  <si>
    <t>YULEBA NORTH</t>
  </si>
  <si>
    <t>YULEBA SOUTH</t>
  </si>
  <si>
    <t>4426</t>
  </si>
  <si>
    <t>JACKSON</t>
  </si>
  <si>
    <t>JACKSON NORTH</t>
  </si>
  <si>
    <t>JACKSON SOUTH</t>
  </si>
  <si>
    <t>4425</t>
  </si>
  <si>
    <t>BOGANDILLA</t>
  </si>
  <si>
    <t>DULACCA</t>
  </si>
  <si>
    <t>4424</t>
  </si>
  <si>
    <t>DRILLHAM</t>
  </si>
  <si>
    <t>DRILLHAM SOUTH</t>
  </si>
  <si>
    <t>GLENAUBYN</t>
  </si>
  <si>
    <t>4423</t>
  </si>
  <si>
    <t>GLENMORGAN</t>
  </si>
  <si>
    <t>TEELBA</t>
  </si>
  <si>
    <t>4422</t>
  </si>
  <si>
    <t>COOMRITH</t>
  </si>
  <si>
    <t>FLINTON</t>
  </si>
  <si>
    <t>INGLESTONE</t>
  </si>
  <si>
    <t>MEANDARRA</t>
  </si>
  <si>
    <t>WESTMAR</t>
  </si>
  <si>
    <t>4421</t>
  </si>
  <si>
    <t>GORANBA</t>
  </si>
  <si>
    <t>TARA</t>
  </si>
  <si>
    <t>4420</t>
  </si>
  <si>
    <t>BROADMERE</t>
  </si>
  <si>
    <t>COORADA</t>
  </si>
  <si>
    <t>GHINGHINDA</t>
  </si>
  <si>
    <t>GLENHAUGHTON</t>
  </si>
  <si>
    <t>GWAMBEGWINE</t>
  </si>
  <si>
    <t>HORNET BANK</t>
  </si>
  <si>
    <t>PEEK-A-DOO</t>
  </si>
  <si>
    <t>SPRING CREEK</t>
  </si>
  <si>
    <t>TAROOM</t>
  </si>
  <si>
    <t>4419</t>
  </si>
  <si>
    <t>COCKATOO</t>
  </si>
  <si>
    <t>GROSMONT</t>
  </si>
  <si>
    <t>WANDOAN</t>
  </si>
  <si>
    <t>4418</t>
  </si>
  <si>
    <t>GULUGUBA</t>
  </si>
  <si>
    <t>4417</t>
  </si>
  <si>
    <t>NOORINDOO</t>
  </si>
  <si>
    <t>OBERINA</t>
  </si>
  <si>
    <t>PARKNOOK</t>
  </si>
  <si>
    <t>SURAT</t>
  </si>
  <si>
    <t>WARKON</t>
  </si>
  <si>
    <t>WERIBONE</t>
  </si>
  <si>
    <t>4416</t>
  </si>
  <si>
    <t>BARRAMORNIE</t>
  </si>
  <si>
    <t>CONDAMINE</t>
  </si>
  <si>
    <t>MORABY</t>
  </si>
  <si>
    <t>NANGRAM</t>
  </si>
  <si>
    <t>PINE HILLS</t>
  </si>
  <si>
    <t>YULABILLA</t>
  </si>
  <si>
    <t>4415</t>
  </si>
  <si>
    <t>COLUMBOOLA</t>
  </si>
  <si>
    <t>DALWOGAN</t>
  </si>
  <si>
    <t>DALWOGON</t>
  </si>
  <si>
    <t>GURULMUNDI</t>
  </si>
  <si>
    <t>HOOKSWOOD</t>
  </si>
  <si>
    <t>KOWGURAN</t>
  </si>
  <si>
    <t>MILES</t>
  </si>
  <si>
    <t>MYALL PARK</t>
  </si>
  <si>
    <t>4413</t>
  </si>
  <si>
    <t>BAKING BOARD</t>
  </si>
  <si>
    <t>BOONARGA</t>
  </si>
  <si>
    <t>BURNCLUITH</t>
  </si>
  <si>
    <t>CANAGA</t>
  </si>
  <si>
    <t>CHANCES PLAIN</t>
  </si>
  <si>
    <t>CHINCHILLA</t>
  </si>
  <si>
    <t>DURAH</t>
  </si>
  <si>
    <t>WIEAMBILLA</t>
  </si>
  <si>
    <t>4412</t>
  </si>
  <si>
    <t>BRIGALOW</t>
  </si>
  <si>
    <t>4411</t>
  </si>
  <si>
    <t>WARRA</t>
  </si>
  <si>
    <t>4410</t>
  </si>
  <si>
    <t>JANDOWAE</t>
  </si>
  <si>
    <t>4408</t>
  </si>
  <si>
    <t>BELL</t>
  </si>
  <si>
    <t>4407</t>
  </si>
  <si>
    <t>CECIL PLAINS</t>
  </si>
  <si>
    <t>DUNMORE</t>
  </si>
  <si>
    <t>NANGWEE</t>
  </si>
  <si>
    <t>4406</t>
  </si>
  <si>
    <t>BOONDANDILLA</t>
  </si>
  <si>
    <t>HANNAFORD</t>
  </si>
  <si>
    <t>JIMBOUR</t>
  </si>
  <si>
    <t>KAIMKILLENBUN</t>
  </si>
  <si>
    <t>KOGAN</t>
  </si>
  <si>
    <t>MACALISTER</t>
  </si>
  <si>
    <t>MOONIE</t>
  </si>
  <si>
    <t>SOUTHWOOD</t>
  </si>
  <si>
    <t>THE GUMS</t>
  </si>
  <si>
    <t>WEIR RIVER</t>
  </si>
  <si>
    <t>4405</t>
  </si>
  <si>
    <t>BLAXLAND</t>
  </si>
  <si>
    <t>BUNYA MOUNTAINS</t>
  </si>
  <si>
    <t>DALBY</t>
  </si>
  <si>
    <t>DUCKLO</t>
  </si>
  <si>
    <t>GRASSDALE</t>
  </si>
  <si>
    <t>MARMADUA</t>
  </si>
  <si>
    <t>PIRRINUAN</t>
  </si>
  <si>
    <t>RANGES BRIDGE</t>
  </si>
  <si>
    <t>ST RUTH</t>
  </si>
  <si>
    <t>TIPTON</t>
  </si>
  <si>
    <t>WERANGA</t>
  </si>
  <si>
    <t>4404</t>
  </si>
  <si>
    <t>BOWENVILLE</t>
  </si>
  <si>
    <t>FORMARTIN</t>
  </si>
  <si>
    <t>IRVINGDALE</t>
  </si>
  <si>
    <t>WAINUI</t>
  </si>
  <si>
    <t>4403</t>
  </si>
  <si>
    <t>BRYMAROO</t>
  </si>
  <si>
    <t>JONDARYAN</t>
  </si>
  <si>
    <t>MALU</t>
  </si>
  <si>
    <t>MOUNT MORIAH</t>
  </si>
  <si>
    <t>QUINALOW</t>
  </si>
  <si>
    <t>WEST PRAIRIE</t>
  </si>
  <si>
    <t>4402</t>
  </si>
  <si>
    <t>COOYAR</t>
  </si>
  <si>
    <t>KOORALGIN</t>
  </si>
  <si>
    <t>UPPER COOYAR CREEK</t>
  </si>
  <si>
    <t>4401</t>
  </si>
  <si>
    <t>ACLAND</t>
  </si>
  <si>
    <t>AUBIGNY</t>
  </si>
  <si>
    <t>BIDDESTON</t>
  </si>
  <si>
    <t>BOODUA</t>
  </si>
  <si>
    <t>KELVINHAUGH</t>
  </si>
  <si>
    <t>MOUNT IRVING</t>
  </si>
  <si>
    <t>MULDU</t>
  </si>
  <si>
    <t>OAKEY</t>
  </si>
  <si>
    <t>ROSALIE PLAINS</t>
  </si>
  <si>
    <t>SABINE</t>
  </si>
  <si>
    <t>SILVERLEIGH</t>
  </si>
  <si>
    <t>YARGULLEN</t>
  </si>
  <si>
    <t>4400</t>
  </si>
  <si>
    <t>KINGSTHORPE</t>
  </si>
  <si>
    <t>4390</t>
  </si>
  <si>
    <t>BILLA BILLA</t>
  </si>
  <si>
    <t>CALINGUNEE</t>
  </si>
  <si>
    <t>CALLANDOON</t>
  </si>
  <si>
    <t>GOODAR</t>
  </si>
  <si>
    <t>GOONDIWINDI</t>
  </si>
  <si>
    <t>KINDON</t>
  </si>
  <si>
    <t>LUNDAVRA</t>
  </si>
  <si>
    <t>WONDALLI</t>
  </si>
  <si>
    <t>WYAGA</t>
  </si>
  <si>
    <t>YAGABURNE</t>
  </si>
  <si>
    <t>4388</t>
  </si>
  <si>
    <t>KURUMBUL</t>
  </si>
  <si>
    <t>YELARBON</t>
  </si>
  <si>
    <t>4387</t>
  </si>
  <si>
    <t>BRUSH CREEK</t>
  </si>
  <si>
    <t>BYBERA</t>
  </si>
  <si>
    <t>COOLMUNDA</t>
  </si>
  <si>
    <t>GREENUP</t>
  </si>
  <si>
    <t>MOSQUITO CREEK</t>
  </si>
  <si>
    <t>TERRICA</t>
  </si>
  <si>
    <t>WARROO</t>
  </si>
  <si>
    <t>WHETSTONE</t>
  </si>
  <si>
    <t>4385</t>
  </si>
  <si>
    <t>BEEBO</t>
  </si>
  <si>
    <t>New England and North West</t>
  </si>
  <si>
    <t>BONSHAW</t>
  </si>
  <si>
    <t>GLENARBON</t>
  </si>
  <si>
    <t>MAIDENHEAD</t>
  </si>
  <si>
    <t>SILVER SPUR</t>
  </si>
  <si>
    <t>SMITHLEA</t>
  </si>
  <si>
    <t>TEXAS</t>
  </si>
  <si>
    <t>WATSONS CROSSING</t>
  </si>
  <si>
    <t>4384</t>
  </si>
  <si>
    <t>LIMEVALE</t>
  </si>
  <si>
    <t>4383</t>
  </si>
  <si>
    <t>WALLANGARRA</t>
  </si>
  <si>
    <t>4382</t>
  </si>
  <si>
    <t>BALLANDEAN</t>
  </si>
  <si>
    <t>GIRRAWEEN</t>
  </si>
  <si>
    <t>SOMME</t>
  </si>
  <si>
    <t>WYBERBA</t>
  </si>
  <si>
    <t>4381</t>
  </si>
  <si>
    <t>GLEN APLIN</t>
  </si>
  <si>
    <t>4380</t>
  </si>
  <si>
    <t>AMOSFIELD</t>
  </si>
  <si>
    <t>DALCOUTH</t>
  </si>
  <si>
    <t>EUKEY</t>
  </si>
  <si>
    <t>GLENLYON</t>
  </si>
  <si>
    <t>GREENLANDS</t>
  </si>
  <si>
    <t>KYOOMBA</t>
  </si>
  <si>
    <t>MINGOOLA</t>
  </si>
  <si>
    <t>MOUNT TULLY</t>
  </si>
  <si>
    <t>NUNDUBBERMERE</t>
  </si>
  <si>
    <t>PIKEDALE</t>
  </si>
  <si>
    <t>PIKES CREEK</t>
  </si>
  <si>
    <t>RUBY CREEK</t>
  </si>
  <si>
    <t>SPRINGDALE</t>
  </si>
  <si>
    <t>STANTHORPE</t>
  </si>
  <si>
    <t>STORM KING</t>
  </si>
  <si>
    <t>THORNDALE</t>
  </si>
  <si>
    <t>4378</t>
  </si>
  <si>
    <t>APPLETHORPE</t>
  </si>
  <si>
    <t>4377</t>
  </si>
  <si>
    <t>GLEN NIVEN</t>
  </si>
  <si>
    <t>THE SUMMIT</t>
  </si>
  <si>
    <t>4376</t>
  </si>
  <si>
    <t>THULIMBAH</t>
  </si>
  <si>
    <t>4375</t>
  </si>
  <si>
    <t>COTTONVALE</t>
  </si>
  <si>
    <t>FLEURBAIX</t>
  </si>
  <si>
    <t>4374</t>
  </si>
  <si>
    <t>DALVEEN</t>
  </si>
  <si>
    <t>4373</t>
  </si>
  <si>
    <t>KILLARNEY</t>
  </si>
  <si>
    <t>THE FALLS</t>
  </si>
  <si>
    <t>THE HEAD</t>
  </si>
  <si>
    <t>4372</t>
  </si>
  <si>
    <t>TANNYMOREL</t>
  </si>
  <si>
    <t>4371</t>
  </si>
  <si>
    <t>EMU VALE</t>
  </si>
  <si>
    <t>SWANFELS</t>
  </si>
  <si>
    <t>YANGAN</t>
  </si>
  <si>
    <t>4370</t>
  </si>
  <si>
    <t>ALLAN</t>
  </si>
  <si>
    <t>BONY MOUNTAIN</t>
  </si>
  <si>
    <t>CANNINGVALE</t>
  </si>
  <si>
    <t>CHERRY GULLY</t>
  </si>
  <si>
    <t>CLINTONVALE</t>
  </si>
  <si>
    <t>DANDEROO</t>
  </si>
  <si>
    <t>ELBOW VALLEY</t>
  </si>
  <si>
    <t>FREESTONE</t>
  </si>
  <si>
    <t>GLADFIELD</t>
  </si>
  <si>
    <t>GLENGALLAN</t>
  </si>
  <si>
    <t>GREYMARE</t>
  </si>
  <si>
    <t>JUNABEE</t>
  </si>
  <si>
    <t>LESLIE</t>
  </si>
  <si>
    <t>LESLIE DAM</t>
  </si>
  <si>
    <t>LOCH LOMOND</t>
  </si>
  <si>
    <t>MASSIE</t>
  </si>
  <si>
    <t>MORGAN PARK</t>
  </si>
  <si>
    <t>MOUNT COLLIERY</t>
  </si>
  <si>
    <t>MOUNT STURT</t>
  </si>
  <si>
    <t>MOUNT TABOR</t>
  </si>
  <si>
    <t>MURRAYS BRIDGE</t>
  </si>
  <si>
    <t>NORTH BRANCH</t>
  </si>
  <si>
    <t>PRATTEN</t>
  </si>
  <si>
    <t>RODGERS CREEK</t>
  </si>
  <si>
    <t>ROSEHILL</t>
  </si>
  <si>
    <t>ROSENTHAL HEIGHTS</t>
  </si>
  <si>
    <t>SILVERWOOD</t>
  </si>
  <si>
    <t>SLADEVALE</t>
  </si>
  <si>
    <t>SWAN CREEK</t>
  </si>
  <si>
    <t>THANE</t>
  </si>
  <si>
    <t>THANES CREEK</t>
  </si>
  <si>
    <t>THE GLEN</t>
  </si>
  <si>
    <t>THE HERMITAGE</t>
  </si>
  <si>
    <t>TOOLBURRA</t>
  </si>
  <si>
    <t>TREGONY</t>
  </si>
  <si>
    <t>UPPER FREESTONE</t>
  </si>
  <si>
    <t>UPPER WHEATVALE</t>
  </si>
  <si>
    <t>WHEATVALE</t>
  </si>
  <si>
    <t>WILDASH</t>
  </si>
  <si>
    <t>WILLOWVALE</t>
  </si>
  <si>
    <t>WIYARRA</t>
  </si>
  <si>
    <t>WOMINA</t>
  </si>
  <si>
    <t>4365</t>
  </si>
  <si>
    <t>LEYBURN</t>
  </si>
  <si>
    <t>4364</t>
  </si>
  <si>
    <t>BROOKSTEAD</t>
  </si>
  <si>
    <t>4363</t>
  </si>
  <si>
    <t>SOUTHBROOK</t>
  </si>
  <si>
    <t>4362</t>
  </si>
  <si>
    <t>ALLORA</t>
  </si>
  <si>
    <t>BERAT</t>
  </si>
  <si>
    <t>DEUCHAR</t>
  </si>
  <si>
    <t>ELLINTHORP</t>
  </si>
  <si>
    <t>GOOMBURRA</t>
  </si>
  <si>
    <t>MOUNT MARSHALL</t>
  </si>
  <si>
    <t>TALGAI</t>
  </si>
  <si>
    <t>4361</t>
  </si>
  <si>
    <t>BACK PLAINS</t>
  </si>
  <si>
    <t>ELLANGOWAN</t>
  </si>
  <si>
    <t>HEADINGTON HILL</t>
  </si>
  <si>
    <t>KINGS CREEK</t>
  </si>
  <si>
    <t>MANAPOURI</t>
  </si>
  <si>
    <t>MISSEN FLAT</t>
  </si>
  <si>
    <t>MOUNT MOLAR</t>
  </si>
  <si>
    <t>NEVILTON</t>
  </si>
  <si>
    <t>PILTON</t>
  </si>
  <si>
    <t>RYEFORD</t>
  </si>
  <si>
    <t>SANDY CAMP</t>
  </si>
  <si>
    <t>UPPER PILTON</t>
  </si>
  <si>
    <t>VICTORIA HILL</t>
  </si>
  <si>
    <t>4360</t>
  </si>
  <si>
    <t>NOBBY</t>
  </si>
  <si>
    <t>4359</t>
  </si>
  <si>
    <t>BUDGEE</t>
  </si>
  <si>
    <t>EAST GREENMOUNT</t>
  </si>
  <si>
    <t>GREENMOUNT EAST</t>
  </si>
  <si>
    <t>HIRSTGLEN</t>
  </si>
  <si>
    <t>WEST HALDON</t>
  </si>
  <si>
    <t>4358</t>
  </si>
  <si>
    <t>CAMBOOYA</t>
  </si>
  <si>
    <t>FELTON</t>
  </si>
  <si>
    <t>FELTON SOUTH</t>
  </si>
  <si>
    <t>VALE VIEW</t>
  </si>
  <si>
    <t>4357</t>
  </si>
  <si>
    <t>BRINGALILY</t>
  </si>
  <si>
    <t>BULLI CREEK</t>
  </si>
  <si>
    <t>CANNING CREEK</t>
  </si>
  <si>
    <t>CAPTAINS MOUNTAIN</t>
  </si>
  <si>
    <t>CLONTARF</t>
  </si>
  <si>
    <t>CONDAMINE FARMS</t>
  </si>
  <si>
    <t>CYPRESS GARDENS</t>
  </si>
  <si>
    <t>DOMVILLE</t>
  </si>
  <si>
    <t>FOREST RIDGE</t>
  </si>
  <si>
    <t>GRAYS GATE</t>
  </si>
  <si>
    <t>KOOROONGARRA</t>
  </si>
  <si>
    <t>LAVELLE</t>
  </si>
  <si>
    <t>LEMONTREE</t>
  </si>
  <si>
    <t>MILLMERRAN</t>
  </si>
  <si>
    <t>MILLMERRAN DOWNS</t>
  </si>
  <si>
    <t>MILLMERRAN WOODS</t>
  </si>
  <si>
    <t>MILLWOOD</t>
  </si>
  <si>
    <t>MOUNT EMLYN</t>
  </si>
  <si>
    <t>PUNCHS CREEK</t>
  </si>
  <si>
    <t>ROCKY CREEK</t>
  </si>
  <si>
    <t>TURALLIN</t>
  </si>
  <si>
    <t>WATTLE RIDGE</t>
  </si>
  <si>
    <t>WOONDUL</t>
  </si>
  <si>
    <t>4356</t>
  </si>
  <si>
    <t>BONGEEN</t>
  </si>
  <si>
    <t>BROXBURN</t>
  </si>
  <si>
    <t>EVANSLEA</t>
  </si>
  <si>
    <t>IRONGATE</t>
  </si>
  <si>
    <t>KINCORA</t>
  </si>
  <si>
    <t>LINTHORPE</t>
  </si>
  <si>
    <t>MOTLEY</t>
  </si>
  <si>
    <t>MOUNT TYSON</t>
  </si>
  <si>
    <t>NORWIN</t>
  </si>
  <si>
    <t>PITTSWORTH</t>
  </si>
  <si>
    <t>PURRAWUNDA</t>
  </si>
  <si>
    <t>ROSSVALE</t>
  </si>
  <si>
    <t>SCRUBBY MOUNTAIN</t>
  </si>
  <si>
    <t>SPRINGSIDE</t>
  </si>
  <si>
    <t>STONELEIGH</t>
  </si>
  <si>
    <t>YARRANLEA</t>
  </si>
  <si>
    <t>4355</t>
  </si>
  <si>
    <t>ANDURAMBA</t>
  </si>
  <si>
    <t>CRESSBROOK CREEK</t>
  </si>
  <si>
    <t>CROWS NEST</t>
  </si>
  <si>
    <t>EMU CREEK</t>
  </si>
  <si>
    <t>GLENAVEN</t>
  </si>
  <si>
    <t>JONES GULLY</t>
  </si>
  <si>
    <t>MOUNTAIN CAMP</t>
  </si>
  <si>
    <t>PIERCES CREEK</t>
  </si>
  <si>
    <t>PINELANDS</t>
  </si>
  <si>
    <t>PLAINBY</t>
  </si>
  <si>
    <t>THE BLUFF</t>
  </si>
  <si>
    <t>UPPER PINELANDS</t>
  </si>
  <si>
    <t>4354</t>
  </si>
  <si>
    <t>GOOMBUNGEE</t>
  </si>
  <si>
    <t>KILBIRNIE</t>
  </si>
  <si>
    <t>4353</t>
  </si>
  <si>
    <t>BERGEN</t>
  </si>
  <si>
    <t>EAST COOYAR</t>
  </si>
  <si>
    <t>HADEN</t>
  </si>
  <si>
    <t>4352</t>
  </si>
  <si>
    <t>AMIENS</t>
  </si>
  <si>
    <t>BALLARD</t>
  </si>
  <si>
    <t>BAPAUME</t>
  </si>
  <si>
    <t>BIRNAM</t>
  </si>
  <si>
    <t>BLANCHVIEW</t>
  </si>
  <si>
    <t>BRANCHVIEW</t>
  </si>
  <si>
    <t>CABARLAH</t>
  </si>
  <si>
    <t>CAWDOR</t>
  </si>
  <si>
    <t>CEMENT MILLS</t>
  </si>
  <si>
    <t>COALBANK</t>
  </si>
  <si>
    <t>CONDAMINE PLAINS</t>
  </si>
  <si>
    <t>CUTELLA</t>
  </si>
  <si>
    <t>DERRYMORE</t>
  </si>
  <si>
    <t>DJUAN</t>
  </si>
  <si>
    <t>DOCTOR CREEK</t>
  </si>
  <si>
    <t>EVERGREEN</t>
  </si>
  <si>
    <t>FIFTEEN MILE</t>
  </si>
  <si>
    <t>GEHAM</t>
  </si>
  <si>
    <t>GORE</t>
  </si>
  <si>
    <t>GOWRIE JUNCTION</t>
  </si>
  <si>
    <t>GOWRIE LITTLE PLAIN</t>
  </si>
  <si>
    <t>GRAPETREE</t>
  </si>
  <si>
    <t>GROOMSVILLE</t>
  </si>
  <si>
    <t>HAMPTON</t>
  </si>
  <si>
    <t>HIGHFIELDS</t>
  </si>
  <si>
    <t>HIGHGROVE</t>
  </si>
  <si>
    <t>HODGSON VALE</t>
  </si>
  <si>
    <t>IREDALE</t>
  </si>
  <si>
    <t>KARARA</t>
  </si>
  <si>
    <t>KLEINTON</t>
  </si>
  <si>
    <t>KULPI</t>
  </si>
  <si>
    <t>KURROWAH</t>
  </si>
  <si>
    <t>LILYVALE</t>
  </si>
  <si>
    <t>LYRA</t>
  </si>
  <si>
    <t>MACLAGAN</t>
  </si>
  <si>
    <t>MALLING</t>
  </si>
  <si>
    <t>MERINGANDAN</t>
  </si>
  <si>
    <t>MERINGANDAN WEST</t>
  </si>
  <si>
    <t>MERRITTS CREEK</t>
  </si>
  <si>
    <t>MOUNT LUKE</t>
  </si>
  <si>
    <t>MUNIGANEEN</t>
  </si>
  <si>
    <t>MURPHYS CREEK</t>
  </si>
  <si>
    <t>NARKO</t>
  </si>
  <si>
    <t>NORTH MACLAGAN</t>
  </si>
  <si>
    <t>NUTGROVE</t>
  </si>
  <si>
    <t>OMAN AMA</t>
  </si>
  <si>
    <t>PALMTREE</t>
  </si>
  <si>
    <t>PAMPAS</t>
  </si>
  <si>
    <t>PECHEY</t>
  </si>
  <si>
    <t>PERANGA</t>
  </si>
  <si>
    <t>PERSEVERANCE</t>
  </si>
  <si>
    <t>POSTMANS RIDGE</t>
  </si>
  <si>
    <t>POZIERES</t>
  </si>
  <si>
    <t>RAVENSBOURNE</t>
  </si>
  <si>
    <t>SEVERNLEA</t>
  </si>
  <si>
    <t>SPRING BLUFF</t>
  </si>
  <si>
    <t>ST AUBYN</t>
  </si>
  <si>
    <t>THORNVILLE</t>
  </si>
  <si>
    <t>TUMMAVILLE</t>
  </si>
  <si>
    <t>UMBIRAM</t>
  </si>
  <si>
    <t>UPPER LOCKYER</t>
  </si>
  <si>
    <t>WHICHELLO</t>
  </si>
  <si>
    <t>WHITE MOUNTAIN</t>
  </si>
  <si>
    <t>WITHCOTT</t>
  </si>
  <si>
    <t>WOOLMER</t>
  </si>
  <si>
    <t>WUTUL</t>
  </si>
  <si>
    <t>WYREEMA</t>
  </si>
  <si>
    <t>YALANGUR</t>
  </si>
  <si>
    <t>YANDILLA</t>
  </si>
  <si>
    <t>4350</t>
  </si>
  <si>
    <t>ATHOL</t>
  </si>
  <si>
    <t>BLUE MOUNTAIN HEIGHTS</t>
  </si>
  <si>
    <t>CENTENARY HEIGHTS</t>
  </si>
  <si>
    <t>CHARLTON</t>
  </si>
  <si>
    <t>CLIFFORD GARDENS</t>
  </si>
  <si>
    <t>COTSWOLD HILLS</t>
  </si>
  <si>
    <t>CRANLEY</t>
  </si>
  <si>
    <t>DARLING HEIGHTS</t>
  </si>
  <si>
    <t>DRAYTON</t>
  </si>
  <si>
    <t>DRAYTON NORTH</t>
  </si>
  <si>
    <t>EAST TOOWOOMBA</t>
  </si>
  <si>
    <t>FINNIE</t>
  </si>
  <si>
    <t>GLENVALE</t>
  </si>
  <si>
    <t>GOWRIE</t>
  </si>
  <si>
    <t>GOWRIE MOUNTAIN</t>
  </si>
  <si>
    <t>HARLAXTON</t>
  </si>
  <si>
    <t>HARRISTOWN</t>
  </si>
  <si>
    <t>KEARNEYS SPRING</t>
  </si>
  <si>
    <t>MIDDLE RIDGE</t>
  </si>
  <si>
    <t>MOUNT KYNOCH</t>
  </si>
  <si>
    <t>MOUNT RASCAL</t>
  </si>
  <si>
    <t>NEWTOWN</t>
  </si>
  <si>
    <t>NORTH TOOWOOMBA</t>
  </si>
  <si>
    <t>PRINCE HENRY HEIGHTS</t>
  </si>
  <si>
    <t>RANGEVILLE</t>
  </si>
  <si>
    <t>REDWOOD</t>
  </si>
  <si>
    <t>ROCKVILLE</t>
  </si>
  <si>
    <t>SOUTH TOOWOOMBA</t>
  </si>
  <si>
    <t>SOUTHTOWN</t>
  </si>
  <si>
    <t>TOOWOOMBA</t>
  </si>
  <si>
    <t>TOOWOOMBA CITY</t>
  </si>
  <si>
    <t>TOOWOOMBA EAST</t>
  </si>
  <si>
    <t>TOOWOOMBA SOUTH</t>
  </si>
  <si>
    <t>TOOWOOMBA VILLAGE FAIR</t>
  </si>
  <si>
    <t>TOOWOOMBA WEST</t>
  </si>
  <si>
    <t>TOP CAMP</t>
  </si>
  <si>
    <t>TORRINGTON</t>
  </si>
  <si>
    <t>WELLCAMP</t>
  </si>
  <si>
    <t>WESTBROOK</t>
  </si>
  <si>
    <t>WILSONTON</t>
  </si>
  <si>
    <t>WILSONTON HEIGHTS</t>
  </si>
  <si>
    <t>WYALLA PLAZA</t>
  </si>
  <si>
    <t>4347</t>
  </si>
  <si>
    <t>GRANTHAM</t>
  </si>
  <si>
    <t>Toowoomba</t>
  </si>
  <si>
    <t>MA MA CREEK</t>
  </si>
  <si>
    <t>MOUNT WHITESTONE</t>
  </si>
  <si>
    <t>VERADILLA</t>
  </si>
  <si>
    <t>WINWILL</t>
  </si>
  <si>
    <t>4346</t>
  </si>
  <si>
    <t>MARBURG</t>
  </si>
  <si>
    <t>Ipswich</t>
  </si>
  <si>
    <t>4345</t>
  </si>
  <si>
    <t>GATTON COLLEGE</t>
  </si>
  <si>
    <t>4344</t>
  </si>
  <si>
    <t>CARPENDALE</t>
  </si>
  <si>
    <t>EGYPT</t>
  </si>
  <si>
    <t>FLAGSTONE CREEK</t>
  </si>
  <si>
    <t>HELIDON</t>
  </si>
  <si>
    <t>HELIDON SPA</t>
  </si>
  <si>
    <t>ROCKMOUNT</t>
  </si>
  <si>
    <t>SEVENTEEN MILE</t>
  </si>
  <si>
    <t>SILVER RIDGE</t>
  </si>
  <si>
    <t>UPPER FLAGSTONE</t>
  </si>
  <si>
    <t>4343</t>
  </si>
  <si>
    <t>ADARE</t>
  </si>
  <si>
    <t>BLACK DUCK CREEK</t>
  </si>
  <si>
    <t>CAFFEY</t>
  </si>
  <si>
    <t>COLLEGE VIEW</t>
  </si>
  <si>
    <t>EAST HALDON</t>
  </si>
  <si>
    <t>FORDSDALE</t>
  </si>
  <si>
    <t>GATTON</t>
  </si>
  <si>
    <t>INGOLDSBY</t>
  </si>
  <si>
    <t>JUNCTION VIEW</t>
  </si>
  <si>
    <t>LAKE CLARENDON</t>
  </si>
  <si>
    <t>LAWES</t>
  </si>
  <si>
    <t>LEFTHAND BRANCH</t>
  </si>
  <si>
    <t>LOWER TENTHILL</t>
  </si>
  <si>
    <t>MORTON VALE</t>
  </si>
  <si>
    <t>MOUNT SYLVIA</t>
  </si>
  <si>
    <t>PLACID HILLS</t>
  </si>
  <si>
    <t>RINGWOOD</t>
  </si>
  <si>
    <t>ROCKSIDE</t>
  </si>
  <si>
    <t>ROPELEY</t>
  </si>
  <si>
    <t>UPPER TENTHILL</t>
  </si>
  <si>
    <t>VINEGAR HILL</t>
  </si>
  <si>
    <t>WOODBINE</t>
  </si>
  <si>
    <t>4342</t>
  </si>
  <si>
    <t>CROWLEY VALE</t>
  </si>
  <si>
    <t>GLEN CAIRN</t>
  </si>
  <si>
    <t>GLENORE GROVE</t>
  </si>
  <si>
    <t>LOCKROSE</t>
  </si>
  <si>
    <t>LYNFORD</t>
  </si>
  <si>
    <t>4341</t>
  </si>
  <si>
    <t>BLENHEIM</t>
  </si>
  <si>
    <t>HATTON VALE</t>
  </si>
  <si>
    <t>KENSINGTON GROVE</t>
  </si>
  <si>
    <t>KENTVILLE</t>
  </si>
  <si>
    <t>LAIDLEY</t>
  </si>
  <si>
    <t>LAIDLEY CREEK WEST</t>
  </si>
  <si>
    <t>LAIDLEY HEIGHTS</t>
  </si>
  <si>
    <t>LAIDLEY NORTH</t>
  </si>
  <si>
    <t>LAIDLEY SOUTH</t>
  </si>
  <si>
    <t>MOUNT BERRYMAN</t>
  </si>
  <si>
    <t>MULGOWIE</t>
  </si>
  <si>
    <t>PLAINLAND</t>
  </si>
  <si>
    <t>REGENCY DOWNS</t>
  </si>
  <si>
    <t>SUMMERHOLM</t>
  </si>
  <si>
    <t>THORNTON</t>
  </si>
  <si>
    <t>TOWNSON</t>
  </si>
  <si>
    <t>4340</t>
  </si>
  <si>
    <t>ASHWELL</t>
  </si>
  <si>
    <t>CALVERT</t>
  </si>
  <si>
    <t>GRANDCHESTER</t>
  </si>
  <si>
    <t>JEEBROPILLY</t>
  </si>
  <si>
    <t>LANEFIELD</t>
  </si>
  <si>
    <t>LOWER MOUNT WALKER</t>
  </si>
  <si>
    <t>MERRYVALE</t>
  </si>
  <si>
    <t>MOORANG</t>
  </si>
  <si>
    <t>MOUNT FORBES</t>
  </si>
  <si>
    <t>MOUNT MORT</t>
  </si>
  <si>
    <t>MOUNT WALKER WEST</t>
  </si>
  <si>
    <t>TALLEGALLA</t>
  </si>
  <si>
    <t>WOOLSHED</t>
  </si>
  <si>
    <t>ROSEWOOD</t>
  </si>
  <si>
    <t>4314</t>
  </si>
  <si>
    <t>AVOCA VALE</t>
  </si>
  <si>
    <t>BENARKIN</t>
  </si>
  <si>
    <t>BENARKIN NORTH</t>
  </si>
  <si>
    <t>BLACKBUTT</t>
  </si>
  <si>
    <t>BLACKBUTT NORTH</t>
  </si>
  <si>
    <t>BLACKBUTT SOUTH</t>
  </si>
  <si>
    <t>CHERRY CREEK</t>
  </si>
  <si>
    <t>COLINTON</t>
  </si>
  <si>
    <t>GOOGA CREEK</t>
  </si>
  <si>
    <t>HARLIN</t>
  </si>
  <si>
    <t>LINVILLE</t>
  </si>
  <si>
    <t>MOORE</t>
  </si>
  <si>
    <t>MOUNT BINGA</t>
  </si>
  <si>
    <t>MOUNT STANLEY</t>
  </si>
  <si>
    <t>NUKKU</t>
  </si>
  <si>
    <t>TAROMEO</t>
  </si>
  <si>
    <t>TEELAH</t>
  </si>
  <si>
    <t>4313</t>
  </si>
  <si>
    <t>BIARRA</t>
  </si>
  <si>
    <t>BRAEMORE</t>
  </si>
  <si>
    <t>COOEEIMBARDI</t>
  </si>
  <si>
    <t>CRESSBROOK</t>
  </si>
  <si>
    <t>GREGORS CREEK</t>
  </si>
  <si>
    <t>IVORY CREEK</t>
  </si>
  <si>
    <t>LOWER CRESSBROOK</t>
  </si>
  <si>
    <t>MOUNT BEPPO</t>
  </si>
  <si>
    <t>OTTABA</t>
  </si>
  <si>
    <t>SCRUB CREEK</t>
  </si>
  <si>
    <t>TOOGOOLAWAH</t>
  </si>
  <si>
    <t>YIMBUN</t>
  </si>
  <si>
    <t>4312</t>
  </si>
  <si>
    <t>BRYDEN</t>
  </si>
  <si>
    <t>CABOONBAH</t>
  </si>
  <si>
    <t>COAL CREEK</t>
  </si>
  <si>
    <t>CROSSDALE</t>
  </si>
  <si>
    <t>ESK</t>
  </si>
  <si>
    <t>ESKDALE</t>
  </si>
  <si>
    <t>GLEN ESK</t>
  </si>
  <si>
    <t>MOOMBRA</t>
  </si>
  <si>
    <t>MOUNT BYRON</t>
  </si>
  <si>
    <t>MOUNT HALLEN</t>
  </si>
  <si>
    <t>MURRUMBA</t>
  </si>
  <si>
    <t>REDBANK CREEK</t>
  </si>
  <si>
    <t>SOMERSET DAM</t>
  </si>
  <si>
    <t>4311</t>
  </si>
  <si>
    <t>ATKINSONS DAM</t>
  </si>
  <si>
    <t>BRIGHTVIEW</t>
  </si>
  <si>
    <t>BUARABA</t>
  </si>
  <si>
    <t>BUARABA SOUTH</t>
  </si>
  <si>
    <t>CHURCHABLE</t>
  </si>
  <si>
    <t>COOLANA</t>
  </si>
  <si>
    <t>COOMINYA</t>
  </si>
  <si>
    <t>LOCKYER WATERS</t>
  </si>
  <si>
    <t>LOWOOD</t>
  </si>
  <si>
    <t>MINDEN</t>
  </si>
  <si>
    <t>MOUNT TARAMPA</t>
  </si>
  <si>
    <t>PATRICK ESTATE</t>
  </si>
  <si>
    <t>PRENZLAU</t>
  </si>
  <si>
    <t>RIFLE RANGE</t>
  </si>
  <si>
    <t>TARAMPA</t>
  </si>
  <si>
    <t>WIVENHOE HILL</t>
  </si>
  <si>
    <t>4310</t>
  </si>
  <si>
    <t>ALLANDALE</t>
  </si>
  <si>
    <t>ANTHONY</t>
  </si>
  <si>
    <t>BLANTYRE</t>
  </si>
  <si>
    <t>BOONAH</t>
  </si>
  <si>
    <t>BUNBURRA</t>
  </si>
  <si>
    <t>BUNJURGEN</t>
  </si>
  <si>
    <t>BURNETT CREEK</t>
  </si>
  <si>
    <t>CANNON CREEK</t>
  </si>
  <si>
    <t>CARNEYS CREEK</t>
  </si>
  <si>
    <t>COOCHIN</t>
  </si>
  <si>
    <t>COULSON</t>
  </si>
  <si>
    <t>CROFTBY</t>
  </si>
  <si>
    <t>DUGANDAN</t>
  </si>
  <si>
    <t>FRENCHES CREEK</t>
  </si>
  <si>
    <t>HOYA</t>
  </si>
  <si>
    <t>KENTS POCKET</t>
  </si>
  <si>
    <t>MAROON</t>
  </si>
  <si>
    <t>MILBONG</t>
  </si>
  <si>
    <t>MILFORD</t>
  </si>
  <si>
    <t>MOUNT ALFORD</t>
  </si>
  <si>
    <t>MOUNT FRENCH</t>
  </si>
  <si>
    <t>ROADVALE</t>
  </si>
  <si>
    <t>TEMPLIN</t>
  </si>
  <si>
    <t>WALLACES CREEK</t>
  </si>
  <si>
    <t>WOOLOOMAN</t>
  </si>
  <si>
    <t>WYARALONG</t>
  </si>
  <si>
    <t>4309</t>
  </si>
  <si>
    <t>ARATULA</t>
  </si>
  <si>
    <t>CHARLWOOD</t>
  </si>
  <si>
    <t>CLUMBER</t>
  </si>
  <si>
    <t>FASSIFERN</t>
  </si>
  <si>
    <t>FASSIFERN VALLEY</t>
  </si>
  <si>
    <t>FRAZERVIEW</t>
  </si>
  <si>
    <t>KALBAR</t>
  </si>
  <si>
    <t>KENTS LAGOON</t>
  </si>
  <si>
    <t>KULGUN</t>
  </si>
  <si>
    <t>MILORA</t>
  </si>
  <si>
    <t>MOOGERAH</t>
  </si>
  <si>
    <t>MORWINCHA</t>
  </si>
  <si>
    <t>MOUNT EDWARDS</t>
  </si>
  <si>
    <t>MUNBILLA</t>
  </si>
  <si>
    <t>OBUM OBUM</t>
  </si>
  <si>
    <t>TAROME</t>
  </si>
  <si>
    <t>TEVIOTVILLE</t>
  </si>
  <si>
    <t>4307</t>
  </si>
  <si>
    <t>COLEYVILLE</t>
  </si>
  <si>
    <t>HARRISVILLE</t>
  </si>
  <si>
    <t>MUTDAPILLY</t>
  </si>
  <si>
    <t>RADFORD</t>
  </si>
  <si>
    <t>SILVERDALE</t>
  </si>
  <si>
    <t>WARRILL VIEW</t>
  </si>
  <si>
    <t>WILSONS PLAINS</t>
  </si>
  <si>
    <t>4306</t>
  </si>
  <si>
    <t>AMBERLEY</t>
  </si>
  <si>
    <t>BANKS CREEK</t>
  </si>
  <si>
    <t>BARELLAN POINT</t>
  </si>
  <si>
    <t>BLACKSOIL</t>
  </si>
  <si>
    <t>BORALLON</t>
  </si>
  <si>
    <t>CHUWAR</t>
  </si>
  <si>
    <t>DEEBING HEIGHTS</t>
  </si>
  <si>
    <t>ENGLAND CREEK</t>
  </si>
  <si>
    <t>FAIRNEY VIEW</t>
  </si>
  <si>
    <t>FERNVALE</t>
  </si>
  <si>
    <t>GLAMORGAN VALE</t>
  </si>
  <si>
    <t>GOOLMAN</t>
  </si>
  <si>
    <t>HAIGSLEA</t>
  </si>
  <si>
    <t>IRONBARK</t>
  </si>
  <si>
    <t>KARALEE</t>
  </si>
  <si>
    <t>KARANA DOWNS</t>
  </si>
  <si>
    <t>KARRABIN</t>
  </si>
  <si>
    <t>KHOLO</t>
  </si>
  <si>
    <t>LAKE MANCHESTER</t>
  </si>
  <si>
    <t>LARK HILL</t>
  </si>
  <si>
    <t>MOUNT CROSBY</t>
  </si>
  <si>
    <t>MOUNT MARROW</t>
  </si>
  <si>
    <t>MUIRLEA</t>
  </si>
  <si>
    <t>PEAK CROSSING</t>
  </si>
  <si>
    <t>PINE MOUNTAIN</t>
  </si>
  <si>
    <t>PURGA</t>
  </si>
  <si>
    <t>RIPLEY</t>
  </si>
  <si>
    <t>SOUTH RIPLEY</t>
  </si>
  <si>
    <t>SPLIT YARD CREEK</t>
  </si>
  <si>
    <t>SWANBANK</t>
  </si>
  <si>
    <t>THAGOONA</t>
  </si>
  <si>
    <t>VERNOR</t>
  </si>
  <si>
    <t>WALLOON</t>
  </si>
  <si>
    <t>WANORA</t>
  </si>
  <si>
    <t>WEST AMBERLEY</t>
  </si>
  <si>
    <t>WILLOWBANK</t>
  </si>
  <si>
    <t>WIVENHOE POCKET</t>
  </si>
  <si>
    <t>4305</t>
  </si>
  <si>
    <t>LIMESTONE RIDGES</t>
  </si>
  <si>
    <t>BASIN POCKET</t>
  </si>
  <si>
    <t>BRASSALL</t>
  </si>
  <si>
    <t>BREMER</t>
  </si>
  <si>
    <t>CHURCHILL</t>
  </si>
  <si>
    <t>COALFALLS</t>
  </si>
  <si>
    <t>EAST IPSWICH</t>
  </si>
  <si>
    <t>EASTERN HEIGHTS</t>
  </si>
  <si>
    <t>FLINDERS VIEW</t>
  </si>
  <si>
    <t>IPSWICH</t>
  </si>
  <si>
    <t>LEICHHARDT</t>
  </si>
  <si>
    <t>MOORES POCKET</t>
  </si>
  <si>
    <t>NORTH IPSWICH</t>
  </si>
  <si>
    <t>NORTH TIVOLI</t>
  </si>
  <si>
    <t>ONE MILE</t>
  </si>
  <si>
    <t>RACEVIEW</t>
  </si>
  <si>
    <t>SADLIERS CROSSING</t>
  </si>
  <si>
    <t>TIVOLI</t>
  </si>
  <si>
    <t>WEST IPSWICH</t>
  </si>
  <si>
    <t>WOODEND</t>
  </si>
  <si>
    <t>WULKURAKA</t>
  </si>
  <si>
    <t>YAMANTO</t>
  </si>
  <si>
    <t>4304</t>
  </si>
  <si>
    <t>BLACKSTONE</t>
  </si>
  <si>
    <t>BOOVAL</t>
  </si>
  <si>
    <t>BOOVAL FAIR</t>
  </si>
  <si>
    <t>BUNDAMBA</t>
  </si>
  <si>
    <t>EBBW VALE</t>
  </si>
  <si>
    <t>NORTH BOOVAL</t>
  </si>
  <si>
    <t>SILKSTONE</t>
  </si>
  <si>
    <t>4303</t>
  </si>
  <si>
    <t>DINMORE</t>
  </si>
  <si>
    <t>NEW CHUM</t>
  </si>
  <si>
    <t>RIVERVIEW</t>
  </si>
  <si>
    <t>4301</t>
  </si>
  <si>
    <t>REDBANK PLAINS</t>
  </si>
  <si>
    <t>4300</t>
  </si>
  <si>
    <t>AUGUSTINE HEIGHTS</t>
  </si>
  <si>
    <t>BELLBIRD PARK</t>
  </si>
  <si>
    <t>BROOKWATER</t>
  </si>
  <si>
    <t>CAMIRA</t>
  </si>
  <si>
    <t>CAROLE PARK</t>
  </si>
  <si>
    <t>GAILES</t>
  </si>
  <si>
    <t>GOODNA</t>
  </si>
  <si>
    <t>SPRINGFIELD CENTRAL</t>
  </si>
  <si>
    <t>SPRINGFIELD LAKES</t>
  </si>
  <si>
    <t>4287</t>
  </si>
  <si>
    <t>BARNEY VIEW</t>
  </si>
  <si>
    <t>MOUNT BARNEY</t>
  </si>
  <si>
    <t>PALEN CREEK</t>
  </si>
  <si>
    <t>RATHDOWNEY</t>
  </si>
  <si>
    <t>RUNNING CREEK</t>
  </si>
  <si>
    <t>4285</t>
  </si>
  <si>
    <t>ALLENVIEW</t>
  </si>
  <si>
    <t>BROMELTON</t>
  </si>
  <si>
    <t>CAINBABLE</t>
  </si>
  <si>
    <t>CEDAR GROVE</t>
  </si>
  <si>
    <t>CEDAR VALE</t>
  </si>
  <si>
    <t>CHINGHEE CREEK</t>
  </si>
  <si>
    <t>CHRISTMAS CREEK</t>
  </si>
  <si>
    <t>CRYNA</t>
  </si>
  <si>
    <t>GLENEAGLE</t>
  </si>
  <si>
    <t>HILLVIEW</t>
  </si>
  <si>
    <t>INNISPLAIN</t>
  </si>
  <si>
    <t>JOSEPHVILLE</t>
  </si>
  <si>
    <t>KAGARU</t>
  </si>
  <si>
    <t>KERRY</t>
  </si>
  <si>
    <t>KNAPP CREEK</t>
  </si>
  <si>
    <t>KOORALBYN</t>
  </si>
  <si>
    <t>LARAVALE</t>
  </si>
  <si>
    <t>MOUNT GIPPS</t>
  </si>
  <si>
    <t>MUNDOOLUN</t>
  </si>
  <si>
    <t>NINDOOINBAH</t>
  </si>
  <si>
    <t>OAKY CREEK</t>
  </si>
  <si>
    <t>TABOOBA</t>
  </si>
  <si>
    <t>TABRAGALBA</t>
  </si>
  <si>
    <t>TAMROOKUM</t>
  </si>
  <si>
    <t>TAMROOKUM CREEK</t>
  </si>
  <si>
    <t>UNDULLAH</t>
  </si>
  <si>
    <t>VERESDALE</t>
  </si>
  <si>
    <t>VERESDALE SCRUB</t>
  </si>
  <si>
    <t>WOODHILL</t>
  </si>
  <si>
    <t>BEAUDESERT</t>
  </si>
  <si>
    <t>4280</t>
  </si>
  <si>
    <t>FLAGSTONE</t>
  </si>
  <si>
    <t>qld</t>
  </si>
  <si>
    <t>Logan - Beaudesert</t>
  </si>
  <si>
    <t>JIMBOOMBA</t>
  </si>
  <si>
    <t>NORTH MACLEAN</t>
  </si>
  <si>
    <t>SOUTH MACLEAN</t>
  </si>
  <si>
    <t>STOCKLEIGH</t>
  </si>
  <si>
    <t>4275</t>
  </si>
  <si>
    <t>BENOBBLE</t>
  </si>
  <si>
    <t>Gold Coast</t>
  </si>
  <si>
    <t>BIDDADDABA</t>
  </si>
  <si>
    <t>BOYLAND</t>
  </si>
  <si>
    <t>CANUNGRA</t>
  </si>
  <si>
    <t>FERNY GLEN</t>
  </si>
  <si>
    <t>FLYING FOX</t>
  </si>
  <si>
    <t>ILLINBAH</t>
  </si>
  <si>
    <t>SARABAH</t>
  </si>
  <si>
    <t>WITHEREN</t>
  </si>
  <si>
    <t>WONGLEPONG</t>
  </si>
  <si>
    <t>LAMINGTON NATIONAL PARK</t>
  </si>
  <si>
    <t>4272</t>
  </si>
  <si>
    <t>MOUNT TAMBORINE</t>
  </si>
  <si>
    <t>NORTH TAMBORINE</t>
  </si>
  <si>
    <t>TAMBORINE MOUNTAIN</t>
  </si>
  <si>
    <t>4271</t>
  </si>
  <si>
    <t>EAGLE HEIGHTS</t>
  </si>
  <si>
    <t>4270</t>
  </si>
  <si>
    <t>TAMBORINE</t>
  </si>
  <si>
    <t>4230</t>
  </si>
  <si>
    <t>ROBINA TOWN CENTRE</t>
  </si>
  <si>
    <t>4228</t>
  </si>
  <si>
    <t>TALLEBUDGERA</t>
  </si>
  <si>
    <t>TALLEBUDGERA VALLEY</t>
  </si>
  <si>
    <t>4227</t>
  </si>
  <si>
    <t>VARSITY LAKES</t>
  </si>
  <si>
    <t>4226</t>
  </si>
  <si>
    <t>CLEAR ISLAND WATERS</t>
  </si>
  <si>
    <t>MERRIMAC</t>
  </si>
  <si>
    <t>ROBINA</t>
  </si>
  <si>
    <t>4225</t>
  </si>
  <si>
    <t>BILINGA</t>
  </si>
  <si>
    <t>COOLANGATTA</t>
  </si>
  <si>
    <t>4224</t>
  </si>
  <si>
    <t>TUGUN</t>
  </si>
  <si>
    <t>TUGUN HEIGHTS</t>
  </si>
  <si>
    <t>4223</t>
  </si>
  <si>
    <t>CURRUMBIN</t>
  </si>
  <si>
    <t>CURRUMBIN VALLEY</t>
  </si>
  <si>
    <t>CURRUMBIN WATERS</t>
  </si>
  <si>
    <t>4221</t>
  </si>
  <si>
    <t>ELANORA</t>
  </si>
  <si>
    <t>PALM BEACH</t>
  </si>
  <si>
    <t>4220</t>
  </si>
  <si>
    <t>BURLEIGH HEADS</t>
  </si>
  <si>
    <t>BURLEIGH TOWN</t>
  </si>
  <si>
    <t>BURLEIGH WATERS</t>
  </si>
  <si>
    <t>MIAMI</t>
  </si>
  <si>
    <t>4219</t>
  </si>
  <si>
    <t>WEST BURLEIGH</t>
  </si>
  <si>
    <t>4218</t>
  </si>
  <si>
    <t>BROADBEACH</t>
  </si>
  <si>
    <t>BROADBEACH WATERS</t>
  </si>
  <si>
    <t>MERMAID BEACH</t>
  </si>
  <si>
    <t>MERMAID WATERS</t>
  </si>
  <si>
    <t>NOBBY BEACH</t>
  </si>
  <si>
    <t>PACIFIC FAIR</t>
  </si>
  <si>
    <t>Q SUPERCENTRE</t>
  </si>
  <si>
    <t>4217</t>
  </si>
  <si>
    <t>ISLE OF CAPRI</t>
  </si>
  <si>
    <t>BENOWA</t>
  </si>
  <si>
    <t>BUNDALL</t>
  </si>
  <si>
    <t>CHEVRON ISLAND</t>
  </si>
  <si>
    <t>MAIN BEACH</t>
  </si>
  <si>
    <t>SURFERS PARADISE</t>
  </si>
  <si>
    <t>4216</t>
  </si>
  <si>
    <t>SOUTH STRADBROKE</t>
  </si>
  <si>
    <t>BIGGERA WATERS</t>
  </si>
  <si>
    <t>COOMBABAH</t>
  </si>
  <si>
    <t>HOLLYWELL</t>
  </si>
  <si>
    <t>PARADISE POINT</t>
  </si>
  <si>
    <t>RUNAWAY BAY</t>
  </si>
  <si>
    <t>4215</t>
  </si>
  <si>
    <t>AUSTRALIA FAIR</t>
  </si>
  <si>
    <t>CHIRN PARK</t>
  </si>
  <si>
    <t>LABRADOR</t>
  </si>
  <si>
    <t>SOUTHPORT PARK</t>
  </si>
  <si>
    <t>4214</t>
  </si>
  <si>
    <t>ARUNDEL</t>
  </si>
  <si>
    <t>ASHMORE</t>
  </si>
  <si>
    <t>ASHMORE CITY</t>
  </si>
  <si>
    <t>MOLENDINAR</t>
  </si>
  <si>
    <t>4213</t>
  </si>
  <si>
    <t>NERANWOOD</t>
  </si>
  <si>
    <t>AUSTINVILLE</t>
  </si>
  <si>
    <t>BONOGIN</t>
  </si>
  <si>
    <t>MUDGEERABA</t>
  </si>
  <si>
    <t>SPRINGBROOK</t>
  </si>
  <si>
    <t>TALLAI</t>
  </si>
  <si>
    <t>WORONGARY</t>
  </si>
  <si>
    <t>4212</t>
  </si>
  <si>
    <t>HELENSVALE</t>
  </si>
  <si>
    <t>HOPE ISLAND</t>
  </si>
  <si>
    <t>SANCTUARY COVE</t>
  </si>
  <si>
    <t>4211</t>
  </si>
  <si>
    <t>BEECHMONT</t>
  </si>
  <si>
    <t>BINNA BURRA</t>
  </si>
  <si>
    <t>LOWER BEECHMONT</t>
  </si>
  <si>
    <t>NATURAL BRIDGE</t>
  </si>
  <si>
    <t>NUMINBAH VALLEY</t>
  </si>
  <si>
    <t>O'REILLY</t>
  </si>
  <si>
    <t>SOUTHERN LAMINGTON</t>
  </si>
  <si>
    <t>ADVANCETOWN</t>
  </si>
  <si>
    <t>CARRARA</t>
  </si>
  <si>
    <t>CLAGIRABA</t>
  </si>
  <si>
    <t>GAVEN</t>
  </si>
  <si>
    <t>GILSTON</t>
  </si>
  <si>
    <t>HIGHLAND PARK</t>
  </si>
  <si>
    <t>MOUNT NATHAN</t>
  </si>
  <si>
    <t>NERANG</t>
  </si>
  <si>
    <t>PACIFIC PINES</t>
  </si>
  <si>
    <t>4210</t>
  </si>
  <si>
    <t>GUANABA</t>
  </si>
  <si>
    <t>WONGAWALLAN</t>
  </si>
  <si>
    <t>MAUDSLAND</t>
  </si>
  <si>
    <t>OXENFORD</t>
  </si>
  <si>
    <t>STUDIO VILLAGE</t>
  </si>
  <si>
    <t>4209</t>
  </si>
  <si>
    <t>COOMERA</t>
  </si>
  <si>
    <t>PIMPAMA</t>
  </si>
  <si>
    <t>UPPER COOMERA</t>
  </si>
  <si>
    <t>WILLOW VALE</t>
  </si>
  <si>
    <t>4208</t>
  </si>
  <si>
    <t>KINGSHOLME</t>
  </si>
  <si>
    <t>JACOBS WELL</t>
  </si>
  <si>
    <t>NORWELL</t>
  </si>
  <si>
    <t>ORMEAU</t>
  </si>
  <si>
    <t>ORMEAU HILLS</t>
  </si>
  <si>
    <t>4207</t>
  </si>
  <si>
    <t>STEIGLITZ</t>
  </si>
  <si>
    <t>BAHRS SCRUB</t>
  </si>
  <si>
    <t>BANNOCKBURN</t>
  </si>
  <si>
    <t>BEENLEIGH</t>
  </si>
  <si>
    <t>BELIVAH</t>
  </si>
  <si>
    <t>BUCCAN</t>
  </si>
  <si>
    <t>EAGLEBY</t>
  </si>
  <si>
    <t>EDENS LANDING</t>
  </si>
  <si>
    <t>HOLMVIEW</t>
  </si>
  <si>
    <t>LOGAN VILLAGE</t>
  </si>
  <si>
    <t>LUSCOMBE</t>
  </si>
  <si>
    <t>MOUNT WARREN PARK</t>
  </si>
  <si>
    <t>STAPYLTON</t>
  </si>
  <si>
    <t>WINDAROO</t>
  </si>
  <si>
    <t>WOLFFDENE</t>
  </si>
  <si>
    <t>WOONGOOLBA</t>
  </si>
  <si>
    <t>YARRABILBA</t>
  </si>
  <si>
    <t>YATALA</t>
  </si>
  <si>
    <t>4205</t>
  </si>
  <si>
    <t>BETHANIA</t>
  </si>
  <si>
    <t>4184</t>
  </si>
  <si>
    <t>COOCHIEMUDLO ISLAND</t>
  </si>
  <si>
    <t>Brisbane - East</t>
  </si>
  <si>
    <t>4183</t>
  </si>
  <si>
    <t>AMITY</t>
  </si>
  <si>
    <t>AMITY POINT</t>
  </si>
  <si>
    <t>DUNWICH</t>
  </si>
  <si>
    <t>POINT LOOKOUT</t>
  </si>
  <si>
    <t>4179</t>
  </si>
  <si>
    <t>LOTA</t>
  </si>
  <si>
    <t>MANLY</t>
  </si>
  <si>
    <t>MANLY WEST</t>
  </si>
  <si>
    <t>4178</t>
  </si>
  <si>
    <t>LYTTON</t>
  </si>
  <si>
    <t>PORT OF BRISBANE</t>
  </si>
  <si>
    <t>WYNNUM</t>
  </si>
  <si>
    <t>WYNNUM NORTH</t>
  </si>
  <si>
    <t>WYNNUM PLAZA</t>
  </si>
  <si>
    <t>WYNNUM WEST</t>
  </si>
  <si>
    <t>4174</t>
  </si>
  <si>
    <t>HEMMANT</t>
  </si>
  <si>
    <t>4173</t>
  </si>
  <si>
    <t>TINGALPA</t>
  </si>
  <si>
    <t>4172</t>
  </si>
  <si>
    <t>MURARRIE</t>
  </si>
  <si>
    <t>4171</t>
  </si>
  <si>
    <t>BALMORAL</t>
  </si>
  <si>
    <t>Brisbane Inner City</t>
  </si>
  <si>
    <t>BULIMBA</t>
  </si>
  <si>
    <t>HAWTHORNE</t>
  </si>
  <si>
    <t>4170</t>
  </si>
  <si>
    <t>CANNON HILL</t>
  </si>
  <si>
    <t>MORNINGSIDE</t>
  </si>
  <si>
    <t>NORMAN PARK</t>
  </si>
  <si>
    <t>SEVEN HILLS</t>
  </si>
  <si>
    <t>4169</t>
  </si>
  <si>
    <t>EAST BRISBANE</t>
  </si>
  <si>
    <t>Brisbane - South</t>
  </si>
  <si>
    <t>KANGAROO POINT</t>
  </si>
  <si>
    <t>4165</t>
  </si>
  <si>
    <t>MOUNT COTTON</t>
  </si>
  <si>
    <t>REDLAND BAY</t>
  </si>
  <si>
    <t>VICTORIA POINT</t>
  </si>
  <si>
    <t>VICTORIA POINT WEST</t>
  </si>
  <si>
    <t>4164</t>
  </si>
  <si>
    <t>THORNLANDS</t>
  </si>
  <si>
    <t>4163</t>
  </si>
  <si>
    <t>4161</t>
  </si>
  <si>
    <t>ALEXANDRA HILLS</t>
  </si>
  <si>
    <t>4160</t>
  </si>
  <si>
    <t>ORMISTON</t>
  </si>
  <si>
    <t>WELLINGTON POINT</t>
  </si>
  <si>
    <t>4159</t>
  </si>
  <si>
    <t>BIRKDALE</t>
  </si>
  <si>
    <t>4158</t>
  </si>
  <si>
    <t>THORNESIDE</t>
  </si>
  <si>
    <t>4157</t>
  </si>
  <si>
    <t>CAPALABA</t>
  </si>
  <si>
    <t>CAPALABA WEST</t>
  </si>
  <si>
    <t>SHELDON</t>
  </si>
  <si>
    <t>4156</t>
  </si>
  <si>
    <t>BURBANK</t>
  </si>
  <si>
    <t>4155</t>
  </si>
  <si>
    <t>4154</t>
  </si>
  <si>
    <t>GUMDALE</t>
  </si>
  <si>
    <t>RANSOME</t>
  </si>
  <si>
    <t>WAKERLEY</t>
  </si>
  <si>
    <t>4153</t>
  </si>
  <si>
    <t>4152</t>
  </si>
  <si>
    <t>CAMP HILL</t>
  </si>
  <si>
    <t>CARINA</t>
  </si>
  <si>
    <t>CARINA HEIGHTS</t>
  </si>
  <si>
    <t>CARINDALE</t>
  </si>
  <si>
    <t>4151</t>
  </si>
  <si>
    <t>COORPAROO</t>
  </si>
  <si>
    <t>4133</t>
  </si>
  <si>
    <t>CHAMBERS FLAT</t>
  </si>
  <si>
    <t>LOGAN RESERVE</t>
  </si>
  <si>
    <t>WATERFORD WEST</t>
  </si>
  <si>
    <t>4132</t>
  </si>
  <si>
    <t>CRESTMEAD</t>
  </si>
  <si>
    <t>MARSDEN</t>
  </si>
  <si>
    <t>4131</t>
  </si>
  <si>
    <t>LOGANLEA</t>
  </si>
  <si>
    <t>MEADOWBROOK</t>
  </si>
  <si>
    <t>4130</t>
  </si>
  <si>
    <t>CARBROOK</t>
  </si>
  <si>
    <t>CORNUBIA</t>
  </si>
  <si>
    <t>4129</t>
  </si>
  <si>
    <t>LOGANHOLME</t>
  </si>
  <si>
    <t>4128</t>
  </si>
  <si>
    <t>SHAILER PARK</t>
  </si>
  <si>
    <t>TANAH MERAH</t>
  </si>
  <si>
    <t>4127</t>
  </si>
  <si>
    <t>DAISY HILL</t>
  </si>
  <si>
    <t>PRIESTDALE</t>
  </si>
  <si>
    <t>SLACKS CREEK</t>
  </si>
  <si>
    <t>SPRINGWOOD</t>
  </si>
  <si>
    <t>4125</t>
  </si>
  <si>
    <t>MUNRUBEN</t>
  </si>
  <si>
    <t>PARK RIDGE</t>
  </si>
  <si>
    <t>PARK RIDGE SOUTH</t>
  </si>
  <si>
    <t>4124</t>
  </si>
  <si>
    <t>BORONIA HEIGHTS</t>
  </si>
  <si>
    <t>GREENBANK</t>
  </si>
  <si>
    <t>LYONS</t>
  </si>
  <si>
    <t>NEW BEITH</t>
  </si>
  <si>
    <t>SPRING MOUNTAIN</t>
  </si>
  <si>
    <t>4123</t>
  </si>
  <si>
    <t>ROCHEDALE</t>
  </si>
  <si>
    <t>ROCHEDALE SOUTH</t>
  </si>
  <si>
    <t>4122</t>
  </si>
  <si>
    <t>MANSFIELD</t>
  </si>
  <si>
    <t>MOUNT GRAVATT</t>
  </si>
  <si>
    <t>MOUNT GRAVATT EAST</t>
  </si>
  <si>
    <t>UPPER MOUNT GRAVATT</t>
  </si>
  <si>
    <t>WISHART</t>
  </si>
  <si>
    <t>4121</t>
  </si>
  <si>
    <t>HOLLAND PARK</t>
  </si>
  <si>
    <t>HOLLAND PARK EAST</t>
  </si>
  <si>
    <t>HOLLAND PARK WEST</t>
  </si>
  <si>
    <t>TARRAGINDI</t>
  </si>
  <si>
    <t>WELLERS HILL</t>
  </si>
  <si>
    <t>4120</t>
  </si>
  <si>
    <t>GREENSLOPES</t>
  </si>
  <si>
    <t>STONES CORNER</t>
  </si>
  <si>
    <t>4119</t>
  </si>
  <si>
    <t>4118</t>
  </si>
  <si>
    <t>BROWNS PLAINS</t>
  </si>
  <si>
    <t>FORESTDALE</t>
  </si>
  <si>
    <t>HERITAGE PARK</t>
  </si>
  <si>
    <t>REGENTS PARK</t>
  </si>
  <si>
    <t>4117</t>
  </si>
  <si>
    <t>BERRINBA</t>
  </si>
  <si>
    <t>KARAWATHA</t>
  </si>
  <si>
    <t>4116</t>
  </si>
  <si>
    <t>CALAMVALE</t>
  </si>
  <si>
    <t>DREWVALE</t>
  </si>
  <si>
    <t>STRETTON</t>
  </si>
  <si>
    <t>4115</t>
  </si>
  <si>
    <t>ALGESTER</t>
  </si>
  <si>
    <t>PARKINSON</t>
  </si>
  <si>
    <t>4114</t>
  </si>
  <si>
    <t>LOGAN CENTRAL</t>
  </si>
  <si>
    <t>4113</t>
  </si>
  <si>
    <t>EIGHT MILE PLAINS</t>
  </si>
  <si>
    <t>RUNCORN</t>
  </si>
  <si>
    <t>4112</t>
  </si>
  <si>
    <t>KURABY</t>
  </si>
  <si>
    <t>4111</t>
  </si>
  <si>
    <t>NATHAN</t>
  </si>
  <si>
    <t>4110</t>
  </si>
  <si>
    <t>ACACIA RIDGE</t>
  </si>
  <si>
    <t>HEATHWOOD</t>
  </si>
  <si>
    <t>LARAPINTA</t>
  </si>
  <si>
    <t>PALLARA</t>
  </si>
  <si>
    <t>WILLAWONG</t>
  </si>
  <si>
    <t>4109</t>
  </si>
  <si>
    <t>MACGREGOR</t>
  </si>
  <si>
    <t>ROBERTSON</t>
  </si>
  <si>
    <t>SUNNYBANK</t>
  </si>
  <si>
    <t>SUNNYBANK HILLS</t>
  </si>
  <si>
    <t>SUNNYBANK SOUTH</t>
  </si>
  <si>
    <t>4108</t>
  </si>
  <si>
    <t>ARCHERFIELD</t>
  </si>
  <si>
    <t>COOPERS PLAINS</t>
  </si>
  <si>
    <t>4107</t>
  </si>
  <si>
    <t>4106</t>
  </si>
  <si>
    <t>BRISBANE MARKET</t>
  </si>
  <si>
    <t>4105</t>
  </si>
  <si>
    <t>MOOROOKA</t>
  </si>
  <si>
    <t>YEERONGPILLY</t>
  </si>
  <si>
    <t>4104</t>
  </si>
  <si>
    <t>YERONGA</t>
  </si>
  <si>
    <t>4103</t>
  </si>
  <si>
    <t>ANNERLEY</t>
  </si>
  <si>
    <t>FAIRFIELD</t>
  </si>
  <si>
    <t>FAIRFIELD GARDENS</t>
  </si>
  <si>
    <t>4102</t>
  </si>
  <si>
    <t>BURANDA</t>
  </si>
  <si>
    <t>DUTTON PARK</t>
  </si>
  <si>
    <t>WOOLLOONGABBA</t>
  </si>
  <si>
    <t>4101</t>
  </si>
  <si>
    <t>HIGHGATE HILL</t>
  </si>
  <si>
    <t>SOUTH BRISBANE</t>
  </si>
  <si>
    <t>4078</t>
  </si>
  <si>
    <t>ELLEN GROVE</t>
  </si>
  <si>
    <t>FOREST LAKE</t>
  </si>
  <si>
    <t>4077</t>
  </si>
  <si>
    <t>DOOLANDELLA</t>
  </si>
  <si>
    <t>INALA</t>
  </si>
  <si>
    <t>INALA EAST</t>
  </si>
  <si>
    <t>INALA HEIGHTS</t>
  </si>
  <si>
    <t>RICHLANDS</t>
  </si>
  <si>
    <t>4076</t>
  </si>
  <si>
    <t>DARRA</t>
  </si>
  <si>
    <t>WACOL</t>
  </si>
  <si>
    <t>4075</t>
  </si>
  <si>
    <t>CORINDA</t>
  </si>
  <si>
    <t>GRACEVILLE</t>
  </si>
  <si>
    <t>GRACEVILLE EAST</t>
  </si>
  <si>
    <t>OXLEY</t>
  </si>
  <si>
    <t>4074</t>
  </si>
  <si>
    <t>JAMBOREE HEIGHTS</t>
  </si>
  <si>
    <t>MIDDLE PARK</t>
  </si>
  <si>
    <t>MOUNT OMMANEY</t>
  </si>
  <si>
    <t>RIVERHILLS</t>
  </si>
  <si>
    <t>SUMNER</t>
  </si>
  <si>
    <t>WESTLAKE</t>
  </si>
  <si>
    <t>4073</t>
  </si>
  <si>
    <t>SEVENTEEN MILE ROCKS</t>
  </si>
  <si>
    <t>SINNAMON PARK</t>
  </si>
  <si>
    <t>4070</t>
  </si>
  <si>
    <t>ANSTEAD</t>
  </si>
  <si>
    <t>BELLBOWRIE</t>
  </si>
  <si>
    <t>MOGGILL</t>
  </si>
  <si>
    <t>4069</t>
  </si>
  <si>
    <t>BROOKFIELD</t>
  </si>
  <si>
    <t>CHAPEL HILL</t>
  </si>
  <si>
    <t>FIG TREE POCKET</t>
  </si>
  <si>
    <t>KENMORE</t>
  </si>
  <si>
    <t>KENMORE EAST</t>
  </si>
  <si>
    <t>KENMORE HILLS</t>
  </si>
  <si>
    <t>PINJARRA HILLS</t>
  </si>
  <si>
    <t>PULLENVALE</t>
  </si>
  <si>
    <t>UPPER BROOKFIELD</t>
  </si>
  <si>
    <t>4068</t>
  </si>
  <si>
    <t>CHELMER</t>
  </si>
  <si>
    <t>INDOOROOPILLY</t>
  </si>
  <si>
    <t>INDOOROOPILLY CENTRE</t>
  </si>
  <si>
    <t>TARINGA</t>
  </si>
  <si>
    <t>4067</t>
  </si>
  <si>
    <t>ST LUCIA</t>
  </si>
  <si>
    <t>ST LUCIA SOUTH</t>
  </si>
  <si>
    <t>4066</t>
  </si>
  <si>
    <t>AUCHENFLOWER</t>
  </si>
  <si>
    <t>MOUNT COOT-THA</t>
  </si>
  <si>
    <t>TOOWONG</t>
  </si>
  <si>
    <t>4065</t>
  </si>
  <si>
    <t>BARDON</t>
  </si>
  <si>
    <t>4064</t>
  </si>
  <si>
    <t>MILTON</t>
  </si>
  <si>
    <t>PADDINGTON</t>
  </si>
  <si>
    <t>4061</t>
  </si>
  <si>
    <t>4060</t>
  </si>
  <si>
    <t>ASHGROVE</t>
  </si>
  <si>
    <t>ASHGROVE EAST</t>
  </si>
  <si>
    <t>ASHGROVE WEST</t>
  </si>
  <si>
    <t>DORRINGTON</t>
  </si>
  <si>
    <t>4059</t>
  </si>
  <si>
    <t>KELVIN GROVE</t>
  </si>
  <si>
    <t>4055</t>
  </si>
  <si>
    <t>BUNYA</t>
  </si>
  <si>
    <t>FERNY GROVE</t>
  </si>
  <si>
    <t>FERNY HILLS</t>
  </si>
  <si>
    <t>UPPER KEDRON</t>
  </si>
  <si>
    <t>4054</t>
  </si>
  <si>
    <t>ARANA HILLS</t>
  </si>
  <si>
    <t>KEPERRA</t>
  </si>
  <si>
    <t>4053</t>
  </si>
  <si>
    <t>BROOKSIDE CENTRE</t>
  </si>
  <si>
    <t>Brisbane - North</t>
  </si>
  <si>
    <t>EVERTON HILLS</t>
  </si>
  <si>
    <t>EVERTON PARK</t>
  </si>
  <si>
    <t>MCDOWALL</t>
  </si>
  <si>
    <t>MITCHELTON</t>
  </si>
  <si>
    <t>STAFFORD</t>
  </si>
  <si>
    <t>STAFFORD HEIGHTS</t>
  </si>
  <si>
    <t>4051</t>
  </si>
  <si>
    <t>ALDERLEY</t>
  </si>
  <si>
    <t>ENOGGERA</t>
  </si>
  <si>
    <t>GAYTHORNE</t>
  </si>
  <si>
    <t>NEWMARKET</t>
  </si>
  <si>
    <t>WILSTON</t>
  </si>
  <si>
    <t>4037</t>
  </si>
  <si>
    <t>EATONS HILL</t>
  </si>
  <si>
    <t>4036</t>
  </si>
  <si>
    <t>4035</t>
  </si>
  <si>
    <t>ALBANY CREEK</t>
  </si>
  <si>
    <t>BRIDGEMAN DOWNS</t>
  </si>
  <si>
    <t>4034</t>
  </si>
  <si>
    <t>ASPLEY</t>
  </si>
  <si>
    <t>BOONDALL</t>
  </si>
  <si>
    <t>CARSELDINE</t>
  </si>
  <si>
    <t>GEEBUNG</t>
  </si>
  <si>
    <t>ZILLMERE</t>
  </si>
  <si>
    <t>4032</t>
  </si>
  <si>
    <t>CHERMSIDE</t>
  </si>
  <si>
    <t>CHERMSIDE CENTRE</t>
  </si>
  <si>
    <t>CHERMSIDE SOUTH</t>
  </si>
  <si>
    <t>CHERMSIDE WEST</t>
  </si>
  <si>
    <t>4031</t>
  </si>
  <si>
    <t>GORDON PARK</t>
  </si>
  <si>
    <t>KEDRON</t>
  </si>
  <si>
    <t>4030</t>
  </si>
  <si>
    <t>LUTWYCHE</t>
  </si>
  <si>
    <t>WOOLOOWIN</t>
  </si>
  <si>
    <t>4025</t>
  </si>
  <si>
    <t>BULWER</t>
  </si>
  <si>
    <t>CAPE MORETON</t>
  </si>
  <si>
    <t>COWAN COWAN</t>
  </si>
  <si>
    <t>KOORINGAL</t>
  </si>
  <si>
    <t>TANGALOOMA</t>
  </si>
  <si>
    <t>4022</t>
  </si>
  <si>
    <t>ROTHWELL</t>
  </si>
  <si>
    <t>4021</t>
  </si>
  <si>
    <t>KIPPA-RING</t>
  </si>
  <si>
    <t>4020</t>
  </si>
  <si>
    <t>NEWPORT</t>
  </si>
  <si>
    <t>REDCLIFFE NORTH</t>
  </si>
  <si>
    <t>4019</t>
  </si>
  <si>
    <t>CLONTARF BEACH</t>
  </si>
  <si>
    <t>MARGATE BEACH</t>
  </si>
  <si>
    <t>WOODY POINT</t>
  </si>
  <si>
    <t>4018</t>
  </si>
  <si>
    <t>FITZGIBBON</t>
  </si>
  <si>
    <t>TAIGUM</t>
  </si>
  <si>
    <t>4017</t>
  </si>
  <si>
    <t>BRACKEN RIDGE</t>
  </si>
  <si>
    <t>BRIGHTON EVENTIDE</t>
  </si>
  <si>
    <t>BRIGHTON NATHAN STREET</t>
  </si>
  <si>
    <t>DEAGON</t>
  </si>
  <si>
    <t>SANDGATE</t>
  </si>
  <si>
    <t>SHORNCLIFFE</t>
  </si>
  <si>
    <t>4014</t>
  </si>
  <si>
    <t>BANYO</t>
  </si>
  <si>
    <t>NUDGEE</t>
  </si>
  <si>
    <t>NUDGEE BEACH</t>
  </si>
  <si>
    <t>4013</t>
  </si>
  <si>
    <t>NORTHGATE MC</t>
  </si>
  <si>
    <t>4012</t>
  </si>
  <si>
    <t>NUNDAH</t>
  </si>
  <si>
    <t>TOOMBUL</t>
  </si>
  <si>
    <t>WAVELL HEIGHTS</t>
  </si>
  <si>
    <t>WAVELL HEIGHTS NORTH</t>
  </si>
  <si>
    <t>4011</t>
  </si>
  <si>
    <t>CLAYFIELD</t>
  </si>
  <si>
    <t>HENDRA</t>
  </si>
  <si>
    <t>4010</t>
  </si>
  <si>
    <t>4009</t>
  </si>
  <si>
    <t>EAGLE FARM</t>
  </si>
  <si>
    <t>4008</t>
  </si>
  <si>
    <t>BULWER ISLAND</t>
  </si>
  <si>
    <t>PINKENBA</t>
  </si>
  <si>
    <t>4007</t>
  </si>
  <si>
    <t>HAMILTON CENTRAL</t>
  </si>
  <si>
    <t>4006</t>
  </si>
  <si>
    <t>BOWEN HILLS</t>
  </si>
  <si>
    <t>FORTITUDE VALLEY</t>
  </si>
  <si>
    <t>HERSTON</t>
  </si>
  <si>
    <t>4005</t>
  </si>
  <si>
    <t>NEW FARM</t>
  </si>
  <si>
    <t>TENERIFFE</t>
  </si>
  <si>
    <t>4004</t>
  </si>
  <si>
    <t>SPRING HILL</t>
  </si>
  <si>
    <t>4003</t>
  </si>
  <si>
    <t>GEORGE STREET</t>
  </si>
  <si>
    <t>4002</t>
  </si>
  <si>
    <t>CITY EAST</t>
  </si>
  <si>
    <t>4001</t>
  </si>
  <si>
    <t>BRISBANE</t>
  </si>
  <si>
    <t>4000</t>
  </si>
  <si>
    <t>BRISBANE ADELAIDE STREET</t>
  </si>
  <si>
    <t>BRISBANE CITY</t>
  </si>
  <si>
    <t>PETRIE TERRACE</t>
  </si>
  <si>
    <t>3996</t>
  </si>
  <si>
    <t>INVERLOCH</t>
  </si>
  <si>
    <t>Latrobe - Gippsland</t>
  </si>
  <si>
    <t>POUND CREEK</t>
  </si>
  <si>
    <t>3995</t>
  </si>
  <si>
    <t>ANDERSON</t>
  </si>
  <si>
    <t>ARCHIES CREEK</t>
  </si>
  <si>
    <t>CAPE PATERSON</t>
  </si>
  <si>
    <t>HARMERS HAVEN</t>
  </si>
  <si>
    <t>HICKSBOROUGH</t>
  </si>
  <si>
    <t>KILCUNDA</t>
  </si>
  <si>
    <t>LANCE CREEK</t>
  </si>
  <si>
    <t>NORTH WONTHAGGI</t>
  </si>
  <si>
    <t>POWLETT RIVER</t>
  </si>
  <si>
    <t>SOUTH DUDLEY</t>
  </si>
  <si>
    <t>ST CLAIR</t>
  </si>
  <si>
    <t>WATTLE BANK</t>
  </si>
  <si>
    <t>WONTHAGGI</t>
  </si>
  <si>
    <t>WOOLAMAI</t>
  </si>
  <si>
    <t>3992</t>
  </si>
  <si>
    <t>BLACKWOOD FOREST</t>
  </si>
  <si>
    <t>DALYSTON</t>
  </si>
  <si>
    <t>RYANSTON</t>
  </si>
  <si>
    <t>WEST CREEK</t>
  </si>
  <si>
    <t>3991</t>
  </si>
  <si>
    <t>BASS</t>
  </si>
  <si>
    <t>3990</t>
  </si>
  <si>
    <t>GLEN FORBES</t>
  </si>
  <si>
    <t>3988</t>
  </si>
  <si>
    <t>MOUNTAIN VIEW</t>
  </si>
  <si>
    <t>POOWONG</t>
  </si>
  <si>
    <t>POOWONG EAST</t>
  </si>
  <si>
    <t>POOWONG NORTH</t>
  </si>
  <si>
    <t>3987</t>
  </si>
  <si>
    <t>NYORA</t>
  </si>
  <si>
    <t>3984</t>
  </si>
  <si>
    <t>ADAMS ESTATE</t>
  </si>
  <si>
    <t>CALDERMEADE</t>
  </si>
  <si>
    <t>CORINELLA</t>
  </si>
  <si>
    <t>CORONET BAY</t>
  </si>
  <si>
    <t>GRANTVILLE</t>
  </si>
  <si>
    <t>JAM JERRUP</t>
  </si>
  <si>
    <t>LANG LANG</t>
  </si>
  <si>
    <t>LANG LANG EAST</t>
  </si>
  <si>
    <t>MONOMEITH</t>
  </si>
  <si>
    <t>PIONEER BAY</t>
  </si>
  <si>
    <t>QUEENSFERRY</t>
  </si>
  <si>
    <t>TENBY POINT</t>
  </si>
  <si>
    <t>THE GURDIES</t>
  </si>
  <si>
    <t>3981</t>
  </si>
  <si>
    <t>BAYLES</t>
  </si>
  <si>
    <t>CATANI</t>
  </si>
  <si>
    <t>DALMORE</t>
  </si>
  <si>
    <t>HEATH HILL</t>
  </si>
  <si>
    <t>KOO WEE RUP</t>
  </si>
  <si>
    <t>KOO WEE RUP NORTH</t>
  </si>
  <si>
    <t>YANNATHAN</t>
  </si>
  <si>
    <t>3980</t>
  </si>
  <si>
    <t>BLIND BIGHT</t>
  </si>
  <si>
    <t>Melbourne - South East</t>
  </si>
  <si>
    <t>TOORADIN</t>
  </si>
  <si>
    <t>WARNEET</t>
  </si>
  <si>
    <t>3979</t>
  </si>
  <si>
    <t>ALMURTA</t>
  </si>
  <si>
    <t>GLEN ALVIE</t>
  </si>
  <si>
    <t>KERNOT</t>
  </si>
  <si>
    <t>KORRINE</t>
  </si>
  <si>
    <t>3978</t>
  </si>
  <si>
    <t>CARDINIA</t>
  </si>
  <si>
    <t>CLYDE</t>
  </si>
  <si>
    <t>CLYDE NORTH</t>
  </si>
  <si>
    <t>3977</t>
  </si>
  <si>
    <t>BOTANIC RIDGE</t>
  </si>
  <si>
    <t>CANNONS CREEK</t>
  </si>
  <si>
    <t>CRANBOURNE</t>
  </si>
  <si>
    <t>CRANBOURNE EAST</t>
  </si>
  <si>
    <t>CRANBOURNE NORTH</t>
  </si>
  <si>
    <t>CRANBOURNE SOUTH</t>
  </si>
  <si>
    <t>CRANBOURNE WEST</t>
  </si>
  <si>
    <t>DEVON MEADOWS</t>
  </si>
  <si>
    <t>FIVE WAYS</t>
  </si>
  <si>
    <t>JUNCTION VILLAGE</t>
  </si>
  <si>
    <t>SANDHURST</t>
  </si>
  <si>
    <t>3976</t>
  </si>
  <si>
    <t>HAMPTON PARK</t>
  </si>
  <si>
    <t>3975</t>
  </si>
  <si>
    <t>LYNBROOK</t>
  </si>
  <si>
    <t>3971</t>
  </si>
  <si>
    <t>ALBERTON WEST</t>
  </si>
  <si>
    <t>BALOOK</t>
  </si>
  <si>
    <t>CALROSSIE</t>
  </si>
  <si>
    <t>DEVON NORTH</t>
  </si>
  <si>
    <t>GELLIONDALE</t>
  </si>
  <si>
    <t>HIAWATHA</t>
  </si>
  <si>
    <t>HUNTERSTON</t>
  </si>
  <si>
    <t>JACK RIVER</t>
  </si>
  <si>
    <t>LANGSBOROUGH</t>
  </si>
  <si>
    <t>MACKS CREEK</t>
  </si>
  <si>
    <t>MADALYA</t>
  </si>
  <si>
    <t>MANNS BEACH</t>
  </si>
  <si>
    <t>PORT ALBERT</t>
  </si>
  <si>
    <t>ROBERTSONS BEACH</t>
  </si>
  <si>
    <t>SNAKE ISLAND</t>
  </si>
  <si>
    <t>STACEYS BRIDGE</t>
  </si>
  <si>
    <t>TARRA VALLEY</t>
  </si>
  <si>
    <t>TARRAVILLE</t>
  </si>
  <si>
    <t>WON WRON</t>
  </si>
  <si>
    <t>YARRAM</t>
  </si>
  <si>
    <t>3967</t>
  </si>
  <si>
    <t>HEDLEY</t>
  </si>
  <si>
    <t>3966</t>
  </si>
  <si>
    <t>BINGINWARRI</t>
  </si>
  <si>
    <t>HAZEL PARK</t>
  </si>
  <si>
    <t>3965</t>
  </si>
  <si>
    <t>PORT WELSHPOOL</t>
  </si>
  <si>
    <t>3964</t>
  </si>
  <si>
    <t>PORT FRANKLIN</t>
  </si>
  <si>
    <t>3962</t>
  </si>
  <si>
    <t>AGNES</t>
  </si>
  <si>
    <t>CHRISTIES</t>
  </si>
  <si>
    <t>GRAND RIDGE</t>
  </si>
  <si>
    <t>TOORA NORTH</t>
  </si>
  <si>
    <t>WONYIP</t>
  </si>
  <si>
    <t>WOORARRA</t>
  </si>
  <si>
    <t>WOORARRA EAST</t>
  </si>
  <si>
    <t>3960</t>
  </si>
  <si>
    <t>BENNISON</t>
  </si>
  <si>
    <t>BOOLARONG</t>
  </si>
  <si>
    <t>FOSTER</t>
  </si>
  <si>
    <t>FOSTER NORTH</t>
  </si>
  <si>
    <t>GUNYAH</t>
  </si>
  <si>
    <t>MOUNT BEST</t>
  </si>
  <si>
    <t>RUMBUG</t>
  </si>
  <si>
    <t>SHALLOW INLET</t>
  </si>
  <si>
    <t>TIDAL RIVER</t>
  </si>
  <si>
    <t>TURTONS CREEK</t>
  </si>
  <si>
    <t>WILSONS PROMONTORY</t>
  </si>
  <si>
    <t>WOORARRA WEST</t>
  </si>
  <si>
    <t>YANAKIE</t>
  </si>
  <si>
    <t>3959</t>
  </si>
  <si>
    <t>FISH CREEK</t>
  </si>
  <si>
    <t>HODDLE</t>
  </si>
  <si>
    <t>SANDY POINT</t>
  </si>
  <si>
    <t>WARATAH BAY</t>
  </si>
  <si>
    <t>WARATAH NORTH</t>
  </si>
  <si>
    <t>3958</t>
  </si>
  <si>
    <t>BUFFALO</t>
  </si>
  <si>
    <t>BUFFALO CREEK</t>
  </si>
  <si>
    <t>3957</t>
  </si>
  <si>
    <t>GRASSY SPUR</t>
  </si>
  <si>
    <t>3956</t>
  </si>
  <si>
    <t>DUMBALK</t>
  </si>
  <si>
    <t>DUMBALK NORTH</t>
  </si>
  <si>
    <t>MEENIYAN</t>
  </si>
  <si>
    <t>MIDDLE TARWIN</t>
  </si>
  <si>
    <t>MIRBOO SOUTH</t>
  </si>
  <si>
    <t>TARWIN</t>
  </si>
  <si>
    <t>TARWIN LOWER</t>
  </si>
  <si>
    <t>WALKERVILLE SOUTH</t>
  </si>
  <si>
    <t>3954</t>
  </si>
  <si>
    <t>KOONWARRA</t>
  </si>
  <si>
    <t>3953</t>
  </si>
  <si>
    <t>BERRYS CREEK</t>
  </si>
  <si>
    <t>BOOROOL</t>
  </si>
  <si>
    <t>HALLSTON</t>
  </si>
  <si>
    <t>KOOROOMAN</t>
  </si>
  <si>
    <t>LEONGATHA</t>
  </si>
  <si>
    <t>LEONGATHA NORTH</t>
  </si>
  <si>
    <t>LEONGATHA SOUTH</t>
  </si>
  <si>
    <t>MARDAN</t>
  </si>
  <si>
    <t>MOUNT ECCLES</t>
  </si>
  <si>
    <t>MOUNT ECCLES SOUTH</t>
  </si>
  <si>
    <t>NERRENA</t>
  </si>
  <si>
    <t>RUBY</t>
  </si>
  <si>
    <t>TRIDA</t>
  </si>
  <si>
    <t>WILD DOG VALLEY</t>
  </si>
  <si>
    <t>WOOREEN</t>
  </si>
  <si>
    <t>3951</t>
  </si>
  <si>
    <t>ARAWATA</t>
  </si>
  <si>
    <t>FAIRBANK</t>
  </si>
  <si>
    <t>JUMBUNNA</t>
  </si>
  <si>
    <t>KARDELLA</t>
  </si>
  <si>
    <t>KONGWAK</t>
  </si>
  <si>
    <t>MOYARRA</t>
  </si>
  <si>
    <t>OUTTRIM</t>
  </si>
  <si>
    <t>RANCEBY</t>
  </si>
  <si>
    <t>3950</t>
  </si>
  <si>
    <t>KARDELLA SOUTH</t>
  </si>
  <si>
    <t>KORUMBURRA</t>
  </si>
  <si>
    <t>KORUMBURRA SOUTH</t>
  </si>
  <si>
    <t>WHITELAW</t>
  </si>
  <si>
    <t>3946</t>
  </si>
  <si>
    <t>BENA</t>
  </si>
  <si>
    <t>3945</t>
  </si>
  <si>
    <t>BELLVIEW</t>
  </si>
  <si>
    <t>JEETHO</t>
  </si>
  <si>
    <t>KROWERA</t>
  </si>
  <si>
    <t>LOCH</t>
  </si>
  <si>
    <t>3944</t>
  </si>
  <si>
    <t>PORTSEA</t>
  </si>
  <si>
    <t>Mornington Peninsula</t>
  </si>
  <si>
    <t>3943</t>
  </si>
  <si>
    <t>3942</t>
  </si>
  <si>
    <t>BLAIRGOWRIE</t>
  </si>
  <si>
    <t>3941</t>
  </si>
  <si>
    <t>RYE</t>
  </si>
  <si>
    <t>ST ANDREWS BEACH</t>
  </si>
  <si>
    <t>TOOTGAROOK</t>
  </si>
  <si>
    <t>3940</t>
  </si>
  <si>
    <t>ROSEBUD WEST</t>
  </si>
  <si>
    <t>3939</t>
  </si>
  <si>
    <t>BONEO</t>
  </si>
  <si>
    <t>CAPE SCHANCK</t>
  </si>
  <si>
    <t>ROSEBUD</t>
  </si>
  <si>
    <t>ROSEBUD PLAZA</t>
  </si>
  <si>
    <t>3938</t>
  </si>
  <si>
    <t>MCCRAE</t>
  </si>
  <si>
    <t>3937</t>
  </si>
  <si>
    <t>RED HILL SOUTH</t>
  </si>
  <si>
    <t>3936</t>
  </si>
  <si>
    <t>ARTHURS SEAT</t>
  </si>
  <si>
    <t>DROMANA</t>
  </si>
  <si>
    <t>SAFETY BEACH</t>
  </si>
  <si>
    <t>3934</t>
  </si>
  <si>
    <t>MOUNT MARTHA</t>
  </si>
  <si>
    <t>3933</t>
  </si>
  <si>
    <t>MOOROODUC</t>
  </si>
  <si>
    <t>3931</t>
  </si>
  <si>
    <t>3930</t>
  </si>
  <si>
    <t>KUNYUNG</t>
  </si>
  <si>
    <t>MOUNT ELIZA</t>
  </si>
  <si>
    <t>3929</t>
  </si>
  <si>
    <t>FLINDERS</t>
  </si>
  <si>
    <t>3928</t>
  </si>
  <si>
    <t>MAIN RIDGE</t>
  </si>
  <si>
    <t>3927</t>
  </si>
  <si>
    <t>SOMERS</t>
  </si>
  <si>
    <t>3926</t>
  </si>
  <si>
    <t>BALNARRING</t>
  </si>
  <si>
    <t>BALNARRING BEACH</t>
  </si>
  <si>
    <t>MERRICKS BEACH</t>
  </si>
  <si>
    <t>MERRICKS NORTH</t>
  </si>
  <si>
    <t>3925</t>
  </si>
  <si>
    <t>CAPE WOOLAMAI</t>
  </si>
  <si>
    <t>CHURCHILL ISLAND</t>
  </si>
  <si>
    <t>NEWHAVEN</t>
  </si>
  <si>
    <t>3923</t>
  </si>
  <si>
    <t>RHYLL</t>
  </si>
  <si>
    <t>3922</t>
  </si>
  <si>
    <t>COWES</t>
  </si>
  <si>
    <t>SILVERLEAVES</t>
  </si>
  <si>
    <t>SMITHS BEACH</t>
  </si>
  <si>
    <t>SUMMERLANDS</t>
  </si>
  <si>
    <t>SUNDERLAND BAY</t>
  </si>
  <si>
    <t>SUNSET STRIP</t>
  </si>
  <si>
    <t>SURF BEACH</t>
  </si>
  <si>
    <t>WIMBLEDON HEIGHTS</t>
  </si>
  <si>
    <t>3921</t>
  </si>
  <si>
    <t>FRENCH ISLAND</t>
  </si>
  <si>
    <t>TANKERTON</t>
  </si>
  <si>
    <t>3920</t>
  </si>
  <si>
    <t>FLINDERS NAVAL DEPOT</t>
  </si>
  <si>
    <t>HMAS CERBERUS</t>
  </si>
  <si>
    <t>3919</t>
  </si>
  <si>
    <t>CRIB POINT</t>
  </si>
  <si>
    <t>3918</t>
  </si>
  <si>
    <t>BITTERN</t>
  </si>
  <si>
    <t>3916</t>
  </si>
  <si>
    <t>MERRICKS</t>
  </si>
  <si>
    <t>POINT LEO</t>
  </si>
  <si>
    <t>SHOREHAM</t>
  </si>
  <si>
    <t>3915</t>
  </si>
  <si>
    <t>TUERONG</t>
  </si>
  <si>
    <t>3913</t>
  </si>
  <si>
    <t>TYABB</t>
  </si>
  <si>
    <t>3912</t>
  </si>
  <si>
    <t>PEARCEDALE</t>
  </si>
  <si>
    <t>3911</t>
  </si>
  <si>
    <t>BAXTER</t>
  </si>
  <si>
    <t>LANGWARRIN SOUTH</t>
  </si>
  <si>
    <t>3910</t>
  </si>
  <si>
    <t>LANGWARRIN</t>
  </si>
  <si>
    <t>3909</t>
  </si>
  <si>
    <t>KALIMNA</t>
  </si>
  <si>
    <t>KALIMNA WEST</t>
  </si>
  <si>
    <t>LAKE BUNGA</t>
  </si>
  <si>
    <t>LAKE TYERS BEACH</t>
  </si>
  <si>
    <t>LAKES ENTRANCE</t>
  </si>
  <si>
    <t>NUNGURNER</t>
  </si>
  <si>
    <t>NYERIMILANG</t>
  </si>
  <si>
    <t>TOORLOO ARM</t>
  </si>
  <si>
    <t>3904</t>
  </si>
  <si>
    <t>METUNG</t>
  </si>
  <si>
    <t>3903</t>
  </si>
  <si>
    <t>3902</t>
  </si>
  <si>
    <t>BUMBERRAH</t>
  </si>
  <si>
    <t>JOHNSONVILLE</t>
  </si>
  <si>
    <t>3900</t>
  </si>
  <si>
    <t>BENAMBRA</t>
  </si>
  <si>
    <t>COBBERAS</t>
  </si>
  <si>
    <t>UPLANDS</t>
  </si>
  <si>
    <t>3898</t>
  </si>
  <si>
    <t>ANGLERS REST</t>
  </si>
  <si>
    <t>Hume</t>
  </si>
  <si>
    <t>BINGO</t>
  </si>
  <si>
    <t>BINGO MUNJIE</t>
  </si>
  <si>
    <t>BUNDARA</t>
  </si>
  <si>
    <t>CASSILIS</t>
  </si>
  <si>
    <t>COBUNGRA</t>
  </si>
  <si>
    <t>DINNER PLAIN</t>
  </si>
  <si>
    <t>GLEN VALLEY</t>
  </si>
  <si>
    <t>GLEN WILLS</t>
  </si>
  <si>
    <t>HINNOMUNJIE</t>
  </si>
  <si>
    <t>OMEO</t>
  </si>
  <si>
    <t>3896</t>
  </si>
  <si>
    <t>BINDI</t>
  </si>
  <si>
    <t>BROOKVILLE</t>
  </si>
  <si>
    <t>NUNNIONG</t>
  </si>
  <si>
    <t>SWIFTS CREEK</t>
  </si>
  <si>
    <t>TONGIO</t>
  </si>
  <si>
    <t>3895</t>
  </si>
  <si>
    <t>DOCTORS FLAT</t>
  </si>
  <si>
    <t>ENSAY</t>
  </si>
  <si>
    <t>ENSAY NORTH</t>
  </si>
  <si>
    <t>REEDY FLAT</t>
  </si>
  <si>
    <t>3893</t>
  </si>
  <si>
    <t>DOUBLE BRIDGES</t>
  </si>
  <si>
    <t>TAMBO CROSSING</t>
  </si>
  <si>
    <t>3892</t>
  </si>
  <si>
    <t>MALLACOOTA</t>
  </si>
  <si>
    <t>3891</t>
  </si>
  <si>
    <t>GENOA</t>
  </si>
  <si>
    <t>GIPSY POINT</t>
  </si>
  <si>
    <t>MARAMINGO CREEK</t>
  </si>
  <si>
    <t>WALLAGARAUGH</t>
  </si>
  <si>
    <t>WANGARABELL</t>
  </si>
  <si>
    <t>WINGAN RIVER</t>
  </si>
  <si>
    <t>WROXHAM</t>
  </si>
  <si>
    <t>3890</t>
  </si>
  <si>
    <t>BULDAH</t>
  </si>
  <si>
    <t>CANN RIVER</t>
  </si>
  <si>
    <t>CHANDLERS CREEK</t>
  </si>
  <si>
    <t>NOORINBEE</t>
  </si>
  <si>
    <t>NOORINBEE NORTH</t>
  </si>
  <si>
    <t>TAMBOON</t>
  </si>
  <si>
    <t>TONGHI CREEK</t>
  </si>
  <si>
    <t>WEERAGUA</t>
  </si>
  <si>
    <t>3889</t>
  </si>
  <si>
    <t>BELLBIRD CREEK</t>
  </si>
  <si>
    <t>BEMM RIVER</t>
  </si>
  <si>
    <t>CABBAGE TREE CREEK</t>
  </si>
  <si>
    <t>CLUB TERRACE</t>
  </si>
  <si>
    <t>COMBIENBAR</t>
  </si>
  <si>
    <t>ERRINUNDRA</t>
  </si>
  <si>
    <t>MANORINA</t>
  </si>
  <si>
    <t>3888</t>
  </si>
  <si>
    <t>BENDOC</t>
  </si>
  <si>
    <t>BETE BOLONG</t>
  </si>
  <si>
    <t>BETE BOLONG NORTH</t>
  </si>
  <si>
    <t>BONANG</t>
  </si>
  <si>
    <t>BRODRIBB RIVER</t>
  </si>
  <si>
    <t>CABANANDRA</t>
  </si>
  <si>
    <t>CAPE CONRAN</t>
  </si>
  <si>
    <t>CORRINGLE</t>
  </si>
  <si>
    <t>DEDDICK VALLEY</t>
  </si>
  <si>
    <t>DELEGATE RIVER</t>
  </si>
  <si>
    <t>DELEGATE RIVER EAST</t>
  </si>
  <si>
    <t>DELLICKNORA</t>
  </si>
  <si>
    <t>GOONGERAH</t>
  </si>
  <si>
    <t>HAYDENS BOG</t>
  </si>
  <si>
    <t>JARRAHMOND</t>
  </si>
  <si>
    <t>LOCHEND</t>
  </si>
  <si>
    <t>MARLO</t>
  </si>
  <si>
    <t>MARTINS CREEK</t>
  </si>
  <si>
    <t>NURRAN</t>
  </si>
  <si>
    <t>OMEO VALLEY</t>
  </si>
  <si>
    <t>ORBOST</t>
  </si>
  <si>
    <t>SIMPSONS CREEK</t>
  </si>
  <si>
    <t>TOSTAREE</t>
  </si>
  <si>
    <t>TUBBUT</t>
  </si>
  <si>
    <t>WAYGARA</t>
  </si>
  <si>
    <t>WOMBAT CREEK</t>
  </si>
  <si>
    <t>3887</t>
  </si>
  <si>
    <t>LAKE TYERS</t>
  </si>
  <si>
    <t>NOWA NOWA</t>
  </si>
  <si>
    <t>WAIREWA</t>
  </si>
  <si>
    <t>3886</t>
  </si>
  <si>
    <t>NEWMERELLA</t>
  </si>
  <si>
    <t>3885</t>
  </si>
  <si>
    <t>BRUMBY</t>
  </si>
  <si>
    <t>BRUTHEN</t>
  </si>
  <si>
    <t>BUCHAN</t>
  </si>
  <si>
    <t>BUCHAN SOUTH</t>
  </si>
  <si>
    <t>BUTCHERS RIDGE</t>
  </si>
  <si>
    <t>GELANTIPY</t>
  </si>
  <si>
    <t>MOSSIFACE</t>
  </si>
  <si>
    <t>MURRINDAL</t>
  </si>
  <si>
    <t>SUGGAN BUGGAN</t>
  </si>
  <si>
    <t>TAMBO UPPER</t>
  </si>
  <si>
    <t>TIMBARRA</t>
  </si>
  <si>
    <t>W TREE</t>
  </si>
  <si>
    <t>WISELEIGH</t>
  </si>
  <si>
    <t>WULGULMERANG</t>
  </si>
  <si>
    <t>WULGULMERANG EAST</t>
  </si>
  <si>
    <t>WULGULMERANG WEST</t>
  </si>
  <si>
    <t>YALMY</t>
  </si>
  <si>
    <t>3882</t>
  </si>
  <si>
    <t>3880</t>
  </si>
  <si>
    <t>BOOLE POOLE</t>
  </si>
  <si>
    <t>OCEAN GRANGE</t>
  </si>
  <si>
    <t>RAYMOND ISLAND</t>
  </si>
  <si>
    <t>3878</t>
  </si>
  <si>
    <t>EAGLE POINT</t>
  </si>
  <si>
    <t>3875</t>
  </si>
  <si>
    <t>BAIRNSDALE</t>
  </si>
  <si>
    <t>BANKSIA PENINSULA</t>
  </si>
  <si>
    <t>BENGWORDEN</t>
  </si>
  <si>
    <t>BROADLANDS</t>
  </si>
  <si>
    <t>BULLUMWAAL</t>
  </si>
  <si>
    <t>CALULU</t>
  </si>
  <si>
    <t>CLIFTON CREEK</t>
  </si>
  <si>
    <t>DEPTFORD</t>
  </si>
  <si>
    <t>EAST BAIRNSDALE</t>
  </si>
  <si>
    <t>ELLASWOOD</t>
  </si>
  <si>
    <t>FAIRY DELL</t>
  </si>
  <si>
    <t>FLAGGY CREEK</t>
  </si>
  <si>
    <t>FORGE CREEK</t>
  </si>
  <si>
    <t>GOON NURE</t>
  </si>
  <si>
    <t>GRANITE ROCK</t>
  </si>
  <si>
    <t>HOLLANDS LANDING</t>
  </si>
  <si>
    <t>IGUANA CREEK</t>
  </si>
  <si>
    <t>LINDENOW SOUTH</t>
  </si>
  <si>
    <t>LUCKNOW</t>
  </si>
  <si>
    <t>MARTHAVALE</t>
  </si>
  <si>
    <t>MELWOOD</t>
  </si>
  <si>
    <t>MERRIJIG</t>
  </si>
  <si>
    <t>MOUNT TAYLOR</t>
  </si>
  <si>
    <t>NEWLANDS ARM</t>
  </si>
  <si>
    <t>RYANS</t>
  </si>
  <si>
    <t>SARSFIELD</t>
  </si>
  <si>
    <t>TABBERABBERA</t>
  </si>
  <si>
    <t>WALPA</t>
  </si>
  <si>
    <t>WATERHOLES</t>
  </si>
  <si>
    <t>WOODGLEN</t>
  </si>
  <si>
    <t>WUK WUK</t>
  </si>
  <si>
    <t>WY YUNG</t>
  </si>
  <si>
    <t>3874</t>
  </si>
  <si>
    <t>CARRAJUNG SOUTH</t>
  </si>
  <si>
    <t>CHERRILONG</t>
  </si>
  <si>
    <t>MCLOUGHLINS BEACH</t>
  </si>
  <si>
    <t>WOODSIDE BEACH</t>
  </si>
  <si>
    <t>WOODSIDE NORTH</t>
  </si>
  <si>
    <t>3873</t>
  </si>
  <si>
    <t>GORMANDALE</t>
  </si>
  <si>
    <t>3871</t>
  </si>
  <si>
    <t>ALLAMBEE RESERVE</t>
  </si>
  <si>
    <t>ALLAMBEE SOUTH</t>
  </si>
  <si>
    <t>BAROMI</t>
  </si>
  <si>
    <t>DARLIMURLA</t>
  </si>
  <si>
    <t>DELBURN</t>
  </si>
  <si>
    <t>DOLLAR</t>
  </si>
  <si>
    <t>LIMONITE</t>
  </si>
  <si>
    <t>MIRBOO</t>
  </si>
  <si>
    <t>MIRBOO NORTH</t>
  </si>
  <si>
    <t>3870</t>
  </si>
  <si>
    <t>BOOLARRA</t>
  </si>
  <si>
    <t>BOOLARRA SOUTH</t>
  </si>
  <si>
    <t>BUDGEREE</t>
  </si>
  <si>
    <t>BUDGEREE EAST</t>
  </si>
  <si>
    <t>JOHNSTONES HILL</t>
  </si>
  <si>
    <t>MIRBOO EAST</t>
  </si>
  <si>
    <t>3869</t>
  </si>
  <si>
    <t>JUMBUK</t>
  </si>
  <si>
    <t>YINNAR</t>
  </si>
  <si>
    <t>YINNAR SOUTH</t>
  </si>
  <si>
    <t>3865</t>
  </si>
  <si>
    <t>LINDENOW</t>
  </si>
  <si>
    <t>3864</t>
  </si>
  <si>
    <t>FERNBANK</t>
  </si>
  <si>
    <t>GLENALADALE</t>
  </si>
  <si>
    <t>THE FINGERBOARD</t>
  </si>
  <si>
    <t>3862</t>
  </si>
  <si>
    <t>BUDGEE BUDGEE</t>
  </si>
  <si>
    <t>CASTLEBURN</t>
  </si>
  <si>
    <t>COBBANNAH</t>
  </si>
  <si>
    <t>COWA</t>
  </si>
  <si>
    <t>CROOKED RIVER</t>
  </si>
  <si>
    <t>DARGO</t>
  </si>
  <si>
    <t>HAWKHURST</t>
  </si>
  <si>
    <t>LLOWALONG</t>
  </si>
  <si>
    <t>MEERLIEU</t>
  </si>
  <si>
    <t>MIOWERA</t>
  </si>
  <si>
    <t>MOORNAPA</t>
  </si>
  <si>
    <t>MUNRO</t>
  </si>
  <si>
    <t>PERRY BRIDGE</t>
  </si>
  <si>
    <t>STOCKDALE</t>
  </si>
  <si>
    <t>WONGUNGARRA</t>
  </si>
  <si>
    <t>3860</t>
  </si>
  <si>
    <t>BOISDALE</t>
  </si>
  <si>
    <t>BRIAGOLONG</t>
  </si>
  <si>
    <t>COONGULLA</t>
  </si>
  <si>
    <t>KOOROOL</t>
  </si>
  <si>
    <t>MAFFRA</t>
  </si>
  <si>
    <t>MONOMAK</t>
  </si>
  <si>
    <t>MOROKA</t>
  </si>
  <si>
    <t>NAP NAP MARRA</t>
  </si>
  <si>
    <t>NUNTIN</t>
  </si>
  <si>
    <t>RIVERSLEA</t>
  </si>
  <si>
    <t>TOOLOME</t>
  </si>
  <si>
    <t>VALENCIA CREEK</t>
  </si>
  <si>
    <t>WOOLENOOK</t>
  </si>
  <si>
    <t>WRATHING</t>
  </si>
  <si>
    <t>WRATHUNG</t>
  </si>
  <si>
    <t>WRIXON</t>
  </si>
  <si>
    <t>3859</t>
  </si>
  <si>
    <t>MAFFRA WEST UPPER</t>
  </si>
  <si>
    <t>MEWBURN PARK</t>
  </si>
  <si>
    <t>NEWRY</t>
  </si>
  <si>
    <t>TINAMBA</t>
  </si>
  <si>
    <t>TINAMBA WEST</t>
  </si>
  <si>
    <t>3858</t>
  </si>
  <si>
    <t>ARBUCKLE</t>
  </si>
  <si>
    <t>BILLABONG</t>
  </si>
  <si>
    <t>BURAGWONDUC</t>
  </si>
  <si>
    <t>CROOKAYAN</t>
  </si>
  <si>
    <t>DENISON</t>
  </si>
  <si>
    <t>GILLUM</t>
  </si>
  <si>
    <t>GLEN FALLOCH</t>
  </si>
  <si>
    <t>GLENFALLOCH</t>
  </si>
  <si>
    <t>GLENMAGGIE</t>
  </si>
  <si>
    <t>HEYFIELD</t>
  </si>
  <si>
    <t>HOWITT PLAINS</t>
  </si>
  <si>
    <t>LICOLA</t>
  </si>
  <si>
    <t>LICOLA NORTH</t>
  </si>
  <si>
    <t>REYNARD</t>
  </si>
  <si>
    <t>SARGOOD</t>
  </si>
  <si>
    <t>TAMBORITHA</t>
  </si>
  <si>
    <t>WINNINDOO</t>
  </si>
  <si>
    <t>WORROWING</t>
  </si>
  <si>
    <t>YANGOURA</t>
  </si>
  <si>
    <t>3857</t>
  </si>
  <si>
    <t>COWWARR</t>
  </si>
  <si>
    <t>3856</t>
  </si>
  <si>
    <t>TOONGABBIE</t>
  </si>
  <si>
    <t>3854</t>
  </si>
  <si>
    <t>GLENGARRY NORTH</t>
  </si>
  <si>
    <t>GLENGARRY WEST</t>
  </si>
  <si>
    <t>3853</t>
  </si>
  <si>
    <t>SALE</t>
  </si>
  <si>
    <t>3852</t>
  </si>
  <si>
    <t>EAST SALE</t>
  </si>
  <si>
    <t>EAST SALE RAAF</t>
  </si>
  <si>
    <t>SALE EAST RAAF</t>
  </si>
  <si>
    <t>3851</t>
  </si>
  <si>
    <t>AIRLY</t>
  </si>
  <si>
    <t>BUNDALAGUAH</t>
  </si>
  <si>
    <t>CLYDEBANK</t>
  </si>
  <si>
    <t>COBAINS</t>
  </si>
  <si>
    <t>DARRIMAN</t>
  </si>
  <si>
    <t>DUTSON</t>
  </si>
  <si>
    <t>DUTSON DOWNS</t>
  </si>
  <si>
    <t>FLAMINGO BEACH</t>
  </si>
  <si>
    <t>GIFFARD WEST</t>
  </si>
  <si>
    <t>GLOMAR BEACH</t>
  </si>
  <si>
    <t>KILMANY</t>
  </si>
  <si>
    <t>LAKE WELLINGTON</t>
  </si>
  <si>
    <t>LOCH SPORT</t>
  </si>
  <si>
    <t>MONTGOMERY</t>
  </si>
  <si>
    <t>MYRTLEBANK</t>
  </si>
  <si>
    <t>PARADISE BEACH</t>
  </si>
  <si>
    <t>PEARSONDALE</t>
  </si>
  <si>
    <t>SEACOMBE</t>
  </si>
  <si>
    <t>SEASPRAY</t>
  </si>
  <si>
    <t>STRADBROKE</t>
  </si>
  <si>
    <t>THE HEART</t>
  </si>
  <si>
    <t>THE HONEYSUCKLES</t>
  </si>
  <si>
    <t>3850</t>
  </si>
  <si>
    <t>GIFFARD</t>
  </si>
  <si>
    <t>GUTHRIDGE</t>
  </si>
  <si>
    <t>SALE NORTH</t>
  </si>
  <si>
    <t>WURRUK</t>
  </si>
  <si>
    <t>3847</t>
  </si>
  <si>
    <t>HIAMDALE</t>
  </si>
  <si>
    <t>NAMBROK</t>
  </si>
  <si>
    <t>WILLUNG</t>
  </si>
  <si>
    <t>3844</t>
  </si>
  <si>
    <t>BLACKWARRY</t>
  </si>
  <si>
    <t>CALLIGNEE</t>
  </si>
  <si>
    <t>CALLIGNEE NORTH</t>
  </si>
  <si>
    <t>CALLIGNEE SOUTH</t>
  </si>
  <si>
    <t>CARRAJUNG</t>
  </si>
  <si>
    <t>CARRAJUNG LOWER</t>
  </si>
  <si>
    <t>FLYNNS CREEK</t>
  </si>
  <si>
    <t>KOORNALLA</t>
  </si>
  <si>
    <t>LOY YANG</t>
  </si>
  <si>
    <t>MOUNT TASSIE</t>
  </si>
  <si>
    <t>TRARALGON</t>
  </si>
  <si>
    <t>TRARALGON EAST</t>
  </si>
  <si>
    <t>TRARALGON SOUTH</t>
  </si>
  <si>
    <t>TYERS</t>
  </si>
  <si>
    <t>WILLUNG SOUTH</t>
  </si>
  <si>
    <t>3842</t>
  </si>
  <si>
    <t>3841</t>
  </si>
  <si>
    <t>GIPPSLAND MC</t>
  </si>
  <si>
    <t>3840</t>
  </si>
  <si>
    <t>DRIFFIELD</t>
  </si>
  <si>
    <t>HAZELWOOD</t>
  </si>
  <si>
    <t>HAZELWOOD NORTH</t>
  </si>
  <si>
    <t>HAZELWOOD SOUTH</t>
  </si>
  <si>
    <t>JEERALANG</t>
  </si>
  <si>
    <t>JEERALANG JUNCTION</t>
  </si>
  <si>
    <t>MID VALLEY</t>
  </si>
  <si>
    <t>MORWELL</t>
  </si>
  <si>
    <t>MORWELL EAST</t>
  </si>
  <si>
    <t>MORWELL UPPER</t>
  </si>
  <si>
    <t>3835</t>
  </si>
  <si>
    <t>THORPDALE</t>
  </si>
  <si>
    <t>3833</t>
  </si>
  <si>
    <t>ADA</t>
  </si>
  <si>
    <t>BAW BAW</t>
  </si>
  <si>
    <t>BAW BAW VILLAGE</t>
  </si>
  <si>
    <t>GENTLE ANNIE</t>
  </si>
  <si>
    <t>ICY CREEK</t>
  </si>
  <si>
    <t>LOCH VALLEY</t>
  </si>
  <si>
    <t>MT BAW BAW</t>
  </si>
  <si>
    <t>NOOJEE</t>
  </si>
  <si>
    <t>PIEDMONT</t>
  </si>
  <si>
    <t>TANJIL BREN</t>
  </si>
  <si>
    <t>TOORONGO</t>
  </si>
  <si>
    <t>VESPER</t>
  </si>
  <si>
    <t>3832</t>
  </si>
  <si>
    <t>NAYOOK</t>
  </si>
  <si>
    <t>NEERIM JUNCTION</t>
  </si>
  <si>
    <t>NEERIM NORTH</t>
  </si>
  <si>
    <t>3831</t>
  </si>
  <si>
    <t>NEERIM</t>
  </si>
  <si>
    <t>NEERIM EAST</t>
  </si>
  <si>
    <t>NEERIM SOUTH</t>
  </si>
  <si>
    <t>3825</t>
  </si>
  <si>
    <t>ABERFELDY</t>
  </si>
  <si>
    <t>AMOR</t>
  </si>
  <si>
    <t>BOOLA</t>
  </si>
  <si>
    <t>CARINGAL</t>
  </si>
  <si>
    <t>COALVILLE</t>
  </si>
  <si>
    <t>ERICA</t>
  </si>
  <si>
    <t>FUMINA</t>
  </si>
  <si>
    <t>FUMINA SOUTH</t>
  </si>
  <si>
    <t>HERNES OAK</t>
  </si>
  <si>
    <t>HILL END</t>
  </si>
  <si>
    <t>JACOB CREEK</t>
  </si>
  <si>
    <t>MOE</t>
  </si>
  <si>
    <t>MOE SOUTH</t>
  </si>
  <si>
    <t>MOONDARRA</t>
  </si>
  <si>
    <t>NEWBOROUGH</t>
  </si>
  <si>
    <t>NEWBOROUGH EAST</t>
  </si>
  <si>
    <t>RAWSON</t>
  </si>
  <si>
    <t>TANJIL</t>
  </si>
  <si>
    <t>TANJIL SOUTH</t>
  </si>
  <si>
    <t>THALLOO</t>
  </si>
  <si>
    <t>THALOO</t>
  </si>
  <si>
    <t>THOMSON</t>
  </si>
  <si>
    <t>TOOMBON</t>
  </si>
  <si>
    <t>WALHALLA</t>
  </si>
  <si>
    <t>WALHALLA EAST</t>
  </si>
  <si>
    <t>WILLOW GROVE</t>
  </si>
  <si>
    <t>YALLOURN</t>
  </si>
  <si>
    <t>YALLOURN NORTH</t>
  </si>
  <si>
    <t>3824</t>
  </si>
  <si>
    <t>NARRACAN</t>
  </si>
  <si>
    <t>THORPDALE SOUTH</t>
  </si>
  <si>
    <t>TRAFALGAR EAST</t>
  </si>
  <si>
    <t>TRAFALGAR SOUTH</t>
  </si>
  <si>
    <t>3823</t>
  </si>
  <si>
    <t>ALLAMBEE</t>
  </si>
  <si>
    <t>YARRAGON</t>
  </si>
  <si>
    <t>YARRAGON SOUTH</t>
  </si>
  <si>
    <t>3822</t>
  </si>
  <si>
    <t>CLOVERLEA</t>
  </si>
  <si>
    <t>DARNUM</t>
  </si>
  <si>
    <t>GAINSBOROUGH</t>
  </si>
  <si>
    <t>3821</t>
  </si>
  <si>
    <t>BRAVINGTON</t>
  </si>
  <si>
    <t>BULN BULN</t>
  </si>
  <si>
    <t>BULN BULN EAST</t>
  </si>
  <si>
    <t>CROSSOVER</t>
  </si>
  <si>
    <t>ELLINBANK</t>
  </si>
  <si>
    <t>LARDNER</t>
  </si>
  <si>
    <t>NILMA</t>
  </si>
  <si>
    <t>NILMA NORTH</t>
  </si>
  <si>
    <t>SEAVIEW</t>
  </si>
  <si>
    <t>SHADY CREEK</t>
  </si>
  <si>
    <t>TETOORA ROAD</t>
  </si>
  <si>
    <t>TORWOOD</t>
  </si>
  <si>
    <t>WARRAGUL SOUTH</t>
  </si>
  <si>
    <t>WARRAGUL WEST</t>
  </si>
  <si>
    <t>3820</t>
  </si>
  <si>
    <t>BONA VISTA</t>
  </si>
  <si>
    <t>WARRAGUL</t>
  </si>
  <si>
    <t>3818</t>
  </si>
  <si>
    <t>ATHLONE</t>
  </si>
  <si>
    <t>DROUIN</t>
  </si>
  <si>
    <t>DROUIN EAST</t>
  </si>
  <si>
    <t>DROUIN SOUTH</t>
  </si>
  <si>
    <t>DROUIN WEST</t>
  </si>
  <si>
    <t>HALLORA</t>
  </si>
  <si>
    <t>JINDIVICK</t>
  </si>
  <si>
    <t>RIPPLEBROOK</t>
  </si>
  <si>
    <t>TARAGO</t>
  </si>
  <si>
    <t>3816</t>
  </si>
  <si>
    <t>LABERTOUCHE</t>
  </si>
  <si>
    <t>LONGWARRY</t>
  </si>
  <si>
    <t>LONGWARRY NORTH</t>
  </si>
  <si>
    <t>MODELLA</t>
  </si>
  <si>
    <t>3815</t>
  </si>
  <si>
    <t>BUNYIP</t>
  </si>
  <si>
    <t>BUNYIP NORTH</t>
  </si>
  <si>
    <t>IONA</t>
  </si>
  <si>
    <t>TONIMBUK</t>
  </si>
  <si>
    <t>3814</t>
  </si>
  <si>
    <t>CORA LYNN</t>
  </si>
  <si>
    <t>GARFIELD NORTH</t>
  </si>
  <si>
    <t>VERVALE</t>
  </si>
  <si>
    <t>3813</t>
  </si>
  <si>
    <t>TYNONG</t>
  </si>
  <si>
    <t>TYNONG NORTH</t>
  </si>
  <si>
    <t>3812</t>
  </si>
  <si>
    <t>MARYKNOLL</t>
  </si>
  <si>
    <t>NAR NAR GOON</t>
  </si>
  <si>
    <t>NAR NAR GOON NORTH</t>
  </si>
  <si>
    <t>3810</t>
  </si>
  <si>
    <t>RYTHDALE</t>
  </si>
  <si>
    <t>PAKENHAM</t>
  </si>
  <si>
    <t>PAKENHAM SOUTH</t>
  </si>
  <si>
    <t>PAKENHAM UPPER</t>
  </si>
  <si>
    <t>3809</t>
  </si>
  <si>
    <t>OFFICER</t>
  </si>
  <si>
    <t>OFFICER SOUTH</t>
  </si>
  <si>
    <t>3808</t>
  </si>
  <si>
    <t>BEACONSFIELD UPPER</t>
  </si>
  <si>
    <t>DEWHURST</t>
  </si>
  <si>
    <t>3807</t>
  </si>
  <si>
    <t>GUYS HILL</t>
  </si>
  <si>
    <t>3806</t>
  </si>
  <si>
    <t>BERWICK</t>
  </si>
  <si>
    <t>HARKAWAY</t>
  </si>
  <si>
    <t>3805</t>
  </si>
  <si>
    <t>FOUNTAIN GATE</t>
  </si>
  <si>
    <t>NARRE WARREN</t>
  </si>
  <si>
    <t>NARRE WARREN SOUTH</t>
  </si>
  <si>
    <t>3804</t>
  </si>
  <si>
    <t>NARRE WARREN EAST</t>
  </si>
  <si>
    <t>Melbourne - Outer East</t>
  </si>
  <si>
    <t>NARRE WARREN NORTH</t>
  </si>
  <si>
    <t>3803</t>
  </si>
  <si>
    <t>HALLAM</t>
  </si>
  <si>
    <t>3802</t>
  </si>
  <si>
    <t>ENDEAVOUR HILLS</t>
  </si>
  <si>
    <t>3799</t>
  </si>
  <si>
    <t>BIG PATS CREEK</t>
  </si>
  <si>
    <t>EAST WARBURTON</t>
  </si>
  <si>
    <t>MCMAHONS CREEK</t>
  </si>
  <si>
    <t>MILLGROVE</t>
  </si>
  <si>
    <t>REEFTON</t>
  </si>
  <si>
    <t>WESBURN</t>
  </si>
  <si>
    <t>3797</t>
  </si>
  <si>
    <t>GILDEROY</t>
  </si>
  <si>
    <t>GLADYSDALE</t>
  </si>
  <si>
    <t>POWELLTOWN</t>
  </si>
  <si>
    <t>THREE BRIDGES</t>
  </si>
  <si>
    <t>YARRA JUNCTION</t>
  </si>
  <si>
    <t>3796</t>
  </si>
  <si>
    <t>MOUNT EVELYN</t>
  </si>
  <si>
    <t>3795</t>
  </si>
  <si>
    <t>SILVAN</t>
  </si>
  <si>
    <t>3793</t>
  </si>
  <si>
    <t>MONBULK</t>
  </si>
  <si>
    <t>3792</t>
  </si>
  <si>
    <t>THE PATCH</t>
  </si>
  <si>
    <t>3791</t>
  </si>
  <si>
    <t>KALLISTA</t>
  </si>
  <si>
    <t>3789</t>
  </si>
  <si>
    <t>SHERBROOKE</t>
  </si>
  <si>
    <t>3788</t>
  </si>
  <si>
    <t>OLINDA</t>
  </si>
  <si>
    <t>3787</t>
  </si>
  <si>
    <t>SASSAFRAS GULLY</t>
  </si>
  <si>
    <t>3786</t>
  </si>
  <si>
    <t>FERNY CREEK</t>
  </si>
  <si>
    <t>3785</t>
  </si>
  <si>
    <t>TREMONT</t>
  </si>
  <si>
    <t>3783</t>
  </si>
  <si>
    <t>GEMBROOK</t>
  </si>
  <si>
    <t>3782</t>
  </si>
  <si>
    <t>AVONSLEIGH</t>
  </si>
  <si>
    <t>CLEMATIS</t>
  </si>
  <si>
    <t>3781</t>
  </si>
  <si>
    <t>MOUNT BURNETT</t>
  </si>
  <si>
    <t>NANGANA</t>
  </si>
  <si>
    <t>3779</t>
  </si>
  <si>
    <t>CAMBARVILLE</t>
  </si>
  <si>
    <t>MARYSVILLE</t>
  </si>
  <si>
    <t>3778</t>
  </si>
  <si>
    <t>FERNSHAW</t>
  </si>
  <si>
    <t>NARBETHONG</t>
  </si>
  <si>
    <t>3777</t>
  </si>
  <si>
    <t>BADGER CREEK</t>
  </si>
  <si>
    <t>Melbourne - North East</t>
  </si>
  <si>
    <t>CASTELLA</t>
  </si>
  <si>
    <t>CHUM CREEK</t>
  </si>
  <si>
    <t>MOUNT TOOLEBEWONG</t>
  </si>
  <si>
    <t>TOOLANGI</t>
  </si>
  <si>
    <t>HEALESVILLE</t>
  </si>
  <si>
    <t>HEALESVILLE MAIN STREET</t>
  </si>
  <si>
    <t>3775</t>
  </si>
  <si>
    <t>DIXONS CREEK</t>
  </si>
  <si>
    <t>STEELS CREEK</t>
  </si>
  <si>
    <t>TARRAWARRA</t>
  </si>
  <si>
    <t>YARRA GLEN</t>
  </si>
  <si>
    <t>3770</t>
  </si>
  <si>
    <t>GRUYERE</t>
  </si>
  <si>
    <t>YERING</t>
  </si>
  <si>
    <t>COLDSTREAM</t>
  </si>
  <si>
    <t>3767</t>
  </si>
  <si>
    <t>MOUNT DANDENONG</t>
  </si>
  <si>
    <t>3766</t>
  </si>
  <si>
    <t>KALORAMA</t>
  </si>
  <si>
    <t>3765</t>
  </si>
  <si>
    <t>3764</t>
  </si>
  <si>
    <t>FORBES</t>
  </si>
  <si>
    <t>GLENAROUA</t>
  </si>
  <si>
    <t>HIGH CAMP</t>
  </si>
  <si>
    <t>KILMORE</t>
  </si>
  <si>
    <t>KILMORE EAST</t>
  </si>
  <si>
    <t>MORANDING</t>
  </si>
  <si>
    <t>TANTARABOO</t>
  </si>
  <si>
    <t>WILLOWMAVIN</t>
  </si>
  <si>
    <t>3763</t>
  </si>
  <si>
    <t>KINGLAKE</t>
  </si>
  <si>
    <t>MOUNT SLIDE</t>
  </si>
  <si>
    <t>3762</t>
  </si>
  <si>
    <t>BYLANDS</t>
  </si>
  <si>
    <t>3761</t>
  </si>
  <si>
    <t>ST ANDREWS</t>
  </si>
  <si>
    <t>3760</t>
  </si>
  <si>
    <t>SMITHS GULLY</t>
  </si>
  <si>
    <t>3759</t>
  </si>
  <si>
    <t>PANTON HILL</t>
  </si>
  <si>
    <t>3758</t>
  </si>
  <si>
    <t>HEATHCOTE JUNCTION</t>
  </si>
  <si>
    <t>WANDONG</t>
  </si>
  <si>
    <t>3757</t>
  </si>
  <si>
    <t>BRUCES CREEK</t>
  </si>
  <si>
    <t>HUMEVALE</t>
  </si>
  <si>
    <t>KINGLAKE WEST</t>
  </si>
  <si>
    <t>EDEN PARK</t>
  </si>
  <si>
    <t>KINGLAKE CENTRAL</t>
  </si>
  <si>
    <t>WHITTLESEA</t>
  </si>
  <si>
    <t>3756</t>
  </si>
  <si>
    <t>CHINTIN</t>
  </si>
  <si>
    <t>DARRAWEIT GUIM</t>
  </si>
  <si>
    <t>UPPER PLENTY</t>
  </si>
  <si>
    <t>WALLAN</t>
  </si>
  <si>
    <t>WALLAN EAST</t>
  </si>
  <si>
    <t>3755</t>
  </si>
  <si>
    <t>YAN YEAN</t>
  </si>
  <si>
    <t>3754</t>
  </si>
  <si>
    <t>DOREEN</t>
  </si>
  <si>
    <t>MERNDA</t>
  </si>
  <si>
    <t>3753</t>
  </si>
  <si>
    <t>BEVERIDGE</t>
  </si>
  <si>
    <t>3752</t>
  </si>
  <si>
    <t>MORANG SOUTH</t>
  </si>
  <si>
    <t>SOUTH MORANG</t>
  </si>
  <si>
    <t>3751</t>
  </si>
  <si>
    <t>3750</t>
  </si>
  <si>
    <t>WOLLERT</t>
  </si>
  <si>
    <t>3749</t>
  </si>
  <si>
    <t>BRUARONG</t>
  </si>
  <si>
    <t>YACKANDANDAH</t>
  </si>
  <si>
    <t>3747</t>
  </si>
  <si>
    <t>BAARMUTHA</t>
  </si>
  <si>
    <t>BEECHWORTH</t>
  </si>
  <si>
    <t>HURDLE FLAT</t>
  </si>
  <si>
    <t>MURMUNGEE</t>
  </si>
  <si>
    <t>WOORAGEE</t>
  </si>
  <si>
    <t>3746</t>
  </si>
  <si>
    <t>ELDORADO</t>
  </si>
  <si>
    <t>3744</t>
  </si>
  <si>
    <t>WANDILIGONG</t>
  </si>
  <si>
    <t>3741</t>
  </si>
  <si>
    <t>FREEBURGH</t>
  </si>
  <si>
    <t>HARRIETVILLE</t>
  </si>
  <si>
    <t>HOTHAM HEIGHTS</t>
  </si>
  <si>
    <t>MOUNT HOTHAM</t>
  </si>
  <si>
    <t>SMOKO</t>
  </si>
  <si>
    <t>3740</t>
  </si>
  <si>
    <t>MOUNT BUFFALO</t>
  </si>
  <si>
    <t>POREPUNKAH</t>
  </si>
  <si>
    <t>3739</t>
  </si>
  <si>
    <t>EUROBIN</t>
  </si>
  <si>
    <t>3738</t>
  </si>
  <si>
    <t>OVENS</t>
  </si>
  <si>
    <t>3737</t>
  </si>
  <si>
    <t>ABBEYARD</t>
  </si>
  <si>
    <t>BARWIDGEE</t>
  </si>
  <si>
    <t>BUFFALO RIVER</t>
  </si>
  <si>
    <t>DANDONGADALE</t>
  </si>
  <si>
    <t>GAPSTED</t>
  </si>
  <si>
    <t>HAVILAH</t>
  </si>
  <si>
    <t>MERRIANG</t>
  </si>
  <si>
    <t>MERRIANG SOUTH</t>
  </si>
  <si>
    <t>MUDGEGONGA</t>
  </si>
  <si>
    <t>MYRTLEFORD</t>
  </si>
  <si>
    <t>NUG NUG</t>
  </si>
  <si>
    <t>ROSEWHITE</t>
  </si>
  <si>
    <t>SELWYN</t>
  </si>
  <si>
    <t>WONNANGATTA</t>
  </si>
  <si>
    <t>3736</t>
  </si>
  <si>
    <t>3735</t>
  </si>
  <si>
    <t>BOWMANS FOREST</t>
  </si>
  <si>
    <t>WHOROULY</t>
  </si>
  <si>
    <t>WHOROULY EAST</t>
  </si>
  <si>
    <t>WHOROULY SOUTH</t>
  </si>
  <si>
    <t>3733</t>
  </si>
  <si>
    <t>3732</t>
  </si>
  <si>
    <t>MOYHU</t>
  </si>
  <si>
    <t>MYRRHEE</t>
  </si>
  <si>
    <t>3730</t>
  </si>
  <si>
    <t>BATHUMI</t>
  </si>
  <si>
    <t>Shepparton</t>
  </si>
  <si>
    <t>BOOSEY</t>
  </si>
  <si>
    <t>BUNDALONG</t>
  </si>
  <si>
    <t>BUNDALONG SOUTH</t>
  </si>
  <si>
    <t>BURRAMINE</t>
  </si>
  <si>
    <t>BURRAMINE SOUTH</t>
  </si>
  <si>
    <t>ESMOND</t>
  </si>
  <si>
    <t>TELFORD</t>
  </si>
  <si>
    <t>YARRAWONGA</t>
  </si>
  <si>
    <t>YARRAWONGA SOUTH</t>
  </si>
  <si>
    <t>3728</t>
  </si>
  <si>
    <t>BOOMAHNOOMOONAH</t>
  </si>
  <si>
    <t>TUNGAMAH</t>
  </si>
  <si>
    <t>WILBY</t>
  </si>
  <si>
    <t>YOUARANG</t>
  </si>
  <si>
    <t>3727</t>
  </si>
  <si>
    <t>ALMONDS</t>
  </si>
  <si>
    <t>LAKE ROWAN</t>
  </si>
  <si>
    <t>PELLUEBLA</t>
  </si>
  <si>
    <t>SAINT JAMES</t>
  </si>
  <si>
    <t>WAGGARANDALL</t>
  </si>
  <si>
    <t>YUNDOOL</t>
  </si>
  <si>
    <t>3726</t>
  </si>
  <si>
    <t>BUNGEET</t>
  </si>
  <si>
    <t>BUNGEET WEST</t>
  </si>
  <si>
    <t>DEVENISH</t>
  </si>
  <si>
    <t>THOONA</t>
  </si>
  <si>
    <t>3725</t>
  </si>
  <si>
    <t>BOXWOOD</t>
  </si>
  <si>
    <t>CHESNEY VALE</t>
  </si>
  <si>
    <t>GOORAMBAT</t>
  </si>
  <si>
    <t>MAJOR PLAINS</t>
  </si>
  <si>
    <t>3724</t>
  </si>
  <si>
    <t>3723</t>
  </si>
  <si>
    <t>ARCHERTON</t>
  </si>
  <si>
    <t>BARJARG</t>
  </si>
  <si>
    <t>BOOROLITE</t>
  </si>
  <si>
    <t>BRIDGE CREEK</t>
  </si>
  <si>
    <t>DELATITE</t>
  </si>
  <si>
    <t>ENOCHS POINT</t>
  </si>
  <si>
    <t>GAFFNEYS CREEK</t>
  </si>
  <si>
    <t>GOUGHS BAY</t>
  </si>
  <si>
    <t>HOWES CREEK</t>
  </si>
  <si>
    <t>HOWQUA</t>
  </si>
  <si>
    <t>HOWQUA HILLS</t>
  </si>
  <si>
    <t>HOWQUA INLET</t>
  </si>
  <si>
    <t>KEVINGTON</t>
  </si>
  <si>
    <t>KNOCKWOOD</t>
  </si>
  <si>
    <t>MACS COVE</t>
  </si>
  <si>
    <t>MAINDAMPLE</t>
  </si>
  <si>
    <t>MATLOCK</t>
  </si>
  <si>
    <t>MOUNT BULLER</t>
  </si>
  <si>
    <t>MOUNTAIN BAY</t>
  </si>
  <si>
    <t>NILLAHCOOTIE</t>
  </si>
  <si>
    <t>PIRIES</t>
  </si>
  <si>
    <t>SAWMILL SETTLEMENT</t>
  </si>
  <si>
    <t>TOLMIE</t>
  </si>
  <si>
    <t>3722</t>
  </si>
  <si>
    <t>BARWITE</t>
  </si>
  <si>
    <t>MIRIMBAH</t>
  </si>
  <si>
    <t>3720</t>
  </si>
  <si>
    <t>3719</t>
  </si>
  <si>
    <t>GOBUR</t>
  </si>
  <si>
    <t>KANUMBRA</t>
  </si>
  <si>
    <t>TERIP TERIP</t>
  </si>
  <si>
    <t>YARCK</t>
  </si>
  <si>
    <t>3718</t>
  </si>
  <si>
    <t>3717</t>
  </si>
  <si>
    <t>GHIN GHIN</t>
  </si>
  <si>
    <t>GLENBURN</t>
  </si>
  <si>
    <t>HOMEWOOD</t>
  </si>
  <si>
    <t>KILLINGWORTH</t>
  </si>
  <si>
    <t>MURRINDINDI</t>
  </si>
  <si>
    <t>YEA</t>
  </si>
  <si>
    <t>3715</t>
  </si>
  <si>
    <t>ANCONA</t>
  </si>
  <si>
    <t>MERTON</t>
  </si>
  <si>
    <t>WOODFIELD</t>
  </si>
  <si>
    <t>3714</t>
  </si>
  <si>
    <t>ACHERON</t>
  </si>
  <si>
    <t>CATHKIN</t>
  </si>
  <si>
    <t>DEVILS RIVER</t>
  </si>
  <si>
    <t>FAWCETT</t>
  </si>
  <si>
    <t>KORIELLA</t>
  </si>
  <si>
    <t>MAINTONGOON</t>
  </si>
  <si>
    <t>TAGGERTY</t>
  </si>
  <si>
    <t>WHANREGARWEN</t>
  </si>
  <si>
    <t>3713</t>
  </si>
  <si>
    <t>EILDON</t>
  </si>
  <si>
    <t>LAKE EILDON</t>
  </si>
  <si>
    <t>TAYLOR BAY</t>
  </si>
  <si>
    <t>3712</t>
  </si>
  <si>
    <t>RUBICON</t>
  </si>
  <si>
    <t>3711</t>
  </si>
  <si>
    <t>3709</t>
  </si>
  <si>
    <t>BURROWYE</t>
  </si>
  <si>
    <t>Murray</t>
  </si>
  <si>
    <t>GUYS FOREST</t>
  </si>
  <si>
    <t>WALWA</t>
  </si>
  <si>
    <t>3708</t>
  </si>
  <si>
    <t>TINTALDRA</t>
  </si>
  <si>
    <t>3707</t>
  </si>
  <si>
    <t>BIGGARA</t>
  </si>
  <si>
    <t>Riverina</t>
  </si>
  <si>
    <t>BRINGENBRONG</t>
  </si>
  <si>
    <t>COLAC COLAC</t>
  </si>
  <si>
    <t>CORRYONG</t>
  </si>
  <si>
    <t>THOWGLA VALLEY</t>
  </si>
  <si>
    <t>TOM GROGGIN</t>
  </si>
  <si>
    <t>TOWONG</t>
  </si>
  <si>
    <t>TOWONG UPPER</t>
  </si>
  <si>
    <t>3705</t>
  </si>
  <si>
    <t>CUDGEWA</t>
  </si>
  <si>
    <t>NARIEL VALLEY</t>
  </si>
  <si>
    <t>3704</t>
  </si>
  <si>
    <t>KOETONG</t>
  </si>
  <si>
    <t>3701</t>
  </si>
  <si>
    <t>DARTMOUTH</t>
  </si>
  <si>
    <t>GRANITE FLAT</t>
  </si>
  <si>
    <t>GRANYA</t>
  </si>
  <si>
    <t>MITTA MITTA</t>
  </si>
  <si>
    <t>OLD TALLANGATTA</t>
  </si>
  <si>
    <t>TALLANDOON</t>
  </si>
  <si>
    <t>TALLANGATTA SOUTH</t>
  </si>
  <si>
    <t>TALLANGATTA VALLEY</t>
  </si>
  <si>
    <t>3700</t>
  </si>
  <si>
    <t>BULLIOH</t>
  </si>
  <si>
    <t>GEORGES CREEK</t>
  </si>
  <si>
    <t>JARVIS CREEK</t>
  </si>
  <si>
    <t>TALLANGATTA</t>
  </si>
  <si>
    <t>TALLANGATTA EAST</t>
  </si>
  <si>
    <t>3699</t>
  </si>
  <si>
    <t>BOGONG</t>
  </si>
  <si>
    <t>FALLS CREEK</t>
  </si>
  <si>
    <t>MOUNT BEAUTY</t>
  </si>
  <si>
    <t>NELSE</t>
  </si>
  <si>
    <t>3698</t>
  </si>
  <si>
    <t>TAWONGA SOUTH</t>
  </si>
  <si>
    <t>3697</t>
  </si>
  <si>
    <t>TAWONGA</t>
  </si>
  <si>
    <t>3695</t>
  </si>
  <si>
    <t>CHARLEROI</t>
  </si>
  <si>
    <t>HUON</t>
  </si>
  <si>
    <t>RED BLUFF</t>
  </si>
  <si>
    <t>3694</t>
  </si>
  <si>
    <t>BANDIANA</t>
  </si>
  <si>
    <t>BANDIANA MILPO</t>
  </si>
  <si>
    <t>3691</t>
  </si>
  <si>
    <t>ALLANS FLAT</t>
  </si>
  <si>
    <t>BARANDUDA</t>
  </si>
  <si>
    <t>BARNAWARTHA NORTH</t>
  </si>
  <si>
    <t>BELLBRIDGE</t>
  </si>
  <si>
    <t>BERRINGAMA</t>
  </si>
  <si>
    <t>BETHANGA</t>
  </si>
  <si>
    <t>BONEGILLA</t>
  </si>
  <si>
    <t>CORAL BANK</t>
  </si>
  <si>
    <t>DEDERANG</t>
  </si>
  <si>
    <t>EBDEN</t>
  </si>
  <si>
    <t>GATEWAY ISLAND</t>
  </si>
  <si>
    <t>GLEN CREEK</t>
  </si>
  <si>
    <t>GUNDOWRING</t>
  </si>
  <si>
    <t>HUME WEIR</t>
  </si>
  <si>
    <t>HUON CREEK</t>
  </si>
  <si>
    <t>KANCOONA</t>
  </si>
  <si>
    <t>KERGUNYAH</t>
  </si>
  <si>
    <t>KERGUNYAH SOUTH</t>
  </si>
  <si>
    <t>KIEWA</t>
  </si>
  <si>
    <t>KILLARA</t>
  </si>
  <si>
    <t>LENEVA</t>
  </si>
  <si>
    <t>LONE PINE</t>
  </si>
  <si>
    <t>LUCYVALE</t>
  </si>
  <si>
    <t>MONGANS BRIDGE</t>
  </si>
  <si>
    <t>MOUNT ALFRED</t>
  </si>
  <si>
    <t>OSBORNES FLAT</t>
  </si>
  <si>
    <t>STAGHORN FLAT</t>
  </si>
  <si>
    <t>TALGARNO</t>
  </si>
  <si>
    <t>TANGAMBALANGA</t>
  </si>
  <si>
    <t>THOLOGOLONG</t>
  </si>
  <si>
    <t>UPPER GUNDOWRING</t>
  </si>
  <si>
    <t>WODONGA FORWARD</t>
  </si>
  <si>
    <t>3690</t>
  </si>
  <si>
    <t>WEST WODONGA</t>
  </si>
  <si>
    <t>WODONGA</t>
  </si>
  <si>
    <t>WODONGA PLAZA</t>
  </si>
  <si>
    <t>3689</t>
  </si>
  <si>
    <t>3688</t>
  </si>
  <si>
    <t>BARNAWARTHA</t>
  </si>
  <si>
    <t>INDIGO VALLEY</t>
  </si>
  <si>
    <t>3687</t>
  </si>
  <si>
    <t>WAHGUNYAH</t>
  </si>
  <si>
    <t>3685</t>
  </si>
  <si>
    <t>BOORHAMAN NORTH</t>
  </si>
  <si>
    <t>BRIMIN</t>
  </si>
  <si>
    <t>CARLYLE</t>
  </si>
  <si>
    <t>DUGAYS BRIDGE</t>
  </si>
  <si>
    <t>GOORAMADDA</t>
  </si>
  <si>
    <t>GREAT SOUTHERN</t>
  </si>
  <si>
    <t>LAKE MOODEMERE</t>
  </si>
  <si>
    <t>NORONG CENTRAL</t>
  </si>
  <si>
    <t>PRENTICE NORTH</t>
  </si>
  <si>
    <t>RUTHERGLEN</t>
  </si>
  <si>
    <t>3683</t>
  </si>
  <si>
    <t>CHILTERN</t>
  </si>
  <si>
    <t>CHILTERN VALLEY</t>
  </si>
  <si>
    <t>CORNISHTOWN</t>
  </si>
  <si>
    <t>INDIGO</t>
  </si>
  <si>
    <t>3682</t>
  </si>
  <si>
    <t>BORALMA</t>
  </si>
  <si>
    <t>LILLIPUT</t>
  </si>
  <si>
    <t>NORONG</t>
  </si>
  <si>
    <t>SPRINGHURST</t>
  </si>
  <si>
    <t>3678</t>
  </si>
  <si>
    <t>BOBINAWARRAH</t>
  </si>
  <si>
    <t>BOORHAMAN</t>
  </si>
  <si>
    <t>BOORHAMAN EAST</t>
  </si>
  <si>
    <t>BOWSER</t>
  </si>
  <si>
    <t>BYAWATHA</t>
  </si>
  <si>
    <t>CARBOOR</t>
  </si>
  <si>
    <t>CHESHUNT</t>
  </si>
  <si>
    <t>CHESHUNT SOUTH</t>
  </si>
  <si>
    <t>DOCKER</t>
  </si>
  <si>
    <t>DOCKERS PLAINS</t>
  </si>
  <si>
    <t>EAST WANGARATTA</t>
  </si>
  <si>
    <t>EDI</t>
  </si>
  <si>
    <t>EDI UPPER</t>
  </si>
  <si>
    <t>EVERTON</t>
  </si>
  <si>
    <t>EVERTON UPPER</t>
  </si>
  <si>
    <t>KILLAWARRA</t>
  </si>
  <si>
    <t>KING VALLEY</t>
  </si>
  <si>
    <t>LACEBY</t>
  </si>
  <si>
    <t>LONDRIGAN</t>
  </si>
  <si>
    <t>MARKWOOD</t>
  </si>
  <si>
    <t>MEADOW CREEK</t>
  </si>
  <si>
    <t>MILAWA</t>
  </si>
  <si>
    <t>NORTH WANGARATTA</t>
  </si>
  <si>
    <t>OXLEY FLATS</t>
  </si>
  <si>
    <t>PEECHELBA</t>
  </si>
  <si>
    <t>PEECHELBA EAST</t>
  </si>
  <si>
    <t>ROSE RIVER</t>
  </si>
  <si>
    <t>TARRAWINGEE</t>
  </si>
  <si>
    <t>WABONGA</t>
  </si>
  <si>
    <t>WALDARA</t>
  </si>
  <si>
    <t>WANGANDARY</t>
  </si>
  <si>
    <t>WANGARATTA FORWARD</t>
  </si>
  <si>
    <t>WANGARATTA SOUTH</t>
  </si>
  <si>
    <t>WHITLANDS</t>
  </si>
  <si>
    <t>3677</t>
  </si>
  <si>
    <t>APPIN PARK</t>
  </si>
  <si>
    <t>WANGARATTA WEST</t>
  </si>
  <si>
    <t>YARRUNGA</t>
  </si>
  <si>
    <t>3676</t>
  </si>
  <si>
    <t>3675</t>
  </si>
  <si>
    <t>BOWEYA</t>
  </si>
  <si>
    <t>BOWEYA NORTH</t>
  </si>
  <si>
    <t>GLENROWAN</t>
  </si>
  <si>
    <t>GLENROWAN WEST</t>
  </si>
  <si>
    <t>GRETA</t>
  </si>
  <si>
    <t>GRETA SOUTH</t>
  </si>
  <si>
    <t>GRETA WEST</t>
  </si>
  <si>
    <t>HANSONVILLE</t>
  </si>
  <si>
    <t>MOUNT BRUNO</t>
  </si>
  <si>
    <t>TAMINICK</t>
  </si>
  <si>
    <t>3673</t>
  </si>
  <si>
    <t>BENALLA</t>
  </si>
  <si>
    <t>BROKEN CREEK</t>
  </si>
  <si>
    <t>GOOMALIBEE</t>
  </si>
  <si>
    <t>KILFEERA</t>
  </si>
  <si>
    <t>LAKE MOKOAN</t>
  </si>
  <si>
    <t>LIMA</t>
  </si>
  <si>
    <t>LIMA EAST</t>
  </si>
  <si>
    <t>LIMA SOUTH</t>
  </si>
  <si>
    <t>LURG</t>
  </si>
  <si>
    <t>MOLYULLAH</t>
  </si>
  <si>
    <t>MOORNGAG</t>
  </si>
  <si>
    <t>SAMARIA</t>
  </si>
  <si>
    <t>SWANPOOL</t>
  </si>
  <si>
    <t>TATONG</t>
  </si>
  <si>
    <t>UPOTIPOTPON</t>
  </si>
  <si>
    <t>UPPER LURG</t>
  </si>
  <si>
    <t>UPPER RYANS CREEK</t>
  </si>
  <si>
    <t>WINTON NORTH</t>
  </si>
  <si>
    <t>3672</t>
  </si>
  <si>
    <t>BENALLA WEST</t>
  </si>
  <si>
    <t>3671</t>
  </si>
  <si>
    <t>3670</t>
  </si>
  <si>
    <t>BADDAGINNIE</t>
  </si>
  <si>
    <t>TARNOOK</t>
  </si>
  <si>
    <t>WARRENBAYNE</t>
  </si>
  <si>
    <t>3669</t>
  </si>
  <si>
    <t>BOHO</t>
  </si>
  <si>
    <t>BOHO SOUTH</t>
  </si>
  <si>
    <t>CREEK JUNCTION</t>
  </si>
  <si>
    <t>EARLSTON</t>
  </si>
  <si>
    <t>GOWANGARDIE</t>
  </si>
  <si>
    <t>KOONDA</t>
  </si>
  <si>
    <t>MARRAWEENEY</t>
  </si>
  <si>
    <t>TAMLEUGH</t>
  </si>
  <si>
    <t>TAMLEUGH NORTH</t>
  </si>
  <si>
    <t>VIOLET TOWN</t>
  </si>
  <si>
    <t>3666</t>
  </si>
  <si>
    <t>BALMATTUM</t>
  </si>
  <si>
    <t>CREIGHTON</t>
  </si>
  <si>
    <t>CREIGHTONS CREEK</t>
  </si>
  <si>
    <t>EUROA</t>
  </si>
  <si>
    <t>GOORAM</t>
  </si>
  <si>
    <t>KELVIN VIEW</t>
  </si>
  <si>
    <t>KITHBROOK</t>
  </si>
  <si>
    <t>LONGWOOD EAST</t>
  </si>
  <si>
    <t>MIEPOLL</t>
  </si>
  <si>
    <t>MOGLONEMBY</t>
  </si>
  <si>
    <t>MOLKA</t>
  </si>
  <si>
    <t>RIGGS CREEK</t>
  </si>
  <si>
    <t>RUFFY</t>
  </si>
  <si>
    <t>SHEANS CREEK</t>
  </si>
  <si>
    <t>STRATHBOGIE</t>
  </si>
  <si>
    <t>TARCOMBE</t>
  </si>
  <si>
    <t>3665</t>
  </si>
  <si>
    <t>LOCKSLEY</t>
  </si>
  <si>
    <t>PRANJIP</t>
  </si>
  <si>
    <t>3664</t>
  </si>
  <si>
    <t>AVENEL</t>
  </si>
  <si>
    <t>UPTON HILL</t>
  </si>
  <si>
    <t>3663</t>
  </si>
  <si>
    <t>3662</t>
  </si>
  <si>
    <t>PUCKAPUNYAL</t>
  </si>
  <si>
    <t>PUCKAPUNYAL MILPO</t>
  </si>
  <si>
    <t>3661</t>
  </si>
  <si>
    <t>3660</t>
  </si>
  <si>
    <t>CAVEAT</t>
  </si>
  <si>
    <t>DROPMORE</t>
  </si>
  <si>
    <t>HIGHLANDS</t>
  </si>
  <si>
    <t>HILLDENE</t>
  </si>
  <si>
    <t>KERRISDALE</t>
  </si>
  <si>
    <t>KOBYBOYN</t>
  </si>
  <si>
    <t>NORTHWOOD</t>
  </si>
  <si>
    <t>SEYMOUR SOUTH</t>
  </si>
  <si>
    <t>TRAWOOL</t>
  </si>
  <si>
    <t>WHITEHEADS CREEK</t>
  </si>
  <si>
    <t>3659</t>
  </si>
  <si>
    <t>SUGARLOAF CREEK</t>
  </si>
  <si>
    <t>TALLAROOK</t>
  </si>
  <si>
    <t>3658</t>
  </si>
  <si>
    <t>BROADFORD</t>
  </si>
  <si>
    <t>CLONBINANE</t>
  </si>
  <si>
    <t>HAZELDENE</t>
  </si>
  <si>
    <t>STRATH CREEK</t>
  </si>
  <si>
    <t>SUNDAY CREEK</t>
  </si>
  <si>
    <t>TYAAK</t>
  </si>
  <si>
    <t>WATERFORD PARK</t>
  </si>
  <si>
    <t>3649</t>
  </si>
  <si>
    <t>KATAMATITE</t>
  </si>
  <si>
    <t>KATAMATITE EAST</t>
  </si>
  <si>
    <t>3647</t>
  </si>
  <si>
    <t>DOOKIE COLLEGE</t>
  </si>
  <si>
    <t>3646</t>
  </si>
  <si>
    <t>DOOKIE</t>
  </si>
  <si>
    <t>MOUNT MAJOR</t>
  </si>
  <si>
    <t>NALINGA</t>
  </si>
  <si>
    <t>WATTVILLE</t>
  </si>
  <si>
    <t>YABBA NORTH</t>
  </si>
  <si>
    <t>YABBA SOUTH</t>
  </si>
  <si>
    <t>YOUANMITE</t>
  </si>
  <si>
    <t>3644</t>
  </si>
  <si>
    <t>BAROOGA</t>
  </si>
  <si>
    <t>COBRAM</t>
  </si>
  <si>
    <t>COBRAM EAST</t>
  </si>
  <si>
    <t>KOONOOMOO</t>
  </si>
  <si>
    <t>LALALTY</t>
  </si>
  <si>
    <t>MUCKATAH</t>
  </si>
  <si>
    <t>YARROWEYAH</t>
  </si>
  <si>
    <t>3643</t>
  </si>
  <si>
    <t>3641</t>
  </si>
  <si>
    <t>BEARII</t>
  </si>
  <si>
    <t>MYWEE</t>
  </si>
  <si>
    <t>STRATHMERTON</t>
  </si>
  <si>
    <t>ULUPNA</t>
  </si>
  <si>
    <t>3640</t>
  </si>
  <si>
    <t>KATUNGA</t>
  </si>
  <si>
    <t>3639</t>
  </si>
  <si>
    <t>BARMAH</t>
  </si>
  <si>
    <t>LOWER MOIRA</t>
  </si>
  <si>
    <t>PICOLA</t>
  </si>
  <si>
    <t>PICOLA WEST</t>
  </si>
  <si>
    <t>3638</t>
  </si>
  <si>
    <t>KOTUPNA</t>
  </si>
  <si>
    <t>NATHALIA</t>
  </si>
  <si>
    <t>YIELIMA</t>
  </si>
  <si>
    <t>3637</t>
  </si>
  <si>
    <t>WAAIA</t>
  </si>
  <si>
    <t>YALCA</t>
  </si>
  <si>
    <t>3636</t>
  </si>
  <si>
    <t>DRUMANURE</t>
  </si>
  <si>
    <t>INVERGORDON</t>
  </si>
  <si>
    <t>NARING</t>
  </si>
  <si>
    <t>NUMURKAH</t>
  </si>
  <si>
    <t>3635</t>
  </si>
  <si>
    <t>KAARIMBA</t>
  </si>
  <si>
    <t>MUNDOONA</t>
  </si>
  <si>
    <t>WUNGHNU</t>
  </si>
  <si>
    <t>3634</t>
  </si>
  <si>
    <t>BUNBARTHA</t>
  </si>
  <si>
    <t>INVERGORDON SOUTH</t>
  </si>
  <si>
    <t>KATANDRA</t>
  </si>
  <si>
    <t>KATANDRA WEST</t>
  </si>
  <si>
    <t>MARIONVALE</t>
  </si>
  <si>
    <t>MARUNGI</t>
  </si>
  <si>
    <t>TALLYGAROOPNA</t>
  </si>
  <si>
    <t>ZEERUST</t>
  </si>
  <si>
    <t>3633</t>
  </si>
  <si>
    <t>CONGUPNA</t>
  </si>
  <si>
    <t>3632</t>
  </si>
  <si>
    <t>SHEPPARTON</t>
  </si>
  <si>
    <t>3631</t>
  </si>
  <si>
    <t>ARCADIA</t>
  </si>
  <si>
    <t>ARCADIA SOUTH</t>
  </si>
  <si>
    <t>COSGROVE SOUTH</t>
  </si>
  <si>
    <t>GRAHAMVALE</t>
  </si>
  <si>
    <t>KARRAMOMUS</t>
  </si>
  <si>
    <t>KIALLA</t>
  </si>
  <si>
    <t>KIALLA EAST</t>
  </si>
  <si>
    <t>KIALLA WEST</t>
  </si>
  <si>
    <t>LEMNOS</t>
  </si>
  <si>
    <t>ORRVALE</t>
  </si>
  <si>
    <t>PINE LODGE</t>
  </si>
  <si>
    <t>SHEPPARTON EAST</t>
  </si>
  <si>
    <t>SHEPPARTON NORTH</t>
  </si>
  <si>
    <t>TAMLEUGH WEST</t>
  </si>
  <si>
    <t>3630</t>
  </si>
  <si>
    <t>BRANDITT</t>
  </si>
  <si>
    <t>CANIAMBO</t>
  </si>
  <si>
    <t>COLLIVER</t>
  </si>
  <si>
    <t>DUNKIRK</t>
  </si>
  <si>
    <t>SHEPPARTON SOUTH</t>
  </si>
  <si>
    <t>3629</t>
  </si>
  <si>
    <t>ARDMONA</t>
  </si>
  <si>
    <t>COOMBOONA</t>
  </si>
  <si>
    <t>MOOROOPNA</t>
  </si>
  <si>
    <t>MOOROOPNA NORTH</t>
  </si>
  <si>
    <t>UNDERA</t>
  </si>
  <si>
    <t>3624</t>
  </si>
  <si>
    <t>GIRGARRE</t>
  </si>
  <si>
    <t>3623</t>
  </si>
  <si>
    <t>CARAG CARAG</t>
  </si>
  <si>
    <t>STANHOPE</t>
  </si>
  <si>
    <t>STANHOPE SOUTH</t>
  </si>
  <si>
    <t>3622</t>
  </si>
  <si>
    <t>CORNELIA CREEK</t>
  </si>
  <si>
    <t>KOYUGA</t>
  </si>
  <si>
    <t>STRATHALLAN</t>
  </si>
  <si>
    <t>3621</t>
  </si>
  <si>
    <t>KOYUGA SOUTH</t>
  </si>
  <si>
    <t>KY VALLEY</t>
  </si>
  <si>
    <t>KY WEST</t>
  </si>
  <si>
    <t>KYVALLEY</t>
  </si>
  <si>
    <t>TONGALA</t>
  </si>
  <si>
    <t>YAMBUNA</t>
  </si>
  <si>
    <t>3620</t>
  </si>
  <si>
    <t>KYABRAM</t>
  </si>
  <si>
    <t>KYABRAM SOUTH</t>
  </si>
  <si>
    <t>LANCASTER</t>
  </si>
  <si>
    <t>MOUNT SCOBIE</t>
  </si>
  <si>
    <t>ST GERMAINS</t>
  </si>
  <si>
    <t>TARIPTA</t>
  </si>
  <si>
    <t>WYUNA</t>
  </si>
  <si>
    <t>WYUNA EAST</t>
  </si>
  <si>
    <t>3619</t>
  </si>
  <si>
    <t>3618</t>
  </si>
  <si>
    <t>MERRIGUM</t>
  </si>
  <si>
    <t>3617</t>
  </si>
  <si>
    <t>BYRNESIDE</t>
  </si>
  <si>
    <t>3616</t>
  </si>
  <si>
    <t>COOMA</t>
  </si>
  <si>
    <t>GILLIESTON</t>
  </si>
  <si>
    <t>GIRGARRE EAST</t>
  </si>
  <si>
    <t>HARSTON</t>
  </si>
  <si>
    <t>MOOROOPNA NORTH WEST</t>
  </si>
  <si>
    <t>TATURA</t>
  </si>
  <si>
    <t>TATURA EAST</t>
  </si>
  <si>
    <t>3614</t>
  </si>
  <si>
    <t>TOOLAMBA</t>
  </si>
  <si>
    <t>TOOLAMBA WEST</t>
  </si>
  <si>
    <t>3612</t>
  </si>
  <si>
    <t>RUSHWORTH</t>
  </si>
  <si>
    <t>WANALTA</t>
  </si>
  <si>
    <t>WARANGA</t>
  </si>
  <si>
    <t>WARANGA SHORES</t>
  </si>
  <si>
    <t>WHROO</t>
  </si>
  <si>
    <t>3610</t>
  </si>
  <si>
    <t>DHURRINGILE</t>
  </si>
  <si>
    <t>MOORILIM</t>
  </si>
  <si>
    <t>MURCHISON EAST</t>
  </si>
  <si>
    <t>MURCHISON NORTH</t>
  </si>
  <si>
    <t>3608</t>
  </si>
  <si>
    <t>BAILIESTON</t>
  </si>
  <si>
    <t>GOULBURN WEIR</t>
  </si>
  <si>
    <t>GRAYTOWN</t>
  </si>
  <si>
    <t>KIRWANS BRIDGE</t>
  </si>
  <si>
    <t>MITCHELLSTOWN</t>
  </si>
  <si>
    <t>NAGAMBIE</t>
  </si>
  <si>
    <t>WAHRING</t>
  </si>
  <si>
    <t>WIRRATE</t>
  </si>
  <si>
    <t>3607</t>
  </si>
  <si>
    <t>TABILK</t>
  </si>
  <si>
    <t>3599</t>
  </si>
  <si>
    <t>BOUNDARY BEND</t>
  </si>
  <si>
    <t>North West</t>
  </si>
  <si>
    <t>3597</t>
  </si>
  <si>
    <t>KENLEY</t>
  </si>
  <si>
    <t>KOOLOONONG</t>
  </si>
  <si>
    <t>LAKE POWELL</t>
  </si>
  <si>
    <t>NATYA</t>
  </si>
  <si>
    <t>PIANGIL</t>
  </si>
  <si>
    <t>3596</t>
  </si>
  <si>
    <t>MIRALIE</t>
  </si>
  <si>
    <t>TOWAN</t>
  </si>
  <si>
    <t>WOOD WOOD</t>
  </si>
  <si>
    <t>3595</t>
  </si>
  <si>
    <t>NYAH WEST</t>
  </si>
  <si>
    <t>3594</t>
  </si>
  <si>
    <t>NYAH</t>
  </si>
  <si>
    <t>3591</t>
  </si>
  <si>
    <t>VINIFERA</t>
  </si>
  <si>
    <t>3590</t>
  </si>
  <si>
    <t>BEVERFORD</t>
  </si>
  <si>
    <t>3589</t>
  </si>
  <si>
    <t>WOORINEN</t>
  </si>
  <si>
    <t>WOORINEN NORTH</t>
  </si>
  <si>
    <t>3588</t>
  </si>
  <si>
    <t>WOORINEN SOUTH</t>
  </si>
  <si>
    <t>3586</t>
  </si>
  <si>
    <t>BULGA</t>
  </si>
  <si>
    <t>MALLAN</t>
  </si>
  <si>
    <t>MURRAWEE</t>
  </si>
  <si>
    <t>MURRAYDALE</t>
  </si>
  <si>
    <t>PENTAL ISLAND</t>
  </si>
  <si>
    <t>TYNTYNDER</t>
  </si>
  <si>
    <t>TYNTYNDER SOUTH</t>
  </si>
  <si>
    <t>ULTIMA EAST</t>
  </si>
  <si>
    <t>3585</t>
  </si>
  <si>
    <t>CASTLE DONNINGTON</t>
  </si>
  <si>
    <t>CHILLINGOLLAH</t>
  </si>
  <si>
    <t>FISH POINT</t>
  </si>
  <si>
    <t>GOSCHEN</t>
  </si>
  <si>
    <t>KUNAT</t>
  </si>
  <si>
    <t>MEATIAN</t>
  </si>
  <si>
    <t>MURRAY DOWNS</t>
  </si>
  <si>
    <t>NOWIE</t>
  </si>
  <si>
    <t>NYRRABY</t>
  </si>
  <si>
    <t>PIRA</t>
  </si>
  <si>
    <t>POLISBET</t>
  </si>
  <si>
    <t>SPEEWA</t>
  </si>
  <si>
    <t>SWAN HILL</t>
  </si>
  <si>
    <t>SWAN HILL WEST</t>
  </si>
  <si>
    <t>WINLATON</t>
  </si>
  <si>
    <t>3584</t>
  </si>
  <si>
    <t>LAKE BOGA</t>
  </si>
  <si>
    <t>TRESCO WEST</t>
  </si>
  <si>
    <t>3583</t>
  </si>
  <si>
    <t>TRESCO</t>
  </si>
  <si>
    <t>3581</t>
  </si>
  <si>
    <t>BEAUCHAMP</t>
  </si>
  <si>
    <t>LAKE CHARM</t>
  </si>
  <si>
    <t>3580</t>
  </si>
  <si>
    <t>KOONDROOK</t>
  </si>
  <si>
    <t>3579</t>
  </si>
  <si>
    <t>APPIN</t>
  </si>
  <si>
    <t>APPIN SOUTH</t>
  </si>
  <si>
    <t>BAEL BAEL</t>
  </si>
  <si>
    <t>BENJEROOP</t>
  </si>
  <si>
    <t>BUDGERUM EAST</t>
  </si>
  <si>
    <t>CAPELS CROSSING</t>
  </si>
  <si>
    <t>DINGWALL</t>
  </si>
  <si>
    <t>EAST YEOBURN</t>
  </si>
  <si>
    <t>FAIRLEY</t>
  </si>
  <si>
    <t>GONN CROSSING</t>
  </si>
  <si>
    <t>KERANG</t>
  </si>
  <si>
    <t>KERANG EAST</t>
  </si>
  <si>
    <t>KOROOP</t>
  </si>
  <si>
    <t>LAKE MERAN</t>
  </si>
  <si>
    <t>MACORNA</t>
  </si>
  <si>
    <t>MEERING WEST</t>
  </si>
  <si>
    <t>MILNES BRIDGE</t>
  </si>
  <si>
    <t>MURRABIT</t>
  </si>
  <si>
    <t>MURRABIT WEST</t>
  </si>
  <si>
    <t>MYALL</t>
  </si>
  <si>
    <t>MYSTIC PARK</t>
  </si>
  <si>
    <t>PINE VIEW</t>
  </si>
  <si>
    <t>REEDY LAKE</t>
  </si>
  <si>
    <t>SANDHILL LAKE</t>
  </si>
  <si>
    <t>TEAL POINT</t>
  </si>
  <si>
    <t>TRAGOWEL</t>
  </si>
  <si>
    <t>WANDELLA</t>
  </si>
  <si>
    <t>WESTBY</t>
  </si>
  <si>
    <t>3576</t>
  </si>
  <si>
    <t>DURHAM OX</t>
  </si>
  <si>
    <t>Bendigo</t>
  </si>
  <si>
    <t>3575</t>
  </si>
  <si>
    <t>BALD ROCK</t>
  </si>
  <si>
    <t>JUNGABURRA</t>
  </si>
  <si>
    <t>LODDON VALE</t>
  </si>
  <si>
    <t>MINCHA</t>
  </si>
  <si>
    <t>MOLOGA</t>
  </si>
  <si>
    <t>PYRAMID HILL</t>
  </si>
  <si>
    <t>SYLVATERRE</t>
  </si>
  <si>
    <t>TERRICK TERRICK</t>
  </si>
  <si>
    <t>YARRAWALLA</t>
  </si>
  <si>
    <t>3573</t>
  </si>
  <si>
    <t>CALIVIL</t>
  </si>
  <si>
    <t>MITIAMO</t>
  </si>
  <si>
    <t>PINE GROVE</t>
  </si>
  <si>
    <t>PINE GROVE EAST</t>
  </si>
  <si>
    <t>TERRICK TERRICK EAST</t>
  </si>
  <si>
    <t>3572</t>
  </si>
  <si>
    <t>MILLOO</t>
  </si>
  <si>
    <t>PIAVELLA</t>
  </si>
  <si>
    <t>3571</t>
  </si>
  <si>
    <t>DINGEE</t>
  </si>
  <si>
    <t>KAMAROOKA NORTH</t>
  </si>
  <si>
    <t>POMPAPIEL</t>
  </si>
  <si>
    <t>TANDARRA</t>
  </si>
  <si>
    <t>YALLOOK</t>
  </si>
  <si>
    <t>3570</t>
  </si>
  <si>
    <t>AUCHMORE</t>
  </si>
  <si>
    <t>DRUMMARTIN</t>
  </si>
  <si>
    <t>KAMAROOKA</t>
  </si>
  <si>
    <t>NEILBOROUGH</t>
  </si>
  <si>
    <t>RAYWOOD</t>
  </si>
  <si>
    <t>SUMMERFIELD</t>
  </si>
  <si>
    <t>3568</t>
  </si>
  <si>
    <t>BURKES BRIDGE</t>
  </si>
  <si>
    <t>COHUNA</t>
  </si>
  <si>
    <t>CULLEN</t>
  </si>
  <si>
    <t>DALTONS BRIDGE</t>
  </si>
  <si>
    <t>GANNAWARRA</t>
  </si>
  <si>
    <t>KEELY</t>
  </si>
  <si>
    <t>MACORNA NORTH</t>
  </si>
  <si>
    <t>MCMILLANS</t>
  </si>
  <si>
    <t>MEAD</t>
  </si>
  <si>
    <t>MINCHA WEST</t>
  </si>
  <si>
    <t>WEE WEE RUP</t>
  </si>
  <si>
    <t>3567</t>
  </si>
  <si>
    <t>HORFIELD</t>
  </si>
  <si>
    <t>LEITCHVILLE</t>
  </si>
  <si>
    <t>3566</t>
  </si>
  <si>
    <t>GUNBOWER</t>
  </si>
  <si>
    <t>3565</t>
  </si>
  <si>
    <t>KOTTA</t>
  </si>
  <si>
    <t>3564</t>
  </si>
  <si>
    <t>CAMPASPE WEST</t>
  </si>
  <si>
    <t>ECHUCA</t>
  </si>
  <si>
    <t>ECHUCA EAST</t>
  </si>
  <si>
    <t>ECHUCA SOUTH</t>
  </si>
  <si>
    <t>ECHUCA VILLAGE</t>
  </si>
  <si>
    <t>ECHUCA WEST</t>
  </si>
  <si>
    <t>KANYAPELLA</t>
  </si>
  <si>
    <t>MCEVOYS</t>
  </si>
  <si>
    <t>PATHO</t>
  </si>
  <si>
    <t>PATHO WEST</t>
  </si>
  <si>
    <t>ROSLYNMEAD</t>
  </si>
  <si>
    <t>WHARPARILLA</t>
  </si>
  <si>
    <t>3563</t>
  </si>
  <si>
    <t>LOCKINGTON</t>
  </si>
  <si>
    <t>3562</t>
  </si>
  <si>
    <t>TORRUMBARRY</t>
  </si>
  <si>
    <t>3561</t>
  </si>
  <si>
    <t>BALLENDELLA</t>
  </si>
  <si>
    <t>BAMAWM</t>
  </si>
  <si>
    <t>BAMAWM EXTENSION</t>
  </si>
  <si>
    <t>BONN</t>
  </si>
  <si>
    <t>DIGGORA</t>
  </si>
  <si>
    <t>DIGGORA WEST</t>
  </si>
  <si>
    <t>NANNEELLA</t>
  </si>
  <si>
    <t>ROCHESTER WEST</t>
  </si>
  <si>
    <t>THE SETTLEMENT</t>
  </si>
  <si>
    <t>TIMMERING</t>
  </si>
  <si>
    <t>3559</t>
  </si>
  <si>
    <t>AVONMORE</t>
  </si>
  <si>
    <t>BURRAMBOOT</t>
  </si>
  <si>
    <t>COLBINABBIN</t>
  </si>
  <si>
    <t>COROP</t>
  </si>
  <si>
    <t>GOBARUP</t>
  </si>
  <si>
    <t>LYNDALE</t>
  </si>
  <si>
    <t>MAYREEF</t>
  </si>
  <si>
    <t>3558</t>
  </si>
  <si>
    <t>BURNEWANG</t>
  </si>
  <si>
    <t>COROP WEST</t>
  </si>
  <si>
    <t>CREEK VIEW</t>
  </si>
  <si>
    <t>ELMORE</t>
  </si>
  <si>
    <t>HUNTER</t>
  </si>
  <si>
    <t>3557</t>
  </si>
  <si>
    <t>BARNADOWN</t>
  </si>
  <si>
    <t>FOSTERVILLE</t>
  </si>
  <si>
    <t>GOORNONG</t>
  </si>
  <si>
    <t>MUSKERRY</t>
  </si>
  <si>
    <t>MUSKERRY EAST</t>
  </si>
  <si>
    <t>3556</t>
  </si>
  <si>
    <t>CAMPBELLS FOREST</t>
  </si>
  <si>
    <t>SEBASTIAN</t>
  </si>
  <si>
    <t>CALIFORNIA GULLY</t>
  </si>
  <si>
    <t>EAGLEHAWK</t>
  </si>
  <si>
    <t>EAGLEHAWK NORTH</t>
  </si>
  <si>
    <t>JACKASS FLAT</t>
  </si>
  <si>
    <t>MYERS FLAT</t>
  </si>
  <si>
    <t>SAILORS GULLY</t>
  </si>
  <si>
    <t>WHIPSTICK</t>
  </si>
  <si>
    <t>3555</t>
  </si>
  <si>
    <t>LANSELL PLAZA</t>
  </si>
  <si>
    <t>GOLDEN GULLY</t>
  </si>
  <si>
    <t>GOLDEN SQUARE</t>
  </si>
  <si>
    <t>SPECIMEN HILL</t>
  </si>
  <si>
    <t>3552</t>
  </si>
  <si>
    <t>BENDIGO</t>
  </si>
  <si>
    <t>3551</t>
  </si>
  <si>
    <t>ARNOLD</t>
  </si>
  <si>
    <t>Ballarat</t>
  </si>
  <si>
    <t>ARNOLD WEST</t>
  </si>
  <si>
    <t>AXE CREEK</t>
  </si>
  <si>
    <t>AXEDALE</t>
  </si>
  <si>
    <t>BAGSHOT</t>
  </si>
  <si>
    <t>BAGSHOT NORTH</t>
  </si>
  <si>
    <t>CORNELLA</t>
  </si>
  <si>
    <t>EPPALOCK</t>
  </si>
  <si>
    <t>HUNTLY</t>
  </si>
  <si>
    <t>HUNTLY NORTH</t>
  </si>
  <si>
    <t>LLANELLY</t>
  </si>
  <si>
    <t>LONGLEA</t>
  </si>
  <si>
    <t>MINTO</t>
  </si>
  <si>
    <t>MYOLA</t>
  </si>
  <si>
    <t>MYOLA EAST</t>
  </si>
  <si>
    <t>NEWBRIDGE</t>
  </si>
  <si>
    <t>PAINSWICK</t>
  </si>
  <si>
    <t>PILCHERS BRIDGE</t>
  </si>
  <si>
    <t>SEDGWICK</t>
  </si>
  <si>
    <t>TARNAGULLA</t>
  </si>
  <si>
    <t>TOOLLEEN</t>
  </si>
  <si>
    <t>WAANYARRA</t>
  </si>
  <si>
    <t>WELLSFORD</t>
  </si>
  <si>
    <t>WOODSTOCK ON LODDON</t>
  </si>
  <si>
    <t>BENDIGO FORWARD</t>
  </si>
  <si>
    <t>JUNORTOUN</t>
  </si>
  <si>
    <t>LAKE EPPALOCK</t>
  </si>
  <si>
    <t>LOCKWOOD</t>
  </si>
  <si>
    <t>LOCKWOOD SOUTH</t>
  </si>
  <si>
    <t>MAIDEN GULLY</t>
  </si>
  <si>
    <t>MANDURANG</t>
  </si>
  <si>
    <t>MANDURANG SOUTH</t>
  </si>
  <si>
    <t>STRATHFIELDSAYE</t>
  </si>
  <si>
    <t>3550</t>
  </si>
  <si>
    <t>BENDIGO SOUTH</t>
  </si>
  <si>
    <t>DIAMOND HILL</t>
  </si>
  <si>
    <t>EAST BENDIGO</t>
  </si>
  <si>
    <t>FLORA HILL</t>
  </si>
  <si>
    <t>KENNINGTON</t>
  </si>
  <si>
    <t>LONG GULLY</t>
  </si>
  <si>
    <t>NORTH BENDIGO</t>
  </si>
  <si>
    <t>QUARRY HILL</t>
  </si>
  <si>
    <t>SANDHURST EAST</t>
  </si>
  <si>
    <t>STRATHDALE</t>
  </si>
  <si>
    <t>TYSONS REEF</t>
  </si>
  <si>
    <t>WEST BENDIGO</t>
  </si>
  <si>
    <t>3549</t>
  </si>
  <si>
    <t>ANNUELLO</t>
  </si>
  <si>
    <t>BANNERTON</t>
  </si>
  <si>
    <t>LIPAROO</t>
  </si>
  <si>
    <t>ROBINVALE</t>
  </si>
  <si>
    <t>TOL TOL</t>
  </si>
  <si>
    <t>WANDOWN</t>
  </si>
  <si>
    <t>WEMEN</t>
  </si>
  <si>
    <t>3546</t>
  </si>
  <si>
    <t>BOLTON</t>
  </si>
  <si>
    <t>CHINKAPOOK</t>
  </si>
  <si>
    <t>COCAMBA</t>
  </si>
  <si>
    <t>GERAHMIN</t>
  </si>
  <si>
    <t>MANANGATANG</t>
  </si>
  <si>
    <t>TUROAR</t>
  </si>
  <si>
    <t>WINNAMBOOL</t>
  </si>
  <si>
    <t>3544</t>
  </si>
  <si>
    <t>CHINANGIN</t>
  </si>
  <si>
    <t>GOWANFORD</t>
  </si>
  <si>
    <t>MURNUNGIN</t>
  </si>
  <si>
    <t>ULTIMA</t>
  </si>
  <si>
    <t>WAITCHIE</t>
  </si>
  <si>
    <t>3542</t>
  </si>
  <si>
    <t>COKUM</t>
  </si>
  <si>
    <t>LALBERT</t>
  </si>
  <si>
    <t>TITTYBONG</t>
  </si>
  <si>
    <t>TITYBONG</t>
  </si>
  <si>
    <t>3540</t>
  </si>
  <si>
    <t>CANNIE</t>
  </si>
  <si>
    <t>NINYEUNOOK</t>
  </si>
  <si>
    <t>OAKVALE</t>
  </si>
  <si>
    <t>QUAMBATOOK</t>
  </si>
  <si>
    <t>3537</t>
  </si>
  <si>
    <t>BARRAPORT</t>
  </si>
  <si>
    <t>BARRAPORT WEST</t>
  </si>
  <si>
    <t>BOORT</t>
  </si>
  <si>
    <t>CANARY ISLAND</t>
  </si>
  <si>
    <t>CATUMNAL</t>
  </si>
  <si>
    <t>GREDGWIN</t>
  </si>
  <si>
    <t>LEAGHUR</t>
  </si>
  <si>
    <t>MINMINDIE</t>
  </si>
  <si>
    <t>YANDO</t>
  </si>
  <si>
    <t>3533</t>
  </si>
  <si>
    <t>BIMBOURIE</t>
  </si>
  <si>
    <t>LAKE TYRRELL</t>
  </si>
  <si>
    <t>MITTYACK</t>
  </si>
  <si>
    <t>NANDALY</t>
  </si>
  <si>
    <t>NINDA</t>
  </si>
  <si>
    <t>NYARRIN</t>
  </si>
  <si>
    <t>PIER MILAN</t>
  </si>
  <si>
    <t>SEA LAKE</t>
  </si>
  <si>
    <t>STRATEN</t>
  </si>
  <si>
    <t>TYRRELL</t>
  </si>
  <si>
    <t>TYRRELL DOWNS</t>
  </si>
  <si>
    <t>3531</t>
  </si>
  <si>
    <t>BERRIWILLOCK</t>
  </si>
  <si>
    <t>BOIGBEAT</t>
  </si>
  <si>
    <t>3530</t>
  </si>
  <si>
    <t>CULGOA</t>
  </si>
  <si>
    <t>WANGIE</t>
  </si>
  <si>
    <t>WARNE</t>
  </si>
  <si>
    <t>3529</t>
  </si>
  <si>
    <t>KALPIENUNG</t>
  </si>
  <si>
    <t>NULLAWIL</t>
  </si>
  <si>
    <t>3527</t>
  </si>
  <si>
    <t>BUNGULUKE</t>
  </si>
  <si>
    <t>DUMOSA</t>
  </si>
  <si>
    <t>GLENLOTH</t>
  </si>
  <si>
    <t>GLENLOTH EAST</t>
  </si>
  <si>
    <t>JERUK</t>
  </si>
  <si>
    <t>THALIA</t>
  </si>
  <si>
    <t>TOWANINNY</t>
  </si>
  <si>
    <t>TOWANINNY SOUTH</t>
  </si>
  <si>
    <t>WYCHEPROOF</t>
  </si>
  <si>
    <t>WYCHEPROOF SOUTH</t>
  </si>
  <si>
    <t>3525</t>
  </si>
  <si>
    <t>BARRAKEE</t>
  </si>
  <si>
    <t>BUCKRABANYULE</t>
  </si>
  <si>
    <t>CHIRRIP</t>
  </si>
  <si>
    <t>JEFFCOTT</t>
  </si>
  <si>
    <t>JEFFCOTT NORTH</t>
  </si>
  <si>
    <t>LAKE MARMAL</t>
  </si>
  <si>
    <t>NAREEWILLOCK</t>
  </si>
  <si>
    <t>TEDDYWADDY</t>
  </si>
  <si>
    <t>TEDDYWADDY WEST</t>
  </si>
  <si>
    <t>TERRAPPEE</t>
  </si>
  <si>
    <t>WOOROONOOK</t>
  </si>
  <si>
    <t>WYCHITELLA</t>
  </si>
  <si>
    <t>WYCHITELLA NORTH</t>
  </si>
  <si>
    <t>YEUNGROON</t>
  </si>
  <si>
    <t>YEUNGROON EAST</t>
  </si>
  <si>
    <t>3523</t>
  </si>
  <si>
    <t>COSTERFIELD</t>
  </si>
  <si>
    <t>DERRINAL</t>
  </si>
  <si>
    <t>HEATHCOTE</t>
  </si>
  <si>
    <t>HEATHCOTE SOUTH</t>
  </si>
  <si>
    <t>KNOWSLEY</t>
  </si>
  <si>
    <t>LADYS PASS</t>
  </si>
  <si>
    <t>MOORMBOOL WEST</t>
  </si>
  <si>
    <t>MOUNT CAMEL</t>
  </si>
  <si>
    <t>REDCASTLE</t>
  </si>
  <si>
    <t>3522</t>
  </si>
  <si>
    <t>GLENHOPE EAST</t>
  </si>
  <si>
    <t>TOOBORAC</t>
  </si>
  <si>
    <t>3521</t>
  </si>
  <si>
    <t>PYALONG</t>
  </si>
  <si>
    <t>3520</t>
  </si>
  <si>
    <t>KINYPANIAL</t>
  </si>
  <si>
    <t>KORONG VALE</t>
  </si>
  <si>
    <t>3518</t>
  </si>
  <si>
    <t>BERRIMAL</t>
  </si>
  <si>
    <t>BORUNG</t>
  </si>
  <si>
    <t>FENTONS CREEK</t>
  </si>
  <si>
    <t>FERNIHURST</t>
  </si>
  <si>
    <t>FIERY FLAT</t>
  </si>
  <si>
    <t>KURRACA</t>
  </si>
  <si>
    <t>KURRACA WEST</t>
  </si>
  <si>
    <t>MYSIA</t>
  </si>
  <si>
    <t>RICHMOND PLAINS</t>
  </si>
  <si>
    <t>SKINNERS FLAT</t>
  </si>
  <si>
    <t>WEDDERBURN</t>
  </si>
  <si>
    <t>WEDDERBURN JUNCTION</t>
  </si>
  <si>
    <t>WEHLA</t>
  </si>
  <si>
    <t>WOOSANG</t>
  </si>
  <si>
    <t>3517</t>
  </si>
  <si>
    <t>BEARS LAGOON</t>
  </si>
  <si>
    <t>BRENANAH</t>
  </si>
  <si>
    <t>BULLABUL</t>
  </si>
  <si>
    <t>GLENALBYN</t>
  </si>
  <si>
    <t>JARKLIN</t>
  </si>
  <si>
    <t>KINGOWER</t>
  </si>
  <si>
    <t>KURTING</t>
  </si>
  <si>
    <t>POWLETT PLAINS</t>
  </si>
  <si>
    <t>RHEOLA</t>
  </si>
  <si>
    <t>SALISBURY WEST</t>
  </si>
  <si>
    <t>3516</t>
  </si>
  <si>
    <t>BRIDGEWATER NORTH</t>
  </si>
  <si>
    <t>BRIDGEWATER ON LODDON</t>
  </si>
  <si>
    <t>LEICHARDT</t>
  </si>
  <si>
    <t>YARRABERB</t>
  </si>
  <si>
    <t>3515</t>
  </si>
  <si>
    <t>MARONG</t>
  </si>
  <si>
    <t>WILSONS HILL</t>
  </si>
  <si>
    <t>3512</t>
  </si>
  <si>
    <t>MURRAYVILLE</t>
  </si>
  <si>
    <t>3509</t>
  </si>
  <si>
    <t>LINGA</t>
  </si>
  <si>
    <t>UNDERBOOL</t>
  </si>
  <si>
    <t>3507</t>
  </si>
  <si>
    <t>WALPEUP</t>
  </si>
  <si>
    <t>3506</t>
  </si>
  <si>
    <t>COWANGIE</t>
  </si>
  <si>
    <t>3505</t>
  </si>
  <si>
    <t>BIRDWOODTON</t>
  </si>
  <si>
    <t>CABARITA</t>
  </si>
  <si>
    <t>MERBEIN</t>
  </si>
  <si>
    <t>MERBEIN SOUTH</t>
  </si>
  <si>
    <t>MERBEIN WEST</t>
  </si>
  <si>
    <t>WARGAN</t>
  </si>
  <si>
    <t>3502</t>
  </si>
  <si>
    <t>MILDURA</t>
  </si>
  <si>
    <t>3501</t>
  </si>
  <si>
    <t>HATTAH</t>
  </si>
  <si>
    <t>KOORLONG</t>
  </si>
  <si>
    <t>MILDURA CENTRE PLAZA</t>
  </si>
  <si>
    <t>MILDURA SOUTH</t>
  </si>
  <si>
    <t>NICHOLS POINT</t>
  </si>
  <si>
    <t>3500</t>
  </si>
  <si>
    <t>MILDURA EAST</t>
  </si>
  <si>
    <t>MILDURA WEST</t>
  </si>
  <si>
    <t>PARINGI</t>
  </si>
  <si>
    <t>3498</t>
  </si>
  <si>
    <t>IRYMPLE</t>
  </si>
  <si>
    <t>3496</t>
  </si>
  <si>
    <t>CARDROSS</t>
  </si>
  <si>
    <t>RED CLIFFS</t>
  </si>
  <si>
    <t>CULLULLERAINE</t>
  </si>
  <si>
    <t>LINDSAY POINT</t>
  </si>
  <si>
    <t>MERINGUR</t>
  </si>
  <si>
    <t>MERRINEE</t>
  </si>
  <si>
    <t>MURRAY LOCK NO 9</t>
  </si>
  <si>
    <t>NEDS CORNER</t>
  </si>
  <si>
    <t>SUNNYCLIFFS</t>
  </si>
  <si>
    <t>WERRIMULL</t>
  </si>
  <si>
    <t>3494</t>
  </si>
  <si>
    <t>CARWARP</t>
  </si>
  <si>
    <t>COLIGNAN</t>
  </si>
  <si>
    <t>IRAAK</t>
  </si>
  <si>
    <t>NANGILOC</t>
  </si>
  <si>
    <t>3491</t>
  </si>
  <si>
    <t>PATCHEWOLLOCK</t>
  </si>
  <si>
    <t>3490</t>
  </si>
  <si>
    <t>BIG DESERT</t>
  </si>
  <si>
    <t>BOINKA</t>
  </si>
  <si>
    <t>KULWIN</t>
  </si>
  <si>
    <t>MURRAY-SUNSET</t>
  </si>
  <si>
    <t>OUYEN</t>
  </si>
  <si>
    <t>TORRITA</t>
  </si>
  <si>
    <t>TUTYE</t>
  </si>
  <si>
    <t>3489</t>
  </si>
  <si>
    <t>TEMPY</t>
  </si>
  <si>
    <t>3488</t>
  </si>
  <si>
    <t>SPEED</t>
  </si>
  <si>
    <t>TURRIFF</t>
  </si>
  <si>
    <t>TURRIFF EAST</t>
  </si>
  <si>
    <t>3487</t>
  </si>
  <si>
    <t>LASCELLES</t>
  </si>
  <si>
    <t>3485</t>
  </si>
  <si>
    <t>BANYAN</t>
  </si>
  <si>
    <t>WATCHUPGA</t>
  </si>
  <si>
    <t>WILLANGIE</t>
  </si>
  <si>
    <t>WOOMELANG</t>
  </si>
  <si>
    <t>3483</t>
  </si>
  <si>
    <t>BALLAPUR</t>
  </si>
  <si>
    <t>BIRCHIP</t>
  </si>
  <si>
    <t>BIRCHIP WEST</t>
  </si>
  <si>
    <t>CURYO</t>
  </si>
  <si>
    <t>JIL JIL</t>
  </si>
  <si>
    <t>KARYRIE</t>
  </si>
  <si>
    <t>KINNABULLA</t>
  </si>
  <si>
    <t>MARLBED</t>
  </si>
  <si>
    <t>NARRAPORT</t>
  </si>
  <si>
    <t>REEDY DAM</t>
  </si>
  <si>
    <t>WHIRILY</t>
  </si>
  <si>
    <t>3482</t>
  </si>
  <si>
    <t>MASSEY</t>
  </si>
  <si>
    <t>MORTON PLAINS</t>
  </si>
  <si>
    <t>WARMUR</t>
  </si>
  <si>
    <t>WATCHEM</t>
  </si>
  <si>
    <t>WATCHEM WEST</t>
  </si>
  <si>
    <t>3480</t>
  </si>
  <si>
    <t>AREEGRA</t>
  </si>
  <si>
    <t>BANYENONG</t>
  </si>
  <si>
    <t>BOOLITE</t>
  </si>
  <si>
    <t>CARRON</t>
  </si>
  <si>
    <t>COPE COPE</t>
  </si>
  <si>
    <t>CORACK</t>
  </si>
  <si>
    <t>CORACK EAST</t>
  </si>
  <si>
    <t>DONALD</t>
  </si>
  <si>
    <t>GIL GIL</t>
  </si>
  <si>
    <t>LAEN</t>
  </si>
  <si>
    <t>LAEN EAST</t>
  </si>
  <si>
    <t>LAEN NORTH</t>
  </si>
  <si>
    <t>LAKE BULOKE</t>
  </si>
  <si>
    <t>LAWLER</t>
  </si>
  <si>
    <t>LITCHFIELD</t>
  </si>
  <si>
    <t>RICH AVON</t>
  </si>
  <si>
    <t>RICH AVON EAST</t>
  </si>
  <si>
    <t>RICH AVON WEST</t>
  </si>
  <si>
    <t>SWANWATER WEST</t>
  </si>
  <si>
    <t>3478</t>
  </si>
  <si>
    <t>AVON PLAINS</t>
  </si>
  <si>
    <t>BEAZLEYS BRIDGE</t>
  </si>
  <si>
    <t>CARAPOOEE</t>
  </si>
  <si>
    <t>CARAPOOEE WEST</t>
  </si>
  <si>
    <t>COONOOER BRIDGE</t>
  </si>
  <si>
    <t>COONOOER WEST</t>
  </si>
  <si>
    <t>DARKBONEE</t>
  </si>
  <si>
    <t>DOOBOOBETIC</t>
  </si>
  <si>
    <t>ELBERTON</t>
  </si>
  <si>
    <t>GOOROC</t>
  </si>
  <si>
    <t>GOWAR EAST</t>
  </si>
  <si>
    <t>GRE GRE</t>
  </si>
  <si>
    <t>GRE GRE NORTH</t>
  </si>
  <si>
    <t>GRE GRE SOUTH</t>
  </si>
  <si>
    <t>KOOREH</t>
  </si>
  <si>
    <t>MEDLYN</t>
  </si>
  <si>
    <t>MITCHELLS HILL</t>
  </si>
  <si>
    <t>MOOLERR</t>
  </si>
  <si>
    <t>MOONAMBEL</t>
  </si>
  <si>
    <t>PERCYDALE</t>
  </si>
  <si>
    <t>SLATY CREEK</t>
  </si>
  <si>
    <t>ST ARNAUD</t>
  </si>
  <si>
    <t>ST ARNAUD EAST</t>
  </si>
  <si>
    <t>ST ARNAUD NORTH</t>
  </si>
  <si>
    <t>STUART MILL</t>
  </si>
  <si>
    <t>SUTHERLAND</t>
  </si>
  <si>
    <t>SWANWATER</t>
  </si>
  <si>
    <t>TANWOOD</t>
  </si>
  <si>
    <t>TOTTINGTON</t>
  </si>
  <si>
    <t>TRAYNORS LAGOON</t>
  </si>
  <si>
    <t>TULKARA</t>
  </si>
  <si>
    <t>WARRENMANG</t>
  </si>
  <si>
    <t>YAWONG HILLS</t>
  </si>
  <si>
    <t>3477</t>
  </si>
  <si>
    <t>DALYENONG</t>
  </si>
  <si>
    <t>GRAYS BRIDGE</t>
  </si>
  <si>
    <t>MARNOO EAST</t>
  </si>
  <si>
    <t>MOYREISK</t>
  </si>
  <si>
    <t>ROSTRON</t>
  </si>
  <si>
    <t>WINJALLOK</t>
  </si>
  <si>
    <t>3475</t>
  </si>
  <si>
    <t>ARCHDALE</t>
  </si>
  <si>
    <t>ARCHDALE JUNCTION</t>
  </si>
  <si>
    <t>BEALIBA</t>
  </si>
  <si>
    <t>BURKES FLAT</t>
  </si>
  <si>
    <t>COCHRANES CREEK</t>
  </si>
  <si>
    <t>EMU</t>
  </si>
  <si>
    <t>LOGAN</t>
  </si>
  <si>
    <t>3472</t>
  </si>
  <si>
    <t>BET BET</t>
  </si>
  <si>
    <t>BETLEY</t>
  </si>
  <si>
    <t>BROMLEY</t>
  </si>
  <si>
    <t>DUNLUCE</t>
  </si>
  <si>
    <t>DUNOLLY</t>
  </si>
  <si>
    <t>EDDINGTON</t>
  </si>
  <si>
    <t>MCINTYRE</t>
  </si>
  <si>
    <t>MOLIAGUL</t>
  </si>
  <si>
    <t>MOUNT HOOGHLY</t>
  </si>
  <si>
    <t>3469</t>
  </si>
  <si>
    <t>ELMHURST</t>
  </si>
  <si>
    <t>GLENLOFTY</t>
  </si>
  <si>
    <t>GLENLOGIE</t>
  </si>
  <si>
    <t>GLENPATRICK</t>
  </si>
  <si>
    <t>NOWHERE CREEK</t>
  </si>
  <si>
    <t>3468</t>
  </si>
  <si>
    <t>AMPHITHEATRE</t>
  </si>
  <si>
    <t>MOUNT LONARCH</t>
  </si>
  <si>
    <t>3467</t>
  </si>
  <si>
    <t>3465</t>
  </si>
  <si>
    <t>ADELAIDE LEAD</t>
  </si>
  <si>
    <t>BOWENVALE</t>
  </si>
  <si>
    <t>BUNG BONG</t>
  </si>
  <si>
    <t>COTSWOLD</t>
  </si>
  <si>
    <t>FLAGSTAFF</t>
  </si>
  <si>
    <t>GOLDEN POINT</t>
  </si>
  <si>
    <t>HAVELOCK</t>
  </si>
  <si>
    <t>MAJORCA</t>
  </si>
  <si>
    <t>MOOLORT</t>
  </si>
  <si>
    <t>MOONLIGHT FLAT</t>
  </si>
  <si>
    <t>NATTE YALLOCK</t>
  </si>
  <si>
    <t>RATHSCAR</t>
  </si>
  <si>
    <t>RATHSCAR WEST</t>
  </si>
  <si>
    <t>RODBOROUGH</t>
  </si>
  <si>
    <t>SIMSON</t>
  </si>
  <si>
    <t>TIMOR</t>
  </si>
  <si>
    <t>TIMOR WEST</t>
  </si>
  <si>
    <t>WAREEK</t>
  </si>
  <si>
    <t>3464</t>
  </si>
  <si>
    <t>CARISBROOK</t>
  </si>
  <si>
    <t>3463</t>
  </si>
  <si>
    <t>BARINGHUP</t>
  </si>
  <si>
    <t>BARINGHUP WEST</t>
  </si>
  <si>
    <t>BRADFORD</t>
  </si>
  <si>
    <t>EASTVILLE</t>
  </si>
  <si>
    <t>LAANECOORIE</t>
  </si>
  <si>
    <t>MALDON</t>
  </si>
  <si>
    <t>NEEREMAN</t>
  </si>
  <si>
    <t>NUGGETTY</t>
  </si>
  <si>
    <t>PERKINS REEF</t>
  </si>
  <si>
    <t>PORCUPINE FLAT</t>
  </si>
  <si>
    <t>SHELBOURNE</t>
  </si>
  <si>
    <t>TARRENGOWER</t>
  </si>
  <si>
    <t>WALMER</t>
  </si>
  <si>
    <t>WOODSTOCK WEST</t>
  </si>
  <si>
    <t>3462</t>
  </si>
  <si>
    <t>GREEN GULLY</t>
  </si>
  <si>
    <t>JOYCES CREEK</t>
  </si>
  <si>
    <t>MUCKLEFORD SOUTH</t>
  </si>
  <si>
    <t>SANDON</t>
  </si>
  <si>
    <t>WELSHMANS REEF</t>
  </si>
  <si>
    <t>3461</t>
  </si>
  <si>
    <t>BULLARTO</t>
  </si>
  <si>
    <t>BULLARTO SOUTH</t>
  </si>
  <si>
    <t>CLYDESDALE</t>
  </si>
  <si>
    <t>COOMOORA</t>
  </si>
  <si>
    <t>DENVER</t>
  </si>
  <si>
    <t>DRUMMOND</t>
  </si>
  <si>
    <t>DRY DIGGINGS</t>
  </si>
  <si>
    <t>EGANSTOWN</t>
  </si>
  <si>
    <t>ELEVATED PLAINS</t>
  </si>
  <si>
    <t>FRANKLINFORD</t>
  </si>
  <si>
    <t>HEPBURN</t>
  </si>
  <si>
    <t>HEPBURN SPRINGS</t>
  </si>
  <si>
    <t>KORWEINGUBOORA</t>
  </si>
  <si>
    <t>LEONARDS HILL</t>
  </si>
  <si>
    <t>LYONVILLE</t>
  </si>
  <si>
    <t>MOUNT FRANKLIN</t>
  </si>
  <si>
    <t>MUSK</t>
  </si>
  <si>
    <t>MUSK VALE</t>
  </si>
  <si>
    <t>PORCUPINE RIDGE</t>
  </si>
  <si>
    <t>SAILORS FALLS</t>
  </si>
  <si>
    <t>SAILORS HILL</t>
  </si>
  <si>
    <t>SHEPHERDS FLAT</t>
  </si>
  <si>
    <t>SPARGO CREEK</t>
  </si>
  <si>
    <t>STRANGWAYS</t>
  </si>
  <si>
    <t>WHEATSHEAF</t>
  </si>
  <si>
    <t>YANDOIT</t>
  </si>
  <si>
    <t>YANDOIT HILLS</t>
  </si>
  <si>
    <t>3460</t>
  </si>
  <si>
    <t>DAYLESFORD</t>
  </si>
  <si>
    <t>3458</t>
  </si>
  <si>
    <t>BARRYS REEF</t>
  </si>
  <si>
    <t>FERN HILL</t>
  </si>
  <si>
    <t>LERDERDERG</t>
  </si>
  <si>
    <t>LITTLE HAMPTON</t>
  </si>
  <si>
    <t>NEWBURY</t>
  </si>
  <si>
    <t>NORTH BLACKWOOD</t>
  </si>
  <si>
    <t>TRENTHAM</t>
  </si>
  <si>
    <t>TRENTHAM EAST</t>
  </si>
  <si>
    <t>3453</t>
  </si>
  <si>
    <t>HARCOURT</t>
  </si>
  <si>
    <t>HARCOURT NORTH</t>
  </si>
  <si>
    <t>RAVENSWOOD SOUTH</t>
  </si>
  <si>
    <t>3451</t>
  </si>
  <si>
    <t>BARKERS CREEK</t>
  </si>
  <si>
    <t>CAMPBELLS CREEK</t>
  </si>
  <si>
    <t>CHEWTON</t>
  </si>
  <si>
    <t>CHEWTON BUSHLANDS</t>
  </si>
  <si>
    <t>FARADAY</t>
  </si>
  <si>
    <t>FRYERSTOWN</t>
  </si>
  <si>
    <t>GLENLUCE</t>
  </si>
  <si>
    <t>GOWER</t>
  </si>
  <si>
    <t>MCKENZIE HILL</t>
  </si>
  <si>
    <t>MUCKLEFORD</t>
  </si>
  <si>
    <t>TARILTA</t>
  </si>
  <si>
    <t>VAUGHAN</t>
  </si>
  <si>
    <t>WOODBROOK</t>
  </si>
  <si>
    <t>YAPEEN</t>
  </si>
  <si>
    <t>3450</t>
  </si>
  <si>
    <t>CASTLEMAINE</t>
  </si>
  <si>
    <t>3448</t>
  </si>
  <si>
    <t>METCALFE</t>
  </si>
  <si>
    <t>SUTTON GRANGE</t>
  </si>
  <si>
    <t>3447</t>
  </si>
  <si>
    <t>TARADALE</t>
  </si>
  <si>
    <t>3446</t>
  </si>
  <si>
    <t>DRUMMOND NORTH</t>
  </si>
  <si>
    <t>MALMSBURY</t>
  </si>
  <si>
    <t>3444</t>
  </si>
  <si>
    <t>BARFOLD</t>
  </si>
  <si>
    <t>BAYNTON EAST</t>
  </si>
  <si>
    <t>EDGECOMBE</t>
  </si>
  <si>
    <t>GLENHOPE</t>
  </si>
  <si>
    <t>KYNETON</t>
  </si>
  <si>
    <t>KYNETON SOUTH</t>
  </si>
  <si>
    <t>LAURISTON</t>
  </si>
  <si>
    <t>LYAL</t>
  </si>
  <si>
    <t>METCALFE EAST</t>
  </si>
  <si>
    <t>MYRTLE CREEK</t>
  </si>
  <si>
    <t>PASTORIA</t>
  </si>
  <si>
    <t>PASTORIA EAST</t>
  </si>
  <si>
    <t>PIPERS CREEK</t>
  </si>
  <si>
    <t>REDESDALE</t>
  </si>
  <si>
    <t>SIDONIA</t>
  </si>
  <si>
    <t>TYLDEN</t>
  </si>
  <si>
    <t>TYLDEN SOUTH</t>
  </si>
  <si>
    <t>3442</t>
  </si>
  <si>
    <t>CADELLO</t>
  </si>
  <si>
    <t>CARLSRUHE</t>
  </si>
  <si>
    <t>COBAW</t>
  </si>
  <si>
    <t>HANGING ROCK</t>
  </si>
  <si>
    <t>HESKET</t>
  </si>
  <si>
    <t>NEWHAM</t>
  </si>
  <si>
    <t>ROCHFORD</t>
  </si>
  <si>
    <t>WOODEND NORTH</t>
  </si>
  <si>
    <t>3441</t>
  </si>
  <si>
    <t>MOUNT MACEDON</t>
  </si>
  <si>
    <t>Melbourne - North West</t>
  </si>
  <si>
    <t>3440</t>
  </si>
  <si>
    <t>MACEDON</t>
  </si>
  <si>
    <t>3438</t>
  </si>
  <si>
    <t>NEW GISBORNE</t>
  </si>
  <si>
    <t>3437</t>
  </si>
  <si>
    <t>BULLENGAROOK</t>
  </si>
  <si>
    <t>GISBORNE</t>
  </si>
  <si>
    <t>GISBORNE SOUTH</t>
  </si>
  <si>
    <t>3435</t>
  </si>
  <si>
    <t>BENLOCH</t>
  </si>
  <si>
    <t>GOLDIE</t>
  </si>
  <si>
    <t>NULLA VALE</t>
  </si>
  <si>
    <t>LANCEFIELD</t>
  </si>
  <si>
    <t>3434</t>
  </si>
  <si>
    <t>CHEROKEE</t>
  </si>
  <si>
    <t>KERRIE</t>
  </si>
  <si>
    <t>ROMSEY</t>
  </si>
  <si>
    <t>3433</t>
  </si>
  <si>
    <t>MONEGEETTA</t>
  </si>
  <si>
    <t>3432</t>
  </si>
  <si>
    <t>BOLINDA</t>
  </si>
  <si>
    <t>3431</t>
  </si>
  <si>
    <t>RIDDELLS CREEK</t>
  </si>
  <si>
    <t>3430</t>
  </si>
  <si>
    <t>CLARKEFIELD</t>
  </si>
  <si>
    <t>3429</t>
  </si>
  <si>
    <t>SUNBURY</t>
  </si>
  <si>
    <t>WILDWOOD</t>
  </si>
  <si>
    <t>3428</t>
  </si>
  <si>
    <t>BULLA</t>
  </si>
  <si>
    <t>3427</t>
  </si>
  <si>
    <t>PLUMPTON</t>
  </si>
  <si>
    <t>DIGGERS REST</t>
  </si>
  <si>
    <t>3424</t>
  </si>
  <si>
    <t>ALBACUTYA</t>
  </si>
  <si>
    <t>RAINBOW</t>
  </si>
  <si>
    <t>YAAPEET</t>
  </si>
  <si>
    <t>3423</t>
  </si>
  <si>
    <t>JEPARIT</t>
  </si>
  <si>
    <t>LAKE HINDMARSH</t>
  </si>
  <si>
    <t>3420</t>
  </si>
  <si>
    <t>LILLIMUR</t>
  </si>
  <si>
    <t>SERVICETON</t>
  </si>
  <si>
    <t>TELOPEA DOWNS</t>
  </si>
  <si>
    <t>3419</t>
  </si>
  <si>
    <t>KANIVA</t>
  </si>
  <si>
    <t>3418</t>
  </si>
  <si>
    <t>GERANG GERUNG</t>
  </si>
  <si>
    <t>KIATA</t>
  </si>
  <si>
    <t>LAWLOIT</t>
  </si>
  <si>
    <t>LITTLE DESERT</t>
  </si>
  <si>
    <t>LORQUON</t>
  </si>
  <si>
    <t>NHILL</t>
  </si>
  <si>
    <t>YANAC</t>
  </si>
  <si>
    <t>3415</t>
  </si>
  <si>
    <t>MIRAM</t>
  </si>
  <si>
    <t>3414</t>
  </si>
  <si>
    <t>ANTWERP</t>
  </si>
  <si>
    <t>DIMBOOLA</t>
  </si>
  <si>
    <t>TARRANYURK</t>
  </si>
  <si>
    <t>3413</t>
  </si>
  <si>
    <t>MINIMAY</t>
  </si>
  <si>
    <t>NEUARPURR</t>
  </si>
  <si>
    <t>OZENKADNOOK</t>
  </si>
  <si>
    <t>PERONNE</t>
  </si>
  <si>
    <t>3412</t>
  </si>
  <si>
    <t>GOROKE</t>
  </si>
  <si>
    <t>3409</t>
  </si>
  <si>
    <t>ARAPILES</t>
  </si>
  <si>
    <t>CLEAR LAKE</t>
  </si>
  <si>
    <t>DUCHEMBEGARRA</t>
  </si>
  <si>
    <t>GRASS FLAT</t>
  </si>
  <si>
    <t>JILPANGER</t>
  </si>
  <si>
    <t>MIGA LAKE</t>
  </si>
  <si>
    <t>MITRE</t>
  </si>
  <si>
    <t>NATIMUK</t>
  </si>
  <si>
    <t>NORADJUHA</t>
  </si>
  <si>
    <t>TOOAN</t>
  </si>
  <si>
    <t>WOMBELANO</t>
  </si>
  <si>
    <t>3407</t>
  </si>
  <si>
    <t>Warrnambool and South West</t>
  </si>
  <si>
    <t>ENGLEFIELD</t>
  </si>
  <si>
    <t>GATUM</t>
  </si>
  <si>
    <t>PIGEON PONDS</t>
  </si>
  <si>
    <t>VASEY</t>
  </si>
  <si>
    <t>3402</t>
  </si>
  <si>
    <t>HORSHAM</t>
  </si>
  <si>
    <t>3401</t>
  </si>
  <si>
    <t>BLACKHEATH</t>
  </si>
  <si>
    <t>BRIMPAEN</t>
  </si>
  <si>
    <t>BUNGALALLY</t>
  </si>
  <si>
    <t>CHERRYPOOL</t>
  </si>
  <si>
    <t>CONNANGORACH</t>
  </si>
  <si>
    <t>DAHLEN</t>
  </si>
  <si>
    <t>DOOEN</t>
  </si>
  <si>
    <t>DRUNG</t>
  </si>
  <si>
    <t>GREEN LAKE</t>
  </si>
  <si>
    <t>GYMBOWEN</t>
  </si>
  <si>
    <t>HAVEN</t>
  </si>
  <si>
    <t>JALLUMBA</t>
  </si>
  <si>
    <t>JUNG</t>
  </si>
  <si>
    <t>KALKEE</t>
  </si>
  <si>
    <t>KANAGULK</t>
  </si>
  <si>
    <t>KARNAK</t>
  </si>
  <si>
    <t>LAHARUM</t>
  </si>
  <si>
    <t>LONGERENONG</t>
  </si>
  <si>
    <t>LOWER NORTON</t>
  </si>
  <si>
    <t>MCKENZIE CREEK</t>
  </si>
  <si>
    <t>MOCKINYA</t>
  </si>
  <si>
    <t>MURRA WARRA</t>
  </si>
  <si>
    <t>NURCOUNG</t>
  </si>
  <si>
    <t>NURRABIEL</t>
  </si>
  <si>
    <t>PIMPINIO</t>
  </si>
  <si>
    <t>QUANTONG</t>
  </si>
  <si>
    <t>REMLAW</t>
  </si>
  <si>
    <t>ROCKLANDS</t>
  </si>
  <si>
    <t>ST HELENS PLAINS</t>
  </si>
  <si>
    <t>TELANGATUK EAST</t>
  </si>
  <si>
    <t>TOOLONDO</t>
  </si>
  <si>
    <t>VECTIS</t>
  </si>
  <si>
    <t>WAIL</t>
  </si>
  <si>
    <t>WALLUP</t>
  </si>
  <si>
    <t>WARTOOK</t>
  </si>
  <si>
    <t>WONWONDAH</t>
  </si>
  <si>
    <t>ZUMSTEINS</t>
  </si>
  <si>
    <t>3400</t>
  </si>
  <si>
    <t>HORSHAM WEST</t>
  </si>
  <si>
    <t>3396</t>
  </si>
  <si>
    <t>HOPEVALE</t>
  </si>
  <si>
    <t>YARTO</t>
  </si>
  <si>
    <t>3395</t>
  </si>
  <si>
    <t>3393</t>
  </si>
  <si>
    <t>AILSA</t>
  </si>
  <si>
    <t>ANGIP</t>
  </si>
  <si>
    <t>AUBREY</t>
  </si>
  <si>
    <t>BANGERANG</t>
  </si>
  <si>
    <t>CANNUM</t>
  </si>
  <si>
    <t>CRYMELON</t>
  </si>
  <si>
    <t>KELLALAC</t>
  </si>
  <si>
    <t>LAH</t>
  </si>
  <si>
    <t>WARRACKNABEAL</t>
  </si>
  <si>
    <t>WILKUR</t>
  </si>
  <si>
    <t>WILLENABRINA</t>
  </si>
  <si>
    <t>3392</t>
  </si>
  <si>
    <t>MINYIP</t>
  </si>
  <si>
    <t>SHEEP HILLS</t>
  </si>
  <si>
    <t>3391</t>
  </si>
  <si>
    <t>BRIM</t>
  </si>
  <si>
    <t>3390</t>
  </si>
  <si>
    <t>KEWELL</t>
  </si>
  <si>
    <t>MURTOA</t>
  </si>
  <si>
    <t>3388</t>
  </si>
  <si>
    <t>BANYENA</t>
  </si>
  <si>
    <t>RUPANYUP</t>
  </si>
  <si>
    <t>3387</t>
  </si>
  <si>
    <t>MARNOO WEST</t>
  </si>
  <si>
    <t>MARNOO</t>
  </si>
  <si>
    <t>3385</t>
  </si>
  <si>
    <t>ROSES GAP</t>
  </si>
  <si>
    <t>DADSWELLS BRIDGE</t>
  </si>
  <si>
    <t>LEDCOURT</t>
  </si>
  <si>
    <t>RIACHELLA</t>
  </si>
  <si>
    <t>3384</t>
  </si>
  <si>
    <t>FRENCHMANS</t>
  </si>
  <si>
    <t>LANDSBOROUGH WEST</t>
  </si>
  <si>
    <t>NAVARRE</t>
  </si>
  <si>
    <t>SHAYS FLAT</t>
  </si>
  <si>
    <t>WATTLE CREEK</t>
  </si>
  <si>
    <t>3381</t>
  </si>
  <si>
    <t>MOUNT DRYDEN</t>
  </si>
  <si>
    <t>BOLANGUM</t>
  </si>
  <si>
    <t>CALLAWADDA</t>
  </si>
  <si>
    <t>CAMPBELLS BRIDGE</t>
  </si>
  <si>
    <t>CONCONGELLA</t>
  </si>
  <si>
    <t>DEEP LEAD</t>
  </si>
  <si>
    <t>FYANS CREEK</t>
  </si>
  <si>
    <t>GERMANIA</t>
  </si>
  <si>
    <t>HALLS GAP</t>
  </si>
  <si>
    <t>JOEL JOEL</t>
  </si>
  <si>
    <t>JOEL SOUTH</t>
  </si>
  <si>
    <t>KANYA</t>
  </si>
  <si>
    <t>LAKE FYANS</t>
  </si>
  <si>
    <t>LAKE LONSDALE</t>
  </si>
  <si>
    <t>LUBECK</t>
  </si>
  <si>
    <t>MORRL MORRL</t>
  </si>
  <si>
    <t>POMONAL</t>
  </si>
  <si>
    <t>WAL WAL</t>
  </si>
  <si>
    <t>WALLALOO</t>
  </si>
  <si>
    <t>WALLALOO EAST</t>
  </si>
  <si>
    <t>3380</t>
  </si>
  <si>
    <t>BELLELLEN</t>
  </si>
  <si>
    <t>BRIDGE INN</t>
  </si>
  <si>
    <t>MOKEPILLY</t>
  </si>
  <si>
    <t>STAWELL</t>
  </si>
  <si>
    <t>STAWELL WEST</t>
  </si>
  <si>
    <t>3379</t>
  </si>
  <si>
    <t>BERRAMBOOL</t>
  </si>
  <si>
    <t>BORNES HILL</t>
  </si>
  <si>
    <t>MAFEKING</t>
  </si>
  <si>
    <t>STAVELY</t>
  </si>
  <si>
    <t>WATGANIA</t>
  </si>
  <si>
    <t>WICKLIFFE</t>
  </si>
  <si>
    <t>WILLAURA</t>
  </si>
  <si>
    <t>WILLAURA NORTH</t>
  </si>
  <si>
    <t>3378</t>
  </si>
  <si>
    <t>TATYOON</t>
  </si>
  <si>
    <t>YALLA-Y-POORA</t>
  </si>
  <si>
    <t>3377</t>
  </si>
  <si>
    <t>BEN NEVIS</t>
  </si>
  <si>
    <t>BULGANA</t>
  </si>
  <si>
    <t>CROWLANDS</t>
  </si>
  <si>
    <t>DENICULL CREEK</t>
  </si>
  <si>
    <t>DOBIE</t>
  </si>
  <si>
    <t>DUNNEWORTHY</t>
  </si>
  <si>
    <t>EVERSLEY</t>
  </si>
  <si>
    <t>GREAT WESTERN</t>
  </si>
  <si>
    <t>JALLUKUR</t>
  </si>
  <si>
    <t>LANGI LOGAN</t>
  </si>
  <si>
    <t>MAROONA</t>
  </si>
  <si>
    <t>MOUNT COLE</t>
  </si>
  <si>
    <t>MOUNT COLE CREEK</t>
  </si>
  <si>
    <t>MOYSTON</t>
  </si>
  <si>
    <t>NORVAL</t>
  </si>
  <si>
    <t>RHYMNEY</t>
  </si>
  <si>
    <t>ROSSBRIDGE</t>
  </si>
  <si>
    <t>WARRAK</t>
  </si>
  <si>
    <t>ARARAT</t>
  </si>
  <si>
    <t>ARARAT EAST</t>
  </si>
  <si>
    <t>ARMSTRONG</t>
  </si>
  <si>
    <t>CATHCART</t>
  </si>
  <si>
    <t>3375</t>
  </si>
  <si>
    <t>BALLYROGAN</t>
  </si>
  <si>
    <t>BAYINDEEN</t>
  </si>
  <si>
    <t>BUANGOR</t>
  </si>
  <si>
    <t>MIDDLE CREEK</t>
  </si>
  <si>
    <t>3374</t>
  </si>
  <si>
    <t>3373</t>
  </si>
  <si>
    <t>CHUTE</t>
  </si>
  <si>
    <t>LAKE GOLDSMITH</t>
  </si>
  <si>
    <t>LAKE WONGAN</t>
  </si>
  <si>
    <t>MAIN LEAD</t>
  </si>
  <si>
    <t>MENA PARK</t>
  </si>
  <si>
    <t>NERRING</t>
  </si>
  <si>
    <t>SHIRLEY</t>
  </si>
  <si>
    <t>STOCKYARD HILL</t>
  </si>
  <si>
    <t>TRAWALLA</t>
  </si>
  <si>
    <t>3371</t>
  </si>
  <si>
    <t>AMHERST</t>
  </si>
  <si>
    <t>BURNBANK</t>
  </si>
  <si>
    <t>CARALULUP</t>
  </si>
  <si>
    <t>DUNACH</t>
  </si>
  <si>
    <t>EVANSFORD</t>
  </si>
  <si>
    <t>LILLICUR</t>
  </si>
  <si>
    <t>MOUNT GLASGOW</t>
  </si>
  <si>
    <t>RED LION</t>
  </si>
  <si>
    <t>3370</t>
  </si>
  <si>
    <t>CLUNES</t>
  </si>
  <si>
    <t>GLENGOWER</t>
  </si>
  <si>
    <t>MOUNT CAMERON</t>
  </si>
  <si>
    <t>3364</t>
  </si>
  <si>
    <t>ALLENDALE</t>
  </si>
  <si>
    <t>BLAMPIED</t>
  </si>
  <si>
    <t>BROOMFIELD</t>
  </si>
  <si>
    <t>CABBAGE TREE</t>
  </si>
  <si>
    <t>COGHILLS CREEK</t>
  </si>
  <si>
    <t>GLENDONNELL</t>
  </si>
  <si>
    <t>KOOROOCHEANG</t>
  </si>
  <si>
    <t>LAWRENCE</t>
  </si>
  <si>
    <t>MOUNT PROSPECT</t>
  </si>
  <si>
    <t>NEWLYN</t>
  </si>
  <si>
    <t>NEWLYN NORTH</t>
  </si>
  <si>
    <t>ROCKLYN</t>
  </si>
  <si>
    <t>SMEATON</t>
  </si>
  <si>
    <t>SMOKEY TOWN</t>
  </si>
  <si>
    <t>SMOKEYTOWN</t>
  </si>
  <si>
    <t>SPRINGMOUNT</t>
  </si>
  <si>
    <t>STRATHLEA</t>
  </si>
  <si>
    <t>ULLINA</t>
  </si>
  <si>
    <t>WERONA</t>
  </si>
  <si>
    <t>GLENDONALD</t>
  </si>
  <si>
    <t>3363</t>
  </si>
  <si>
    <t>CRESWICK</t>
  </si>
  <si>
    <t>CRESWICK NORTH</t>
  </si>
  <si>
    <t>GLENDARUEL</t>
  </si>
  <si>
    <t>LANGDONS HILL</t>
  </si>
  <si>
    <t>MOUNT BECKWORTH</t>
  </si>
  <si>
    <t>TOURELLO</t>
  </si>
  <si>
    <t>3361</t>
  </si>
  <si>
    <t>BRADVALE</t>
  </si>
  <si>
    <t>CARRANBALLAC</t>
  </si>
  <si>
    <t>SKIPTON</t>
  </si>
  <si>
    <t>3360</t>
  </si>
  <si>
    <t>LINTON</t>
  </si>
  <si>
    <t>MANNIBADAR</t>
  </si>
  <si>
    <t>PITTONG</t>
  </si>
  <si>
    <t>3358</t>
  </si>
  <si>
    <t>WINTER VALLEY</t>
  </si>
  <si>
    <t>3357</t>
  </si>
  <si>
    <t>SCOTSMANS LEAD</t>
  </si>
  <si>
    <t>YARROWEE</t>
  </si>
  <si>
    <t>BUNINYONG</t>
  </si>
  <si>
    <t>3356</t>
  </si>
  <si>
    <t>DELACOMBE</t>
  </si>
  <si>
    <t>3355</t>
  </si>
  <si>
    <t>LAKE GARDENS</t>
  </si>
  <si>
    <t>WENDOUREE</t>
  </si>
  <si>
    <t>WENDOUREE VILLAGE</t>
  </si>
  <si>
    <t>3354</t>
  </si>
  <si>
    <t>BAKERY HILL</t>
  </si>
  <si>
    <t>3353</t>
  </si>
  <si>
    <t>BALLARAT</t>
  </si>
  <si>
    <t>3352</t>
  </si>
  <si>
    <t>ADDINGTON</t>
  </si>
  <si>
    <t>BARKSTEAD</t>
  </si>
  <si>
    <t>BLOWHARD</t>
  </si>
  <si>
    <t>BOLWARRAH</t>
  </si>
  <si>
    <t>BREWSTER</t>
  </si>
  <si>
    <t>BURRUMBEET</t>
  </si>
  <si>
    <t>CHAPEL FLAT</t>
  </si>
  <si>
    <t>CLARETOWN</t>
  </si>
  <si>
    <t>CORINDHAP</t>
  </si>
  <si>
    <t>DEAN</t>
  </si>
  <si>
    <t>DEREEL</t>
  </si>
  <si>
    <t>DUNNSTOWN</t>
  </si>
  <si>
    <t>DURHAM LEAD</t>
  </si>
  <si>
    <t>ERCILDOUNE</t>
  </si>
  <si>
    <t>GARIBALDI</t>
  </si>
  <si>
    <t>GLEN PARK</t>
  </si>
  <si>
    <t>GLENBRAE</t>
  </si>
  <si>
    <t>GRENVILLE</t>
  </si>
  <si>
    <t>LAL LAL</t>
  </si>
  <si>
    <t>LAMPLOUGH</t>
  </si>
  <si>
    <t>LANGI KAL KAL</t>
  </si>
  <si>
    <t>LEXTON</t>
  </si>
  <si>
    <t>MOLLONGGHIP</t>
  </si>
  <si>
    <t>MOUNT BOLTON</t>
  </si>
  <si>
    <t>MOUNT EGERTON</t>
  </si>
  <si>
    <t>MOUNT MERCER</t>
  </si>
  <si>
    <t>SCOTCHMANS LEAD</t>
  </si>
  <si>
    <t>SCOTSBURN</t>
  </si>
  <si>
    <t>SPRINGBANK</t>
  </si>
  <si>
    <t>WALLACE</t>
  </si>
  <si>
    <t>WAUBRA</t>
  </si>
  <si>
    <t>WEATHERBOARD</t>
  </si>
  <si>
    <t>WERNETH</t>
  </si>
  <si>
    <t>YENDON</t>
  </si>
  <si>
    <t>BULLAROOK</t>
  </si>
  <si>
    <t>BUNKERS HILL</t>
  </si>
  <si>
    <t>CAMBRIAN HILL</t>
  </si>
  <si>
    <t>CARDIGAN</t>
  </si>
  <si>
    <t>CARDIGAN VILLAGE</t>
  </si>
  <si>
    <t>CLARKES HILL</t>
  </si>
  <si>
    <t>GONG GONG</t>
  </si>
  <si>
    <t>MAGPIE</t>
  </si>
  <si>
    <t>MINERS REST</t>
  </si>
  <si>
    <t>MOUNT MITCHELL</t>
  </si>
  <si>
    <t>MOUNT ROWAN</t>
  </si>
  <si>
    <t>NAPOLEONS</t>
  </si>
  <si>
    <t>NAVIGATORS</t>
  </si>
  <si>
    <t>POOTILLA</t>
  </si>
  <si>
    <t>SULKY</t>
  </si>
  <si>
    <t>WARRENHEIP</t>
  </si>
  <si>
    <t>3351</t>
  </si>
  <si>
    <t>BERRINGA</t>
  </si>
  <si>
    <t>BO PEEP</t>
  </si>
  <si>
    <t>CAPE CLEAR</t>
  </si>
  <si>
    <t>CARNGHAM</t>
  </si>
  <si>
    <t>CHEPSTOWE</t>
  </si>
  <si>
    <t>HADDON</t>
  </si>
  <si>
    <t>ILLABAROOK</t>
  </si>
  <si>
    <t>LAKE BOLAC</t>
  </si>
  <si>
    <t>MININERA</t>
  </si>
  <si>
    <t>MORTCHUP</t>
  </si>
  <si>
    <t>MOUNT EMU</t>
  </si>
  <si>
    <t>NERRIN NERRIN</t>
  </si>
  <si>
    <t>NINTINGBOOL</t>
  </si>
  <si>
    <t>PIGGOREET</t>
  </si>
  <si>
    <t>PITFIELD</t>
  </si>
  <si>
    <t>ROKEWOOD JUNCTION</t>
  </si>
  <si>
    <t>SCARSDALE</t>
  </si>
  <si>
    <t>SMYTHES CREEK</t>
  </si>
  <si>
    <t>SMYTHESDALE</t>
  </si>
  <si>
    <t>SNAKE VALLEY</t>
  </si>
  <si>
    <t>SPRINGDALLAH</t>
  </si>
  <si>
    <t>STAFFORDSHIRE REEF</t>
  </si>
  <si>
    <t>STREATHAM</t>
  </si>
  <si>
    <t>WALLINDUC</t>
  </si>
  <si>
    <t>WESTMERE</t>
  </si>
  <si>
    <t>3350</t>
  </si>
  <si>
    <t>ALFREDTON</t>
  </si>
  <si>
    <t>BALLARAT CENTRAL</t>
  </si>
  <si>
    <t>BALLARAT EAST</t>
  </si>
  <si>
    <t>BALLARAT NORTH</t>
  </si>
  <si>
    <t>BALLARAT WEST</t>
  </si>
  <si>
    <t>CANADIAN</t>
  </si>
  <si>
    <t>INVERMAY PARK</t>
  </si>
  <si>
    <t>LAKE WENDOUREE</t>
  </si>
  <si>
    <t>LUCAS</t>
  </si>
  <si>
    <t>MOUNT CLEAR</t>
  </si>
  <si>
    <t>MOUNT HELEN</t>
  </si>
  <si>
    <t>NERRINA</t>
  </si>
  <si>
    <t>NEWINGTON</t>
  </si>
  <si>
    <t>REDAN</t>
  </si>
  <si>
    <t>SOVEREIGN HILL</t>
  </si>
  <si>
    <t>3345</t>
  </si>
  <si>
    <t>3342</t>
  </si>
  <si>
    <t>BALLAN</t>
  </si>
  <si>
    <t>BEREMBOKE</t>
  </si>
  <si>
    <t>BLAKEVILLE</t>
  </si>
  <si>
    <t>BUNDING</t>
  </si>
  <si>
    <t>COLBROOK</t>
  </si>
  <si>
    <t>DURDIDWARRAH</t>
  </si>
  <si>
    <t>FISKVILLE</t>
  </si>
  <si>
    <t>INGLISTON</t>
  </si>
  <si>
    <t>MOUNT WALLACE</t>
  </si>
  <si>
    <t>3341</t>
  </si>
  <si>
    <t>DALES CREEK</t>
  </si>
  <si>
    <t>GREENDALE</t>
  </si>
  <si>
    <t>KOROBEIT</t>
  </si>
  <si>
    <t>MYRNIONG</t>
  </si>
  <si>
    <t>PENTLAND HILLS</t>
  </si>
  <si>
    <t>3340</t>
  </si>
  <si>
    <t>BALLIANG</t>
  </si>
  <si>
    <t>BALLIANG EAST</t>
  </si>
  <si>
    <t>COIMADAI</t>
  </si>
  <si>
    <t>GLENMORE</t>
  </si>
  <si>
    <t>HOPETOUN PARK</t>
  </si>
  <si>
    <t>LONG FOREST</t>
  </si>
  <si>
    <t>MERRIMU</t>
  </si>
  <si>
    <t>ROWSLEY</t>
  </si>
  <si>
    <t>BACCHUS MARSH</t>
  </si>
  <si>
    <t>DARLEY</t>
  </si>
  <si>
    <t>MADDINGLEY</t>
  </si>
  <si>
    <t>PARWAN</t>
  </si>
  <si>
    <t>3338</t>
  </si>
  <si>
    <t>Melbourne - West</t>
  </si>
  <si>
    <t>EXFORD</t>
  </si>
  <si>
    <t>EYNESBURY</t>
  </si>
  <si>
    <t>MELTON SOUTH</t>
  </si>
  <si>
    <t>STRATHTULLOH</t>
  </si>
  <si>
    <t>WEIR VIEWS</t>
  </si>
  <si>
    <t>3337</t>
  </si>
  <si>
    <t>HARKNESS</t>
  </si>
  <si>
    <t>KURUNJANG</t>
  </si>
  <si>
    <t>MELTON WEST</t>
  </si>
  <si>
    <t>TOOLERN VALE</t>
  </si>
  <si>
    <t>3336</t>
  </si>
  <si>
    <t>AINTREE</t>
  </si>
  <si>
    <t>FRASER RISE</t>
  </si>
  <si>
    <t>DEANSIDE</t>
  </si>
  <si>
    <t>3335</t>
  </si>
  <si>
    <t>ROCKBANK</t>
  </si>
  <si>
    <t>THORNHILL PARK</t>
  </si>
  <si>
    <t>3334</t>
  </si>
  <si>
    <t>BUNGAL</t>
  </si>
  <si>
    <t>CARGERIE</t>
  </si>
  <si>
    <t>ELAINE</t>
  </si>
  <si>
    <t>MORRISONS</t>
  </si>
  <si>
    <t>MOUNT DORAN</t>
  </si>
  <si>
    <t>3333</t>
  </si>
  <si>
    <t>BAMGANIE</t>
  </si>
  <si>
    <t>MEREDITH</t>
  </si>
  <si>
    <t>3332</t>
  </si>
  <si>
    <t>LETHBRIDGE</t>
  </si>
  <si>
    <t>Geelong</t>
  </si>
  <si>
    <t>3331</t>
  </si>
  <si>
    <t>GHERINGHAP</t>
  </si>
  <si>
    <t>RUSSELLS BRIDGE</t>
  </si>
  <si>
    <t>SHE OAKS</t>
  </si>
  <si>
    <t>SUTHERLANDS CREEK</t>
  </si>
  <si>
    <t>3330</t>
  </si>
  <si>
    <t>ROKEWOOD</t>
  </si>
  <si>
    <t>3329</t>
  </si>
  <si>
    <t>BARUNAH PARK</t>
  </si>
  <si>
    <t>SHELFORD</t>
  </si>
  <si>
    <t>BARUNAH PLAINS</t>
  </si>
  <si>
    <t>3328</t>
  </si>
  <si>
    <t>3325</t>
  </si>
  <si>
    <t>DERRINALLUM</t>
  </si>
  <si>
    <t>LARRALEA</t>
  </si>
  <si>
    <t>VITE VITE</t>
  </si>
  <si>
    <t>VITE VITE NORTH</t>
  </si>
  <si>
    <t>3324</t>
  </si>
  <si>
    <t>LISMORE</t>
  </si>
  <si>
    <t>MINGAY</t>
  </si>
  <si>
    <t>MOUNT BUTE</t>
  </si>
  <si>
    <t>3323</t>
  </si>
  <si>
    <t>BERRYBANK</t>
  </si>
  <si>
    <t>DUVERNEY</t>
  </si>
  <si>
    <t>FOXHOW</t>
  </si>
  <si>
    <t>3322</t>
  </si>
  <si>
    <t>3321</t>
  </si>
  <si>
    <t>HESSE</t>
  </si>
  <si>
    <t>INVERLEIGH</t>
  </si>
  <si>
    <t>WINGEEL</t>
  </si>
  <si>
    <t>3319</t>
  </si>
  <si>
    <t>BENAYEO</t>
  </si>
  <si>
    <t>BRINGALBERT</t>
  </si>
  <si>
    <t>3318</t>
  </si>
  <si>
    <t>CHARAM</t>
  </si>
  <si>
    <t>CONNEWIRRICOO</t>
  </si>
  <si>
    <t>EDENHOPE</t>
  </si>
  <si>
    <t>KADNOOK</t>
  </si>
  <si>
    <t>LANGKOOP</t>
  </si>
  <si>
    <t>PATYAH</t>
  </si>
  <si>
    <t>ULLSWATER</t>
  </si>
  <si>
    <t>3317</t>
  </si>
  <si>
    <t>HARROW</t>
  </si>
  <si>
    <t>3315</t>
  </si>
  <si>
    <t>BRIT BRIT</t>
  </si>
  <si>
    <t>CLOVER FLAT</t>
  </si>
  <si>
    <t>COLERAINE</t>
  </si>
  <si>
    <t>COOJAR</t>
  </si>
  <si>
    <t>CULLA</t>
  </si>
  <si>
    <t>GRINGEGALGONA</t>
  </si>
  <si>
    <t>GRITJURK</t>
  </si>
  <si>
    <t>HILGAY</t>
  </si>
  <si>
    <t>KONONGWOOTONG</t>
  </si>
  <si>
    <t>MELVILLE FOREST</t>
  </si>
  <si>
    <t>MUNTHAM</t>
  </si>
  <si>
    <t>NAREEN</t>
  </si>
  <si>
    <t>PASCHENDALE</t>
  </si>
  <si>
    <t>TAHARA BRIDGE</t>
  </si>
  <si>
    <t>TARRAYOUKYAN</t>
  </si>
  <si>
    <t>TARRENLEA</t>
  </si>
  <si>
    <t>WOOTONG VALE</t>
  </si>
  <si>
    <t>3314</t>
  </si>
  <si>
    <t>BULART</t>
  </si>
  <si>
    <t>CAVENDISH</t>
  </si>
  <si>
    <t>GLENISLA</t>
  </si>
  <si>
    <t>GRAMPIANS</t>
  </si>
  <si>
    <t>MOORALLA</t>
  </si>
  <si>
    <t>WOOHLPOOER</t>
  </si>
  <si>
    <t>3312</t>
  </si>
  <si>
    <t>BAHGALLAH</t>
  </si>
  <si>
    <t>BRIMBOAL</t>
  </si>
  <si>
    <t>CARAPOOK</t>
  </si>
  <si>
    <t>CHETWYND</t>
  </si>
  <si>
    <t>DERGHOLM</t>
  </si>
  <si>
    <t>DORODONG</t>
  </si>
  <si>
    <t>LAKE MUNDI</t>
  </si>
  <si>
    <t>LINDSAY</t>
  </si>
  <si>
    <t>NANGEELA</t>
  </si>
  <si>
    <t>POOLAIJELO</t>
  </si>
  <si>
    <t>POWERS CREEK</t>
  </si>
  <si>
    <t>STRATHDOWNIE</t>
  </si>
  <si>
    <t>WANDO BRIDGE</t>
  </si>
  <si>
    <t>WANDO VALE</t>
  </si>
  <si>
    <t>WARROCK</t>
  </si>
  <si>
    <t>3311</t>
  </si>
  <si>
    <t>CASTERTON</t>
  </si>
  <si>
    <t>3310</t>
  </si>
  <si>
    <t>MERINO</t>
  </si>
  <si>
    <t>TAHARA WEST</t>
  </si>
  <si>
    <t>3309</t>
  </si>
  <si>
    <t>DIGBY</t>
  </si>
  <si>
    <t>3305</t>
  </si>
  <si>
    <t>ALLESTREE</t>
  </si>
  <si>
    <t>CAPE BRIDGEWATER</t>
  </si>
  <si>
    <t>CASHMORE</t>
  </si>
  <si>
    <t>DUTTON WAY</t>
  </si>
  <si>
    <t>GORAE</t>
  </si>
  <si>
    <t>GORAE WEST</t>
  </si>
  <si>
    <t>HEATHMERE</t>
  </si>
  <si>
    <t>MOUNT RICHMOND</t>
  </si>
  <si>
    <t>PORTLAND</t>
  </si>
  <si>
    <t>PORTLAND NORTH</t>
  </si>
  <si>
    <t>PORTLAND WEST</t>
  </si>
  <si>
    <t>3304</t>
  </si>
  <si>
    <t>BESSIEBELLE</t>
  </si>
  <si>
    <t>DRIK DRIK</t>
  </si>
  <si>
    <t>DRUMBORG</t>
  </si>
  <si>
    <t>GREENWALD</t>
  </si>
  <si>
    <t>HEYWOOD</t>
  </si>
  <si>
    <t>HOMERTON</t>
  </si>
  <si>
    <t>MILLTOWN</t>
  </si>
  <si>
    <t>MUMBANNAR</t>
  </si>
  <si>
    <t>MYAMYN</t>
  </si>
  <si>
    <t>WINNAP</t>
  </si>
  <si>
    <t>3303</t>
  </si>
  <si>
    <t>BREAKAWAY CREEK</t>
  </si>
  <si>
    <t>CONDAH</t>
  </si>
  <si>
    <t>CONDAH SWAMP</t>
  </si>
  <si>
    <t>HOTSPUR</t>
  </si>
  <si>
    <t>LAKE CONDAH</t>
  </si>
  <si>
    <t>WALLACEDALE</t>
  </si>
  <si>
    <t>3302</t>
  </si>
  <si>
    <t>BRANXHOLME</t>
  </si>
  <si>
    <t>3301</t>
  </si>
  <si>
    <t>BOCHARA</t>
  </si>
  <si>
    <t>BUCKLEY SWAMP</t>
  </si>
  <si>
    <t>BYADUK</t>
  </si>
  <si>
    <t>CROXTON EAST</t>
  </si>
  <si>
    <t>HENSLEY PARK</t>
  </si>
  <si>
    <t>MORGIANA</t>
  </si>
  <si>
    <t>MOUNT NAPIER</t>
  </si>
  <si>
    <t>STRATHKELLAR</t>
  </si>
  <si>
    <t>TAHARA</t>
  </si>
  <si>
    <t>TARRINGTON</t>
  </si>
  <si>
    <t>WANNON</t>
  </si>
  <si>
    <t>WARRAYURE</t>
  </si>
  <si>
    <t>YATCHAW</t>
  </si>
  <si>
    <t>YULECART</t>
  </si>
  <si>
    <t>3300</t>
  </si>
  <si>
    <t>BYADUK NORTH</t>
  </si>
  <si>
    <t>3294</t>
  </si>
  <si>
    <t>KARABEAL</t>
  </si>
  <si>
    <t>MIRRANATWA</t>
  </si>
  <si>
    <t>MOUTAJUP</t>
  </si>
  <si>
    <t>3293</t>
  </si>
  <si>
    <t>GLENTHOMPSON</t>
  </si>
  <si>
    <t>NAREEB</t>
  </si>
  <si>
    <t>NARRAPUMELAP SOUTH</t>
  </si>
  <si>
    <t>3292</t>
  </si>
  <si>
    <t>NELSON</t>
  </si>
  <si>
    <t>3289</t>
  </si>
  <si>
    <t>GAZETTE</t>
  </si>
  <si>
    <t>GERRIGERRUP</t>
  </si>
  <si>
    <t>PENSHURST</t>
  </si>
  <si>
    <t>PURDEET</t>
  </si>
  <si>
    <t>TABOR</t>
  </si>
  <si>
    <t>3287</t>
  </si>
  <si>
    <t>HAWKESDALE</t>
  </si>
  <si>
    <t>MINHAMITE</t>
  </si>
  <si>
    <t>3286</t>
  </si>
  <si>
    <t>KNEBSWORTH</t>
  </si>
  <si>
    <t>MACARTHUR</t>
  </si>
  <si>
    <t>RIPPONHURST</t>
  </si>
  <si>
    <t>WARRABKOOK</t>
  </si>
  <si>
    <t>3285</t>
  </si>
  <si>
    <t>CODRINGTON</t>
  </si>
  <si>
    <t>NARRAWONG</t>
  </si>
  <si>
    <t>ROSEBROOK</t>
  </si>
  <si>
    <t>TOOLONG</t>
  </si>
  <si>
    <t>TYRENDARRA</t>
  </si>
  <si>
    <t>TYRENDARRA EAST</t>
  </si>
  <si>
    <t>YAMBUK</t>
  </si>
  <si>
    <t>3284</t>
  </si>
  <si>
    <t>PORT FAIRY</t>
  </si>
  <si>
    <t>3283</t>
  </si>
  <si>
    <t>CROSSLEY</t>
  </si>
  <si>
    <t>KIRKSTALL</t>
  </si>
  <si>
    <t>TARRONE</t>
  </si>
  <si>
    <t>TOWER HILL</t>
  </si>
  <si>
    <t>WARRONG</t>
  </si>
  <si>
    <t>WILLATOOK</t>
  </si>
  <si>
    <t>YANGERY</t>
  </si>
  <si>
    <t>YARPTURK</t>
  </si>
  <si>
    <t>3282</t>
  </si>
  <si>
    <t>ILLOWA</t>
  </si>
  <si>
    <t>KOROIT</t>
  </si>
  <si>
    <t>3281</t>
  </si>
  <si>
    <t>BUSHFIELD</t>
  </si>
  <si>
    <t>GRASSMERE</t>
  </si>
  <si>
    <t>WINSLOW</t>
  </si>
  <si>
    <t>3280</t>
  </si>
  <si>
    <t>DENNINGTON</t>
  </si>
  <si>
    <t>MINJAH</t>
  </si>
  <si>
    <t>WARRNAMBOOL</t>
  </si>
  <si>
    <t>WARRNAMBOOL EAST</t>
  </si>
  <si>
    <t>WARRNAMBOOL WEST</t>
  </si>
  <si>
    <t>3279</t>
  </si>
  <si>
    <t>BALLANGEICH</t>
  </si>
  <si>
    <t>WANGOOM</t>
  </si>
  <si>
    <t>3278</t>
  </si>
  <si>
    <t>PURNIM</t>
  </si>
  <si>
    <t>PURNIM WEST</t>
  </si>
  <si>
    <t>3277</t>
  </si>
  <si>
    <t>ALLANSFORD</t>
  </si>
  <si>
    <t>MEPUNGA</t>
  </si>
  <si>
    <t>MEPUNGA EAST</t>
  </si>
  <si>
    <t>MEPUNGA WEST</t>
  </si>
  <si>
    <t>NARINGAL</t>
  </si>
  <si>
    <t>NARINGAL EAST</t>
  </si>
  <si>
    <t>3276</t>
  </si>
  <si>
    <t>WOOLSTHORPE</t>
  </si>
  <si>
    <t>3275</t>
  </si>
  <si>
    <t>MAILER FLAT</t>
  </si>
  <si>
    <t>MAILORS FLAT</t>
  </si>
  <si>
    <t>3274</t>
  </si>
  <si>
    <t>CARAMUT</t>
  </si>
  <si>
    <t>3273</t>
  </si>
  <si>
    <t>HEXHAM</t>
  </si>
  <si>
    <t>3272</t>
  </si>
  <si>
    <t>MORTLAKE</t>
  </si>
  <si>
    <t>WOORNDOO</t>
  </si>
  <si>
    <t>3271</t>
  </si>
  <si>
    <t>DUNDONNELL</t>
  </si>
  <si>
    <t>PURA PURA</t>
  </si>
  <si>
    <t>3270</t>
  </si>
  <si>
    <t>3269</t>
  </si>
  <si>
    <t>PORT CAMPBELL</t>
  </si>
  <si>
    <t>PRINCETOWN</t>
  </si>
  <si>
    <t>WAARRE</t>
  </si>
  <si>
    <t>3268</t>
  </si>
  <si>
    <t>AYRFORD</t>
  </si>
  <si>
    <t>BRUCKNELL</t>
  </si>
  <si>
    <t>COORIEMUNGLE</t>
  </si>
  <si>
    <t>COWLEYS CREEK</t>
  </si>
  <si>
    <t>CURDIE VALE</t>
  </si>
  <si>
    <t>CURDIES RIVER</t>
  </si>
  <si>
    <t>CURDIEVALE</t>
  </si>
  <si>
    <t>HEYTESBURY LOWER</t>
  </si>
  <si>
    <t>NEWFIELD</t>
  </si>
  <si>
    <t>NIRRANDA</t>
  </si>
  <si>
    <t>NIRRANDA EAST</t>
  </si>
  <si>
    <t>NIRRANDA SOUTH</t>
  </si>
  <si>
    <t>NULLAWARRE</t>
  </si>
  <si>
    <t>NULLAWARRE EAST</t>
  </si>
  <si>
    <t>NULLAWARRE NORTH</t>
  </si>
  <si>
    <t>PAARATTE</t>
  </si>
  <si>
    <t>THE COVE</t>
  </si>
  <si>
    <t>TIMBOON</t>
  </si>
  <si>
    <t>TIMBOON WEST</t>
  </si>
  <si>
    <t>3267</t>
  </si>
  <si>
    <t>SCOTTS CREEK</t>
  </si>
  <si>
    <t>3266</t>
  </si>
  <si>
    <t>BULLAHARRE</t>
  </si>
  <si>
    <t>COBDEN</t>
  </si>
  <si>
    <t>COBRICO</t>
  </si>
  <si>
    <t>ELINGAMITE</t>
  </si>
  <si>
    <t>ELINGAMITE NORTH</t>
  </si>
  <si>
    <t>GLENFYNE</t>
  </si>
  <si>
    <t>JANCOURT</t>
  </si>
  <si>
    <t>JANCOURT EAST</t>
  </si>
  <si>
    <t>NAROGHID</t>
  </si>
  <si>
    <t>SIMPSON</t>
  </si>
  <si>
    <t>3265</t>
  </si>
  <si>
    <t>BOORCAN</t>
  </si>
  <si>
    <t>CUDGEE</t>
  </si>
  <si>
    <t>ECKLIN SOUTH</t>
  </si>
  <si>
    <t>ELLERSLIE</t>
  </si>
  <si>
    <t>FRAMLINGHAM</t>
  </si>
  <si>
    <t>FRAMLINGHAM EAST</t>
  </si>
  <si>
    <t>GARVOC</t>
  </si>
  <si>
    <t>GLENORMISTON NORTH</t>
  </si>
  <si>
    <t>GLENORMISTON SOUTH</t>
  </si>
  <si>
    <t>KOLORA</t>
  </si>
  <si>
    <t>LAANG</t>
  </si>
  <si>
    <t>NOORAT</t>
  </si>
  <si>
    <t>NOORAT EAST</t>
  </si>
  <si>
    <t>PANMURE</t>
  </si>
  <si>
    <t>TAROON</t>
  </si>
  <si>
    <t>THE SISTERS</t>
  </si>
  <si>
    <t>3264</t>
  </si>
  <si>
    <t>TERANG</t>
  </si>
  <si>
    <t>3260</t>
  </si>
  <si>
    <t>BOOKAAR</t>
  </si>
  <si>
    <t>BOSTOCKS CREEK</t>
  </si>
  <si>
    <t>BUNGADOR</t>
  </si>
  <si>
    <t>CAMPERDOWN</t>
  </si>
  <si>
    <t>CARPENDEIT</t>
  </si>
  <si>
    <t>CHOCOLYN</t>
  </si>
  <si>
    <t>GNOTUK</t>
  </si>
  <si>
    <t>KARIAH</t>
  </si>
  <si>
    <t>KOALLAH</t>
  </si>
  <si>
    <t>LESLIE MANOR</t>
  </si>
  <si>
    <t>POMBORNEIT</t>
  </si>
  <si>
    <t>POMBORNEIT NORTH</t>
  </si>
  <si>
    <t>SKIBO</t>
  </si>
  <si>
    <t>SOUTH PURRUMBETE</t>
  </si>
  <si>
    <t>STONYFORD</t>
  </si>
  <si>
    <t>TANDAROOK</t>
  </si>
  <si>
    <t>TESBURY</t>
  </si>
  <si>
    <t>WEERITE</t>
  </si>
  <si>
    <t>3254</t>
  </si>
  <si>
    <t>COROROOKE</t>
  </si>
  <si>
    <t>3251</t>
  </si>
  <si>
    <t>BEEAC</t>
  </si>
  <si>
    <t>CUNDARE</t>
  </si>
  <si>
    <t>CUNDARE NORTH</t>
  </si>
  <si>
    <t>EURACK</t>
  </si>
  <si>
    <t>WEERING</t>
  </si>
  <si>
    <t>3250</t>
  </si>
  <si>
    <t>COLAC</t>
  </si>
  <si>
    <t>COLAC EAST</t>
  </si>
  <si>
    <t>COLAC WEST</t>
  </si>
  <si>
    <t>ELLIMINYT</t>
  </si>
  <si>
    <t>3249</t>
  </si>
  <si>
    <t>ALVIE</t>
  </si>
  <si>
    <t>BALINTORE</t>
  </si>
  <si>
    <t>BARONGAROOK</t>
  </si>
  <si>
    <t>BARONGAROOK WEST</t>
  </si>
  <si>
    <t>BARRAMUNGA</t>
  </si>
  <si>
    <t>CORAGULAC</t>
  </si>
  <si>
    <t>CORUNNUN</t>
  </si>
  <si>
    <t>DREEITE</t>
  </si>
  <si>
    <t>DREEITE SOUTH</t>
  </si>
  <si>
    <t>IRREWARRA</t>
  </si>
  <si>
    <t>IRREWILLIPE</t>
  </si>
  <si>
    <t>IRREWILLIPE EAST</t>
  </si>
  <si>
    <t>KAWARREN</t>
  </si>
  <si>
    <t>LARPENT</t>
  </si>
  <si>
    <t>NALANGIL</t>
  </si>
  <si>
    <t>ONDIT</t>
  </si>
  <si>
    <t>PIRRON YALLOCK</t>
  </si>
  <si>
    <t>POMBORNEIT EAST</t>
  </si>
  <si>
    <t>SWAN MARSH</t>
  </si>
  <si>
    <t>TANYBRYN</t>
  </si>
  <si>
    <t>WARRION</t>
  </si>
  <si>
    <t>WOOL WOOL</t>
  </si>
  <si>
    <t>YEO</t>
  </si>
  <si>
    <t>YEODENE</t>
  </si>
  <si>
    <t>3243</t>
  </si>
  <si>
    <t>BARWON DOWNS</t>
  </si>
  <si>
    <t>GERANGAMETE</t>
  </si>
  <si>
    <t>MURROON</t>
  </si>
  <si>
    <t>WARNCOORT</t>
  </si>
  <si>
    <t>WHOOREL</t>
  </si>
  <si>
    <t>3242</t>
  </si>
  <si>
    <t>BIRREGURRA</t>
  </si>
  <si>
    <t>3241</t>
  </si>
  <si>
    <t>BAMBRA</t>
  </si>
  <si>
    <t>OMBERSLEY</t>
  </si>
  <si>
    <t>WENSLEYDALE</t>
  </si>
  <si>
    <t>WINCHELSEA</t>
  </si>
  <si>
    <t>WINCHELSEA SOUTH</t>
  </si>
  <si>
    <t>WURDIBOLUC</t>
  </si>
  <si>
    <t>3240</t>
  </si>
  <si>
    <t>BUCKLEY</t>
  </si>
  <si>
    <t>GHERANG</t>
  </si>
  <si>
    <t>MODEWARRE</t>
  </si>
  <si>
    <t>MORIAC</t>
  </si>
  <si>
    <t>MOUNT MORIAC</t>
  </si>
  <si>
    <t>PARAPARAP</t>
  </si>
  <si>
    <t>3239</t>
  </si>
  <si>
    <t>CARLISLE RIVER</t>
  </si>
  <si>
    <t>CHAPPLE VALE</t>
  </si>
  <si>
    <t>GELLIBRAND</t>
  </si>
  <si>
    <t>KENNEDYS CREEK</t>
  </si>
  <si>
    <t>3238</t>
  </si>
  <si>
    <t>GLENAIRE</t>
  </si>
  <si>
    <t>HORDERN VALE</t>
  </si>
  <si>
    <t>JOHANNA</t>
  </si>
  <si>
    <t>LAVERS HILL</t>
  </si>
  <si>
    <t>3237</t>
  </si>
  <si>
    <t>AIRE VALLEY</t>
  </si>
  <si>
    <t>BEECH FOREST</t>
  </si>
  <si>
    <t>GELLIBRAND LOWER</t>
  </si>
  <si>
    <t>WEEAPROINAH</t>
  </si>
  <si>
    <t>WYELANGTA</t>
  </si>
  <si>
    <t>YUULONG</t>
  </si>
  <si>
    <t>3236</t>
  </si>
  <si>
    <t>MOUNT SABINE</t>
  </si>
  <si>
    <t>3235</t>
  </si>
  <si>
    <t>BENWERRIN</t>
  </si>
  <si>
    <t>DEANS MARSH</t>
  </si>
  <si>
    <t>PENNYROYAL</t>
  </si>
  <si>
    <t>3234</t>
  </si>
  <si>
    <t>GREY RIVER</t>
  </si>
  <si>
    <t>KENNETT RIVER</t>
  </si>
  <si>
    <t>SEPARATION CREEK</t>
  </si>
  <si>
    <t>WONGARRA</t>
  </si>
  <si>
    <t>WYE RIVER</t>
  </si>
  <si>
    <t>3233</t>
  </si>
  <si>
    <t>CAPE OTWAY</t>
  </si>
  <si>
    <t>MARENGO</t>
  </si>
  <si>
    <t>PETTICOAT CREEK</t>
  </si>
  <si>
    <t>SKENES CREEK</t>
  </si>
  <si>
    <t>SKENES CREEK NORTH</t>
  </si>
  <si>
    <t>3232</t>
  </si>
  <si>
    <t>LORNE</t>
  </si>
  <si>
    <t>3231</t>
  </si>
  <si>
    <t>AIREYS INLET</t>
  </si>
  <si>
    <t>BIG HILL</t>
  </si>
  <si>
    <t>EASTERN VIEW</t>
  </si>
  <si>
    <t>FAIRHAVEN</t>
  </si>
  <si>
    <t>MOGGS CREEK</t>
  </si>
  <si>
    <t>3230</t>
  </si>
  <si>
    <t>ANGLESEA</t>
  </si>
  <si>
    <t>3229</t>
  </si>
  <si>
    <t>3228</t>
  </si>
  <si>
    <t>BELLBRAE</t>
  </si>
  <si>
    <t>BELLS BEACH</t>
  </si>
  <si>
    <t>JAN JUC</t>
  </si>
  <si>
    <t>3227</t>
  </si>
  <si>
    <t>BARWON HEADS</t>
  </si>
  <si>
    <t>BREAMLEA</t>
  </si>
  <si>
    <t>CONNEWARRE</t>
  </si>
  <si>
    <t>3226</t>
  </si>
  <si>
    <t>OCEAN GROVE</t>
  </si>
  <si>
    <t>3225</t>
  </si>
  <si>
    <t>POINT LONSDALE</t>
  </si>
  <si>
    <t>QUEENSCLIFF</t>
  </si>
  <si>
    <t>SWAN ISLAND</t>
  </si>
  <si>
    <t>3224</t>
  </si>
  <si>
    <t>LEOPOLD</t>
  </si>
  <si>
    <t>3223</t>
  </si>
  <si>
    <t>INDENTED HEAD</t>
  </si>
  <si>
    <t>PORTARLINGTON</t>
  </si>
  <si>
    <t>3222</t>
  </si>
  <si>
    <t>CLIFTON SPRINGS</t>
  </si>
  <si>
    <t>CURLEWIS</t>
  </si>
  <si>
    <t>DRYSDALE</t>
  </si>
  <si>
    <t>MANNERIM</t>
  </si>
  <si>
    <t>MARCUS HILL</t>
  </si>
  <si>
    <t>3221</t>
  </si>
  <si>
    <t>BARRABOOL</t>
  </si>
  <si>
    <t>GNARWARRE</t>
  </si>
  <si>
    <t>MURGHEBOLUC</t>
  </si>
  <si>
    <t>STAUGHTON VALE</t>
  </si>
  <si>
    <t>BATESFORD</t>
  </si>
  <si>
    <t>BELLARINE</t>
  </si>
  <si>
    <t>CERES</t>
  </si>
  <si>
    <t>FYANSFORD</t>
  </si>
  <si>
    <t>GEELONG MC</t>
  </si>
  <si>
    <t>LOVELY BANKS</t>
  </si>
  <si>
    <t>MOOLAP</t>
  </si>
  <si>
    <t>STONEHAVEN</t>
  </si>
  <si>
    <t>WALLINGTON</t>
  </si>
  <si>
    <t>3220</t>
  </si>
  <si>
    <t>BAREENA</t>
  </si>
  <si>
    <t>GEELONG</t>
  </si>
  <si>
    <t>SOUTH GEELONG</t>
  </si>
  <si>
    <t>3219</t>
  </si>
  <si>
    <t>BREAKWATER</t>
  </si>
  <si>
    <t>EAST GEELONG</t>
  </si>
  <si>
    <t>NEWCOMB</t>
  </si>
  <si>
    <t>ST ALBANS PARK</t>
  </si>
  <si>
    <t>WHITTINGTON</t>
  </si>
  <si>
    <t>3218</t>
  </si>
  <si>
    <t>GEELONG WEST</t>
  </si>
  <si>
    <t>MANIFOLD HEIGHTS</t>
  </si>
  <si>
    <t>3217</t>
  </si>
  <si>
    <t>CHARLEMONT</t>
  </si>
  <si>
    <t>FRESHWATER CREEK</t>
  </si>
  <si>
    <t>MOUNT DUNEED</t>
  </si>
  <si>
    <t>3216</t>
  </si>
  <si>
    <t>GROVEDALE</t>
  </si>
  <si>
    <t>GROVEDALE EAST</t>
  </si>
  <si>
    <t>HIGHTON</t>
  </si>
  <si>
    <t>MARSHALL</t>
  </si>
  <si>
    <t>WANDANA HEIGHTS</t>
  </si>
  <si>
    <t>WAURN PONDS</t>
  </si>
  <si>
    <t>3215</t>
  </si>
  <si>
    <t>BELL PARK</t>
  </si>
  <si>
    <t>BELL POST HILL</t>
  </si>
  <si>
    <t>DRUMCONDRA</t>
  </si>
  <si>
    <t>GEELONG NORTH</t>
  </si>
  <si>
    <t>HAMLYN HEIGHTS</t>
  </si>
  <si>
    <t>NORTH GEELONG</t>
  </si>
  <si>
    <t>RIPPLESIDE</t>
  </si>
  <si>
    <t>3214</t>
  </si>
  <si>
    <t>CORIO</t>
  </si>
  <si>
    <t>NORLANE</t>
  </si>
  <si>
    <t>3213</t>
  </si>
  <si>
    <t>MOORABOOL</t>
  </si>
  <si>
    <t>3212</t>
  </si>
  <si>
    <t>AVALON</t>
  </si>
  <si>
    <t>LARA</t>
  </si>
  <si>
    <t>POINT WILSON</t>
  </si>
  <si>
    <t>3211</t>
  </si>
  <si>
    <t>LITTLE RIVER</t>
  </si>
  <si>
    <t>3207</t>
  </si>
  <si>
    <t>GARDEN CITY</t>
  </si>
  <si>
    <t>Melbourne - Inner</t>
  </si>
  <si>
    <t>PORT MELBOURNE</t>
  </si>
  <si>
    <t>3206</t>
  </si>
  <si>
    <t>3205</t>
  </si>
  <si>
    <t>SOUTH MELBOURNE</t>
  </si>
  <si>
    <t>3204</t>
  </si>
  <si>
    <t>BENTLEIGH</t>
  </si>
  <si>
    <t>Melbourne - Inner South</t>
  </si>
  <si>
    <t>MCKINNON</t>
  </si>
  <si>
    <t>ORMOND</t>
  </si>
  <si>
    <t>PATTERSON</t>
  </si>
  <si>
    <t>3202</t>
  </si>
  <si>
    <t>HEATHERTON</t>
  </si>
  <si>
    <t>3201</t>
  </si>
  <si>
    <t>CARRUM DOWNS</t>
  </si>
  <si>
    <t>3200</t>
  </si>
  <si>
    <t>FRANKSTON NORTH</t>
  </si>
  <si>
    <t>PINES FOREST</t>
  </si>
  <si>
    <t>3199</t>
  </si>
  <si>
    <t>FRANKSTON</t>
  </si>
  <si>
    <t>FRANKSTON EAST</t>
  </si>
  <si>
    <t>FRANKSTON HEIGHTS</t>
  </si>
  <si>
    <t>FRANKSTON SOUTH</t>
  </si>
  <si>
    <t>KARINGAL</t>
  </si>
  <si>
    <t>KARINGAL CENTRE</t>
  </si>
  <si>
    <t>3198</t>
  </si>
  <si>
    <t>BELVEDERE PARK</t>
  </si>
  <si>
    <t>3197</t>
  </si>
  <si>
    <t>CARRUM</t>
  </si>
  <si>
    <t>PATTERSON LAKES</t>
  </si>
  <si>
    <t>3196</t>
  </si>
  <si>
    <t>BONBEACH</t>
  </si>
  <si>
    <t>CHELSEA</t>
  </si>
  <si>
    <t>CHELSEA HEIGHTS</t>
  </si>
  <si>
    <t>EDITHVALE</t>
  </si>
  <si>
    <t>3195</t>
  </si>
  <si>
    <t>ASPENDALE</t>
  </si>
  <si>
    <t>ASPENDALE GARDENS</t>
  </si>
  <si>
    <t>BRAESIDE</t>
  </si>
  <si>
    <t>MORDIALLOC</t>
  </si>
  <si>
    <t>MORDIALLOC NORTH</t>
  </si>
  <si>
    <t>PARKDALE</t>
  </si>
  <si>
    <t>WATERWAYS</t>
  </si>
  <si>
    <t>3194</t>
  </si>
  <si>
    <t>MOORABBIN AIRPORT</t>
  </si>
  <si>
    <t>MENTONE</t>
  </si>
  <si>
    <t>MENTONE EAST</t>
  </si>
  <si>
    <t>3193</t>
  </si>
  <si>
    <t>BLACK ROCK NORTH</t>
  </si>
  <si>
    <t>3192</t>
  </si>
  <si>
    <t>CHELTENHAM EAST</t>
  </si>
  <si>
    <t>CHELTENHAM NORTH</t>
  </si>
  <si>
    <t>SOUTHLAND CENTRE</t>
  </si>
  <si>
    <t>3191</t>
  </si>
  <si>
    <t>3190</t>
  </si>
  <si>
    <t>HIGHETT</t>
  </si>
  <si>
    <t>3189</t>
  </si>
  <si>
    <t>MOORABBIN</t>
  </si>
  <si>
    <t>MOORABBIN EAST</t>
  </si>
  <si>
    <t>3188</t>
  </si>
  <si>
    <t>HAMPTON EAST</t>
  </si>
  <si>
    <t>HAMPTON NORTH</t>
  </si>
  <si>
    <t>3187</t>
  </si>
  <si>
    <t>BRIGHTON EAST</t>
  </si>
  <si>
    <t>NORTH ROAD</t>
  </si>
  <si>
    <t>3186</t>
  </si>
  <si>
    <t>BRIGHTON NORTH</t>
  </si>
  <si>
    <t>DENDY</t>
  </si>
  <si>
    <t>3185</t>
  </si>
  <si>
    <t>ELSTERNWICK</t>
  </si>
  <si>
    <t>GARDENVALE</t>
  </si>
  <si>
    <t>RIPPONLEA</t>
  </si>
  <si>
    <t>3184</t>
  </si>
  <si>
    <t>BRIGHTON ROAD</t>
  </si>
  <si>
    <t>ELWOOD</t>
  </si>
  <si>
    <t>3183</t>
  </si>
  <si>
    <t>BALACLAVA</t>
  </si>
  <si>
    <t>ST KILDA EAST</t>
  </si>
  <si>
    <t>3182</t>
  </si>
  <si>
    <t>ST KILDA SOUTH</t>
  </si>
  <si>
    <t>ST KILDA WEST</t>
  </si>
  <si>
    <t>3181</t>
  </si>
  <si>
    <t>PRAHRAN</t>
  </si>
  <si>
    <t>PRAHRAN EAST</t>
  </si>
  <si>
    <t>3180</t>
  </si>
  <si>
    <t>KNOXFIELD</t>
  </si>
  <si>
    <t>3179</t>
  </si>
  <si>
    <t>SCORESBY</t>
  </si>
  <si>
    <t>3178</t>
  </si>
  <si>
    <t>ROWVILLE</t>
  </si>
  <si>
    <t>3177</t>
  </si>
  <si>
    <t>DOVETON</t>
  </si>
  <si>
    <t>EUMEMMERRING</t>
  </si>
  <si>
    <t>3176</t>
  </si>
  <si>
    <t>SCORESBY BC</t>
  </si>
  <si>
    <t>3175</t>
  </si>
  <si>
    <t>BANGHOLME</t>
  </si>
  <si>
    <t>DANDENONG</t>
  </si>
  <si>
    <t>DANDENONG EAST</t>
  </si>
  <si>
    <t>DANDENONG NORTH</t>
  </si>
  <si>
    <t>DANDENONG SOUTH</t>
  </si>
  <si>
    <t>DUNEARN</t>
  </si>
  <si>
    <t>3174</t>
  </si>
  <si>
    <t>NOBLE PARK</t>
  </si>
  <si>
    <t>NOBLE PARK EAST</t>
  </si>
  <si>
    <t>NOBLE PARK NORTH</t>
  </si>
  <si>
    <t>3173</t>
  </si>
  <si>
    <t>KEYSBOROUGH</t>
  </si>
  <si>
    <t>3172</t>
  </si>
  <si>
    <t>DINGLEY VILLAGE</t>
  </si>
  <si>
    <t>SPRINGVALE SOUTH</t>
  </si>
  <si>
    <t>3171</t>
  </si>
  <si>
    <t>SANDOWN VILLAGE</t>
  </si>
  <si>
    <t>SPRINGVALE</t>
  </si>
  <si>
    <t>3170</t>
  </si>
  <si>
    <t>WAVERLEY GARDENS</t>
  </si>
  <si>
    <t>3169</t>
  </si>
  <si>
    <t>CLARINDA</t>
  </si>
  <si>
    <t>CLAYTON SOUTH</t>
  </si>
  <si>
    <t>3168</t>
  </si>
  <si>
    <t>NOTTING HILL</t>
  </si>
  <si>
    <t>3167</t>
  </si>
  <si>
    <t>OAKLEIGH SOUTH</t>
  </si>
  <si>
    <t>3166</t>
  </si>
  <si>
    <t>HUGHESDALE</t>
  </si>
  <si>
    <t>OAKLEIGH</t>
  </si>
  <si>
    <t>OAKLEIGH EAST</t>
  </si>
  <si>
    <t>3165</t>
  </si>
  <si>
    <t>BENTLEIGH EAST</t>
  </si>
  <si>
    <t>COATESVILLE</t>
  </si>
  <si>
    <t>3164</t>
  </si>
  <si>
    <t>3163</t>
  </si>
  <si>
    <t>CARNEGIE</t>
  </si>
  <si>
    <t>GLEN HUNTLY</t>
  </si>
  <si>
    <t>MURRUMBEENA</t>
  </si>
  <si>
    <t>3162</t>
  </si>
  <si>
    <t>CAULFIELD</t>
  </si>
  <si>
    <t>CAULFIELD SOUTH</t>
  </si>
  <si>
    <t>HOPETOUN GARDENS</t>
  </si>
  <si>
    <t>3161</t>
  </si>
  <si>
    <t>CAULFIELD JUNCTION</t>
  </si>
  <si>
    <t>CAULFIELD NORTH</t>
  </si>
  <si>
    <t>3160</t>
  </si>
  <si>
    <t>BELGRAVE</t>
  </si>
  <si>
    <t>BELGRAVE HEIGHTS</t>
  </si>
  <si>
    <t>BELGRAVE SOUTH</t>
  </si>
  <si>
    <t>TECOMA</t>
  </si>
  <si>
    <t>3159</t>
  </si>
  <si>
    <t>MENZIES CREEK</t>
  </si>
  <si>
    <t>SELBY</t>
  </si>
  <si>
    <t>3158</t>
  </si>
  <si>
    <t>UPWEY</t>
  </si>
  <si>
    <t>3156</t>
  </si>
  <si>
    <t>FERNTREE GULLY</t>
  </si>
  <si>
    <t>LYSTERFIELD</t>
  </si>
  <si>
    <t>LYSTERFIELD SOUTH</t>
  </si>
  <si>
    <t>MOUNTAIN GATE</t>
  </si>
  <si>
    <t>UPPER FERNTREE GULLY</t>
  </si>
  <si>
    <t>3155</t>
  </si>
  <si>
    <t>BORONIA</t>
  </si>
  <si>
    <t>3154</t>
  </si>
  <si>
    <t>THE BASIN</t>
  </si>
  <si>
    <t>3153</t>
  </si>
  <si>
    <t>BAYSWATER NORTH</t>
  </si>
  <si>
    <t>3152</t>
  </si>
  <si>
    <t>KNOX CITY CENTRE</t>
  </si>
  <si>
    <t>STUDFIELD</t>
  </si>
  <si>
    <t>WANTIRNA</t>
  </si>
  <si>
    <t>WANTIRNA SOUTH</t>
  </si>
  <si>
    <t>3151</t>
  </si>
  <si>
    <t>BURWOOD EAST</t>
  </si>
  <si>
    <t>Melbourne - Inner East</t>
  </si>
  <si>
    <t>BURWOOD HEIGHTS</t>
  </si>
  <si>
    <t>3150</t>
  </si>
  <si>
    <t>BRANDON PARK</t>
  </si>
  <si>
    <t>GLEN WAVERLEY</t>
  </si>
  <si>
    <t>WHEELERS HILL</t>
  </si>
  <si>
    <t>3149</t>
  </si>
  <si>
    <t>MOUNT WAVERLEY</t>
  </si>
  <si>
    <t>PINEWOOD</t>
  </si>
  <si>
    <t>SYNDAL</t>
  </si>
  <si>
    <t>3148</t>
  </si>
  <si>
    <t>CHADSTONE</t>
  </si>
  <si>
    <t>CHADSTONE CENTRE</t>
  </si>
  <si>
    <t>HOLMESGLEN</t>
  </si>
  <si>
    <t>JORDANVILLE</t>
  </si>
  <si>
    <t>3147</t>
  </si>
  <si>
    <t>ASHBURTON</t>
  </si>
  <si>
    <t>ASHWOOD</t>
  </si>
  <si>
    <t>3146</t>
  </si>
  <si>
    <t>TOORONGA</t>
  </si>
  <si>
    <t>3145</t>
  </si>
  <si>
    <t>CAULFIELD EAST</t>
  </si>
  <si>
    <t>CENTRAL PARK</t>
  </si>
  <si>
    <t>DARLING</t>
  </si>
  <si>
    <t>DARLING SOUTH</t>
  </si>
  <si>
    <t>MALVERN EAST</t>
  </si>
  <si>
    <t>3144</t>
  </si>
  <si>
    <t>KOOYONG</t>
  </si>
  <si>
    <t>MALVERN NORTH</t>
  </si>
  <si>
    <t>3143</t>
  </si>
  <si>
    <t>ARMADALE NORTH</t>
  </si>
  <si>
    <t>3142</t>
  </si>
  <si>
    <t>HAWKSBURN</t>
  </si>
  <si>
    <t>TOORAK</t>
  </si>
  <si>
    <t>3141</t>
  </si>
  <si>
    <t>CHAPEL STREET NORTH</t>
  </si>
  <si>
    <t>SOUTH YARRA</t>
  </si>
  <si>
    <t>3140</t>
  </si>
  <si>
    <t>3139</t>
  </si>
  <si>
    <t>BEENAK</t>
  </si>
  <si>
    <t>DON VALLEY</t>
  </si>
  <si>
    <t>HODDLES CREEK</t>
  </si>
  <si>
    <t>LAUNCHING PLACE</t>
  </si>
  <si>
    <t>SEVILLE</t>
  </si>
  <si>
    <t>SEVILLE EAST</t>
  </si>
  <si>
    <t>WANDIN EAST</t>
  </si>
  <si>
    <t>WANDIN NORTH</t>
  </si>
  <si>
    <t>WOORI YALLOCK</t>
  </si>
  <si>
    <t>YELLINGBO</t>
  </si>
  <si>
    <t>3138</t>
  </si>
  <si>
    <t>MOOROOLBARK</t>
  </si>
  <si>
    <t>3137</t>
  </si>
  <si>
    <t>KILSYTH</t>
  </si>
  <si>
    <t>KILSYTH SOUTH</t>
  </si>
  <si>
    <t>3136</t>
  </si>
  <si>
    <t>CROYDON HILLS</t>
  </si>
  <si>
    <t>CROYDON NORTH</t>
  </si>
  <si>
    <t>CROYDON SOUTH</t>
  </si>
  <si>
    <t>3135</t>
  </si>
  <si>
    <t>BEDFORD ROAD</t>
  </si>
  <si>
    <t>HEATHMONT</t>
  </si>
  <si>
    <t>RINGWOOD EAST</t>
  </si>
  <si>
    <t>3134</t>
  </si>
  <si>
    <t>RINGWOOD NORTH</t>
  </si>
  <si>
    <t>WARRANDYTE SOUTH</t>
  </si>
  <si>
    <t>WARRANWOOD</t>
  </si>
  <si>
    <t>3133</t>
  </si>
  <si>
    <t>VERMONT</t>
  </si>
  <si>
    <t>VERMONT SOUTH</t>
  </si>
  <si>
    <t>3132</t>
  </si>
  <si>
    <t>MITCHAM NORTH</t>
  </si>
  <si>
    <t>RANGEVIEW</t>
  </si>
  <si>
    <t>3131</t>
  </si>
  <si>
    <t>BRENTFORD SQUARE</t>
  </si>
  <si>
    <t>NUNAWADING</t>
  </si>
  <si>
    <t>3130</t>
  </si>
  <si>
    <t>BLACKBURN</t>
  </si>
  <si>
    <t>BLACKBURN NORTH</t>
  </si>
  <si>
    <t>BLACKBURN SOUTH</t>
  </si>
  <si>
    <t>LABURNUM</t>
  </si>
  <si>
    <t>3129</t>
  </si>
  <si>
    <t>BOX HILL NORTH</t>
  </si>
  <si>
    <t>KERRIMUIR</t>
  </si>
  <si>
    <t>MONT ALBERT NORTH</t>
  </si>
  <si>
    <t>3128</t>
  </si>
  <si>
    <t>BOX HILL</t>
  </si>
  <si>
    <t>BOX HILL CENTRAL</t>
  </si>
  <si>
    <t>BOX HILL SOUTH</t>
  </si>
  <si>
    <t>HOUSTON</t>
  </si>
  <si>
    <t>3127</t>
  </si>
  <si>
    <t>MONT ALBERT</t>
  </si>
  <si>
    <t>SURREY HILLS</t>
  </si>
  <si>
    <t>SURREY HILLS NORTH</t>
  </si>
  <si>
    <t>3126</t>
  </si>
  <si>
    <t>CAMBERWELL EAST</t>
  </si>
  <si>
    <t>CANTERBURY</t>
  </si>
  <si>
    <t>3125</t>
  </si>
  <si>
    <t>BENNETTSWOOD</t>
  </si>
  <si>
    <t>BURWOOD</t>
  </si>
  <si>
    <t>SURREY HILLS SOUTH</t>
  </si>
  <si>
    <t>3124</t>
  </si>
  <si>
    <t>CAMBERWELL</t>
  </si>
  <si>
    <t>CAMBERWELL NORTH</t>
  </si>
  <si>
    <t>CAMBERWELL SOUTH</t>
  </si>
  <si>
    <t>CAMBERWELL WEST</t>
  </si>
  <si>
    <t>HARTWELL</t>
  </si>
  <si>
    <t>MIDDLE CAMBERWELL</t>
  </si>
  <si>
    <t>3123</t>
  </si>
  <si>
    <t>HAWTHORN EAST</t>
  </si>
  <si>
    <t>3122</t>
  </si>
  <si>
    <t>AUBURN SOUTH</t>
  </si>
  <si>
    <t>GLENFERRIE SOUTH</t>
  </si>
  <si>
    <t>HAWTHORN NORTH</t>
  </si>
  <si>
    <t>HAWTHORN WEST</t>
  </si>
  <si>
    <t>3121</t>
  </si>
  <si>
    <t>BURNLEY</t>
  </si>
  <si>
    <t>BURNLEY NORTH</t>
  </si>
  <si>
    <t>RICHMOND EAST</t>
  </si>
  <si>
    <t>RICHMOND NORTH</t>
  </si>
  <si>
    <t>RICHMOND SOUTH</t>
  </si>
  <si>
    <t>3116</t>
  </si>
  <si>
    <t>CHIRNSIDE PARK</t>
  </si>
  <si>
    <t>3115</t>
  </si>
  <si>
    <t>WONGA PARK</t>
  </si>
  <si>
    <t>3114</t>
  </si>
  <si>
    <t>PARK ORCHARDS</t>
  </si>
  <si>
    <t>3113</t>
  </si>
  <si>
    <t>NORTH WARRANDYTE</t>
  </si>
  <si>
    <t>WARRANDYTE</t>
  </si>
  <si>
    <t>3111</t>
  </si>
  <si>
    <t>DONVALE</t>
  </si>
  <si>
    <t>3110</t>
  </si>
  <si>
    <t>NUNAWADING BC</t>
  </si>
  <si>
    <t>3109</t>
  </si>
  <si>
    <t>DONCASTER EAST</t>
  </si>
  <si>
    <t>DONCASTER HEIGHTS</t>
  </si>
  <si>
    <t>3108</t>
  </si>
  <si>
    <t>DONCASTER</t>
  </si>
  <si>
    <t>3107</t>
  </si>
  <si>
    <t>TEMPLESTOWE LOWER</t>
  </si>
  <si>
    <t>3106</t>
  </si>
  <si>
    <t>TEMPLESTOWE</t>
  </si>
  <si>
    <t>3105</t>
  </si>
  <si>
    <t>BULLEEN</t>
  </si>
  <si>
    <t>BULLEEN SOUTH</t>
  </si>
  <si>
    <t>3104</t>
  </si>
  <si>
    <t>BALWYN NORTH</t>
  </si>
  <si>
    <t>GREYTHORN</t>
  </si>
  <si>
    <t>3103</t>
  </si>
  <si>
    <t>BALWYN</t>
  </si>
  <si>
    <t>BALWYN EAST</t>
  </si>
  <si>
    <t>STRADBROKE PARK</t>
  </si>
  <si>
    <t>3102</t>
  </si>
  <si>
    <t>KEW EAST</t>
  </si>
  <si>
    <t>3101</t>
  </si>
  <si>
    <t>COTHAM</t>
  </si>
  <si>
    <t>KEW</t>
  </si>
  <si>
    <t>3099</t>
  </si>
  <si>
    <t>ARTHURS CREEK</t>
  </si>
  <si>
    <t>COTTLES BRIDGE</t>
  </si>
  <si>
    <t>HURSTBRIDGE</t>
  </si>
  <si>
    <t>NUTFIELD</t>
  </si>
  <si>
    <t>STRATHEWEN</t>
  </si>
  <si>
    <t>3097</t>
  </si>
  <si>
    <t>BEND OF ISLANDS</t>
  </si>
  <si>
    <t>KANGAROO GROUND</t>
  </si>
  <si>
    <t>WATSONS CREEK</t>
  </si>
  <si>
    <t>3096</t>
  </si>
  <si>
    <t>WATTLE GLEN</t>
  </si>
  <si>
    <t>3095</t>
  </si>
  <si>
    <t>ELTHAM</t>
  </si>
  <si>
    <t>ELTHAM NORTH</t>
  </si>
  <si>
    <t>RESEARCH</t>
  </si>
  <si>
    <t>3094</t>
  </si>
  <si>
    <t>MONTMORENCY</t>
  </si>
  <si>
    <t>3093</t>
  </si>
  <si>
    <t>LOWER PLENTY</t>
  </si>
  <si>
    <t>3091</t>
  </si>
  <si>
    <t>YARRAMBAT</t>
  </si>
  <si>
    <t>3090</t>
  </si>
  <si>
    <t>3089</t>
  </si>
  <si>
    <t>DIAMOND CREEK</t>
  </si>
  <si>
    <t>3088</t>
  </si>
  <si>
    <t>BRIAR HILL</t>
  </si>
  <si>
    <t>GREENSBOROUGH</t>
  </si>
  <si>
    <t>SAINT HELENA</t>
  </si>
  <si>
    <t>3087</t>
  </si>
  <si>
    <t>WATSONIA</t>
  </si>
  <si>
    <t>WATSONIA NORTH</t>
  </si>
  <si>
    <t>3086</t>
  </si>
  <si>
    <t>LA TROBE UNIVERSITY</t>
  </si>
  <si>
    <t>3085</t>
  </si>
  <si>
    <t>MACLEOD WEST</t>
  </si>
  <si>
    <t>YALLAMBIE</t>
  </si>
  <si>
    <t>3084</t>
  </si>
  <si>
    <t>BANYULE</t>
  </si>
  <si>
    <t>EAGLEMONT</t>
  </si>
  <si>
    <t>HEIDELBERG</t>
  </si>
  <si>
    <t>ROSANNA</t>
  </si>
  <si>
    <t>VIEWBANK</t>
  </si>
  <si>
    <t>3083</t>
  </si>
  <si>
    <t>BUNDOORA</t>
  </si>
  <si>
    <t>KINGSBURY</t>
  </si>
  <si>
    <t>3082</t>
  </si>
  <si>
    <t>MILL PARK</t>
  </si>
  <si>
    <t>3081</t>
  </si>
  <si>
    <t>HEIDELBERG HEIGHTS</t>
  </si>
  <si>
    <t>HEIDELBERG RGH</t>
  </si>
  <si>
    <t>HEIDELBERG WEST</t>
  </si>
  <si>
    <t>3079</t>
  </si>
  <si>
    <t>IVANHOE</t>
  </si>
  <si>
    <t>IVANHOE EAST</t>
  </si>
  <si>
    <t>IVANHOE NORTH</t>
  </si>
  <si>
    <t>3078</t>
  </si>
  <si>
    <t>ALPHINGTON</t>
  </si>
  <si>
    <t>3076</t>
  </si>
  <si>
    <t>EPPING</t>
  </si>
  <si>
    <t>3075</t>
  </si>
  <si>
    <t>LALOR</t>
  </si>
  <si>
    <t>LALOR PLAZA</t>
  </si>
  <si>
    <t>3074</t>
  </si>
  <si>
    <t>THOMASTOWN</t>
  </si>
  <si>
    <t>3073</t>
  </si>
  <si>
    <t>KEON PARK</t>
  </si>
  <si>
    <t>RESERVOIR EAST</t>
  </si>
  <si>
    <t>RESERVOIR NORTH</t>
  </si>
  <si>
    <t>RESERVOIR SOUTH</t>
  </si>
  <si>
    <t>3072</t>
  </si>
  <si>
    <t>NORTHLAND CENTRE</t>
  </si>
  <si>
    <t>PRESTON LOWER</t>
  </si>
  <si>
    <t>PRESTON SOUTH</t>
  </si>
  <si>
    <t>PRESTON WEST</t>
  </si>
  <si>
    <t>REGENT WEST</t>
  </si>
  <si>
    <t>SYLVESTER</t>
  </si>
  <si>
    <t>3071</t>
  </si>
  <si>
    <t>THORNBURY</t>
  </si>
  <si>
    <t>3070</t>
  </si>
  <si>
    <t>NORTHCOTE</t>
  </si>
  <si>
    <t>NORTHCOTE SOUTH</t>
  </si>
  <si>
    <t>3068</t>
  </si>
  <si>
    <t>CLIFTON HILL</t>
  </si>
  <si>
    <t>FITZROY NORTH</t>
  </si>
  <si>
    <t>3067</t>
  </si>
  <si>
    <t>3066</t>
  </si>
  <si>
    <t>COLLINGWOOD</t>
  </si>
  <si>
    <t>COLLINGWOOD NORTH</t>
  </si>
  <si>
    <t>3065</t>
  </si>
  <si>
    <t>3064</t>
  </si>
  <si>
    <t>CRAIGIEBURN</t>
  </si>
  <si>
    <t>KALKALLO</t>
  </si>
  <si>
    <t>MICKLEHAM</t>
  </si>
  <si>
    <t>ROXBURGH PARK</t>
  </si>
  <si>
    <t>3063</t>
  </si>
  <si>
    <t>OAKLANDS JUNCTION</t>
  </si>
  <si>
    <t>YUROKE</t>
  </si>
  <si>
    <t>3062</t>
  </si>
  <si>
    <t>SOMERTON</t>
  </si>
  <si>
    <t>3061</t>
  </si>
  <si>
    <t>CAMPBELLFIELD</t>
  </si>
  <si>
    <t>3060</t>
  </si>
  <si>
    <t>FAWKNER</t>
  </si>
  <si>
    <t>FAWKNER EAST</t>
  </si>
  <si>
    <t>FAWKNER NORTH</t>
  </si>
  <si>
    <t>3059</t>
  </si>
  <si>
    <t>3058</t>
  </si>
  <si>
    <t>BATMAN</t>
  </si>
  <si>
    <t>COBURG</t>
  </si>
  <si>
    <t>COBURG NORTH</t>
  </si>
  <si>
    <t>MERLYNSTON</t>
  </si>
  <si>
    <t>MORELAND</t>
  </si>
  <si>
    <t>3057</t>
  </si>
  <si>
    <t>BRUNSWICK EAST</t>
  </si>
  <si>
    <t>LYGON STREET NORTH</t>
  </si>
  <si>
    <t>3056</t>
  </si>
  <si>
    <t>BRUNSWICK LOWER</t>
  </si>
  <si>
    <t>BRUNSWICK NORTH</t>
  </si>
  <si>
    <t>3055</t>
  </si>
  <si>
    <t>BRUNSWICK SOUTH</t>
  </si>
  <si>
    <t>BRUNSWICK WEST</t>
  </si>
  <si>
    <t>MOONEE VALE</t>
  </si>
  <si>
    <t>MORELAND WEST</t>
  </si>
  <si>
    <t>3054</t>
  </si>
  <si>
    <t>CARLTON NORTH</t>
  </si>
  <si>
    <t>PRINCES HILL</t>
  </si>
  <si>
    <t>3053</t>
  </si>
  <si>
    <t>CARLTON SOUTH</t>
  </si>
  <si>
    <t>3052</t>
  </si>
  <si>
    <t>MELBOURNE UNIVERSITY</t>
  </si>
  <si>
    <t>PARKVILLE</t>
  </si>
  <si>
    <t>3051</t>
  </si>
  <si>
    <t>HOTHAM HILL</t>
  </si>
  <si>
    <t>NORTH MELBOURNE</t>
  </si>
  <si>
    <t>3050</t>
  </si>
  <si>
    <t>ROYAL MELBOURNE HOSPITAL</t>
  </si>
  <si>
    <t>3049</t>
  </si>
  <si>
    <t>ATTWOOD</t>
  </si>
  <si>
    <t>WESTMEADOWS</t>
  </si>
  <si>
    <t>3048</t>
  </si>
  <si>
    <t>COOLAROO</t>
  </si>
  <si>
    <t>MEADOW HEIGHTS</t>
  </si>
  <si>
    <t>3047</t>
  </si>
  <si>
    <t>DALLAS</t>
  </si>
  <si>
    <t>JACANA</t>
  </si>
  <si>
    <t>3046</t>
  </si>
  <si>
    <t>HADFIELD</t>
  </si>
  <si>
    <t>OAK PARK</t>
  </si>
  <si>
    <t>3045</t>
  </si>
  <si>
    <t>MELBOURNE AIRPORT</t>
  </si>
  <si>
    <t>3044</t>
  </si>
  <si>
    <t>PASCOE VALE</t>
  </si>
  <si>
    <t>PASCOE VALE SOUTH</t>
  </si>
  <si>
    <t>3043</t>
  </si>
  <si>
    <t>GLADSTONE PARK</t>
  </si>
  <si>
    <t>GOWANBRAE</t>
  </si>
  <si>
    <t>TULLAMARINE</t>
  </si>
  <si>
    <t>3042</t>
  </si>
  <si>
    <t>AIRPORT WEST</t>
  </si>
  <si>
    <t>KEILOR PARK</t>
  </si>
  <si>
    <t>NIDDRIE</t>
  </si>
  <si>
    <t>NIDDRIE NORTH</t>
  </si>
  <si>
    <t>3041</t>
  </si>
  <si>
    <t>CROSS KEYS</t>
  </si>
  <si>
    <t>ESSENDON FIELDS</t>
  </si>
  <si>
    <t>ESSENDON NORTH</t>
  </si>
  <si>
    <t>STRATHMORE HEIGHTS</t>
  </si>
  <si>
    <t>3040</t>
  </si>
  <si>
    <t>ABERFELDIE</t>
  </si>
  <si>
    <t>ESSENDON</t>
  </si>
  <si>
    <t>ESSENDON WEST</t>
  </si>
  <si>
    <t>3039</t>
  </si>
  <si>
    <t>MOONEE PONDS</t>
  </si>
  <si>
    <t>3038</t>
  </si>
  <si>
    <t>KEILOR DOWNS</t>
  </si>
  <si>
    <t>KEILOR LODGE</t>
  </si>
  <si>
    <t>TAYLORS LAKES</t>
  </si>
  <si>
    <t>WATERGARDENS</t>
  </si>
  <si>
    <t>3037</t>
  </si>
  <si>
    <t>CALDER PARK</t>
  </si>
  <si>
    <t>DELAHEY</t>
  </si>
  <si>
    <t>SYDENHAM</t>
  </si>
  <si>
    <t>TAYLORS HILL</t>
  </si>
  <si>
    <t>3036</t>
  </si>
  <si>
    <t>KEILOR</t>
  </si>
  <si>
    <t>KEILOR NORTH</t>
  </si>
  <si>
    <t>3034</t>
  </si>
  <si>
    <t>AVONDALE HEIGHTS</t>
  </si>
  <si>
    <t>3033</t>
  </si>
  <si>
    <t>KEILOR EAST</t>
  </si>
  <si>
    <t>3032</t>
  </si>
  <si>
    <t>ASCOT VALE</t>
  </si>
  <si>
    <t>HIGHPOINT CITY</t>
  </si>
  <si>
    <t>MARIBYRNONG</t>
  </si>
  <si>
    <t>TRAVANCORE</t>
  </si>
  <si>
    <t>3031</t>
  </si>
  <si>
    <t>FLEMINGTON</t>
  </si>
  <si>
    <t>3030</t>
  </si>
  <si>
    <t>CHARTWELL</t>
  </si>
  <si>
    <t>COCOROC</t>
  </si>
  <si>
    <t>DERRIMUT</t>
  </si>
  <si>
    <t>POINT COOK</t>
  </si>
  <si>
    <t>QUANDONG</t>
  </si>
  <si>
    <t>WERRIBEE</t>
  </si>
  <si>
    <t>WERRIBEE SOUTH</t>
  </si>
  <si>
    <t>3029</t>
  </si>
  <si>
    <t>HOPPERS CROSSING</t>
  </si>
  <si>
    <t>TARNEIT</t>
  </si>
  <si>
    <t>TRUGANINA</t>
  </si>
  <si>
    <t>3028</t>
  </si>
  <si>
    <t>ALTONA MEADOWS</t>
  </si>
  <si>
    <t>3027</t>
  </si>
  <si>
    <t>LAVERTON RAAF</t>
  </si>
  <si>
    <t>WILLIAMS LANDING</t>
  </si>
  <si>
    <t>WILLIAMS RAAF</t>
  </si>
  <si>
    <t>3026</t>
  </si>
  <si>
    <t>LAVERTON NORTH</t>
  </si>
  <si>
    <t>3025</t>
  </si>
  <si>
    <t>ALTONA EAST</t>
  </si>
  <si>
    <t>ALTONA GATE</t>
  </si>
  <si>
    <t>ALTONA NORTH</t>
  </si>
  <si>
    <t>3024</t>
  </si>
  <si>
    <t>MAMBOURIN</t>
  </si>
  <si>
    <t>MANOR LAKES</t>
  </si>
  <si>
    <t>MOUNT COTTRELL</t>
  </si>
  <si>
    <t>WYNDHAM VALE</t>
  </si>
  <si>
    <t>3023</t>
  </si>
  <si>
    <t>BURNSIDE HEIGHTS</t>
  </si>
  <si>
    <t>CAIRNLEA</t>
  </si>
  <si>
    <t>CAROLINE SPRINGS</t>
  </si>
  <si>
    <t>DEER PARK</t>
  </si>
  <si>
    <t>DEER PARK NORTH</t>
  </si>
  <si>
    <t>RAVENHALL</t>
  </si>
  <si>
    <t>3022</t>
  </si>
  <si>
    <t>ARDEER</t>
  </si>
  <si>
    <t>DEER PARK EAST</t>
  </si>
  <si>
    <t>3021</t>
  </si>
  <si>
    <t>ALBANVALE</t>
  </si>
  <si>
    <t>KEALBA</t>
  </si>
  <si>
    <t>ST ALBANS</t>
  </si>
  <si>
    <t>3020</t>
  </si>
  <si>
    <t>GLENGALA</t>
  </si>
  <si>
    <t>SUNSHINE</t>
  </si>
  <si>
    <t>SUNSHINE NORTH</t>
  </si>
  <si>
    <t>SUNSHINE WEST</t>
  </si>
  <si>
    <t>3019</t>
  </si>
  <si>
    <t>BRAYBROOK</t>
  </si>
  <si>
    <t>BRAYBROOK NORTH</t>
  </si>
  <si>
    <t>3018</t>
  </si>
  <si>
    <t>SEAHOLME</t>
  </si>
  <si>
    <t>3016</t>
  </si>
  <si>
    <t>WILLIAMSTOWN NORTH</t>
  </si>
  <si>
    <t>3015</t>
  </si>
  <si>
    <t>SOUTH KINGSVILLE</t>
  </si>
  <si>
    <t>SPOTSWOOD</t>
  </si>
  <si>
    <t>3013</t>
  </si>
  <si>
    <t>YARRAVILLE</t>
  </si>
  <si>
    <t>YARRAVILLE WEST</t>
  </si>
  <si>
    <t>3012</t>
  </si>
  <si>
    <t>KINGSVILLE</t>
  </si>
  <si>
    <t>KINGSVILLE WEST</t>
  </si>
  <si>
    <t>MAIDSTONE</t>
  </si>
  <si>
    <t>TOTTENHAM</t>
  </si>
  <si>
    <t>WEST FOOTSCRAY</t>
  </si>
  <si>
    <t>3011</t>
  </si>
  <si>
    <t>FOOTSCRAY</t>
  </si>
  <si>
    <t>SEDDON WEST</t>
  </si>
  <si>
    <t>3010</t>
  </si>
  <si>
    <t>UNIVERSITY OF MELBOURNE</t>
  </si>
  <si>
    <t>3008</t>
  </si>
  <si>
    <t>DOCKLANDS</t>
  </si>
  <si>
    <t>3006</t>
  </si>
  <si>
    <t>SOUTH WHARF</t>
  </si>
  <si>
    <t>SOUTHBANK</t>
  </si>
  <si>
    <t>3005</t>
  </si>
  <si>
    <t>WORLD TRADE CENTRE</t>
  </si>
  <si>
    <t>3004</t>
  </si>
  <si>
    <t>MELBOURNE</t>
  </si>
  <si>
    <t>ST KILDA ROAD CENTRAL</t>
  </si>
  <si>
    <t>ST KILDA ROAD MELBOURNE</t>
  </si>
  <si>
    <t>3003</t>
  </si>
  <si>
    <t>WEST MELBOURNE</t>
  </si>
  <si>
    <t>3002</t>
  </si>
  <si>
    <t>EAST MELBOURNE</t>
  </si>
  <si>
    <t>3001</t>
  </si>
  <si>
    <t>3000</t>
  </si>
  <si>
    <t>2914</t>
  </si>
  <si>
    <t>BONNER</t>
  </si>
  <si>
    <t>FORDE</t>
  </si>
  <si>
    <t>HARRISON</t>
  </si>
  <si>
    <t>MONCRIEFF</t>
  </si>
  <si>
    <t>THROSBY</t>
  </si>
  <si>
    <t>2913</t>
  </si>
  <si>
    <t>TAYLOR</t>
  </si>
  <si>
    <t>GINNINDERRA VILLAGE</t>
  </si>
  <si>
    <t>KINLYSIDE</t>
  </si>
  <si>
    <t>NGUNNAWAL</t>
  </si>
  <si>
    <t>NICHOLLS</t>
  </si>
  <si>
    <t>2912</t>
  </si>
  <si>
    <t>GUNGAHLIN</t>
  </si>
  <si>
    <t>2911</t>
  </si>
  <si>
    <t>CRACE</t>
  </si>
  <si>
    <t>2906</t>
  </si>
  <si>
    <t>BANKS</t>
  </si>
  <si>
    <t>CONDER</t>
  </si>
  <si>
    <t>2905</t>
  </si>
  <si>
    <t>CALWELL</t>
  </si>
  <si>
    <t>CHISHOLM</t>
  </si>
  <si>
    <t>GILMORE</t>
  </si>
  <si>
    <t>ISABELLA PLAINS</t>
  </si>
  <si>
    <t>RICHARDSON</t>
  </si>
  <si>
    <t>2904</t>
  </si>
  <si>
    <t>FADDEN</t>
  </si>
  <si>
    <t>2903</t>
  </si>
  <si>
    <t>ERINDALE CENTRE</t>
  </si>
  <si>
    <t>WANNIASSA</t>
  </si>
  <si>
    <t>2902</t>
  </si>
  <si>
    <t>KAMBAH</t>
  </si>
  <si>
    <t>KAMBAH VILLAGE</t>
  </si>
  <si>
    <t>2900</t>
  </si>
  <si>
    <t>GREENWAY</t>
  </si>
  <si>
    <t>Capital Region</t>
  </si>
  <si>
    <t>TUGGERANONG</t>
  </si>
  <si>
    <t>2899</t>
  </si>
  <si>
    <t>NORFOLK ISLAND</t>
  </si>
  <si>
    <t>2898</t>
  </si>
  <si>
    <t>LORD HOWE ISLAND</t>
  </si>
  <si>
    <t>Mid North Coast</t>
  </si>
  <si>
    <t>2891</t>
  </si>
  <si>
    <t>SYDNEY GATEWAY FACILITY</t>
  </si>
  <si>
    <t>2890</t>
  </si>
  <si>
    <t>AUSTRALIAN DEFENCE FORCES</t>
  </si>
  <si>
    <t>2880</t>
  </si>
  <si>
    <t>BROKEN HILL</t>
  </si>
  <si>
    <t>BROKEN HILL NORTH</t>
  </si>
  <si>
    <t>BROKEN HILL WEST</t>
  </si>
  <si>
    <t>BROUGHAMS GATE</t>
  </si>
  <si>
    <t>BURNS</t>
  </si>
  <si>
    <t>CAMERON CORNER</t>
  </si>
  <si>
    <t>EURIOWIE</t>
  </si>
  <si>
    <t>FOWLERS GAP</t>
  </si>
  <si>
    <t>KINALUNG</t>
  </si>
  <si>
    <t>LITTLE TOPAR</t>
  </si>
  <si>
    <t>MILPARINKA</t>
  </si>
  <si>
    <t>MUTAWINTJI</t>
  </si>
  <si>
    <t>PACKSADDLE</t>
  </si>
  <si>
    <t>SOUTH BROKEN HILL</t>
  </si>
  <si>
    <t>STEPHENS CREEK</t>
  </si>
  <si>
    <t>TIBOOBURRA</t>
  </si>
  <si>
    <t>2879</t>
  </si>
  <si>
    <t>COPI HOLLOW</t>
  </si>
  <si>
    <t>MENINDEE</t>
  </si>
  <si>
    <t>2878</t>
  </si>
  <si>
    <t>BEILPAJAH</t>
  </si>
  <si>
    <t>CONOBLE</t>
  </si>
  <si>
    <t>MANARA</t>
  </si>
  <si>
    <t>MOSSGIEL</t>
  </si>
  <si>
    <t>2877</t>
  </si>
  <si>
    <t>BOONA MOUNT</t>
  </si>
  <si>
    <t>Central West</t>
  </si>
  <si>
    <t>CONDOBOLIN</t>
  </si>
  <si>
    <t>DERRIWONG</t>
  </si>
  <si>
    <t>EREMERANG</t>
  </si>
  <si>
    <t>EUABALONG</t>
  </si>
  <si>
    <t>EUABALONG WEST</t>
  </si>
  <si>
    <t>KIACATOO</t>
  </si>
  <si>
    <t>MILBY</t>
  </si>
  <si>
    <t>MULGUTHRIE</t>
  </si>
  <si>
    <t>2876</t>
  </si>
  <si>
    <t>BOGAN GATE</t>
  </si>
  <si>
    <t>BOTFIELDS</t>
  </si>
  <si>
    <t>GUNNINGBLAND</t>
  </si>
  <si>
    <t>NELUNGALOO</t>
  </si>
  <si>
    <t>2875</t>
  </si>
  <si>
    <t>BRUIE PLAINS</t>
  </si>
  <si>
    <t>FIFIELD</t>
  </si>
  <si>
    <t>OOTHA</t>
  </si>
  <si>
    <t>THE TROFFS</t>
  </si>
  <si>
    <t>TRUNDLE</t>
  </si>
  <si>
    <t>YARRABANDAI</t>
  </si>
  <si>
    <t>2874</t>
  </si>
  <si>
    <t>TULLAMORE</t>
  </si>
  <si>
    <t>YETHERA</t>
  </si>
  <si>
    <t>2873</t>
  </si>
  <si>
    <t>ALBERT</t>
  </si>
  <si>
    <t>LANSDALE</t>
  </si>
  <si>
    <t>MIAMLEY</t>
  </si>
  <si>
    <t>MIAMLEY NORTH</t>
  </si>
  <si>
    <t>2871</t>
  </si>
  <si>
    <t>BANDON</t>
  </si>
  <si>
    <t>BEDGERABONG</t>
  </si>
  <si>
    <t>BEDGEREBONG</t>
  </si>
  <si>
    <t>BUNDABURRAH</t>
  </si>
  <si>
    <t>CALARIE</t>
  </si>
  <si>
    <t>CARRAWABBITY</t>
  </si>
  <si>
    <t>CUMBIJOWA</t>
  </si>
  <si>
    <t>FAIRHOLME</t>
  </si>
  <si>
    <t>GAREMA</t>
  </si>
  <si>
    <t>GRAWLIN</t>
  </si>
  <si>
    <t>GUNNING GAP</t>
  </si>
  <si>
    <t>JEMALONG</t>
  </si>
  <si>
    <t>MULYANDRY</t>
  </si>
  <si>
    <t>OOMA</t>
  </si>
  <si>
    <t>PAYTENS BRIDGE</t>
  </si>
  <si>
    <t>WEELONG</t>
  </si>
  <si>
    <t>WIRRINYA</t>
  </si>
  <si>
    <t>YARRAGONG</t>
  </si>
  <si>
    <t>2870</t>
  </si>
  <si>
    <t>ALECTOWN</t>
  </si>
  <si>
    <t>BEARGAMIL</t>
  </si>
  <si>
    <t>BINDOGUNDRA</t>
  </si>
  <si>
    <t>BROLGAN</t>
  </si>
  <si>
    <t>BUMBERRY</t>
  </si>
  <si>
    <t>COOKAMIDGERA</t>
  </si>
  <si>
    <t>COOKS MYALLS</t>
  </si>
  <si>
    <t>DAROOBALGIE</t>
  </si>
  <si>
    <t>GOOBANG</t>
  </si>
  <si>
    <t>GOONUMBLA</t>
  </si>
  <si>
    <t>MANDAGERY</t>
  </si>
  <si>
    <t>MICKIBRI</t>
  </si>
  <si>
    <t>MUGINCOBLE</t>
  </si>
  <si>
    <t>NANARDINE</t>
  </si>
  <si>
    <t>PARKES</t>
  </si>
  <si>
    <t>PARKESBOROUGH</t>
  </si>
  <si>
    <t>SHALLOW RUSH</t>
  </si>
  <si>
    <t>TICHBORNE</t>
  </si>
  <si>
    <t>2869</t>
  </si>
  <si>
    <t>MUNGERY</t>
  </si>
  <si>
    <t>TOMINGLEY</t>
  </si>
  <si>
    <t>TREWILGA</t>
  </si>
  <si>
    <t>2868</t>
  </si>
  <si>
    <t>BOURNEWOOD</t>
  </si>
  <si>
    <t>OBLEY</t>
  </si>
  <si>
    <t>UPPER OBLEY</t>
  </si>
  <si>
    <t>YEOVAL</t>
  </si>
  <si>
    <t>2867</t>
  </si>
  <si>
    <t>BALDRY</t>
  </si>
  <si>
    <t>CUMNOCK</t>
  </si>
  <si>
    <t>EURIMBLA</t>
  </si>
  <si>
    <t>LOOMBAH</t>
  </si>
  <si>
    <t>YULLUNDRY</t>
  </si>
  <si>
    <t>2866</t>
  </si>
  <si>
    <t>BOOMEY</t>
  </si>
  <si>
    <t>COPPER HILL</t>
  </si>
  <si>
    <t>CUNDUMBUL</t>
  </si>
  <si>
    <t>EUCHAREENA</t>
  </si>
  <si>
    <t>GARRA</t>
  </si>
  <si>
    <t>LARRAS LEE</t>
  </si>
  <si>
    <t>MOLONG</t>
  </si>
  <si>
    <t>THE SHADES</t>
  </si>
  <si>
    <t>WARNECLIFFE</t>
  </si>
  <si>
    <t>2865</t>
  </si>
  <si>
    <t>BOCOBRA</t>
  </si>
  <si>
    <t>GREGRA</t>
  </si>
  <si>
    <t>GUMBLE</t>
  </si>
  <si>
    <t>MANILDRA</t>
  </si>
  <si>
    <t>2864</t>
  </si>
  <si>
    <t>BOREE</t>
  </si>
  <si>
    <t>BOWAN PARK</t>
  </si>
  <si>
    <t>CUDAL</t>
  </si>
  <si>
    <t>MURGA</t>
  </si>
  <si>
    <t>TOOGONG</t>
  </si>
  <si>
    <t>2852</t>
  </si>
  <si>
    <t>BARNEYS REEF</t>
  </si>
  <si>
    <t>BERYL</t>
  </si>
  <si>
    <t>BIRAGANBIL</t>
  </si>
  <si>
    <t>BUNGABA</t>
  </si>
  <si>
    <t>COPE</t>
  </si>
  <si>
    <t>CUMBANDRY</t>
  </si>
  <si>
    <t>GOOLMA</t>
  </si>
  <si>
    <t>GULGONG</t>
  </si>
  <si>
    <t>GUNTAWANG</t>
  </si>
  <si>
    <t>MEBUL</t>
  </si>
  <si>
    <t>MEROTHERIE</t>
  </si>
  <si>
    <t>STUBBO</t>
  </si>
  <si>
    <t>TALLAWANG</t>
  </si>
  <si>
    <t>TWO MILE FLAT</t>
  </si>
  <si>
    <t>2850</t>
  </si>
  <si>
    <t>AARONS PASS</t>
  </si>
  <si>
    <t>APPLE TREE FLAT</t>
  </si>
  <si>
    <t>AVISFORD</t>
  </si>
  <si>
    <t>BARA</t>
  </si>
  <si>
    <t>BARIGAN</t>
  </si>
  <si>
    <t>BEN BUCKLEY</t>
  </si>
  <si>
    <t>BOCOBLE</t>
  </si>
  <si>
    <t>BOMBIRA</t>
  </si>
  <si>
    <t>BOTOBOLAR</t>
  </si>
  <si>
    <t>BUCKAROO</t>
  </si>
  <si>
    <t>BURRUNDULLA</t>
  </si>
  <si>
    <t>CAERLEON</t>
  </si>
  <si>
    <t>CANADIAN LEAD</t>
  </si>
  <si>
    <t>CARCALGONG</t>
  </si>
  <si>
    <t>COOKS GAP</t>
  </si>
  <si>
    <t>COOYAL</t>
  </si>
  <si>
    <t>CUDGEGONG</t>
  </si>
  <si>
    <t>CULLENBONE</t>
  </si>
  <si>
    <t>CUMBO</t>
  </si>
  <si>
    <t>ERUDGERE</t>
  </si>
  <si>
    <t>EURUNDEREE</t>
  </si>
  <si>
    <t>FROG ROCK</t>
  </si>
  <si>
    <t>GALAMBINE</t>
  </si>
  <si>
    <t>GLEN AYR</t>
  </si>
  <si>
    <t>GRATTAI</t>
  </si>
  <si>
    <t>GULGAMREE</t>
  </si>
  <si>
    <t>HARGRAVES</t>
  </si>
  <si>
    <t>HAYES GAP</t>
  </si>
  <si>
    <t>HOME RULE</t>
  </si>
  <si>
    <t>ILFORD</t>
  </si>
  <si>
    <t>KAINS FLAT</t>
  </si>
  <si>
    <t>LINBURN</t>
  </si>
  <si>
    <t>LONG CREEK</t>
  </si>
  <si>
    <t>LUE</t>
  </si>
  <si>
    <t>MAITLAND BAR</t>
  </si>
  <si>
    <t>MENAH</t>
  </si>
  <si>
    <t>MEROO</t>
  </si>
  <si>
    <t>MILLSVILLE</t>
  </si>
  <si>
    <t>MILROY</t>
  </si>
  <si>
    <t>MOGO</t>
  </si>
  <si>
    <t>MONIVAE</t>
  </si>
  <si>
    <t>MOOLARBEN</t>
  </si>
  <si>
    <t>MOUNT FROME</t>
  </si>
  <si>
    <t>MOUNT KNOWLES</t>
  </si>
  <si>
    <t>MUDGEE</t>
  </si>
  <si>
    <t>MULLAMUDDY</t>
  </si>
  <si>
    <t>MUNGHORN</t>
  </si>
  <si>
    <t>MURRAGAMBA</t>
  </si>
  <si>
    <t>PIAMBONG</t>
  </si>
  <si>
    <t>PUTTA BUCCA</t>
  </si>
  <si>
    <t>PYRAMUL</t>
  </si>
  <si>
    <t>QUEENS PINCH</t>
  </si>
  <si>
    <t>RAZORBACK</t>
  </si>
  <si>
    <t>RIVERLEA</t>
  </si>
  <si>
    <t>RUNNING STREAM</t>
  </si>
  <si>
    <t>SALLYS FLAT</t>
  </si>
  <si>
    <t>SPRING FLAT</t>
  </si>
  <si>
    <t>ST FILLANS</t>
  </si>
  <si>
    <t>TAMBAROORA</t>
  </si>
  <si>
    <t>TICHULAR</t>
  </si>
  <si>
    <t>TOTNES VALLEY</t>
  </si>
  <si>
    <t>TRIAMBLE</t>
  </si>
  <si>
    <t>TURILL</t>
  </si>
  <si>
    <t>TWELVE MILE</t>
  </si>
  <si>
    <t>ULAN</t>
  </si>
  <si>
    <t>ULLAMALLA</t>
  </si>
  <si>
    <t>WILBETREE</t>
  </si>
  <si>
    <t>WILPINJONG</t>
  </si>
  <si>
    <t>WOLLAR</t>
  </si>
  <si>
    <t>YARRABIN</t>
  </si>
  <si>
    <t>2849</t>
  </si>
  <si>
    <t>BOGEE</t>
  </si>
  <si>
    <t>BREAKFAST CREEK</t>
  </si>
  <si>
    <t>BUDDEN</t>
  </si>
  <si>
    <t>BYLONG</t>
  </si>
  <si>
    <t>CARWELL</t>
  </si>
  <si>
    <t>COGGAN</t>
  </si>
  <si>
    <t>COXS CREEK</t>
  </si>
  <si>
    <t>COXS CROWN</t>
  </si>
  <si>
    <t>DABEE</t>
  </si>
  <si>
    <t>DUNGEREE</t>
  </si>
  <si>
    <t>DUNVILLE LOOP</t>
  </si>
  <si>
    <t>GINGHI</t>
  </si>
  <si>
    <t>GLEN ALICE</t>
  </si>
  <si>
    <t>GROWEE</t>
  </si>
  <si>
    <t>KELGOOLA</t>
  </si>
  <si>
    <t>LEE CREEK</t>
  </si>
  <si>
    <t>MOUNT MARSDEN</t>
  </si>
  <si>
    <t>MURRUMBO</t>
  </si>
  <si>
    <t>NULLO MOUNTAIN</t>
  </si>
  <si>
    <t>PINNACLE SWAMP</t>
  </si>
  <si>
    <t>PYANGLE</t>
  </si>
  <si>
    <t>RYLSTONE</t>
  </si>
  <si>
    <t>UPPER BYLONG</t>
  </si>
  <si>
    <t>UPPER GROWEE</t>
  </si>
  <si>
    <t>UPPER NILE</t>
  </si>
  <si>
    <t>WIRRABA</t>
  </si>
  <si>
    <t>2848</t>
  </si>
  <si>
    <t>BROGANS CREEK</t>
  </si>
  <si>
    <t>CHARBON</t>
  </si>
  <si>
    <t>CLANDULLA</t>
  </si>
  <si>
    <t>KANDOS</t>
  </si>
  <si>
    <t>2847</t>
  </si>
  <si>
    <t>PIPERS FLAT</t>
  </si>
  <si>
    <t>2846</t>
  </si>
  <si>
    <t>CAPERTEE</t>
  </si>
  <si>
    <t>GLEN DAVIS</t>
  </si>
  <si>
    <t>ROUND SWAMP</t>
  </si>
  <si>
    <t>2845</t>
  </si>
  <si>
    <t>ANGUS PLACE</t>
  </si>
  <si>
    <t>WALLERAWANG</t>
  </si>
  <si>
    <t>2844</t>
  </si>
  <si>
    <t>BIRRIWA</t>
  </si>
  <si>
    <t>COBBORA</t>
  </si>
  <si>
    <t>DUNEDOO</t>
  </si>
  <si>
    <t>LEADVILLE</t>
  </si>
  <si>
    <t>2843</t>
  </si>
  <si>
    <t>COOLAH</t>
  </si>
  <si>
    <t>2842</t>
  </si>
  <si>
    <t>MENDOORAN</t>
  </si>
  <si>
    <t>MOLLYAN</t>
  </si>
  <si>
    <t>NEW MOLLYAN</t>
  </si>
  <si>
    <t>WATTLE SPRINGS</t>
  </si>
  <si>
    <t>YARRAGRIN</t>
  </si>
  <si>
    <t>2840</t>
  </si>
  <si>
    <t>BOURKE</t>
  </si>
  <si>
    <t>ENNGONIA</t>
  </si>
  <si>
    <t>FORDS BRIDGE</t>
  </si>
  <si>
    <t>GUMBALIE</t>
  </si>
  <si>
    <t>GUNDERBOOKA</t>
  </si>
  <si>
    <t>LOUTH</t>
  </si>
  <si>
    <t>NORTH BOURKE</t>
  </si>
  <si>
    <t>TILPA</t>
  </si>
  <si>
    <t>URISINO</t>
  </si>
  <si>
    <t>WANAARING</t>
  </si>
  <si>
    <t>YANTABULLA</t>
  </si>
  <si>
    <t>2839</t>
  </si>
  <si>
    <t>BREWARRINA</t>
  </si>
  <si>
    <t>COLLERINA</t>
  </si>
  <si>
    <t>GONGOLGON</t>
  </si>
  <si>
    <t>NARRAN LAKE</t>
  </si>
  <si>
    <t>TALAWANTA</t>
  </si>
  <si>
    <t>WEILMORINGLE</t>
  </si>
  <si>
    <t>2838</t>
  </si>
  <si>
    <t>GOODOOGA</t>
  </si>
  <si>
    <t>2836</t>
  </si>
  <si>
    <t>GEMVILLE</t>
  </si>
  <si>
    <t>WHITE CLIFFS</t>
  </si>
  <si>
    <t>WILCANNIA</t>
  </si>
  <si>
    <t>2835</t>
  </si>
  <si>
    <t>CANBELEGO</t>
  </si>
  <si>
    <t>COBAR</t>
  </si>
  <si>
    <t>CUBBA</t>
  </si>
  <si>
    <t>GILGUNNIA</t>
  </si>
  <si>
    <t>KERRIGUNDI</t>
  </si>
  <si>
    <t>LERIDA</t>
  </si>
  <si>
    <t>NOONA</t>
  </si>
  <si>
    <t>TINDAREY</t>
  </si>
  <si>
    <t>2834</t>
  </si>
  <si>
    <t>LIGHTNING RIDGE</t>
  </si>
  <si>
    <t>2833</t>
  </si>
  <si>
    <t>COLLARENEBRI</t>
  </si>
  <si>
    <t>2832</t>
  </si>
  <si>
    <t>ANGLEDOOL</t>
  </si>
  <si>
    <t>BOOROOMA</t>
  </si>
  <si>
    <t>COME BY CHANCE</t>
  </si>
  <si>
    <t>CRYON</t>
  </si>
  <si>
    <t>CUMBORAH</t>
  </si>
  <si>
    <t>WALGETT</t>
  </si>
  <si>
    <t>2831</t>
  </si>
  <si>
    <t>ARMATREE</t>
  </si>
  <si>
    <t>BALLADORAN</t>
  </si>
  <si>
    <t>BILLEROY</t>
  </si>
  <si>
    <t>BRENDA</t>
  </si>
  <si>
    <t>BULLAGREEN</t>
  </si>
  <si>
    <t>BYROCK</t>
  </si>
  <si>
    <t>CARINDA</t>
  </si>
  <si>
    <t>COOLABAH</t>
  </si>
  <si>
    <t>ELONG ELONG</t>
  </si>
  <si>
    <t>EUMUNGERIE</t>
  </si>
  <si>
    <t>GEURIE</t>
  </si>
  <si>
    <t>GIRILAMBONE</t>
  </si>
  <si>
    <t>GUNGALMAN</t>
  </si>
  <si>
    <t>HERMIDALE</t>
  </si>
  <si>
    <t>MACQUARIE MARSHES</t>
  </si>
  <si>
    <t>MERRYGOEN</t>
  </si>
  <si>
    <t>MURIEL</t>
  </si>
  <si>
    <t>NEILREX</t>
  </si>
  <si>
    <t>NEVERTIRE</t>
  </si>
  <si>
    <t>NUBINGERIE</t>
  </si>
  <si>
    <t>NYMAGEE</t>
  </si>
  <si>
    <t>PINE CLUMP</t>
  </si>
  <si>
    <t>PONTO</t>
  </si>
  <si>
    <t>QUAMBONE</t>
  </si>
  <si>
    <t>TERRABELLA</t>
  </si>
  <si>
    <t>THE MARRA</t>
  </si>
  <si>
    <t>TOOLOON</t>
  </si>
  <si>
    <t>TOORAWEENAH</t>
  </si>
  <si>
    <t>WESTELLA</t>
  </si>
  <si>
    <t>WONGARBON</t>
  </si>
  <si>
    <t>2830</t>
  </si>
  <si>
    <t>BALLIMORE</t>
  </si>
  <si>
    <t>BARBIGAL</t>
  </si>
  <si>
    <t>BENI</t>
  </si>
  <si>
    <t>BENOLONG</t>
  </si>
  <si>
    <t>BOOTHENBA</t>
  </si>
  <si>
    <t>BROCKLEHURST</t>
  </si>
  <si>
    <t>BRUAH</t>
  </si>
  <si>
    <t>BUNGLEGUMBIE</t>
  </si>
  <si>
    <t>BURRABADINE</t>
  </si>
  <si>
    <t>BUTLERS FALLS</t>
  </si>
  <si>
    <t>COOLBAGGIE</t>
  </si>
  <si>
    <t>CUMBOOGLE</t>
  </si>
  <si>
    <t>DELROY GARDENS</t>
  </si>
  <si>
    <t>DICKYGUNDI</t>
  </si>
  <si>
    <t>DUBBO</t>
  </si>
  <si>
    <t>DUBBO EAST</t>
  </si>
  <si>
    <t>DUBBO GROVE</t>
  </si>
  <si>
    <t>DUBBO WEST</t>
  </si>
  <si>
    <t>DUNGARY</t>
  </si>
  <si>
    <t>ESCHOL</t>
  </si>
  <si>
    <t>EULOMOGO</t>
  </si>
  <si>
    <t>GLENGERRA</t>
  </si>
  <si>
    <t>GOONOO FOREST</t>
  </si>
  <si>
    <t>HYANDRA</t>
  </si>
  <si>
    <t>KICKABIL</t>
  </si>
  <si>
    <t>MANERA HEIGHTS</t>
  </si>
  <si>
    <t>MINORE</t>
  </si>
  <si>
    <t>MOGRIGUY</t>
  </si>
  <si>
    <t>MURONBUNG</t>
  </si>
  <si>
    <t>MURRUMBIDGERIE</t>
  </si>
  <si>
    <t>NORTH DUBBO</t>
  </si>
  <si>
    <t>ORANA HEIGHTS</t>
  </si>
  <si>
    <t>RAWSONVILLE</t>
  </si>
  <si>
    <t>SOUTH DUBBO</t>
  </si>
  <si>
    <t>TALBRAGAR</t>
  </si>
  <si>
    <t>TERRAMUNGAMINE</t>
  </si>
  <si>
    <t>THE SPRINGS</t>
  </si>
  <si>
    <t>TOONGI</t>
  </si>
  <si>
    <t>TROY JUNCTION</t>
  </si>
  <si>
    <t>WAMBANGALANG</t>
  </si>
  <si>
    <t>WARRIE</t>
  </si>
  <si>
    <t>WEST DUBBO</t>
  </si>
  <si>
    <t>WHYLANDRA CROSSING</t>
  </si>
  <si>
    <t>YARRABAR</t>
  </si>
  <si>
    <t>2829</t>
  </si>
  <si>
    <t>COMBARA</t>
  </si>
  <si>
    <t>CONIMBIA</t>
  </si>
  <si>
    <t>COONAMBLE</t>
  </si>
  <si>
    <t>GILGOOMA</t>
  </si>
  <si>
    <t>MAGOMETON</t>
  </si>
  <si>
    <t>NEBEA</t>
  </si>
  <si>
    <t>TERIDGERIE</t>
  </si>
  <si>
    <t>URAWILKIE</t>
  </si>
  <si>
    <t>WINGADEE</t>
  </si>
  <si>
    <t>2828</t>
  </si>
  <si>
    <t>BLACK HOLLOW</t>
  </si>
  <si>
    <t>BOURBAH</t>
  </si>
  <si>
    <t>GULARGAMBONE</t>
  </si>
  <si>
    <t>MOUNT TENANDRA</t>
  </si>
  <si>
    <t>QUANDA</t>
  </si>
  <si>
    <t>TONDERBURINE</t>
  </si>
  <si>
    <t>WARRUMBUNGLE</t>
  </si>
  <si>
    <t>2827</t>
  </si>
  <si>
    <t>BEARBONG</t>
  </si>
  <si>
    <t>BIDDON</t>
  </si>
  <si>
    <t>BREELONG</t>
  </si>
  <si>
    <t>CURBAN</t>
  </si>
  <si>
    <t>GILGANDRA</t>
  </si>
  <si>
    <t>MERRIGAL</t>
  </si>
  <si>
    <t>2826</t>
  </si>
  <si>
    <t>BOGAN</t>
  </si>
  <si>
    <t>2825</t>
  </si>
  <si>
    <t>BOBADAH</t>
  </si>
  <si>
    <t>BUDDABADAH</t>
  </si>
  <si>
    <t>CANONBA</t>
  </si>
  <si>
    <t>HONEYBUGLE</t>
  </si>
  <si>
    <t>MULLA</t>
  </si>
  <si>
    <t>MULLENGUDGERY</t>
  </si>
  <si>
    <t>MURRAWOMBIE</t>
  </si>
  <si>
    <t>NYNGAN</t>
  </si>
  <si>
    <t>PANGEE</t>
  </si>
  <si>
    <t>WARRIGAL</t>
  </si>
  <si>
    <t>2824</t>
  </si>
  <si>
    <t>BEEMUNNEL</t>
  </si>
  <si>
    <t>EENAWEENA</t>
  </si>
  <si>
    <t>MARTHAGUY</t>
  </si>
  <si>
    <t>MOUNT FOSTER</t>
  </si>
  <si>
    <t>MOUNT HARRIS</t>
  </si>
  <si>
    <t>MUMBLEBONE PLAIN</t>
  </si>
  <si>
    <t>PIGEONBAH</t>
  </si>
  <si>
    <t>SNAKES PLAIN</t>
  </si>
  <si>
    <t>TENANDRA</t>
  </si>
  <si>
    <t>2823</t>
  </si>
  <si>
    <t>BUNDEMAR</t>
  </si>
  <si>
    <t>CATHUNDRAL</t>
  </si>
  <si>
    <t>DANDALOO</t>
  </si>
  <si>
    <t>TRANGIE</t>
  </si>
  <si>
    <t>2821</t>
  </si>
  <si>
    <t>BURROWAY</t>
  </si>
  <si>
    <t>NARROMINE</t>
  </si>
  <si>
    <t>WYANGA</t>
  </si>
  <si>
    <t>2820</t>
  </si>
  <si>
    <t>ARTHURVILLE</t>
  </si>
  <si>
    <t>BAKERS SWAMP</t>
  </si>
  <si>
    <t>BODANGORA</t>
  </si>
  <si>
    <t>COMOBELLA</t>
  </si>
  <si>
    <t>CURRA CREEK</t>
  </si>
  <si>
    <t>DRIPSTONE</t>
  </si>
  <si>
    <t>FARNHAM</t>
  </si>
  <si>
    <t>GOLLAN</t>
  </si>
  <si>
    <t>LAKE BURRENDONG</t>
  </si>
  <si>
    <t>MONTEFIORES</t>
  </si>
  <si>
    <t>MOOKERAWA</t>
  </si>
  <si>
    <t>MOUNT AQUILA</t>
  </si>
  <si>
    <t>MOUNT ARTHUR</t>
  </si>
  <si>
    <t>MUMBIL</t>
  </si>
  <si>
    <t>NANIMA</t>
  </si>
  <si>
    <t>NEUREA</t>
  </si>
  <si>
    <t>NORTH YEOVAL</t>
  </si>
  <si>
    <t>SPICERS CREEK</t>
  </si>
  <si>
    <t>STUART TOWN</t>
  </si>
  <si>
    <t>SUNTOP</t>
  </si>
  <si>
    <t>WUULUMAN</t>
  </si>
  <si>
    <t>YARRAGAL</t>
  </si>
  <si>
    <t>2818</t>
  </si>
  <si>
    <t>2810</t>
  </si>
  <si>
    <t>BIMBI</t>
  </si>
  <si>
    <t>CARAGABAL</t>
  </si>
  <si>
    <t>GRENFELL</t>
  </si>
  <si>
    <t>PINEY RANGE</t>
  </si>
  <si>
    <t>PULLABOOKA</t>
  </si>
  <si>
    <t>WARRADERRY</t>
  </si>
  <si>
    <t>2809</t>
  </si>
  <si>
    <t>GREENETHORPE</t>
  </si>
  <si>
    <t>2808</t>
  </si>
  <si>
    <t>WYANGALA</t>
  </si>
  <si>
    <t>2807</t>
  </si>
  <si>
    <t>KOORAWATHA</t>
  </si>
  <si>
    <t>2806</t>
  </si>
  <si>
    <t>EUGOWRA</t>
  </si>
  <si>
    <t>EULIMORE</t>
  </si>
  <si>
    <t>NANAMI</t>
  </si>
  <si>
    <t>TRAJERE</t>
  </si>
  <si>
    <t>2805</t>
  </si>
  <si>
    <t>GOOLOOGONG</t>
  </si>
  <si>
    <t>2804</t>
  </si>
  <si>
    <t>BILLIMARI</t>
  </si>
  <si>
    <t>CANOWINDRA</t>
  </si>
  <si>
    <t>MOORBEL</t>
  </si>
  <si>
    <t>NYRANG CREEK</t>
  </si>
  <si>
    <t>2803</t>
  </si>
  <si>
    <t>BENDICK MURRELL</t>
  </si>
  <si>
    <t>CROWTHER</t>
  </si>
  <si>
    <t>WIRRIMAH</t>
  </si>
  <si>
    <t>2800</t>
  </si>
  <si>
    <t>AMMERDOWN</t>
  </si>
  <si>
    <t>BELGRAVIA</t>
  </si>
  <si>
    <t>BLETCHINGTON</t>
  </si>
  <si>
    <t>BORENORE</t>
  </si>
  <si>
    <t>CADIA</t>
  </si>
  <si>
    <t>CALARE</t>
  </si>
  <si>
    <t>CANOBOLAS</t>
  </si>
  <si>
    <t>CARGO</t>
  </si>
  <si>
    <t>CHEESEMANS CREEK</t>
  </si>
  <si>
    <t>CLERGATE</t>
  </si>
  <si>
    <t>CLIFTON GROVE</t>
  </si>
  <si>
    <t>CRANBURY</t>
  </si>
  <si>
    <t>CULLYA</t>
  </si>
  <si>
    <t>EMU SWAMP</t>
  </si>
  <si>
    <t>GLENROI</t>
  </si>
  <si>
    <t>HUNTLEY</t>
  </si>
  <si>
    <t>KALEENTHA</t>
  </si>
  <si>
    <t>KANGAROOBIE</t>
  </si>
  <si>
    <t>KERRS CREEK</t>
  </si>
  <si>
    <t>LEWIS PONDS</t>
  </si>
  <si>
    <t>LIDSTER</t>
  </si>
  <si>
    <t>LONG POINT</t>
  </si>
  <si>
    <t>LOWER LEWIS PONDS</t>
  </si>
  <si>
    <t>MARCH</t>
  </si>
  <si>
    <t>MULLION CREEK</t>
  </si>
  <si>
    <t>NANGAR</t>
  </si>
  <si>
    <t>NARRAMBLA</t>
  </si>
  <si>
    <t>NASHDALE</t>
  </si>
  <si>
    <t>OPHIR</t>
  </si>
  <si>
    <t>ORANGE</t>
  </si>
  <si>
    <t>ORANGE EAST</t>
  </si>
  <si>
    <t>PANUARA</t>
  </si>
  <si>
    <t>SUMA PARK</t>
  </si>
  <si>
    <t>SUMMER HILL CREEK</t>
  </si>
  <si>
    <t>TOWAC</t>
  </si>
  <si>
    <t>WALDEGRAVE</t>
  </si>
  <si>
    <t>WARRENDINE</t>
  </si>
  <si>
    <t>2799</t>
  </si>
  <si>
    <t>BARRY</t>
  </si>
  <si>
    <t>BLAYNEY</t>
  </si>
  <si>
    <t>BROWNS CREEK</t>
  </si>
  <si>
    <t>FITZGERALDS MOUNT</t>
  </si>
  <si>
    <t>KINGS PLAINS</t>
  </si>
  <si>
    <t>NEVILLE</t>
  </si>
  <si>
    <t>2798</t>
  </si>
  <si>
    <t>BENEREE</t>
  </si>
  <si>
    <t>BYNG</t>
  </si>
  <si>
    <t>FLYERS CREEK</t>
  </si>
  <si>
    <t>FOREST REEFS</t>
  </si>
  <si>
    <t>GUYONG</t>
  </si>
  <si>
    <t>MILLTHORPE</t>
  </si>
  <si>
    <t>SPRING TERRACE</t>
  </si>
  <si>
    <t>TALLWOOD</t>
  </si>
  <si>
    <t>2797</t>
  </si>
  <si>
    <t>GARLAND</t>
  </si>
  <si>
    <t>2796</t>
  </si>
  <si>
    <t>BATHURST MC</t>
  </si>
  <si>
    <t>2795</t>
  </si>
  <si>
    <t>ABERCROMBIE</t>
  </si>
  <si>
    <t>ABERCROMBIE RIVER</t>
  </si>
  <si>
    <t>ARKELL</t>
  </si>
  <si>
    <t>ARKSTONE</t>
  </si>
  <si>
    <t>BALD RIDGE</t>
  </si>
  <si>
    <t>BALLYROE</t>
  </si>
  <si>
    <t>BATHAMPTON</t>
  </si>
  <si>
    <t>BATHURST</t>
  </si>
  <si>
    <t>BATHURST WEST</t>
  </si>
  <si>
    <t>BILLYWILLINGA</t>
  </si>
  <si>
    <t>BOX RIDGE</t>
  </si>
  <si>
    <t>BREWONGLE</t>
  </si>
  <si>
    <t>BRUINBUN</t>
  </si>
  <si>
    <t>BURRAGA</t>
  </si>
  <si>
    <t>CALOOLA</t>
  </si>
  <si>
    <t>CHARLES STURT UNIVERSITY</t>
  </si>
  <si>
    <t>CLEAR CREEK</t>
  </si>
  <si>
    <t>COLO</t>
  </si>
  <si>
    <t>COPPERHANNIA</t>
  </si>
  <si>
    <t>COW FLAT</t>
  </si>
  <si>
    <t>CRUDINE</t>
  </si>
  <si>
    <t>CURRAGH</t>
  </si>
  <si>
    <t>DARK CORNER</t>
  </si>
  <si>
    <t>DOG ROCKS</t>
  </si>
  <si>
    <t>DURAMANA</t>
  </si>
  <si>
    <t>ESSINGTON</t>
  </si>
  <si>
    <t>EVANS PLAINS</t>
  </si>
  <si>
    <t>FITZGERALDS VALLEY</t>
  </si>
  <si>
    <t>FOSTERS VALLEY</t>
  </si>
  <si>
    <t>FREEMANTLE</t>
  </si>
  <si>
    <t>GARTHOWEN</t>
  </si>
  <si>
    <t>GEMALLA</t>
  </si>
  <si>
    <t>GEORGES PLAINS</t>
  </si>
  <si>
    <t>GILMANDYKE</t>
  </si>
  <si>
    <t>GORMANS HILL</t>
  </si>
  <si>
    <t>GOWAN</t>
  </si>
  <si>
    <t>HOBBYS YARDS</t>
  </si>
  <si>
    <t>ISABELLA</t>
  </si>
  <si>
    <t>JEREMY</t>
  </si>
  <si>
    <t>JUDDS CREEK</t>
  </si>
  <si>
    <t>KILLONGBUTTA</t>
  </si>
  <si>
    <t>KIRKCONNELL</t>
  </si>
  <si>
    <t>LAFFING WATERS</t>
  </si>
  <si>
    <t>LIMEKILNS</t>
  </si>
  <si>
    <t>MEADOW FLAT</t>
  </si>
  <si>
    <t>MILKERS FLAT</t>
  </si>
  <si>
    <t>MILLAH MURRAH</t>
  </si>
  <si>
    <t>MOORILDA</t>
  </si>
  <si>
    <t>MOUNT DAVID</t>
  </si>
  <si>
    <t>MOUNT PANORAMA</t>
  </si>
  <si>
    <t>MOUNT RANKIN</t>
  </si>
  <si>
    <t>NAPOLEON REEF</t>
  </si>
  <si>
    <t>OCONNELL</t>
  </si>
  <si>
    <t>ORTON PARK</t>
  </si>
  <si>
    <t>PALING YARDS</t>
  </si>
  <si>
    <t>PALMERS OAKY</t>
  </si>
  <si>
    <t>PEEL</t>
  </si>
  <si>
    <t>PERTHVILLE</t>
  </si>
  <si>
    <t>ROBIN HILL</t>
  </si>
  <si>
    <t>ROCK FOREST</t>
  </si>
  <si>
    <t>ROCKLEY</t>
  </si>
  <si>
    <t>ROCKLEY MOUNT</t>
  </si>
  <si>
    <t>SOFALA</t>
  </si>
  <si>
    <t>SOUTH BATHURST</t>
  </si>
  <si>
    <t>STEWARTS MOUNT</t>
  </si>
  <si>
    <t>SUNNY CORNER</t>
  </si>
  <si>
    <t>TANNAS MOUNT</t>
  </si>
  <si>
    <t>THE LAGOON</t>
  </si>
  <si>
    <t>THE ROCKS</t>
  </si>
  <si>
    <t>TRIANGLE FLAT</t>
  </si>
  <si>
    <t>TRUNKEY CREEK</t>
  </si>
  <si>
    <t>TURONDALE</t>
  </si>
  <si>
    <t>TWENTY FORESTS</t>
  </si>
  <si>
    <t>UPPER TURON</t>
  </si>
  <si>
    <t>WALANG</t>
  </si>
  <si>
    <t>WAMBOOL</t>
  </si>
  <si>
    <t>WATTON</t>
  </si>
  <si>
    <t>WEST BATHURST</t>
  </si>
  <si>
    <t>WIAGDON</t>
  </si>
  <si>
    <t>WIMBLEDON</t>
  </si>
  <si>
    <t>WINBURNDALE</t>
  </si>
  <si>
    <t>WINDRADYNE</t>
  </si>
  <si>
    <t>WISEMANS CREEK</t>
  </si>
  <si>
    <t>YARRAS</t>
  </si>
  <si>
    <t>YETHOLME</t>
  </si>
  <si>
    <t>2794</t>
  </si>
  <si>
    <t>BUMBALDRY</t>
  </si>
  <si>
    <t>COWRA</t>
  </si>
  <si>
    <t>HOVELLS CREEK</t>
  </si>
  <si>
    <t>MOUNT COLLINS</t>
  </si>
  <si>
    <t>NOONBINNA</t>
  </si>
  <si>
    <t>WATTAMONDARA</t>
  </si>
  <si>
    <t>WESTVILLE</t>
  </si>
  <si>
    <t>2793</t>
  </si>
  <si>
    <t>DARBYS FALLS</t>
  </si>
  <si>
    <t>MOUNT MCDONALD</t>
  </si>
  <si>
    <t>ROSEBERG</t>
  </si>
  <si>
    <t>2792</t>
  </si>
  <si>
    <t>BURNT YARDS</t>
  </si>
  <si>
    <t>MANDURAMA</t>
  </si>
  <si>
    <t>2791</t>
  </si>
  <si>
    <t>CARCOAR</t>
  </si>
  <si>
    <t>ERROWANBANG</t>
  </si>
  <si>
    <t>2790</t>
  </si>
  <si>
    <t>BEN BULLEN</t>
  </si>
  <si>
    <t>BLACKMANS FLAT</t>
  </si>
  <si>
    <t>BOWENFELS</t>
  </si>
  <si>
    <t>CLARENCE</t>
  </si>
  <si>
    <t>COBAR PARK</t>
  </si>
  <si>
    <t>CORNEY TOWN</t>
  </si>
  <si>
    <t>CULLEN BULLEN</t>
  </si>
  <si>
    <t>DOCTORS GAP</t>
  </si>
  <si>
    <t>GANBENANG</t>
  </si>
  <si>
    <t>GOOD FOREST</t>
  </si>
  <si>
    <t>HARTLEY VALE</t>
  </si>
  <si>
    <t>HASSANS WALLS</t>
  </si>
  <si>
    <t>HERMITAGE FLAT</t>
  </si>
  <si>
    <t>JENOLAN</t>
  </si>
  <si>
    <t>JENOLAN CAVES</t>
  </si>
  <si>
    <t>LIDSDALE</t>
  </si>
  <si>
    <t>LITHGOW</t>
  </si>
  <si>
    <t>LITTLE HARTLEY</t>
  </si>
  <si>
    <t>LITTLETON</t>
  </si>
  <si>
    <t>LOWTHER</t>
  </si>
  <si>
    <t>MARRANGAROO</t>
  </si>
  <si>
    <t>MCKELLARS PARK</t>
  </si>
  <si>
    <t>MORTS ESTATE</t>
  </si>
  <si>
    <t>MOUNT LAMBIE</t>
  </si>
  <si>
    <t>NEWNES</t>
  </si>
  <si>
    <t>NEWNES PLATEAU</t>
  </si>
  <si>
    <t>OAKY PARK</t>
  </si>
  <si>
    <t>POTTERY ESTATE</t>
  </si>
  <si>
    <t>RYDAL</t>
  </si>
  <si>
    <t>SHEEDYS GULLY</t>
  </si>
  <si>
    <t>SODWALLS</t>
  </si>
  <si>
    <t>SOUTH BOWENFELS</t>
  </si>
  <si>
    <t>SOUTH LITTLETON</t>
  </si>
  <si>
    <t>STATE MINE GULLY</t>
  </si>
  <si>
    <t>VALE OF CLWYDD</t>
  </si>
  <si>
    <t>WOLGAN VALLEY</t>
  </si>
  <si>
    <t>WOLLANGAMBE</t>
  </si>
  <si>
    <t>2787</t>
  </si>
  <si>
    <t>CHATHAM VALLEY</t>
  </si>
  <si>
    <t>DUCKMALOI</t>
  </si>
  <si>
    <t>EDITH</t>
  </si>
  <si>
    <t>GINGKIN</t>
  </si>
  <si>
    <t>GURNANG</t>
  </si>
  <si>
    <t>HAZELGROVE</t>
  </si>
  <si>
    <t>JAUNTER</t>
  </si>
  <si>
    <t>KANANGRA</t>
  </si>
  <si>
    <t>MOUNT OLIVE</t>
  </si>
  <si>
    <t>MOUNT WERONG</t>
  </si>
  <si>
    <t>MOZART</t>
  </si>
  <si>
    <t>NORWAY</t>
  </si>
  <si>
    <t>OBERON</t>
  </si>
  <si>
    <t>PORTERS RETREAT</t>
  </si>
  <si>
    <t>SHOOTERS HILL</t>
  </si>
  <si>
    <t>TARANA</t>
  </si>
  <si>
    <t>THE MEADOWS</t>
  </si>
  <si>
    <t>YERRANDERIE</t>
  </si>
  <si>
    <t>2786</t>
  </si>
  <si>
    <t>DARGAN</t>
  </si>
  <si>
    <t>MOUNT IRVINE</t>
  </si>
  <si>
    <t>MOUNT VICTORIA</t>
  </si>
  <si>
    <t>MOUNT WILSON</t>
  </si>
  <si>
    <t>2785</t>
  </si>
  <si>
    <t>MEGALONG</t>
  </si>
  <si>
    <t>MEGALONG VALLEY</t>
  </si>
  <si>
    <t>SHIPLEY</t>
  </si>
  <si>
    <t>2784</t>
  </si>
  <si>
    <t>BULLABURRA</t>
  </si>
  <si>
    <t>Sydney - Outer West and Blue Mountains</t>
  </si>
  <si>
    <t>2783</t>
  </si>
  <si>
    <t>LAWSON</t>
  </si>
  <si>
    <t>2782</t>
  </si>
  <si>
    <t>WENTWORTH FALLS</t>
  </si>
  <si>
    <t>2780</t>
  </si>
  <si>
    <t>KATOOMBA</t>
  </si>
  <si>
    <t>LEURA</t>
  </si>
  <si>
    <t>MEDLOW BATH</t>
  </si>
  <si>
    <t>YOSEMITE</t>
  </si>
  <si>
    <t>KATOOMBA DC</t>
  </si>
  <si>
    <t>2779</t>
  </si>
  <si>
    <t>HAZELBROOK</t>
  </si>
  <si>
    <t>2778</t>
  </si>
  <si>
    <t>BULLS CAMP</t>
  </si>
  <si>
    <t>2777</t>
  </si>
  <si>
    <t>HAWKESBURY HEIGHTS</t>
  </si>
  <si>
    <t>VALLEY HEIGHTS</t>
  </si>
  <si>
    <t>WINMALEE</t>
  </si>
  <si>
    <t>YELLOW ROCK</t>
  </si>
  <si>
    <t>2776</t>
  </si>
  <si>
    <t>FAULCONBRIDGE</t>
  </si>
  <si>
    <t>2775</t>
  </si>
  <si>
    <t>CENTRAL MACDONALD</t>
  </si>
  <si>
    <t>Central Coast</t>
  </si>
  <si>
    <t>FERNANCES</t>
  </si>
  <si>
    <t>GUNDERMAN</t>
  </si>
  <si>
    <t>HIGHER MACDONALD</t>
  </si>
  <si>
    <t>LAUGHTONDALE</t>
  </si>
  <si>
    <t>LOWER HAWKESBURY</t>
  </si>
  <si>
    <t>LOWER MACDONALD</t>
  </si>
  <si>
    <t>MARLOW</t>
  </si>
  <si>
    <t>MOGO CREEK</t>
  </si>
  <si>
    <t>PERRYS CROSSING</t>
  </si>
  <si>
    <t>SINGLETONS MILL</t>
  </si>
  <si>
    <t>SPENCER</t>
  </si>
  <si>
    <t>UPPER MACDONALD</t>
  </si>
  <si>
    <t>WEBBS CREEK</t>
  </si>
  <si>
    <t>WISEMANS FERRY</t>
  </si>
  <si>
    <t>2774</t>
  </si>
  <si>
    <t>BLAXLAND EAST</t>
  </si>
  <si>
    <t>MOUNT RIVERVIEW</t>
  </si>
  <si>
    <t>WARRIMOO</t>
  </si>
  <si>
    <t>2773</t>
  </si>
  <si>
    <t>GLENBROOK</t>
  </si>
  <si>
    <t>LAPSTONE</t>
  </si>
  <si>
    <t>2770</t>
  </si>
  <si>
    <t>Sydney - Blacktown</t>
  </si>
  <si>
    <t>BLACKETT</t>
  </si>
  <si>
    <t>DHARRUK</t>
  </si>
  <si>
    <t>EMERTON</t>
  </si>
  <si>
    <t>HEBERSHAM</t>
  </si>
  <si>
    <t>LETHBRIDGE PARK</t>
  </si>
  <si>
    <t>MINCHINBURY</t>
  </si>
  <si>
    <t>MOUNT DRUITT</t>
  </si>
  <si>
    <t>MOUNT DRUITT VILLAGE</t>
  </si>
  <si>
    <t>SHALVEY</t>
  </si>
  <si>
    <t>TREGEAR</t>
  </si>
  <si>
    <t>WHALAN</t>
  </si>
  <si>
    <t>WILLMOT</t>
  </si>
  <si>
    <t>2769</t>
  </si>
  <si>
    <t>THE PONDS</t>
  </si>
  <si>
    <t>2768</t>
  </si>
  <si>
    <t>PARKLEA</t>
  </si>
  <si>
    <t>STANHOPE GARDENS</t>
  </si>
  <si>
    <t>2767</t>
  </si>
  <si>
    <t>DOONSIDE</t>
  </si>
  <si>
    <t>BUNGARRIBEE</t>
  </si>
  <si>
    <t>2766</t>
  </si>
  <si>
    <t>EASTERN CREEK</t>
  </si>
  <si>
    <t>ROOTY HILL</t>
  </si>
  <si>
    <t>2765</t>
  </si>
  <si>
    <t>BERKSHIRE PARK</t>
  </si>
  <si>
    <t>Sydney - Baulkham Hills and Hawkesbury</t>
  </si>
  <si>
    <t>MARAYLYA</t>
  </si>
  <si>
    <t>MARSDEN PARK</t>
  </si>
  <si>
    <t>OAKVILLE</t>
  </si>
  <si>
    <t>RIVERSTONE</t>
  </si>
  <si>
    <t>VINEYARD</t>
  </si>
  <si>
    <t>2763</t>
  </si>
  <si>
    <t>ACACIA GARDENS</t>
  </si>
  <si>
    <t>QUAKERS HILL</t>
  </si>
  <si>
    <t>2762</t>
  </si>
  <si>
    <t>SCHOFIELDS</t>
  </si>
  <si>
    <t>TALLAWONG</t>
  </si>
  <si>
    <t>2761</t>
  </si>
  <si>
    <t>COLEBEE</t>
  </si>
  <si>
    <t>DEAN PARK</t>
  </si>
  <si>
    <t>GLENDENNING</t>
  </si>
  <si>
    <t>HASSALL GROVE</t>
  </si>
  <si>
    <t>2760</t>
  </si>
  <si>
    <t>COLYTON</t>
  </si>
  <si>
    <t>NORTH ST MARYS</t>
  </si>
  <si>
    <t>OXLEY PARK</t>
  </si>
  <si>
    <t>ROPES CROSSING</t>
  </si>
  <si>
    <t>ST MARYS EAST</t>
  </si>
  <si>
    <t>ST MARYS SOUTH</t>
  </si>
  <si>
    <t>2759</t>
  </si>
  <si>
    <t>ERSKINE PARK</t>
  </si>
  <si>
    <t>2758</t>
  </si>
  <si>
    <t>BLAXLANDS RIDGE</t>
  </si>
  <si>
    <t>EAST KURRAJONG</t>
  </si>
  <si>
    <t>KURRAJONG</t>
  </si>
  <si>
    <t>KURRAJONG HEIGHTS</t>
  </si>
  <si>
    <t>KURRAJONG HILLS</t>
  </si>
  <si>
    <t>BERAMBING</t>
  </si>
  <si>
    <t>BILPIN</t>
  </si>
  <si>
    <t>MOUNT TOMAH</t>
  </si>
  <si>
    <t>MOUNTAIN LAGOON</t>
  </si>
  <si>
    <t>THE DEVILS WILDERNESS</t>
  </si>
  <si>
    <t>WHEENY CREEK</t>
  </si>
  <si>
    <t>2757</t>
  </si>
  <si>
    <t>KURMOND</t>
  </si>
  <si>
    <t>2756</t>
  </si>
  <si>
    <t>BLIGH PARK</t>
  </si>
  <si>
    <t>CATTAI</t>
  </si>
  <si>
    <t>CORNWALLIS</t>
  </si>
  <si>
    <t>FREEMANS REACH</t>
  </si>
  <si>
    <t>GLOSSODIA</t>
  </si>
  <si>
    <t>MCGRATHS HILL</t>
  </si>
  <si>
    <t>PITT TOWN</t>
  </si>
  <si>
    <t>PITT TOWN BOTTOMS</t>
  </si>
  <si>
    <t>SCHEYVILLE</t>
  </si>
  <si>
    <t>SOUTH WINDSOR</t>
  </si>
  <si>
    <t>WINDSOR DOWNS</t>
  </si>
  <si>
    <t>CENTRAL COLO</t>
  </si>
  <si>
    <t>COLO HEIGHTS</t>
  </si>
  <si>
    <t>CUMBERLAND REACH</t>
  </si>
  <si>
    <t>LEETS VALE</t>
  </si>
  <si>
    <t>LOWER PORTLAND</t>
  </si>
  <si>
    <t>MAROOTA</t>
  </si>
  <si>
    <t>MELLONG</t>
  </si>
  <si>
    <t>SACKVILLE</t>
  </si>
  <si>
    <t>SACKVILLE NORTH</t>
  </si>
  <si>
    <t>SOUTH MAROOTA</t>
  </si>
  <si>
    <t>UPPER COLO</t>
  </si>
  <si>
    <t>WOMERAH</t>
  </si>
  <si>
    <t>2755</t>
  </si>
  <si>
    <t>RICHMOND RAAF</t>
  </si>
  <si>
    <t>2754</t>
  </si>
  <si>
    <t>NORTH RICHMOND</t>
  </si>
  <si>
    <t>THE SLOPES</t>
  </si>
  <si>
    <t>2753</t>
  </si>
  <si>
    <t>AGNES BANKS</t>
  </si>
  <si>
    <t>GROSE VALE</t>
  </si>
  <si>
    <t>GROSE WOLD</t>
  </si>
  <si>
    <t>RICHMOND LOWLANDS</t>
  </si>
  <si>
    <t>YARRAMUNDI</t>
  </si>
  <si>
    <t>BOWEN MOUNTAIN</t>
  </si>
  <si>
    <t>2752</t>
  </si>
  <si>
    <t>WARRAGAMBA</t>
  </si>
  <si>
    <t>2751</t>
  </si>
  <si>
    <t>PENRITH</t>
  </si>
  <si>
    <t>2750</t>
  </si>
  <si>
    <t>EMU PLAINS</t>
  </si>
  <si>
    <t>JAMISONTOWN</t>
  </si>
  <si>
    <t>LEONAY</t>
  </si>
  <si>
    <t>PENRITH PLAZA</t>
  </si>
  <si>
    <t>PENRITH SOUTH</t>
  </si>
  <si>
    <t>SOUTH PENRITH</t>
  </si>
  <si>
    <t>2749</t>
  </si>
  <si>
    <t>CASTLEREAGH</t>
  </si>
  <si>
    <t>CRANEBROOK</t>
  </si>
  <si>
    <t>2748</t>
  </si>
  <si>
    <t>ORCHARD HILLS</t>
  </si>
  <si>
    <t>2747</t>
  </si>
  <si>
    <t>CADDENS</t>
  </si>
  <si>
    <t>CAMBRIDGE GARDENS</t>
  </si>
  <si>
    <t>CAMBRIDGE PARK</t>
  </si>
  <si>
    <t>CLAREMONT MEADOWS</t>
  </si>
  <si>
    <t>JORDAN SPRINGS</t>
  </si>
  <si>
    <t>JORDAN SPRINGS EAST (DEVELOPMENT)</t>
  </si>
  <si>
    <t>LLANDILO</t>
  </si>
  <si>
    <t>SHANES PARK</t>
  </si>
  <si>
    <t>WERRINGTON</t>
  </si>
  <si>
    <t>WERRINGTON COUNTY</t>
  </si>
  <si>
    <t>WERRINGTON DOWNS</t>
  </si>
  <si>
    <t>2745</t>
  </si>
  <si>
    <t>GLENMORE PARK</t>
  </si>
  <si>
    <t>LUDDENHAM</t>
  </si>
  <si>
    <t>MULGOA</t>
  </si>
  <si>
    <t>REGENTVILLE</t>
  </si>
  <si>
    <t>WALLACIA</t>
  </si>
  <si>
    <t>2739</t>
  </si>
  <si>
    <t>BURONGA</t>
  </si>
  <si>
    <t>2738</t>
  </si>
  <si>
    <t>GOL GOL</t>
  </si>
  <si>
    <t>MALLEE</t>
  </si>
  <si>
    <t>MONAK</t>
  </si>
  <si>
    <t>TRENTHAM CLIFFS</t>
  </si>
  <si>
    <t>2737</t>
  </si>
  <si>
    <t>BENANEE</t>
  </si>
  <si>
    <t>EUSTON</t>
  </si>
  <si>
    <t>2736</t>
  </si>
  <si>
    <t>GOODNIGHT</t>
  </si>
  <si>
    <t>TOOLEYBUC</t>
  </si>
  <si>
    <t>2735</t>
  </si>
  <si>
    <t>KORALEIGH</t>
  </si>
  <si>
    <t>2734</t>
  </si>
  <si>
    <t>COOBOOL</t>
  </si>
  <si>
    <t>CUNNINYEUK</t>
  </si>
  <si>
    <t>DILPURRA</t>
  </si>
  <si>
    <t>KYALITE</t>
  </si>
  <si>
    <t>MELLOOL</t>
  </si>
  <si>
    <t>MOOLPA</t>
  </si>
  <si>
    <t>NACURRIE</t>
  </si>
  <si>
    <t>SPEEWA ISLAND</t>
  </si>
  <si>
    <t>STONY CROSSING</t>
  </si>
  <si>
    <t>TOORANIE</t>
  </si>
  <si>
    <t>TUELOGA</t>
  </si>
  <si>
    <t>WETUPPA</t>
  </si>
  <si>
    <t>2733</t>
  </si>
  <si>
    <t>DHURAGOON</t>
  </si>
  <si>
    <t>MOULAMEIN</t>
  </si>
  <si>
    <t>NIEMUR</t>
  </si>
  <si>
    <t>PEREKERTEN</t>
  </si>
  <si>
    <t>2732</t>
  </si>
  <si>
    <t>BARHAM</t>
  </si>
  <si>
    <t>BURRABOI</t>
  </si>
  <si>
    <t>COBRAMUNGA</t>
  </si>
  <si>
    <t>GONN</t>
  </si>
  <si>
    <t>NOORONG</t>
  </si>
  <si>
    <t>THULE</t>
  </si>
  <si>
    <t>TULLAKOOL</t>
  </si>
  <si>
    <t>2731</t>
  </si>
  <si>
    <t>BUNNALOO</t>
  </si>
  <si>
    <t>MOAMA</t>
  </si>
  <si>
    <t>TANTONAN</t>
  </si>
  <si>
    <t>THYRA</t>
  </si>
  <si>
    <t>WOMBOOTA</t>
  </si>
  <si>
    <t>2730</t>
  </si>
  <si>
    <t>BAGO</t>
  </si>
  <si>
    <t>BATLOW</t>
  </si>
  <si>
    <t>GREEN HILLS</t>
  </si>
  <si>
    <t>KUNAMA</t>
  </si>
  <si>
    <t>LOWER BAGO</t>
  </si>
  <si>
    <t>2729</t>
  </si>
  <si>
    <t>ADELONG</t>
  </si>
  <si>
    <t>BANGADANG</t>
  </si>
  <si>
    <t>BLACK CREEK</t>
  </si>
  <si>
    <t>CALIFAT</t>
  </si>
  <si>
    <t>COOLEYS CREEK</t>
  </si>
  <si>
    <t>DARLOW</t>
  </si>
  <si>
    <t>GRAHAMSTOWN</t>
  </si>
  <si>
    <t>MOUNT ADRAH</t>
  </si>
  <si>
    <t>MOUNT HOREB</t>
  </si>
  <si>
    <t>MUNDARLO</t>
  </si>
  <si>
    <t>SHARPS CREEK</t>
  </si>
  <si>
    <t>THE GROVE</t>
  </si>
  <si>
    <t>TUMBLONG</t>
  </si>
  <si>
    <t>WONDALGA</t>
  </si>
  <si>
    <t>YAVEN CREEK</t>
  </si>
  <si>
    <t>2727</t>
  </si>
  <si>
    <t>ADJUNGBILLY</t>
  </si>
  <si>
    <t>COOLAC</t>
  </si>
  <si>
    <t>GOBARRALONG</t>
  </si>
  <si>
    <t>2726</t>
  </si>
  <si>
    <t>BUNDARBO</t>
  </si>
  <si>
    <t>JUGIONG</t>
  </si>
  <si>
    <t>2725</t>
  </si>
  <si>
    <t>STOCKINBINGAL</t>
  </si>
  <si>
    <t>2722</t>
  </si>
  <si>
    <t>BONGALONG</t>
  </si>
  <si>
    <t>BONGONGALONG</t>
  </si>
  <si>
    <t>BRUNGLE</t>
  </si>
  <si>
    <t>BRUNGLE CREEK</t>
  </si>
  <si>
    <t>BURRA CREEK</t>
  </si>
  <si>
    <t>DARBALARA</t>
  </si>
  <si>
    <t>GUNDAGAI</t>
  </si>
  <si>
    <t>JACKALASS</t>
  </si>
  <si>
    <t>JONES CREEK</t>
  </si>
  <si>
    <t>MUTTAMA</t>
  </si>
  <si>
    <t>NANGUS</t>
  </si>
  <si>
    <t>RENO</t>
  </si>
  <si>
    <t>SOUTH GUNDAGAI</t>
  </si>
  <si>
    <t>TARRABANDRA</t>
  </si>
  <si>
    <t>WAGRAGOBILLY</t>
  </si>
  <si>
    <t>WILLIE PLOMA</t>
  </si>
  <si>
    <t>2721</t>
  </si>
  <si>
    <t>BLAND</t>
  </si>
  <si>
    <t>QUANDIALLA</t>
  </si>
  <si>
    <t>2720</t>
  </si>
  <si>
    <t>ARGALONG</t>
  </si>
  <si>
    <t>BLOWERING</t>
  </si>
  <si>
    <t>BOGONG PEAKS WILDERNESS</t>
  </si>
  <si>
    <t>BOMBOWLEE</t>
  </si>
  <si>
    <t>BOMBOWLEE CREEK</t>
  </si>
  <si>
    <t>BUDDONG</t>
  </si>
  <si>
    <t>COURAGAGO</t>
  </si>
  <si>
    <t>COURAJAGO</t>
  </si>
  <si>
    <t>GADARA</t>
  </si>
  <si>
    <t>GOCUP</t>
  </si>
  <si>
    <t>GOOBARRAGANDRA</t>
  </si>
  <si>
    <t>JONES BRIDGE</t>
  </si>
  <si>
    <t>KILLIMICAT</t>
  </si>
  <si>
    <t>LACMALAC</t>
  </si>
  <si>
    <t>MIDWAY</t>
  </si>
  <si>
    <t>MINJARY</t>
  </si>
  <si>
    <t>MUNDONGO</t>
  </si>
  <si>
    <t>PINBEYAN</t>
  </si>
  <si>
    <t>TALBINGO</t>
  </si>
  <si>
    <t>TUMORRAMA</t>
  </si>
  <si>
    <t>TUMUT</t>
  </si>
  <si>
    <t>TUMUT PLAINS</t>
  </si>
  <si>
    <t>WEREBOLDERA</t>
  </si>
  <si>
    <t>WERMATONG</t>
  </si>
  <si>
    <t>WINDOWIE</t>
  </si>
  <si>
    <t>WYANGLE</t>
  </si>
  <si>
    <t>YARRANGOBILLY</t>
  </si>
  <si>
    <t>2717</t>
  </si>
  <si>
    <t>COOMEALLA</t>
  </si>
  <si>
    <t>DARETON</t>
  </si>
  <si>
    <t>2716</t>
  </si>
  <si>
    <t>COREE SOUTH</t>
  </si>
  <si>
    <t>FOUR CORNERS</t>
  </si>
  <si>
    <t>GALA VALE</t>
  </si>
  <si>
    <t>JERILDERIE</t>
  </si>
  <si>
    <t>MABINS WELL</t>
  </si>
  <si>
    <t>MAIRJIMMY</t>
  </si>
  <si>
    <t>2715</t>
  </si>
  <si>
    <t>ARUMPO</t>
  </si>
  <si>
    <t>BALRANALD</t>
  </si>
  <si>
    <t>HATFIELD</t>
  </si>
  <si>
    <t>MUNGO</t>
  </si>
  <si>
    <t>PENARIE</t>
  </si>
  <si>
    <t>THE VALE</t>
  </si>
  <si>
    <t>2714</t>
  </si>
  <si>
    <t>TOCUMWAL</t>
  </si>
  <si>
    <t>TUPPAL</t>
  </si>
  <si>
    <t>2713</t>
  </si>
  <si>
    <t>BLIGHTY</t>
  </si>
  <si>
    <t>FINLEY</t>
  </si>
  <si>
    <t>LOGIE BRAE</t>
  </si>
  <si>
    <t>MYRTLE PARK</t>
  </si>
  <si>
    <t>2712</t>
  </si>
  <si>
    <t>BERRIGAN</t>
  </si>
  <si>
    <t>BOOMANOOMANA</t>
  </si>
  <si>
    <t>2711</t>
  </si>
  <si>
    <t>BOOLIGAL</t>
  </si>
  <si>
    <t>CARRATHOOL</t>
  </si>
  <si>
    <t>CORRONG</t>
  </si>
  <si>
    <t>GUNBAR</t>
  </si>
  <si>
    <t>HAY SOUTH</t>
  </si>
  <si>
    <t>KERI KERI</t>
  </si>
  <si>
    <t>ONE TREE</t>
  </si>
  <si>
    <t>WAUGORAH</t>
  </si>
  <si>
    <t>YANGA</t>
  </si>
  <si>
    <t>2710</t>
  </si>
  <si>
    <t>BENARCA</t>
  </si>
  <si>
    <t>BIRGANBIGIL</t>
  </si>
  <si>
    <t>BOOROORBAN</t>
  </si>
  <si>
    <t>BRASSI</t>
  </si>
  <si>
    <t>BULLATALE</t>
  </si>
  <si>
    <t>CALDWELL</t>
  </si>
  <si>
    <t>CALIMO</t>
  </si>
  <si>
    <t>CONARGO</t>
  </si>
  <si>
    <t>COREE</t>
  </si>
  <si>
    <t>CORNALLA</t>
  </si>
  <si>
    <t>DENILIQUIN</t>
  </si>
  <si>
    <t>GULPA</t>
  </si>
  <si>
    <t>HARTWOOD</t>
  </si>
  <si>
    <t>HILL PLAIN</t>
  </si>
  <si>
    <t>JIMARINGLE</t>
  </si>
  <si>
    <t>LINDIFFERON</t>
  </si>
  <si>
    <t>MATHOURA</t>
  </si>
  <si>
    <t>MAYRUNG</t>
  </si>
  <si>
    <t>MOIRA</t>
  </si>
  <si>
    <t>MOONAHCULLAH</t>
  </si>
  <si>
    <t>MOONBRIA</t>
  </si>
  <si>
    <t>MORAGO</t>
  </si>
  <si>
    <t>PRETTY PINE</t>
  </si>
  <si>
    <t>STEAM PLAINS</t>
  </si>
  <si>
    <t>STUD PARK</t>
  </si>
  <si>
    <t>WAKOOL</t>
  </si>
  <si>
    <t>WANDOOK</t>
  </si>
  <si>
    <t>WANGANELLA</t>
  </si>
  <si>
    <t>WARRAGOON</t>
  </si>
  <si>
    <t>WILLURAH</t>
  </si>
  <si>
    <t>YALLAKOOL</t>
  </si>
  <si>
    <t>2708</t>
  </si>
  <si>
    <t>ALBURY MSC</t>
  </si>
  <si>
    <t>MURRAY REGION MC</t>
  </si>
  <si>
    <t>2707</t>
  </si>
  <si>
    <t>COLEAMBALLY</t>
  </si>
  <si>
    <t>2706</t>
  </si>
  <si>
    <t>DARLINGTON POINT</t>
  </si>
  <si>
    <t>2705</t>
  </si>
  <si>
    <t>BROBENAH</t>
  </si>
  <si>
    <t>CALORAFIELD</t>
  </si>
  <si>
    <t>CORBIE HILL</t>
  </si>
  <si>
    <t>GOGELDRIE</t>
  </si>
  <si>
    <t>LEETON</t>
  </si>
  <si>
    <t>MERUNGLE HILL</t>
  </si>
  <si>
    <t>MURRAMI</t>
  </si>
  <si>
    <t>STANBRIDGE</t>
  </si>
  <si>
    <t>WAMOON</t>
  </si>
  <si>
    <t>WHITTON</t>
  </si>
  <si>
    <t>2703</t>
  </si>
  <si>
    <t>YANCO</t>
  </si>
  <si>
    <t>2702</t>
  </si>
  <si>
    <t>GANMAIN</t>
  </si>
  <si>
    <t>2701</t>
  </si>
  <si>
    <t>COOLAMON</t>
  </si>
  <si>
    <t>METHUL</t>
  </si>
  <si>
    <t>RANNOCK</t>
  </si>
  <si>
    <t>TOOYAL</t>
  </si>
  <si>
    <t>2700</t>
  </si>
  <si>
    <t>BIRREGO</t>
  </si>
  <si>
    <t>COLINROOBIE</t>
  </si>
  <si>
    <t>COROBIMILLA</t>
  </si>
  <si>
    <t>CUDGEL</t>
  </si>
  <si>
    <t>EUROLEY</t>
  </si>
  <si>
    <t>FAITHFULL</t>
  </si>
  <si>
    <t>GILLENBAH</t>
  </si>
  <si>
    <t>KYWONG</t>
  </si>
  <si>
    <t>MORUNDAH</t>
  </si>
  <si>
    <t>NARRANDERA</t>
  </si>
  <si>
    <t>PAYNTERS SIDING</t>
  </si>
  <si>
    <t>SANDIGO</t>
  </si>
  <si>
    <t>UROLY</t>
  </si>
  <si>
    <t>WIDGIEWA</t>
  </si>
  <si>
    <t>2681</t>
  </si>
  <si>
    <t>2680</t>
  </si>
  <si>
    <t>BEELBANGERA</t>
  </si>
  <si>
    <t>BENEREMBAH</t>
  </si>
  <si>
    <t>BILBUL</t>
  </si>
  <si>
    <t>GRIFFITH</t>
  </si>
  <si>
    <t>GRIFFITH EAST</t>
  </si>
  <si>
    <t>HANWOOD</t>
  </si>
  <si>
    <t>KOOBA</t>
  </si>
  <si>
    <t>LAKE WYANGAN</t>
  </si>
  <si>
    <t>NERICON</t>
  </si>
  <si>
    <t>THARBOGANG</t>
  </si>
  <si>
    <t>WARBURN</t>
  </si>
  <si>
    <t>WARRAWIDGEE</t>
  </si>
  <si>
    <t>WIDGELLI</t>
  </si>
  <si>
    <t>WILLBRIGGIE</t>
  </si>
  <si>
    <t>YOOGALI</t>
  </si>
  <si>
    <t>2678</t>
  </si>
  <si>
    <t>RIVERINA MSC</t>
  </si>
  <si>
    <t>2675</t>
  </si>
  <si>
    <t>HILLSTON</t>
  </si>
  <si>
    <t>LAKE BREWSTER</t>
  </si>
  <si>
    <t>MONIA GAP</t>
  </si>
  <si>
    <t>ROTO</t>
  </si>
  <si>
    <t>WALLANTHERY</t>
  </si>
  <si>
    <t>WHITE TOP</t>
  </si>
  <si>
    <t>2672</t>
  </si>
  <si>
    <t>BURGOONEY</t>
  </si>
  <si>
    <t>CURLEW WATERS</t>
  </si>
  <si>
    <t>LAKE CARGELLIGO</t>
  </si>
  <si>
    <t>MURRIN BRIDGE</t>
  </si>
  <si>
    <t>WARGAMBEGAL</t>
  </si>
  <si>
    <t>2671</t>
  </si>
  <si>
    <t>ALLEENA</t>
  </si>
  <si>
    <t>BURCHER</t>
  </si>
  <si>
    <t>LAKE COWAL</t>
  </si>
  <si>
    <t>WEST WYALONG</t>
  </si>
  <si>
    <t>WYALONG</t>
  </si>
  <si>
    <t>2669</t>
  </si>
  <si>
    <t>BYGALORIE</t>
  </si>
  <si>
    <t>ERIGOLIA</t>
  </si>
  <si>
    <t>GIRRAL</t>
  </si>
  <si>
    <t>GUBBATA</t>
  </si>
  <si>
    <t>KIKOIRA</t>
  </si>
  <si>
    <t>MELBERGEN</t>
  </si>
  <si>
    <t>NARADHAN</t>
  </si>
  <si>
    <t>NORTH YALGOGRIN</t>
  </si>
  <si>
    <t>RANKINS SPRINGS</t>
  </si>
  <si>
    <t>TALLIMBA</t>
  </si>
  <si>
    <t>TULLIBIGEAL</t>
  </si>
  <si>
    <t>UNGARIE</t>
  </si>
  <si>
    <t>WEETHALLE</t>
  </si>
  <si>
    <t>WEJA</t>
  </si>
  <si>
    <t>YADDRA</t>
  </si>
  <si>
    <t>2668</t>
  </si>
  <si>
    <t>BARMEDMAN</t>
  </si>
  <si>
    <t>2666</t>
  </si>
  <si>
    <t>COMBANING</t>
  </si>
  <si>
    <t>DIRNASEER</t>
  </si>
  <si>
    <t>GIDGINBUNG</t>
  </si>
  <si>
    <t>GROGAN</t>
  </si>
  <si>
    <t>JUNEE REEFS</t>
  </si>
  <si>
    <t>MORANGARELL</t>
  </si>
  <si>
    <t>NARRABURRA</t>
  </si>
  <si>
    <t>PUCAWAN</t>
  </si>
  <si>
    <t>TEMORA</t>
  </si>
  <si>
    <t>TRUNGLEY HALL</t>
  </si>
  <si>
    <t>2665</t>
  </si>
  <si>
    <t>ARDLETHAN</t>
  </si>
  <si>
    <t>ARIAH PARK</t>
  </si>
  <si>
    <t>BARELLAN</t>
  </si>
  <si>
    <t>BECKOM</t>
  </si>
  <si>
    <t>BECTRIC</t>
  </si>
  <si>
    <t>BINYA</t>
  </si>
  <si>
    <t>KAMARAH</t>
  </si>
  <si>
    <t>MIRROOL</t>
  </si>
  <si>
    <t>MOOMBOOLDOOL</t>
  </si>
  <si>
    <t>MOUNT CRYSTAL</t>
  </si>
  <si>
    <t>QUANDARY</t>
  </si>
  <si>
    <t>WALLEROOBIE</t>
  </si>
  <si>
    <t>2663</t>
  </si>
  <si>
    <t>BUNDURE</t>
  </si>
  <si>
    <t>COOBA</t>
  </si>
  <si>
    <t>COWABBIE</t>
  </si>
  <si>
    <t>ERIN VALE</t>
  </si>
  <si>
    <t>EURONGILLY</t>
  </si>
  <si>
    <t>JUNEE</t>
  </si>
  <si>
    <t>LANDERVALE</t>
  </si>
  <si>
    <t>MARINNA</t>
  </si>
  <si>
    <t>WANTIOOL</t>
  </si>
  <si>
    <t>2661</t>
  </si>
  <si>
    <t>KAPOOKA</t>
  </si>
  <si>
    <t>2660</t>
  </si>
  <si>
    <t>CARNSDALE</t>
  </si>
  <si>
    <t>CULCAIRN</t>
  </si>
  <si>
    <t>2659</t>
  </si>
  <si>
    <t>ALMA PARK</t>
  </si>
  <si>
    <t>WALLA WALLA</t>
  </si>
  <si>
    <t>2658</t>
  </si>
  <si>
    <t>GRUBBEN</t>
  </si>
  <si>
    <t>MUNYABLA</t>
  </si>
  <si>
    <t>PLEASANT HILLS</t>
  </si>
  <si>
    <t>2656</t>
  </si>
  <si>
    <t>BROOKONG</t>
  </si>
  <si>
    <t>FARGUNYAH</t>
  </si>
  <si>
    <t>MILBRULONG</t>
  </si>
  <si>
    <t>URANGELINE</t>
  </si>
  <si>
    <t>URANGELINE EAST</t>
  </si>
  <si>
    <t>2655</t>
  </si>
  <si>
    <t>BIRDLIP</t>
  </si>
  <si>
    <t>FRENCH PARK</t>
  </si>
  <si>
    <t>KUBURA</t>
  </si>
  <si>
    <t>THE ROCK</t>
  </si>
  <si>
    <t>TOOTOOL</t>
  </si>
  <si>
    <t>2653</t>
  </si>
  <si>
    <t>COURABYRA</t>
  </si>
  <si>
    <t>MANNUS</t>
  </si>
  <si>
    <t>MARAGLE</t>
  </si>
  <si>
    <t>MUNDEROO</t>
  </si>
  <si>
    <t>PADDYS RIVER</t>
  </si>
  <si>
    <t>TUMBARUMBA</t>
  </si>
  <si>
    <t>WILLIGOBUNG</t>
  </si>
  <si>
    <t>2652</t>
  </si>
  <si>
    <t>BOORGA</t>
  </si>
  <si>
    <t>BOREE CREEK</t>
  </si>
  <si>
    <t>GALORE</t>
  </si>
  <si>
    <t>GOOLGOWI</t>
  </si>
  <si>
    <t>GRONG GRONG</t>
  </si>
  <si>
    <t>GUMLY GUMLY</t>
  </si>
  <si>
    <t>HUMULA</t>
  </si>
  <si>
    <t>LADYSMITH</t>
  </si>
  <si>
    <t>MANGOPLAH</t>
  </si>
  <si>
    <t>MARRAR</t>
  </si>
  <si>
    <t>MATONG</t>
  </si>
  <si>
    <t>MERRIWAGGA</t>
  </si>
  <si>
    <t>MURRULEBALE</t>
  </si>
  <si>
    <t>OBERNE</t>
  </si>
  <si>
    <t>OLD JUNEE</t>
  </si>
  <si>
    <t>TABBITA</t>
  </si>
  <si>
    <t>TARCUTTA</t>
  </si>
  <si>
    <t>URANQUINTY</t>
  </si>
  <si>
    <t>2651</t>
  </si>
  <si>
    <t>WAGGA WAGGA RAAF</t>
  </si>
  <si>
    <t>2650</t>
  </si>
  <si>
    <t>ALFREDTOWN</t>
  </si>
  <si>
    <t>ASHMONT</t>
  </si>
  <si>
    <t>BELFRAYDEN</t>
  </si>
  <si>
    <t>BERRY JERRY</t>
  </si>
  <si>
    <t>BIG SPRINGS</t>
  </si>
  <si>
    <t>BOMEN</t>
  </si>
  <si>
    <t>BOOK BOOK</t>
  </si>
  <si>
    <t>BORAMBOLA</t>
  </si>
  <si>
    <t>BOURKELANDS</t>
  </si>
  <si>
    <t>BRUCEDALE</t>
  </si>
  <si>
    <t>BULGARY</t>
  </si>
  <si>
    <t>BURRANDANA</t>
  </si>
  <si>
    <t>CARABOST</t>
  </si>
  <si>
    <t>CARTWRIGHTS HILL</t>
  </si>
  <si>
    <t>COLLINGULLIE</t>
  </si>
  <si>
    <t>COOKARDINIA</t>
  </si>
  <si>
    <t>COURSING PARK</t>
  </si>
  <si>
    <t>CURRAWANANNA</t>
  </si>
  <si>
    <t>CURRAWARNA</t>
  </si>
  <si>
    <t>DOWNSIDE</t>
  </si>
  <si>
    <t>EAST WAGGA WAGGA</t>
  </si>
  <si>
    <t>ESTELLA</t>
  </si>
  <si>
    <t>EUBERTA</t>
  </si>
  <si>
    <t>EUNANOREENYA</t>
  </si>
  <si>
    <t>EUNONOREENYA</t>
  </si>
  <si>
    <t>GELSTON PARK</t>
  </si>
  <si>
    <t>GLENFIELD PARK</t>
  </si>
  <si>
    <t>GOBBAGOMBALIN</t>
  </si>
  <si>
    <t>GREGADOO</t>
  </si>
  <si>
    <t>HAREFIELD</t>
  </si>
  <si>
    <t>HILLGROVE</t>
  </si>
  <si>
    <t>KYEAMBA</t>
  </si>
  <si>
    <t>LAKE ALBERT</t>
  </si>
  <si>
    <t>LLOYD</t>
  </si>
  <si>
    <t>MAXWELL</t>
  </si>
  <si>
    <t>MOORONG</t>
  </si>
  <si>
    <t>MOUNT AUSTIN</t>
  </si>
  <si>
    <t>NORTH WAGGA WAGGA</t>
  </si>
  <si>
    <t>OBERNE CREEK</t>
  </si>
  <si>
    <t>OURA</t>
  </si>
  <si>
    <t>PULLETOP</t>
  </si>
  <si>
    <t>ROWAN</t>
  </si>
  <si>
    <t>SAN ISIDORE</t>
  </si>
  <si>
    <t>SOUTH WAGGA WAGGA</t>
  </si>
  <si>
    <t>TATTON</t>
  </si>
  <si>
    <t>TOLLAND</t>
  </si>
  <si>
    <t>TURVEY PARK</t>
  </si>
  <si>
    <t>WAGGA WAGGA</t>
  </si>
  <si>
    <t>WAGGA WAGGA BC</t>
  </si>
  <si>
    <t>WAGGA WAGGA NORTH</t>
  </si>
  <si>
    <t>WAGGA WAGGA SOUTH</t>
  </si>
  <si>
    <t>WALLACETOWN</t>
  </si>
  <si>
    <t>WANTABADGERY</t>
  </si>
  <si>
    <t>YARRAGUNDRY</t>
  </si>
  <si>
    <t>YATHELLA</t>
  </si>
  <si>
    <t>2649</t>
  </si>
  <si>
    <t>LAUREL HILL</t>
  </si>
  <si>
    <t>NURENMERENMONG</t>
  </si>
  <si>
    <t>2648</t>
  </si>
  <si>
    <t>ANABRANCH NORTH</t>
  </si>
  <si>
    <t>ANABRANCH SOUTH</t>
  </si>
  <si>
    <t>BOEILL CREEK</t>
  </si>
  <si>
    <t>CAL LAL</t>
  </si>
  <si>
    <t>CURLWAA</t>
  </si>
  <si>
    <t>MOORARA</t>
  </si>
  <si>
    <t>MOURQUONG</t>
  </si>
  <si>
    <t>PALINYEWAH</t>
  </si>
  <si>
    <t>PAN BAN</t>
  </si>
  <si>
    <t>PARA</t>
  </si>
  <si>
    <t>PINE CAMP</t>
  </si>
  <si>
    <t>POONCARIE</t>
  </si>
  <si>
    <t>RUFUS</t>
  </si>
  <si>
    <t>RUFUS RIVER</t>
  </si>
  <si>
    <t>SCOTIA</t>
  </si>
  <si>
    <t>WENTWORTH</t>
  </si>
  <si>
    <t>2647</t>
  </si>
  <si>
    <t>MULWALA</t>
  </si>
  <si>
    <t>2646</t>
  </si>
  <si>
    <t>BALLDALE</t>
  </si>
  <si>
    <t>BULL PLAIN</t>
  </si>
  <si>
    <t>BURAJA</t>
  </si>
  <si>
    <t>COADS TANK</t>
  </si>
  <si>
    <t>COLLENDINA</t>
  </si>
  <si>
    <t>COREEN</t>
  </si>
  <si>
    <t>COROWA</t>
  </si>
  <si>
    <t>DAYSDALE</t>
  </si>
  <si>
    <t>GOOMBARGANA</t>
  </si>
  <si>
    <t>HOPEFIELD</t>
  </si>
  <si>
    <t>LOWESDALE</t>
  </si>
  <si>
    <t>MERTON VALE</t>
  </si>
  <si>
    <t>OAKLANDS</t>
  </si>
  <si>
    <t>REDLANDS</t>
  </si>
  <si>
    <t>RENNIE</t>
  </si>
  <si>
    <t>SANGER</t>
  </si>
  <si>
    <t>SAVERNAKE</t>
  </si>
  <si>
    <t>2645</t>
  </si>
  <si>
    <t>COONONG</t>
  </si>
  <si>
    <t>CULLIVEL</t>
  </si>
  <si>
    <t>URANA</t>
  </si>
  <si>
    <t>YULUMA</t>
  </si>
  <si>
    <t>2644</t>
  </si>
  <si>
    <t>BOWNA</t>
  </si>
  <si>
    <t>HOLBROOK</t>
  </si>
  <si>
    <t>LANKEYS CREEK</t>
  </si>
  <si>
    <t>LITTLE BILLABONG</t>
  </si>
  <si>
    <t>MULLENGANDRA</t>
  </si>
  <si>
    <t>WANTAGONG</t>
  </si>
  <si>
    <t>WOOMARGAMA</t>
  </si>
  <si>
    <t>YARARA</t>
  </si>
  <si>
    <t>2643</t>
  </si>
  <si>
    <t>HOWLONG</t>
  </si>
  <si>
    <t>2642</t>
  </si>
  <si>
    <t>BIDGEEMIA</t>
  </si>
  <si>
    <t>BROCKLESBY</t>
  </si>
  <si>
    <t>BURRUMBUTTOCK</t>
  </si>
  <si>
    <t>GEEHI</t>
  </si>
  <si>
    <t>GEROGERY</t>
  </si>
  <si>
    <t>GLENELLEN</t>
  </si>
  <si>
    <t>GREG GREG</t>
  </si>
  <si>
    <t>INDI</t>
  </si>
  <si>
    <t>JAGUMBA</t>
  </si>
  <si>
    <t>JAGUNGAL WILDERNESS</t>
  </si>
  <si>
    <t>JINDERA</t>
  </si>
  <si>
    <t>JINGELLIC</t>
  </si>
  <si>
    <t>KHANCOBAN</t>
  </si>
  <si>
    <t>MURRAY GORGE</t>
  </si>
  <si>
    <t>RAND</t>
  </si>
  <si>
    <t>TOOMA</t>
  </si>
  <si>
    <t>WALBUNDRIE</t>
  </si>
  <si>
    <t>WELAREGANG</t>
  </si>
  <si>
    <t>WRATHALL</t>
  </si>
  <si>
    <t>YERONG CREEK</t>
  </si>
  <si>
    <t>2641</t>
  </si>
  <si>
    <t>HAMILTON VALLEY</t>
  </si>
  <si>
    <t>LAVINGTON</t>
  </si>
  <si>
    <t>SPRINGDALE HEIGHTS</t>
  </si>
  <si>
    <t>2640</t>
  </si>
  <si>
    <t>ALBURY</t>
  </si>
  <si>
    <t>BUNGOWANNAH</t>
  </si>
  <si>
    <t>EAST ALBURY</t>
  </si>
  <si>
    <t>ETTAMOGAH</t>
  </si>
  <si>
    <t>LAKE HUME VILLAGE</t>
  </si>
  <si>
    <t>LAVINGTON DC</t>
  </si>
  <si>
    <t>MOORWATHA</t>
  </si>
  <si>
    <t>NORTH ALBURY</t>
  </si>
  <si>
    <t>OURNIE</t>
  </si>
  <si>
    <t>SOUTH ALBURY</t>
  </si>
  <si>
    <t>SPLITTERS CREEK</t>
  </si>
  <si>
    <t>TABLE TOP</t>
  </si>
  <si>
    <t>TALMALMO</t>
  </si>
  <si>
    <t>THURGOONA</t>
  </si>
  <si>
    <t>WEST ALBURY</t>
  </si>
  <si>
    <t>WIRLINGA</t>
  </si>
  <si>
    <t>WYMAH</t>
  </si>
  <si>
    <t>2633</t>
  </si>
  <si>
    <t>CORROWONG</t>
  </si>
  <si>
    <t>DELEGATE</t>
  </si>
  <si>
    <t>TOMBONG</t>
  </si>
  <si>
    <t>2632</t>
  </si>
  <si>
    <t>BIBBENLUKE</t>
  </si>
  <si>
    <t>BOMBALA</t>
  </si>
  <si>
    <t>BONDI FOREST</t>
  </si>
  <si>
    <t>BUKALONG</t>
  </si>
  <si>
    <t>CAMBALONG</t>
  </si>
  <si>
    <t>COOLUMBOOKA</t>
  </si>
  <si>
    <t>GUNNINGRAH</t>
  </si>
  <si>
    <t>LORDS HILL</t>
  </si>
  <si>
    <t>MERRIANGAAH</t>
  </si>
  <si>
    <t>MILA</t>
  </si>
  <si>
    <t>MOUNT DARRAGH</t>
  </si>
  <si>
    <t>PADDYS FLAT</t>
  </si>
  <si>
    <t>PALARANG</t>
  </si>
  <si>
    <t>QUIDONG</t>
  </si>
  <si>
    <t>ROCKTON</t>
  </si>
  <si>
    <t>ROSEMEATH</t>
  </si>
  <si>
    <t>2631</t>
  </si>
  <si>
    <t>ANDO</t>
  </si>
  <si>
    <t>BOCCI</t>
  </si>
  <si>
    <t>BOCO</t>
  </si>
  <si>
    <t>CREEWAH</t>
  </si>
  <si>
    <t>GLEN ALLEN</t>
  </si>
  <si>
    <t>HOLTS FLAT</t>
  </si>
  <si>
    <t>JIMCUMBILLY</t>
  </si>
  <si>
    <t>JINCUMBILLY</t>
  </si>
  <si>
    <t>KYBEYAN</t>
  </si>
  <si>
    <t>NIMMITABEL</t>
  </si>
  <si>
    <t>STEEPLE FLAT</t>
  </si>
  <si>
    <t>WINIFRED</t>
  </si>
  <si>
    <t>2630</t>
  </si>
  <si>
    <t>ARABLE</t>
  </si>
  <si>
    <t>BADJA</t>
  </si>
  <si>
    <t>BILLILINGRA</t>
  </si>
  <si>
    <t>BINJURA</t>
  </si>
  <si>
    <t>BOBUNDARA</t>
  </si>
  <si>
    <t>BUCKENDERRA</t>
  </si>
  <si>
    <t>BUNGARBY</t>
  </si>
  <si>
    <t>BUNYAN</t>
  </si>
  <si>
    <t>CARLAMINDA</t>
  </si>
  <si>
    <t>CHAKOLA</t>
  </si>
  <si>
    <t>COOLRINGDON</t>
  </si>
  <si>
    <t>COOMA NORTH</t>
  </si>
  <si>
    <t>COONERANG</t>
  </si>
  <si>
    <t>COUNTEGANY</t>
  </si>
  <si>
    <t>DAIRYMANS PLAINS</t>
  </si>
  <si>
    <t>DANGELONG</t>
  </si>
  <si>
    <t>DRY PLAIN</t>
  </si>
  <si>
    <t>FRYING PAN</t>
  </si>
  <si>
    <t>GLEN FERGUS</t>
  </si>
  <si>
    <t>IRONMUNGY</t>
  </si>
  <si>
    <t>JERANGLE</t>
  </si>
  <si>
    <t>JIMENBUEN</t>
  </si>
  <si>
    <t>MIDDLE FLAT</t>
  </si>
  <si>
    <t>MIDDLINGBANK</t>
  </si>
  <si>
    <t>MURRUMBUCCA</t>
  </si>
  <si>
    <t>NUMERALLA</t>
  </si>
  <si>
    <t>PEAK VIEW</t>
  </si>
  <si>
    <t>PINE VALLEY</t>
  </si>
  <si>
    <t>POLO FLAT</t>
  </si>
  <si>
    <t>RHINE FALLS</t>
  </si>
  <si>
    <t>ROCK FLAT</t>
  </si>
  <si>
    <t>ROSE VALLEY</t>
  </si>
  <si>
    <t>SHANNONS FLAT</t>
  </si>
  <si>
    <t>THE BROTHERS</t>
  </si>
  <si>
    <t>TUROSS</t>
  </si>
  <si>
    <t>WAMBROOK</t>
  </si>
  <si>
    <t>2629</t>
  </si>
  <si>
    <t>ADAMINABY</t>
  </si>
  <si>
    <t>ANGLERS REACH</t>
  </si>
  <si>
    <t>BOLARO</t>
  </si>
  <si>
    <t>CABRAMURRA</t>
  </si>
  <si>
    <t>KIANDRA</t>
  </si>
  <si>
    <t>LONG PLAIN</t>
  </si>
  <si>
    <t>OLD ADAMINABY</t>
  </si>
  <si>
    <t>PROVIDENCE PORTAL</t>
  </si>
  <si>
    <t>TANTANGARA</t>
  </si>
  <si>
    <t>YAOUK</t>
  </si>
  <si>
    <t>2628</t>
  </si>
  <si>
    <t>AVONSIDE</t>
  </si>
  <si>
    <t>BELOKA</t>
  </si>
  <si>
    <t>BERRIDALE</t>
  </si>
  <si>
    <t>BRAEMAR BAY</t>
  </si>
  <si>
    <t>BYADBO WILDERNESS</t>
  </si>
  <si>
    <t>COOTRALANTRA</t>
  </si>
  <si>
    <t>DALGETY</t>
  </si>
  <si>
    <t>EUCUMBENE</t>
  </si>
  <si>
    <t>EUCUMBENE COVE</t>
  </si>
  <si>
    <t>LOWER EUCEMBENE</t>
  </si>
  <si>
    <t>NIMMO</t>
  </si>
  <si>
    <t>NUMBLA VALE</t>
  </si>
  <si>
    <t>PAUPONG</t>
  </si>
  <si>
    <t>SNOWY PLAIN</t>
  </si>
  <si>
    <t>SNOWY PLAINS</t>
  </si>
  <si>
    <t>2627</t>
  </si>
  <si>
    <t>BULLOCKS FLAT</t>
  </si>
  <si>
    <t>CRACKENBACK</t>
  </si>
  <si>
    <t>EAST JINDABYNE</t>
  </si>
  <si>
    <t>GROSSES PLAIN</t>
  </si>
  <si>
    <t>GUNGARLIN</t>
  </si>
  <si>
    <t>HILL TOP</t>
  </si>
  <si>
    <t>INGEBIRAH</t>
  </si>
  <si>
    <t>INGEBYRA</t>
  </si>
  <si>
    <t>JINDABYNE</t>
  </si>
  <si>
    <t>KALKITE</t>
  </si>
  <si>
    <t>KOSCIUSZKO NATIONAL PARK</t>
  </si>
  <si>
    <t>LOWER THREDBO</t>
  </si>
  <si>
    <t>MOONBAH</t>
  </si>
  <si>
    <t>PILOT WILDERNESS</t>
  </si>
  <si>
    <t>SAWPIT CREEK</t>
  </si>
  <si>
    <t>2626</t>
  </si>
  <si>
    <t>BREDBO</t>
  </si>
  <si>
    <t>BUMBALONG</t>
  </si>
  <si>
    <t>2625</t>
  </si>
  <si>
    <t>THREDBO</t>
  </si>
  <si>
    <t>THREDBO VILLAGE</t>
  </si>
  <si>
    <t>2624</t>
  </si>
  <si>
    <t>KOSCIUSZKO</t>
  </si>
  <si>
    <t>PERISHER VALLEY</t>
  </si>
  <si>
    <t>2623</t>
  </si>
  <si>
    <t>CAPTAINS FLAT</t>
  </si>
  <si>
    <t>2622</t>
  </si>
  <si>
    <t>ARALUEN NORTH</t>
  </si>
  <si>
    <t>BACK CREEK</t>
  </si>
  <si>
    <t>BALLALABA</t>
  </si>
  <si>
    <t>BENDOURA</t>
  </si>
  <si>
    <t>BERLANG</t>
  </si>
  <si>
    <t>BOMBAY</t>
  </si>
  <si>
    <t>BORO</t>
  </si>
  <si>
    <t>BRAIDWOOD</t>
  </si>
  <si>
    <t>BUDAWANG</t>
  </si>
  <si>
    <t>BULEE</t>
  </si>
  <si>
    <t>CHARLEYS FOREST</t>
  </si>
  <si>
    <t>COOLUMBURRA</t>
  </si>
  <si>
    <t>CORANG</t>
  </si>
  <si>
    <t>DURRAN DURRA</t>
  </si>
  <si>
    <t>ENDRICK</t>
  </si>
  <si>
    <t>FARRINGDON</t>
  </si>
  <si>
    <t>GUNDILLION</t>
  </si>
  <si>
    <t>HAROLDS CROSS</t>
  </si>
  <si>
    <t>HEREFORD HALL</t>
  </si>
  <si>
    <t>JEMBAICUMBENE</t>
  </si>
  <si>
    <t>JERRABATTCULLA</t>
  </si>
  <si>
    <t>JERRABATTGULLA</t>
  </si>
  <si>
    <t>JINDEN</t>
  </si>
  <si>
    <t>JINGERA</t>
  </si>
  <si>
    <t>KAIN</t>
  </si>
  <si>
    <t>KINDERVALE</t>
  </si>
  <si>
    <t>KRAWARREE</t>
  </si>
  <si>
    <t>LARBERT</t>
  </si>
  <si>
    <t>MANAR</t>
  </si>
  <si>
    <t>MARLOWE</t>
  </si>
  <si>
    <t>MERRICUMBENE</t>
  </si>
  <si>
    <t>MONGA</t>
  </si>
  <si>
    <t>MONGARLOWE</t>
  </si>
  <si>
    <t>MULLOON</t>
  </si>
  <si>
    <t>MURRENGENBURG</t>
  </si>
  <si>
    <t>NERINGLA</t>
  </si>
  <si>
    <t>NERRIGA</t>
  </si>
  <si>
    <t>NORTHANGERA</t>
  </si>
  <si>
    <t>OALLEN</t>
  </si>
  <si>
    <t>ORANMEIR</t>
  </si>
  <si>
    <t>PALERANG</t>
  </si>
  <si>
    <t>QUIERA</t>
  </si>
  <si>
    <t>REIDSDALE</t>
  </si>
  <si>
    <t>SNOWBALL</t>
  </si>
  <si>
    <t>TIANJARA</t>
  </si>
  <si>
    <t>TOLWONG</t>
  </si>
  <si>
    <t>TOMBOYE</t>
  </si>
  <si>
    <t>TOUGA</t>
  </si>
  <si>
    <t>WARRI</t>
  </si>
  <si>
    <t>WOG WOG</t>
  </si>
  <si>
    <t>WYANBENE</t>
  </si>
  <si>
    <t>2621</t>
  </si>
  <si>
    <t>ANEMBO</t>
  </si>
  <si>
    <t>BUNGENDORE</t>
  </si>
  <si>
    <t>BYWONG</t>
  </si>
  <si>
    <t>FORBES CREEK</t>
  </si>
  <si>
    <t>HOSKINSTOWN</t>
  </si>
  <si>
    <t>PRIMROSE VALLEY</t>
  </si>
  <si>
    <t>ROSSI</t>
  </si>
  <si>
    <t>2620</t>
  </si>
  <si>
    <t>BEARD</t>
  </si>
  <si>
    <t>BURBONG</t>
  </si>
  <si>
    <t>CARWOOLA</t>
  </si>
  <si>
    <t>CLEAR RANGE</t>
  </si>
  <si>
    <t>CRESTWOOD</t>
  </si>
  <si>
    <t>DODSWORTH</t>
  </si>
  <si>
    <t>ENVIRONA</t>
  </si>
  <si>
    <t>GOOGONG</t>
  </si>
  <si>
    <t>GREENLEIGH</t>
  </si>
  <si>
    <t>GUNDAROO</t>
  </si>
  <si>
    <t>HUME</t>
  </si>
  <si>
    <t>KARABAR</t>
  </si>
  <si>
    <t>KOWEN</t>
  </si>
  <si>
    <t>KOWEN FOREST</t>
  </si>
  <si>
    <t>LETCHWORTH</t>
  </si>
  <si>
    <t>MICHELAGO</t>
  </si>
  <si>
    <t>OAKS ESTATE</t>
  </si>
  <si>
    <t>QUEANBEYAN</t>
  </si>
  <si>
    <t>QUEANBEYAN EAST</t>
  </si>
  <si>
    <t>QUEANBEYAN WEST</t>
  </si>
  <si>
    <t>ROYALLA</t>
  </si>
  <si>
    <t>SUTTON</t>
  </si>
  <si>
    <t>THARWA</t>
  </si>
  <si>
    <t>THE ANGLE</t>
  </si>
  <si>
    <t>THE RIDGEWAY</t>
  </si>
  <si>
    <t>TINDERRY</t>
  </si>
  <si>
    <t>TOP NAAS</t>
  </si>
  <si>
    <t>TRALEE</t>
  </si>
  <si>
    <t>URILA</t>
  </si>
  <si>
    <t>WAMBOIN</t>
  </si>
  <si>
    <t>WILLIAMSDALE</t>
  </si>
  <si>
    <t>YARROW</t>
  </si>
  <si>
    <t>2619</t>
  </si>
  <si>
    <t>JERRABOMBERRA</t>
  </si>
  <si>
    <t>2618</t>
  </si>
  <si>
    <t>HALL</t>
  </si>
  <si>
    <t>SPRINGRANGE</t>
  </si>
  <si>
    <t>2617</t>
  </si>
  <si>
    <t>BELCONNEN</t>
  </si>
  <si>
    <t>CANBERRA</t>
  </si>
  <si>
    <t>EVATT</t>
  </si>
  <si>
    <t>GIRALANG</t>
  </si>
  <si>
    <t>KALEEN</t>
  </si>
  <si>
    <t>MCKELLAR</t>
  </si>
  <si>
    <t>2616</t>
  </si>
  <si>
    <t>2615</t>
  </si>
  <si>
    <t>CHARNWOOD</t>
  </si>
  <si>
    <t>DUNLOP</t>
  </si>
  <si>
    <t>FLOREY</t>
  </si>
  <si>
    <t>FRASER</t>
  </si>
  <si>
    <t>HIGGINS</t>
  </si>
  <si>
    <t>HOLT</t>
  </si>
  <si>
    <t>KIPPAX</t>
  </si>
  <si>
    <t>KIPPAX CENTRE</t>
  </si>
  <si>
    <t>MELBA</t>
  </si>
  <si>
    <t>2614</t>
  </si>
  <si>
    <t>ARANDA</t>
  </si>
  <si>
    <t>JAMISON CENTRE</t>
  </si>
  <si>
    <t>PAGE</t>
  </si>
  <si>
    <t>SCULLIN</t>
  </si>
  <si>
    <t>WEETANGERA</t>
  </si>
  <si>
    <t>2612</t>
  </si>
  <si>
    <t>BRADDON</t>
  </si>
  <si>
    <t>CAMPBELL</t>
  </si>
  <si>
    <t>TURNER</t>
  </si>
  <si>
    <t>2611</t>
  </si>
  <si>
    <t>BIMBERI</t>
  </si>
  <si>
    <t>BRINDABELLA</t>
  </si>
  <si>
    <t>CHAPMAN</t>
  </si>
  <si>
    <t>COOLEMAN</t>
  </si>
  <si>
    <t>COOMBS</t>
  </si>
  <si>
    <t>DENMAN PROSPECT</t>
  </si>
  <si>
    <t>DUFFY</t>
  </si>
  <si>
    <t>MOUNT STROMLO</t>
  </si>
  <si>
    <t>RIVETT</t>
  </si>
  <si>
    <t>STROMLO</t>
  </si>
  <si>
    <t>URIARRA</t>
  </si>
  <si>
    <t>URIARRA FOREST</t>
  </si>
  <si>
    <t>WARAMANGA</t>
  </si>
  <si>
    <t>WESTON</t>
  </si>
  <si>
    <t>WESTON CREEK</t>
  </si>
  <si>
    <t>WRIGHT</t>
  </si>
  <si>
    <t>2609</t>
  </si>
  <si>
    <t>MAJURA</t>
  </si>
  <si>
    <t>FYSHWICK</t>
  </si>
  <si>
    <t>PIALLIGO</t>
  </si>
  <si>
    <t>SYMONSTON</t>
  </si>
  <si>
    <t>2608</t>
  </si>
  <si>
    <t>CIVIC SQUARE</t>
  </si>
  <si>
    <t>2607</t>
  </si>
  <si>
    <t>FARRER</t>
  </si>
  <si>
    <t>ISAACS</t>
  </si>
  <si>
    <t>PEARCE</t>
  </si>
  <si>
    <t>TORRENS</t>
  </si>
  <si>
    <t>2606</t>
  </si>
  <si>
    <t>CHIFLEY</t>
  </si>
  <si>
    <t>O'MALLEY</t>
  </si>
  <si>
    <t>PHILLIP</t>
  </si>
  <si>
    <t>SWINGER HILL</t>
  </si>
  <si>
    <t>WODEN</t>
  </si>
  <si>
    <t>2605</t>
  </si>
  <si>
    <t>CURTIN</t>
  </si>
  <si>
    <t>GARRAN</t>
  </si>
  <si>
    <t>HUGHES</t>
  </si>
  <si>
    <t>2604</t>
  </si>
  <si>
    <t>CAUSEWAY</t>
  </si>
  <si>
    <t>NARRABUNDAH</t>
  </si>
  <si>
    <t>2603</t>
  </si>
  <si>
    <t>MANUKA</t>
  </si>
  <si>
    <t>2602</t>
  </si>
  <si>
    <t>AINSLIE</t>
  </si>
  <si>
    <t>DICKSON</t>
  </si>
  <si>
    <t>DOWNER</t>
  </si>
  <si>
    <t>HACKETT</t>
  </si>
  <si>
    <t>LYNEHAM</t>
  </si>
  <si>
    <t>WATSON</t>
  </si>
  <si>
    <t>2601</t>
  </si>
  <si>
    <t>CITY</t>
  </si>
  <si>
    <t>2600</t>
  </si>
  <si>
    <t>DUNTROON</t>
  </si>
  <si>
    <t>BARTON</t>
  </si>
  <si>
    <t>CAPITAL HILL</t>
  </si>
  <si>
    <t>DEAKIN</t>
  </si>
  <si>
    <t>DEAKIN WEST</t>
  </si>
  <si>
    <t>HARMAN</t>
  </si>
  <si>
    <t>RUSSELL</t>
  </si>
  <si>
    <t>RUSSELL HILL</t>
  </si>
  <si>
    <t>YARRALUMLA</t>
  </si>
  <si>
    <t>2594</t>
  </si>
  <si>
    <t>BERTHONG</t>
  </si>
  <si>
    <t>BRIBBAREE</t>
  </si>
  <si>
    <t>BULLA CREEK</t>
  </si>
  <si>
    <t>BURRANGONG</t>
  </si>
  <si>
    <t>KIKIAMAH</t>
  </si>
  <si>
    <t>MAIMURU</t>
  </si>
  <si>
    <t>MEMAGONG</t>
  </si>
  <si>
    <t>MILVALE</t>
  </si>
  <si>
    <t>MONTEAGLE</t>
  </si>
  <si>
    <t>THUDDUNGRA</t>
  </si>
  <si>
    <t>TUBBUL</t>
  </si>
  <si>
    <t>WEEDALLION</t>
  </si>
  <si>
    <t>YANNAWAH</t>
  </si>
  <si>
    <t>YOUNG</t>
  </si>
  <si>
    <t>2590</t>
  </si>
  <si>
    <t>BETHUNGRA</t>
  </si>
  <si>
    <t>COOTAMUNDRA</t>
  </si>
  <si>
    <t>ILLABO</t>
  </si>
  <si>
    <t>2588</t>
  </si>
  <si>
    <t>CULLINGA</t>
  </si>
  <si>
    <t>WALLENDBEEN</t>
  </si>
  <si>
    <t>2587</t>
  </si>
  <si>
    <t>AURVILLE</t>
  </si>
  <si>
    <t>CUNNINGAR</t>
  </si>
  <si>
    <t>DEMONDRILLE</t>
  </si>
  <si>
    <t>GARANGULA</t>
  </si>
  <si>
    <t>HARDEN</t>
  </si>
  <si>
    <t>KINGSVALE</t>
  </si>
  <si>
    <t>MCMAHONS REEF</t>
  </si>
  <si>
    <t>MURRUMBURRAH</t>
  </si>
  <si>
    <t>NUBBA</t>
  </si>
  <si>
    <t>PRUNEVALE</t>
  </si>
  <si>
    <t>WOMBAT</t>
  </si>
  <si>
    <t>2586</t>
  </si>
  <si>
    <t>BOOROWA</t>
  </si>
  <si>
    <t>FROGMORE</t>
  </si>
  <si>
    <t>GOBA CREEK</t>
  </si>
  <si>
    <t>GODFREYS CREEK</t>
  </si>
  <si>
    <t>KENYU</t>
  </si>
  <si>
    <t>MURRINGO</t>
  </si>
  <si>
    <t>REIDS FLAT</t>
  </si>
  <si>
    <t>RYE PARK</t>
  </si>
  <si>
    <t>TAYLORS FLAT</t>
  </si>
  <si>
    <t>2585</t>
  </si>
  <si>
    <t>GALONG</t>
  </si>
  <si>
    <t>2584</t>
  </si>
  <si>
    <t>BINALONG</t>
  </si>
  <si>
    <t>ILLALONG CREEK</t>
  </si>
  <si>
    <t>2583</t>
  </si>
  <si>
    <t>BIGGA</t>
  </si>
  <si>
    <t>BINDA</t>
  </si>
  <si>
    <t>BLANKET FLAT</t>
  </si>
  <si>
    <t>COTTAWALLA</t>
  </si>
  <si>
    <t>CROOKED CORNER</t>
  </si>
  <si>
    <t>CROOKWELL</t>
  </si>
  <si>
    <t>FULLERTON</t>
  </si>
  <si>
    <t>GLENERIN</t>
  </si>
  <si>
    <t>GRABBEN GULLEN</t>
  </si>
  <si>
    <t>GRABINE</t>
  </si>
  <si>
    <t>GREENMANTLE</t>
  </si>
  <si>
    <t>HADLEY</t>
  </si>
  <si>
    <t>JUNCTION POINT</t>
  </si>
  <si>
    <t>LAGGAN</t>
  </si>
  <si>
    <t>LIMERICK</t>
  </si>
  <si>
    <t>LOST RIVER</t>
  </si>
  <si>
    <t>MULGOWRIE</t>
  </si>
  <si>
    <t>NARRAWA</t>
  </si>
  <si>
    <t>PEELWOOD</t>
  </si>
  <si>
    <t>PEJAR</t>
  </si>
  <si>
    <t>RUGBY</t>
  </si>
  <si>
    <t>THALABA</t>
  </si>
  <si>
    <t>THIRD CREEK</t>
  </si>
  <si>
    <t>TUENA</t>
  </si>
  <si>
    <t>WHEEO</t>
  </si>
  <si>
    <t>2582</t>
  </si>
  <si>
    <t>BANGO</t>
  </si>
  <si>
    <t>BERREMANGRA</t>
  </si>
  <si>
    <t>BOAMBOLO</t>
  </si>
  <si>
    <t>BOOKHAM</t>
  </si>
  <si>
    <t>BOWNING</t>
  </si>
  <si>
    <t>BURRINJUCK</t>
  </si>
  <si>
    <t>DOG TRAP CROSSING</t>
  </si>
  <si>
    <t>GOOD HOPE</t>
  </si>
  <si>
    <t>GOONDAH</t>
  </si>
  <si>
    <t>JEIR</t>
  </si>
  <si>
    <t>JERRAWA</t>
  </si>
  <si>
    <t>KANGIARA</t>
  </si>
  <si>
    <t>LAVERSTOCK</t>
  </si>
  <si>
    <t>MANTON</t>
  </si>
  <si>
    <t>MARCHMONT</t>
  </si>
  <si>
    <t>MULLION</t>
  </si>
  <si>
    <t>MURRUMBATEMAN</t>
  </si>
  <si>
    <t>NANANGROE</t>
  </si>
  <si>
    <t>NARRANGULLEN</t>
  </si>
  <si>
    <t>TANGMANGAROO</t>
  </si>
  <si>
    <t>WEE JASPER</t>
  </si>
  <si>
    <t>WOOLGARLO</t>
  </si>
  <si>
    <t>YASS</t>
  </si>
  <si>
    <t>YASS RIVER</t>
  </si>
  <si>
    <t>2581</t>
  </si>
  <si>
    <t>BELLMOUNT FOREST</t>
  </si>
  <si>
    <t>BEVENDALE</t>
  </si>
  <si>
    <t>BIALA</t>
  </si>
  <si>
    <t>BLAKNEY CREEK</t>
  </si>
  <si>
    <t>BROADWAY</t>
  </si>
  <si>
    <t>COLLECTOR</t>
  </si>
  <si>
    <t>CULLERIN</t>
  </si>
  <si>
    <t>DALTON</t>
  </si>
  <si>
    <t>GUNNING</t>
  </si>
  <si>
    <t>GURRUNDAH</t>
  </si>
  <si>
    <t>LADE VALE</t>
  </si>
  <si>
    <t>LAKE GEORGE</t>
  </si>
  <si>
    <t>MERRILL</t>
  </si>
  <si>
    <t>OOLONG</t>
  </si>
  <si>
    <t>TALLAGANDA</t>
  </si>
  <si>
    <t>WOLLOGORANG</t>
  </si>
  <si>
    <t>2580</t>
  </si>
  <si>
    <t>BANNABY</t>
  </si>
  <si>
    <t>BOXERS CREEK</t>
  </si>
  <si>
    <t>BRISBANE GROVE</t>
  </si>
  <si>
    <t>BUNGONIA</t>
  </si>
  <si>
    <t>CHATSBURY</t>
  </si>
  <si>
    <t>CURRAWANG</t>
  </si>
  <si>
    <t>CURRAWEELA</t>
  </si>
  <si>
    <t>GOLSPIE</t>
  </si>
  <si>
    <t>GOULBURN</t>
  </si>
  <si>
    <t>GOULBURN NORTH</t>
  </si>
  <si>
    <t>GREENWICH PARK</t>
  </si>
  <si>
    <t>GUNDARY</t>
  </si>
  <si>
    <t>JERRONG</t>
  </si>
  <si>
    <t>KINGSDALE</t>
  </si>
  <si>
    <t>KOMUNGLA</t>
  </si>
  <si>
    <t>LAKE BATHURST</t>
  </si>
  <si>
    <t>LEIGHWOOD</t>
  </si>
  <si>
    <t>LOWER BORO</t>
  </si>
  <si>
    <t>MCALISTER</t>
  </si>
  <si>
    <t>MIDDLE ARM</t>
  </si>
  <si>
    <t>MOUNT FAIRY</t>
  </si>
  <si>
    <t>MOUNT RAE</t>
  </si>
  <si>
    <t>MUMMEL</t>
  </si>
  <si>
    <t>MYRTLEVILLE</t>
  </si>
  <si>
    <t>PARKESBOURNE</t>
  </si>
  <si>
    <t>POMEROY</t>
  </si>
  <si>
    <t>QUIALIGO</t>
  </si>
  <si>
    <t>ROSLYN</t>
  </si>
  <si>
    <t>RUN-O-WATERS</t>
  </si>
  <si>
    <t>SIX MILE FLAT</t>
  </si>
  <si>
    <t>SPRING VALLEY</t>
  </si>
  <si>
    <t>STONEQUARRY</t>
  </si>
  <si>
    <t>TARALGA</t>
  </si>
  <si>
    <t>TARLO</t>
  </si>
  <si>
    <t>TIRRANNAVILLE</t>
  </si>
  <si>
    <t>TOWRANG</t>
  </si>
  <si>
    <t>WAYO</t>
  </si>
  <si>
    <t>WIABOROUGH</t>
  </si>
  <si>
    <t>WIARBOROUGH</t>
  </si>
  <si>
    <t>WINDELLAMA</t>
  </si>
  <si>
    <t>WOMBEYAN CAVES</t>
  </si>
  <si>
    <t>WOODHOUSELEE</t>
  </si>
  <si>
    <t>WOWAGIN</t>
  </si>
  <si>
    <t>YALBRAITH</t>
  </si>
  <si>
    <t>YARRA</t>
  </si>
  <si>
    <t>2579</t>
  </si>
  <si>
    <t>BRAYTON</t>
  </si>
  <si>
    <t>MARULAN</t>
  </si>
  <si>
    <t>MARULAN SOUTH</t>
  </si>
  <si>
    <t>PENROSE</t>
  </si>
  <si>
    <t>TALLONG</t>
  </si>
  <si>
    <t>WINGELLO</t>
  </si>
  <si>
    <t>2578</t>
  </si>
  <si>
    <t>Southern Highlands and Shoalhaven</t>
  </si>
  <si>
    <t>2577</t>
  </si>
  <si>
    <t>BARREN GROUNDS</t>
  </si>
  <si>
    <t>Illawarra</t>
  </si>
  <si>
    <t>BERRIMA</t>
  </si>
  <si>
    <t>BURRAWANG</t>
  </si>
  <si>
    <t>CALWALLA</t>
  </si>
  <si>
    <t>CARRINGTON FALLS</t>
  </si>
  <si>
    <t>KANGAROO VALLEY</t>
  </si>
  <si>
    <t>KNIGHTS HILL</t>
  </si>
  <si>
    <t>MACQUARIE PASS</t>
  </si>
  <si>
    <t>MANCHESTER SQUARE</t>
  </si>
  <si>
    <t>MEDWAY</t>
  </si>
  <si>
    <t>MERYLA</t>
  </si>
  <si>
    <t>MOSS VALE</t>
  </si>
  <si>
    <t>NEW BERRIMA</t>
  </si>
  <si>
    <t>PHEASANT GROUND</t>
  </si>
  <si>
    <t>SUTTON FOREST</t>
  </si>
  <si>
    <t>UPPER KANGAROO VALLEY</t>
  </si>
  <si>
    <t>WERAI</t>
  </si>
  <si>
    <t>WILDES MEADOW</t>
  </si>
  <si>
    <t>BANGADILLY</t>
  </si>
  <si>
    <t>BARRENGARRY</t>
  </si>
  <si>
    <t>BELANGLO</t>
  </si>
  <si>
    <t>BENDEELA</t>
  </si>
  <si>
    <t>BUDGONG</t>
  </si>
  <si>
    <t>CANYONLEIGH</t>
  </si>
  <si>
    <t>FITZROY FALLS</t>
  </si>
  <si>
    <t>MOUNT MURRAY</t>
  </si>
  <si>
    <t>MYRA VALE</t>
  </si>
  <si>
    <t>RED ROCKS</t>
  </si>
  <si>
    <t>UPPER KANGAROO RIVER</t>
  </si>
  <si>
    <t>2576</t>
  </si>
  <si>
    <t>BONG BONG</t>
  </si>
  <si>
    <t>BOWRAL</t>
  </si>
  <si>
    <t>BURRADOO</t>
  </si>
  <si>
    <t>EAST BOWRAL</t>
  </si>
  <si>
    <t>EAST KANGALOON</t>
  </si>
  <si>
    <t>GLENQUARRY</t>
  </si>
  <si>
    <t>KANGALOON</t>
  </si>
  <si>
    <t>2575</t>
  </si>
  <si>
    <t>ALPINE</t>
  </si>
  <si>
    <t>AYLMERTON</t>
  </si>
  <si>
    <t>BARRALLIER</t>
  </si>
  <si>
    <t>BRAEMAR</t>
  </si>
  <si>
    <t>BULLIO</t>
  </si>
  <si>
    <t>COLO VALE</t>
  </si>
  <si>
    <t>GOODMANS FORD</t>
  </si>
  <si>
    <t>HIGH RANGE</t>
  </si>
  <si>
    <t>JOADJA</t>
  </si>
  <si>
    <t>MANDEMAR</t>
  </si>
  <si>
    <t>MITTAGONG</t>
  </si>
  <si>
    <t>MOUNT LINDSEY</t>
  </si>
  <si>
    <t>RENWICK</t>
  </si>
  <si>
    <t>WELBY</t>
  </si>
  <si>
    <t>YERRINBOOL</t>
  </si>
  <si>
    <t>2574</t>
  </si>
  <si>
    <t>BARGO</t>
  </si>
  <si>
    <t>Sydney - Outer South West</t>
  </si>
  <si>
    <t>PHEASANTS NEST</t>
  </si>
  <si>
    <t>YANDERRA</t>
  </si>
  <si>
    <t>2573</t>
  </si>
  <si>
    <t>TAHMOOR</t>
  </si>
  <si>
    <t>2572</t>
  </si>
  <si>
    <t>LAKESLAND</t>
  </si>
  <si>
    <t>THIRLMERE</t>
  </si>
  <si>
    <t>2571</t>
  </si>
  <si>
    <t>BALMORAL VILLAGE</t>
  </si>
  <si>
    <t>COURIDJAH</t>
  </si>
  <si>
    <t>MOWBRAY PARK</t>
  </si>
  <si>
    <t>WILTON</t>
  </si>
  <si>
    <t>2570</t>
  </si>
  <si>
    <t>BELIMBLA PARK</t>
  </si>
  <si>
    <t>BICKLEY VALE</t>
  </si>
  <si>
    <t>BROWNLOW HILL</t>
  </si>
  <si>
    <t>CAMDEN</t>
  </si>
  <si>
    <t>CAMDEN SOUTH</t>
  </si>
  <si>
    <t>COBBITTY</t>
  </si>
  <si>
    <t>ELLIS LANE</t>
  </si>
  <si>
    <t>GRASMERE</t>
  </si>
  <si>
    <t>KIRKHAM</t>
  </si>
  <si>
    <t>MOUNT HUNTER</t>
  </si>
  <si>
    <t>ORAN PARK</t>
  </si>
  <si>
    <t>ORANGEVILLE</t>
  </si>
  <si>
    <t>THE OAKS</t>
  </si>
  <si>
    <t>THERESA PARK</t>
  </si>
  <si>
    <t>WEROMBI</t>
  </si>
  <si>
    <t>LEFEVRES CORNER</t>
  </si>
  <si>
    <t>NATTAI</t>
  </si>
  <si>
    <t>2569</t>
  </si>
  <si>
    <t>DOUGLAS PARK</t>
  </si>
  <si>
    <t>2568</t>
  </si>
  <si>
    <t>MENANGLE</t>
  </si>
  <si>
    <t>2567</t>
  </si>
  <si>
    <t>CURRANS HILL</t>
  </si>
  <si>
    <t>HARRINGTON PARK</t>
  </si>
  <si>
    <t>MOUNT ANNAN</t>
  </si>
  <si>
    <t>NARELLAN</t>
  </si>
  <si>
    <t>NARELLAN VALE</t>
  </si>
  <si>
    <t>SMEATON GRANGE</t>
  </si>
  <si>
    <t>2566</t>
  </si>
  <si>
    <t>BOW BOWING</t>
  </si>
  <si>
    <t>MINTO HEIGHTS</t>
  </si>
  <si>
    <t>RABY</t>
  </si>
  <si>
    <t>VARROVILLE</t>
  </si>
  <si>
    <t>2565</t>
  </si>
  <si>
    <t>BARDIA</t>
  </si>
  <si>
    <t>DENHAM COURT</t>
  </si>
  <si>
    <t>INGLEBURN</t>
  </si>
  <si>
    <t>MACQUARIE LINKS</t>
  </si>
  <si>
    <t>2564</t>
  </si>
  <si>
    <t>GLENQUARIE</t>
  </si>
  <si>
    <t>MACQUARIE FIELDS</t>
  </si>
  <si>
    <t>2563</t>
  </si>
  <si>
    <t>MENANGLE PARK</t>
  </si>
  <si>
    <t>2560</t>
  </si>
  <si>
    <t>AIRDS</t>
  </si>
  <si>
    <t>AMBARVALE</t>
  </si>
  <si>
    <t>CAMPBELLTOWN NORTH</t>
  </si>
  <si>
    <t>ENGLORIE PARK</t>
  </si>
  <si>
    <t>GILEAD</t>
  </si>
  <si>
    <t>GLEN ALPINE</t>
  </si>
  <si>
    <t>KENTLYN</t>
  </si>
  <si>
    <t>LEUMEAH</t>
  </si>
  <si>
    <t>MACARTHUR SQUARE</t>
  </si>
  <si>
    <t>ROSEMEADOW</t>
  </si>
  <si>
    <t>RUSE</t>
  </si>
  <si>
    <t>ST HELENS PARK</t>
  </si>
  <si>
    <t>CATARACT</t>
  </si>
  <si>
    <t>2559</t>
  </si>
  <si>
    <t>BLAIRMOUNT</t>
  </si>
  <si>
    <t>CLAYMORE</t>
  </si>
  <si>
    <t>2558</t>
  </si>
  <si>
    <t>EAGLE VALE</t>
  </si>
  <si>
    <t>ESCHOL PARK</t>
  </si>
  <si>
    <t>KEARNS</t>
  </si>
  <si>
    <t>2557</t>
  </si>
  <si>
    <t>CATHERINE FIELD</t>
  </si>
  <si>
    <t>Sydney - South West</t>
  </si>
  <si>
    <t>GLEDSWOOD HILLS</t>
  </si>
  <si>
    <t>GREGORY HILLS</t>
  </si>
  <si>
    <t>2556</t>
  </si>
  <si>
    <t>BRINGELLY</t>
  </si>
  <si>
    <t>2555</t>
  </si>
  <si>
    <t>BADGERYS CREEK</t>
  </si>
  <si>
    <t>2551</t>
  </si>
  <si>
    <t>BOYDTOWN</t>
  </si>
  <si>
    <t>EDEN</t>
  </si>
  <si>
    <t>EDROM</t>
  </si>
  <si>
    <t>GREEN CAPE</t>
  </si>
  <si>
    <t>KIAH</t>
  </si>
  <si>
    <t>NADGEE</t>
  </si>
  <si>
    <t>NARRABARBA</t>
  </si>
  <si>
    <t>NULLICA</t>
  </si>
  <si>
    <t>NUNGATTA</t>
  </si>
  <si>
    <t>NUNGATTA SOUTH</t>
  </si>
  <si>
    <t>TIMBILLICA</t>
  </si>
  <si>
    <t>WONBOYN</t>
  </si>
  <si>
    <t>WONBOYN LAKE</t>
  </si>
  <si>
    <t>WONBOYN NORTH</t>
  </si>
  <si>
    <t>2550</t>
  </si>
  <si>
    <t>ANGLEDALE</t>
  </si>
  <si>
    <t>BEGA</t>
  </si>
  <si>
    <t>BEMBOKA</t>
  </si>
  <si>
    <t>BLACK RANGE</t>
  </si>
  <si>
    <t>BOURNDA</t>
  </si>
  <si>
    <t>BROGO</t>
  </si>
  <si>
    <t>BUCKAJO</t>
  </si>
  <si>
    <t>BUNGA</t>
  </si>
  <si>
    <t>BURRAGATE</t>
  </si>
  <si>
    <t>CANDELO</t>
  </si>
  <si>
    <t>CHINNOCK</t>
  </si>
  <si>
    <t>COBARGO</t>
  </si>
  <si>
    <t>COOLAGOLITE</t>
  </si>
  <si>
    <t>COOLANGUBRA</t>
  </si>
  <si>
    <t>COOPERS GULLY</t>
  </si>
  <si>
    <t>DEVILS HOLE</t>
  </si>
  <si>
    <t>DOCTOR GEORGE MOUNTAIN</t>
  </si>
  <si>
    <t>FROGS HOLLOW</t>
  </si>
  <si>
    <t>JELLAT JELLAT</t>
  </si>
  <si>
    <t>KALARU</t>
  </si>
  <si>
    <t>KAMERUKA</t>
  </si>
  <si>
    <t>KANOONA</t>
  </si>
  <si>
    <t>MOGAREEKA</t>
  </si>
  <si>
    <t>MOGILLA</t>
  </si>
  <si>
    <t>MORANS CROSSING</t>
  </si>
  <si>
    <t>MUMBULLA MOUNTAIN</t>
  </si>
  <si>
    <t>MURRAH</t>
  </si>
  <si>
    <t>MYRTLE MOUNTAIN</t>
  </si>
  <si>
    <t>NEW BUILDINGS</t>
  </si>
  <si>
    <t>NUMBUGGA</t>
  </si>
  <si>
    <t>PERICOE</t>
  </si>
  <si>
    <t>QUAAMA</t>
  </si>
  <si>
    <t>REEDY SWAMP</t>
  </si>
  <si>
    <t>ROCKY HALL</t>
  </si>
  <si>
    <t>SOUTH WOLUMLA</t>
  </si>
  <si>
    <t>TANJA</t>
  </si>
  <si>
    <t>TANTAWANGALO</t>
  </si>
  <si>
    <t>TARRAGANDA</t>
  </si>
  <si>
    <t>TATHRA</t>
  </si>
  <si>
    <t>TOOTHDALE</t>
  </si>
  <si>
    <t>TOWAMBA</t>
  </si>
  <si>
    <t>VERONA</t>
  </si>
  <si>
    <t>WALLAGOOT</t>
  </si>
  <si>
    <t>WAPENGO</t>
  </si>
  <si>
    <t>WOLUMLA</t>
  </si>
  <si>
    <t>YAMBULLA</t>
  </si>
  <si>
    <t>YANKEES CREEK</t>
  </si>
  <si>
    <t>YOWRIE</t>
  </si>
  <si>
    <t>2549</t>
  </si>
  <si>
    <t>GREIGS FLAT</t>
  </si>
  <si>
    <t>MILLINGANDI</t>
  </si>
  <si>
    <t>NETHERCOTE</t>
  </si>
  <si>
    <t>PAMBULA</t>
  </si>
  <si>
    <t>PAMBULA BEACH</t>
  </si>
  <si>
    <t>SOUTH PAMBULA</t>
  </si>
  <si>
    <t>2548</t>
  </si>
  <si>
    <t>MERIMBULA</t>
  </si>
  <si>
    <t>MIRADOR</t>
  </si>
  <si>
    <t>TURA BEACH</t>
  </si>
  <si>
    <t>YELLOW PINCH</t>
  </si>
  <si>
    <t>2546</t>
  </si>
  <si>
    <t>AKOLELE</t>
  </si>
  <si>
    <t>BARRAGGA BAY</t>
  </si>
  <si>
    <t>BERMAGUI</t>
  </si>
  <si>
    <t>BERMAGUI SOUTH</t>
  </si>
  <si>
    <t>CENTRAL TILBA</t>
  </si>
  <si>
    <t>CORUNNA</t>
  </si>
  <si>
    <t>CUTTAGEE</t>
  </si>
  <si>
    <t>DALMENY</t>
  </si>
  <si>
    <t>DIGNAMS CREEK</t>
  </si>
  <si>
    <t>MYSTERY BAY</t>
  </si>
  <si>
    <t>NAROOMA</t>
  </si>
  <si>
    <t>NORTH NAROOMA</t>
  </si>
  <si>
    <t>TILBA TILBA</t>
  </si>
  <si>
    <t>TINPOT</t>
  </si>
  <si>
    <t>WADBILLIGA</t>
  </si>
  <si>
    <t>WALLAGA LAKE</t>
  </si>
  <si>
    <t>WALLAGA LAKE HEIGHTS</t>
  </si>
  <si>
    <t>2545</t>
  </si>
  <si>
    <t>BELOWRA</t>
  </si>
  <si>
    <t>BODALLA</t>
  </si>
  <si>
    <t>EUROBODALLA</t>
  </si>
  <si>
    <t>NERRIGUNDAH</t>
  </si>
  <si>
    <t>POTATO POINT</t>
  </si>
  <si>
    <t>2541</t>
  </si>
  <si>
    <t>BOMADERRY</t>
  </si>
  <si>
    <t>NORTH NOWRA</t>
  </si>
  <si>
    <t>NOWRA</t>
  </si>
  <si>
    <t>NOWRA EAST</t>
  </si>
  <si>
    <t>NOWRA NORTH</t>
  </si>
  <si>
    <t>SOUTH NOWRA</t>
  </si>
  <si>
    <t>WEST NOWRA</t>
  </si>
  <si>
    <t>2540</t>
  </si>
  <si>
    <t>BAMARANG</t>
  </si>
  <si>
    <t>BARRINGELLA</t>
  </si>
  <si>
    <t>BASIN VIEW</t>
  </si>
  <si>
    <t>BEECROFT PENINSULA</t>
  </si>
  <si>
    <t>BERRARA</t>
  </si>
  <si>
    <t>BEWONG</t>
  </si>
  <si>
    <t>BOLONG</t>
  </si>
  <si>
    <t>BOOLIJAH</t>
  </si>
  <si>
    <t>BREAM BEACH</t>
  </si>
  <si>
    <t>BROWNS MOUNTAIN</t>
  </si>
  <si>
    <t>BRUNDEE</t>
  </si>
  <si>
    <t>BUANGLA</t>
  </si>
  <si>
    <t>BURRIER</t>
  </si>
  <si>
    <t>CALLALA BAY</t>
  </si>
  <si>
    <t>CALLALA BEACH</t>
  </si>
  <si>
    <t>CAMBEWARRA</t>
  </si>
  <si>
    <t>CAMBEWARRA VILLAGE</t>
  </si>
  <si>
    <t>COMBERTON</t>
  </si>
  <si>
    <t>COMERONG ISLAND</t>
  </si>
  <si>
    <t>CUDMIRRAH</t>
  </si>
  <si>
    <t>CULBURRA BEACH</t>
  </si>
  <si>
    <t>CURRARONG</t>
  </si>
  <si>
    <t>EROWAL BAY</t>
  </si>
  <si>
    <t>ETTREMA</t>
  </si>
  <si>
    <t>GREENWELL POINT</t>
  </si>
  <si>
    <t>HMAS ALBATROSS</t>
  </si>
  <si>
    <t>HUSKISSON</t>
  </si>
  <si>
    <t>HYAMS BEACH</t>
  </si>
  <si>
    <t>ILLAROO</t>
  </si>
  <si>
    <t>JERRAWANGALA</t>
  </si>
  <si>
    <t>JERVIS BAY</t>
  </si>
  <si>
    <t>KINGHORNE</t>
  </si>
  <si>
    <t>MEROO MEADOW</t>
  </si>
  <si>
    <t>MONDAYONG</t>
  </si>
  <si>
    <t>MOOLLATTOO</t>
  </si>
  <si>
    <t>MUNDAMIA</t>
  </si>
  <si>
    <t>NOWRA HILL</t>
  </si>
  <si>
    <t>NUMBAA</t>
  </si>
  <si>
    <t>OLD EROWAL BAY</t>
  </si>
  <si>
    <t>ORIENT POINT</t>
  </si>
  <si>
    <t>PARMA</t>
  </si>
  <si>
    <t>PYREE</t>
  </si>
  <si>
    <t>SANCTUARY POINT</t>
  </si>
  <si>
    <t>ST GEORGES BASIN</t>
  </si>
  <si>
    <t>SUSSEX INLET</t>
  </si>
  <si>
    <t>SWANHAVEN</t>
  </si>
  <si>
    <t>TALLOWAL</t>
  </si>
  <si>
    <t>TAPITALLEE</t>
  </si>
  <si>
    <t>TERARA</t>
  </si>
  <si>
    <t>TOMERONG</t>
  </si>
  <si>
    <t>TULLARWALLA</t>
  </si>
  <si>
    <t>TWELVE MILE PEG</t>
  </si>
  <si>
    <t>VINCENTIA</t>
  </si>
  <si>
    <t>WANDANDIAN</t>
  </si>
  <si>
    <t>WATERSLEIGH</t>
  </si>
  <si>
    <t>WOLLUMBOOLA</t>
  </si>
  <si>
    <t>WOOLLAMIA</t>
  </si>
  <si>
    <t>WORRIGEE</t>
  </si>
  <si>
    <t>WORROWING HEIGHTS</t>
  </si>
  <si>
    <t>WRECK BAY</t>
  </si>
  <si>
    <t>WRIGHTS BEACH</t>
  </si>
  <si>
    <t>YALWAL</t>
  </si>
  <si>
    <t>YERRIYONG</t>
  </si>
  <si>
    <t>2539</t>
  </si>
  <si>
    <t>BAWLEY POINT</t>
  </si>
  <si>
    <t>BENDALONG</t>
  </si>
  <si>
    <t>BERRINGER LAKE</t>
  </si>
  <si>
    <t>BURRILL LAKE</t>
  </si>
  <si>
    <t>COCKWHY</t>
  </si>
  <si>
    <t>CONJOLA</t>
  </si>
  <si>
    <t>CONJOLA PARK</t>
  </si>
  <si>
    <t>CROOBYAR</t>
  </si>
  <si>
    <t>CUNJURONG POINT</t>
  </si>
  <si>
    <t>DOLPHIN POINT</t>
  </si>
  <si>
    <t>FISHERMANS PARADISE</t>
  </si>
  <si>
    <t>KINGS POINT</t>
  </si>
  <si>
    <t>KIOLOA</t>
  </si>
  <si>
    <t>LAKE CONJOLA</t>
  </si>
  <si>
    <t>LAKE TABOURIE</t>
  </si>
  <si>
    <t>MANYANA</t>
  </si>
  <si>
    <t>MOLLYMOOK</t>
  </si>
  <si>
    <t>MOLLYMOOK BEACH</t>
  </si>
  <si>
    <t>MOUNT KINGIMAN</t>
  </si>
  <si>
    <t>NARRAWALLEE</t>
  </si>
  <si>
    <t>POINTER MOUNTAIN</t>
  </si>
  <si>
    <t>TERMEIL</t>
  </si>
  <si>
    <t>ULLADULLA</t>
  </si>
  <si>
    <t>YADBORO</t>
  </si>
  <si>
    <t>YATTE YATTAH</t>
  </si>
  <si>
    <t>2538</t>
  </si>
  <si>
    <t>BROOMAN</t>
  </si>
  <si>
    <t>LITTLE FOREST</t>
  </si>
  <si>
    <t>MOGOOD</t>
  </si>
  <si>
    <t>MORTON</t>
  </si>
  <si>
    <t>PORTERS CREEK</t>
  </si>
  <si>
    <t>2537</t>
  </si>
  <si>
    <t>BERGALIA</t>
  </si>
  <si>
    <t>BINGIE</t>
  </si>
  <si>
    <t>BROULEE</t>
  </si>
  <si>
    <t>COILA</t>
  </si>
  <si>
    <t>CONGO</t>
  </si>
  <si>
    <t>DEUA</t>
  </si>
  <si>
    <t>DEUA RIVER VALLEY</t>
  </si>
  <si>
    <t>KIORA</t>
  </si>
  <si>
    <t>MERINGO</t>
  </si>
  <si>
    <t>MOGENDOURA</t>
  </si>
  <si>
    <t>MORUYA</t>
  </si>
  <si>
    <t>MORUYA HEADS</t>
  </si>
  <si>
    <t>MOSSY POINT</t>
  </si>
  <si>
    <t>TOMAKIN</t>
  </si>
  <si>
    <t>TURLINJAH</t>
  </si>
  <si>
    <t>TUROSS HEAD</t>
  </si>
  <si>
    <t>WAMBAN</t>
  </si>
  <si>
    <t>2536</t>
  </si>
  <si>
    <t>BATEHAVEN</t>
  </si>
  <si>
    <t>BATEMANS BAY</t>
  </si>
  <si>
    <t>BENANDARAH</t>
  </si>
  <si>
    <t>BIMBIMBIE</t>
  </si>
  <si>
    <t>BUCKENBOWRA</t>
  </si>
  <si>
    <t>CATALINA</t>
  </si>
  <si>
    <t>CURROWAN</t>
  </si>
  <si>
    <t>DENHAMS BEACH</t>
  </si>
  <si>
    <t>DEPOT BEACH</t>
  </si>
  <si>
    <t>DURRAS NORTH</t>
  </si>
  <si>
    <t>EAST LYNNE</t>
  </si>
  <si>
    <t>GUERILLA BAY</t>
  </si>
  <si>
    <t>JEREMADRA</t>
  </si>
  <si>
    <t>LONG BEACH</t>
  </si>
  <si>
    <t>MALONEYS BEACH</t>
  </si>
  <si>
    <t>MALUA BAY</t>
  </si>
  <si>
    <t>NELLIGEN</t>
  </si>
  <si>
    <t>NORTH BATEMANS BAY</t>
  </si>
  <si>
    <t>PEBBLY BEACH</t>
  </si>
  <si>
    <t>RUNNYFORD</t>
  </si>
  <si>
    <t>SOUTH DURRAS</t>
  </si>
  <si>
    <t>SUNSHINE BAY</t>
  </si>
  <si>
    <t>SURFSIDE</t>
  </si>
  <si>
    <t>2535</t>
  </si>
  <si>
    <t>BACK FOREST</t>
  </si>
  <si>
    <t>BELLAWONGARAH</t>
  </si>
  <si>
    <t>BERRY</t>
  </si>
  <si>
    <t>BERRY MOUNTAIN</t>
  </si>
  <si>
    <t>BROGERS CREEK</t>
  </si>
  <si>
    <t>BROUGHTON VALE</t>
  </si>
  <si>
    <t>BROUGHTON VILLAGE</t>
  </si>
  <si>
    <t>BUDDEROO</t>
  </si>
  <si>
    <t>BUNDEWALLAH</t>
  </si>
  <si>
    <t>FAR MEADOW</t>
  </si>
  <si>
    <t>JASPERS BRUSH</t>
  </si>
  <si>
    <t>SHOALHAVEN HEADS</t>
  </si>
  <si>
    <t>WATTAMOLLA</t>
  </si>
  <si>
    <t>2534</t>
  </si>
  <si>
    <t>FOXGROUND</t>
  </si>
  <si>
    <t>GERRINGONG</t>
  </si>
  <si>
    <t>GERROA</t>
  </si>
  <si>
    <t>TOOLIJOOA</t>
  </si>
  <si>
    <t>WERRI BEACH</t>
  </si>
  <si>
    <t>2533</t>
  </si>
  <si>
    <t>BOMBO</t>
  </si>
  <si>
    <t>JAMBEROO</t>
  </si>
  <si>
    <t>JERRARA</t>
  </si>
  <si>
    <t>KIAMA</t>
  </si>
  <si>
    <t>KIAMA DOWNS</t>
  </si>
  <si>
    <t>KIAMA HEIGHTS</t>
  </si>
  <si>
    <t>MINNAMURRA</t>
  </si>
  <si>
    <t>SADDLEBACK MOUNTAIN</t>
  </si>
  <si>
    <t>2530</t>
  </si>
  <si>
    <t>BROWNSVILLE</t>
  </si>
  <si>
    <t>DAPTO</t>
  </si>
  <si>
    <t>HAYWARDS BAY</t>
  </si>
  <si>
    <t>HORSLEY</t>
  </si>
  <si>
    <t>KANAHOOKA</t>
  </si>
  <si>
    <t>KOONAWARRA</t>
  </si>
  <si>
    <t>MARSHALL MOUNT</t>
  </si>
  <si>
    <t>WONGAWILLI</t>
  </si>
  <si>
    <t>YALLAH</t>
  </si>
  <si>
    <t>2529</t>
  </si>
  <si>
    <t>OAK FLATS</t>
  </si>
  <si>
    <t>SHELL COVE</t>
  </si>
  <si>
    <t>SHELLHARBOUR</t>
  </si>
  <si>
    <t>SHELLHARBOUR CITY CENTRE</t>
  </si>
  <si>
    <t>2528</t>
  </si>
  <si>
    <t>BARRACK HEIGHTS</t>
  </si>
  <si>
    <t>BARRACK POINT</t>
  </si>
  <si>
    <t>LAKE ILLAWARRA</t>
  </si>
  <si>
    <t>MOUNT WARRIGAL</t>
  </si>
  <si>
    <t>WARILLA</t>
  </si>
  <si>
    <t>WINDANG</t>
  </si>
  <si>
    <t>2527</t>
  </si>
  <si>
    <t>ALBION PARK</t>
  </si>
  <si>
    <t>ALBION PARK RAIL</t>
  </si>
  <si>
    <t>CALDERWOOD</t>
  </si>
  <si>
    <t>CROOM</t>
  </si>
  <si>
    <t>NORTH MACQUARIE</t>
  </si>
  <si>
    <t>TONGARRA</t>
  </si>
  <si>
    <t>TULLIMBAR</t>
  </si>
  <si>
    <t>2526</t>
  </si>
  <si>
    <t>CORDEAUX</t>
  </si>
  <si>
    <t>CORDEAUX HEIGHTS</t>
  </si>
  <si>
    <t>DOMBARTON</t>
  </si>
  <si>
    <t>FARMBOROUGH HEIGHTS</t>
  </si>
  <si>
    <t>KEMBLA GRANGE</t>
  </si>
  <si>
    <t>KEMBLA HEIGHTS</t>
  </si>
  <si>
    <t>MOUNT KEMBLA</t>
  </si>
  <si>
    <t>UNANDERRA</t>
  </si>
  <si>
    <t>2525</t>
  </si>
  <si>
    <t>FIGTREE</t>
  </si>
  <si>
    <t>2520</t>
  </si>
  <si>
    <t>WOLLONGONG</t>
  </si>
  <si>
    <t>2519</t>
  </si>
  <si>
    <t>BALGOWNIE</t>
  </si>
  <si>
    <t>FAIRY MEADOW</t>
  </si>
  <si>
    <t>FERNHILL</t>
  </si>
  <si>
    <t>MOUNT OUSLEY</t>
  </si>
  <si>
    <t>REIDTOWN</t>
  </si>
  <si>
    <t>2518</t>
  </si>
  <si>
    <t>BELLAMBI</t>
  </si>
  <si>
    <t>CORRIMAL</t>
  </si>
  <si>
    <t>CORRIMAL EAST</t>
  </si>
  <si>
    <t>EAST CORRIMAL</t>
  </si>
  <si>
    <t>TARRAWANNA</t>
  </si>
  <si>
    <t>TOWRADGI</t>
  </si>
  <si>
    <t>2517</t>
  </si>
  <si>
    <t>RUSSELL VALE</t>
  </si>
  <si>
    <t>WOONONA</t>
  </si>
  <si>
    <t>WOONONA EAST</t>
  </si>
  <si>
    <t>2516</t>
  </si>
  <si>
    <t>BULLI</t>
  </si>
  <si>
    <t>BULLI TOPS</t>
  </si>
  <si>
    <t>2515</t>
  </si>
  <si>
    <t>AUSTINMER</t>
  </si>
  <si>
    <t>COLEDALE</t>
  </si>
  <si>
    <t>THIRROUL</t>
  </si>
  <si>
    <t>WOMBARRA</t>
  </si>
  <si>
    <t>2508</t>
  </si>
  <si>
    <t>COALCLIFF</t>
  </si>
  <si>
    <t>DARKES FOREST</t>
  </si>
  <si>
    <t>HELENSBURGH</t>
  </si>
  <si>
    <t>MADDENS PLAINS</t>
  </si>
  <si>
    <t>OTFORD</t>
  </si>
  <si>
    <t>STANWELL PARK</t>
  </si>
  <si>
    <t>STANWELL TOPS</t>
  </si>
  <si>
    <t>WORONORA DAM</t>
  </si>
  <si>
    <t>2506</t>
  </si>
  <si>
    <t>BERKELEY</t>
  </si>
  <si>
    <t>2505</t>
  </si>
  <si>
    <t>KEMBLAWARRA</t>
  </si>
  <si>
    <t>PORT KEMBLA</t>
  </si>
  <si>
    <t>2502</t>
  </si>
  <si>
    <t>CRINGILA</t>
  </si>
  <si>
    <t>LAKE HEIGHTS</t>
  </si>
  <si>
    <t>PRIMBEE</t>
  </si>
  <si>
    <t>WARRAWONG</t>
  </si>
  <si>
    <t>2500</t>
  </si>
  <si>
    <t>CONISTON</t>
  </si>
  <si>
    <t>GWYNNEVILLE</t>
  </si>
  <si>
    <t>KEIRAVILLE</t>
  </si>
  <si>
    <t>MANGERTON</t>
  </si>
  <si>
    <t>MOUNT KEIRA</t>
  </si>
  <si>
    <t>MOUNT SAINT THOMAS</t>
  </si>
  <si>
    <t>NORTH WOLLONGONG</t>
  </si>
  <si>
    <t>WEST WOLLONGONG</t>
  </si>
  <si>
    <t>WOLLONGONG NORTH</t>
  </si>
  <si>
    <t>WOLLONGONG WEST</t>
  </si>
  <si>
    <t>2490</t>
  </si>
  <si>
    <t>NORTH TUMBULGUM</t>
  </si>
  <si>
    <t>Richmond - Tweed</t>
  </si>
  <si>
    <t>TUMBULGUM</t>
  </si>
  <si>
    <t>2489</t>
  </si>
  <si>
    <t>HASTINGS POINT</t>
  </si>
  <si>
    <t>POTTSVILLE</t>
  </si>
  <si>
    <t>POTTSVILLE BEACH</t>
  </si>
  <si>
    <t>2488</t>
  </si>
  <si>
    <t>BOGANGAR</t>
  </si>
  <si>
    <t>CABARITA BEACH</t>
  </si>
  <si>
    <t>TANGLEWOOD</t>
  </si>
  <si>
    <t>2487</t>
  </si>
  <si>
    <t>CHINDERAH</t>
  </si>
  <si>
    <t>CUDGEN</t>
  </si>
  <si>
    <t>FINGAL HEAD</t>
  </si>
  <si>
    <t>KINGS FOREST</t>
  </si>
  <si>
    <t>KINGSCLIFF</t>
  </si>
  <si>
    <t>STOTTS CREEK</t>
  </si>
  <si>
    <t>DURANBAH</t>
  </si>
  <si>
    <t>2486</t>
  </si>
  <si>
    <t>BANORA POINT</t>
  </si>
  <si>
    <t>BILAMBIL</t>
  </si>
  <si>
    <t>BILAMBIL HEIGHTS</t>
  </si>
  <si>
    <t>BUNGALORA</t>
  </si>
  <si>
    <t>CAROOL</t>
  </si>
  <si>
    <t>COBAKI</t>
  </si>
  <si>
    <t>COBAKI LAKES</t>
  </si>
  <si>
    <t>DUROBY</t>
  </si>
  <si>
    <t>GLENGARRIE</t>
  </si>
  <si>
    <t>PIGGABEEN</t>
  </si>
  <si>
    <t>TERRANORA</t>
  </si>
  <si>
    <t>TWEED HEADS SOUTH</t>
  </si>
  <si>
    <t>UPPER DUROBY</t>
  </si>
  <si>
    <t>2485</t>
  </si>
  <si>
    <t>TWEED HEADS</t>
  </si>
  <si>
    <t>TWEED HEADS WEST</t>
  </si>
  <si>
    <t>2484</t>
  </si>
  <si>
    <t>BRAYS CREEK</t>
  </si>
  <si>
    <t>BYANGUM</t>
  </si>
  <si>
    <t>BYRRILL CREEK</t>
  </si>
  <si>
    <t>CHILLINGHAM</t>
  </si>
  <si>
    <t>CHOWAN CREEK</t>
  </si>
  <si>
    <t>CLOTHIERS CREEK</t>
  </si>
  <si>
    <t>COMMISSIONERS CREEK</t>
  </si>
  <si>
    <t>CONDONG</t>
  </si>
  <si>
    <t>CUDGERA CREEK</t>
  </si>
  <si>
    <t>DOON DOON</t>
  </si>
  <si>
    <t>DULGUIGAN</t>
  </si>
  <si>
    <t>DUM DUM</t>
  </si>
  <si>
    <t>DUNBIBLE</t>
  </si>
  <si>
    <t>DUNGAY</t>
  </si>
  <si>
    <t>EVIRON</t>
  </si>
  <si>
    <t>FARRANTS HILL</t>
  </si>
  <si>
    <t>HOPKINS CREEK</t>
  </si>
  <si>
    <t>KIELVALE</t>
  </si>
  <si>
    <t>KUNGHUR</t>
  </si>
  <si>
    <t>KUNGHUR CREEK</t>
  </si>
  <si>
    <t>KYNNUMBOON</t>
  </si>
  <si>
    <t>LIMPINWOOD</t>
  </si>
  <si>
    <t>MEBBIN</t>
  </si>
  <si>
    <t>MIDGINBIL</t>
  </si>
  <si>
    <t>MOUNT BURRELL</t>
  </si>
  <si>
    <t>MOUNT WARNING</t>
  </si>
  <si>
    <t>MURWILLUMBAH</t>
  </si>
  <si>
    <t>MURWILLUMBAH SOUTH</t>
  </si>
  <si>
    <t>NOBBYS CREEK</t>
  </si>
  <si>
    <t>NUMINBAH</t>
  </si>
  <si>
    <t>NUNDERI</t>
  </si>
  <si>
    <t>PALMVALE</t>
  </si>
  <si>
    <t>PUMPENBIL</t>
  </si>
  <si>
    <t>RESERVE CREEK</t>
  </si>
  <si>
    <t>ROUND MOUNTAIN</t>
  </si>
  <si>
    <t>ROWLANDS CREEK</t>
  </si>
  <si>
    <t>SOUTH MURWILLUMBAH</t>
  </si>
  <si>
    <t>STOKERS SIDING</t>
  </si>
  <si>
    <t>TERRAGON</t>
  </si>
  <si>
    <t>TOMEWIN</t>
  </si>
  <si>
    <t>TYALGUM</t>
  </si>
  <si>
    <t>TYALGUM CREEK</t>
  </si>
  <si>
    <t>TYGALGAH</t>
  </si>
  <si>
    <t>UKI</t>
  </si>
  <si>
    <t>UPPER CRYSTAL CREEK</t>
  </si>
  <si>
    <t>URLIUP</t>
  </si>
  <si>
    <t>WARDROP VALLEY</t>
  </si>
  <si>
    <t>ZARA</t>
  </si>
  <si>
    <t>2483</t>
  </si>
  <si>
    <t>BILLINUDGEL</t>
  </si>
  <si>
    <t>BRUNSWICK HEADS</t>
  </si>
  <si>
    <t>NEW BRIGHTON</t>
  </si>
  <si>
    <t>OCEAN SHORES</t>
  </si>
  <si>
    <t>SOUTH GOLDEN BEACH</t>
  </si>
  <si>
    <t>BURRINGBAR</t>
  </si>
  <si>
    <t>CRABBES CREEK</t>
  </si>
  <si>
    <t>MIDDLE POCKET</t>
  </si>
  <si>
    <t>MOOBALL</t>
  </si>
  <si>
    <t>SLEEPY HOLLOW</t>
  </si>
  <si>
    <t>THE POCKET</t>
  </si>
  <si>
    <t>UPPER BURRINGBAR</t>
  </si>
  <si>
    <t>WOOYUNG</t>
  </si>
  <si>
    <t>YELGUN</t>
  </si>
  <si>
    <t>2482</t>
  </si>
  <si>
    <t>MULLUMBIMBY</t>
  </si>
  <si>
    <t>MULLUMBIMBY CREEK</t>
  </si>
  <si>
    <t>GOONENGERRY</t>
  </si>
  <si>
    <t>HUONBROOK</t>
  </si>
  <si>
    <t>KOONYUM RANGE</t>
  </si>
  <si>
    <t>MAIN ARM</t>
  </si>
  <si>
    <t>MONTECOLLUM</t>
  </si>
  <si>
    <t>UPPER MAIN ARM</t>
  </si>
  <si>
    <t>UPPER WILSONS CREEK</t>
  </si>
  <si>
    <t>WANGANUI</t>
  </si>
  <si>
    <t>WILSONS CREEK</t>
  </si>
  <si>
    <t>2481</t>
  </si>
  <si>
    <t>BROKEN HEAD</t>
  </si>
  <si>
    <t>BYRON BAY</t>
  </si>
  <si>
    <t>EWINGSDALE</t>
  </si>
  <si>
    <t>SKINNERS SHOOT</t>
  </si>
  <si>
    <t>SUFFOLK PARK</t>
  </si>
  <si>
    <t>TALOFA</t>
  </si>
  <si>
    <t>HAYTERS HILL</t>
  </si>
  <si>
    <t>MYOCUM</t>
  </si>
  <si>
    <t>TYAGARAH</t>
  </si>
  <si>
    <t>2480</t>
  </si>
  <si>
    <t>BEXHILL</t>
  </si>
  <si>
    <t>BLAKEBROOK</t>
  </si>
  <si>
    <t>BOOERIE CREEK</t>
  </si>
  <si>
    <t>CHILCOTTS GRASS</t>
  </si>
  <si>
    <t>EAST LISMORE</t>
  </si>
  <si>
    <t>GIRARDS HILL</t>
  </si>
  <si>
    <t>GOOLMANGAR</t>
  </si>
  <si>
    <t>GOONELLABAH</t>
  </si>
  <si>
    <t>GUNDURIMBA</t>
  </si>
  <si>
    <t>HOWARDS GRASS</t>
  </si>
  <si>
    <t>LAGOON GRASS</t>
  </si>
  <si>
    <t>LINDENDALE</t>
  </si>
  <si>
    <t>LISMORE HEIGHTS</t>
  </si>
  <si>
    <t>LOFTVILLE</t>
  </si>
  <si>
    <t>MCLEANS RIDGES</t>
  </si>
  <si>
    <t>MONALTRIE</t>
  </si>
  <si>
    <t>NORTH LISMORE</t>
  </si>
  <si>
    <t>SOUTH GUNDURIMBA</t>
  </si>
  <si>
    <t>SOUTH LISMORE</t>
  </si>
  <si>
    <t>TREGEAGLE</t>
  </si>
  <si>
    <t>TUNCESTER</t>
  </si>
  <si>
    <t>WOODLAWN</t>
  </si>
  <si>
    <t>WYRALLAH</t>
  </si>
  <si>
    <t>BLUE KNOB</t>
  </si>
  <si>
    <t>BOORABEE PARK</t>
  </si>
  <si>
    <t>BOOYONG</t>
  </si>
  <si>
    <t>BUNGABBEE</t>
  </si>
  <si>
    <t>CANIABA</t>
  </si>
  <si>
    <t>CLOVASS</t>
  </si>
  <si>
    <t>COFFEE CAMP</t>
  </si>
  <si>
    <t>DORROUGHBY</t>
  </si>
  <si>
    <t>DUNGARUBBA</t>
  </si>
  <si>
    <t>DUNOON</t>
  </si>
  <si>
    <t>FERNSIDE</t>
  </si>
  <si>
    <t>GEORGICA</t>
  </si>
  <si>
    <t>JIGGI</t>
  </si>
  <si>
    <t>KEERRONG</t>
  </si>
  <si>
    <t>KOONORIGAN</t>
  </si>
  <si>
    <t>LARNOOK</t>
  </si>
  <si>
    <t>LEYCESTER</t>
  </si>
  <si>
    <t>LILLIAN ROCK</t>
  </si>
  <si>
    <t>MAROM CREEK</t>
  </si>
  <si>
    <t>MCKEES HILL</t>
  </si>
  <si>
    <t>MISSINGHAM</t>
  </si>
  <si>
    <t>MODANVILLE</t>
  </si>
  <si>
    <t>MOUNTAIN TOP</t>
  </si>
  <si>
    <t>NIGHTCAP</t>
  </si>
  <si>
    <t>NIMBIN</t>
  </si>
  <si>
    <t>NUMULGI</t>
  </si>
  <si>
    <t>REPENTANCE CREEK</t>
  </si>
  <si>
    <t>ROCK VALLEY</t>
  </si>
  <si>
    <t>ROSEBANK</t>
  </si>
  <si>
    <t>RUTHVEN</t>
  </si>
  <si>
    <t>STONY CHUTE</t>
  </si>
  <si>
    <t>TERANIA CREEK</t>
  </si>
  <si>
    <t>THE CHANNON</t>
  </si>
  <si>
    <t>TUCKI TUCKI</t>
  </si>
  <si>
    <t>TUCKURIMBA</t>
  </si>
  <si>
    <t>TULLERA</t>
  </si>
  <si>
    <t>TUNTABLE CREEK</t>
  </si>
  <si>
    <t>TUNTABLE FALLS</t>
  </si>
  <si>
    <t>UPPER COOPERS CREEK</t>
  </si>
  <si>
    <t>WHIAN WHIAN</t>
  </si>
  <si>
    <t>2479</t>
  </si>
  <si>
    <t>BANGALOW</t>
  </si>
  <si>
    <t>BROOKLET</t>
  </si>
  <si>
    <t>COOPERS SHOOT</t>
  </si>
  <si>
    <t>COORABELL</t>
  </si>
  <si>
    <t>FERNLEIGH</t>
  </si>
  <si>
    <t>KNOCKROW</t>
  </si>
  <si>
    <t>MCLEODS SHOOT</t>
  </si>
  <si>
    <t>NASHUA</t>
  </si>
  <si>
    <t>NEWRYBAR</t>
  </si>
  <si>
    <t>OPOSSUM CREEK</t>
  </si>
  <si>
    <t>POSSUM CREEK</t>
  </si>
  <si>
    <t>ST HELENA</t>
  </si>
  <si>
    <t>2478</t>
  </si>
  <si>
    <t>BALLINA</t>
  </si>
  <si>
    <t>EAST BALLINA</t>
  </si>
  <si>
    <t>LENNOX HEAD</t>
  </si>
  <si>
    <t>SKENNARS HEAD</t>
  </si>
  <si>
    <t>SOUTH BALLINA</t>
  </si>
  <si>
    <t>WEST BALLINA</t>
  </si>
  <si>
    <t>CUMBALUM</t>
  </si>
  <si>
    <t>EMPIRE VALE</t>
  </si>
  <si>
    <t>KEITH HALL</t>
  </si>
  <si>
    <t>PATCHS BEACH</t>
  </si>
  <si>
    <t>PIMLICO ISLAND</t>
  </si>
  <si>
    <t>TEVEN</t>
  </si>
  <si>
    <t>TINTENBAR</t>
  </si>
  <si>
    <t>2477</t>
  </si>
  <si>
    <t>ALSTONVALE</t>
  </si>
  <si>
    <t>ALSTONVILLE</t>
  </si>
  <si>
    <t>TUCKOMBIL</t>
  </si>
  <si>
    <t>WOLLONGBAR</t>
  </si>
  <si>
    <t>BAGOTVILLE</t>
  </si>
  <si>
    <t>CABBAGE TREE ISLAND</t>
  </si>
  <si>
    <t>EAST WARDELL</t>
  </si>
  <si>
    <t>GOAT ISLAND</t>
  </si>
  <si>
    <t>MEERSCHAUM VALE</t>
  </si>
  <si>
    <t>PEARCES CREEK</t>
  </si>
  <si>
    <t>ROUS</t>
  </si>
  <si>
    <t>ROUS MILL</t>
  </si>
  <si>
    <t>URALBA</t>
  </si>
  <si>
    <t>WARDELL</t>
  </si>
  <si>
    <t>2476</t>
  </si>
  <si>
    <t>ACACIA CREEK</t>
  </si>
  <si>
    <t>ACACIA PLATEAU</t>
  </si>
  <si>
    <t>BOOMI CREEK</t>
  </si>
  <si>
    <t>BRUMBY PLAINS</t>
  </si>
  <si>
    <t>KOREELAH</t>
  </si>
  <si>
    <t>LEGUME</t>
  </si>
  <si>
    <t>LINDESAY CREEK</t>
  </si>
  <si>
    <t>LOWER ACACIA CREEK</t>
  </si>
  <si>
    <t>MULI MULI</t>
  </si>
  <si>
    <t>OLD KOREELAH</t>
  </si>
  <si>
    <t>WOODENBONG</t>
  </si>
  <si>
    <t>2475</t>
  </si>
  <si>
    <t>BEAURY CREEK</t>
  </si>
  <si>
    <t>TOOLOOM</t>
  </si>
  <si>
    <t>UPPER TOOLOOM</t>
  </si>
  <si>
    <t>URBENVILLE</t>
  </si>
  <si>
    <t>WALLABY CREEK</t>
  </si>
  <si>
    <t>2474</t>
  </si>
  <si>
    <t>AFTERLEE</t>
  </si>
  <si>
    <t>BARKERS VALE</t>
  </si>
  <si>
    <t>BORDER RANGES</t>
  </si>
  <si>
    <t>CAWONGLA</t>
  </si>
  <si>
    <t>CEDAR POINT</t>
  </si>
  <si>
    <t>COLLINS CREEK</t>
  </si>
  <si>
    <t>COUGAL</t>
  </si>
  <si>
    <t>DAIRY FLAT</t>
  </si>
  <si>
    <t>EDEN CREEK</t>
  </si>
  <si>
    <t>EDENVILLE</t>
  </si>
  <si>
    <t>FAWCETTS PLAIN</t>
  </si>
  <si>
    <t>FINDON CREEK</t>
  </si>
  <si>
    <t>GENEVA</t>
  </si>
  <si>
    <t>GHINNI GHI</t>
  </si>
  <si>
    <t>GRADYS CREEK</t>
  </si>
  <si>
    <t>GREEN PIGEON</t>
  </si>
  <si>
    <t>GREVILLIA</t>
  </si>
  <si>
    <t>HOMELEIGH</t>
  </si>
  <si>
    <t>HORSE STATION CREEK</t>
  </si>
  <si>
    <t>HORSESHOE CREEK</t>
  </si>
  <si>
    <t>IRON POT CREEK</t>
  </si>
  <si>
    <t>KILGRA</t>
  </si>
  <si>
    <t>KYOGLE</t>
  </si>
  <si>
    <t>LITTLE BACK CREEK</t>
  </si>
  <si>
    <t>LOADSTONE</t>
  </si>
  <si>
    <t>LYNCHS CREEK</t>
  </si>
  <si>
    <t>NEW PARK</t>
  </si>
  <si>
    <t>OLD GREVILLIA</t>
  </si>
  <si>
    <t>ROSEBERRY</t>
  </si>
  <si>
    <t>ROSEBERRY CREEK</t>
  </si>
  <si>
    <t>RUKENVALE</t>
  </si>
  <si>
    <t>SMITHS CREEK</t>
  </si>
  <si>
    <t>TERRACE CREEK</t>
  </si>
  <si>
    <t>THE RISK</t>
  </si>
  <si>
    <t>TOONUMBAR</t>
  </si>
  <si>
    <t>UNUMGAR</t>
  </si>
  <si>
    <t>UPPER EDEN CREEK</t>
  </si>
  <si>
    <t>UPPER HORSESHOE CREEK</t>
  </si>
  <si>
    <t>WADEVILLE</t>
  </si>
  <si>
    <t>WARRAZAMBIL CREEK</t>
  </si>
  <si>
    <t>WEST WIANGAREE</t>
  </si>
  <si>
    <t>WIANGAREE</t>
  </si>
  <si>
    <t>WYNEDEN</t>
  </si>
  <si>
    <t>2473</t>
  </si>
  <si>
    <t>BUNDJALUNG</t>
  </si>
  <si>
    <t>DOONBAH</t>
  </si>
  <si>
    <t>EVANS HEAD</t>
  </si>
  <si>
    <t>IRON GATES</t>
  </si>
  <si>
    <t>SOUTH EVANS HEAD</t>
  </si>
  <si>
    <t>2472</t>
  </si>
  <si>
    <t>BUCKENDOON</t>
  </si>
  <si>
    <t>KILGIN</t>
  </si>
  <si>
    <t>MOONEM</t>
  </si>
  <si>
    <t>NEW ITALY</t>
  </si>
  <si>
    <t>RILEYS HILL</t>
  </si>
  <si>
    <t>TABBIMOBLE</t>
  </si>
  <si>
    <t>TRUSTUMS HILL</t>
  </si>
  <si>
    <t>WOODBURN</t>
  </si>
  <si>
    <t>2471</t>
  </si>
  <si>
    <t>BORA RIDGE</t>
  </si>
  <si>
    <t>CORAKI</t>
  </si>
  <si>
    <t>EAST CORAKI</t>
  </si>
  <si>
    <t>GREEN FOREST</t>
  </si>
  <si>
    <t>GREENRIDGE</t>
  </si>
  <si>
    <t>NORTH WOODBURN</t>
  </si>
  <si>
    <t>TATHAM</t>
  </si>
  <si>
    <t>WEST BUNGAWALBIN</t>
  </si>
  <si>
    <t>WEST CORAKI</t>
  </si>
  <si>
    <t>2470</t>
  </si>
  <si>
    <t>ALICE</t>
  </si>
  <si>
    <t>BABYL CREEK</t>
  </si>
  <si>
    <t>BACKMEDE</t>
  </si>
  <si>
    <t>BARAIMAL</t>
  </si>
  <si>
    <t>CASINO</t>
  </si>
  <si>
    <t>COOLANESS</t>
  </si>
  <si>
    <t>COOMBELL</t>
  </si>
  <si>
    <t>DOBIES BIGHT</t>
  </si>
  <si>
    <t>DOUBTFUL CREEK</t>
  </si>
  <si>
    <t>DYRAABA</t>
  </si>
  <si>
    <t>DYRAABA CENTRAL</t>
  </si>
  <si>
    <t>DYRAABA CREEK</t>
  </si>
  <si>
    <t>FAIRY HILL</t>
  </si>
  <si>
    <t>IRVINGTON</t>
  </si>
  <si>
    <t>LEEVILLE</t>
  </si>
  <si>
    <t>LOWER DYRAABA</t>
  </si>
  <si>
    <t>MONGOGARIE</t>
  </si>
  <si>
    <t>NAUGHTONS GAP</t>
  </si>
  <si>
    <t>NORTH CASINO</t>
  </si>
  <si>
    <t>PIORA</t>
  </si>
  <si>
    <t>SEXTONVILLE</t>
  </si>
  <si>
    <t>SHANNON BROOK</t>
  </si>
  <si>
    <t>SPRING GROVE</t>
  </si>
  <si>
    <t>STRATHEDEN</t>
  </si>
  <si>
    <t>TOMKI</t>
  </si>
  <si>
    <t>UPPER MONGOGARIE</t>
  </si>
  <si>
    <t>WOODVIEW</t>
  </si>
  <si>
    <t>WOOLNERS ARM</t>
  </si>
  <si>
    <t>WOOROOWOOLGAN</t>
  </si>
  <si>
    <t>YORKLEA</t>
  </si>
  <si>
    <t>2469</t>
  </si>
  <si>
    <t>BANYABBA</t>
  </si>
  <si>
    <t>Coffs Harbour - Grafton</t>
  </si>
  <si>
    <t>BEAN CREEK</t>
  </si>
  <si>
    <t>BINGEEBEEBRA CREEK</t>
  </si>
  <si>
    <t>BONALBO</t>
  </si>
  <si>
    <t>BOOMOODEERIE</t>
  </si>
  <si>
    <t>BOTTLE CREEK</t>
  </si>
  <si>
    <t>BULLDOG</t>
  </si>
  <si>
    <t>BUNGAWALBIN</t>
  </si>
  <si>
    <t>BUSBYS FLAT</t>
  </si>
  <si>
    <t>CAMBRIDGE PLATEAU</t>
  </si>
  <si>
    <t>CAMIRA CREEK</t>
  </si>
  <si>
    <t>CAPEEN</t>
  </si>
  <si>
    <t>CAPEEN CREEK</t>
  </si>
  <si>
    <t>CLEARFIELD</t>
  </si>
  <si>
    <t>CLOVER PARK</t>
  </si>
  <si>
    <t>COONGBAR</t>
  </si>
  <si>
    <t>CULMARAN CREEK</t>
  </si>
  <si>
    <t>DRAKE</t>
  </si>
  <si>
    <t>DRAKE VILLAGE</t>
  </si>
  <si>
    <t>DUCK CREEK</t>
  </si>
  <si>
    <t>EWINGAR</t>
  </si>
  <si>
    <t>GIBBERAGEE</t>
  </si>
  <si>
    <t>GOODWOOD ISLAND</t>
  </si>
  <si>
    <t>GORGE CREEK</t>
  </si>
  <si>
    <t>HAYSTACK</t>
  </si>
  <si>
    <t>HOGARTH RANGE</t>
  </si>
  <si>
    <t>JACKSONS FLAT</t>
  </si>
  <si>
    <t>JOES BOX</t>
  </si>
  <si>
    <t>KIPPENDUFF</t>
  </si>
  <si>
    <t>LOUISA CREEK</t>
  </si>
  <si>
    <t>LOWER BOTTLE CREEK</t>
  </si>
  <si>
    <t>LOWER DUCK CREEK</t>
  </si>
  <si>
    <t>LOWER PEACOCK</t>
  </si>
  <si>
    <t>MALLANGANEE</t>
  </si>
  <si>
    <t>MOOKIMA WYBRA</t>
  </si>
  <si>
    <t>MORORO</t>
  </si>
  <si>
    <t>MOUNT MARSH</t>
  </si>
  <si>
    <t>MUMMULGUM</t>
  </si>
  <si>
    <t>OLD BONALBO</t>
  </si>
  <si>
    <t>PAGANS FLAT</t>
  </si>
  <si>
    <t>PEACOCK CREEK</t>
  </si>
  <si>
    <t>PIKAPENE</t>
  </si>
  <si>
    <t>PRETTY GULLY</t>
  </si>
  <si>
    <t>RAPPVILLE</t>
  </si>
  <si>
    <t>SIMPKINS CREEK</t>
  </si>
  <si>
    <t>SIX MILE SWAMP</t>
  </si>
  <si>
    <t>TABULAM</t>
  </si>
  <si>
    <t>TUNGLEBUNG</t>
  </si>
  <si>
    <t>UPPER DUCK CREEK</t>
  </si>
  <si>
    <t>WARREGAH ISLAND</t>
  </si>
  <si>
    <t>WHIPORIE</t>
  </si>
  <si>
    <t>WOOMBAH</t>
  </si>
  <si>
    <t>WYAN</t>
  </si>
  <si>
    <t>YABBRA</t>
  </si>
  <si>
    <t>2466</t>
  </si>
  <si>
    <t>THE FRESHWATER</t>
  </si>
  <si>
    <t>WOODY HEAD</t>
  </si>
  <si>
    <t>2465</t>
  </si>
  <si>
    <t>HARWOOD</t>
  </si>
  <si>
    <t>2464</t>
  </si>
  <si>
    <t>ANGOURIE</t>
  </si>
  <si>
    <t>FREEBURN ISLAND</t>
  </si>
  <si>
    <t>MICALO ISLAND</t>
  </si>
  <si>
    <t>WOOLOWEYAH</t>
  </si>
  <si>
    <t>YURAYGIR</t>
  </si>
  <si>
    <t>2463</t>
  </si>
  <si>
    <t>ASHBY HEIGHTS</t>
  </si>
  <si>
    <t>ASHBY ISLAND</t>
  </si>
  <si>
    <t>BROOMS HEAD</t>
  </si>
  <si>
    <t>GULMARRAD</t>
  </si>
  <si>
    <t>ILARWILL</t>
  </si>
  <si>
    <t>JACKY BULBIN FLAT</t>
  </si>
  <si>
    <t>JAMES CREEK</t>
  </si>
  <si>
    <t>MACLEAN</t>
  </si>
  <si>
    <t>PALMERS CHANNEL</t>
  </si>
  <si>
    <t>PALMERS ISLAND</t>
  </si>
  <si>
    <t>SHARK CREEK</t>
  </si>
  <si>
    <t>TALOUMBI</t>
  </si>
  <si>
    <t>THE SANDON</t>
  </si>
  <si>
    <t>TOWNSEND</t>
  </si>
  <si>
    <t>TULLYMORGAN</t>
  </si>
  <si>
    <t>WOODFORD ISLAND</t>
  </si>
  <si>
    <t>2462</t>
  </si>
  <si>
    <t>DIGGERS CAMP</t>
  </si>
  <si>
    <t>GILLETTS RIDGE</t>
  </si>
  <si>
    <t>LAKE HIAWATHA</t>
  </si>
  <si>
    <t>LAVADIA</t>
  </si>
  <si>
    <t>MINNIE WATER</t>
  </si>
  <si>
    <t>PILLAR VALLEY</t>
  </si>
  <si>
    <t>TUCABIA</t>
  </si>
  <si>
    <t>ULMARRA</t>
  </si>
  <si>
    <t>WOOLI</t>
  </si>
  <si>
    <t>2460</t>
  </si>
  <si>
    <t>ALUMY CREEK</t>
  </si>
  <si>
    <t>BARCOONGERE</t>
  </si>
  <si>
    <t>BARRETTS CREEK</t>
  </si>
  <si>
    <t>BARYULGIL</t>
  </si>
  <si>
    <t>BLAXLANDS CREEK</t>
  </si>
  <si>
    <t>BLAXLANDS FLAT</t>
  </si>
  <si>
    <t>BOM BOM</t>
  </si>
  <si>
    <t>BOOKRAM</t>
  </si>
  <si>
    <t>BRAUNSTONE</t>
  </si>
  <si>
    <t>BRUSHGROVE</t>
  </si>
  <si>
    <t>BUCCARUMBI</t>
  </si>
  <si>
    <t>CALAMIA</t>
  </si>
  <si>
    <t>CANGAI</t>
  </si>
  <si>
    <t>CARNHAM</t>
  </si>
  <si>
    <t>CARRS CREEK</t>
  </si>
  <si>
    <t>CARRS ISLAND</t>
  </si>
  <si>
    <t>CARRS PENINSULAR</t>
  </si>
  <si>
    <t>CHAELUNDI</t>
  </si>
  <si>
    <t>CHAMBIGNE</t>
  </si>
  <si>
    <t>CLARENZA</t>
  </si>
  <si>
    <t>CLIFDEN</t>
  </si>
  <si>
    <t>COALDALE</t>
  </si>
  <si>
    <t>COLLUM COLLUM</t>
  </si>
  <si>
    <t>COOMBADJHA</t>
  </si>
  <si>
    <t>COPMANHURST</t>
  </si>
  <si>
    <t>COUTTS CROSSING</t>
  </si>
  <si>
    <t>COWPER</t>
  </si>
  <si>
    <t>CROWTHER ISLAND</t>
  </si>
  <si>
    <t>DALMORTON</t>
  </si>
  <si>
    <t>DILKOON</t>
  </si>
  <si>
    <t>DIRTY CREEK</t>
  </si>
  <si>
    <t>DUMBUDGERY</t>
  </si>
  <si>
    <t>EATONSVILLE</t>
  </si>
  <si>
    <t>EIGHTEEN MILE</t>
  </si>
  <si>
    <t>ELLAND</t>
  </si>
  <si>
    <t>FINE FLOWER</t>
  </si>
  <si>
    <t>FORTIS CREEK</t>
  </si>
  <si>
    <t>GLENUGIE</t>
  </si>
  <si>
    <t>GRAFTON</t>
  </si>
  <si>
    <t>GRAFTON WEST</t>
  </si>
  <si>
    <t>GREAT MARLOW</t>
  </si>
  <si>
    <t>GURRANANG</t>
  </si>
  <si>
    <t>HALFWAY CREEK</t>
  </si>
  <si>
    <t>HEIFER STATION</t>
  </si>
  <si>
    <t>JACKADGERY</t>
  </si>
  <si>
    <t>JUNCTION HILL</t>
  </si>
  <si>
    <t>KANGAROO CREEK</t>
  </si>
  <si>
    <t>KEYBARBIN</t>
  </si>
  <si>
    <t>KOOLKHAN</t>
  </si>
  <si>
    <t>KREMNOS</t>
  </si>
  <si>
    <t>KUNGALA</t>
  </si>
  <si>
    <t>KYARRAN</t>
  </si>
  <si>
    <t>LANITZA</t>
  </si>
  <si>
    <t>LEVENSTRATH</t>
  </si>
  <si>
    <t>LIONSVILLE</t>
  </si>
  <si>
    <t>LOWER COLDSTREAM</t>
  </si>
  <si>
    <t>LOWER SOUTHGATE</t>
  </si>
  <si>
    <t>MALABUGILMAH</t>
  </si>
  <si>
    <t>MCPHERSONS CROSSING</t>
  </si>
  <si>
    <t>MOLEVILLE CREEK</t>
  </si>
  <si>
    <t>MYLNEFORD</t>
  </si>
  <si>
    <t>NEWBOLD</t>
  </si>
  <si>
    <t>NYMBOIDA</t>
  </si>
  <si>
    <t>PULGANBAR</t>
  </si>
  <si>
    <t>RAMORNIE</t>
  </si>
  <si>
    <t>RUSHFORTH</t>
  </si>
  <si>
    <t>SANDY CROSSING</t>
  </si>
  <si>
    <t>SEELANDS</t>
  </si>
  <si>
    <t>SHANNONDALE</t>
  </si>
  <si>
    <t>SOUTH GRAFTON</t>
  </si>
  <si>
    <t>SOUTHGATE</t>
  </si>
  <si>
    <t>THE PINNACLES</t>
  </si>
  <si>
    <t>THE WHITEMAN</t>
  </si>
  <si>
    <t>TOWALLUM</t>
  </si>
  <si>
    <t>TRENAYR</t>
  </si>
  <si>
    <t>TYNDALE</t>
  </si>
  <si>
    <t>UPPER COPMANHURST</t>
  </si>
  <si>
    <t>UPPER FINE FLOWER</t>
  </si>
  <si>
    <t>WARRAGAI CREEK</t>
  </si>
  <si>
    <t>WATERVIEW</t>
  </si>
  <si>
    <t>WATERVIEW HEIGHTS</t>
  </si>
  <si>
    <t>WELLS CROSSING</t>
  </si>
  <si>
    <t>WHITEMAN CREEK</t>
  </si>
  <si>
    <t>WINEGROVE</t>
  </si>
  <si>
    <t>2456</t>
  </si>
  <si>
    <t>ARRAWARRA</t>
  </si>
  <si>
    <t>ARRAWARRA HEADLAND</t>
  </si>
  <si>
    <t>CORINDI BEACH</t>
  </si>
  <si>
    <t>EMERALD BEACH</t>
  </si>
  <si>
    <t>MULLAWAY</t>
  </si>
  <si>
    <t>RED ROCK</t>
  </si>
  <si>
    <t>SANDY BEACH</t>
  </si>
  <si>
    <t>UPPER CORINDI</t>
  </si>
  <si>
    <t>WOOLGOOLGA</t>
  </si>
  <si>
    <t>2455</t>
  </si>
  <si>
    <t>NEWRY ISLAND</t>
  </si>
  <si>
    <t>SPICKETTS CREEK</t>
  </si>
  <si>
    <t>TARKEETH</t>
  </si>
  <si>
    <t>URUNGA</t>
  </si>
  <si>
    <t>WENONAH HEAD</t>
  </si>
  <si>
    <t>2454</t>
  </si>
  <si>
    <t>BELLINGEN</t>
  </si>
  <si>
    <t>BIELSDOWN HILLS</t>
  </si>
  <si>
    <t>BRIERFIELD</t>
  </si>
  <si>
    <t>BUFFER CREEK</t>
  </si>
  <si>
    <t>BUNDAGEN</t>
  </si>
  <si>
    <t>DARKWOOD</t>
  </si>
  <si>
    <t>FERNMOUNT</t>
  </si>
  <si>
    <t>GLENIFFER</t>
  </si>
  <si>
    <t>GORDONVILLE</t>
  </si>
  <si>
    <t>HYDES CREEK</t>
  </si>
  <si>
    <t>KALANG</t>
  </si>
  <si>
    <t>KOOROOWI</t>
  </si>
  <si>
    <t>MARX HILL</t>
  </si>
  <si>
    <t>MYLESTOM</t>
  </si>
  <si>
    <t>NORTH BELLINGEN</t>
  </si>
  <si>
    <t>ORAMA</t>
  </si>
  <si>
    <t>RALEIGH</t>
  </si>
  <si>
    <t>REPTON</t>
  </si>
  <si>
    <t>SCOTCHMAN</t>
  </si>
  <si>
    <t>THORA</t>
  </si>
  <si>
    <t>UPPER THORA</t>
  </si>
  <si>
    <t>VALERY</t>
  </si>
  <si>
    <t>2453</t>
  </si>
  <si>
    <t>BILLYS CREEK</t>
  </si>
  <si>
    <t>BOSTOBRICK</t>
  </si>
  <si>
    <t>BRIGGSVALE</t>
  </si>
  <si>
    <t>CLOUDS CREEK</t>
  </si>
  <si>
    <t>DEER VALE</t>
  </si>
  <si>
    <t>DORRIGO</t>
  </si>
  <si>
    <t>DORRIGO MOUNTAIN</t>
  </si>
  <si>
    <t>DORRIGO NORTH</t>
  </si>
  <si>
    <t>DUNDURRABIN</t>
  </si>
  <si>
    <t>EBOR</t>
  </si>
  <si>
    <t>FERNBROOK</t>
  </si>
  <si>
    <t>GANGARA</t>
  </si>
  <si>
    <t>GLEN FERNAIGH</t>
  </si>
  <si>
    <t>HARNESS CASK</t>
  </si>
  <si>
    <t>HERNANI</t>
  </si>
  <si>
    <t>LEIGH</t>
  </si>
  <si>
    <t>MAYNARDS PLAINS</t>
  </si>
  <si>
    <t>MEGAN</t>
  </si>
  <si>
    <t>MELDRUM DOWNS</t>
  </si>
  <si>
    <t>MOONPAR</t>
  </si>
  <si>
    <t>MULDIVA</t>
  </si>
  <si>
    <t>NEVER NEVER</t>
  </si>
  <si>
    <t>NORTH DORRIGO</t>
  </si>
  <si>
    <t>PADDYS PLAIN</t>
  </si>
  <si>
    <t>TALLOWWOOD RIDGE</t>
  </si>
  <si>
    <t>TYRINGHAM</t>
  </si>
  <si>
    <t>WILD CATTLE CREEK</t>
  </si>
  <si>
    <t>2452</t>
  </si>
  <si>
    <t>BAYLDON</t>
  </si>
  <si>
    <t>BOAMBEE EAST</t>
  </si>
  <si>
    <t>SAWTELL</t>
  </si>
  <si>
    <t>TOORMINA</t>
  </si>
  <si>
    <t>2450</t>
  </si>
  <si>
    <t>BOAMBEE</t>
  </si>
  <si>
    <t>BROOKLANA</t>
  </si>
  <si>
    <t>COFFS HARBOUR</t>
  </si>
  <si>
    <t>COFFS HARBOUR JETTY</t>
  </si>
  <si>
    <t>COFFS HARBOUR PLAZA</t>
  </si>
  <si>
    <t>CORAMBA</t>
  </si>
  <si>
    <t>DAIRYVILLE</t>
  </si>
  <si>
    <t>GLENREAGH</t>
  </si>
  <si>
    <t>KARANGI</t>
  </si>
  <si>
    <t>KORORA</t>
  </si>
  <si>
    <t>LOWANNA</t>
  </si>
  <si>
    <t>LOWER BUCCA</t>
  </si>
  <si>
    <t>MOONEE BEACH</t>
  </si>
  <si>
    <t>NANA GLEN</t>
  </si>
  <si>
    <t>NORTH BOAMBEE VALLEY</t>
  </si>
  <si>
    <t>SAPPHIRE BEACH</t>
  </si>
  <si>
    <t>ULONG</t>
  </si>
  <si>
    <t>UPPER ORARA</t>
  </si>
  <si>
    <t>2449</t>
  </si>
  <si>
    <t>ARGENTS HILL</t>
  </si>
  <si>
    <t>BOWRAVILLE</t>
  </si>
  <si>
    <t>BUCKRA BENDINNI</t>
  </si>
  <si>
    <t>GIRRALONG</t>
  </si>
  <si>
    <t>KENNAICLE CREEK</t>
  </si>
  <si>
    <t>KILLIEKRANKIE</t>
  </si>
  <si>
    <t>MISSABOTTI</t>
  </si>
  <si>
    <t>TEWINGA</t>
  </si>
  <si>
    <t>2448</t>
  </si>
  <si>
    <t>HYLAND PARK</t>
  </si>
  <si>
    <t>NAMBUCCA HEADS</t>
  </si>
  <si>
    <t>VALLA</t>
  </si>
  <si>
    <t>VALLA BEACH</t>
  </si>
  <si>
    <t>VIEWMONT</t>
  </si>
  <si>
    <t>2447</t>
  </si>
  <si>
    <t>BURRAPINE</t>
  </si>
  <si>
    <t>CONGARINNI</t>
  </si>
  <si>
    <t>CONGARINNI NORTH</t>
  </si>
  <si>
    <t>DONNELLYVILLE</t>
  </si>
  <si>
    <t>GUMMA</t>
  </si>
  <si>
    <t>MACKSVILLE</t>
  </si>
  <si>
    <t>NEWEE CREEK</t>
  </si>
  <si>
    <t>NORTH MACKSVILLE</t>
  </si>
  <si>
    <t>SCOTTS HEAD</t>
  </si>
  <si>
    <t>TALARM</t>
  </si>
  <si>
    <t>TAYLORS ARM</t>
  </si>
  <si>
    <t>THUMB CREEK</t>
  </si>
  <si>
    <t>UPPER TAYLORS ARM</t>
  </si>
  <si>
    <t>UTUNGUN</t>
  </si>
  <si>
    <t>WARRELL CREEK</t>
  </si>
  <si>
    <t>WAY WAY</t>
  </si>
  <si>
    <t>WIRRIMBI</t>
  </si>
  <si>
    <t>YARRANBELLA</t>
  </si>
  <si>
    <t>2446</t>
  </si>
  <si>
    <t>BAGNOO</t>
  </si>
  <si>
    <t>BANDA BANDA</t>
  </si>
  <si>
    <t>BEECHWOOD</t>
  </si>
  <si>
    <t>BELLANGRY</t>
  </si>
  <si>
    <t>BROMBIN</t>
  </si>
  <si>
    <t>BYABARRA</t>
  </si>
  <si>
    <t>CAIRNCROSS</t>
  </si>
  <si>
    <t>CROSSLANDS</t>
  </si>
  <si>
    <t>DEBENHAM</t>
  </si>
  <si>
    <t>DOYLES RIVER</t>
  </si>
  <si>
    <t>ELLENBOROUGH</t>
  </si>
  <si>
    <t>FORBES RIVER</t>
  </si>
  <si>
    <t>FRAZERS CREEK</t>
  </si>
  <si>
    <t>GEARYS FLAT</t>
  </si>
  <si>
    <t>HARTYS PLAINS</t>
  </si>
  <si>
    <t>HOLLISDALE</t>
  </si>
  <si>
    <t>HUNTINGDON</t>
  </si>
  <si>
    <t>HYNDMANS CREEK</t>
  </si>
  <si>
    <t>KINDEE</t>
  </si>
  <si>
    <t>KING CREEK</t>
  </si>
  <si>
    <t>LAKE INNES</t>
  </si>
  <si>
    <t>LOWER PAPPINBARRA</t>
  </si>
  <si>
    <t>MARLO MERRICAN</t>
  </si>
  <si>
    <t>MORTONS CREEK</t>
  </si>
  <si>
    <t>MOUNT SEAVIEW</t>
  </si>
  <si>
    <t>PAPPINBARRA</t>
  </si>
  <si>
    <t>PEMBROOKE</t>
  </si>
  <si>
    <t>PIPECLAY</t>
  </si>
  <si>
    <t>RAWDON ISLAND</t>
  </si>
  <si>
    <t>SANCROX</t>
  </si>
  <si>
    <t>TOMS CREEK</t>
  </si>
  <si>
    <t>UPPER PAPPINBARRA</t>
  </si>
  <si>
    <t>WAUCHOPE</t>
  </si>
  <si>
    <t>WERRIKIMBE</t>
  </si>
  <si>
    <t>YIPPIN CREEK</t>
  </si>
  <si>
    <t>2445</t>
  </si>
  <si>
    <t>BONNY HILLS</t>
  </si>
  <si>
    <t>GRANTS BEACH</t>
  </si>
  <si>
    <t>JOLLY NOSE</t>
  </si>
  <si>
    <t>LAKE CATHIE</t>
  </si>
  <si>
    <t>2444</t>
  </si>
  <si>
    <t>BLACKMANS POINT</t>
  </si>
  <si>
    <t>FERNBANK CREEK</t>
  </si>
  <si>
    <t>FLYNNS BEACH</t>
  </si>
  <si>
    <t>LIGHTHOUSE BEACH</t>
  </si>
  <si>
    <t>PORT MACQUARIE</t>
  </si>
  <si>
    <t>SETTLEMENT CITY</t>
  </si>
  <si>
    <t>THE HATCH</t>
  </si>
  <si>
    <t>THRUMSTER</t>
  </si>
  <si>
    <t>2443</t>
  </si>
  <si>
    <t>BOBS CREEK</t>
  </si>
  <si>
    <t>CAMDEN HEAD</t>
  </si>
  <si>
    <t>CORALVILLE</t>
  </si>
  <si>
    <t>CROWDY BAY NATIONAL PARK</t>
  </si>
  <si>
    <t>DEAUVILLE</t>
  </si>
  <si>
    <t>DIAMOND HEAD</t>
  </si>
  <si>
    <t>DICKS HILL</t>
  </si>
  <si>
    <t>DUNBOGAN</t>
  </si>
  <si>
    <t>HANNAM VALE</t>
  </si>
  <si>
    <t>HERONS CREEK</t>
  </si>
  <si>
    <t>JOHNS RIVER</t>
  </si>
  <si>
    <t>LAURIETON</t>
  </si>
  <si>
    <t>MIDDLE BROTHER</t>
  </si>
  <si>
    <t>NORTH BROTHER</t>
  </si>
  <si>
    <t>STEWARTS RIVER</t>
  </si>
  <si>
    <t>WAITUI</t>
  </si>
  <si>
    <t>WEST HAVEN</t>
  </si>
  <si>
    <t>2442</t>
  </si>
  <si>
    <t>KEMPSEY MSC</t>
  </si>
  <si>
    <t>MID NORTH COAST MSC</t>
  </si>
  <si>
    <t>2441</t>
  </si>
  <si>
    <t>ALLGOMERA</t>
  </si>
  <si>
    <t>BALLENGARRA</t>
  </si>
  <si>
    <t>BARRAGANYATTI</t>
  </si>
  <si>
    <t>BONVILLE</t>
  </si>
  <si>
    <t>BRIL BRIL</t>
  </si>
  <si>
    <t>BRINERVILLE</t>
  </si>
  <si>
    <t>BROWNS CROSSING</t>
  </si>
  <si>
    <t>COOPERABUNG</t>
  </si>
  <si>
    <t>CROSSMAGLEN</t>
  </si>
  <si>
    <t>EUNGAI CREEK</t>
  </si>
  <si>
    <t>EUNGAI RAIL</t>
  </si>
  <si>
    <t>FISHERMANS REACH</t>
  </si>
  <si>
    <t>GRASSY HEAD</t>
  </si>
  <si>
    <t>GUM SCRUB</t>
  </si>
  <si>
    <t>HACKS FERRY</t>
  </si>
  <si>
    <t>KIPPARA</t>
  </si>
  <si>
    <t>KUNDABUNG</t>
  </si>
  <si>
    <t>ROLLANDS PLAINS</t>
  </si>
  <si>
    <t>STUARTS POINT</t>
  </si>
  <si>
    <t>TAMBAN</t>
  </si>
  <si>
    <t>TELEGRAPH POINT</t>
  </si>
  <si>
    <t>UPPER ROLLANDS PLAINS</t>
  </si>
  <si>
    <t>YARRAHAPINNI</t>
  </si>
  <si>
    <t>2440</t>
  </si>
  <si>
    <t>ALDAVILLA</t>
  </si>
  <si>
    <t>AUSTRAL EDEN</t>
  </si>
  <si>
    <t>BELLBROOK</t>
  </si>
  <si>
    <t>BELLIMBOPINNI</t>
  </si>
  <si>
    <t>BELMORE RIVER</t>
  </si>
  <si>
    <t>BURNT BRIDGE</t>
  </si>
  <si>
    <t>CARRAI</t>
  </si>
  <si>
    <t>CLYBUCCA</t>
  </si>
  <si>
    <t>COLLOMBATTI</t>
  </si>
  <si>
    <t>COMARA</t>
  </si>
  <si>
    <t>CORANGULA</t>
  </si>
  <si>
    <t>CRESCENT HEAD</t>
  </si>
  <si>
    <t>DONDINGALONG</t>
  </si>
  <si>
    <t>EAST KEMPSEY</t>
  </si>
  <si>
    <t>EUROKA</t>
  </si>
  <si>
    <t>FREDERICKTON</t>
  </si>
  <si>
    <t>HAMPDEN HALL</t>
  </si>
  <si>
    <t>HAT HEAD</t>
  </si>
  <si>
    <t>HICKEYS CREEK</t>
  </si>
  <si>
    <t>KEMPSEY</t>
  </si>
  <si>
    <t>KINCHELA</t>
  </si>
  <si>
    <t>LOWER CREEK</t>
  </si>
  <si>
    <t>MOONEBA</t>
  </si>
  <si>
    <t>MOPARRABAH</t>
  </si>
  <si>
    <t>MUNGAY CREEK</t>
  </si>
  <si>
    <t>OLD STATION</t>
  </si>
  <si>
    <t>POLA CREEK</t>
  </si>
  <si>
    <t>RAINBOW REACH</t>
  </si>
  <si>
    <t>SEVEN OAKS</t>
  </si>
  <si>
    <t>SKILLION FLAT</t>
  </si>
  <si>
    <t>SMITHTOWN</t>
  </si>
  <si>
    <t>SOUTH KEMPSEY</t>
  </si>
  <si>
    <t>SUMMER ISLAND</t>
  </si>
  <si>
    <t>TEMAGOG</t>
  </si>
  <si>
    <t>TOOROOKA</t>
  </si>
  <si>
    <t>TURNERS FLAT</t>
  </si>
  <si>
    <t>VERGES CREEK</t>
  </si>
  <si>
    <t>WEST KEMPSEY</t>
  </si>
  <si>
    <t>WILLAWARRIN</t>
  </si>
  <si>
    <t>WILLI WILLI</t>
  </si>
  <si>
    <t>WITTITRIN</t>
  </si>
  <si>
    <t>YARRAVEL</t>
  </si>
  <si>
    <t>YESSABAH</t>
  </si>
  <si>
    <t>2439</t>
  </si>
  <si>
    <t>BATAR CREEK</t>
  </si>
  <si>
    <t>KENDALL</t>
  </si>
  <si>
    <t>KEREWONG</t>
  </si>
  <si>
    <t>LOGANS CROSSING</t>
  </si>
  <si>
    <t>ROSSGLEN</t>
  </si>
  <si>
    <t>SWANS CROSSING</t>
  </si>
  <si>
    <t>UPSALLS CREEK</t>
  </si>
  <si>
    <t>2431</t>
  </si>
  <si>
    <t>ARAKOON</t>
  </si>
  <si>
    <t>JERSEYVILLE</t>
  </si>
  <si>
    <t>SOUTH WEST ROCKS</t>
  </si>
  <si>
    <t>2430</t>
  </si>
  <si>
    <t>BLACK HEAD</t>
  </si>
  <si>
    <t>BOHNOCK</t>
  </si>
  <si>
    <t>BOOTAWA</t>
  </si>
  <si>
    <t>BRIMBIN</t>
  </si>
  <si>
    <t>CHATHAM</t>
  </si>
  <si>
    <t>CROKI</t>
  </si>
  <si>
    <t>CUNDLETOWN</t>
  </si>
  <si>
    <t>DIAMOND BEACH</t>
  </si>
  <si>
    <t>DUMARESQ ISLAND</t>
  </si>
  <si>
    <t>FAILFORD</t>
  </si>
  <si>
    <t>GHINNI GHINNI</t>
  </si>
  <si>
    <t>GLENTHORNE</t>
  </si>
  <si>
    <t>HALLIDAYS POINT</t>
  </si>
  <si>
    <t>HILLVILLE</t>
  </si>
  <si>
    <t>JONES ISLAND</t>
  </si>
  <si>
    <t>KIWARRAK</t>
  </si>
  <si>
    <t>KOLODONG</t>
  </si>
  <si>
    <t>KOORAINGHAT</t>
  </si>
  <si>
    <t>KUNDLE KUNDLE</t>
  </si>
  <si>
    <t>LANSDOWNE FOREST</t>
  </si>
  <si>
    <t>MANNING POINT</t>
  </si>
  <si>
    <t>MELINGA</t>
  </si>
  <si>
    <t>MITCHELLS ISLAND</t>
  </si>
  <si>
    <t>MONDROOK</t>
  </si>
  <si>
    <t>OLD BAR</t>
  </si>
  <si>
    <t>OXLEY ISLAND</t>
  </si>
  <si>
    <t>PAMPOOLAH</t>
  </si>
  <si>
    <t>POSSUM BRUSH</t>
  </si>
  <si>
    <t>PURFLEET</t>
  </si>
  <si>
    <t>RAINBOW FLAT</t>
  </si>
  <si>
    <t>RED HEAD</t>
  </si>
  <si>
    <t>SALTWATER</t>
  </si>
  <si>
    <t>TALLWOODS VILLAGE</t>
  </si>
  <si>
    <t>TAREE</t>
  </si>
  <si>
    <t>TAREE SOUTH</t>
  </si>
  <si>
    <t>TAREE WEST</t>
  </si>
  <si>
    <t>TINONEE</t>
  </si>
  <si>
    <t>UPPER LANSDOWNE</t>
  </si>
  <si>
    <t>WALLABI POINT</t>
  </si>
  <si>
    <t>2429</t>
  </si>
  <si>
    <t>BOBIN</t>
  </si>
  <si>
    <t>BOORGANNA</t>
  </si>
  <si>
    <t>BUCCA WAUKA</t>
  </si>
  <si>
    <t>BULBY BRUSH</t>
  </si>
  <si>
    <t>BULGA FOREST</t>
  </si>
  <si>
    <t>BUNYAH</t>
  </si>
  <si>
    <t>BURRELL CREEK</t>
  </si>
  <si>
    <t>CAPARRA</t>
  </si>
  <si>
    <t>CEDAR PARTY</t>
  </si>
  <si>
    <t>COMBOYNE</t>
  </si>
  <si>
    <t>DINGO FOREST</t>
  </si>
  <si>
    <t>DOLLYS FLAT</t>
  </si>
  <si>
    <t>DYERS CROSSING</t>
  </si>
  <si>
    <t>ELANDS</t>
  </si>
  <si>
    <t>FIREFLY</t>
  </si>
  <si>
    <t>INNES VIEW</t>
  </si>
  <si>
    <t>KARAAK FLAT</t>
  </si>
  <si>
    <t>KHATAMBUHL</t>
  </si>
  <si>
    <t>KILLABAKH</t>
  </si>
  <si>
    <t>KIMBRIKI</t>
  </si>
  <si>
    <t>KIPPAXS</t>
  </si>
  <si>
    <t>KRAMBACH</t>
  </si>
  <si>
    <t>KUNDIBAKH</t>
  </si>
  <si>
    <t>MARLEE</t>
  </si>
  <si>
    <t>MOORAL CREEK</t>
  </si>
  <si>
    <t>STRATHCEDAR</t>
  </si>
  <si>
    <t>THE BIGHT</t>
  </si>
  <si>
    <t>TIPPERARY</t>
  </si>
  <si>
    <t>WARRIWILLAH</t>
  </si>
  <si>
    <t>WHERROL FLAT</t>
  </si>
  <si>
    <t>WINGHAM</t>
  </si>
  <si>
    <t>YARRATT FOREST</t>
  </si>
  <si>
    <t>2428</t>
  </si>
  <si>
    <t>BLUEYS BEACH</t>
  </si>
  <si>
    <t>BOOMERANG BEACH</t>
  </si>
  <si>
    <t>BOOTI BOOTI</t>
  </si>
  <si>
    <t>CHARLOTTE BAY</t>
  </si>
  <si>
    <t>COOMBA BAY</t>
  </si>
  <si>
    <t>COOMBA PARK</t>
  </si>
  <si>
    <t>DARAWANK</t>
  </si>
  <si>
    <t>ELIZABETH BEACH</t>
  </si>
  <si>
    <t>FORSTER SHOPPING VILLAGE</t>
  </si>
  <si>
    <t>GREEN POINT</t>
  </si>
  <si>
    <t>PACIFIC PALMS</t>
  </si>
  <si>
    <t>SANDBAR</t>
  </si>
  <si>
    <t>SHALLOW BAY</t>
  </si>
  <si>
    <t>SMITHS LAKE</t>
  </si>
  <si>
    <t>TARBUCK BAY</t>
  </si>
  <si>
    <t>TIONA</t>
  </si>
  <si>
    <t>TUNCURRY</t>
  </si>
  <si>
    <t>WALLIS LAKE</t>
  </si>
  <si>
    <t>WHOOTA</t>
  </si>
  <si>
    <t>2427</t>
  </si>
  <si>
    <t>CROWDY HEAD</t>
  </si>
  <si>
    <t>HARRINGTON</t>
  </si>
  <si>
    <t>2426</t>
  </si>
  <si>
    <t>COOPERNOOK</t>
  </si>
  <si>
    <t>LANGLEY VALE</t>
  </si>
  <si>
    <t>MOTO</t>
  </si>
  <si>
    <t>2425</t>
  </si>
  <si>
    <t>ALLWORTH</t>
  </si>
  <si>
    <t>GIRVAN</t>
  </si>
  <si>
    <t>STROUD</t>
  </si>
  <si>
    <t>THE BRANCH</t>
  </si>
  <si>
    <t>2424</t>
  </si>
  <si>
    <t>CAFFREYS FLAT</t>
  </si>
  <si>
    <t>CHARITY CREEK</t>
  </si>
  <si>
    <t>COOPLACURRIPA</t>
  </si>
  <si>
    <t>CUNDLE FLAT</t>
  </si>
  <si>
    <t>KNORRIT FLAT</t>
  </si>
  <si>
    <t>KNORRIT FOREST</t>
  </si>
  <si>
    <t>NUMBER ONE</t>
  </si>
  <si>
    <t>ROCKS CROSSING</t>
  </si>
  <si>
    <t>TIRI</t>
  </si>
  <si>
    <t>2423</t>
  </si>
  <si>
    <t>BOMBAH POINT</t>
  </si>
  <si>
    <t>BOOLAMBAYTE</t>
  </si>
  <si>
    <t>BULAHDELAH</t>
  </si>
  <si>
    <t>BUNGWAHL</t>
  </si>
  <si>
    <t>COOLONGOLOOK</t>
  </si>
  <si>
    <t>CRAWFORD RIVER</t>
  </si>
  <si>
    <t>MARKWELL</t>
  </si>
  <si>
    <t>MAYERS FLAT</t>
  </si>
  <si>
    <t>MUNGO BRUSH</t>
  </si>
  <si>
    <t>MYALL LAKE</t>
  </si>
  <si>
    <t>NERONG</t>
  </si>
  <si>
    <t>SEAL ROCKS</t>
  </si>
  <si>
    <t>TOPI TOPI</t>
  </si>
  <si>
    <t>UPPER MYALL</t>
  </si>
  <si>
    <t>VIOLET HILL</t>
  </si>
  <si>
    <t>WALLINGAT</t>
  </si>
  <si>
    <t>WANG WAUK</t>
  </si>
  <si>
    <t>WARRANULLA</t>
  </si>
  <si>
    <t>WILLINA</t>
  </si>
  <si>
    <t>WOOTTON</t>
  </si>
  <si>
    <t>YAGON</t>
  </si>
  <si>
    <t>2422</t>
  </si>
  <si>
    <t>BARRINGTON TOPS</t>
  </si>
  <si>
    <t>BAXTERS RIDGE</t>
  </si>
  <si>
    <t>BELBORA</t>
  </si>
  <si>
    <t>BERRICO</t>
  </si>
  <si>
    <t>BINDERA</t>
  </si>
  <si>
    <t>BOWMAN</t>
  </si>
  <si>
    <t>BOWMAN FARM</t>
  </si>
  <si>
    <t>BRETTI</t>
  </si>
  <si>
    <t>BULLIAC</t>
  </si>
  <si>
    <t>BUNDOOK</t>
  </si>
  <si>
    <t>CALLAGHANS CREEK</t>
  </si>
  <si>
    <t>CALLAGHANS CREEKS</t>
  </si>
  <si>
    <t>COBARK</t>
  </si>
  <si>
    <t>CONEAC</t>
  </si>
  <si>
    <t>COPELAND</t>
  </si>
  <si>
    <t>CORROBOREE FLAT</t>
  </si>
  <si>
    <t>CRAVEN</t>
  </si>
  <si>
    <t>CRAVEN PLATEAU</t>
  </si>
  <si>
    <t>CURRICABARK</t>
  </si>
  <si>
    <t>DEWITT</t>
  </si>
  <si>
    <t>DOON AYRE</t>
  </si>
  <si>
    <t>FAULKLAND</t>
  </si>
  <si>
    <t>FORBESDALE</t>
  </si>
  <si>
    <t>GANGAT</t>
  </si>
  <si>
    <t>GIRO</t>
  </si>
  <si>
    <t>GLEN WARD</t>
  </si>
  <si>
    <t>GLOUCESTER</t>
  </si>
  <si>
    <t>GLOUCESTER TOPS</t>
  </si>
  <si>
    <t>MARES RUN</t>
  </si>
  <si>
    <t>MAUDVILLE</t>
  </si>
  <si>
    <t>MERNOT</t>
  </si>
  <si>
    <t>MOGRANI</t>
  </si>
  <si>
    <t>MOGRANI CREEK</t>
  </si>
  <si>
    <t>MOPPY</t>
  </si>
  <si>
    <t>MOUNT PEERLESS</t>
  </si>
  <si>
    <t>PITLOCHRY</t>
  </si>
  <si>
    <t>RAWDON VALE</t>
  </si>
  <si>
    <t>ROOKHURST</t>
  </si>
  <si>
    <t>TERREEL</t>
  </si>
  <si>
    <t>TIBBUC</t>
  </si>
  <si>
    <t>TITAATEE CREEK</t>
  </si>
  <si>
    <t>TUGRABAKH</t>
  </si>
  <si>
    <t>UPPER BOWMAN</t>
  </si>
  <si>
    <t>WALLANBAH</t>
  </si>
  <si>
    <t>WAPRA</t>
  </si>
  <si>
    <t>WARDS RIVER</t>
  </si>
  <si>
    <t>WAUKIVORY</t>
  </si>
  <si>
    <t>WIRRADGURIE</t>
  </si>
  <si>
    <t>WOKO</t>
  </si>
  <si>
    <t>2421</t>
  </si>
  <si>
    <t>FISHERS HILL</t>
  </si>
  <si>
    <t>Hunter Valley exc Newcastle</t>
  </si>
  <si>
    <t>TORRYBURN</t>
  </si>
  <si>
    <t>VACY</t>
  </si>
  <si>
    <t>WEBBERS CREEK</t>
  </si>
  <si>
    <t>2420</t>
  </si>
  <si>
    <t>ALISON</t>
  </si>
  <si>
    <t>BANDON GROVE</t>
  </si>
  <si>
    <t>BENDOLBA</t>
  </si>
  <si>
    <t>BROWNMORE</t>
  </si>
  <si>
    <t>CAMBRA</t>
  </si>
  <si>
    <t>DINGADEE</t>
  </si>
  <si>
    <t>DUNGOG</t>
  </si>
  <si>
    <t>DUSODIE</t>
  </si>
  <si>
    <t>FLAT TOPS</t>
  </si>
  <si>
    <t>FOSTERTON</t>
  </si>
  <si>
    <t>HANLEYS CREEK</t>
  </si>
  <si>
    <t>HILLDALE</t>
  </si>
  <si>
    <t>MAIN CREEK</t>
  </si>
  <si>
    <t>MARSHDALE</t>
  </si>
  <si>
    <t>MUNNI</t>
  </si>
  <si>
    <t>STROUD HILL</t>
  </si>
  <si>
    <t>TABBIL CREEK</t>
  </si>
  <si>
    <t>TILLEGRA</t>
  </si>
  <si>
    <t>UNDERBANK</t>
  </si>
  <si>
    <t>UPPER CHICHESTER</t>
  </si>
  <si>
    <t>WALLARINGA</t>
  </si>
  <si>
    <t>WALLAROBBA</t>
  </si>
  <si>
    <t>WIRRAGULLA</t>
  </si>
  <si>
    <t>2415</t>
  </si>
  <si>
    <t>MONKERAI</t>
  </si>
  <si>
    <t>NOOROO</t>
  </si>
  <si>
    <t>STROUD ROAD</t>
  </si>
  <si>
    <t>UPPER KARUAH RIVER</t>
  </si>
  <si>
    <t>WEISMANTELS</t>
  </si>
  <si>
    <t>2411</t>
  </si>
  <si>
    <t>CROPPA CREEK</t>
  </si>
  <si>
    <t>YALLAROI</t>
  </si>
  <si>
    <t>2410</t>
  </si>
  <si>
    <t>BLUE NOBBY</t>
  </si>
  <si>
    <t>TWIN RIVERS</t>
  </si>
  <si>
    <t>YETMAN</t>
  </si>
  <si>
    <t>2409</t>
  </si>
  <si>
    <t>BOGGABILLA</t>
  </si>
  <si>
    <t>BOONAL</t>
  </si>
  <si>
    <t>2408</t>
  </si>
  <si>
    <t>MUNGLE</t>
  </si>
  <si>
    <t>NORTH STAR</t>
  </si>
  <si>
    <t>2406</t>
  </si>
  <si>
    <t>MUNGINDI</t>
  </si>
  <si>
    <t>WEEMELAH</t>
  </si>
  <si>
    <t>2405</t>
  </si>
  <si>
    <t>BOOMI</t>
  </si>
  <si>
    <t>GARAH</t>
  </si>
  <si>
    <t>2404</t>
  </si>
  <si>
    <t>BANGHEET</t>
  </si>
  <si>
    <t>BINGARA</t>
  </si>
  <si>
    <t>DINOGA</t>
  </si>
  <si>
    <t>ELCOMBE</t>
  </si>
  <si>
    <t>GINEROI</t>
  </si>
  <si>
    <t>KEERA</t>
  </si>
  <si>
    <t>PALLAL</t>
  </si>
  <si>
    <t>UPPER BINGARA</t>
  </si>
  <si>
    <t>2403</t>
  </si>
  <si>
    <t>DELUNGRA</t>
  </si>
  <si>
    <t>GRAGIN</t>
  </si>
  <si>
    <t>KOLOONA</t>
  </si>
  <si>
    <t>MYALL CREEK</t>
  </si>
  <si>
    <t>2402</t>
  </si>
  <si>
    <t>BALFOURS PEAK</t>
  </si>
  <si>
    <t>COOLATAI</t>
  </si>
  <si>
    <t>WARIALDA</t>
  </si>
  <si>
    <t>WARIALDA RAIL</t>
  </si>
  <si>
    <t>2401</t>
  </si>
  <si>
    <t>GRAVESEND</t>
  </si>
  <si>
    <t>2400</t>
  </si>
  <si>
    <t>ASHLEY</t>
  </si>
  <si>
    <t>BULLARAH</t>
  </si>
  <si>
    <t>CROOBLE</t>
  </si>
  <si>
    <t>MALLOWA</t>
  </si>
  <si>
    <t>MOREE</t>
  </si>
  <si>
    <t>MOREE EAST</t>
  </si>
  <si>
    <t>TERRY HIE HIE</t>
  </si>
  <si>
    <t>TIKITERE</t>
  </si>
  <si>
    <t>TULLOONA</t>
  </si>
  <si>
    <t>2399</t>
  </si>
  <si>
    <t>BINIGUY</t>
  </si>
  <si>
    <t>MILGUY</t>
  </si>
  <si>
    <t>PALLAMALLAWA</t>
  </si>
  <si>
    <t>2398</t>
  </si>
  <si>
    <t>GURLEY</t>
  </si>
  <si>
    <t>2397</t>
  </si>
  <si>
    <t>BELLATA</t>
  </si>
  <si>
    <t>MILLIE</t>
  </si>
  <si>
    <t>2396</t>
  </si>
  <si>
    <t>BARADINE</t>
  </si>
  <si>
    <t>BARWON</t>
  </si>
  <si>
    <t>GOORIANAWA</t>
  </si>
  <si>
    <t>KENEBRI</t>
  </si>
  <si>
    <t>2395</t>
  </si>
  <si>
    <t>BINNAWAY</t>
  </si>
  <si>
    <t>ROPERS ROAD</t>
  </si>
  <si>
    <t>WEETALIBA</t>
  </si>
  <si>
    <t>2390</t>
  </si>
  <si>
    <t>BAAN BAA</t>
  </si>
  <si>
    <t>BERRIGAL</t>
  </si>
  <si>
    <t>BOHENA CREEK</t>
  </si>
  <si>
    <t>BULLAWA CREEK</t>
  </si>
  <si>
    <t>COURADDA</t>
  </si>
  <si>
    <t>EDGEROI</t>
  </si>
  <si>
    <t>EULAH CREEK</t>
  </si>
  <si>
    <t>HARPARARY</t>
  </si>
  <si>
    <t>JACKS CREEK</t>
  </si>
  <si>
    <t>KAPUTAR</t>
  </si>
  <si>
    <t>NARRABRI</t>
  </si>
  <si>
    <t>NARRABRI WEST</t>
  </si>
  <si>
    <t>TARRIARO</t>
  </si>
  <si>
    <t>TURRAWAN</t>
  </si>
  <si>
    <t>2388</t>
  </si>
  <si>
    <t>BOOLCARROLL</t>
  </si>
  <si>
    <t>CUTTABRI</t>
  </si>
  <si>
    <t>JEWS LAGOON</t>
  </si>
  <si>
    <t>MERAH NORTH</t>
  </si>
  <si>
    <t>PILLIGA</t>
  </si>
  <si>
    <t>SPRING PLAINS</t>
  </si>
  <si>
    <t>THE PILLIGA</t>
  </si>
  <si>
    <t>WEE WAA</t>
  </si>
  <si>
    <t>YARRIE LAKE</t>
  </si>
  <si>
    <t>2387</t>
  </si>
  <si>
    <t>BULYEROI</t>
  </si>
  <si>
    <t>ROWENA</t>
  </si>
  <si>
    <t>2386</t>
  </si>
  <si>
    <t>BURREN JUNCTION</t>
  </si>
  <si>
    <t>DRILDOOL</t>
  </si>
  <si>
    <t>NOWLEY</t>
  </si>
  <si>
    <t>2382</t>
  </si>
  <si>
    <t>BOGGABRI</t>
  </si>
  <si>
    <t>MAULES CREEK</t>
  </si>
  <si>
    <t>WEAN</t>
  </si>
  <si>
    <t>WILLALA</t>
  </si>
  <si>
    <t>2381</t>
  </si>
  <si>
    <t>BREEZA</t>
  </si>
  <si>
    <t>NEA</t>
  </si>
  <si>
    <t>PREMER</t>
  </si>
  <si>
    <t>PULLAMING</t>
  </si>
  <si>
    <t>TAMBAR SPRINGS</t>
  </si>
  <si>
    <t>2380</t>
  </si>
  <si>
    <t>BASIN PLAIN</t>
  </si>
  <si>
    <t>BLUE VALE</t>
  </si>
  <si>
    <t>BURBURGATE</t>
  </si>
  <si>
    <t>COOCOOBOONAH</t>
  </si>
  <si>
    <t>EMERALD HILL</t>
  </si>
  <si>
    <t>GHOOLENDAADI</t>
  </si>
  <si>
    <t>GUNNEDAH</t>
  </si>
  <si>
    <t>GUNNEMBENE</t>
  </si>
  <si>
    <t>KELVIN</t>
  </si>
  <si>
    <t>MARYS MOUNT</t>
  </si>
  <si>
    <t>MEERMAUL</t>
  </si>
  <si>
    <t>NOGGABRI</t>
  </si>
  <si>
    <t>RANGARI</t>
  </si>
  <si>
    <t>2379</t>
  </si>
  <si>
    <t>GOOLHI</t>
  </si>
  <si>
    <t>MULLALEY</t>
  </si>
  <si>
    <t>NAPIER LANE</t>
  </si>
  <si>
    <t>NOMBI</t>
  </si>
  <si>
    <t>2372</t>
  </si>
  <si>
    <t>BILLYRIMBA</t>
  </si>
  <si>
    <t>BLACK SWAMP</t>
  </si>
  <si>
    <t>BLUFF ROCK</t>
  </si>
  <si>
    <t>BOLIVIA</t>
  </si>
  <si>
    <t>BOOKOOKOORARA</t>
  </si>
  <si>
    <t>BOONOO BOONOO</t>
  </si>
  <si>
    <t>BOOROOK</t>
  </si>
  <si>
    <t>BRYANS GAP</t>
  </si>
  <si>
    <t>CARROLLS CREEK</t>
  </si>
  <si>
    <t>CULLENDORE</t>
  </si>
  <si>
    <t>DUMARESQ VALLEY</t>
  </si>
  <si>
    <t>FOREST LAND</t>
  </si>
  <si>
    <t>JENNINGS</t>
  </si>
  <si>
    <t>LEECHS GULLY</t>
  </si>
  <si>
    <t>LISTON</t>
  </si>
  <si>
    <t>MOLE RIVER</t>
  </si>
  <si>
    <t>MOUNT MACKENZIE</t>
  </si>
  <si>
    <t>PYES CREEK</t>
  </si>
  <si>
    <t>RIVERTREE</t>
  </si>
  <si>
    <t>SANDY FLAT</t>
  </si>
  <si>
    <t>SANDY HILL</t>
  </si>
  <si>
    <t>SILENT GROVE</t>
  </si>
  <si>
    <t>STEINBROOK</t>
  </si>
  <si>
    <t>TARBAN</t>
  </si>
  <si>
    <t>TENTERFIELD</t>
  </si>
  <si>
    <t>THE SCRUB</t>
  </si>
  <si>
    <t>WILLSONS DOWNFALL</t>
  </si>
  <si>
    <t>WYLIE CREEK</t>
  </si>
  <si>
    <t>2371</t>
  </si>
  <si>
    <t>CAPOOMPETA</t>
  </si>
  <si>
    <t>EMMAVILLE</t>
  </si>
  <si>
    <t>STANNUM</t>
  </si>
  <si>
    <t>TENT HILL</t>
  </si>
  <si>
    <t>THE GULF</t>
  </si>
  <si>
    <t>TUNGSTEN</t>
  </si>
  <si>
    <t>WELLINGTON VALE</t>
  </si>
  <si>
    <t>YELLOW DAM</t>
  </si>
  <si>
    <t>2370</t>
  </si>
  <si>
    <t>BALD NOB</t>
  </si>
  <si>
    <t>DIEHARD</t>
  </si>
  <si>
    <t>DUNDEE</t>
  </si>
  <si>
    <t>FURRACABAD</t>
  </si>
  <si>
    <t>GIBRALTAR RANGE</t>
  </si>
  <si>
    <t>GLEN ELGIN</t>
  </si>
  <si>
    <t>GLEN INNES</t>
  </si>
  <si>
    <t>KINGSGATE</t>
  </si>
  <si>
    <t>KOOKABOOKRA</t>
  </si>
  <si>
    <t>LAMBS VALLEY</t>
  </si>
  <si>
    <t>MATHESON</t>
  </si>
  <si>
    <t>MOGGS SWAMP</t>
  </si>
  <si>
    <t>MOOGEM</t>
  </si>
  <si>
    <t>NEWTON BOYD</t>
  </si>
  <si>
    <t>PINKETT</t>
  </si>
  <si>
    <t>RANGERS VALLEY</t>
  </si>
  <si>
    <t>RED RANGE</t>
  </si>
  <si>
    <t>REDDESTONE</t>
  </si>
  <si>
    <t>SHANNON VALE</t>
  </si>
  <si>
    <t>SWAN VALE</t>
  </si>
  <si>
    <t>WELLINGROVE</t>
  </si>
  <si>
    <t>YARROWFORD</t>
  </si>
  <si>
    <t>2369</t>
  </si>
  <si>
    <t>OLD MILL</t>
  </si>
  <si>
    <t>STANNIFER</t>
  </si>
  <si>
    <t>TINGHA</t>
  </si>
  <si>
    <t>2365</t>
  </si>
  <si>
    <t>BACKWATER</t>
  </si>
  <si>
    <t>BALD BLAIR</t>
  </si>
  <si>
    <t>BALDERSLEIGH</t>
  </si>
  <si>
    <t>BOOROLONG</t>
  </si>
  <si>
    <t>BRIARBROOK</t>
  </si>
  <si>
    <t>BROCKLEY</t>
  </si>
  <si>
    <t>BRUSHY CREEK</t>
  </si>
  <si>
    <t>FALCONER</t>
  </si>
  <si>
    <t>GLEN NEVIS</t>
  </si>
  <si>
    <t>GUYRA</t>
  </si>
  <si>
    <t>LLANGOTHLIN</t>
  </si>
  <si>
    <t>MAYBOLE</t>
  </si>
  <si>
    <t>NEW VALLEY</t>
  </si>
  <si>
    <t>OBAN</t>
  </si>
  <si>
    <t>SOUTH GUYRA</t>
  </si>
  <si>
    <t>TUBBAMURRA</t>
  </si>
  <si>
    <t>WANDSWORTH</t>
  </si>
  <si>
    <t>2361</t>
  </si>
  <si>
    <t>ATHOLWOOD</t>
  </si>
  <si>
    <t>PINDAROI</t>
  </si>
  <si>
    <t>2360</t>
  </si>
  <si>
    <t>AUBURN VALE</t>
  </si>
  <si>
    <t>BRODIES PLAINS</t>
  </si>
  <si>
    <t>BUKKULLA</t>
  </si>
  <si>
    <t>CHERRY TREE HILL</t>
  </si>
  <si>
    <t>COPETON</t>
  </si>
  <si>
    <t>ELSMORE</t>
  </si>
  <si>
    <t>GILGAI</t>
  </si>
  <si>
    <t>GRAMAN</t>
  </si>
  <si>
    <t>GUM FLAT</t>
  </si>
  <si>
    <t>HOWELL</t>
  </si>
  <si>
    <t>INVERELL</t>
  </si>
  <si>
    <t>LITTLE PLAIN</t>
  </si>
  <si>
    <t>MOUNT RUSSELL</t>
  </si>
  <si>
    <t>NULLAMANNA</t>
  </si>
  <si>
    <t>ROB ROY</t>
  </si>
  <si>
    <t>STANBOROUGH</t>
  </si>
  <si>
    <t>SWANBROOK</t>
  </si>
  <si>
    <t>WALLANGRA</t>
  </si>
  <si>
    <t>WANDERA</t>
  </si>
  <si>
    <t>2359</t>
  </si>
  <si>
    <t>BUNDARRA</t>
  </si>
  <si>
    <t>CAMERONS CREEK</t>
  </si>
  <si>
    <t>2358</t>
  </si>
  <si>
    <t>ARDING</t>
  </si>
  <si>
    <t>BALALA</t>
  </si>
  <si>
    <t>ENMORE</t>
  </si>
  <si>
    <t>GOSTWYCK</t>
  </si>
  <si>
    <t>KINGSTOWN</t>
  </si>
  <si>
    <t>MIHI</t>
  </si>
  <si>
    <t>ROCKY RIVER</t>
  </si>
  <si>
    <t>SALISBURY PLAINS</t>
  </si>
  <si>
    <t>URALLA</t>
  </si>
  <si>
    <t>YARROWYCK</t>
  </si>
  <si>
    <t>2357</t>
  </si>
  <si>
    <t>BOMERA</t>
  </si>
  <si>
    <t>BUGALDIE</t>
  </si>
  <si>
    <t>COONABARABRAN</t>
  </si>
  <si>
    <t>DANDRY</t>
  </si>
  <si>
    <t>GOWANG</t>
  </si>
  <si>
    <t>PURLEWAUGH</t>
  </si>
  <si>
    <t>ROCKY GLEN</t>
  </si>
  <si>
    <t>TANNABAR</t>
  </si>
  <si>
    <t>ULAMAMBRI</t>
  </si>
  <si>
    <t>YEARINAN</t>
  </si>
  <si>
    <t>2356</t>
  </si>
  <si>
    <t>GWABEGAR</t>
  </si>
  <si>
    <t>2355</t>
  </si>
  <si>
    <t>BENDEMEER</t>
  </si>
  <si>
    <t>2354</t>
  </si>
  <si>
    <t>BRANGA PLAINS</t>
  </si>
  <si>
    <t>KENTUCKY</t>
  </si>
  <si>
    <t>KENTUCKY SOUTH</t>
  </si>
  <si>
    <t>MOONA PLAINS</t>
  </si>
  <si>
    <t>NIANGALA</t>
  </si>
  <si>
    <t>NOWENDOC</t>
  </si>
  <si>
    <t>UPPER YARROWITCH</t>
  </si>
  <si>
    <t>WALCHA</t>
  </si>
  <si>
    <t>WALCHA ROAD</t>
  </si>
  <si>
    <t>WOLLUN</t>
  </si>
  <si>
    <t>WOOLBROOK</t>
  </si>
  <si>
    <t>YARROWITCH</t>
  </si>
  <si>
    <t>2353</t>
  </si>
  <si>
    <t>MOONBI</t>
  </si>
  <si>
    <t>2352</t>
  </si>
  <si>
    <t>KOOTINGAL</t>
  </si>
  <si>
    <t>LIMBRI</t>
  </si>
  <si>
    <t>MULLA CREEK</t>
  </si>
  <si>
    <t>TINTINHULL</t>
  </si>
  <si>
    <t>2350</t>
  </si>
  <si>
    <t>ABERFOYLE</t>
  </si>
  <si>
    <t>ARMIDALE</t>
  </si>
  <si>
    <t>CASTLE DOYLE</t>
  </si>
  <si>
    <t>DANGARSLEIGH</t>
  </si>
  <si>
    <t>DONALD CREEK</t>
  </si>
  <si>
    <t>DUMARESQ</t>
  </si>
  <si>
    <t>DUVAL</t>
  </si>
  <si>
    <t>EAST ARMIDALE</t>
  </si>
  <si>
    <t>INVERGOWRIE</t>
  </si>
  <si>
    <t>JEOGLA</t>
  </si>
  <si>
    <t>KELLYS PLAINS</t>
  </si>
  <si>
    <t>METZ</t>
  </si>
  <si>
    <t>NEWLING</t>
  </si>
  <si>
    <t>PUDDLEDOCK</t>
  </si>
  <si>
    <t>SAUMAREZ</t>
  </si>
  <si>
    <t>SAUMAREZ PONDS</t>
  </si>
  <si>
    <t>THALGARRAH</t>
  </si>
  <si>
    <t>TILBUSTER</t>
  </si>
  <si>
    <t>WARDS MISTAKE</t>
  </si>
  <si>
    <t>WEST ARMIDALE</t>
  </si>
  <si>
    <t>WOLLOMOMBI</t>
  </si>
  <si>
    <t>WONGWIBINDA</t>
  </si>
  <si>
    <t>2348</t>
  </si>
  <si>
    <t>NEW ENGLAND MC</t>
  </si>
  <si>
    <t>2347</t>
  </si>
  <si>
    <t>BANOON</t>
  </si>
  <si>
    <t>BARRABA</t>
  </si>
  <si>
    <t>CARODA</t>
  </si>
  <si>
    <t>COBBADAH</t>
  </si>
  <si>
    <t>GULF CREEK</t>
  </si>
  <si>
    <t>GUNDAMULDA</t>
  </si>
  <si>
    <t>HORTON VALLEY</t>
  </si>
  <si>
    <t>LINDESAY</t>
  </si>
  <si>
    <t>LONGARM</t>
  </si>
  <si>
    <t>MAYVALE</t>
  </si>
  <si>
    <t>THIRLDENE</t>
  </si>
  <si>
    <t>THIRLOENE</t>
  </si>
  <si>
    <t>UPPER HORTON</t>
  </si>
  <si>
    <t>WOODSREEF</t>
  </si>
  <si>
    <t>2346</t>
  </si>
  <si>
    <t>BORAH CREEK</t>
  </si>
  <si>
    <t>KLORI</t>
  </si>
  <si>
    <t>MANILLA</t>
  </si>
  <si>
    <t>NAMOI RIVER</t>
  </si>
  <si>
    <t>NEW MEXICO</t>
  </si>
  <si>
    <t>RUSHES CREEK</t>
  </si>
  <si>
    <t>UPPER MANILLA</t>
  </si>
  <si>
    <t>WARRABAH</t>
  </si>
  <si>
    <t>WIMBORNE</t>
  </si>
  <si>
    <t>WIMBOURNE</t>
  </si>
  <si>
    <t>WONGO CREEK</t>
  </si>
  <si>
    <t>2345</t>
  </si>
  <si>
    <t>ATTUNGA</t>
  </si>
  <si>
    <t>2344</t>
  </si>
  <si>
    <t>DURI</t>
  </si>
  <si>
    <t>2343</t>
  </si>
  <si>
    <t>BLACKVILLE</t>
  </si>
  <si>
    <t>BUNDELLA</t>
  </si>
  <si>
    <t>CAROONA</t>
  </si>
  <si>
    <t>COLLY BLUE</t>
  </si>
  <si>
    <t>COOMOO COOMOO</t>
  </si>
  <si>
    <t>PINE RIDGE</t>
  </si>
  <si>
    <t>QUIPOLLY</t>
  </si>
  <si>
    <t>QUIRINDI</t>
  </si>
  <si>
    <t>SPRING RIDGE</t>
  </si>
  <si>
    <t>WALLABADAH</t>
  </si>
  <si>
    <t>WARRAH RIDGE</t>
  </si>
  <si>
    <t>WINDY</t>
  </si>
  <si>
    <t>YANNERGEE</t>
  </si>
  <si>
    <t>2342</t>
  </si>
  <si>
    <t>CURRABUBULA</t>
  </si>
  <si>
    <t>PIALLAWAY</t>
  </si>
  <si>
    <t>2341</t>
  </si>
  <si>
    <t>WERRIS CREEK</t>
  </si>
  <si>
    <t>2340</t>
  </si>
  <si>
    <t>APPLEBY</t>
  </si>
  <si>
    <t>BECTIVE</t>
  </si>
  <si>
    <t>BITHRAMERE</t>
  </si>
  <si>
    <t>BOWLING ALLEY POINT</t>
  </si>
  <si>
    <t>CALALA</t>
  </si>
  <si>
    <t>CARROLL</t>
  </si>
  <si>
    <t>DARUKA</t>
  </si>
  <si>
    <t>DUNCANS CREEK</t>
  </si>
  <si>
    <t>DUNGOWAN</t>
  </si>
  <si>
    <t>EAST TAMWORTH</t>
  </si>
  <si>
    <t>GAROO</t>
  </si>
  <si>
    <t>GIDLEY</t>
  </si>
  <si>
    <t>GOONOO GOONOO</t>
  </si>
  <si>
    <t>HALLSVILLE</t>
  </si>
  <si>
    <t>HILLVUE</t>
  </si>
  <si>
    <t>KEEPIT</t>
  </si>
  <si>
    <t>LOOMBERAH</t>
  </si>
  <si>
    <t>MOORE CREEK</t>
  </si>
  <si>
    <t>NEMINGHA</t>
  </si>
  <si>
    <t>NORTH TAMWORTH</t>
  </si>
  <si>
    <t>NUNDLE</t>
  </si>
  <si>
    <t>OGUNBIL</t>
  </si>
  <si>
    <t>OXLEY VALE</t>
  </si>
  <si>
    <t>PIALLAMORE</t>
  </si>
  <si>
    <t>SOUTH TAMWORTH</t>
  </si>
  <si>
    <t>TAMINDA</t>
  </si>
  <si>
    <t>TAMWORTH</t>
  </si>
  <si>
    <t>TAMWORTH SOUTH</t>
  </si>
  <si>
    <t>TIMBUMBURI</t>
  </si>
  <si>
    <t>WALLAMORE</t>
  </si>
  <si>
    <t>WARRAL</t>
  </si>
  <si>
    <t>WEABONGA</t>
  </si>
  <si>
    <t>WEST TAMWORTH</t>
  </si>
  <si>
    <t>WOOLOMIN</t>
  </si>
  <si>
    <t>2339</t>
  </si>
  <si>
    <t>BIG JACKS CREEK</t>
  </si>
  <si>
    <t>BRAEFIELD</t>
  </si>
  <si>
    <t>CHILCOTTS CREEK</t>
  </si>
  <si>
    <t>LITTLE JACKS CREEK</t>
  </si>
  <si>
    <t>MACDONALDS CREEK</t>
  </si>
  <si>
    <t>PARRAWEENA</t>
  </si>
  <si>
    <t>WARRAH</t>
  </si>
  <si>
    <t>WARRAH CREEK</t>
  </si>
  <si>
    <t>WILLOW TREE</t>
  </si>
  <si>
    <t>2338</t>
  </si>
  <si>
    <t>ARDGLEN</t>
  </si>
  <si>
    <t>BLANDFORD</t>
  </si>
  <si>
    <t>CRAWNEY</t>
  </si>
  <si>
    <t>GREEN CREEK</t>
  </si>
  <si>
    <t>MURRURUNDI</t>
  </si>
  <si>
    <t>PAGES RIVER</t>
  </si>
  <si>
    <t>2337</t>
  </si>
  <si>
    <t>BELLTREES</t>
  </si>
  <si>
    <t>BRAWBOY</t>
  </si>
  <si>
    <t>BUNNAN</t>
  </si>
  <si>
    <t>ELLERSTON</t>
  </si>
  <si>
    <t>GLENBAWN</t>
  </si>
  <si>
    <t>GUNDY</t>
  </si>
  <si>
    <t>KARS SPRINGS</t>
  </si>
  <si>
    <t>MIDDLE BROOK</t>
  </si>
  <si>
    <t>MOOBI</t>
  </si>
  <si>
    <t>MOONAN BROOK</t>
  </si>
  <si>
    <t>MOONAN FLAT</t>
  </si>
  <si>
    <t>MURULLA</t>
  </si>
  <si>
    <t>OMADALE</t>
  </si>
  <si>
    <t>OWENS GAP</t>
  </si>
  <si>
    <t>PAGES CREEK</t>
  </si>
  <si>
    <t>SATUR</t>
  </si>
  <si>
    <t>SCONE</t>
  </si>
  <si>
    <t>SEGENHOE</t>
  </si>
  <si>
    <t>STEWARTS BROOK</t>
  </si>
  <si>
    <t>TOMALLA</t>
  </si>
  <si>
    <t>WAVERLY</t>
  </si>
  <si>
    <t>WINGEN</t>
  </si>
  <si>
    <t>WOOLOOMA</t>
  </si>
  <si>
    <t>2336</t>
  </si>
  <si>
    <t>DARTBROOK</t>
  </si>
  <si>
    <t>DAVIS CREEK</t>
  </si>
  <si>
    <t>ROSSGOLE</t>
  </si>
  <si>
    <t>ROUCHEL</t>
  </si>
  <si>
    <t>ROUCHEL BROOK</t>
  </si>
  <si>
    <t>UPPER DARTBROOK</t>
  </si>
  <si>
    <t>UPPER ROUCHEL</t>
  </si>
  <si>
    <t>2335</t>
  </si>
  <si>
    <t>BELFORD</t>
  </si>
  <si>
    <t>BRANXTON</t>
  </si>
  <si>
    <t>DALWOOD</t>
  </si>
  <si>
    <t>EAST BRANXTON</t>
  </si>
  <si>
    <t>LECONFIELD</t>
  </si>
  <si>
    <t>LOWER BELFORD</t>
  </si>
  <si>
    <t>NORTH ROTHBURY</t>
  </si>
  <si>
    <t>2334</t>
  </si>
  <si>
    <t>2333</t>
  </si>
  <si>
    <t>BAERAMI</t>
  </si>
  <si>
    <t>BAERAMI CREEK</t>
  </si>
  <si>
    <t>BENGALLA</t>
  </si>
  <si>
    <t>CASTLE ROCK</t>
  </si>
  <si>
    <t>EDDERTON</t>
  </si>
  <si>
    <t>GUNGAL</t>
  </si>
  <si>
    <t>KAYUGA</t>
  </si>
  <si>
    <t>LIDDELL</t>
  </si>
  <si>
    <t>MANOBALAI</t>
  </si>
  <si>
    <t>MCCULLYS GAP</t>
  </si>
  <si>
    <t>MUSCLE CREEK</t>
  </si>
  <si>
    <t>MUSWELLBROOK</t>
  </si>
  <si>
    <t>SANDY HOLLOW</t>
  </si>
  <si>
    <t>WYBONG</t>
  </si>
  <si>
    <t>2331</t>
  </si>
  <si>
    <t>SINGLETON MILITARY AREA</t>
  </si>
  <si>
    <t>SINGLETON MILPO</t>
  </si>
  <si>
    <t>2330</t>
  </si>
  <si>
    <t>APPLETREE FLAT</t>
  </si>
  <si>
    <t>BIG RIDGE</t>
  </si>
  <si>
    <t>BIG YENGO</t>
  </si>
  <si>
    <t>BOWMANS CREEK</t>
  </si>
  <si>
    <t>BRIDGMAN</t>
  </si>
  <si>
    <t>CARROWBROOK</t>
  </si>
  <si>
    <t>COMBO</t>
  </si>
  <si>
    <t>DOYLES CREEK</t>
  </si>
  <si>
    <t>DURAL</t>
  </si>
  <si>
    <t>DYRRING</t>
  </si>
  <si>
    <t>FALBROOK</t>
  </si>
  <si>
    <t>FERN GULLY</t>
  </si>
  <si>
    <t>FORDWICH</t>
  </si>
  <si>
    <t>GARLAND VALLEY</t>
  </si>
  <si>
    <t>GLENDON</t>
  </si>
  <si>
    <t>GLENDON BROOK</t>
  </si>
  <si>
    <t>GLENNIES CREEK</t>
  </si>
  <si>
    <t>GLENRIDDING</t>
  </si>
  <si>
    <t>GOORANGOOLA</t>
  </si>
  <si>
    <t>GOULDSVILLE</t>
  </si>
  <si>
    <t>HAMBLEDON HILL</t>
  </si>
  <si>
    <t>HEBDEN</t>
  </si>
  <si>
    <t>HOWES VALLEY</t>
  </si>
  <si>
    <t>HUNTERVIEW</t>
  </si>
  <si>
    <t>JERRYS PLAINS</t>
  </si>
  <si>
    <t>LEMINGTON</t>
  </si>
  <si>
    <t>MAISON DIEU</t>
  </si>
  <si>
    <t>MCDOUGALLS HILL</t>
  </si>
  <si>
    <t>MIDDLE FALBROOK</t>
  </si>
  <si>
    <t>MILBRODALE</t>
  </si>
  <si>
    <t>MIRANNIE</t>
  </si>
  <si>
    <t>MITCHELLS FLAT</t>
  </si>
  <si>
    <t>MOUNT ROYAL</t>
  </si>
  <si>
    <t>MOUNT THORLEY</t>
  </si>
  <si>
    <t>OBANVALE</t>
  </si>
  <si>
    <t>PUTTY</t>
  </si>
  <si>
    <t>REDBOURNBERRY</t>
  </si>
  <si>
    <t>RIXS CREEK</t>
  </si>
  <si>
    <t>ROUGHIT</t>
  </si>
  <si>
    <t>SCOTTS FLAT</t>
  </si>
  <si>
    <t>SEDGEFIELD</t>
  </si>
  <si>
    <t>SINGLETON HEIGHTS</t>
  </si>
  <si>
    <t>WARKWORTH</t>
  </si>
  <si>
    <t>WATTLE PONDS</t>
  </si>
  <si>
    <t>WHITTINGHAM</t>
  </si>
  <si>
    <t>WOLLEMI</t>
  </si>
  <si>
    <t>WYLIES FLAT</t>
  </si>
  <si>
    <t>2329</t>
  </si>
  <si>
    <t>BORAMBIL</t>
  </si>
  <si>
    <t>UARBRY</t>
  </si>
  <si>
    <t>2328</t>
  </si>
  <si>
    <t>BUREEN</t>
  </si>
  <si>
    <t>DALSWINTON</t>
  </si>
  <si>
    <t>DENMAN</t>
  </si>
  <si>
    <t>GIANTS CREEK</t>
  </si>
  <si>
    <t>HOLLYDEEN</t>
  </si>
  <si>
    <t>KERRABEE</t>
  </si>
  <si>
    <t>MANGOOLA</t>
  </si>
  <si>
    <t>MARTINDALE</t>
  </si>
  <si>
    <t>WIDDEN</t>
  </si>
  <si>
    <t>YARRAWA</t>
  </si>
  <si>
    <t>2327</t>
  </si>
  <si>
    <t>KURRI KURRI</t>
  </si>
  <si>
    <t>PELAW MAIN</t>
  </si>
  <si>
    <t>STANFORD MERTHYR</t>
  </si>
  <si>
    <t>2326</t>
  </si>
  <si>
    <t>ABERMAIN</t>
  </si>
  <si>
    <t>BISHOPS BRIDGE</t>
  </si>
  <si>
    <t>LOXFORD</t>
  </si>
  <si>
    <t>NEATH</t>
  </si>
  <si>
    <t>SAWYERS GULLY</t>
  </si>
  <si>
    <t>2325</t>
  </si>
  <si>
    <t>ABERDARE</t>
  </si>
  <si>
    <t>ABERNETHY</t>
  </si>
  <si>
    <t>BELLBIRD</t>
  </si>
  <si>
    <t>BELLBIRD HEIGHTS</t>
  </si>
  <si>
    <t>CESSNOCK</t>
  </si>
  <si>
    <t>CESSNOCK WEST</t>
  </si>
  <si>
    <t>CONGEWAI</t>
  </si>
  <si>
    <t>CORRABARE</t>
  </si>
  <si>
    <t>ELLALONG</t>
  </si>
  <si>
    <t>ELRINGTON</t>
  </si>
  <si>
    <t>GRETA MAIN</t>
  </si>
  <si>
    <t>KEARSLEY</t>
  </si>
  <si>
    <t>KITCHENER</t>
  </si>
  <si>
    <t>LAGUNA</t>
  </si>
  <si>
    <t>LOVEDALE</t>
  </si>
  <si>
    <t>MILLFIELD</t>
  </si>
  <si>
    <t>MOOTAI</t>
  </si>
  <si>
    <t>MORUBEN</t>
  </si>
  <si>
    <t>MOUNT VIEW</t>
  </si>
  <si>
    <t>NARONE CREEK</t>
  </si>
  <si>
    <t>NULKABA</t>
  </si>
  <si>
    <t>OLNEY</t>
  </si>
  <si>
    <t>PAXTON</t>
  </si>
  <si>
    <t>PAYNES CROSSING</t>
  </si>
  <si>
    <t>PELTON</t>
  </si>
  <si>
    <t>QUORROBOLONG</t>
  </si>
  <si>
    <t>SWEETMANS CREEK</t>
  </si>
  <si>
    <t>WATAGAN</t>
  </si>
  <si>
    <t>WOLLOMBI</t>
  </si>
  <si>
    <t>2324</t>
  </si>
  <si>
    <t>BALICKERA</t>
  </si>
  <si>
    <t>BRANDY HILL</t>
  </si>
  <si>
    <t>BUNDABAH</t>
  </si>
  <si>
    <t>CELLS RIVER</t>
  </si>
  <si>
    <t>EAGLETON</t>
  </si>
  <si>
    <t>EAST SEAHAM</t>
  </si>
  <si>
    <t>HAWKS NEST</t>
  </si>
  <si>
    <t>HEATHERBRAE</t>
  </si>
  <si>
    <t>KARUAH</t>
  </si>
  <si>
    <t>LIMEBURNERS CREEK</t>
  </si>
  <si>
    <t>MILLERS FOREST</t>
  </si>
  <si>
    <t>NELSONS PLAINS</t>
  </si>
  <si>
    <t>NORTH ARM COVE</t>
  </si>
  <si>
    <t>PINDIMAR</t>
  </si>
  <si>
    <t>RAYMOND TERRACE</t>
  </si>
  <si>
    <t>RAYMOND TERRACE EAST</t>
  </si>
  <si>
    <t>SEAHAM</t>
  </si>
  <si>
    <t>TAHLEE</t>
  </si>
  <si>
    <t>TEA GARDENS</t>
  </si>
  <si>
    <t>TWELVE MILE CREEK</t>
  </si>
  <si>
    <t>2323</t>
  </si>
  <si>
    <t>ASHTONFIELD</t>
  </si>
  <si>
    <t>BRUNKERVILLE</t>
  </si>
  <si>
    <t>BUTTAI</t>
  </si>
  <si>
    <t>EAST MAITLAND</t>
  </si>
  <si>
    <t>FREEMANS WATERHOLE</t>
  </si>
  <si>
    <t>METFORD</t>
  </si>
  <si>
    <t>MOUNT VINCENT</t>
  </si>
  <si>
    <t>MULBRING</t>
  </si>
  <si>
    <t>PITNACREE</t>
  </si>
  <si>
    <t>RICHMOND VALE</t>
  </si>
  <si>
    <t>TENAMBIT</t>
  </si>
  <si>
    <t>2322</t>
  </si>
  <si>
    <t>BERESFIELD</t>
  </si>
  <si>
    <t>LENAGHAN</t>
  </si>
  <si>
    <t>STOCKRINGTON</t>
  </si>
  <si>
    <t>TARRO</t>
  </si>
  <si>
    <t>TOMAGO</t>
  </si>
  <si>
    <t>WOODBERRY</t>
  </si>
  <si>
    <t>2321</t>
  </si>
  <si>
    <t>BERRY PARK</t>
  </si>
  <si>
    <t>BUTTERWICK</t>
  </si>
  <si>
    <t>CLARENCE TOWN</t>
  </si>
  <si>
    <t>CLIFTLEIGH</t>
  </si>
  <si>
    <t>DUCKENFIELD</t>
  </si>
  <si>
    <t>DUNS CREEK</t>
  </si>
  <si>
    <t>GILLIESTON HEIGHTS</t>
  </si>
  <si>
    <t>GLEN MARTIN</t>
  </si>
  <si>
    <t>GLEN WILLIAM</t>
  </si>
  <si>
    <t>HARPERS HILL</t>
  </si>
  <si>
    <t>HEDDON GRETA</t>
  </si>
  <si>
    <t>HINTON</t>
  </si>
  <si>
    <t>LOCHINVAR</t>
  </si>
  <si>
    <t>LUSKINTYRE</t>
  </si>
  <si>
    <t>MORPETH</t>
  </si>
  <si>
    <t>OSWALD</t>
  </si>
  <si>
    <t>PHOENIX PARK</t>
  </si>
  <si>
    <t>RAWORTH</t>
  </si>
  <si>
    <t>WOERDEN</t>
  </si>
  <si>
    <t>2320</t>
  </si>
  <si>
    <t>ABERGLASSLYN</t>
  </si>
  <si>
    <t>ANAMBAH</t>
  </si>
  <si>
    <t>BOLWARRA HEIGHTS</t>
  </si>
  <si>
    <t>FARLEY</t>
  </si>
  <si>
    <t>GLEN OAK</t>
  </si>
  <si>
    <t>GOSFORTH</t>
  </si>
  <si>
    <t>HILLSBOROUGH</t>
  </si>
  <si>
    <t>HORSESHOE BEND</t>
  </si>
  <si>
    <t>KEINBAH</t>
  </si>
  <si>
    <t>LARGS</t>
  </si>
  <si>
    <t>LORN</t>
  </si>
  <si>
    <t>LOUTH PARK</t>
  </si>
  <si>
    <t>MAITLAND NORTH</t>
  </si>
  <si>
    <t>MAITLAND VALE</t>
  </si>
  <si>
    <t>MINDARIBBA</t>
  </si>
  <si>
    <t>MOUNT DEE</t>
  </si>
  <si>
    <t>OAKHAMPTON</t>
  </si>
  <si>
    <t>OAKHAMPTON HEIGHTS</t>
  </si>
  <si>
    <t>POKOLBIN</t>
  </si>
  <si>
    <t>ROTHBURY</t>
  </si>
  <si>
    <t>RUTHERFORD</t>
  </si>
  <si>
    <t>SOUTH MAITLAND</t>
  </si>
  <si>
    <t>TELARAH</t>
  </si>
  <si>
    <t>WALLALONG</t>
  </si>
  <si>
    <t>WINDELLA</t>
  </si>
  <si>
    <t>2319</t>
  </si>
  <si>
    <t>LEMON TREE PASSAGE</t>
  </si>
  <si>
    <t>MALLABULA</t>
  </si>
  <si>
    <t>TANILBA BAY</t>
  </si>
  <si>
    <t>TILLIGERRY CREEK</t>
  </si>
  <si>
    <t>2318</t>
  </si>
  <si>
    <t>CAMPVALE</t>
  </si>
  <si>
    <t>FERODALE</t>
  </si>
  <si>
    <t>FULLERTON COVE</t>
  </si>
  <si>
    <t>MEDOWIE</t>
  </si>
  <si>
    <t>SALT ASH</t>
  </si>
  <si>
    <t>WILLIAMTOWN</t>
  </si>
  <si>
    <t>2317</t>
  </si>
  <si>
    <t>SALAMANDER BAY</t>
  </si>
  <si>
    <t>SOLDIERS POINT</t>
  </si>
  <si>
    <t>2316</t>
  </si>
  <si>
    <t>ANNA BAY</t>
  </si>
  <si>
    <t>BOBS FARM</t>
  </si>
  <si>
    <t>FISHERMANS BAY</t>
  </si>
  <si>
    <t>2315</t>
  </si>
  <si>
    <t>CORLETTE</t>
  </si>
  <si>
    <t>FINGAL BAY</t>
  </si>
  <si>
    <t>GAN GAN</t>
  </si>
  <si>
    <t>SHOAL BAY</t>
  </si>
  <si>
    <t>2314</t>
  </si>
  <si>
    <t>WILLIAMTOWN RAAF</t>
  </si>
  <si>
    <t>2312</t>
  </si>
  <si>
    <t>MINIMBAH</t>
  </si>
  <si>
    <t>NABIAC</t>
  </si>
  <si>
    <t>2311</t>
  </si>
  <si>
    <t>ALLYNBROOK</t>
  </si>
  <si>
    <t>BINGLEBURRA</t>
  </si>
  <si>
    <t>BONNINGTON PARK</t>
  </si>
  <si>
    <t>CARRABOLLA</t>
  </si>
  <si>
    <t>EAST GRESFORD</t>
  </si>
  <si>
    <t>ECCLESTON</t>
  </si>
  <si>
    <t>GRESFORD</t>
  </si>
  <si>
    <t>HALTON</t>
  </si>
  <si>
    <t>LEWINSBROOK</t>
  </si>
  <si>
    <t>LOSTOCK</t>
  </si>
  <si>
    <t>MOUNT RIVERS</t>
  </si>
  <si>
    <t>UPPER ALLYN</t>
  </si>
  <si>
    <t>2310</t>
  </si>
  <si>
    <t>HUNTER REGION MC</t>
  </si>
  <si>
    <t>2309</t>
  </si>
  <si>
    <t>DANGAR</t>
  </si>
  <si>
    <t>2308</t>
  </si>
  <si>
    <t>CALLAGHAN</t>
  </si>
  <si>
    <t>Newcastle and Lake Macquarie</t>
  </si>
  <si>
    <t>NEWCASTLE UNIVERSITY</t>
  </si>
  <si>
    <t>2307</t>
  </si>
  <si>
    <t>SHORTLAND</t>
  </si>
  <si>
    <t>2306</t>
  </si>
  <si>
    <t>WINDALE</t>
  </si>
  <si>
    <t>2305</t>
  </si>
  <si>
    <t>KOTARA EAST</t>
  </si>
  <si>
    <t>NEW LAMBTON</t>
  </si>
  <si>
    <t>NEW LAMBTON HEIGHTS</t>
  </si>
  <si>
    <t>2304</t>
  </si>
  <si>
    <t>KOORAGANG</t>
  </si>
  <si>
    <t>MAYFIELD EAST</t>
  </si>
  <si>
    <t>MAYFIELD NORTH</t>
  </si>
  <si>
    <t>MAYFIELD WEST</t>
  </si>
  <si>
    <t>WARABROOK</t>
  </si>
  <si>
    <t>2303</t>
  </si>
  <si>
    <t>HAMILTON EAST</t>
  </si>
  <si>
    <t>HAMILTON SOUTH</t>
  </si>
  <si>
    <t>2302</t>
  </si>
  <si>
    <t>NEWCASTLE WEST</t>
  </si>
  <si>
    <t>2300</t>
  </si>
  <si>
    <t>BAR BEACH</t>
  </si>
  <si>
    <t>COOKS HILL</t>
  </si>
  <si>
    <t>NEWCASTLE</t>
  </si>
  <si>
    <t>NEWCASTLE EAST</t>
  </si>
  <si>
    <t>THE HILL</t>
  </si>
  <si>
    <t>2299</t>
  </si>
  <si>
    <t>JESMOND</t>
  </si>
  <si>
    <t>LAMBTON</t>
  </si>
  <si>
    <t>NORTH LAMBTON</t>
  </si>
  <si>
    <t>2298</t>
  </si>
  <si>
    <t>WARATAH WEST</t>
  </si>
  <si>
    <t>2297</t>
  </si>
  <si>
    <t>TIGHES HILL</t>
  </si>
  <si>
    <t>2296</t>
  </si>
  <si>
    <t>ISLINGTON</t>
  </si>
  <si>
    <t>2295</t>
  </si>
  <si>
    <t>FERN BAY</t>
  </si>
  <si>
    <t>2294</t>
  </si>
  <si>
    <t>2293</t>
  </si>
  <si>
    <t>MARYVILLE</t>
  </si>
  <si>
    <t>2292</t>
  </si>
  <si>
    <t>BROADMEADOW</t>
  </si>
  <si>
    <t>HAMILTON NORTH</t>
  </si>
  <si>
    <t>2291</t>
  </si>
  <si>
    <t>MEREWETHER</t>
  </si>
  <si>
    <t>MEREWETHER HEIGHTS</t>
  </si>
  <si>
    <t>THE JUNCTION</t>
  </si>
  <si>
    <t>2290</t>
  </si>
  <si>
    <t>BENNETTS GREEN</t>
  </si>
  <si>
    <t>DUDLEY</t>
  </si>
  <si>
    <t>GATESHEAD</t>
  </si>
  <si>
    <t>KAHIBAH</t>
  </si>
  <si>
    <t>REDHEAD</t>
  </si>
  <si>
    <t>TINGIRA HEIGHTS</t>
  </si>
  <si>
    <t>WHITEBRIDGE</t>
  </si>
  <si>
    <t>2289</t>
  </si>
  <si>
    <t>ADAMSTOWN</t>
  </si>
  <si>
    <t>ADAMSTOWN HEIGHTS</t>
  </si>
  <si>
    <t>GARDEN SUBURB</t>
  </si>
  <si>
    <t>KOTARA</t>
  </si>
  <si>
    <t>KOTARA FAIR</t>
  </si>
  <si>
    <t>KOTARA SOUTH</t>
  </si>
  <si>
    <t>2287</t>
  </si>
  <si>
    <t>BIRMINGHAM GARDENS</t>
  </si>
  <si>
    <t>ELERMORE VALE</t>
  </si>
  <si>
    <t>FLETCHER</t>
  </si>
  <si>
    <t>MARYLAND</t>
  </si>
  <si>
    <t>MINMI</t>
  </si>
  <si>
    <t>RANKIN PARK</t>
  </si>
  <si>
    <t>SUMMER HILL</t>
  </si>
  <si>
    <t>WALLSEND</t>
  </si>
  <si>
    <t>WALLSEND SOUTH</t>
  </si>
  <si>
    <t>2286</t>
  </si>
  <si>
    <t>HOLMESVILLE</t>
  </si>
  <si>
    <t>SEAHAMPTON</t>
  </si>
  <si>
    <t>WEST WALLSEND</t>
  </si>
  <si>
    <t>2285</t>
  </si>
  <si>
    <t>CAMERON PARK</t>
  </si>
  <si>
    <t>CARDIFF HEIGHTS</t>
  </si>
  <si>
    <t>CARDIFF SOUTH</t>
  </si>
  <si>
    <t>EDGEWORTH</t>
  </si>
  <si>
    <t>MACQUARIE HILLS</t>
  </si>
  <si>
    <t>2284</t>
  </si>
  <si>
    <t>ARGENTON</t>
  </si>
  <si>
    <t>BOOLAROO</t>
  </si>
  <si>
    <t>BOORAGUL</t>
  </si>
  <si>
    <t>MARMONG POINT</t>
  </si>
  <si>
    <t>SPEERS POINT</t>
  </si>
  <si>
    <t>TERALBA</t>
  </si>
  <si>
    <t>WOODRISING</t>
  </si>
  <si>
    <t>2283</t>
  </si>
  <si>
    <t>ARCADIA VALE</t>
  </si>
  <si>
    <t>AWABA</t>
  </si>
  <si>
    <t>BLACKALLS PARK</t>
  </si>
  <si>
    <t>BOLTON POINT</t>
  </si>
  <si>
    <t>BUTTABA</t>
  </si>
  <si>
    <t>CAREY BAY</t>
  </si>
  <si>
    <t>COAL POINT</t>
  </si>
  <si>
    <t>FENNELL BAY</t>
  </si>
  <si>
    <t>FISHING POINT</t>
  </si>
  <si>
    <t>KILABEN BAY</t>
  </si>
  <si>
    <t>RATHMINES</t>
  </si>
  <si>
    <t>RYHOPE</t>
  </si>
  <si>
    <t>TORONTO</t>
  </si>
  <si>
    <t>2282</t>
  </si>
  <si>
    <t>ELEEBANA</t>
  </si>
  <si>
    <t>WARNERS BAY</t>
  </si>
  <si>
    <t>2281</t>
  </si>
  <si>
    <t>BLACKSMITHS</t>
  </si>
  <si>
    <t>CAMS WHARF</t>
  </si>
  <si>
    <t>CATHERINE HILL BAY</t>
  </si>
  <si>
    <t>CAVES BEACH</t>
  </si>
  <si>
    <t>LITTLE PELICAN</t>
  </si>
  <si>
    <t>MIDDLE CAMP</t>
  </si>
  <si>
    <t>MURRAYS BEACH</t>
  </si>
  <si>
    <t>NORDS WHARF</t>
  </si>
  <si>
    <t>PELICAN</t>
  </si>
  <si>
    <t>PINNY BEACH</t>
  </si>
  <si>
    <t>SWANSEA HEADS</t>
  </si>
  <si>
    <t>2280</t>
  </si>
  <si>
    <t>BELMONT NORTH</t>
  </si>
  <si>
    <t>BELMONT SOUTH</t>
  </si>
  <si>
    <t>CROUDACE BAY</t>
  </si>
  <si>
    <t>FLORAVILLE</t>
  </si>
  <si>
    <t>JEWELLS</t>
  </si>
  <si>
    <t>MARKS POINT</t>
  </si>
  <si>
    <t>2278</t>
  </si>
  <si>
    <t>BARNSLEY</t>
  </si>
  <si>
    <t>WAKEFIELD</t>
  </si>
  <si>
    <t>2267</t>
  </si>
  <si>
    <t>WANGI WANGI</t>
  </si>
  <si>
    <t>2265</t>
  </si>
  <si>
    <t>COORANBONG</t>
  </si>
  <si>
    <t>MARTINSVILLE</t>
  </si>
  <si>
    <t>2264</t>
  </si>
  <si>
    <t>BALCOLYN</t>
  </si>
  <si>
    <t>BONNELLS BAY</t>
  </si>
  <si>
    <t>BRIGHTWATERS</t>
  </si>
  <si>
    <t>DORA CREEK</t>
  </si>
  <si>
    <t>ERARING</t>
  </si>
  <si>
    <t>MANDALONG</t>
  </si>
  <si>
    <t>MORISSET</t>
  </si>
  <si>
    <t>MORISSET PARK</t>
  </si>
  <si>
    <t>MYUNA BAY</t>
  </si>
  <si>
    <t>SILVERWATER</t>
  </si>
  <si>
    <t>WINDERMERE PARK</t>
  </si>
  <si>
    <t>YARRAWONGA PARK</t>
  </si>
  <si>
    <t>2263</t>
  </si>
  <si>
    <t>CANTON BEACH</t>
  </si>
  <si>
    <t>CHARMHAVEN</t>
  </si>
  <si>
    <t>GOROKAN</t>
  </si>
  <si>
    <t>LAKE HAVEN</t>
  </si>
  <si>
    <t>NORAH HEAD</t>
  </si>
  <si>
    <t>NORAVILLE</t>
  </si>
  <si>
    <t>TOUKLEY</t>
  </si>
  <si>
    <t>2262</t>
  </si>
  <si>
    <t>BLUE HAVEN</t>
  </si>
  <si>
    <t>BUDGEWOI</t>
  </si>
  <si>
    <t>BUDGEWOI PENINSULA</t>
  </si>
  <si>
    <t>BUFF POINT</t>
  </si>
  <si>
    <t>COLONGRA</t>
  </si>
  <si>
    <t>DOYALSON</t>
  </si>
  <si>
    <t>DOYALSON NORTH</t>
  </si>
  <si>
    <t>HALEKULANI</t>
  </si>
  <si>
    <t>2261</t>
  </si>
  <si>
    <t>BATEAU BAY</t>
  </si>
  <si>
    <t>BAY VILLAGE</t>
  </si>
  <si>
    <t>BERKELEY VALE</t>
  </si>
  <si>
    <t>BLUE BAY</t>
  </si>
  <si>
    <t>CHITTAWAY BAY</t>
  </si>
  <si>
    <t>CHITTAWAY POINT</t>
  </si>
  <si>
    <t>GLENNING VALLEY</t>
  </si>
  <si>
    <t>KILLARNEY VALE</t>
  </si>
  <si>
    <t>LONG JETTY</t>
  </si>
  <si>
    <t>THE ENTRANCE</t>
  </si>
  <si>
    <t>THE ENTRANCE NORTH</t>
  </si>
  <si>
    <t>TOOWOON BAY</t>
  </si>
  <si>
    <t>TUMBI UMBI</t>
  </si>
  <si>
    <t>2260</t>
  </si>
  <si>
    <t>ERINA HEIGHTS</t>
  </si>
  <si>
    <t>FORRESTERS BEACH</t>
  </si>
  <si>
    <t>NORTH AVOCA</t>
  </si>
  <si>
    <t>TERRIGAL</t>
  </si>
  <si>
    <t>WAMBERAL</t>
  </si>
  <si>
    <t>2259</t>
  </si>
  <si>
    <t>BUSHELLS RIDGE</t>
  </si>
  <si>
    <t>CHAIN VALLEY BAY</t>
  </si>
  <si>
    <t>CRANGAN BAY</t>
  </si>
  <si>
    <t>DOORALONG</t>
  </si>
  <si>
    <t>FRAZER PARK</t>
  </si>
  <si>
    <t>FREEMANS</t>
  </si>
  <si>
    <t>GWANDALAN</t>
  </si>
  <si>
    <t>HALLORAN</t>
  </si>
  <si>
    <t>HAMLYN TERRACE</t>
  </si>
  <si>
    <t>JILLIBY</t>
  </si>
  <si>
    <t>KANWAL</t>
  </si>
  <si>
    <t>KIAR</t>
  </si>
  <si>
    <t>KINGFISHER SHORES</t>
  </si>
  <si>
    <t>LITTLE JILLIBY</t>
  </si>
  <si>
    <t>MANNERING PARK</t>
  </si>
  <si>
    <t>MARDI</t>
  </si>
  <si>
    <t>MOONEE</t>
  </si>
  <si>
    <t>POINT WOLSTONCROFT</t>
  </si>
  <si>
    <t>SOUTH TACOMA</t>
  </si>
  <si>
    <t>SUMMERLAND POINT</t>
  </si>
  <si>
    <t>TACOMA</t>
  </si>
  <si>
    <t>TACOMA SOUTH</t>
  </si>
  <si>
    <t>TUGGERAH</t>
  </si>
  <si>
    <t>TUGGERAWONG</t>
  </si>
  <si>
    <t>WADALBA</t>
  </si>
  <si>
    <t>WALLARAH</t>
  </si>
  <si>
    <t>WARNERVALE</t>
  </si>
  <si>
    <t>WATANOBBI</t>
  </si>
  <si>
    <t>WOONGARRAH</t>
  </si>
  <si>
    <t>WYBUNG</t>
  </si>
  <si>
    <t>WYEE</t>
  </si>
  <si>
    <t>WYEE POINT</t>
  </si>
  <si>
    <t>WYONG</t>
  </si>
  <si>
    <t>WYONG CREEK</t>
  </si>
  <si>
    <t>WYONGAH</t>
  </si>
  <si>
    <t>CEDAR BRUSH CREEK</t>
  </si>
  <si>
    <t>DURREN DURREN</t>
  </si>
  <si>
    <t>LAKE MUNMORAH</t>
  </si>
  <si>
    <t>LEMON TREE</t>
  </si>
  <si>
    <t>RAVENSDALE</t>
  </si>
  <si>
    <t>YARRAMALONG</t>
  </si>
  <si>
    <t>2258</t>
  </si>
  <si>
    <t>FOUNTAINDALE</t>
  </si>
  <si>
    <t>KANGY ANGY</t>
  </si>
  <si>
    <t>OURIMBAH</t>
  </si>
  <si>
    <t>2257</t>
  </si>
  <si>
    <t>BOOKER BAY</t>
  </si>
  <si>
    <t>BOX HEAD</t>
  </si>
  <si>
    <t>DALEYS POINT</t>
  </si>
  <si>
    <t>EMPIRE BAY</t>
  </si>
  <si>
    <t>ETTALONG BEACH</t>
  </si>
  <si>
    <t>HARDYS BAY</t>
  </si>
  <si>
    <t>KILLCARE</t>
  </si>
  <si>
    <t>KILLCARE HEIGHTS</t>
  </si>
  <si>
    <t>PRETTY BEACH</t>
  </si>
  <si>
    <t>ST HUBERTS ISLAND</t>
  </si>
  <si>
    <t>UMINA BEACH</t>
  </si>
  <si>
    <t>WAGSTAFFE</t>
  </si>
  <si>
    <t>2256</t>
  </si>
  <si>
    <t>HORSFIELD BAY</t>
  </si>
  <si>
    <t>KOOLEWONG</t>
  </si>
  <si>
    <t>LITTLE WOBBY</t>
  </si>
  <si>
    <t>PATONGA</t>
  </si>
  <si>
    <t>PEARL BEACH</t>
  </si>
  <si>
    <t>PHEGANS BAY</t>
  </si>
  <si>
    <t>WONDABYNE</t>
  </si>
  <si>
    <t>WOY WOY</t>
  </si>
  <si>
    <t>WOY WOY BAY</t>
  </si>
  <si>
    <t>2251</t>
  </si>
  <si>
    <t>AVOCA BEACH</t>
  </si>
  <si>
    <t>BENSVILLE</t>
  </si>
  <si>
    <t>BOUDDI</t>
  </si>
  <si>
    <t>COPACABANA</t>
  </si>
  <si>
    <t>DAVISTOWN</t>
  </si>
  <si>
    <t>KINCUMBER</t>
  </si>
  <si>
    <t>KINCUMBER SOUTH</t>
  </si>
  <si>
    <t>MACMASTERS BEACH</t>
  </si>
  <si>
    <t>PICKETTS VALLEY</t>
  </si>
  <si>
    <t>SARATOGA</t>
  </si>
  <si>
    <t>2250</t>
  </si>
  <si>
    <t>CALGA</t>
  </si>
  <si>
    <t>EAST GOSFORD</t>
  </si>
  <si>
    <t>ERINA</t>
  </si>
  <si>
    <t>ERINA FAIR</t>
  </si>
  <si>
    <t>GOSFORD</t>
  </si>
  <si>
    <t>HOLGATE</t>
  </si>
  <si>
    <t>KARIONG</t>
  </si>
  <si>
    <t>LISAROW</t>
  </si>
  <si>
    <t>MATCHAM</t>
  </si>
  <si>
    <t>NARARA</t>
  </si>
  <si>
    <t>NIAGARA PARK</t>
  </si>
  <si>
    <t>NORTH GOSFORD</t>
  </si>
  <si>
    <t>POINT CLARE</t>
  </si>
  <si>
    <t>POINT FREDERICK</t>
  </si>
  <si>
    <t>SOMERSBY</t>
  </si>
  <si>
    <t>TASCOTT</t>
  </si>
  <si>
    <t>WEST GOSFORD</t>
  </si>
  <si>
    <t>WYOMING</t>
  </si>
  <si>
    <t>BUCKETTY</t>
  </si>
  <si>
    <t>CENTRAL MANGROVE</t>
  </si>
  <si>
    <t>DONOVANS FOREST</t>
  </si>
  <si>
    <t>GLENWORTH VALLEY</t>
  </si>
  <si>
    <t>GREENGROVE</t>
  </si>
  <si>
    <t>KULNURA</t>
  </si>
  <si>
    <t>LOWER MANGROVE</t>
  </si>
  <si>
    <t>MANGROVE CREEK</t>
  </si>
  <si>
    <t>MANGROVE MOUNTAIN</t>
  </si>
  <si>
    <t>MOONEY MOONEY CREEK</t>
  </si>
  <si>
    <t>MOUNT WHITE</t>
  </si>
  <si>
    <t>PEATS RIDGE</t>
  </si>
  <si>
    <t>TEN MILE HOLLOW</t>
  </si>
  <si>
    <t>UPPER MANGROVE</t>
  </si>
  <si>
    <t>WENDOREE PARK</t>
  </si>
  <si>
    <t>2234</t>
  </si>
  <si>
    <t>ALFORDS POINT</t>
  </si>
  <si>
    <t>Sydney - Sutherland</t>
  </si>
  <si>
    <t>BARDEN RIDGE</t>
  </si>
  <si>
    <t>ILLAWONG</t>
  </si>
  <si>
    <t>LUCAS HEIGHTS</t>
  </si>
  <si>
    <t>MENAI</t>
  </si>
  <si>
    <t>MENAI CENTRAL</t>
  </si>
  <si>
    <t>2233</t>
  </si>
  <si>
    <t>ENGADINE</t>
  </si>
  <si>
    <t>WATERFALL</t>
  </si>
  <si>
    <t>WORONORA HEIGHTS</t>
  </si>
  <si>
    <t>YARRAWARRAH</t>
  </si>
  <si>
    <t>2232</t>
  </si>
  <si>
    <t>AUDLEY</t>
  </si>
  <si>
    <t>GARIE</t>
  </si>
  <si>
    <t>GRAYS POINT</t>
  </si>
  <si>
    <t>KAREELA</t>
  </si>
  <si>
    <t>KIRRAWEE</t>
  </si>
  <si>
    <t>LOFTUS</t>
  </si>
  <si>
    <t>WORONORA</t>
  </si>
  <si>
    <t>2231</t>
  </si>
  <si>
    <t>KURNELL</t>
  </si>
  <si>
    <t>2230</t>
  </si>
  <si>
    <t>BUNDEENA</t>
  </si>
  <si>
    <t>BURRANEER</t>
  </si>
  <si>
    <t>CRONULLA</t>
  </si>
  <si>
    <t>GREENHILLS BEACH</t>
  </si>
  <si>
    <t>MAIANBAR</t>
  </si>
  <si>
    <t>WOOLOOWARE</t>
  </si>
  <si>
    <t>2229</t>
  </si>
  <si>
    <t>CARINGBAH</t>
  </si>
  <si>
    <t>CARINGBAH SOUTH</t>
  </si>
  <si>
    <t>DOLANS BAY</t>
  </si>
  <si>
    <t>LILLI PILLI</t>
  </si>
  <si>
    <t>PORT HACKING</t>
  </si>
  <si>
    <t>TAREN POINT</t>
  </si>
  <si>
    <t>WARUMBUL</t>
  </si>
  <si>
    <t>2228</t>
  </si>
  <si>
    <t>YOWIE BAY</t>
  </si>
  <si>
    <t>2227</t>
  </si>
  <si>
    <t>GYMEA</t>
  </si>
  <si>
    <t>GYMEA BAY</t>
  </si>
  <si>
    <t>2226</t>
  </si>
  <si>
    <t>BONNET BAY</t>
  </si>
  <si>
    <t>JANNALI</t>
  </si>
  <si>
    <t>2225</t>
  </si>
  <si>
    <t>CARAVAN HEAD</t>
  </si>
  <si>
    <t>OYSTER BAY</t>
  </si>
  <si>
    <t>2224</t>
  </si>
  <si>
    <t>SYLVANIA</t>
  </si>
  <si>
    <t>SYLVANIA SOUTHGATE</t>
  </si>
  <si>
    <t>SYLVANIA WATERS</t>
  </si>
  <si>
    <t>2223</t>
  </si>
  <si>
    <t>MORTDALE</t>
  </si>
  <si>
    <t>Sydney - Inner South West</t>
  </si>
  <si>
    <t>OATLEY</t>
  </si>
  <si>
    <t>2222</t>
  </si>
  <si>
    <t>2221</t>
  </si>
  <si>
    <t>BLAKEHURST</t>
  </si>
  <si>
    <t>CARSS PARK</t>
  </si>
  <si>
    <t>CONNELLS POINT</t>
  </si>
  <si>
    <t>KYLE BAY</t>
  </si>
  <si>
    <t>SOUTH HURSTVILLE</t>
  </si>
  <si>
    <t>2220</t>
  </si>
  <si>
    <t>HURSTVILLE</t>
  </si>
  <si>
    <t>HURSTVILLE GROVE</t>
  </si>
  <si>
    <t>HURSTVILLE WESTFIELD</t>
  </si>
  <si>
    <t>2219</t>
  </si>
  <si>
    <t>DOLLS POINT</t>
  </si>
  <si>
    <t>SANS SOUCI</t>
  </si>
  <si>
    <t>2218</t>
  </si>
  <si>
    <t>ALLAWAH</t>
  </si>
  <si>
    <t>2217</t>
  </si>
  <si>
    <t>BEVERLEY PARK</t>
  </si>
  <si>
    <t>KOGARAH</t>
  </si>
  <si>
    <t>KOGARAH BAY</t>
  </si>
  <si>
    <t>MONTEREY</t>
  </si>
  <si>
    <t>RAMSGATE</t>
  </si>
  <si>
    <t>RAMSGATE BEACH</t>
  </si>
  <si>
    <t>2216</t>
  </si>
  <si>
    <t>BANKSIA</t>
  </si>
  <si>
    <t>BRIGHTON-LE-SANDS</t>
  </si>
  <si>
    <t>KYEEMAGH</t>
  </si>
  <si>
    <t>ROCKDALE</t>
  </si>
  <si>
    <t>2214</t>
  </si>
  <si>
    <t>MILPERRA</t>
  </si>
  <si>
    <t>2213</t>
  </si>
  <si>
    <t>EAST HILLS</t>
  </si>
  <si>
    <t>PANANIA</t>
  </si>
  <si>
    <t>PICNIC POINT</t>
  </si>
  <si>
    <t>2212</t>
  </si>
  <si>
    <t>REVESBY</t>
  </si>
  <si>
    <t>REVESBY HEIGHTS</t>
  </si>
  <si>
    <t>REVESBY NORTH</t>
  </si>
  <si>
    <t>2211</t>
  </si>
  <si>
    <t>PADSTOW</t>
  </si>
  <si>
    <t>PADSTOW HEIGHTS</t>
  </si>
  <si>
    <t>2210</t>
  </si>
  <si>
    <t>LUGARNO</t>
  </si>
  <si>
    <t>PEAKHURST</t>
  </si>
  <si>
    <t>PEAKHURST HEIGHTS</t>
  </si>
  <si>
    <t>RIVERWOOD</t>
  </si>
  <si>
    <t>2209</t>
  </si>
  <si>
    <t>BEVERLY HILLS</t>
  </si>
  <si>
    <t>NARWEE</t>
  </si>
  <si>
    <t>2208</t>
  </si>
  <si>
    <t>KINGSGROVE</t>
  </si>
  <si>
    <t>KINGSWAY WEST</t>
  </si>
  <si>
    <t>2207</t>
  </si>
  <si>
    <t>BARDWELL PARK</t>
  </si>
  <si>
    <t>BARDWELL VALLEY</t>
  </si>
  <si>
    <t>BEXLEY</t>
  </si>
  <si>
    <t>BEXLEY NORTH</t>
  </si>
  <si>
    <t>BEXLEY SOUTH</t>
  </si>
  <si>
    <t>2206</t>
  </si>
  <si>
    <t>CLEMTON PARK</t>
  </si>
  <si>
    <t>EARLWOOD</t>
  </si>
  <si>
    <t>UNDERCLIFFE</t>
  </si>
  <si>
    <t>2205</t>
  </si>
  <si>
    <t>ARNCLIFFE</t>
  </si>
  <si>
    <t>TURRELLA</t>
  </si>
  <si>
    <t>WOLLI CREEK</t>
  </si>
  <si>
    <t>2204</t>
  </si>
  <si>
    <t>MARRICKVILLE</t>
  </si>
  <si>
    <t>Sydney - City and Inner South</t>
  </si>
  <si>
    <t>MARRICKVILLE METRO</t>
  </si>
  <si>
    <t>MARRICKVILLE SOUTH</t>
  </si>
  <si>
    <t>2203</t>
  </si>
  <si>
    <t>DULWICH HILL</t>
  </si>
  <si>
    <t>2200</t>
  </si>
  <si>
    <t>BANKSTOWN</t>
  </si>
  <si>
    <t>BANKSTOWN AERODROME</t>
  </si>
  <si>
    <t>BANKSTOWN NORTH</t>
  </si>
  <si>
    <t>BANKSTOWN SQUARE</t>
  </si>
  <si>
    <t>CONDELL PARK</t>
  </si>
  <si>
    <t>MANAHAN</t>
  </si>
  <si>
    <t>MOUNT LEWIS</t>
  </si>
  <si>
    <t>2199</t>
  </si>
  <si>
    <t>YAGOONA</t>
  </si>
  <si>
    <t>YAGOONA WEST</t>
  </si>
  <si>
    <t>2198</t>
  </si>
  <si>
    <t>GEORGES HALL</t>
  </si>
  <si>
    <t>2197</t>
  </si>
  <si>
    <t>BASS HILL</t>
  </si>
  <si>
    <t>2196</t>
  </si>
  <si>
    <t>ROSELANDS</t>
  </si>
  <si>
    <t>2195</t>
  </si>
  <si>
    <t>LAKEMBA</t>
  </si>
  <si>
    <t>WILEY PARK</t>
  </si>
  <si>
    <t>2194</t>
  </si>
  <si>
    <t>CAMPSIE</t>
  </si>
  <si>
    <t>2193</t>
  </si>
  <si>
    <t>ASHBURY</t>
  </si>
  <si>
    <t>HURLSTONE PARK</t>
  </si>
  <si>
    <t>2192</t>
  </si>
  <si>
    <t>BELMORE</t>
  </si>
  <si>
    <t>2191</t>
  </si>
  <si>
    <t>BELFIELD</t>
  </si>
  <si>
    <t>2190</t>
  </si>
  <si>
    <t>CHULLORA</t>
  </si>
  <si>
    <t>GREENACRE</t>
  </si>
  <si>
    <t>2179</t>
  </si>
  <si>
    <t>AUSTRAL</t>
  </si>
  <si>
    <t>LEPPINGTON</t>
  </si>
  <si>
    <t>2178</t>
  </si>
  <si>
    <t>CECIL PARK</t>
  </si>
  <si>
    <t>KEMPS CREEK</t>
  </si>
  <si>
    <t>MOUNT VERNON</t>
  </si>
  <si>
    <t>2177</t>
  </si>
  <si>
    <t>BONNYRIGG</t>
  </si>
  <si>
    <t>BONNYRIGG HEIGHTS</t>
  </si>
  <si>
    <t>2176</t>
  </si>
  <si>
    <t>ABBOTSBURY</t>
  </si>
  <si>
    <t>BOSSLEY PARK</t>
  </si>
  <si>
    <t>EDENSOR PARK</t>
  </si>
  <si>
    <t>GREENFIELD PARK</t>
  </si>
  <si>
    <t>PRAIRIEWOOD</t>
  </si>
  <si>
    <t>ST JOHNS PARK</t>
  </si>
  <si>
    <t>WAKELEY</t>
  </si>
  <si>
    <t>2175</t>
  </si>
  <si>
    <t>HORSLEY PARK</t>
  </si>
  <si>
    <t>2174</t>
  </si>
  <si>
    <t>EDMONDSON PARK</t>
  </si>
  <si>
    <t>INGLEBURN MILPO</t>
  </si>
  <si>
    <t>2173</t>
  </si>
  <si>
    <t>HOLSWORTHY</t>
  </si>
  <si>
    <t>2172</t>
  </si>
  <si>
    <t>PLEASURE POINT</t>
  </si>
  <si>
    <t>VOYAGER POINT</t>
  </si>
  <si>
    <t>2171</t>
  </si>
  <si>
    <t>CARNES HILL</t>
  </si>
  <si>
    <t>CECIL HILLS</t>
  </si>
  <si>
    <t>ELIZABETH HILLS</t>
  </si>
  <si>
    <t>HORNINGSEA PARK</t>
  </si>
  <si>
    <t>HOXTON PARK</t>
  </si>
  <si>
    <t>LEN WATERS ESTATE</t>
  </si>
  <si>
    <t>MIDDLETON GRANGE</t>
  </si>
  <si>
    <t>WEST HOXTON</t>
  </si>
  <si>
    <t>2170</t>
  </si>
  <si>
    <t>CASULA</t>
  </si>
  <si>
    <t>CASULA MALL</t>
  </si>
  <si>
    <t>CHIPPING NORTON</t>
  </si>
  <si>
    <t>HAMMONDVILLE</t>
  </si>
  <si>
    <t>LIVERPOOL</t>
  </si>
  <si>
    <t>LIVERPOOL SOUTH</t>
  </si>
  <si>
    <t>LIVERPOOL WESTFIELD</t>
  </si>
  <si>
    <t>LURNEA</t>
  </si>
  <si>
    <t>MOOREBANK</t>
  </si>
  <si>
    <t>MOUNT PRITCHARD</t>
  </si>
  <si>
    <t>PRESTONS</t>
  </si>
  <si>
    <t>WARWICK FARM</t>
  </si>
  <si>
    <t>2168</t>
  </si>
  <si>
    <t>ASHCROFT</t>
  </si>
  <si>
    <t>BUSBY</t>
  </si>
  <si>
    <t>CARTWRIGHT</t>
  </si>
  <si>
    <t>HECKENBERG</t>
  </si>
  <si>
    <t>MILLER</t>
  </si>
  <si>
    <t>SADLEIR</t>
  </si>
  <si>
    <t>2167</t>
  </si>
  <si>
    <t>2166</t>
  </si>
  <si>
    <t>CABRAMATTA</t>
  </si>
  <si>
    <t>CABRAMATTA WEST</t>
  </si>
  <si>
    <t>CANLEY HEIGHTS</t>
  </si>
  <si>
    <t>CANLEY VALE</t>
  </si>
  <si>
    <t>LANSVALE</t>
  </si>
  <si>
    <t>2165</t>
  </si>
  <si>
    <t>Sydney - Parramatta</t>
  </si>
  <si>
    <t>FAIRFIELD EAST</t>
  </si>
  <si>
    <t>FAIRFIELD HEIGHTS</t>
  </si>
  <si>
    <t>FAIRFIELD WEST</t>
  </si>
  <si>
    <t>2164</t>
  </si>
  <si>
    <t>WETHERILL PARK</t>
  </si>
  <si>
    <t>WOODPARK</t>
  </si>
  <si>
    <t>2163</t>
  </si>
  <si>
    <t>VILLAWOOD</t>
  </si>
  <si>
    <t>2162</t>
  </si>
  <si>
    <t>CHESTER HILL</t>
  </si>
  <si>
    <t>SEFTON</t>
  </si>
  <si>
    <t>2161</t>
  </si>
  <si>
    <t>GUILDFORD WEST</t>
  </si>
  <si>
    <t>OLD GUILDFORD</t>
  </si>
  <si>
    <t>YENNORA</t>
  </si>
  <si>
    <t>2160</t>
  </si>
  <si>
    <t>MERRYLANDS</t>
  </si>
  <si>
    <t>MERRYLANDS WEST</t>
  </si>
  <si>
    <t>2159</t>
  </si>
  <si>
    <t>BERRILEE</t>
  </si>
  <si>
    <t>FIDDLETOWN</t>
  </si>
  <si>
    <t>GALSTON</t>
  </si>
  <si>
    <t>2158</t>
  </si>
  <si>
    <t>MIDDLE DURAL</t>
  </si>
  <si>
    <t>ROUND CORNER</t>
  </si>
  <si>
    <t>2157</t>
  </si>
  <si>
    <t>CANOELANDS</t>
  </si>
  <si>
    <t>GLENORIE</t>
  </si>
  <si>
    <t>2156</t>
  </si>
  <si>
    <t>ANNANGROVE</t>
  </si>
  <si>
    <t>GLENHAVEN</t>
  </si>
  <si>
    <t>KENTHURST</t>
  </si>
  <si>
    <t>2155</t>
  </si>
  <si>
    <t>BEAUMONT HILLS</t>
  </si>
  <si>
    <t>KELLYVILLE</t>
  </si>
  <si>
    <t>KELLYVILLE RIDGE</t>
  </si>
  <si>
    <t>NORTH KELLYVILLE</t>
  </si>
  <si>
    <t>ROUSE HILL</t>
  </si>
  <si>
    <t>2154</t>
  </si>
  <si>
    <t>2153</t>
  </si>
  <si>
    <t>BAULKHAM HILLS</t>
  </si>
  <si>
    <t>BELLA VISTA</t>
  </si>
  <si>
    <t>NORWEST</t>
  </si>
  <si>
    <t>WINSTON HILLS</t>
  </si>
  <si>
    <t>2152</t>
  </si>
  <si>
    <t>NORTHMEAD</t>
  </si>
  <si>
    <t>2151</t>
  </si>
  <si>
    <t>NORTH PARRAMATTA</t>
  </si>
  <si>
    <t>NORTH ROCKS</t>
  </si>
  <si>
    <t>2150</t>
  </si>
  <si>
    <t>HARRIS PARK</t>
  </si>
  <si>
    <t>PARRAMATTA</t>
  </si>
  <si>
    <t>PARRAMATTA WESTFIELD</t>
  </si>
  <si>
    <t>2148</t>
  </si>
  <si>
    <t>ARNDELL PARK</t>
  </si>
  <si>
    <t>BLACKTOWN</t>
  </si>
  <si>
    <t>BLACKTOWN WESTPOINT</t>
  </si>
  <si>
    <t>HUNTINGWOOD</t>
  </si>
  <si>
    <t>MARAYONG</t>
  </si>
  <si>
    <t>2147</t>
  </si>
  <si>
    <t>KINGS LANGLEY</t>
  </si>
  <si>
    <t>LALOR PARK</t>
  </si>
  <si>
    <t>SEVEN HILLS WEST</t>
  </si>
  <si>
    <t>2146</t>
  </si>
  <si>
    <t>OLD TOONGABBIE</t>
  </si>
  <si>
    <t>TOONGABBIE EAST</t>
  </si>
  <si>
    <t>2145</t>
  </si>
  <si>
    <t>CONSTITUTION HILL</t>
  </si>
  <si>
    <t>GREYSTANES</t>
  </si>
  <si>
    <t>MAYS HILL</t>
  </si>
  <si>
    <t>PEMULWUY</t>
  </si>
  <si>
    <t>PENDLE HILL</t>
  </si>
  <si>
    <t>SOUTH WENTWORTHVILLE</t>
  </si>
  <si>
    <t>WENTWORTHVILLE</t>
  </si>
  <si>
    <t>WESTMEAD</t>
  </si>
  <si>
    <t>2144</t>
  </si>
  <si>
    <t>2143</t>
  </si>
  <si>
    <t>BIRRONG</t>
  </si>
  <si>
    <t>POTTS HILL</t>
  </si>
  <si>
    <t>2142</t>
  </si>
  <si>
    <t>BLAXCELL</t>
  </si>
  <si>
    <t>CAMELLIA</t>
  </si>
  <si>
    <t>HOLROYD</t>
  </si>
  <si>
    <t>SOUTH GRANVILLE</t>
  </si>
  <si>
    <t>2141</t>
  </si>
  <si>
    <t>BERALA</t>
  </si>
  <si>
    <t>LIDCOMBE</t>
  </si>
  <si>
    <t>LIDCOMBE NORTH</t>
  </si>
  <si>
    <t>2140</t>
  </si>
  <si>
    <t>Sydney - Inner West</t>
  </si>
  <si>
    <t>HOMEBUSH SOUTH</t>
  </si>
  <si>
    <t>HOMEBUSH WEST</t>
  </si>
  <si>
    <t>2139</t>
  </si>
  <si>
    <t>CONCORD REPATRIATION HOSPITAL</t>
  </si>
  <si>
    <t>2138</t>
  </si>
  <si>
    <t>CONCORD WEST</t>
  </si>
  <si>
    <t>LIBERTY GROVE</t>
  </si>
  <si>
    <t>RHODES</t>
  </si>
  <si>
    <t>2137</t>
  </si>
  <si>
    <t>BREAKFAST POINT</t>
  </si>
  <si>
    <t>CONCORD</t>
  </si>
  <si>
    <t>NORTH STRATHFIELD</t>
  </si>
  <si>
    <t>2136</t>
  </si>
  <si>
    <t>STRATHFIELD SOUTH</t>
  </si>
  <si>
    <t>2135</t>
  </si>
  <si>
    <t>2134</t>
  </si>
  <si>
    <t>BURWOOD NORTH</t>
  </si>
  <si>
    <t>2133</t>
  </si>
  <si>
    <t>ENFIELD SOUTH</t>
  </si>
  <si>
    <t>2132</t>
  </si>
  <si>
    <t>2131</t>
  </si>
  <si>
    <t>2130</t>
  </si>
  <si>
    <t>2129</t>
  </si>
  <si>
    <t>SYDNEY MARKETS</t>
  </si>
  <si>
    <t>2128</t>
  </si>
  <si>
    <t>2127</t>
  </si>
  <si>
    <t>HOMEBUSH BAY</t>
  </si>
  <si>
    <t>SYDNEY OLYMPIC PARK</t>
  </si>
  <si>
    <t>WENTWORTH POINT</t>
  </si>
  <si>
    <t>2126</t>
  </si>
  <si>
    <t>CHERRYBROOK</t>
  </si>
  <si>
    <t>2125</t>
  </si>
  <si>
    <t>WEST PENNANT HILLS</t>
  </si>
  <si>
    <t>2124</t>
  </si>
  <si>
    <t>2123</t>
  </si>
  <si>
    <t>2122</t>
  </si>
  <si>
    <t>MARSFIELD</t>
  </si>
  <si>
    <t>2121</t>
  </si>
  <si>
    <t>NORTH EPPING</t>
  </si>
  <si>
    <t>2120</t>
  </si>
  <si>
    <t>PENNANT HILLS</t>
  </si>
  <si>
    <t>THORNLEIGH</t>
  </si>
  <si>
    <t>WESTLEIGH</t>
  </si>
  <si>
    <t>2119</t>
  </si>
  <si>
    <t>BEECROFT</t>
  </si>
  <si>
    <t>2118</t>
  </si>
  <si>
    <t>CARLINGFORD</t>
  </si>
  <si>
    <t>CARLINGFORD COURT</t>
  </si>
  <si>
    <t>CARLINGFORD NORTH</t>
  </si>
  <si>
    <t>KINGSDENE</t>
  </si>
  <si>
    <t>2117</t>
  </si>
  <si>
    <t>DUNDAS VALLEY</t>
  </si>
  <si>
    <t>TELOPEA</t>
  </si>
  <si>
    <t>2116</t>
  </si>
  <si>
    <t>RYDALMERE</t>
  </si>
  <si>
    <t>2115</t>
  </si>
  <si>
    <t>ERMINGTON</t>
  </si>
  <si>
    <t>2114</t>
  </si>
  <si>
    <t>DENISTONE</t>
  </si>
  <si>
    <t>DENISTONE WEST</t>
  </si>
  <si>
    <t>WEST RYDE</t>
  </si>
  <si>
    <t>2113</t>
  </si>
  <si>
    <t>BLENHEIM ROAD</t>
  </si>
  <si>
    <t>Sydney - Ryde</t>
  </si>
  <si>
    <t>EAST RYDE</t>
  </si>
  <si>
    <t>MACQUARIE CENTRE</t>
  </si>
  <si>
    <t>MACQUARIE PARK</t>
  </si>
  <si>
    <t>NORTH RYDE</t>
  </si>
  <si>
    <t>2112</t>
  </si>
  <si>
    <t>DENISTONE EAST</t>
  </si>
  <si>
    <t>PUTNEY</t>
  </si>
  <si>
    <t>RYDE</t>
  </si>
  <si>
    <t>2111</t>
  </si>
  <si>
    <t>BORONIA PARK</t>
  </si>
  <si>
    <t>GLADESVILLE</t>
  </si>
  <si>
    <t>HENLEY</t>
  </si>
  <si>
    <t>HUNTLEYS COVE</t>
  </si>
  <si>
    <t>HUNTLEYS POINT</t>
  </si>
  <si>
    <t>MONASH PARK</t>
  </si>
  <si>
    <t>TENNYSON POINT</t>
  </si>
  <si>
    <t>2110</t>
  </si>
  <si>
    <t>HUNTERS HILL</t>
  </si>
  <si>
    <t>HUNTERS HILL WEST</t>
  </si>
  <si>
    <t>WOOLWICH</t>
  </si>
  <si>
    <t>2108</t>
  </si>
  <si>
    <t>COASTERS RETREAT</t>
  </si>
  <si>
    <t>Sydney - Northern Beaches</t>
  </si>
  <si>
    <t>CURRAWONG BEACH</t>
  </si>
  <si>
    <t>MORNING BAY</t>
  </si>
  <si>
    <t>GREAT MACKEREL BEACH</t>
  </si>
  <si>
    <t>2107</t>
  </si>
  <si>
    <t>AVALON BEACH</t>
  </si>
  <si>
    <t>BILGOLA</t>
  </si>
  <si>
    <t>BILGOLA BEACH</t>
  </si>
  <si>
    <t>BILGOLA PLATEAU</t>
  </si>
  <si>
    <t>CAREEL BAY</t>
  </si>
  <si>
    <t>CLAREVILLE</t>
  </si>
  <si>
    <t>TAYLORS POINT</t>
  </si>
  <si>
    <t>WHALE BEACH</t>
  </si>
  <si>
    <t>2106</t>
  </si>
  <si>
    <t>NEWPORT BEACH</t>
  </si>
  <si>
    <t>2105</t>
  </si>
  <si>
    <t>CHURCH POINT</t>
  </si>
  <si>
    <t>ELVINA BAY</t>
  </si>
  <si>
    <t>LOVETT BAY</t>
  </si>
  <si>
    <t>MCCARRS CREEK</t>
  </si>
  <si>
    <t>SCOTLAND ISLAND</t>
  </si>
  <si>
    <t>2104</t>
  </si>
  <si>
    <t>BAYVIEW</t>
  </si>
  <si>
    <t>2103</t>
  </si>
  <si>
    <t>MONA VALE</t>
  </si>
  <si>
    <t>2102</t>
  </si>
  <si>
    <t>WARRIEWOOD</t>
  </si>
  <si>
    <t>WARRIEWOOD SHOPPING SQUARE</t>
  </si>
  <si>
    <t>2101</t>
  </si>
  <si>
    <t>ELANORA HEIGHTS</t>
  </si>
  <si>
    <t>INGLESIDE</t>
  </si>
  <si>
    <t>NARRABEEN</t>
  </si>
  <si>
    <t>NARRABEEN PENINSULA</t>
  </si>
  <si>
    <t>NORTH NARRABEEN</t>
  </si>
  <si>
    <t>2100</t>
  </si>
  <si>
    <t>ALLAMBIE</t>
  </si>
  <si>
    <t>ALLAMBIE HEIGHTS</t>
  </si>
  <si>
    <t>BEACON HILL</t>
  </si>
  <si>
    <t>BROOKVALE</t>
  </si>
  <si>
    <t>NORTH MANLY</t>
  </si>
  <si>
    <t>OXFORD FALLS</t>
  </si>
  <si>
    <t>WARRINGAH MALL</t>
  </si>
  <si>
    <t>2099</t>
  </si>
  <si>
    <t>CROMER HEIGHTS</t>
  </si>
  <si>
    <t>DEE WHY</t>
  </si>
  <si>
    <t>DEE WHY BEACH</t>
  </si>
  <si>
    <t>NARRAWEENA</t>
  </si>
  <si>
    <t>NORTH CURL CURL</t>
  </si>
  <si>
    <t>WINGALA</t>
  </si>
  <si>
    <t>2097</t>
  </si>
  <si>
    <t>COLLAROY BEACH</t>
  </si>
  <si>
    <t>COLLAROY PLATEAU</t>
  </si>
  <si>
    <t>COLLAROY PLATEAU WEST</t>
  </si>
  <si>
    <t>LONG REEF</t>
  </si>
  <si>
    <t>WHEELER HEIGHTS</t>
  </si>
  <si>
    <t>2096</t>
  </si>
  <si>
    <t>CURL CURL</t>
  </si>
  <si>
    <t>HARBORD</t>
  </si>
  <si>
    <t>2095</t>
  </si>
  <si>
    <t>MANLY EAST</t>
  </si>
  <si>
    <t>2094</t>
  </si>
  <si>
    <t>FAIRLIGHT</t>
  </si>
  <si>
    <t>2093</t>
  </si>
  <si>
    <t>BALGOWLAH</t>
  </si>
  <si>
    <t>BALGOWLAH HEIGHTS</t>
  </si>
  <si>
    <t>MANLY VALE</t>
  </si>
  <si>
    <t>NORTH BALGOWLAH</t>
  </si>
  <si>
    <t>2092</t>
  </si>
  <si>
    <t>2091</t>
  </si>
  <si>
    <t>HMAS PENGUIN</t>
  </si>
  <si>
    <t>2090</t>
  </si>
  <si>
    <t>Sydney - North Sydney and Hornsby</t>
  </si>
  <si>
    <t>CREMORNE JUNCTION</t>
  </si>
  <si>
    <t>CREMORNE POINT</t>
  </si>
  <si>
    <t>2089</t>
  </si>
  <si>
    <t>KURRABA POINT</t>
  </si>
  <si>
    <t>NEUTRAL BAY</t>
  </si>
  <si>
    <t>NEUTRAL BAY JUNCTION</t>
  </si>
  <si>
    <t>2088</t>
  </si>
  <si>
    <t>MOSMAN</t>
  </si>
  <si>
    <t>SPIT JUNCTION</t>
  </si>
  <si>
    <t>2087</t>
  </si>
  <si>
    <t>KILLARNEY HEIGHTS</t>
  </si>
  <si>
    <t>2086</t>
  </si>
  <si>
    <t>FRENCHS FOREST</t>
  </si>
  <si>
    <t>FRENCHS FOREST EAST</t>
  </si>
  <si>
    <t>2085</t>
  </si>
  <si>
    <t>BELROSE</t>
  </si>
  <si>
    <t>BELROSE WEST</t>
  </si>
  <si>
    <t>DAVIDSON</t>
  </si>
  <si>
    <t>2084</t>
  </si>
  <si>
    <t>AKUNA BAY</t>
  </si>
  <si>
    <t>COTTAGE POINT</t>
  </si>
  <si>
    <t>DUFFYS FOREST</t>
  </si>
  <si>
    <t>TERREY HILLS</t>
  </si>
  <si>
    <t>2083</t>
  </si>
  <si>
    <t>BAR POINT</t>
  </si>
  <si>
    <t>CHEERIO POINT</t>
  </si>
  <si>
    <t>COGRA BAY</t>
  </si>
  <si>
    <t>MILSONS PASSAGE</t>
  </si>
  <si>
    <t>MOONEY MOONEY</t>
  </si>
  <si>
    <t>CHEERO POINT</t>
  </si>
  <si>
    <t>DANGAR ISLAND</t>
  </si>
  <si>
    <t>2082</t>
  </si>
  <si>
    <t>BEROWRA CREEK</t>
  </si>
  <si>
    <t>BEROWRA HEIGHTS</t>
  </si>
  <si>
    <t>BEROWRA WATERS</t>
  </si>
  <si>
    <t>2081</t>
  </si>
  <si>
    <t>BEROWRA</t>
  </si>
  <si>
    <t>COWAN</t>
  </si>
  <si>
    <t>2080</t>
  </si>
  <si>
    <t>MOUNT KURING-GAI</t>
  </si>
  <si>
    <t>2079</t>
  </si>
  <si>
    <t>MOUNT COLAH</t>
  </si>
  <si>
    <t>2077</t>
  </si>
  <si>
    <t>ASQUITH</t>
  </si>
  <si>
    <t>HORNSBY</t>
  </si>
  <si>
    <t>HORNSBY HEIGHTS</t>
  </si>
  <si>
    <t>WAITARA</t>
  </si>
  <si>
    <t>2076</t>
  </si>
  <si>
    <t>NORMANHURST</t>
  </si>
  <si>
    <t>NORTH WAHROONGA</t>
  </si>
  <si>
    <t>WAHROONGA</t>
  </si>
  <si>
    <t>2075</t>
  </si>
  <si>
    <t>NORTH ST IVES</t>
  </si>
  <si>
    <t>ST IVES</t>
  </si>
  <si>
    <t>ST IVES CHASE</t>
  </si>
  <si>
    <t>2074</t>
  </si>
  <si>
    <t>BOBBIN HEAD</t>
  </si>
  <si>
    <t>NORTH TURRAMURRA</t>
  </si>
  <si>
    <t>SOUTH TURRAMURRA</t>
  </si>
  <si>
    <t>TURRAMURRA</t>
  </si>
  <si>
    <t>WARRAWEE</t>
  </si>
  <si>
    <t>2073</t>
  </si>
  <si>
    <t>PYMBLE</t>
  </si>
  <si>
    <t>WEST PYMBLE</t>
  </si>
  <si>
    <t>2072</t>
  </si>
  <si>
    <t>2071</t>
  </si>
  <si>
    <t>EAST KILLARA</t>
  </si>
  <si>
    <t>2070</t>
  </si>
  <si>
    <t>EAST LINDFIELD</t>
  </si>
  <si>
    <t>LINDFIELD</t>
  </si>
  <si>
    <t>LINDFIELD WEST</t>
  </si>
  <si>
    <t>2069</t>
  </si>
  <si>
    <t>CASTLE COVE</t>
  </si>
  <si>
    <t>ROSEVILLE</t>
  </si>
  <si>
    <t>ROSEVILLE CHASE</t>
  </si>
  <si>
    <t>2068</t>
  </si>
  <si>
    <t>CASTLECRAG</t>
  </si>
  <si>
    <t>MIDDLE COVE</t>
  </si>
  <si>
    <t>NORTH WILLOUGHBY</t>
  </si>
  <si>
    <t>WILLOUGHBY EAST</t>
  </si>
  <si>
    <t>WILLOUGHBY NORTH</t>
  </si>
  <si>
    <t>2067</t>
  </si>
  <si>
    <t>CHATSWOOD</t>
  </si>
  <si>
    <t>CHATSWOOD WEST</t>
  </si>
  <si>
    <t>2066</t>
  </si>
  <si>
    <t>LANE COVE</t>
  </si>
  <si>
    <t>LANE COVE NORTH</t>
  </si>
  <si>
    <t>LANE COVE WEST</t>
  </si>
  <si>
    <t>LINLEY POINT</t>
  </si>
  <si>
    <t>LONGUEVILLE</t>
  </si>
  <si>
    <t>2065</t>
  </si>
  <si>
    <t>GORE HILL</t>
  </si>
  <si>
    <t>GREENWICH</t>
  </si>
  <si>
    <t>NAREMBURN</t>
  </si>
  <si>
    <t>WOLLSTONECRAFT</t>
  </si>
  <si>
    <t>ROYAL NORTH SHORE HOSPITAL</t>
  </si>
  <si>
    <t>2064</t>
  </si>
  <si>
    <t>ARTARMON</t>
  </si>
  <si>
    <t>2063</t>
  </si>
  <si>
    <t>2062</t>
  </si>
  <si>
    <t>CAMMERAY</t>
  </si>
  <si>
    <t>2061</t>
  </si>
  <si>
    <t>KIRRIBILLI</t>
  </si>
  <si>
    <t>MILSONS POINT</t>
  </si>
  <si>
    <t>2060</t>
  </si>
  <si>
    <t>HMAS PLATYPUS</t>
  </si>
  <si>
    <t>LAVENDER BAY</t>
  </si>
  <si>
    <t>MCMAHONS POINT</t>
  </si>
  <si>
    <t>NORTH SYDNEY</t>
  </si>
  <si>
    <t>WAVERTON</t>
  </si>
  <si>
    <t>HMAS WATERHEN</t>
  </si>
  <si>
    <t>NORTH SYDNEY SHOPPINGWORLD</t>
  </si>
  <si>
    <t>2059</t>
  </si>
  <si>
    <t>2057</t>
  </si>
  <si>
    <t>2055</t>
  </si>
  <si>
    <t>2052</t>
  </si>
  <si>
    <t>UNSW SYDNEY</t>
  </si>
  <si>
    <t>Sydney - Eastern Suburbs</t>
  </si>
  <si>
    <t>2050</t>
  </si>
  <si>
    <t>MISSENDEN ROAD</t>
  </si>
  <si>
    <t>2049</t>
  </si>
  <si>
    <t>PETERSHAM</t>
  </si>
  <si>
    <t>PETERSHAM NORTH</t>
  </si>
  <si>
    <t>2048</t>
  </si>
  <si>
    <t>WESTGATE</t>
  </si>
  <si>
    <t>2047</t>
  </si>
  <si>
    <t>DRUMMOYNE</t>
  </si>
  <si>
    <t>2046</t>
  </si>
  <si>
    <t>CANADA BAY</t>
  </si>
  <si>
    <t>CHISWICK</t>
  </si>
  <si>
    <t>FIVE DOCK</t>
  </si>
  <si>
    <t>RODD POINT</t>
  </si>
  <si>
    <t>RUSSELL LEA</t>
  </si>
  <si>
    <t>WAREEMBA</t>
  </si>
  <si>
    <t>2045</t>
  </si>
  <si>
    <t>HABERFIELD</t>
  </si>
  <si>
    <t>2044</t>
  </si>
  <si>
    <t>TEMPE</t>
  </si>
  <si>
    <t>2043</t>
  </si>
  <si>
    <t>ERSKINEVILLE</t>
  </si>
  <si>
    <t>2042</t>
  </si>
  <si>
    <t>2041</t>
  </si>
  <si>
    <t>BALMAIN</t>
  </si>
  <si>
    <t>BALMAIN EAST</t>
  </si>
  <si>
    <t>BIRCHGROVE</t>
  </si>
  <si>
    <t>2040</t>
  </si>
  <si>
    <t>LILYFIELD</t>
  </si>
  <si>
    <t>2039</t>
  </si>
  <si>
    <t>ROZELLE</t>
  </si>
  <si>
    <t>2038</t>
  </si>
  <si>
    <t>2037</t>
  </si>
  <si>
    <t>FOREST LODGE</t>
  </si>
  <si>
    <t>2036</t>
  </si>
  <si>
    <t>EASTGARDENS</t>
  </si>
  <si>
    <t>HILLSDALE</t>
  </si>
  <si>
    <t>LA PEROUSE</t>
  </si>
  <si>
    <t>LITTLE BAY</t>
  </si>
  <si>
    <t>MALABAR</t>
  </si>
  <si>
    <t>MATRAVILLE</t>
  </si>
  <si>
    <t>PHILLIP BAY</t>
  </si>
  <si>
    <t>PORT BOTANY</t>
  </si>
  <si>
    <t>2035</t>
  </si>
  <si>
    <t>MAROUBRA</t>
  </si>
  <si>
    <t>MAROUBRA SOUTH</t>
  </si>
  <si>
    <t>PAGEWOOD</t>
  </si>
  <si>
    <t>2034</t>
  </si>
  <si>
    <t>SOUTH COOGEE</t>
  </si>
  <si>
    <t>2033</t>
  </si>
  <si>
    <t>2032</t>
  </si>
  <si>
    <t>DACEYVILLE</t>
  </si>
  <si>
    <t>2031</t>
  </si>
  <si>
    <t>CLOVELLY</t>
  </si>
  <si>
    <t>CLOVELLY WEST</t>
  </si>
  <si>
    <t>RANDWICK</t>
  </si>
  <si>
    <t>ST PAULS</t>
  </si>
  <si>
    <t>2030</t>
  </si>
  <si>
    <t>DIAMOND BAY</t>
  </si>
  <si>
    <t>DOVER HEIGHTS</t>
  </si>
  <si>
    <t>ROSE BAY NORTH</t>
  </si>
  <si>
    <t>VAUCLUSE</t>
  </si>
  <si>
    <t>WATSONS BAY</t>
  </si>
  <si>
    <t>HMAS WATSON</t>
  </si>
  <si>
    <t>2029</t>
  </si>
  <si>
    <t>2028</t>
  </si>
  <si>
    <t>DOUBLE BAY</t>
  </si>
  <si>
    <t>2027</t>
  </si>
  <si>
    <t>DARLING POINT</t>
  </si>
  <si>
    <t>EDGECLIFF</t>
  </si>
  <si>
    <t>POINT PIPER</t>
  </si>
  <si>
    <t>HMAS RUSHCUTTERS</t>
  </si>
  <si>
    <t>2026</t>
  </si>
  <si>
    <t>BEN BUCKLER</t>
  </si>
  <si>
    <t>BONDI</t>
  </si>
  <si>
    <t>BONDI BEACH</t>
  </si>
  <si>
    <t>NORTH BONDI</t>
  </si>
  <si>
    <t>TAMARAMA</t>
  </si>
  <si>
    <t>2025</t>
  </si>
  <si>
    <t>WOOLLAHRA</t>
  </si>
  <si>
    <t>2024</t>
  </si>
  <si>
    <t>BRONTE</t>
  </si>
  <si>
    <t>CHARING CROSS</t>
  </si>
  <si>
    <t>2023</t>
  </si>
  <si>
    <t>BELLEVUE HILL</t>
  </si>
  <si>
    <t>2022</t>
  </si>
  <si>
    <t>BONDI JUNCTION</t>
  </si>
  <si>
    <t>BONDI JUNCTION PLAZA</t>
  </si>
  <si>
    <t>2021</t>
  </si>
  <si>
    <t>MOORE PARK</t>
  </si>
  <si>
    <t>2020</t>
  </si>
  <si>
    <t>MASCOT</t>
  </si>
  <si>
    <t>2019</t>
  </si>
  <si>
    <t>BANKSMEADOW</t>
  </si>
  <si>
    <t>BOTANY</t>
  </si>
  <si>
    <t>2018</t>
  </si>
  <si>
    <t>EASTLAKES</t>
  </si>
  <si>
    <t>2017</t>
  </si>
  <si>
    <t>ZETLAND</t>
  </si>
  <si>
    <t>2016</t>
  </si>
  <si>
    <t>REDFERN</t>
  </si>
  <si>
    <t>2015</t>
  </si>
  <si>
    <t>EVELEIGH</t>
  </si>
  <si>
    <t>2013</t>
  </si>
  <si>
    <t>STRAWBERRY HILLS</t>
  </si>
  <si>
    <t>2012</t>
  </si>
  <si>
    <t>2011</t>
  </si>
  <si>
    <t>ELIZABETH BAY</t>
  </si>
  <si>
    <t>KINGS CROSS</t>
  </si>
  <si>
    <t>POTTS POINT</t>
  </si>
  <si>
    <t>RUSHCUTTERS BAY</t>
  </si>
  <si>
    <t>WOOLLOOMOOLOO</t>
  </si>
  <si>
    <t>HMAS KUTTABUL</t>
  </si>
  <si>
    <t>2010</t>
  </si>
  <si>
    <t>DARLINGHURST</t>
  </si>
  <si>
    <t>SURRY HILLS</t>
  </si>
  <si>
    <t>TAYLOR SQUARE</t>
  </si>
  <si>
    <t>2009</t>
  </si>
  <si>
    <t>PYRMONT</t>
  </si>
  <si>
    <t>DARLING ISLAND</t>
  </si>
  <si>
    <t>2008</t>
  </si>
  <si>
    <t>CHIPPENDALE</t>
  </si>
  <si>
    <t>2007</t>
  </si>
  <si>
    <t>ULTIMO</t>
  </si>
  <si>
    <t>2006</t>
  </si>
  <si>
    <t>THE UNIVERSITY OF SYDNEY</t>
  </si>
  <si>
    <t>2002</t>
  </si>
  <si>
    <t>WORLD SQUARE</t>
  </si>
  <si>
    <t>2001</t>
  </si>
  <si>
    <t>SYDNEY</t>
  </si>
  <si>
    <t>2000</t>
  </si>
  <si>
    <t>BARANGAROO</t>
  </si>
  <si>
    <t>DARLING HARBOUR</t>
  </si>
  <si>
    <t>DAWES POINT</t>
  </si>
  <si>
    <t>HAYMARKET</t>
  </si>
  <si>
    <t>MILLERS POINT</t>
  </si>
  <si>
    <t>PARLIAMENT HOUSE</t>
  </si>
  <si>
    <t>SYDNEY SOUTH</t>
  </si>
  <si>
    <t>0907</t>
  </si>
  <si>
    <t>WINNELLIE</t>
  </si>
  <si>
    <t>0906</t>
  </si>
  <si>
    <t>JABIRU</t>
  </si>
  <si>
    <t>Northern Territory - Outback</t>
  </si>
  <si>
    <t>ALYANGULA</t>
  </si>
  <si>
    <t>0881</t>
  </si>
  <si>
    <t>NHULUNBUY</t>
  </si>
  <si>
    <t>GUNYANGARA</t>
  </si>
  <si>
    <t>YIRRKALA</t>
  </si>
  <si>
    <t>GAPUWIYAK</t>
  </si>
  <si>
    <t>0873</t>
  </si>
  <si>
    <t>HEAVITREE GAP CPA</t>
  </si>
  <si>
    <t>AHERRENGE</t>
  </si>
  <si>
    <t>ALI CURUNG</t>
  </si>
  <si>
    <t>ALICE SPRINGS</t>
  </si>
  <si>
    <t>AMPILATWATJA</t>
  </si>
  <si>
    <t>ANATYE</t>
  </si>
  <si>
    <t>ANMATJERE</t>
  </si>
  <si>
    <t>AREYONGA</t>
  </si>
  <si>
    <t>ATITJERE</t>
  </si>
  <si>
    <t>AYERS ROCK</t>
  </si>
  <si>
    <t>BARROW CREEK</t>
  </si>
  <si>
    <t>BURT PLAIN</t>
  </si>
  <si>
    <t>CANTEEN CREEK</t>
  </si>
  <si>
    <t>CHILLA WELL</t>
  </si>
  <si>
    <t>COSTELLO</t>
  </si>
  <si>
    <t>DOCKER RIVER</t>
  </si>
  <si>
    <t>ENGAWALA</t>
  </si>
  <si>
    <t>ERLDUNDA</t>
  </si>
  <si>
    <t>ERNABELLA</t>
  </si>
  <si>
    <t>FINKE</t>
  </si>
  <si>
    <t>FREGON</t>
  </si>
  <si>
    <t>GHAN</t>
  </si>
  <si>
    <t>GIBSON DESERT NORTH</t>
  </si>
  <si>
    <t>GIBSON DESERT SOUTH</t>
  </si>
  <si>
    <t>GOVE</t>
  </si>
  <si>
    <t>HAASTS BLUFF</t>
  </si>
  <si>
    <t>HALE</t>
  </si>
  <si>
    <t>HART RANGE</t>
  </si>
  <si>
    <t>HERMANNSBURG</t>
  </si>
  <si>
    <t>HUGH</t>
  </si>
  <si>
    <t>IMAMPA</t>
  </si>
  <si>
    <t>IMANPA</t>
  </si>
  <si>
    <t>INDULKANA</t>
  </si>
  <si>
    <t>ININTI STORE</t>
  </si>
  <si>
    <t>JAY CREEK</t>
  </si>
  <si>
    <t>KALTUKATJARA</t>
  </si>
  <si>
    <t>KINTORE</t>
  </si>
  <si>
    <t>KIWIRRKURRA</t>
  </si>
  <si>
    <t>KULGERA</t>
  </si>
  <si>
    <t>KUNPARRKA</t>
  </si>
  <si>
    <t>LAKE MACKAY</t>
  </si>
  <si>
    <t>LARAMBA</t>
  </si>
  <si>
    <t>MEREENIE</t>
  </si>
  <si>
    <t>MIMILI</t>
  </si>
  <si>
    <t>MOUNT LIEBIG</t>
  </si>
  <si>
    <t>MOUNT ZEIL</t>
  </si>
  <si>
    <t>MULGA BORE</t>
  </si>
  <si>
    <t>MURPUTJA HOMELANDS</t>
  </si>
  <si>
    <t>MUTITJULU</t>
  </si>
  <si>
    <t>NAMATJIRA</t>
  </si>
  <si>
    <t>NGAANYATJARRA-GILES</t>
  </si>
  <si>
    <t>NYAPARI</t>
  </si>
  <si>
    <t>NYIRRIPI</t>
  </si>
  <si>
    <t>PAPUNYA</t>
  </si>
  <si>
    <t>PATJARR</t>
  </si>
  <si>
    <t>PETERMANN</t>
  </si>
  <si>
    <t>PITJANTJATJARA HOMELANDS</t>
  </si>
  <si>
    <t>SANDOVER</t>
  </si>
  <si>
    <t>SANTA TERESA</t>
  </si>
  <si>
    <t>THANGKENHARENGE</t>
  </si>
  <si>
    <t>TI TREE</t>
  </si>
  <si>
    <t>TITJIKALA</t>
  </si>
  <si>
    <t>TJIRRKARLI</t>
  </si>
  <si>
    <t>TJUKURLA</t>
  </si>
  <si>
    <t>ULURU</t>
  </si>
  <si>
    <t>UMPANGARA</t>
  </si>
  <si>
    <t>URAPUNTJA</t>
  </si>
  <si>
    <t>WALLACE ROCKHOLE</t>
  </si>
  <si>
    <t>WANNARN</t>
  </si>
  <si>
    <t>WARAKURNA</t>
  </si>
  <si>
    <t>WILLOWRA</t>
  </si>
  <si>
    <t>WILORA</t>
  </si>
  <si>
    <t>WINGELLINA</t>
  </si>
  <si>
    <t>WUTUNUGURRA</t>
  </si>
  <si>
    <t>YUELAMU</t>
  </si>
  <si>
    <t>YUENDUMU</t>
  </si>
  <si>
    <t>YULARA</t>
  </si>
  <si>
    <t>AMATA</t>
  </si>
  <si>
    <t>AYERS RANGE SOUTH</t>
  </si>
  <si>
    <t>KALTJITI</t>
  </si>
  <si>
    <t>KALKA</t>
  </si>
  <si>
    <t>KANPI</t>
  </si>
  <si>
    <t>KINGS CREEK STATION</t>
  </si>
  <si>
    <t>LAMBINA</t>
  </si>
  <si>
    <t>DE ROSE HILL</t>
  </si>
  <si>
    <t>TIEYON</t>
  </si>
  <si>
    <t>TELEGRAPH STATION</t>
  </si>
  <si>
    <t>WATARRU</t>
  </si>
  <si>
    <t>UMUWA</t>
  </si>
  <si>
    <t>MURPUTJA</t>
  </si>
  <si>
    <t>MACDONNELL RANGE</t>
  </si>
  <si>
    <t>PIPALYATJARA</t>
  </si>
  <si>
    <t>NAPPERBY STATION</t>
  </si>
  <si>
    <t>YUNYARINYI</t>
  </si>
  <si>
    <t>ANANGU PITJANTJATJARA YANKUNYTJATJARA</t>
  </si>
  <si>
    <t>IWANTJA</t>
  </si>
  <si>
    <t>PUKATJA</t>
  </si>
  <si>
    <t>WATINUMA</t>
  </si>
  <si>
    <t>0871</t>
  </si>
  <si>
    <t>ANTEWENEGERRDE</t>
  </si>
  <si>
    <t>AMOONGUNA</t>
  </si>
  <si>
    <t>ARUMBERA</t>
  </si>
  <si>
    <t>BRAITLING</t>
  </si>
  <si>
    <t>CICCONE</t>
  </si>
  <si>
    <t>CONNELLAN</t>
  </si>
  <si>
    <t>DESERT SPRINGS</t>
  </si>
  <si>
    <t>EAST SIDE</t>
  </si>
  <si>
    <t>GILLEN</t>
  </si>
  <si>
    <t>ILPARPA</t>
  </si>
  <si>
    <t>IRLPME</t>
  </si>
  <si>
    <t>MOUNT JOHNS</t>
  </si>
  <si>
    <t>SADADEEN</t>
  </si>
  <si>
    <t>UNDOOLYA</t>
  </si>
  <si>
    <t>WHITE GUMS</t>
  </si>
  <si>
    <t>HELEN SPRINGS</t>
  </si>
  <si>
    <t>MUCKATY STATION</t>
  </si>
  <si>
    <t>NEWCASTLE WATERS</t>
  </si>
  <si>
    <t>PAMAYU</t>
  </si>
  <si>
    <t>PHILLIP CREEK STATION</t>
  </si>
  <si>
    <t>RENNER SPRINGS</t>
  </si>
  <si>
    <t>TENNANT CREEK</t>
  </si>
  <si>
    <t>THREE WAYS</t>
  </si>
  <si>
    <t>WARREGO</t>
  </si>
  <si>
    <t>WOLLOGORANG STATION</t>
  </si>
  <si>
    <t>WYCLIFFE WELL</t>
  </si>
  <si>
    <t>0861</t>
  </si>
  <si>
    <t>CRESSWELL DOWNS</t>
  </si>
  <si>
    <t>AVON DOWNS</t>
  </si>
  <si>
    <t>KING ASH BAY</t>
  </si>
  <si>
    <t>BORROLOOLA</t>
  </si>
  <si>
    <t>TINDAL</t>
  </si>
  <si>
    <t>BAINES</t>
  </si>
  <si>
    <t>BESWICK CREEK</t>
  </si>
  <si>
    <t>BINJARI</t>
  </si>
  <si>
    <t>BIRDUM</t>
  </si>
  <si>
    <t>BRADSHAW</t>
  </si>
  <si>
    <t>BULMAN WEEMOL</t>
  </si>
  <si>
    <t>CRESWELL</t>
  </si>
  <si>
    <t>DAGURAGU</t>
  </si>
  <si>
    <t>DALY WATERS</t>
  </si>
  <si>
    <t>DUNMARRA</t>
  </si>
  <si>
    <t>EDITH RIVER</t>
  </si>
  <si>
    <t>ELSEY</t>
  </si>
  <si>
    <t>ELSEY STATION</t>
  </si>
  <si>
    <t>FLORINA</t>
  </si>
  <si>
    <t>GULUNG MARDRULK</t>
  </si>
  <si>
    <t>GURINDJI</t>
  </si>
  <si>
    <t>JILKMINGGAN</t>
  </si>
  <si>
    <t>KALKARINDJI</t>
  </si>
  <si>
    <t>KALKARINGI</t>
  </si>
  <si>
    <t>LAJAMANU</t>
  </si>
  <si>
    <t>LARRIMAH</t>
  </si>
  <si>
    <t>LIMMEN</t>
  </si>
  <si>
    <t>MANBULLOO</t>
  </si>
  <si>
    <t>MARANBOY</t>
  </si>
  <si>
    <t>MATARANKA</t>
  </si>
  <si>
    <t>MCARTHUR</t>
  </si>
  <si>
    <t>MINIYERI</t>
  </si>
  <si>
    <t>NGUKURR</t>
  </si>
  <si>
    <t>NITMILUK</t>
  </si>
  <si>
    <t>NUMBULWAR</t>
  </si>
  <si>
    <t>PELLEW ISLANDS</t>
  </si>
  <si>
    <t>PIGEON HOLE</t>
  </si>
  <si>
    <t>ROBINSON RIVER</t>
  </si>
  <si>
    <t>STURT PLATEAU</t>
  </si>
  <si>
    <t>TANAMI EAST</t>
  </si>
  <si>
    <t>TIMBER CREEK</t>
  </si>
  <si>
    <t>TINDAL RAAF</t>
  </si>
  <si>
    <t>TOP SPRINGS</t>
  </si>
  <si>
    <t>VENN</t>
  </si>
  <si>
    <t>VICTORIA RIVER</t>
  </si>
  <si>
    <t>VICTORIA RIVER DOWNS</t>
  </si>
  <si>
    <t>WARUMUNGU</t>
  </si>
  <si>
    <t>WAVE HILL</t>
  </si>
  <si>
    <t>YARRALIN</t>
  </si>
  <si>
    <t>BARUNGA</t>
  </si>
  <si>
    <t>BESWICK</t>
  </si>
  <si>
    <t>HELEN SPRINGS STATION</t>
  </si>
  <si>
    <t>KATHERINE</t>
  </si>
  <si>
    <t>NUTWOOD DOWNS</t>
  </si>
  <si>
    <t>BRUNCHILLY</t>
  </si>
  <si>
    <t>0851</t>
  </si>
  <si>
    <t>EMUNGALAN</t>
  </si>
  <si>
    <t>KATHERINE EAST</t>
  </si>
  <si>
    <t>KATHERINE SOUTH</t>
  </si>
  <si>
    <t>ADELAIDE RIVER</t>
  </si>
  <si>
    <t>BATCHELOR</t>
  </si>
  <si>
    <t>Darwin</t>
  </si>
  <si>
    <t>DARWIN RIVER</t>
  </si>
  <si>
    <t>DUNDEE DOWNS</t>
  </si>
  <si>
    <t>DUNDEE FOREST</t>
  </si>
  <si>
    <t>0839</t>
  </si>
  <si>
    <t>COOLALINGA</t>
  </si>
  <si>
    <t>DUNDEE BEACH</t>
  </si>
  <si>
    <t>BERRY SPRINGS</t>
  </si>
  <si>
    <t>NOONAMAH</t>
  </si>
  <si>
    <t>HERBERT</t>
  </si>
  <si>
    <t>HUMPTY DOO</t>
  </si>
  <si>
    <t>HOWARD SPRINGS</t>
  </si>
  <si>
    <t>0834</t>
  </si>
  <si>
    <t>BELLAMACK</t>
  </si>
  <si>
    <t>GUNN</t>
  </si>
  <si>
    <t>JOHNSTON</t>
  </si>
  <si>
    <t>ROSEBERY HEIGHTS</t>
  </si>
  <si>
    <t>ZUCCOLI</t>
  </si>
  <si>
    <t>0831</t>
  </si>
  <si>
    <t>BAKEWELL</t>
  </si>
  <si>
    <t>DRIVER</t>
  </si>
  <si>
    <t>FARRAR</t>
  </si>
  <si>
    <t>MARLOW LAGOON</t>
  </si>
  <si>
    <t>MOULDEN</t>
  </si>
  <si>
    <t>WOODROFFE</t>
  </si>
  <si>
    <t>ARCHER</t>
  </si>
  <si>
    <t>HOLTZE</t>
  </si>
  <si>
    <t>BERRIMAH</t>
  </si>
  <si>
    <t>KNUCKEY LAGOON</t>
  </si>
  <si>
    <t>ANGURUGU</t>
  </si>
  <si>
    <t>ANNIE RIVER</t>
  </si>
  <si>
    <t>BEES CREEK</t>
  </si>
  <si>
    <t>BELYUEN</t>
  </si>
  <si>
    <t>BLACK JUNGLE</t>
  </si>
  <si>
    <t>BLACKMORE</t>
  </si>
  <si>
    <t>BORDER STORE</t>
  </si>
  <si>
    <t>BURRUNDIE</t>
  </si>
  <si>
    <t>BYNOE</t>
  </si>
  <si>
    <t>CHARLOTTE</t>
  </si>
  <si>
    <t>CLARAVALE</t>
  </si>
  <si>
    <t>COLLETT CREEK</t>
  </si>
  <si>
    <t>COOMALIE CREEK</t>
  </si>
  <si>
    <t>COX PENINSULA</t>
  </si>
  <si>
    <t>CROKER ISLAND</t>
  </si>
  <si>
    <t>DALY</t>
  </si>
  <si>
    <t>DALY RIVER</t>
  </si>
  <si>
    <t>DARWIN MC</t>
  </si>
  <si>
    <t>DARWIN RIVER DAM</t>
  </si>
  <si>
    <t>DELISSAVILLE</t>
  </si>
  <si>
    <t>DOUGLAS-DALY</t>
  </si>
  <si>
    <t>EAST ARM</t>
  </si>
  <si>
    <t>EAST ARNHEM</t>
  </si>
  <si>
    <t>ELRUNDIE</t>
  </si>
  <si>
    <t>EVA VALLEY</t>
  </si>
  <si>
    <t>FINNISS VALLEY</t>
  </si>
  <si>
    <t>FLEMING</t>
  </si>
  <si>
    <t>FLY CREEK</t>
  </si>
  <si>
    <t>FREDS PASS</t>
  </si>
  <si>
    <t>GALIWINKU</t>
  </si>
  <si>
    <t>GLYDE POINT</t>
  </si>
  <si>
    <t>GOULBURN ISLAND</t>
  </si>
  <si>
    <t>GUNBALANYA</t>
  </si>
  <si>
    <t>GUNN POINT</t>
  </si>
  <si>
    <t>HAYES CREEK</t>
  </si>
  <si>
    <t>HOTHAM</t>
  </si>
  <si>
    <t>KAKADU</t>
  </si>
  <si>
    <t>KOOLPINYAH</t>
  </si>
  <si>
    <t>LAKE BENNETT</t>
  </si>
  <si>
    <t>LAMBELLS LAGOON</t>
  </si>
  <si>
    <t>LITCHFIELD PARK</t>
  </si>
  <si>
    <t>LIVINGSTONE</t>
  </si>
  <si>
    <t>LLOYD CREEK</t>
  </si>
  <si>
    <t>MANDORAH</t>
  </si>
  <si>
    <t>MANINGRIDA</t>
  </si>
  <si>
    <t>MAPURU</t>
  </si>
  <si>
    <t>MARANUNGA</t>
  </si>
  <si>
    <t>MARRAKAI</t>
  </si>
  <si>
    <t>MCMINNS LAGOON</t>
  </si>
  <si>
    <t>MICKETT CREEK</t>
  </si>
  <si>
    <t>MIDDLE POINT</t>
  </si>
  <si>
    <t>MILIKAPITI</t>
  </si>
  <si>
    <t>MILINGIMBI</t>
  </si>
  <si>
    <t>MINJILANG</t>
  </si>
  <si>
    <t>MOUNT BUNDEY</t>
  </si>
  <si>
    <t>MURRUMUJUK</t>
  </si>
  <si>
    <t>NAUIYU</t>
  </si>
  <si>
    <t>NEMARLUK</t>
  </si>
  <si>
    <t>NGANMARRIYANGA</t>
  </si>
  <si>
    <t>NGUIU</t>
  </si>
  <si>
    <t>NUMBURINDI</t>
  </si>
  <si>
    <t>OENPELLI</t>
  </si>
  <si>
    <t>PALUMPA</t>
  </si>
  <si>
    <t>PEPPIMENARTI</t>
  </si>
  <si>
    <t>POINT STEPHENS</t>
  </si>
  <si>
    <t>POINT STUART</t>
  </si>
  <si>
    <t>PULARUMPI</t>
  </si>
  <si>
    <t>RAKULA</t>
  </si>
  <si>
    <t>RAMINGINING</t>
  </si>
  <si>
    <t>ROBIN FALLS</t>
  </si>
  <si>
    <t>RUM JUNGLE</t>
  </si>
  <si>
    <t>SANDPALMS ROADHOUSE</t>
  </si>
  <si>
    <t>STAPLETON</t>
  </si>
  <si>
    <t>THAMARRURR</t>
  </si>
  <si>
    <t>TIVENDALE</t>
  </si>
  <si>
    <t>TIWI ISLANDS</t>
  </si>
  <si>
    <t>TORTILLA FLATS</t>
  </si>
  <si>
    <t>TUMBLING WATERS</t>
  </si>
  <si>
    <t>UMBAKUMBA</t>
  </si>
  <si>
    <t>VERNON ISLANDS</t>
  </si>
  <si>
    <t>WADEYE</t>
  </si>
  <si>
    <t>WAGAIT BEACH</t>
  </si>
  <si>
    <t>WAK WAK</t>
  </si>
  <si>
    <t>WARRUWI</t>
  </si>
  <si>
    <t>WEDDELL</t>
  </si>
  <si>
    <t>WEST ARNHEM</t>
  </si>
  <si>
    <t>WOOLANING</t>
  </si>
  <si>
    <t>WURRUMIYANGA</t>
  </si>
  <si>
    <t>BATHURST ISLAND</t>
  </si>
  <si>
    <t>ANINDILYAKWA</t>
  </si>
  <si>
    <t>CHANNEL ISLAND</t>
  </si>
  <si>
    <t>BYNOE HARBOUR</t>
  </si>
  <si>
    <t>CHARLES DARWIN</t>
  </si>
  <si>
    <t>COBOURG</t>
  </si>
  <si>
    <t>MILYAKBURRA</t>
  </si>
  <si>
    <t>PIRLANGIMPI</t>
  </si>
  <si>
    <t>0821</t>
  </si>
  <si>
    <t>BAGOT</t>
  </si>
  <si>
    <t>CULLEN BAY</t>
  </si>
  <si>
    <t>DARWIN DC</t>
  </si>
  <si>
    <t>EAST POINT</t>
  </si>
  <si>
    <t>FANNIE BAY</t>
  </si>
  <si>
    <t>LARRAKEYAH</t>
  </si>
  <si>
    <t>LUDMILLA</t>
  </si>
  <si>
    <t>PARAP</t>
  </si>
  <si>
    <t>STUART PARK</t>
  </si>
  <si>
    <t>WOOLNER</t>
  </si>
  <si>
    <t>0814</t>
  </si>
  <si>
    <t>NIGHTCLIFF</t>
  </si>
  <si>
    <t>0813</t>
  </si>
  <si>
    <t>SANDERSON</t>
  </si>
  <si>
    <t>ANULA</t>
  </si>
  <si>
    <t>HOLMES</t>
  </si>
  <si>
    <t>KARAMA</t>
  </si>
  <si>
    <t>LEANYER</t>
  </si>
  <si>
    <t>MALAK</t>
  </si>
  <si>
    <t>MARRARA</t>
  </si>
  <si>
    <t>NORTHLAKES</t>
  </si>
  <si>
    <t>WOODLEIGH GARDENS</t>
  </si>
  <si>
    <t>WULAGI</t>
  </si>
  <si>
    <t>0811</t>
  </si>
  <si>
    <t>ALAWA</t>
  </si>
  <si>
    <t>BRINKIN</t>
  </si>
  <si>
    <t>COCONUT GROVE</t>
  </si>
  <si>
    <t>JINGILI</t>
  </si>
  <si>
    <t>LEE POINT</t>
  </si>
  <si>
    <t>MILLNER</t>
  </si>
  <si>
    <t>MOIL</t>
  </si>
  <si>
    <t>MUIRHEAD</t>
  </si>
  <si>
    <t>NAKARA</t>
  </si>
  <si>
    <t>RAPID CREEK</t>
  </si>
  <si>
    <t>TIWI</t>
  </si>
  <si>
    <t>WAGAMAN</t>
  </si>
  <si>
    <t>WANGURI</t>
  </si>
  <si>
    <t>0804</t>
  </si>
  <si>
    <t>0801</t>
  </si>
  <si>
    <t>DARWIN</t>
  </si>
  <si>
    <t>6799</t>
  </si>
  <si>
    <t>WEST ISLAND COCOS (KEELING) ISLANDS</t>
  </si>
  <si>
    <t>HOME ISLAND COCOS (KEELING) ISLANDS</t>
  </si>
  <si>
    <t>KARALUNDI</t>
  </si>
  <si>
    <t>CROWN POINT</t>
  </si>
  <si>
    <t>SIMPSON DESERT</t>
  </si>
  <si>
    <t>TODMORDEN</t>
  </si>
  <si>
    <t>WITJIRA</t>
  </si>
  <si>
    <t>ERINGA</t>
  </si>
  <si>
    <t>MACUMBA</t>
  </si>
  <si>
    <t>MOUNT SARAH</t>
  </si>
  <si>
    <t>CALLANNA</t>
  </si>
  <si>
    <t>CLAYTON STATION</t>
  </si>
  <si>
    <t>ALTON DOWNS STATION</t>
  </si>
  <si>
    <t>MUNGERANIE</t>
  </si>
  <si>
    <t>MUNDOWDNA</t>
  </si>
  <si>
    <t>PANDIE PANDIE</t>
  </si>
  <si>
    <t>MARREE STATION</t>
  </si>
  <si>
    <t>MULOORINA</t>
  </si>
  <si>
    <t>MULKA</t>
  </si>
  <si>
    <t>FARINA STATION</t>
  </si>
  <si>
    <t>LAKE EYRE</t>
  </si>
  <si>
    <t>KALAMURINA</t>
  </si>
  <si>
    <t>COWARIE</t>
  </si>
  <si>
    <t>CLIFTON HILLS STATION</t>
  </si>
  <si>
    <t>ETADUNNA</t>
  </si>
  <si>
    <t>DULKANINNA</t>
  </si>
  <si>
    <t>BURR WELL</t>
  </si>
  <si>
    <t>ARKAROOLA</t>
  </si>
  <si>
    <t>ANGEPENA</t>
  </si>
  <si>
    <t>YANKANINNA</t>
  </si>
  <si>
    <t>WERTALOONA</t>
  </si>
  <si>
    <t>WOOLTANA</t>
  </si>
  <si>
    <t>PINDA SPRINGS</t>
  </si>
  <si>
    <t>UMBERATANA</t>
  </si>
  <si>
    <t>NORTH MOOLOOLOO</t>
  </si>
  <si>
    <t>MOUNT SERLE</t>
  </si>
  <si>
    <t>MULGA VIEW</t>
  </si>
  <si>
    <t>MANNERS WELL</t>
  </si>
  <si>
    <t>GAMMON RANGES</t>
  </si>
  <si>
    <t>STRZELECKI DESERT</t>
  </si>
  <si>
    <t>MYRTLE SPRINGS</t>
  </si>
  <si>
    <t>MURNPEOWIE</t>
  </si>
  <si>
    <t>MULGARIA</t>
  </si>
  <si>
    <t>MOUNT LYNDHURST</t>
  </si>
  <si>
    <t>MOUNT FREELING</t>
  </si>
  <si>
    <t>LINDON</t>
  </si>
  <si>
    <t>LEIGH CREEK STATION</t>
  </si>
  <si>
    <t>GIDGEALPA</t>
  </si>
  <si>
    <t>BOLLARDS LAGOON</t>
  </si>
  <si>
    <t>WELBOURN HILL</t>
  </si>
  <si>
    <t>WILLIAM CREEK</t>
  </si>
  <si>
    <t>WINTINNA</t>
  </si>
  <si>
    <t>MOUNT WILLOUGHBY</t>
  </si>
  <si>
    <t>NILPINNA STATION</t>
  </si>
  <si>
    <t>ANNA CREEK</t>
  </si>
  <si>
    <t>ALLANDALE STATION</t>
  </si>
  <si>
    <t>MCDOUALL PEAK</t>
  </si>
  <si>
    <t>MABEL CREEK</t>
  </si>
  <si>
    <t>MOUNT CLARENCE STATION</t>
  </si>
  <si>
    <t>MOUNT BARRY</t>
  </si>
  <si>
    <t>ARCKARINGA</t>
  </si>
  <si>
    <t>INGOMAR</t>
  </si>
  <si>
    <t>EVELYN DOWNS</t>
  </si>
  <si>
    <t>ANDAMOOKA STATION</t>
  </si>
  <si>
    <t>PURPLE DOWNS</t>
  </si>
  <si>
    <t>STUARTS CREEK</t>
  </si>
  <si>
    <t>MILLERS CREEK</t>
  </si>
  <si>
    <t>MOUNT EBA</t>
  </si>
  <si>
    <t>MOUNT VIVIAN</t>
  </si>
  <si>
    <t>PARAKYLIA</t>
  </si>
  <si>
    <t>ARCOONA</t>
  </si>
  <si>
    <t>BILLA KALINA</t>
  </si>
  <si>
    <t>BOSWORTH</t>
  </si>
  <si>
    <t>NANBONA</t>
  </si>
  <si>
    <t>NULLARBOR</t>
  </si>
  <si>
    <t>MITCHIDY MOOLA</t>
  </si>
  <si>
    <t>CHUNDARIA</t>
  </si>
  <si>
    <t>CEDUNA WATERS</t>
  </si>
  <si>
    <t>YELLABINNA</t>
  </si>
  <si>
    <t>YUMBARRA</t>
  </si>
  <si>
    <t>PINJARRA STATION</t>
  </si>
  <si>
    <t>GAWLER RANGES</t>
  </si>
  <si>
    <t>NARLABY</t>
  </si>
  <si>
    <t>LOCKES CLAYPAN</t>
  </si>
  <si>
    <t>4892</t>
  </si>
  <si>
    <t>LOCKHART RIVER</t>
  </si>
  <si>
    <t>WARRABER ISLAND</t>
  </si>
  <si>
    <t>YAM ISLAND</t>
  </si>
  <si>
    <t>YORKE ISLAND</t>
  </si>
  <si>
    <t>PRINCE OF WALES</t>
  </si>
  <si>
    <t>SAIBAI ISLAND</t>
  </si>
  <si>
    <t>STEPHENS ISLAND</t>
  </si>
  <si>
    <t>THURSDAY ISLAND</t>
  </si>
  <si>
    <t>MABUIAG ISLAND</t>
  </si>
  <si>
    <t>MOA ISLAND</t>
  </si>
  <si>
    <t>MURRAY ISLAND</t>
  </si>
  <si>
    <t>COCONUT ISLAND</t>
  </si>
  <si>
    <t>DAUAN ISLAND</t>
  </si>
  <si>
    <t>HORN ISLAND</t>
  </si>
  <si>
    <t>CAPEL SOUND</t>
  </si>
  <si>
    <t>Combined Couple Gross Income</t>
  </si>
  <si>
    <t>S</t>
  </si>
  <si>
    <t>C</t>
  </si>
  <si>
    <t>Single parent with 1 child  (per child)</t>
  </si>
  <si>
    <t>SD1</t>
  </si>
  <si>
    <t>Single parent with 2 children  (per child)</t>
  </si>
  <si>
    <t>SD2</t>
  </si>
  <si>
    <t>Single parent with 3 children  (per child)</t>
  </si>
  <si>
    <t>SD3</t>
  </si>
  <si>
    <t>Single parent with 4 or more children  (per child)</t>
  </si>
  <si>
    <t>SD4+</t>
  </si>
  <si>
    <t>Couple with 1 child (per child)</t>
  </si>
  <si>
    <t>CD1</t>
  </si>
  <si>
    <t>Couple with 2 children  (per child)</t>
  </si>
  <si>
    <t>CD2</t>
  </si>
  <si>
    <t>Couple with 3 children  (per child)</t>
  </si>
  <si>
    <t>CD3</t>
  </si>
  <si>
    <t>Couple with 4 or more children  (per child)</t>
  </si>
  <si>
    <t>CD4+</t>
  </si>
  <si>
    <t>or less</t>
  </si>
  <si>
    <t>to</t>
  </si>
  <si>
    <t>Australia</t>
  </si>
  <si>
    <t>Couple with 3 or more children</t>
  </si>
  <si>
    <t>Single parent with 3 or more children</t>
  </si>
  <si>
    <t>Status</t>
  </si>
  <si>
    <t>Dependents</t>
  </si>
  <si>
    <t>Income ID</t>
  </si>
  <si>
    <t>Status Code</t>
  </si>
  <si>
    <t>Dependents Code</t>
  </si>
  <si>
    <t>HEM</t>
  </si>
  <si>
    <t>Dependents Lookup</t>
  </si>
  <si>
    <t>DependentsCode</t>
  </si>
  <si>
    <t>4+</t>
  </si>
  <si>
    <t>Assessment Loading</t>
  </si>
  <si>
    <t>Credit Card Commitments</t>
  </si>
  <si>
    <t>Rental Income Shading</t>
  </si>
  <si>
    <t>Company Tax</t>
  </si>
  <si>
    <t>Individual (Single)</t>
  </si>
  <si>
    <t>Individual (Couple)</t>
  </si>
  <si>
    <t>1. Loan Details</t>
  </si>
  <si>
    <t>P&amp;I Monthly Instalment Amount</t>
  </si>
  <si>
    <t>IO Monthly Instalment Amount</t>
  </si>
  <si>
    <t>Assessed Interest Rate</t>
  </si>
  <si>
    <t>Status Lookup</t>
  </si>
  <si>
    <t>Baseline Rate</t>
  </si>
  <si>
    <t>Other Mortgages Repayment Buffer</t>
  </si>
  <si>
    <t>Number of weeks in a year</t>
  </si>
  <si>
    <t>Number of months in a year</t>
  </si>
  <si>
    <t>Minimum IO Loan Term in years</t>
  </si>
  <si>
    <t>Minimum Loan Term in years</t>
  </si>
  <si>
    <t>Maximum Loan Term in years</t>
  </si>
  <si>
    <t>Maximum IO Loan Term in years</t>
  </si>
  <si>
    <t>Loan Term /Years (1-30)</t>
  </si>
  <si>
    <t>IO Term/Years (1-5)</t>
  </si>
  <si>
    <t>2. Applicant Details</t>
  </si>
  <si>
    <t>Name</t>
  </si>
  <si>
    <t>Coupled with</t>
  </si>
  <si>
    <t>Greater Lending Serviceability Calculator</t>
  </si>
  <si>
    <t>Telephone, internet, pay TV and media streaming subscriptions</t>
  </si>
  <si>
    <t>Applicant 5</t>
  </si>
  <si>
    <t>Applicant 6</t>
  </si>
  <si>
    <t>Rental Income</t>
  </si>
  <si>
    <t>Total General Living Expense</t>
  </si>
  <si>
    <t>Total Other Living Expense</t>
  </si>
  <si>
    <t xml:space="preserve"> &lt;HEM&gt;</t>
  </si>
  <si>
    <t>Credit Card Limit</t>
  </si>
  <si>
    <t xml:space="preserve">4. Existing Debts </t>
  </si>
  <si>
    <t>Other Loans Repayments (Monthly)</t>
  </si>
  <si>
    <t>Other Liabilities (Monthly)</t>
  </si>
  <si>
    <t>Proposed Repayments</t>
  </si>
  <si>
    <t>Using Actual Rate (Monthly)</t>
  </si>
  <si>
    <t>Using Actual Rate (Annually)</t>
  </si>
  <si>
    <t>Using Assessd Rate (Monthly)</t>
  </si>
  <si>
    <t>Using Assessd Rate (Annually)</t>
  </si>
  <si>
    <t>Is an Applicant</t>
  </si>
  <si>
    <t>Exclude in the Calculation</t>
  </si>
  <si>
    <t>Spouse's dependents</t>
  </si>
  <si>
    <t>5. General and Other Living Expenses (HEM &amp; Non HEM - Monthly)</t>
  </si>
  <si>
    <t xml:space="preserve">6. Results </t>
  </si>
  <si>
    <t>7. Disclaimer</t>
  </si>
  <si>
    <t>Applicant Status code</t>
  </si>
  <si>
    <t>Applicant Dependents code</t>
  </si>
  <si>
    <t>Working for negative gearing</t>
  </si>
  <si>
    <t>Total Taxable income exc Business NPBT</t>
  </si>
  <si>
    <t>Income Bracket</t>
  </si>
  <si>
    <t>Tax offset for low Income Earners</t>
  </si>
  <si>
    <t>Net</t>
  </si>
  <si>
    <t>Hem Living Expenses</t>
  </si>
  <si>
    <t>Expenses compared to HEM Amount</t>
  </si>
  <si>
    <t>Total Income</t>
  </si>
  <si>
    <t>Spouse -Total Taxable income exc Business NPBT</t>
  </si>
  <si>
    <t>Income Boundary</t>
  </si>
  <si>
    <t>Thresholds</t>
  </si>
  <si>
    <t>Max Tax offset</t>
  </si>
  <si>
    <t>Tax Offset Reduced Perc</t>
  </si>
  <si>
    <t>Tax Offset for Low Income Earners</t>
  </si>
  <si>
    <t>Living Expenses used</t>
  </si>
  <si>
    <t>Medicare Levy  2022-2023</t>
  </si>
  <si>
    <t>Rate</t>
  </si>
  <si>
    <t>Value</t>
  </si>
  <si>
    <t>Threshold</t>
  </si>
  <si>
    <t>Minimum for partial Levy</t>
  </si>
  <si>
    <t>Minimum for Full Levy</t>
  </si>
  <si>
    <t>Acceptable NSR for all Applications</t>
  </si>
  <si>
    <t xml:space="preserve">
Loan Amount</t>
  </si>
  <si>
    <t>Loan Term</t>
  </si>
  <si>
    <t>New Loan</t>
  </si>
  <si>
    <t>N</t>
  </si>
  <si>
    <t>Monthly Repayment</t>
  </si>
  <si>
    <t>Monthly Repayment with Buffer</t>
  </si>
  <si>
    <t>Applicant 1 Proportion</t>
  </si>
  <si>
    <t>Applicant 2 Proportion</t>
  </si>
  <si>
    <t>Applicant 3 Proportion</t>
  </si>
  <si>
    <t>Applicant 4 Proportion</t>
  </si>
  <si>
    <t>Applicant 5 Proportion</t>
  </si>
  <si>
    <t>Applicant 6 Proportion</t>
  </si>
  <si>
    <t>Total Investment Property Loan Balance</t>
  </si>
  <si>
    <t>Investment Loan</t>
  </si>
  <si>
    <t>Loan 5</t>
  </si>
  <si>
    <t>Loan 6</t>
  </si>
  <si>
    <t>Exsisting Mortgages Repayment (Monthly)-Input in the Total Mortgage Register</t>
  </si>
  <si>
    <t>Dependents (Instruction)</t>
  </si>
  <si>
    <t>Primary Residentce property utilities,rates &amp; costs</t>
  </si>
  <si>
    <t>Rent/Board</t>
  </si>
  <si>
    <t xml:space="preserve">
Interest Rate</t>
  </si>
  <si>
    <t>Weekly Rent</t>
  </si>
  <si>
    <t>Compamy NPBT</t>
  </si>
  <si>
    <t>Non-taxed Income</t>
  </si>
  <si>
    <t>Gross Annual Income - Include Investment Income</t>
  </si>
  <si>
    <t>Life Insurance, sickness and personal accident insurance</t>
  </si>
  <si>
    <t>Net Income</t>
  </si>
  <si>
    <t>Non Hem Expense</t>
  </si>
  <si>
    <t>General Basic Insurances (Car Insurance, Private Health Insurance ect)</t>
  </si>
  <si>
    <t>1.New Loan Details</t>
  </si>
  <si>
    <t>Non-Taxed Income</t>
  </si>
  <si>
    <t xml:space="preserve">Gross Annual Income </t>
  </si>
  <si>
    <t>Primary Residence property utilities, rates &amp; costs</t>
  </si>
  <si>
    <t>General Basic Insurances (Car Insurance, Private Health Insurance etc)</t>
  </si>
  <si>
    <t>Using Assessed Rate (Monthly)</t>
  </si>
  <si>
    <t>Using Assessed Rate (Annually)</t>
  </si>
  <si>
    <t>6. General and Other Living Expenses (HEM &amp; Non HEM - Monthly)</t>
  </si>
  <si>
    <t>Details</t>
  </si>
  <si>
    <t>Addbacks - Interest</t>
  </si>
  <si>
    <t>Addbacks - Depreciation</t>
  </si>
  <si>
    <t>Addbacks - Non Recurring Expense</t>
  </si>
  <si>
    <t>Addbacks - Superannuation Excess of Mandatory Level</t>
  </si>
  <si>
    <t>Dependents (Only Input Once If Under Same Household)</t>
  </si>
  <si>
    <t>PAYG/Sole Trader</t>
  </si>
  <si>
    <t>Investment Income (Rental Income Excluded)</t>
  </si>
  <si>
    <t>Previous Financial Year 
(Self Employed Without Sole Trader)</t>
  </si>
  <si>
    <t>4. Mortgage Loan(s) And Rental Income</t>
  </si>
  <si>
    <t>Borrower Ownership Percentage</t>
  </si>
  <si>
    <t xml:space="preserve">5. Other Existing Debts (Monthly) </t>
  </si>
  <si>
    <t>Personal/Car Loan Repayments</t>
  </si>
  <si>
    <t>Other Liabilities (e.g. HELP/HECS Payment)</t>
  </si>
  <si>
    <t>Most Recent Year Financial Year
(Self Employed Without Sole Trader)</t>
  </si>
  <si>
    <t xml:space="preserve"> &lt;Non HEM&gt;</t>
  </si>
  <si>
    <t>Rounding Buffer</t>
  </si>
  <si>
    <t>Serviceability Calculation Sheet</t>
  </si>
  <si>
    <t>Loan Term /Years
 (1-30)</t>
  </si>
  <si>
    <t>Investment Income Shading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</si>
</sst>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7" formatCode="&quot;$&quot;#,##0.00;\-&quot;$&quot;#,##0.00"/>
    <numFmt numFmtId="8" formatCode="&quot;$&quot;#,##0.00;[Red]\-&quot;$&quot;#,##0.00"/>
    <numFmt numFmtId="44" formatCode="_-&quot;$&quot;* #,##0.00_-;\-&quot;$&quot;* #,##0.00_-;_-&quot;$&quot;* &quot;-&quot;??_-;_-@_-"/>
    <numFmt numFmtId="43" formatCode="_-* #,##0.00_-;\-* #,##0.00_-;_-* &quot;-&quot;??_-;_-@_-"/>
    <numFmt numFmtId="164" formatCode="_(&quot;¥&quot;* #,##0.00_);_(&quot;¥&quot;* \(#,##0.00\);_(&quot;¥&quot;* &quot;-&quot;??_);_(@_)"/>
    <numFmt numFmtId="165" formatCode="_(&quot;$&quot;* #,##0.00_);_(&quot;$&quot;* \(#,##0.00\);_(&quot;$&quot;* &quot;-&quot;??_);_(@_)"/>
    <numFmt numFmtId="166" formatCode="&quot;$&quot;#,##0"/>
    <numFmt numFmtId="167" formatCode="_-&quot;$&quot;* #,##0_-;\-&quot;$&quot;* #,##0_-;_-&quot;$&quot;* &quot;-&quot;??_-;_-@_-"/>
    <numFmt numFmtId="168" formatCode="General_);General_);0_);@_)"/>
    <numFmt numFmtId="169" formatCode="&quot;$&quot;#,##0.00"/>
    <numFmt numFmtId="170" formatCode="#,##0_ ;[Red]\-#,##0\ "/>
    <numFmt numFmtId="171" formatCode="#,##0.00_ ;[Red]\-#,##0.00\ "/>
    <numFmt numFmtId="172" formatCode="#,##0.000_ ;[Red]\-#,##0.000\ "/>
    <numFmt numFmtId="173" formatCode="0.0000"/>
    <numFmt numFmtId="174" formatCode="#,##0.0"/>
  </numFmts>
  <fonts count="63">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0"/>
      <name val="Arial"/>
      <family val="2"/>
    </font>
    <font>
      <sz val="10"/>
      <color theme="1"/>
      <name val="Open Sans"/>
      <family val="2"/>
    </font>
    <font>
      <sz val="11"/>
      <color theme="1"/>
      <name val="Open Sans"/>
      <family val="2"/>
    </font>
    <font>
      <b/>
      <sz val="11"/>
      <color theme="0"/>
      <name val="Open Sans"/>
      <family val="2"/>
    </font>
    <font>
      <sz val="10"/>
      <color theme="1" tint="0.34998626667073579"/>
      <name val="Open Sans"/>
      <family val="2"/>
    </font>
    <font>
      <b/>
      <sz val="10"/>
      <color theme="1"/>
      <name val="Open Sans"/>
      <family val="2"/>
    </font>
    <font>
      <b/>
      <sz val="10"/>
      <color theme="0"/>
      <name val="Open Sans"/>
      <family val="2"/>
    </font>
    <font>
      <sz val="11"/>
      <name val="Calibri"/>
      <family val="2"/>
      <scheme val="minor"/>
    </font>
    <font>
      <sz val="12"/>
      <color theme="1"/>
      <name val="Calibri"/>
      <family val="2"/>
      <charset val="134"/>
      <scheme val="minor"/>
    </font>
    <font>
      <b/>
      <sz val="11"/>
      <color theme="1"/>
      <name val="Open Sans"/>
      <family val="2"/>
    </font>
    <font>
      <b/>
      <sz val="10"/>
      <name val="Arial"/>
      <family val="2"/>
    </font>
    <font>
      <sz val="12"/>
      <name val="Arial"/>
      <family val="2"/>
    </font>
    <font>
      <sz val="10"/>
      <name val="Open Sans"/>
      <family val="2"/>
    </font>
    <font>
      <b/>
      <sz val="10"/>
      <name val="Open Sans"/>
      <family val="2"/>
    </font>
    <font>
      <b/>
      <sz val="14"/>
      <color theme="1"/>
      <name val="Calibri"/>
      <family val="2"/>
      <scheme val="minor"/>
    </font>
    <font>
      <b/>
      <sz val="9"/>
      <name val="Arial"/>
      <family val="2"/>
    </font>
    <font>
      <b/>
      <sz val="12"/>
      <color theme="1"/>
      <name val="Calibri"/>
      <family val="2"/>
      <scheme val="minor"/>
    </font>
    <font>
      <sz val="11"/>
      <color rgb="FFFF0000"/>
      <name val="Open Sans"/>
      <family val="2"/>
    </font>
    <font>
      <sz val="10"/>
      <color theme="1"/>
      <name val="Calibri"/>
      <family val="2"/>
      <scheme val="minor"/>
    </font>
    <font>
      <b/>
      <sz val="10"/>
      <color theme="1"/>
      <name val="Calibri"/>
      <family val="2"/>
      <scheme val="minor"/>
    </font>
    <font>
      <b/>
      <sz val="11"/>
      <name val="Open Sans"/>
      <family val="2"/>
    </font>
    <font>
      <b/>
      <sz val="11"/>
      <color theme="1" tint="0.249977111117893"/>
      <name val="Open Sans"/>
      <family val="2"/>
    </font>
    <font>
      <sz val="9"/>
      <color theme="1"/>
      <name val="Arial"/>
      <family val="2"/>
    </font>
    <font>
      <sz val="9"/>
      <color theme="0" tint="-4.9989318521683403E-2"/>
      <name val="Arial Unicode MS"/>
      <family val="2"/>
      <charset val="134"/>
    </font>
    <font>
      <sz val="9"/>
      <color theme="3" tint="-0.249977111117893"/>
      <name val="Arial Unicode MS"/>
      <family val="2"/>
      <charset val="134"/>
    </font>
    <font>
      <sz val="11"/>
      <color theme="1"/>
      <name val="Arial"/>
      <family val="2"/>
    </font>
    <font>
      <sz val="11"/>
      <color theme="0"/>
      <name val="Calibri"/>
      <family val="2"/>
      <scheme val="minor"/>
    </font>
    <font>
      <b/>
      <sz val="10"/>
      <name val="Calibri"/>
      <family val="2"/>
      <scheme val="minor"/>
    </font>
    <font>
      <b/>
      <sz val="11"/>
      <color rgb="FFFF0000"/>
      <name val="Times New Roman"/>
      <family val="1"/>
    </font>
    <font>
      <sz val="10"/>
      <name val="Calibri"/>
      <family val="2"/>
      <scheme val="minor"/>
    </font>
    <font>
      <b/>
      <sz val="10"/>
      <color rgb="FFFF0000"/>
      <name val="Calibri"/>
      <family val="2"/>
      <scheme val="minor"/>
    </font>
    <font>
      <sz val="10"/>
      <color rgb="FFFF0000"/>
      <name val="Calibri"/>
      <family val="2"/>
      <scheme val="minor"/>
    </font>
    <font>
      <b/>
      <sz val="11"/>
      <name val="Times New Roman"/>
      <family val="1"/>
    </font>
    <font>
      <b/>
      <sz val="22"/>
      <color theme="1"/>
      <name val="Calibri"/>
      <family val="2"/>
      <scheme val="minor"/>
    </font>
    <font>
      <b/>
      <sz val="10"/>
      <color theme="1" tint="0.34998626667073579"/>
      <name val="Open Sans"/>
      <family val="2"/>
    </font>
    <font>
      <b/>
      <sz val="11"/>
      <color theme="0"/>
      <name val="Arial"/>
      <family val="2"/>
    </font>
    <font>
      <b/>
      <sz val="36"/>
      <color rgb="FF2F5597"/>
      <name val="Arial"/>
      <family val="2"/>
    </font>
    <font>
      <sz val="10"/>
      <color theme="1"/>
      <name val="Arial"/>
      <family val="2"/>
    </font>
    <font>
      <b/>
      <sz val="10"/>
      <color theme="1"/>
      <name val="Arial"/>
      <family val="2"/>
    </font>
    <font>
      <b/>
      <sz val="11"/>
      <color theme="1"/>
      <name val="Arial"/>
      <family val="2"/>
    </font>
    <font>
      <b/>
      <sz val="10"/>
      <color theme="1" tint="0.34998626667073579"/>
      <name val="Arial"/>
      <family val="2"/>
    </font>
    <font>
      <sz val="11"/>
      <color theme="0"/>
      <name val="Arial"/>
      <family val="2"/>
    </font>
    <font>
      <sz val="10"/>
      <color theme="1" tint="0.34998626667073579"/>
      <name val="Arial"/>
      <family val="2"/>
    </font>
    <font>
      <b/>
      <sz val="14"/>
      <color theme="1"/>
      <name val="Arial"/>
      <family val="2"/>
    </font>
    <font>
      <b/>
      <sz val="12"/>
      <color theme="1"/>
      <name val="Arial"/>
      <family val="2"/>
    </font>
    <font>
      <i/>
      <sz val="8"/>
      <color theme="1" tint="0.34998626667073579"/>
      <name val="Arial"/>
      <family val="2"/>
    </font>
    <font>
      <sz val="9"/>
      <color theme="3" tint="-0.249977111117893"/>
      <name val="Arial"/>
      <family val="2"/>
    </font>
    <font>
      <b/>
      <sz val="9"/>
      <color theme="1"/>
      <name val="Arial"/>
      <family val="2"/>
    </font>
    <font>
      <sz val="10"/>
      <color rgb="FFFF0000"/>
      <name val="Arial"/>
      <family val="2"/>
    </font>
    <font>
      <b/>
      <sz val="10"/>
      <color theme="9" tint="-0.24994659260841701"/>
      <name val="Arial"/>
      <family val="2"/>
    </font>
    <font>
      <b/>
      <sz val="10"/>
      <color theme="9" tint="-0.249977111117893"/>
      <name val="Arial"/>
      <family val="2"/>
    </font>
    <font>
      <b/>
      <sz val="36"/>
      <color rgb="FF1F396C"/>
      <name val="Arial"/>
      <family val="2"/>
    </font>
    <font>
      <b/>
      <sz val="11"/>
      <color rgb="FF595959"/>
      <name val="Arial"/>
      <family val="2"/>
    </font>
    <font>
      <sz val="11"/>
      <color rgb="FF595959"/>
      <name val="Arial"/>
      <family val="2"/>
    </font>
    <font>
      <i/>
      <sz val="8"/>
      <color theme="4" tint="0.79998168889431442"/>
      <name val="Arial"/>
      <family val="2"/>
    </font>
    <font>
      <sz val="11"/>
      <color theme="2" tint="-9.9978637043366805E-2"/>
      <name val="Arial"/>
      <family val="2"/>
    </font>
    <font>
      <i/>
      <sz val="8"/>
      <color theme="0" tint="-4.9989318521683403E-2"/>
      <name val="Arial"/>
      <family val="2"/>
    </font>
    <font>
      <sz val="11"/>
      <color theme="0" tint="-4.9989318521683403E-2"/>
      <name val="Arial"/>
      <family val="2"/>
    </font>
    <font>
      <sz val="9"/>
      <color theme="0" tint="-4.9989318521683403E-2"/>
      <name val="Arial"/>
      <family val="2"/>
    </font>
  </fonts>
  <fills count="24">
    <fill>
      <patternFill patternType="none"/>
    </fill>
    <fill>
      <patternFill patternType="gray125"/>
    </fill>
    <fill>
      <patternFill patternType="solid">
        <fgColor theme="0"/>
        <bgColor indexed="64"/>
      </patternFill>
    </fill>
    <fill>
      <patternFill patternType="solid">
        <fgColor rgb="FFE7F0F5"/>
        <bgColor indexed="64"/>
      </patternFill>
    </fill>
    <fill>
      <patternFill patternType="solid">
        <fgColor rgb="FF294D6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gray0625">
        <fgColor indexed="11"/>
        <bgColor indexed="11"/>
      </patternFill>
    </fill>
    <fill>
      <patternFill patternType="solid">
        <fgColor theme="4" tint="0.59996337778862885"/>
        <bgColor indexed="64"/>
      </patternFill>
    </fill>
    <fill>
      <patternFill patternType="solid">
        <fgColor theme="4" tint="0.59996337778862885"/>
        <bgColor indexed="11"/>
      </patternFill>
    </fill>
    <fill>
      <patternFill patternType="solid">
        <fgColor rgb="FFC6E0B4"/>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2" tint="-9.9948118533890809E-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14996795556505021"/>
        <bgColor indexed="64"/>
      </patternFill>
    </fill>
    <fill>
      <patternFill patternType="solid">
        <fgColor rgb="FF0070C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1F396C"/>
        <bgColor indexed="64"/>
      </patternFill>
    </fill>
    <fill>
      <patternFill patternType="solid">
        <fgColor rgb="FF7399C7"/>
        <bgColor indexed="64"/>
      </patternFill>
    </fill>
  </fills>
  <borders count="93">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theme="9" tint="-0.499984740745262"/>
      </left>
      <right/>
      <top style="thin">
        <color theme="9" tint="-0.499984740745262"/>
      </top>
      <bottom/>
      <diagonal/>
    </border>
    <border>
      <left/>
      <right/>
      <top style="thin">
        <color theme="9" tint="-0.499984740745262"/>
      </top>
      <bottom/>
      <diagonal/>
    </border>
    <border>
      <left/>
      <right style="thin">
        <color theme="9" tint="-0.499984740745262"/>
      </right>
      <top style="thin">
        <color theme="9" tint="-0.499984740745262"/>
      </top>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9" tint="-0.24994659260841701"/>
      </left>
      <right/>
      <top/>
      <bottom/>
      <diagonal/>
    </border>
    <border>
      <left/>
      <right style="thin">
        <color theme="9" tint="-0.24994659260841701"/>
      </right>
      <top/>
      <bottom/>
      <diagonal/>
    </border>
    <border>
      <left/>
      <right/>
      <top/>
      <bottom style="thin">
        <color theme="9" tint="0.59996337778862885"/>
      </bottom>
      <diagonal/>
    </border>
    <border>
      <left/>
      <right/>
      <top style="thin">
        <color theme="9" tint="0.59996337778862885"/>
      </top>
      <bottom style="thin">
        <color theme="9" tint="0.59996337778862885"/>
      </bottom>
      <diagonal/>
    </border>
    <border>
      <left style="thin">
        <color auto="1"/>
      </left>
      <right/>
      <top/>
      <bottom style="thin">
        <color theme="9" tint="0.59996337778862885"/>
      </bottom>
      <diagonal/>
    </border>
    <border>
      <left style="thin">
        <color auto="1"/>
      </left>
      <right/>
      <top style="thin">
        <color theme="9" tint="0.59996337778862885"/>
      </top>
      <bottom style="thin">
        <color theme="9" tint="0.59996337778862885"/>
      </bottom>
      <diagonal/>
    </border>
    <border>
      <left/>
      <right style="thin">
        <color auto="1"/>
      </right>
      <top/>
      <bottom style="thin">
        <color theme="9" tint="0.59996337778862885"/>
      </bottom>
      <diagonal/>
    </border>
    <border>
      <left style="thin">
        <color theme="9" tint="-0.499984740745262"/>
      </left>
      <right/>
      <top/>
      <bottom style="thin">
        <color theme="9" tint="0.59996337778862885"/>
      </bottom>
      <diagonal/>
    </border>
    <border>
      <left style="thin">
        <color theme="9" tint="-0.499984740745262"/>
      </left>
      <right/>
      <top style="thin">
        <color theme="9" tint="0.59996337778862885"/>
      </top>
      <bottom style="thin">
        <color theme="9" tint="0.59996337778862885"/>
      </bottom>
      <diagonal/>
    </border>
    <border>
      <left/>
      <right style="thin">
        <color theme="9" tint="-0.499984740745262"/>
      </right>
      <top/>
      <bottom style="thin">
        <color theme="9" tint="0.59996337778862885"/>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right/>
      <top style="thin">
        <color theme="4"/>
      </top>
      <bottom style="thin">
        <color theme="4"/>
      </bottom>
      <diagonal/>
    </border>
    <border>
      <left style="thin">
        <color theme="9" tint="-0.24994659260841701"/>
      </left>
      <right/>
      <top/>
      <bottom style="thin">
        <color indexed="64"/>
      </bottom>
      <diagonal/>
    </border>
    <border>
      <left/>
      <right style="thin">
        <color theme="9" tint="-0.24994659260841701"/>
      </right>
      <top/>
      <bottom style="thin">
        <color indexed="64"/>
      </bottom>
      <diagonal/>
    </border>
    <border>
      <left/>
      <right/>
      <top style="thin">
        <color theme="4"/>
      </top>
      <bottom/>
      <diagonal/>
    </border>
    <border>
      <left style="thin">
        <color auto="1"/>
      </left>
      <right/>
      <top/>
      <bottom style="thin">
        <color theme="4"/>
      </bottom>
      <diagonal/>
    </border>
    <border>
      <left style="thin">
        <color indexed="64"/>
      </left>
      <right/>
      <top style="thin">
        <color theme="4"/>
      </top>
      <bottom style="thin">
        <color theme="4"/>
      </bottom>
      <diagonal/>
    </border>
    <border>
      <left/>
      <right/>
      <top style="thin">
        <color theme="9" tint="-0.24994659260841701"/>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bottom style="thin">
        <color theme="4"/>
      </bottom>
      <diagonal/>
    </border>
    <border>
      <left style="medium">
        <color indexed="64"/>
      </left>
      <right/>
      <top/>
      <bottom style="thin">
        <color theme="4"/>
      </bottom>
      <diagonal/>
    </border>
    <border>
      <left style="medium">
        <color indexed="64"/>
      </left>
      <right/>
      <top style="thin">
        <color theme="4"/>
      </top>
      <bottom/>
      <diagonal/>
    </border>
    <border>
      <left/>
      <right style="medium">
        <color indexed="64"/>
      </right>
      <top style="thin">
        <color theme="4"/>
      </top>
      <bottom/>
      <diagonal/>
    </border>
    <border>
      <left/>
      <right style="medium">
        <color indexed="64"/>
      </right>
      <top style="thin">
        <color theme="4"/>
      </top>
      <bottom style="thin">
        <color theme="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bottom style="thin">
        <color theme="9" tint="-0.499984740745262"/>
      </bottom>
      <diagonal/>
    </border>
    <border>
      <left style="medium">
        <color indexed="64"/>
      </left>
      <right/>
      <top style="thin">
        <color theme="9" tint="-0.24994659260841701"/>
      </top>
      <bottom/>
      <diagonal/>
    </border>
    <border>
      <left/>
      <right style="medium">
        <color indexed="64"/>
      </right>
      <top style="thin">
        <color theme="9" tint="-0.24994659260841701"/>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
      <left style="medium">
        <color theme="2" tint="-9.9978637043366805E-2"/>
      </left>
      <right/>
      <top/>
      <bottom/>
      <diagonal/>
    </border>
    <border>
      <left/>
      <right style="medium">
        <color theme="2" tint="-9.9978637043366805E-2"/>
      </right>
      <top/>
      <bottom/>
      <diagonal/>
    </border>
    <border>
      <left style="medium">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medium">
        <color theme="2" tint="-9.9978637043366805E-2"/>
      </right>
      <top style="thin">
        <color theme="2" tint="-9.9978637043366805E-2"/>
      </top>
      <bottom style="thin">
        <color theme="2" tint="-9.9978637043366805E-2"/>
      </bottom>
      <diagonal/>
    </border>
    <border>
      <left style="medium">
        <color theme="2" tint="-9.9978637043366805E-2"/>
      </left>
      <right style="thin">
        <color theme="2" tint="-9.9978637043366805E-2"/>
      </right>
      <top/>
      <bottom style="thin">
        <color theme="2" tint="-9.9978637043366805E-2"/>
      </bottom>
      <diagonal/>
    </border>
    <border>
      <left style="thin">
        <color theme="2" tint="-9.9978637043366805E-2"/>
      </left>
      <right style="medium">
        <color theme="2" tint="-9.9978637043366805E-2"/>
      </right>
      <top/>
      <bottom style="thin">
        <color theme="2" tint="-9.9978637043366805E-2"/>
      </bottom>
      <diagonal/>
    </border>
    <border>
      <left style="thin">
        <color theme="2" tint="-9.9978637043366805E-2"/>
      </left>
      <right style="medium">
        <color theme="2" tint="-9.9978637043366805E-2"/>
      </right>
      <top style="thin">
        <color theme="2" tint="-9.9978637043366805E-2"/>
      </top>
      <bottom/>
      <diagonal/>
    </border>
    <border>
      <left style="medium">
        <color theme="2" tint="-9.9978637043366805E-2"/>
      </left>
      <right/>
      <top style="thin">
        <color auto="1"/>
      </top>
      <bottom/>
      <diagonal/>
    </border>
    <border>
      <left/>
      <right style="medium">
        <color theme="2" tint="-9.9978637043366805E-2"/>
      </right>
      <top style="thin">
        <color auto="1"/>
      </top>
      <bottom/>
      <diagonal/>
    </border>
    <border>
      <left style="medium">
        <color theme="2" tint="-9.9978637043366805E-2"/>
      </left>
      <right/>
      <top/>
      <bottom style="thin">
        <color theme="9" tint="-0.499984740745262"/>
      </bottom>
      <diagonal/>
    </border>
    <border>
      <left style="medium">
        <color theme="2" tint="-9.9978637043366805E-2"/>
      </left>
      <right/>
      <top style="thin">
        <color theme="9" tint="-0.24994659260841701"/>
      </top>
      <bottom/>
      <diagonal/>
    </border>
    <border>
      <left/>
      <right style="medium">
        <color theme="2" tint="-9.9978637043366805E-2"/>
      </right>
      <top style="thin">
        <color theme="9" tint="-0.24994659260841701"/>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right style="medium">
        <color theme="2" tint="-9.9978637043366805E-2"/>
      </right>
      <top/>
      <bottom style="medium">
        <color theme="2" tint="-9.9978637043366805E-2"/>
      </bottom>
      <diagonal/>
    </border>
    <border>
      <left/>
      <right style="medium">
        <color indexed="64"/>
      </right>
      <top style="thin">
        <color indexed="64"/>
      </top>
      <bottom style="thin">
        <color theme="4"/>
      </bottom>
      <diagonal/>
    </border>
    <border>
      <left/>
      <right style="medium">
        <color auto="1"/>
      </right>
      <top/>
      <bottom style="thin">
        <color theme="8"/>
      </bottom>
      <diagonal/>
    </border>
    <border>
      <left style="medium">
        <color indexed="64"/>
      </left>
      <right/>
      <top style="thin">
        <color theme="4"/>
      </top>
      <bottom style="thin">
        <color indexed="64"/>
      </bottom>
      <diagonal/>
    </border>
    <border>
      <left/>
      <right/>
      <top style="thin">
        <color theme="4"/>
      </top>
      <bottom style="thin">
        <color indexed="64"/>
      </bottom>
      <diagonal/>
    </border>
    <border>
      <left style="thin">
        <color indexed="64"/>
      </left>
      <right/>
      <top style="thin">
        <color theme="4"/>
      </top>
      <bottom style="thin">
        <color indexed="64"/>
      </bottom>
      <diagonal/>
    </border>
    <border>
      <left/>
      <right style="medium">
        <color indexed="64"/>
      </right>
      <top style="thin">
        <color theme="4"/>
      </top>
      <bottom style="thin">
        <color indexed="64"/>
      </bottom>
      <diagonal/>
    </border>
    <border>
      <left style="thin">
        <color theme="6"/>
      </left>
      <right style="thin">
        <color theme="6"/>
      </right>
      <top style="thin">
        <color theme="6"/>
      </top>
      <bottom style="thin">
        <color theme="6"/>
      </bottom>
      <diagonal/>
    </border>
  </borders>
  <cellStyleXfs count="15">
    <xf numFmtId="0" fontId="0" fillId="0" borderId="0"/>
    <xf numFmtId="165" fontId="1" fillId="0" borderId="0" applyFont="0" applyFill="0" applyBorder="0" applyAlignment="0" applyProtection="0"/>
    <xf numFmtId="0" fontId="4" fillId="0" borderId="0"/>
    <xf numFmtId="0" fontId="4" fillId="0" borderId="0"/>
    <xf numFmtId="0" fontId="12" fillId="0" borderId="0">
      <alignment vertical="center"/>
    </xf>
    <xf numFmtId="9" fontId="12" fillId="0" borderId="0" applyFont="0" applyFill="0" applyBorder="0" applyAlignment="0" applyProtection="0">
      <alignment vertical="center"/>
    </xf>
    <xf numFmtId="164" fontId="12" fillId="0" borderId="0" applyFont="0" applyFill="0" applyBorder="0" applyAlignment="0" applyProtection="0">
      <alignment vertical="center"/>
    </xf>
    <xf numFmtId="168" fontId="15" fillId="8" borderId="0">
      <alignment horizontal="right"/>
    </xf>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463">
    <xf numFmtId="0" fontId="0" fillId="0" borderId="0" xfId="0"/>
    <xf numFmtId="0" fontId="6" fillId="0" borderId="0" xfId="0" applyFont="1" applyProtection="1">
      <protection hidden="1"/>
    </xf>
    <xf numFmtId="0" fontId="7" fillId="0" borderId="0" xfId="0" applyFont="1" applyAlignment="1" applyProtection="1">
      <alignment vertical="center"/>
      <protection hidden="1"/>
    </xf>
    <xf numFmtId="0" fontId="0" fillId="0" borderId="0" xfId="0" applyAlignment="1" applyProtection="1">
      <alignment horizontal="right"/>
      <protection hidden="1"/>
    </xf>
    <xf numFmtId="0" fontId="0" fillId="0" borderId="0" xfId="0" applyProtection="1">
      <protection hidden="1"/>
    </xf>
    <xf numFmtId="168" fontId="4" fillId="10" borderId="1" xfId="7" applyFont="1" applyFill="1" applyBorder="1" applyAlignment="1" applyProtection="1">
      <alignment horizontal="right" wrapText="1"/>
      <protection hidden="1"/>
    </xf>
    <xf numFmtId="0" fontId="7" fillId="4" borderId="26" xfId="0" applyFont="1" applyFill="1" applyBorder="1" applyAlignment="1" applyProtection="1">
      <alignment horizontal="left"/>
      <protection hidden="1"/>
    </xf>
    <xf numFmtId="0" fontId="5" fillId="0" borderId="0" xfId="0" applyFont="1" applyProtection="1">
      <protection hidden="1"/>
    </xf>
    <xf numFmtId="169" fontId="0" fillId="0" borderId="0" xfId="0" applyNumberFormat="1" applyProtection="1">
      <protection hidden="1"/>
    </xf>
    <xf numFmtId="0" fontId="6" fillId="0" borderId="0" xfId="0" applyFont="1" applyAlignment="1" applyProtection="1">
      <alignment wrapText="1"/>
      <protection hidden="1"/>
    </xf>
    <xf numFmtId="166" fontId="0" fillId="9" borderId="1" xfId="0" applyNumberFormat="1" applyFill="1" applyBorder="1" applyAlignment="1" applyProtection="1">
      <alignment horizontal="right" wrapText="1"/>
      <protection hidden="1"/>
    </xf>
    <xf numFmtId="0" fontId="0" fillId="9" borderId="1" xfId="0" applyFill="1" applyBorder="1" applyAlignment="1" applyProtection="1">
      <alignment wrapText="1"/>
      <protection hidden="1"/>
    </xf>
    <xf numFmtId="0" fontId="0" fillId="9" borderId="1" xfId="0" applyFill="1" applyBorder="1" applyAlignment="1" applyProtection="1">
      <alignment horizontal="right" wrapText="1"/>
      <protection hidden="1"/>
    </xf>
    <xf numFmtId="10" fontId="0" fillId="9" borderId="1" xfId="0" applyNumberFormat="1" applyFill="1" applyBorder="1" applyAlignment="1" applyProtection="1">
      <alignment horizontal="right" wrapText="1"/>
      <protection hidden="1"/>
    </xf>
    <xf numFmtId="166" fontId="0" fillId="12" borderId="1" xfId="0" applyNumberFormat="1" applyFill="1" applyBorder="1" applyAlignment="1" applyProtection="1">
      <alignment horizontal="right" wrapText="1"/>
      <protection hidden="1"/>
    </xf>
    <xf numFmtId="0" fontId="0" fillId="12" borderId="1" xfId="0" applyFill="1" applyBorder="1" applyAlignment="1" applyProtection="1">
      <alignment horizontal="right" wrapText="1"/>
      <protection hidden="1"/>
    </xf>
    <xf numFmtId="9" fontId="0" fillId="12" borderId="1" xfId="0" applyNumberFormat="1" applyFill="1" applyBorder="1" applyAlignment="1" applyProtection="1">
      <alignment horizontal="right" wrapText="1"/>
      <protection hidden="1"/>
    </xf>
    <xf numFmtId="169" fontId="0" fillId="0" borderId="0" xfId="0" applyNumberFormat="1" applyAlignment="1" applyProtection="1">
      <alignment horizontal="right"/>
      <protection hidden="1"/>
    </xf>
    <xf numFmtId="0" fontId="5" fillId="0" borderId="23" xfId="0" applyFont="1" applyBorder="1" applyProtection="1">
      <protection hidden="1"/>
    </xf>
    <xf numFmtId="0" fontId="2" fillId="0" borderId="0" xfId="0" applyFont="1" applyAlignment="1" applyProtection="1">
      <alignment horizontal="right"/>
      <protection hidden="1"/>
    </xf>
    <xf numFmtId="44" fontId="0" fillId="0" borderId="0" xfId="0" applyNumberFormat="1" applyAlignment="1" applyProtection="1">
      <alignment horizontal="right"/>
      <protection hidden="1"/>
    </xf>
    <xf numFmtId="169" fontId="0" fillId="11" borderId="0" xfId="0" applyNumberFormat="1" applyFill="1" applyAlignment="1" applyProtection="1">
      <alignment horizontal="right"/>
      <protection hidden="1"/>
    </xf>
    <xf numFmtId="169" fontId="0" fillId="0" borderId="15" xfId="0" applyNumberFormat="1" applyBorder="1" applyAlignment="1" applyProtection="1">
      <alignment horizontal="right"/>
      <protection hidden="1"/>
    </xf>
    <xf numFmtId="169" fontId="0" fillId="0" borderId="10" xfId="0" applyNumberFormat="1" applyBorder="1" applyAlignment="1" applyProtection="1">
      <alignment horizontal="right"/>
      <protection hidden="1"/>
    </xf>
    <xf numFmtId="0" fontId="5" fillId="0" borderId="16" xfId="0" applyFont="1" applyBorder="1" applyProtection="1">
      <protection hidden="1"/>
    </xf>
    <xf numFmtId="0" fontId="5" fillId="0" borderId="20" xfId="0" applyFont="1" applyBorder="1" applyProtection="1">
      <protection hidden="1"/>
    </xf>
    <xf numFmtId="169" fontId="0" fillId="0" borderId="12" xfId="0" applyNumberFormat="1" applyBorder="1" applyAlignment="1" applyProtection="1">
      <alignment horizontal="right"/>
      <protection hidden="1"/>
    </xf>
    <xf numFmtId="0" fontId="5" fillId="0" borderId="16" xfId="0" applyFont="1" applyBorder="1" applyAlignment="1" applyProtection="1">
      <alignment horizontal="center"/>
      <protection hidden="1"/>
    </xf>
    <xf numFmtId="0" fontId="5" fillId="0" borderId="20" xfId="0" applyFont="1" applyBorder="1" applyAlignment="1" applyProtection="1">
      <alignment horizontal="center"/>
      <protection hidden="1"/>
    </xf>
    <xf numFmtId="169" fontId="5" fillId="0" borderId="16" xfId="0" applyNumberFormat="1" applyFont="1" applyBorder="1" applyProtection="1">
      <protection hidden="1"/>
    </xf>
    <xf numFmtId="44" fontId="5" fillId="0" borderId="20" xfId="0" applyNumberFormat="1" applyFont="1" applyBorder="1" applyProtection="1">
      <protection hidden="1"/>
    </xf>
    <xf numFmtId="0" fontId="5" fillId="0" borderId="10" xfId="0" applyFont="1" applyBorder="1" applyProtection="1">
      <protection hidden="1"/>
    </xf>
    <xf numFmtId="0" fontId="5" fillId="0" borderId="21" xfId="0" applyFont="1" applyBorder="1" applyProtection="1">
      <protection hidden="1"/>
    </xf>
    <xf numFmtId="44" fontId="5" fillId="0" borderId="16" xfId="0" applyNumberFormat="1" applyFont="1" applyBorder="1" applyProtection="1">
      <protection hidden="1"/>
    </xf>
    <xf numFmtId="44" fontId="5" fillId="3" borderId="16" xfId="0" applyNumberFormat="1" applyFont="1" applyFill="1" applyBorder="1" applyProtection="1">
      <protection hidden="1"/>
    </xf>
    <xf numFmtId="44" fontId="5" fillId="3" borderId="20" xfId="0" applyNumberFormat="1" applyFont="1" applyFill="1" applyBorder="1" applyProtection="1">
      <protection hidden="1"/>
    </xf>
    <xf numFmtId="0" fontId="22" fillId="0" borderId="13" xfId="0" applyFont="1" applyBorder="1" applyProtection="1">
      <protection hidden="1"/>
    </xf>
    <xf numFmtId="0" fontId="5" fillId="0" borderId="11" xfId="0" applyFont="1" applyBorder="1" applyProtection="1">
      <protection hidden="1"/>
    </xf>
    <xf numFmtId="0" fontId="22" fillId="0" borderId="11" xfId="0" applyFont="1" applyBorder="1" applyProtection="1">
      <protection hidden="1"/>
    </xf>
    <xf numFmtId="0" fontId="22" fillId="0" borderId="12" xfId="0" applyFont="1" applyBorder="1" applyProtection="1">
      <protection hidden="1"/>
    </xf>
    <xf numFmtId="0" fontId="22" fillId="0" borderId="22" xfId="0" applyFont="1" applyBorder="1" applyProtection="1">
      <protection hidden="1"/>
    </xf>
    <xf numFmtId="0" fontId="22" fillId="0" borderId="23" xfId="0" applyFont="1" applyBorder="1" applyProtection="1">
      <protection hidden="1"/>
    </xf>
    <xf numFmtId="0" fontId="22" fillId="0" borderId="24" xfId="0" applyFont="1" applyBorder="1" applyProtection="1">
      <protection hidden="1"/>
    </xf>
    <xf numFmtId="0" fontId="21" fillId="0" borderId="0" xfId="0" applyFont="1" applyAlignment="1" applyProtection="1">
      <alignment wrapText="1"/>
      <protection hidden="1"/>
    </xf>
    <xf numFmtId="0" fontId="21" fillId="0" borderId="0" xfId="0" applyFont="1" applyProtection="1">
      <protection hidden="1"/>
    </xf>
    <xf numFmtId="8" fontId="21" fillId="0" borderId="0" xfId="0" applyNumberFormat="1" applyFont="1" applyProtection="1">
      <protection hidden="1"/>
    </xf>
    <xf numFmtId="0" fontId="21" fillId="0" borderId="23" xfId="0" applyFont="1" applyBorder="1" applyProtection="1">
      <protection hidden="1"/>
    </xf>
    <xf numFmtId="0" fontId="0" fillId="12" borderId="1" xfId="0" applyFill="1" applyBorder="1" applyAlignment="1" applyProtection="1">
      <alignment wrapText="1"/>
      <protection hidden="1"/>
    </xf>
    <xf numFmtId="0" fontId="11" fillId="0" borderId="1" xfId="0" quotePrefix="1" applyFont="1" applyBorder="1" applyAlignment="1" applyProtection="1">
      <alignment horizontal="right" wrapText="1"/>
      <protection hidden="1"/>
    </xf>
    <xf numFmtId="0" fontId="19" fillId="7" borderId="1" xfId="0" applyFont="1" applyFill="1" applyBorder="1" applyAlignment="1" applyProtection="1">
      <alignment horizontal="right" wrapText="1"/>
      <protection hidden="1"/>
    </xf>
    <xf numFmtId="169" fontId="0" fillId="0" borderId="1" xfId="0" applyNumberFormat="1" applyBorder="1" applyProtection="1">
      <protection hidden="1"/>
    </xf>
    <xf numFmtId="10" fontId="0" fillId="0" borderId="1" xfId="0" applyNumberFormat="1" applyBorder="1" applyProtection="1">
      <protection hidden="1"/>
    </xf>
    <xf numFmtId="44" fontId="16" fillId="0" borderId="10" xfId="0" applyNumberFormat="1" applyFont="1" applyBorder="1" applyProtection="1">
      <protection hidden="1"/>
    </xf>
    <xf numFmtId="169" fontId="16" fillId="0" borderId="10" xfId="0" applyNumberFormat="1" applyFont="1" applyBorder="1" applyProtection="1">
      <protection hidden="1"/>
    </xf>
    <xf numFmtId="44" fontId="16" fillId="0" borderId="21" xfId="0" applyNumberFormat="1" applyFont="1" applyBorder="1" applyProtection="1">
      <protection hidden="1"/>
    </xf>
    <xf numFmtId="0" fontId="2" fillId="0" borderId="0" xfId="0" applyFont="1" applyAlignment="1">
      <alignment wrapText="1"/>
    </xf>
    <xf numFmtId="0" fontId="5" fillId="0" borderId="10" xfId="0" applyFont="1" applyBorder="1" applyAlignment="1" applyProtection="1">
      <alignment horizontal="center"/>
      <protection hidden="1"/>
    </xf>
    <xf numFmtId="44" fontId="16" fillId="3" borderId="10" xfId="0" applyNumberFormat="1" applyFont="1" applyFill="1" applyBorder="1" applyProtection="1">
      <protection hidden="1"/>
    </xf>
    <xf numFmtId="44" fontId="16" fillId="3" borderId="21" xfId="0" applyNumberFormat="1" applyFont="1" applyFill="1" applyBorder="1" applyProtection="1">
      <protection hidden="1"/>
    </xf>
    <xf numFmtId="0" fontId="25" fillId="0" borderId="0" xfId="0" applyFont="1" applyProtection="1">
      <protection hidden="1"/>
    </xf>
    <xf numFmtId="0" fontId="0" fillId="9" borderId="1" xfId="0" applyFill="1" applyBorder="1" applyAlignment="1" applyProtection="1">
      <alignment horizontal="center" wrapText="1"/>
      <protection hidden="1"/>
    </xf>
    <xf numFmtId="0" fontId="5" fillId="13" borderId="27" xfId="0" applyFont="1" applyFill="1" applyBorder="1" applyProtection="1">
      <protection locked="0" hidden="1"/>
    </xf>
    <xf numFmtId="0" fontId="5" fillId="13" borderId="28" xfId="0" applyFont="1" applyFill="1" applyBorder="1" applyProtection="1">
      <protection locked="0" hidden="1"/>
    </xf>
    <xf numFmtId="44" fontId="5" fillId="13" borderId="29" xfId="0" applyNumberFormat="1" applyFont="1" applyFill="1" applyBorder="1" applyProtection="1">
      <protection locked="0" hidden="1"/>
    </xf>
    <xf numFmtId="44" fontId="5" fillId="13" borderId="30" xfId="0" applyNumberFormat="1" applyFont="1" applyFill="1" applyBorder="1" applyProtection="1">
      <protection locked="0" hidden="1"/>
    </xf>
    <xf numFmtId="10" fontId="5" fillId="13" borderId="27" xfId="0" applyNumberFormat="1" applyFont="1" applyFill="1" applyBorder="1" applyProtection="1">
      <protection locked="0" hidden="1"/>
    </xf>
    <xf numFmtId="10" fontId="5" fillId="13" borderId="31" xfId="0" applyNumberFormat="1" applyFont="1" applyFill="1" applyBorder="1" applyProtection="1">
      <protection locked="0" hidden="1"/>
    </xf>
    <xf numFmtId="44" fontId="16" fillId="13" borderId="27" xfId="0" applyNumberFormat="1" applyFont="1" applyFill="1" applyBorder="1" applyProtection="1">
      <protection locked="0" hidden="1"/>
    </xf>
    <xf numFmtId="44" fontId="16" fillId="13" borderId="31" xfId="0" applyNumberFormat="1" applyFont="1" applyFill="1" applyBorder="1" applyProtection="1">
      <protection locked="0" hidden="1"/>
    </xf>
    <xf numFmtId="44" fontId="5" fillId="13" borderId="32" xfId="0" applyNumberFormat="1" applyFont="1" applyFill="1" applyBorder="1" applyProtection="1">
      <protection locked="0" hidden="1"/>
    </xf>
    <xf numFmtId="44" fontId="5" fillId="13" borderId="33" xfId="0" applyNumberFormat="1" applyFont="1" applyFill="1" applyBorder="1" applyProtection="1">
      <protection locked="0" hidden="1"/>
    </xf>
    <xf numFmtId="10" fontId="5" fillId="13" borderId="34" xfId="0" applyNumberFormat="1" applyFont="1" applyFill="1" applyBorder="1" applyProtection="1">
      <protection locked="0" hidden="1"/>
    </xf>
    <xf numFmtId="44" fontId="16" fillId="13" borderId="34" xfId="0" applyNumberFormat="1" applyFont="1" applyFill="1" applyBorder="1" applyProtection="1">
      <protection locked="0" hidden="1"/>
    </xf>
    <xf numFmtId="0" fontId="5" fillId="0" borderId="35" xfId="0" applyFont="1" applyBorder="1" applyProtection="1">
      <protection hidden="1"/>
    </xf>
    <xf numFmtId="0" fontId="5" fillId="0" borderId="0" xfId="0" applyFont="1" applyAlignment="1" applyProtection="1">
      <alignment horizontal="center"/>
      <protection hidden="1"/>
    </xf>
    <xf numFmtId="0" fontId="0" fillId="0" borderId="36" xfId="0" applyBorder="1" applyProtection="1">
      <protection hidden="1"/>
    </xf>
    <xf numFmtId="0" fontId="8" fillId="2" borderId="0" xfId="0" applyFont="1" applyFill="1" applyProtection="1">
      <protection hidden="1"/>
    </xf>
    <xf numFmtId="0" fontId="5" fillId="0" borderId="0" xfId="0" applyFont="1" applyAlignment="1" applyProtection="1">
      <alignment horizontal="center" wrapText="1"/>
      <protection hidden="1"/>
    </xf>
    <xf numFmtId="0" fontId="7" fillId="0" borderId="36" xfId="0" applyFont="1" applyBorder="1" applyProtection="1">
      <protection hidden="1"/>
    </xf>
    <xf numFmtId="0" fontId="10" fillId="0" borderId="0" xfId="0" applyFont="1" applyProtection="1">
      <protection hidden="1"/>
    </xf>
    <xf numFmtId="0" fontId="6" fillId="0" borderId="36" xfId="0" applyFont="1" applyBorder="1" applyProtection="1">
      <protection hidden="1"/>
    </xf>
    <xf numFmtId="0" fontId="5" fillId="0" borderId="35" xfId="0" applyFont="1" applyBorder="1" applyAlignment="1" applyProtection="1">
      <alignment horizontal="right"/>
      <protection hidden="1"/>
    </xf>
    <xf numFmtId="0" fontId="10" fillId="0" borderId="35" xfId="0" applyFont="1" applyBorder="1" applyAlignment="1" applyProtection="1">
      <alignment horizontal="left"/>
      <protection hidden="1"/>
    </xf>
    <xf numFmtId="0" fontId="10" fillId="0" borderId="0" xfId="0" applyFont="1" applyAlignment="1" applyProtection="1">
      <alignment horizontal="left"/>
      <protection hidden="1"/>
    </xf>
    <xf numFmtId="0" fontId="9" fillId="0" borderId="35" xfId="0" applyFont="1" applyBorder="1" applyAlignment="1" applyProtection="1">
      <alignment horizontal="right"/>
      <protection hidden="1"/>
    </xf>
    <xf numFmtId="0" fontId="16" fillId="0" borderId="0" xfId="0" applyFont="1" applyProtection="1">
      <protection hidden="1"/>
    </xf>
    <xf numFmtId="0" fontId="7" fillId="4" borderId="36" xfId="0" applyFont="1" applyFill="1" applyBorder="1" applyAlignment="1" applyProtection="1">
      <alignment horizontal="left"/>
      <protection hidden="1"/>
    </xf>
    <xf numFmtId="0" fontId="9" fillId="0" borderId="0" xfId="0" applyFont="1" applyAlignment="1" applyProtection="1">
      <alignment horizontal="right"/>
      <protection hidden="1"/>
    </xf>
    <xf numFmtId="0" fontId="13" fillId="0" borderId="0" xfId="0" applyFont="1" applyAlignment="1" applyProtection="1">
      <alignment horizontal="right"/>
      <protection hidden="1"/>
    </xf>
    <xf numFmtId="0" fontId="7" fillId="0" borderId="36" xfId="0" applyFont="1" applyBorder="1" applyAlignment="1" applyProtection="1">
      <alignment horizontal="left"/>
      <protection hidden="1"/>
    </xf>
    <xf numFmtId="0" fontId="24" fillId="0" borderId="36" xfId="0" applyFont="1" applyBorder="1" applyAlignment="1" applyProtection="1">
      <alignment horizontal="center"/>
      <protection hidden="1"/>
    </xf>
    <xf numFmtId="10" fontId="5" fillId="0" borderId="0" xfId="0" applyNumberFormat="1" applyFont="1" applyProtection="1">
      <protection hidden="1"/>
    </xf>
    <xf numFmtId="10" fontId="6" fillId="0" borderId="36" xfId="0" applyNumberFormat="1" applyFont="1" applyBorder="1" applyProtection="1">
      <protection hidden="1"/>
    </xf>
    <xf numFmtId="0" fontId="17" fillId="0" borderId="35" xfId="0" applyFont="1" applyBorder="1" applyAlignment="1" applyProtection="1">
      <alignment horizontal="right"/>
      <protection hidden="1"/>
    </xf>
    <xf numFmtId="44" fontId="16" fillId="0" borderId="0" xfId="0" applyNumberFormat="1" applyFont="1" applyProtection="1">
      <protection hidden="1"/>
    </xf>
    <xf numFmtId="44" fontId="17" fillId="0" borderId="0" xfId="0" applyNumberFormat="1" applyFont="1" applyAlignment="1" applyProtection="1">
      <alignment horizontal="right"/>
      <protection hidden="1"/>
    </xf>
    <xf numFmtId="169" fontId="5" fillId="0" borderId="0" xfId="0" applyNumberFormat="1" applyFont="1" applyProtection="1">
      <protection hidden="1"/>
    </xf>
    <xf numFmtId="169" fontId="9" fillId="0" borderId="0" xfId="0" applyNumberFormat="1" applyFont="1" applyAlignment="1" applyProtection="1">
      <alignment horizontal="right"/>
      <protection hidden="1"/>
    </xf>
    <xf numFmtId="169" fontId="13" fillId="0" borderId="36" xfId="0" applyNumberFormat="1" applyFont="1" applyBorder="1" applyAlignment="1" applyProtection="1">
      <alignment horizontal="right"/>
      <protection hidden="1"/>
    </xf>
    <xf numFmtId="169" fontId="5" fillId="0" borderId="0" xfId="0" applyNumberFormat="1" applyFont="1" applyAlignment="1" applyProtection="1">
      <alignment horizontal="center" wrapText="1"/>
      <protection hidden="1"/>
    </xf>
    <xf numFmtId="44" fontId="16" fillId="0" borderId="0" xfId="0" applyNumberFormat="1" applyFont="1" applyAlignment="1" applyProtection="1">
      <alignment horizontal="center" wrapText="1"/>
      <protection hidden="1"/>
    </xf>
    <xf numFmtId="169" fontId="6" fillId="0" borderId="36" xfId="0" applyNumberFormat="1" applyFont="1" applyBorder="1" applyAlignment="1" applyProtection="1">
      <alignment horizontal="center" wrapText="1"/>
      <protection hidden="1"/>
    </xf>
    <xf numFmtId="44" fontId="16" fillId="3" borderId="0" xfId="0" applyNumberFormat="1" applyFont="1" applyFill="1" applyProtection="1">
      <protection hidden="1"/>
    </xf>
    <xf numFmtId="169" fontId="16" fillId="0" borderId="0" xfId="0" applyNumberFormat="1" applyFont="1" applyProtection="1">
      <protection hidden="1"/>
    </xf>
    <xf numFmtId="169" fontId="6" fillId="0" borderId="36" xfId="0" applyNumberFormat="1" applyFont="1" applyBorder="1" applyProtection="1">
      <protection hidden="1"/>
    </xf>
    <xf numFmtId="0" fontId="23" fillId="0" borderId="35" xfId="0" applyFont="1" applyBorder="1" applyProtection="1">
      <protection hidden="1"/>
    </xf>
    <xf numFmtId="0" fontId="22" fillId="0" borderId="0" xfId="0" applyFont="1" applyProtection="1">
      <protection hidden="1"/>
    </xf>
    <xf numFmtId="0" fontId="22" fillId="0" borderId="35" xfId="0" applyFont="1" applyBorder="1" applyProtection="1">
      <protection hidden="1"/>
    </xf>
    <xf numFmtId="44" fontId="22" fillId="0" borderId="0" xfId="0" applyNumberFormat="1" applyFont="1" applyProtection="1">
      <protection hidden="1"/>
    </xf>
    <xf numFmtId="44" fontId="22" fillId="3" borderId="0" xfId="0" applyNumberFormat="1" applyFont="1" applyFill="1" applyProtection="1">
      <protection hidden="1"/>
    </xf>
    <xf numFmtId="0" fontId="22" fillId="0" borderId="35" xfId="0" applyFont="1" applyBorder="1" applyAlignment="1" applyProtection="1">
      <alignment horizontal="right"/>
      <protection hidden="1"/>
    </xf>
    <xf numFmtId="0" fontId="22" fillId="0" borderId="37" xfId="0" applyFont="1" applyBorder="1" applyAlignment="1" applyProtection="1">
      <alignment horizontal="right"/>
      <protection hidden="1"/>
    </xf>
    <xf numFmtId="0" fontId="5" fillId="0" borderId="38" xfId="0" applyFont="1" applyBorder="1" applyProtection="1">
      <protection hidden="1"/>
    </xf>
    <xf numFmtId="44" fontId="22" fillId="3" borderId="38" xfId="0" applyNumberFormat="1" applyFont="1" applyFill="1" applyBorder="1" applyProtection="1">
      <protection hidden="1"/>
    </xf>
    <xf numFmtId="0" fontId="22" fillId="0" borderId="38" xfId="0" applyFont="1" applyBorder="1" applyProtection="1">
      <protection hidden="1"/>
    </xf>
    <xf numFmtId="0" fontId="0" fillId="0" borderId="38" xfId="0" applyBorder="1" applyProtection="1">
      <protection hidden="1"/>
    </xf>
    <xf numFmtId="0" fontId="6" fillId="0" borderId="39" xfId="0" applyFont="1" applyBorder="1" applyProtection="1">
      <protection hidden="1"/>
    </xf>
    <xf numFmtId="0" fontId="26" fillId="0" borderId="0" xfId="0" applyFont="1" applyProtection="1">
      <protection hidden="1"/>
    </xf>
    <xf numFmtId="0" fontId="7" fillId="4" borderId="35" xfId="0" applyFont="1" applyFill="1" applyBorder="1" applyAlignment="1" applyProtection="1">
      <alignment horizontal="left"/>
      <protection hidden="1"/>
    </xf>
    <xf numFmtId="0" fontId="2" fillId="0" borderId="0" xfId="0" applyFont="1"/>
    <xf numFmtId="0" fontId="0" fillId="0" borderId="0" xfId="0" applyAlignment="1">
      <alignment wrapText="1"/>
    </xf>
    <xf numFmtId="167" fontId="0" fillId="0" borderId="0" xfId="0" applyNumberFormat="1"/>
    <xf numFmtId="0" fontId="2" fillId="14" borderId="0" xfId="0" applyFont="1" applyFill="1" applyAlignment="1">
      <alignment wrapText="1"/>
    </xf>
    <xf numFmtId="0" fontId="0" fillId="0" borderId="0" xfId="0" quotePrefix="1"/>
    <xf numFmtId="0" fontId="0" fillId="0" borderId="0" xfId="0" applyAlignment="1">
      <alignment horizontal="left"/>
    </xf>
    <xf numFmtId="0" fontId="0" fillId="0" borderId="0" xfId="0" quotePrefix="1" applyAlignment="1">
      <alignment horizontal="left"/>
    </xf>
    <xf numFmtId="0" fontId="31" fillId="0" borderId="0" xfId="2" applyFont="1" applyAlignment="1">
      <alignment horizontal="center"/>
    </xf>
    <xf numFmtId="166" fontId="32" fillId="0" borderId="0" xfId="2" applyNumberFormat="1" applyFont="1" applyAlignment="1">
      <alignment horizontal="left"/>
    </xf>
    <xf numFmtId="166" fontId="32" fillId="0" borderId="0" xfId="2" applyNumberFormat="1" applyFont="1" applyAlignment="1">
      <alignment horizontal="left" vertical="top"/>
    </xf>
    <xf numFmtId="0" fontId="33" fillId="0" borderId="0" xfId="2" applyFont="1"/>
    <xf numFmtId="0" fontId="34" fillId="0" borderId="2" xfId="2" applyFont="1" applyBorder="1"/>
    <xf numFmtId="0" fontId="34" fillId="0" borderId="3" xfId="2" applyFont="1" applyBorder="1"/>
    <xf numFmtId="167" fontId="35" fillId="0" borderId="3" xfId="1" applyNumberFormat="1" applyFont="1" applyBorder="1"/>
    <xf numFmtId="0" fontId="35" fillId="0" borderId="4" xfId="2" applyFont="1" applyBorder="1"/>
    <xf numFmtId="0" fontId="35" fillId="0" borderId="0" xfId="2" applyFont="1"/>
    <xf numFmtId="165" fontId="0" fillId="0" borderId="0" xfId="1" applyFont="1" applyAlignment="1">
      <alignment horizontal="center"/>
    </xf>
    <xf numFmtId="0" fontId="35" fillId="0" borderId="4" xfId="2" applyFont="1" applyBorder="1" applyAlignment="1">
      <alignment horizontal="left"/>
    </xf>
    <xf numFmtId="0" fontId="35" fillId="0" borderId="0" xfId="2" applyFont="1" applyAlignment="1">
      <alignment horizontal="left"/>
    </xf>
    <xf numFmtId="165" fontId="0" fillId="15" borderId="0" xfId="1" applyFont="1" applyFill="1" applyAlignment="1">
      <alignment horizontal="center"/>
    </xf>
    <xf numFmtId="0" fontId="35" fillId="0" borderId="5" xfId="2" applyFont="1" applyBorder="1" applyAlignment="1">
      <alignment horizontal="left"/>
    </xf>
    <xf numFmtId="165" fontId="0" fillId="15" borderId="5" xfId="1" applyFont="1" applyFill="1" applyBorder="1" applyAlignment="1">
      <alignment horizontal="center"/>
    </xf>
    <xf numFmtId="165" fontId="0" fillId="0" borderId="5" xfId="1" applyFont="1" applyBorder="1" applyAlignment="1">
      <alignment horizontal="center"/>
    </xf>
    <xf numFmtId="0" fontId="4" fillId="0" borderId="0" xfId="3"/>
    <xf numFmtId="166" fontId="36" fillId="2" borderId="9" xfId="3" applyNumberFormat="1" applyFont="1" applyFill="1" applyBorder="1" applyAlignment="1">
      <alignment horizontal="left"/>
    </xf>
    <xf numFmtId="0" fontId="36" fillId="2" borderId="0" xfId="3" applyFont="1" applyFill="1" applyAlignment="1">
      <alignment horizontal="left" vertical="center"/>
    </xf>
    <xf numFmtId="0" fontId="37" fillId="0" borderId="0" xfId="3" applyFont="1"/>
    <xf numFmtId="0" fontId="36" fillId="2" borderId="11" xfId="3" applyFont="1" applyFill="1" applyBorder="1" applyAlignment="1">
      <alignment horizontal="left" vertical="top"/>
    </xf>
    <xf numFmtId="166" fontId="36" fillId="2" borderId="11" xfId="3" applyNumberFormat="1" applyFont="1" applyFill="1" applyBorder="1" applyAlignment="1">
      <alignment horizontal="left" vertical="top"/>
    </xf>
    <xf numFmtId="4" fontId="0" fillId="0" borderId="0" xfId="0" applyNumberFormat="1"/>
    <xf numFmtId="0" fontId="4" fillId="16" borderId="0" xfId="0" applyFont="1" applyFill="1" applyAlignment="1">
      <alignment horizontal="right" wrapText="1"/>
    </xf>
    <xf numFmtId="0" fontId="14" fillId="17" borderId="0" xfId="0" applyFont="1" applyFill="1"/>
    <xf numFmtId="0" fontId="14" fillId="17" borderId="14" xfId="0" applyFont="1" applyFill="1" applyBorder="1"/>
    <xf numFmtId="0" fontId="14" fillId="17" borderId="15" xfId="0" applyFont="1" applyFill="1" applyBorder="1"/>
    <xf numFmtId="0" fontId="0" fillId="0" borderId="16" xfId="0" applyBorder="1"/>
    <xf numFmtId="0" fontId="0" fillId="0" borderId="10" xfId="0" applyBorder="1"/>
    <xf numFmtId="0" fontId="4" fillId="0" borderId="10" xfId="0" applyFont="1" applyBorder="1"/>
    <xf numFmtId="0" fontId="0" fillId="0" borderId="13" xfId="0" applyBorder="1"/>
    <xf numFmtId="0" fontId="0" fillId="0" borderId="12" xfId="0" applyBorder="1"/>
    <xf numFmtId="0" fontId="29" fillId="0" borderId="38" xfId="0" applyFont="1" applyBorder="1" applyProtection="1">
      <protection hidden="1"/>
    </xf>
    <xf numFmtId="0" fontId="30" fillId="20" borderId="0" xfId="0" applyFont="1" applyFill="1"/>
    <xf numFmtId="3" fontId="0" fillId="9" borderId="1" xfId="0" applyNumberFormat="1" applyFill="1" applyBorder="1" applyAlignment="1" applyProtection="1">
      <alignment horizontal="right" wrapText="1"/>
      <protection hidden="1"/>
    </xf>
    <xf numFmtId="3" fontId="0" fillId="0" borderId="1" xfId="0" applyNumberFormat="1" applyBorder="1" applyProtection="1">
      <protection hidden="1"/>
    </xf>
    <xf numFmtId="166" fontId="0" fillId="9" borderId="6" xfId="0" applyNumberFormat="1" applyFill="1" applyBorder="1" applyProtection="1">
      <protection hidden="1"/>
    </xf>
    <xf numFmtId="0" fontId="2" fillId="9" borderId="1" xfId="0" applyFont="1" applyFill="1" applyBorder="1" applyAlignment="1" applyProtection="1">
      <alignment horizontal="center" wrapText="1"/>
      <protection hidden="1"/>
    </xf>
    <xf numFmtId="166" fontId="0" fillId="9" borderId="7" xfId="0" applyNumberFormat="1" applyFill="1" applyBorder="1" applyProtection="1">
      <protection hidden="1"/>
    </xf>
    <xf numFmtId="166" fontId="0" fillId="9" borderId="8" xfId="0" applyNumberFormat="1" applyFill="1" applyBorder="1" applyProtection="1">
      <protection hidden="1"/>
    </xf>
    <xf numFmtId="0" fontId="9" fillId="0" borderId="0" xfId="0" applyFont="1" applyAlignment="1" applyProtection="1">
      <alignment horizontal="center" wrapText="1"/>
      <protection hidden="1"/>
    </xf>
    <xf numFmtId="0" fontId="9" fillId="0" borderId="1" xfId="0" applyFont="1" applyBorder="1" applyAlignment="1" applyProtection="1">
      <alignment horizontal="center" wrapText="1"/>
      <protection hidden="1"/>
    </xf>
    <xf numFmtId="0" fontId="2" fillId="0" borderId="1" xfId="0" applyFont="1" applyBorder="1" applyAlignment="1" applyProtection="1">
      <alignment wrapText="1"/>
      <protection hidden="1"/>
    </xf>
    <xf numFmtId="0" fontId="38" fillId="2" borderId="1" xfId="0" applyFont="1" applyFill="1" applyBorder="1" applyAlignment="1" applyProtection="1">
      <alignment horizontal="left"/>
      <protection hidden="1"/>
    </xf>
    <xf numFmtId="10" fontId="30" fillId="18" borderId="1" xfId="0" applyNumberFormat="1" applyFont="1" applyFill="1" applyBorder="1" applyAlignment="1" applyProtection="1">
      <alignment horizontal="center"/>
      <protection locked="0" hidden="1"/>
    </xf>
    <xf numFmtId="8" fontId="30" fillId="18" borderId="1" xfId="0" applyNumberFormat="1" applyFont="1" applyFill="1" applyBorder="1" applyAlignment="1" applyProtection="1">
      <alignment horizontal="center"/>
      <protection locked="0" hidden="1"/>
    </xf>
    <xf numFmtId="0" fontId="29" fillId="0" borderId="50" xfId="0" applyFont="1" applyBorder="1" applyProtection="1">
      <protection hidden="1"/>
    </xf>
    <xf numFmtId="0" fontId="9" fillId="0" borderId="1" xfId="0" applyFont="1" applyBorder="1" applyProtection="1">
      <protection hidden="1"/>
    </xf>
    <xf numFmtId="7" fontId="30" fillId="20" borderId="0" xfId="0" applyNumberFormat="1" applyFont="1" applyFill="1"/>
    <xf numFmtId="44" fontId="5" fillId="21" borderId="1" xfId="0" applyNumberFormat="1" applyFont="1" applyFill="1" applyBorder="1" applyAlignment="1" applyProtection="1">
      <alignment horizontal="right"/>
      <protection locked="0" hidden="1"/>
    </xf>
    <xf numFmtId="10" fontId="0" fillId="21" borderId="1" xfId="0" applyNumberFormat="1" applyFill="1" applyBorder="1" applyAlignment="1" applyProtection="1">
      <alignment horizontal="center"/>
      <protection locked="0" hidden="1"/>
    </xf>
    <xf numFmtId="1" fontId="0" fillId="21" borderId="1" xfId="0" applyNumberFormat="1" applyFill="1" applyBorder="1" applyAlignment="1" applyProtection="1">
      <alignment horizontal="center"/>
      <protection locked="0" hidden="1"/>
    </xf>
    <xf numFmtId="44" fontId="0" fillId="21" borderId="1" xfId="0" applyNumberFormat="1" applyFill="1" applyBorder="1" applyAlignment="1" applyProtection="1">
      <alignment horizontal="center"/>
      <protection locked="0" hidden="1"/>
    </xf>
    <xf numFmtId="44" fontId="0" fillId="0" borderId="0" xfId="0" applyNumberFormat="1"/>
    <xf numFmtId="0" fontId="29" fillId="0" borderId="72" xfId="0" applyFont="1" applyBorder="1" applyProtection="1">
      <protection hidden="1"/>
    </xf>
    <xf numFmtId="0" fontId="40" fillId="0" borderId="0" xfId="0" applyFont="1" applyAlignment="1">
      <alignment horizontal="left" vertical="center"/>
    </xf>
    <xf numFmtId="0" fontId="29" fillId="0" borderId="0" xfId="0" applyFont="1" applyProtection="1">
      <protection hidden="1"/>
    </xf>
    <xf numFmtId="0" fontId="39" fillId="19" borderId="69" xfId="0" applyFont="1" applyFill="1" applyBorder="1" applyAlignment="1" applyProtection="1">
      <alignment horizontal="left"/>
      <protection hidden="1"/>
    </xf>
    <xf numFmtId="0" fontId="39" fillId="0" borderId="71" xfId="0" applyFont="1" applyBorder="1" applyProtection="1">
      <protection hidden="1"/>
    </xf>
    <xf numFmtId="0" fontId="39" fillId="0" borderId="0" xfId="0" applyFont="1" applyProtection="1">
      <protection hidden="1"/>
    </xf>
    <xf numFmtId="0" fontId="41" fillId="0" borderId="0" xfId="0" applyFont="1" applyProtection="1">
      <protection hidden="1"/>
    </xf>
    <xf numFmtId="0" fontId="41" fillId="0" borderId="0" xfId="0" applyFont="1" applyAlignment="1" applyProtection="1">
      <alignment horizontal="center"/>
      <protection hidden="1"/>
    </xf>
    <xf numFmtId="0" fontId="42" fillId="0" borderId="71" xfId="0" applyFont="1" applyBorder="1" applyProtection="1">
      <protection hidden="1"/>
    </xf>
    <xf numFmtId="0" fontId="42" fillId="0" borderId="0" xfId="0" applyFont="1" applyAlignment="1" applyProtection="1">
      <alignment horizontal="center" wrapText="1"/>
      <protection hidden="1"/>
    </xf>
    <xf numFmtId="0" fontId="43" fillId="0" borderId="0" xfId="0" applyFont="1" applyAlignment="1" applyProtection="1">
      <alignment wrapText="1"/>
      <protection hidden="1"/>
    </xf>
    <xf numFmtId="0" fontId="43" fillId="0" borderId="0" xfId="0" applyFont="1" applyProtection="1">
      <protection hidden="1"/>
    </xf>
    <xf numFmtId="0" fontId="42" fillId="0" borderId="72" xfId="0" applyFont="1" applyBorder="1" applyAlignment="1" applyProtection="1">
      <alignment horizontal="center" wrapText="1"/>
      <protection hidden="1"/>
    </xf>
    <xf numFmtId="0" fontId="44" fillId="2" borderId="73" xfId="0" applyFont="1" applyFill="1" applyBorder="1" applyAlignment="1" applyProtection="1">
      <alignment horizontal="left"/>
      <protection hidden="1"/>
    </xf>
    <xf numFmtId="0" fontId="29" fillId="0" borderId="65" xfId="0" applyFont="1" applyBorder="1" applyProtection="1">
      <protection hidden="1"/>
    </xf>
    <xf numFmtId="44" fontId="41" fillId="13" borderId="65" xfId="0" applyNumberFormat="1" applyFont="1" applyFill="1" applyBorder="1" applyAlignment="1" applyProtection="1">
      <alignment horizontal="right"/>
      <protection locked="0" hidden="1"/>
    </xf>
    <xf numFmtId="10" fontId="29" fillId="13" borderId="65" xfId="0" applyNumberFormat="1" applyFont="1" applyFill="1" applyBorder="1" applyAlignment="1" applyProtection="1">
      <alignment horizontal="center"/>
      <protection locked="0" hidden="1"/>
    </xf>
    <xf numFmtId="0" fontId="41" fillId="0" borderId="65" xfId="0" applyFont="1" applyBorder="1" applyAlignment="1" applyProtection="1">
      <alignment horizontal="center"/>
      <protection hidden="1"/>
    </xf>
    <xf numFmtId="10" fontId="45" fillId="21" borderId="65" xfId="0" applyNumberFormat="1" applyFont="1" applyFill="1" applyBorder="1" applyAlignment="1" applyProtection="1">
      <alignment horizontal="center"/>
      <protection locked="0" hidden="1"/>
    </xf>
    <xf numFmtId="1" fontId="41" fillId="13" borderId="65" xfId="0" applyNumberFormat="1" applyFont="1" applyFill="1" applyBorder="1" applyAlignment="1" applyProtection="1">
      <alignment horizontal="center"/>
      <protection locked="0" hidden="1"/>
    </xf>
    <xf numFmtId="0" fontId="46" fillId="2" borderId="65" xfId="0" applyFont="1" applyFill="1" applyBorder="1" applyProtection="1">
      <protection hidden="1"/>
    </xf>
    <xf numFmtId="8" fontId="45" fillId="21" borderId="74" xfId="0" applyNumberFormat="1" applyFont="1" applyFill="1" applyBorder="1" applyAlignment="1" applyProtection="1">
      <alignment horizontal="center"/>
      <protection locked="0" hidden="1"/>
    </xf>
    <xf numFmtId="0" fontId="44" fillId="2" borderId="75" xfId="0" applyFont="1" applyFill="1" applyBorder="1" applyAlignment="1" applyProtection="1">
      <alignment horizontal="left"/>
      <protection hidden="1"/>
    </xf>
    <xf numFmtId="44" fontId="41" fillId="13" borderId="67" xfId="0" applyNumberFormat="1" applyFont="1" applyFill="1" applyBorder="1" applyAlignment="1" applyProtection="1">
      <alignment horizontal="right"/>
      <protection locked="0" hidden="1"/>
    </xf>
    <xf numFmtId="10" fontId="29" fillId="13" borderId="67" xfId="0" applyNumberFormat="1" applyFont="1" applyFill="1" applyBorder="1" applyAlignment="1" applyProtection="1">
      <alignment horizontal="center"/>
      <protection locked="0" hidden="1"/>
    </xf>
    <xf numFmtId="0" fontId="41" fillId="0" borderId="67" xfId="0" applyFont="1" applyBorder="1" applyAlignment="1" applyProtection="1">
      <alignment horizontal="center"/>
      <protection hidden="1"/>
    </xf>
    <xf numFmtId="10" fontId="45" fillId="21" borderId="67" xfId="0" applyNumberFormat="1" applyFont="1" applyFill="1" applyBorder="1" applyAlignment="1" applyProtection="1">
      <alignment horizontal="center"/>
      <protection locked="0" hidden="1"/>
    </xf>
    <xf numFmtId="0" fontId="29" fillId="0" borderId="67" xfId="0" applyFont="1" applyBorder="1" applyProtection="1">
      <protection hidden="1"/>
    </xf>
    <xf numFmtId="0" fontId="46" fillId="2" borderId="67" xfId="0" applyFont="1" applyFill="1" applyBorder="1" applyProtection="1">
      <protection hidden="1"/>
    </xf>
    <xf numFmtId="0" fontId="41" fillId="13" borderId="67" xfId="0" applyFont="1" applyFill="1" applyBorder="1" applyAlignment="1" applyProtection="1">
      <alignment horizontal="center"/>
      <protection locked="0" hidden="1"/>
    </xf>
    <xf numFmtId="8" fontId="45" fillId="21" borderId="76" xfId="0" applyNumberFormat="1" applyFont="1" applyFill="1" applyBorder="1" applyAlignment="1" applyProtection="1">
      <alignment horizontal="center"/>
      <protection locked="0" hidden="1"/>
    </xf>
    <xf numFmtId="0" fontId="41" fillId="13" borderId="65" xfId="0" applyFont="1" applyFill="1" applyBorder="1" applyAlignment="1" applyProtection="1">
      <alignment horizontal="center"/>
      <protection locked="0" hidden="1"/>
    </xf>
    <xf numFmtId="0" fontId="41" fillId="0" borderId="71" xfId="0" applyFont="1" applyBorder="1" applyProtection="1">
      <protection hidden="1"/>
    </xf>
    <xf numFmtId="0" fontId="26" fillId="0" borderId="0" xfId="0" applyFont="1" applyAlignment="1" applyProtection="1">
      <alignment wrapText="1"/>
      <protection hidden="1"/>
    </xf>
    <xf numFmtId="0" fontId="29" fillId="0" borderId="71" xfId="0" applyFont="1" applyBorder="1" applyProtection="1">
      <protection hidden="1"/>
    </xf>
    <xf numFmtId="0" fontId="39" fillId="19" borderId="0" xfId="0" applyFont="1" applyFill="1" applyAlignment="1" applyProtection="1">
      <alignment horizontal="left"/>
      <protection hidden="1"/>
    </xf>
    <xf numFmtId="0" fontId="42" fillId="0" borderId="73" xfId="0" applyFont="1" applyBorder="1" applyProtection="1">
      <protection hidden="1"/>
    </xf>
    <xf numFmtId="0" fontId="43" fillId="0" borderId="73" xfId="0" applyFont="1" applyBorder="1" applyProtection="1">
      <protection hidden="1"/>
    </xf>
    <xf numFmtId="44" fontId="41" fillId="13" borderId="74" xfId="0" applyNumberFormat="1" applyFont="1" applyFill="1" applyBorder="1" applyAlignment="1" applyProtection="1">
      <alignment horizontal="right"/>
      <protection locked="0" hidden="1"/>
    </xf>
    <xf numFmtId="1" fontId="41" fillId="13" borderId="65" xfId="0" applyNumberFormat="1" applyFont="1" applyFill="1" applyBorder="1" applyAlignment="1" applyProtection="1">
      <alignment horizontal="right"/>
      <protection locked="0" hidden="1"/>
    </xf>
    <xf numFmtId="1" fontId="46" fillId="2" borderId="65" xfId="0" applyNumberFormat="1" applyFont="1" applyFill="1" applyBorder="1" applyProtection="1">
      <protection hidden="1"/>
    </xf>
    <xf numFmtId="1" fontId="41" fillId="13" borderId="74" xfId="0" applyNumberFormat="1" applyFont="1" applyFill="1" applyBorder="1" applyAlignment="1" applyProtection="1">
      <alignment horizontal="right"/>
      <protection locked="0" hidden="1"/>
    </xf>
    <xf numFmtId="9" fontId="29" fillId="0" borderId="72" xfId="0" applyNumberFormat="1" applyFont="1" applyBorder="1" applyAlignment="1" applyProtection="1">
      <alignment horizontal="right"/>
      <protection hidden="1"/>
    </xf>
    <xf numFmtId="0" fontId="41" fillId="0" borderId="67" xfId="0" applyFont="1" applyBorder="1" applyProtection="1">
      <protection hidden="1"/>
    </xf>
    <xf numFmtId="0" fontId="41" fillId="0" borderId="65" xfId="0" applyFont="1" applyBorder="1" applyProtection="1">
      <protection hidden="1"/>
    </xf>
    <xf numFmtId="0" fontId="47" fillId="0" borderId="71" xfId="0" applyFont="1" applyBorder="1" applyProtection="1">
      <protection hidden="1"/>
    </xf>
    <xf numFmtId="0" fontId="41" fillId="0" borderId="66" xfId="0" applyFont="1" applyBorder="1" applyProtection="1">
      <protection hidden="1"/>
    </xf>
    <xf numFmtId="44" fontId="41" fillId="13" borderId="66" xfId="0" applyNumberFormat="1" applyFont="1" applyFill="1" applyBorder="1" applyAlignment="1" applyProtection="1">
      <alignment horizontal="right"/>
      <protection locked="0" hidden="1"/>
    </xf>
    <xf numFmtId="0" fontId="46" fillId="2" borderId="66" xfId="0" applyFont="1" applyFill="1" applyBorder="1" applyProtection="1">
      <protection hidden="1"/>
    </xf>
    <xf numFmtId="44" fontId="41" fillId="13" borderId="77" xfId="0" applyNumberFormat="1" applyFont="1" applyFill="1" applyBorder="1" applyAlignment="1" applyProtection="1">
      <alignment horizontal="right"/>
      <protection locked="0" hidden="1"/>
    </xf>
    <xf numFmtId="0" fontId="48" fillId="0" borderId="71" xfId="0" applyFont="1" applyBorder="1" applyProtection="1">
      <protection hidden="1"/>
    </xf>
    <xf numFmtId="44" fontId="41" fillId="0" borderId="0" xfId="0" applyNumberFormat="1" applyFont="1" applyAlignment="1" applyProtection="1">
      <alignment horizontal="right"/>
      <protection locked="0" hidden="1"/>
    </xf>
    <xf numFmtId="0" fontId="46" fillId="0" borderId="0" xfId="0" applyFont="1" applyProtection="1">
      <protection hidden="1"/>
    </xf>
    <xf numFmtId="44" fontId="41" fillId="0" borderId="72" xfId="0" applyNumberFormat="1" applyFont="1" applyBorder="1" applyAlignment="1" applyProtection="1">
      <alignment horizontal="right"/>
      <protection locked="0" hidden="1"/>
    </xf>
    <xf numFmtId="0" fontId="48" fillId="0" borderId="73" xfId="0" applyFont="1" applyBorder="1" applyProtection="1">
      <protection hidden="1"/>
    </xf>
    <xf numFmtId="44" fontId="41" fillId="0" borderId="65" xfId="0" applyNumberFormat="1" applyFont="1" applyBorder="1" applyAlignment="1" applyProtection="1">
      <alignment horizontal="right"/>
      <protection locked="0" hidden="1"/>
    </xf>
    <xf numFmtId="0" fontId="46" fillId="0" borderId="65" xfId="0" applyFont="1" applyBorder="1" applyProtection="1">
      <protection hidden="1"/>
    </xf>
    <xf numFmtId="44" fontId="41" fillId="0" borderId="74" xfId="0" applyNumberFormat="1" applyFont="1" applyBorder="1" applyAlignment="1" applyProtection="1">
      <alignment horizontal="right"/>
      <protection locked="0" hidden="1"/>
    </xf>
    <xf numFmtId="0" fontId="46" fillId="2" borderId="65" xfId="0" applyFont="1" applyFill="1" applyBorder="1" applyAlignment="1" applyProtection="1">
      <alignment horizontal="center"/>
      <protection hidden="1"/>
    </xf>
    <xf numFmtId="44" fontId="41" fillId="13" borderId="65" xfId="0" applyNumberFormat="1" applyFont="1" applyFill="1" applyBorder="1" applyAlignment="1" applyProtection="1">
      <alignment horizontal="center"/>
      <protection locked="0" hidden="1"/>
    </xf>
    <xf numFmtId="44" fontId="41" fillId="13" borderId="74" xfId="0" applyNumberFormat="1" applyFont="1" applyFill="1" applyBorder="1" applyAlignment="1" applyProtection="1">
      <alignment horizontal="center"/>
      <protection locked="0" hidden="1"/>
    </xf>
    <xf numFmtId="9" fontId="41" fillId="13" borderId="65" xfId="0" applyNumberFormat="1" applyFont="1" applyFill="1" applyBorder="1" applyAlignment="1" applyProtection="1">
      <alignment horizontal="center"/>
      <protection locked="0" hidden="1"/>
    </xf>
    <xf numFmtId="9" fontId="41" fillId="13" borderId="74" xfId="0" applyNumberFormat="1" applyFont="1" applyFill="1" applyBorder="1" applyAlignment="1" applyProtection="1">
      <alignment horizontal="center"/>
      <protection locked="0" hidden="1"/>
    </xf>
    <xf numFmtId="0" fontId="39" fillId="19" borderId="9" xfId="0" applyFont="1" applyFill="1" applyBorder="1" applyAlignment="1" applyProtection="1">
      <alignment horizontal="left"/>
      <protection hidden="1"/>
    </xf>
    <xf numFmtId="0" fontId="41" fillId="0" borderId="0" xfId="0" applyFont="1" applyAlignment="1" applyProtection="1">
      <alignment horizontal="right"/>
      <protection hidden="1"/>
    </xf>
    <xf numFmtId="0" fontId="29" fillId="0" borderId="72" xfId="0" applyFont="1" applyBorder="1" applyAlignment="1" applyProtection="1">
      <alignment wrapText="1"/>
      <protection hidden="1"/>
    </xf>
    <xf numFmtId="0" fontId="29" fillId="0" borderId="0" xfId="0" applyFont="1" applyAlignment="1" applyProtection="1">
      <alignment wrapText="1"/>
      <protection hidden="1"/>
    </xf>
    <xf numFmtId="0" fontId="49" fillId="2" borderId="65" xfId="0" applyFont="1" applyFill="1" applyBorder="1" applyProtection="1">
      <protection hidden="1"/>
    </xf>
    <xf numFmtId="0" fontId="29" fillId="0" borderId="11" xfId="0" applyFont="1" applyBorder="1" applyProtection="1">
      <protection hidden="1"/>
    </xf>
    <xf numFmtId="0" fontId="50" fillId="2" borderId="11" xfId="0" applyFont="1" applyFill="1" applyBorder="1" applyAlignment="1" applyProtection="1">
      <alignment horizontal="left" vertical="center" wrapText="1"/>
      <protection hidden="1"/>
    </xf>
    <xf numFmtId="0" fontId="50" fillId="2" borderId="0" xfId="0" applyFont="1" applyFill="1" applyAlignment="1" applyProtection="1">
      <alignment horizontal="left" vertical="center" wrapText="1"/>
      <protection hidden="1"/>
    </xf>
    <xf numFmtId="0" fontId="41" fillId="0" borderId="71" xfId="0" applyFont="1" applyBorder="1" applyAlignment="1" applyProtection="1">
      <alignment wrapText="1"/>
      <protection hidden="1"/>
    </xf>
    <xf numFmtId="0" fontId="41" fillId="0" borderId="0" xfId="0" applyFont="1" applyAlignment="1" applyProtection="1">
      <alignment wrapText="1"/>
      <protection hidden="1"/>
    </xf>
    <xf numFmtId="0" fontId="51" fillId="0" borderId="0" xfId="0" applyFont="1" applyAlignment="1" applyProtection="1">
      <alignment horizontal="right" wrapText="1"/>
      <protection hidden="1"/>
    </xf>
    <xf numFmtId="0" fontId="51" fillId="0" borderId="0" xfId="0" applyFont="1" applyAlignment="1" applyProtection="1">
      <alignment wrapText="1"/>
      <protection hidden="1"/>
    </xf>
    <xf numFmtId="0" fontId="52" fillId="0" borderId="0" xfId="0" applyFont="1" applyAlignment="1" applyProtection="1">
      <alignment wrapText="1"/>
      <protection hidden="1"/>
    </xf>
    <xf numFmtId="4" fontId="29" fillId="0" borderId="0" xfId="0" applyNumberFormat="1" applyFont="1" applyProtection="1">
      <protection hidden="1"/>
    </xf>
    <xf numFmtId="4" fontId="52" fillId="0" borderId="0" xfId="0" applyNumberFormat="1" applyFont="1" applyAlignment="1" applyProtection="1">
      <alignment wrapText="1"/>
      <protection hidden="1"/>
    </xf>
    <xf numFmtId="4" fontId="41" fillId="0" borderId="0" xfId="0" applyNumberFormat="1" applyFont="1" applyAlignment="1" applyProtection="1">
      <alignment wrapText="1"/>
      <protection hidden="1"/>
    </xf>
    <xf numFmtId="0" fontId="52" fillId="0" borderId="0" xfId="0" applyFont="1" applyProtection="1">
      <protection hidden="1"/>
    </xf>
    <xf numFmtId="4" fontId="52" fillId="0" borderId="0" xfId="0" applyNumberFormat="1" applyFont="1" applyProtection="1">
      <protection hidden="1"/>
    </xf>
    <xf numFmtId="4" fontId="41" fillId="0" borderId="0" xfId="0" applyNumberFormat="1" applyFont="1" applyProtection="1">
      <protection hidden="1"/>
    </xf>
    <xf numFmtId="8" fontId="52" fillId="0" borderId="0" xfId="0" applyNumberFormat="1" applyFont="1" applyProtection="1">
      <protection hidden="1"/>
    </xf>
    <xf numFmtId="0" fontId="4" fillId="0" borderId="71" xfId="0" applyFont="1" applyBorder="1" applyAlignment="1" applyProtection="1">
      <alignment horizontal="right"/>
      <protection hidden="1"/>
    </xf>
    <xf numFmtId="0" fontId="4" fillId="0" borderId="0" xfId="0" applyFont="1" applyAlignment="1" applyProtection="1">
      <alignment horizontal="right"/>
      <protection hidden="1"/>
    </xf>
    <xf numFmtId="4" fontId="4" fillId="0" borderId="0" xfId="0" applyNumberFormat="1" applyFont="1" applyAlignment="1" applyProtection="1">
      <alignment horizontal="right"/>
      <protection hidden="1"/>
    </xf>
    <xf numFmtId="0" fontId="4" fillId="0" borderId="71" xfId="0" applyFont="1" applyBorder="1" applyAlignment="1" applyProtection="1">
      <alignment horizontal="right" wrapText="1"/>
      <protection hidden="1"/>
    </xf>
    <xf numFmtId="44" fontId="39" fillId="0" borderId="0" xfId="0" applyNumberFormat="1" applyFont="1" applyAlignment="1" applyProtection="1">
      <alignment horizontal="center"/>
      <protection hidden="1"/>
    </xf>
    <xf numFmtId="0" fontId="54" fillId="0" borderId="0" xfId="0" applyFont="1" applyProtection="1">
      <protection hidden="1"/>
    </xf>
    <xf numFmtId="44" fontId="39" fillId="0" borderId="71" xfId="0" applyNumberFormat="1" applyFont="1" applyBorder="1" applyAlignment="1" applyProtection="1">
      <alignment horizontal="center"/>
      <protection hidden="1"/>
    </xf>
    <xf numFmtId="0" fontId="4" fillId="0" borderId="80" xfId="0" applyFont="1" applyBorder="1" applyAlignment="1" applyProtection="1">
      <alignment horizontal="right"/>
      <protection hidden="1"/>
    </xf>
    <xf numFmtId="0" fontId="4" fillId="0" borderId="23" xfId="0" applyFont="1" applyBorder="1" applyAlignment="1" applyProtection="1">
      <alignment horizontal="right"/>
      <protection hidden="1"/>
    </xf>
    <xf numFmtId="0" fontId="52" fillId="0" borderId="23" xfId="0" applyFont="1" applyBorder="1" applyProtection="1">
      <protection hidden="1"/>
    </xf>
    <xf numFmtId="0" fontId="41" fillId="0" borderId="23" xfId="0" applyFont="1" applyBorder="1" applyProtection="1">
      <protection hidden="1"/>
    </xf>
    <xf numFmtId="0" fontId="29" fillId="0" borderId="46" xfId="0" applyFont="1" applyBorder="1" applyProtection="1">
      <protection hidden="1"/>
    </xf>
    <xf numFmtId="0" fontId="29" fillId="0" borderId="82" xfId="0" applyFont="1" applyBorder="1" applyProtection="1">
      <protection hidden="1"/>
    </xf>
    <xf numFmtId="0" fontId="29" fillId="0" borderId="84" xfId="0" applyFont="1" applyBorder="1" applyProtection="1">
      <protection hidden="1"/>
    </xf>
    <xf numFmtId="0" fontId="29" fillId="0" borderId="85" xfId="0" applyFont="1" applyBorder="1" applyProtection="1">
      <protection hidden="1"/>
    </xf>
    <xf numFmtId="0" fontId="41" fillId="0" borderId="73" xfId="0" applyFont="1" applyBorder="1" applyAlignment="1" applyProtection="1">
      <alignment horizontal="left"/>
      <protection hidden="1"/>
    </xf>
    <xf numFmtId="0" fontId="29" fillId="22" borderId="70" xfId="0" applyFont="1" applyFill="1" applyBorder="1" applyProtection="1">
      <protection hidden="1"/>
    </xf>
    <xf numFmtId="0" fontId="29" fillId="22" borderId="72" xfId="0" applyFont="1" applyFill="1" applyBorder="1" applyProtection="1">
      <protection hidden="1"/>
    </xf>
    <xf numFmtId="0" fontId="29" fillId="22" borderId="79" xfId="0" applyFont="1" applyFill="1" applyBorder="1" applyProtection="1">
      <protection hidden="1"/>
    </xf>
    <xf numFmtId="0" fontId="39" fillId="19" borderId="3" xfId="0" applyFont="1" applyFill="1" applyBorder="1" applyAlignment="1" applyProtection="1">
      <alignment horizontal="left"/>
      <protection hidden="1"/>
    </xf>
    <xf numFmtId="0" fontId="29" fillId="19" borderId="47" xfId="0" applyFont="1" applyFill="1" applyBorder="1" applyProtection="1">
      <protection hidden="1"/>
    </xf>
    <xf numFmtId="0" fontId="29" fillId="19" borderId="3" xfId="0" applyFont="1" applyFill="1" applyBorder="1" applyProtection="1">
      <protection hidden="1"/>
    </xf>
    <xf numFmtId="10" fontId="29" fillId="20" borderId="0" xfId="0" applyNumberFormat="1" applyFont="1" applyFill="1" applyAlignment="1" applyProtection="1">
      <alignment horizontal="center"/>
      <protection locked="0" hidden="1"/>
    </xf>
    <xf numFmtId="0" fontId="39" fillId="0" borderId="4" xfId="0" applyFont="1" applyBorder="1" applyProtection="1">
      <protection hidden="1"/>
    </xf>
    <xf numFmtId="0" fontId="29" fillId="0" borderId="48" xfId="0" applyFont="1" applyBorder="1" applyProtection="1">
      <protection hidden="1"/>
    </xf>
    <xf numFmtId="0" fontId="39" fillId="0" borderId="64" xfId="0" applyFont="1" applyBorder="1" applyProtection="1">
      <protection hidden="1"/>
    </xf>
    <xf numFmtId="0" fontId="41" fillId="0" borderId="7" xfId="0" applyFont="1" applyBorder="1" applyProtection="1">
      <protection hidden="1"/>
    </xf>
    <xf numFmtId="0" fontId="42" fillId="0" borderId="7" xfId="0" applyFont="1" applyBorder="1" applyAlignment="1" applyProtection="1">
      <alignment horizontal="center" wrapText="1"/>
      <protection hidden="1"/>
    </xf>
    <xf numFmtId="0" fontId="43" fillId="0" borderId="7" xfId="0" applyFont="1" applyBorder="1" applyAlignment="1" applyProtection="1">
      <alignment wrapText="1"/>
      <protection hidden="1"/>
    </xf>
    <xf numFmtId="0" fontId="43" fillId="0" borderId="7" xfId="0" applyFont="1" applyBorder="1" applyProtection="1">
      <protection hidden="1"/>
    </xf>
    <xf numFmtId="0" fontId="42" fillId="0" borderId="49" xfId="0" applyFont="1" applyBorder="1" applyAlignment="1" applyProtection="1">
      <alignment horizontal="center" wrapText="1"/>
      <protection hidden="1"/>
    </xf>
    <xf numFmtId="0" fontId="44" fillId="2" borderId="4" xfId="0" applyFont="1" applyFill="1" applyBorder="1" applyAlignment="1" applyProtection="1">
      <alignment horizontal="left"/>
      <protection hidden="1"/>
    </xf>
    <xf numFmtId="8" fontId="45" fillId="18" borderId="38" xfId="0" applyNumberFormat="1" applyFont="1" applyFill="1" applyBorder="1" applyAlignment="1" applyProtection="1">
      <alignment horizontal="center"/>
      <protection locked="0" hidden="1"/>
    </xf>
    <xf numFmtId="0" fontId="46" fillId="2" borderId="0" xfId="0" applyFont="1" applyFill="1" applyProtection="1">
      <protection hidden="1"/>
    </xf>
    <xf numFmtId="8" fontId="45" fillId="18" borderId="50" xfId="0" applyNumberFormat="1" applyFont="1" applyFill="1" applyBorder="1" applyAlignment="1" applyProtection="1">
      <alignment horizontal="center"/>
      <protection locked="0" hidden="1"/>
    </xf>
    <xf numFmtId="8" fontId="29" fillId="20" borderId="0" xfId="0" applyNumberFormat="1" applyFont="1" applyFill="1" applyAlignment="1" applyProtection="1">
      <alignment horizontal="center"/>
      <protection locked="0" hidden="1"/>
    </xf>
    <xf numFmtId="0" fontId="41" fillId="0" borderId="51" xfId="0" applyFont="1" applyBorder="1" applyProtection="1">
      <protection hidden="1"/>
    </xf>
    <xf numFmtId="0" fontId="41" fillId="0" borderId="38" xfId="0" applyFont="1" applyBorder="1" applyProtection="1">
      <protection hidden="1"/>
    </xf>
    <xf numFmtId="0" fontId="41" fillId="0" borderId="44" xfId="0" applyFont="1" applyBorder="1" applyProtection="1">
      <protection hidden="1"/>
    </xf>
    <xf numFmtId="0" fontId="26" fillId="0" borderId="38" xfId="0" applyFont="1" applyBorder="1" applyAlignment="1" applyProtection="1">
      <alignment wrapText="1"/>
      <protection hidden="1"/>
    </xf>
    <xf numFmtId="0" fontId="29" fillId="0" borderId="4" xfId="0" applyFont="1" applyBorder="1" applyProtection="1">
      <protection hidden="1"/>
    </xf>
    <xf numFmtId="0" fontId="39" fillId="19" borderId="43" xfId="0" applyFont="1" applyFill="1" applyBorder="1" applyAlignment="1" applyProtection="1">
      <alignment horizontal="left"/>
      <protection hidden="1"/>
    </xf>
    <xf numFmtId="0" fontId="29" fillId="19" borderId="53" xfId="0" applyFont="1" applyFill="1" applyBorder="1" applyProtection="1">
      <protection hidden="1"/>
    </xf>
    <xf numFmtId="0" fontId="29" fillId="19" borderId="43" xfId="0" applyFont="1" applyFill="1" applyBorder="1" applyProtection="1">
      <protection hidden="1"/>
    </xf>
    <xf numFmtId="0" fontId="43" fillId="0" borderId="4" xfId="0" applyFont="1" applyBorder="1" applyProtection="1">
      <protection hidden="1"/>
    </xf>
    <xf numFmtId="44" fontId="41" fillId="0" borderId="56" xfId="0" applyNumberFormat="1" applyFont="1" applyBorder="1" applyAlignment="1" applyProtection="1">
      <alignment horizontal="right"/>
      <protection locked="0" hidden="1"/>
    </xf>
    <xf numFmtId="44" fontId="41" fillId="0" borderId="48" xfId="0" applyNumberFormat="1" applyFont="1" applyBorder="1" applyAlignment="1" applyProtection="1">
      <alignment horizontal="right"/>
      <protection locked="0" hidden="1"/>
    </xf>
    <xf numFmtId="0" fontId="29" fillId="0" borderId="51" xfId="0" applyFont="1" applyBorder="1" applyProtection="1">
      <protection hidden="1"/>
    </xf>
    <xf numFmtId="9" fontId="29" fillId="0" borderId="50" xfId="0" applyNumberFormat="1" applyFont="1" applyBorder="1" applyAlignment="1" applyProtection="1">
      <alignment horizontal="right"/>
      <protection hidden="1"/>
    </xf>
    <xf numFmtId="9" fontId="29" fillId="0" borderId="38" xfId="0" applyNumberFormat="1" applyFont="1" applyBorder="1" applyAlignment="1" applyProtection="1">
      <alignment horizontal="right"/>
      <protection hidden="1"/>
    </xf>
    <xf numFmtId="0" fontId="41" fillId="0" borderId="4" xfId="0" applyFont="1" applyBorder="1" applyProtection="1">
      <protection hidden="1"/>
    </xf>
    <xf numFmtId="9" fontId="29" fillId="0" borderId="48" xfId="0" applyNumberFormat="1" applyFont="1" applyBorder="1" applyAlignment="1" applyProtection="1">
      <alignment horizontal="right"/>
      <protection hidden="1"/>
    </xf>
    <xf numFmtId="9" fontId="29" fillId="0" borderId="0" xfId="0" applyNumberFormat="1" applyFont="1" applyAlignment="1" applyProtection="1">
      <alignment horizontal="right"/>
      <protection hidden="1"/>
    </xf>
    <xf numFmtId="0" fontId="29" fillId="19" borderId="56" xfId="0" applyFont="1" applyFill="1" applyBorder="1" applyProtection="1">
      <protection hidden="1"/>
    </xf>
    <xf numFmtId="0" fontId="29" fillId="19" borderId="9" xfId="0" applyFont="1" applyFill="1" applyBorder="1" applyProtection="1">
      <protection hidden="1"/>
    </xf>
    <xf numFmtId="0" fontId="42" fillId="0" borderId="88" xfId="0" applyFont="1" applyBorder="1" applyProtection="1">
      <protection hidden="1"/>
    </xf>
    <xf numFmtId="0" fontId="41" fillId="0" borderId="89" xfId="0" applyFont="1" applyBorder="1" applyProtection="1">
      <protection hidden="1"/>
    </xf>
    <xf numFmtId="0" fontId="42" fillId="0" borderId="90" xfId="0" applyFont="1" applyBorder="1" applyAlignment="1" applyProtection="1">
      <alignment horizontal="center" wrapText="1"/>
      <protection hidden="1"/>
    </xf>
    <xf numFmtId="0" fontId="42" fillId="0" borderId="89" xfId="0" applyFont="1" applyBorder="1" applyAlignment="1" applyProtection="1">
      <alignment horizontal="center" wrapText="1"/>
      <protection hidden="1"/>
    </xf>
    <xf numFmtId="0" fontId="42" fillId="0" borderId="91" xfId="0" applyFont="1" applyBorder="1" applyAlignment="1" applyProtection="1">
      <alignment horizontal="center" wrapText="1"/>
      <protection hidden="1"/>
    </xf>
    <xf numFmtId="0" fontId="42" fillId="0" borderId="4" xfId="0" applyFont="1" applyBorder="1" applyProtection="1">
      <protection hidden="1"/>
    </xf>
    <xf numFmtId="10" fontId="29" fillId="0" borderId="48" xfId="0" applyNumberFormat="1" applyFont="1" applyBorder="1" applyAlignment="1" applyProtection="1">
      <alignment horizontal="center"/>
      <protection locked="0" hidden="1"/>
    </xf>
    <xf numFmtId="0" fontId="42" fillId="0" borderId="0" xfId="0" applyFont="1" applyProtection="1">
      <protection hidden="1"/>
    </xf>
    <xf numFmtId="1" fontId="45" fillId="18" borderId="38" xfId="0" applyNumberFormat="1" applyFont="1" applyFill="1" applyBorder="1" applyAlignment="1" applyProtection="1">
      <alignment horizontal="center"/>
      <protection locked="0" hidden="1"/>
    </xf>
    <xf numFmtId="1" fontId="45" fillId="18" borderId="50" xfId="0" applyNumberFormat="1" applyFont="1" applyFill="1" applyBorder="1" applyAlignment="1" applyProtection="1">
      <alignment horizontal="center"/>
      <protection locked="0" hidden="1"/>
    </xf>
    <xf numFmtId="170" fontId="45" fillId="18" borderId="38" xfId="0" applyNumberFormat="1" applyFont="1" applyFill="1" applyBorder="1" applyAlignment="1" applyProtection="1">
      <alignment horizontal="center"/>
      <protection locked="0" hidden="1"/>
    </xf>
    <xf numFmtId="170" fontId="45" fillId="18" borderId="50" xfId="0" applyNumberFormat="1" applyFont="1" applyFill="1" applyBorder="1" applyAlignment="1" applyProtection="1">
      <alignment horizontal="center"/>
      <protection locked="0" hidden="1"/>
    </xf>
    <xf numFmtId="2" fontId="45" fillId="18" borderId="38" xfId="0" applyNumberFormat="1" applyFont="1" applyFill="1" applyBorder="1" applyAlignment="1" applyProtection="1">
      <alignment horizontal="center"/>
      <protection locked="0" hidden="1"/>
    </xf>
    <xf numFmtId="2" fontId="45" fillId="18" borderId="50" xfId="0" applyNumberFormat="1" applyFont="1" applyFill="1" applyBorder="1" applyAlignment="1" applyProtection="1">
      <alignment horizontal="center"/>
      <protection locked="0" hidden="1"/>
    </xf>
    <xf numFmtId="0" fontId="42" fillId="0" borderId="51" xfId="0" applyFont="1" applyBorder="1" applyProtection="1">
      <protection hidden="1"/>
    </xf>
    <xf numFmtId="0" fontId="46" fillId="2" borderId="38" xfId="0" applyFont="1" applyFill="1" applyBorder="1" applyProtection="1">
      <protection hidden="1"/>
    </xf>
    <xf numFmtId="10" fontId="29" fillId="0" borderId="87" xfId="0" applyNumberFormat="1" applyFont="1" applyBorder="1" applyAlignment="1" applyProtection="1">
      <alignment horizontal="center"/>
      <protection locked="0" hidden="1"/>
    </xf>
    <xf numFmtId="0" fontId="29" fillId="0" borderId="48" xfId="0" applyFont="1" applyBorder="1" applyAlignment="1" applyProtection="1">
      <alignment wrapText="1"/>
      <protection hidden="1"/>
    </xf>
    <xf numFmtId="0" fontId="41" fillId="0" borderId="52" xfId="0" applyFont="1" applyBorder="1" applyProtection="1">
      <protection hidden="1"/>
    </xf>
    <xf numFmtId="0" fontId="41" fillId="0" borderId="43" xfId="0" applyFont="1" applyBorder="1" applyProtection="1">
      <protection hidden="1"/>
    </xf>
    <xf numFmtId="0" fontId="26" fillId="0" borderId="43" xfId="0" applyFont="1" applyBorder="1" applyAlignment="1" applyProtection="1">
      <alignment wrapText="1"/>
      <protection hidden="1"/>
    </xf>
    <xf numFmtId="9" fontId="29" fillId="0" borderId="53" xfId="0" applyNumberFormat="1" applyFont="1" applyBorder="1" applyAlignment="1" applyProtection="1">
      <alignment horizontal="right"/>
      <protection hidden="1"/>
    </xf>
    <xf numFmtId="9" fontId="29" fillId="0" borderId="43" xfId="0" applyNumberFormat="1" applyFont="1" applyBorder="1" applyAlignment="1" applyProtection="1">
      <alignment horizontal="right"/>
      <protection hidden="1"/>
    </xf>
    <xf numFmtId="0" fontId="42" fillId="0" borderId="52" xfId="0" applyFont="1" applyBorder="1" applyProtection="1">
      <protection hidden="1"/>
    </xf>
    <xf numFmtId="0" fontId="41" fillId="0" borderId="40" xfId="0" applyFont="1" applyBorder="1" applyProtection="1">
      <protection hidden="1"/>
    </xf>
    <xf numFmtId="0" fontId="42" fillId="0" borderId="45" xfId="0" applyFont="1" applyBorder="1" applyAlignment="1" applyProtection="1">
      <alignment horizontal="center" wrapText="1"/>
      <protection hidden="1"/>
    </xf>
    <xf numFmtId="0" fontId="42" fillId="0" borderId="40" xfId="0" applyFont="1" applyBorder="1" applyAlignment="1" applyProtection="1">
      <alignment horizontal="center" wrapText="1"/>
      <protection hidden="1"/>
    </xf>
    <xf numFmtId="0" fontId="42" fillId="0" borderId="54" xfId="0" applyFont="1" applyBorder="1" applyAlignment="1" applyProtection="1">
      <alignment horizontal="center" wrapText="1"/>
      <protection hidden="1"/>
    </xf>
    <xf numFmtId="0" fontId="46" fillId="2" borderId="43" xfId="0" applyFont="1" applyFill="1" applyBorder="1" applyProtection="1">
      <protection hidden="1"/>
    </xf>
    <xf numFmtId="44" fontId="29" fillId="20" borderId="0" xfId="0" applyNumberFormat="1" applyFont="1" applyFill="1" applyAlignment="1" applyProtection="1">
      <alignment horizontal="center"/>
      <protection locked="0" hidden="1"/>
    </xf>
    <xf numFmtId="0" fontId="42" fillId="0" borderId="4" xfId="0" applyFont="1" applyBorder="1" applyAlignment="1" applyProtection="1">
      <alignment horizontal="right"/>
      <protection hidden="1"/>
    </xf>
    <xf numFmtId="0" fontId="29" fillId="0" borderId="4" xfId="0" applyFont="1" applyBorder="1" applyAlignment="1" applyProtection="1">
      <alignment wrapText="1"/>
      <protection hidden="1"/>
    </xf>
    <xf numFmtId="8" fontId="45" fillId="18" borderId="50" xfId="0" applyNumberFormat="1" applyFont="1" applyFill="1" applyBorder="1" applyProtection="1">
      <protection locked="0" hidden="1"/>
    </xf>
    <xf numFmtId="0" fontId="56" fillId="2" borderId="0" xfId="0" applyFont="1" applyFill="1" applyAlignment="1" applyProtection="1">
      <alignment horizontal="right"/>
      <protection hidden="1"/>
    </xf>
    <xf numFmtId="0" fontId="57" fillId="2" borderId="0" xfId="0" applyFont="1" applyFill="1" applyProtection="1">
      <protection hidden="1"/>
    </xf>
    <xf numFmtId="3" fontId="29" fillId="0" borderId="0" xfId="0" applyNumberFormat="1" applyFont="1" applyProtection="1">
      <protection hidden="1"/>
    </xf>
    <xf numFmtId="3" fontId="50" fillId="2" borderId="0" xfId="0" applyNumberFormat="1" applyFont="1" applyFill="1" applyAlignment="1" applyProtection="1">
      <alignment horizontal="left" vertical="center" wrapText="1"/>
      <protection hidden="1"/>
    </xf>
    <xf numFmtId="8" fontId="29" fillId="0" borderId="4" xfId="0" applyNumberFormat="1" applyFont="1" applyBorder="1" applyProtection="1">
      <protection hidden="1"/>
    </xf>
    <xf numFmtId="0" fontId="29" fillId="0" borderId="57" xfId="0" applyFont="1" applyBorder="1" applyProtection="1">
      <protection hidden="1"/>
    </xf>
    <xf numFmtId="0" fontId="29" fillId="0" borderId="58" xfId="0" applyFont="1" applyBorder="1" applyProtection="1">
      <protection hidden="1"/>
    </xf>
    <xf numFmtId="0" fontId="41" fillId="0" borderId="4" xfId="0" applyFont="1" applyBorder="1" applyAlignment="1" applyProtection="1">
      <alignment wrapText="1"/>
      <protection hidden="1"/>
    </xf>
    <xf numFmtId="0" fontId="51" fillId="0" borderId="48" xfId="0" applyFont="1" applyBorder="1" applyAlignment="1" applyProtection="1">
      <alignment horizontal="right" wrapText="1"/>
      <protection hidden="1"/>
    </xf>
    <xf numFmtId="4" fontId="45" fillId="18" borderId="38" xfId="0" applyNumberFormat="1" applyFont="1" applyFill="1" applyBorder="1" applyAlignment="1" applyProtection="1">
      <alignment horizontal="center"/>
      <protection locked="0" hidden="1"/>
    </xf>
    <xf numFmtId="4" fontId="45" fillId="18" borderId="50" xfId="0" applyNumberFormat="1" applyFont="1" applyFill="1" applyBorder="1" applyAlignment="1" applyProtection="1">
      <alignment horizontal="center"/>
      <protection locked="0" hidden="1"/>
    </xf>
    <xf numFmtId="0" fontId="4" fillId="0" borderId="4" xfId="0" applyFont="1" applyBorder="1" applyAlignment="1" applyProtection="1">
      <alignment horizontal="right"/>
      <protection hidden="1"/>
    </xf>
    <xf numFmtId="171" fontId="45" fillId="18" borderId="38" xfId="0" applyNumberFormat="1" applyFont="1" applyFill="1" applyBorder="1" applyAlignment="1" applyProtection="1">
      <alignment horizontal="center"/>
      <protection locked="0" hidden="1"/>
    </xf>
    <xf numFmtId="0" fontId="4" fillId="0" borderId="4" xfId="0" applyFont="1" applyBorder="1" applyAlignment="1" applyProtection="1">
      <alignment horizontal="right" wrapText="1"/>
      <protection hidden="1"/>
    </xf>
    <xf numFmtId="44" fontId="39" fillId="0" borderId="4" xfId="0" applyNumberFormat="1" applyFont="1" applyBorder="1" applyAlignment="1" applyProtection="1">
      <alignment horizontal="center"/>
      <protection hidden="1"/>
    </xf>
    <xf numFmtId="0" fontId="4" fillId="0" borderId="59" xfId="0" applyFont="1" applyBorder="1" applyAlignment="1" applyProtection="1">
      <alignment horizontal="right"/>
      <protection hidden="1"/>
    </xf>
    <xf numFmtId="0" fontId="29" fillId="0" borderId="61" xfId="0" applyFont="1" applyBorder="1" applyProtection="1">
      <protection hidden="1"/>
    </xf>
    <xf numFmtId="0" fontId="29" fillId="0" borderId="5" xfId="0" applyFont="1" applyBorder="1" applyProtection="1">
      <protection hidden="1"/>
    </xf>
    <xf numFmtId="0" fontId="29" fillId="0" borderId="63" xfId="0" applyFont="1" applyBorder="1" applyProtection="1">
      <protection hidden="1"/>
    </xf>
    <xf numFmtId="0" fontId="43" fillId="0" borderId="51" xfId="0" applyFont="1" applyBorder="1" applyProtection="1">
      <protection hidden="1"/>
    </xf>
    <xf numFmtId="4" fontId="45" fillId="23" borderId="92" xfId="0" applyNumberFormat="1" applyFont="1" applyFill="1" applyBorder="1" applyAlignment="1" applyProtection="1">
      <alignment horizontal="center"/>
      <protection locked="0" hidden="1"/>
    </xf>
    <xf numFmtId="4" fontId="29" fillId="0" borderId="92" xfId="0" applyNumberFormat="1" applyFont="1" applyBorder="1" applyProtection="1">
      <protection hidden="1"/>
    </xf>
    <xf numFmtId="4" fontId="29" fillId="23" borderId="92" xfId="0" applyNumberFormat="1" applyFont="1" applyFill="1" applyBorder="1" applyProtection="1">
      <protection hidden="1"/>
    </xf>
    <xf numFmtId="0" fontId="47" fillId="0" borderId="71" xfId="0" applyFont="1" applyBorder="1" applyAlignment="1" applyProtection="1">
      <alignment wrapText="1"/>
      <protection hidden="1"/>
    </xf>
    <xf numFmtId="0" fontId="42" fillId="0" borderId="0" xfId="0" applyFont="1" applyAlignment="1" applyProtection="1">
      <alignment horizontal="right" wrapText="1"/>
      <protection hidden="1"/>
    </xf>
    <xf numFmtId="0" fontId="42" fillId="0" borderId="0" xfId="0" applyFont="1" applyAlignment="1" applyProtection="1">
      <alignment wrapText="1"/>
      <protection hidden="1"/>
    </xf>
    <xf numFmtId="0" fontId="42" fillId="0" borderId="72" xfId="0" applyFont="1" applyBorder="1" applyAlignment="1" applyProtection="1">
      <alignment horizontal="right" wrapText="1"/>
      <protection hidden="1"/>
    </xf>
    <xf numFmtId="2" fontId="45" fillId="18" borderId="86" xfId="0" applyNumberFormat="1" applyFont="1" applyFill="1" applyBorder="1" applyAlignment="1" applyProtection="1">
      <alignment horizontal="center"/>
      <protection locked="0" hidden="1"/>
    </xf>
    <xf numFmtId="0" fontId="0" fillId="0" borderId="1" xfId="0" applyBorder="1"/>
    <xf numFmtId="10" fontId="0" fillId="0" borderId="1" xfId="0" applyNumberFormat="1" applyBorder="1"/>
    <xf numFmtId="10" fontId="0" fillId="0" borderId="1" xfId="12" applyNumberFormat="1" applyFont="1" applyBorder="1"/>
    <xf numFmtId="9" fontId="0" fillId="0" borderId="1" xfId="0" applyNumberFormat="1" applyBorder="1"/>
    <xf numFmtId="10" fontId="41" fillId="13" borderId="65" xfId="0" applyNumberFormat="1" applyFont="1" applyFill="1" applyBorder="1" applyAlignment="1" applyProtection="1">
      <alignment horizontal="right"/>
      <protection locked="0" hidden="1"/>
    </xf>
    <xf numFmtId="44" fontId="4" fillId="0" borderId="0" xfId="8" applyFont="1" applyFill="1" applyAlignment="1"/>
    <xf numFmtId="0" fontId="58" fillId="2" borderId="65" xfId="0" applyFont="1" applyFill="1" applyBorder="1" applyProtection="1">
      <protection hidden="1"/>
    </xf>
    <xf numFmtId="0" fontId="58" fillId="0" borderId="65" xfId="0" applyFont="1" applyBorder="1" applyProtection="1">
      <protection hidden="1"/>
    </xf>
    <xf numFmtId="0" fontId="55" fillId="0" borderId="0" xfId="0" applyFont="1" applyAlignment="1">
      <alignment horizontal="left"/>
    </xf>
    <xf numFmtId="43" fontId="29" fillId="20" borderId="0" xfId="14" applyFont="1" applyFill="1" applyAlignment="1" applyProtection="1">
      <alignment horizontal="center"/>
      <protection locked="0" hidden="1"/>
    </xf>
    <xf numFmtId="172" fontId="45" fillId="18" borderId="38" xfId="0" applyNumberFormat="1" applyFont="1" applyFill="1" applyBorder="1" applyAlignment="1" applyProtection="1">
      <alignment horizontal="center"/>
      <protection locked="0" hidden="1"/>
    </xf>
    <xf numFmtId="8" fontId="59" fillId="0" borderId="0" xfId="0" applyNumberFormat="1" applyFont="1" applyProtection="1">
      <protection hidden="1"/>
    </xf>
    <xf numFmtId="0" fontId="59" fillId="0" borderId="0" xfId="0" applyFont="1" applyProtection="1">
      <protection hidden="1"/>
    </xf>
    <xf numFmtId="173" fontId="0" fillId="0" borderId="1" xfId="0" applyNumberFormat="1" applyBorder="1"/>
    <xf numFmtId="0" fontId="60" fillId="2" borderId="0" xfId="0" applyFont="1" applyFill="1" applyProtection="1">
      <protection hidden="1"/>
    </xf>
    <xf numFmtId="0" fontId="61" fillId="2" borderId="0" xfId="0" applyFont="1" applyFill="1" applyProtection="1">
      <protection hidden="1"/>
    </xf>
    <xf numFmtId="3" fontId="61" fillId="0" borderId="0" xfId="0" applyNumberFormat="1" applyFont="1" applyProtection="1">
      <protection hidden="1"/>
    </xf>
    <xf numFmtId="3" fontId="62" fillId="2" borderId="0" xfId="0" applyNumberFormat="1" applyFont="1" applyFill="1" applyAlignment="1" applyProtection="1">
      <alignment horizontal="left" vertical="center" wrapText="1"/>
      <protection hidden="1"/>
    </xf>
    <xf numFmtId="174" fontId="45" fillId="23" borderId="92" xfId="0" applyNumberFormat="1" applyFont="1" applyFill="1" applyBorder="1" applyAlignment="1" applyProtection="1">
      <alignment horizontal="center"/>
      <protection locked="0" hidden="1"/>
    </xf>
    <xf numFmtId="4" fontId="53" fillId="11" borderId="72" xfId="0" applyNumberFormat="1" applyFont="1" applyFill="1" applyBorder="1" applyAlignment="1" applyProtection="1">
      <alignment horizontal="center" vertical="center"/>
      <protection hidden="1"/>
    </xf>
    <xf numFmtId="0" fontId="39" fillId="22" borderId="78" xfId="0" applyFont="1" applyFill="1" applyBorder="1" applyAlignment="1" applyProtection="1">
      <alignment horizontal="left"/>
      <protection hidden="1"/>
    </xf>
    <xf numFmtId="0" fontId="39" fillId="22" borderId="9" xfId="0" applyFont="1" applyFill="1" applyBorder="1" applyAlignment="1" applyProtection="1">
      <alignment horizontal="left"/>
      <protection hidden="1"/>
    </xf>
    <xf numFmtId="0" fontId="50" fillId="2" borderId="81" xfId="0" applyFont="1" applyFill="1" applyBorder="1" applyAlignment="1" applyProtection="1">
      <alignment horizontal="left" vertical="center" wrapText="1"/>
      <protection hidden="1"/>
    </xf>
    <xf numFmtId="0" fontId="50" fillId="2" borderId="46" xfId="0" applyFont="1" applyFill="1" applyBorder="1" applyAlignment="1" applyProtection="1">
      <alignment horizontal="left" vertical="center" wrapText="1"/>
      <protection hidden="1"/>
    </xf>
    <xf numFmtId="0" fontId="50" fillId="2" borderId="71" xfId="0" applyFont="1" applyFill="1" applyBorder="1" applyAlignment="1" applyProtection="1">
      <alignment horizontal="left" vertical="center" wrapText="1"/>
      <protection hidden="1"/>
    </xf>
    <xf numFmtId="0" fontId="50" fillId="2" borderId="0" xfId="0" applyFont="1" applyFill="1" applyAlignment="1" applyProtection="1">
      <alignment horizontal="left" vertical="center" wrapText="1"/>
      <protection hidden="1"/>
    </xf>
    <xf numFmtId="0" fontId="50" fillId="2" borderId="83" xfId="0" applyFont="1" applyFill="1" applyBorder="1" applyAlignment="1" applyProtection="1">
      <alignment horizontal="left" vertical="center" wrapText="1"/>
      <protection hidden="1"/>
    </xf>
    <xf numFmtId="0" fontId="50" fillId="2" borderId="84" xfId="0" applyFont="1" applyFill="1" applyBorder="1" applyAlignment="1" applyProtection="1">
      <alignment horizontal="left" vertical="center" wrapText="1"/>
      <protection hidden="1"/>
    </xf>
    <xf numFmtId="0" fontId="39" fillId="22" borderId="68" xfId="0" applyFont="1" applyFill="1" applyBorder="1" applyAlignment="1" applyProtection="1">
      <alignment horizontal="left"/>
      <protection hidden="1"/>
    </xf>
    <xf numFmtId="0" fontId="39" fillId="22" borderId="69" xfId="0" applyFont="1" applyFill="1" applyBorder="1" applyAlignment="1" applyProtection="1">
      <alignment horizontal="left"/>
      <protection hidden="1"/>
    </xf>
    <xf numFmtId="0" fontId="39" fillId="22" borderId="71" xfId="0" applyFont="1" applyFill="1" applyBorder="1" applyAlignment="1" applyProtection="1">
      <alignment horizontal="left"/>
      <protection hidden="1"/>
    </xf>
    <xf numFmtId="0" fontId="39" fillId="22" borderId="0" xfId="0" applyFont="1" applyFill="1" applyAlignment="1" applyProtection="1">
      <alignment horizontal="left"/>
      <protection hidden="1"/>
    </xf>
    <xf numFmtId="4" fontId="53" fillId="11" borderId="0" xfId="0" applyNumberFormat="1" applyFont="1" applyFill="1" applyAlignment="1" applyProtection="1">
      <alignment horizontal="center" vertical="center" wrapText="1"/>
      <protection hidden="1"/>
    </xf>
    <xf numFmtId="0" fontId="39" fillId="19" borderId="2" xfId="0" applyFont="1" applyFill="1" applyBorder="1" applyAlignment="1" applyProtection="1">
      <alignment horizontal="left"/>
      <protection hidden="1"/>
    </xf>
    <xf numFmtId="0" fontId="39" fillId="19" borderId="3" xfId="0" applyFont="1" applyFill="1" applyBorder="1" applyAlignment="1" applyProtection="1">
      <alignment horizontal="left"/>
      <protection hidden="1"/>
    </xf>
    <xf numFmtId="4" fontId="53" fillId="11" borderId="48" xfId="0" applyNumberFormat="1" applyFont="1" applyFill="1" applyBorder="1" applyAlignment="1" applyProtection="1">
      <alignment horizontal="center" vertical="center"/>
      <protection hidden="1"/>
    </xf>
    <xf numFmtId="0" fontId="50" fillId="2" borderId="60" xfId="0" applyFont="1" applyFill="1" applyBorder="1" applyAlignment="1" applyProtection="1">
      <alignment horizontal="left" vertical="center" wrapText="1"/>
      <protection hidden="1"/>
    </xf>
    <xf numFmtId="0" fontId="50" fillId="2" borderId="4" xfId="0" applyFont="1" applyFill="1" applyBorder="1" applyAlignment="1" applyProtection="1">
      <alignment horizontal="left" vertical="center" wrapText="1"/>
      <protection hidden="1"/>
    </xf>
    <xf numFmtId="0" fontId="50" fillId="2" borderId="62" xfId="0" applyFont="1" applyFill="1" applyBorder="1" applyAlignment="1" applyProtection="1">
      <alignment horizontal="left" vertical="center" wrapText="1"/>
      <protection hidden="1"/>
    </xf>
    <xf numFmtId="0" fontId="50" fillId="2" borderId="5" xfId="0" applyFont="1" applyFill="1" applyBorder="1" applyAlignment="1" applyProtection="1">
      <alignment horizontal="left" vertical="center" wrapText="1"/>
      <protection hidden="1"/>
    </xf>
    <xf numFmtId="0" fontId="39" fillId="19" borderId="52" xfId="0" applyFont="1" applyFill="1" applyBorder="1" applyAlignment="1" applyProtection="1">
      <alignment horizontal="left"/>
      <protection hidden="1"/>
    </xf>
    <xf numFmtId="0" fontId="39" fillId="19" borderId="43" xfId="0" applyFont="1" applyFill="1" applyBorder="1" applyAlignment="1" applyProtection="1">
      <alignment horizontal="left"/>
      <protection hidden="1"/>
    </xf>
    <xf numFmtId="0" fontId="39" fillId="19" borderId="55" xfId="0" applyFont="1" applyFill="1" applyBorder="1" applyAlignment="1" applyProtection="1">
      <alignment horizontal="left"/>
      <protection hidden="1"/>
    </xf>
    <xf numFmtId="0" fontId="39" fillId="19" borderId="9" xfId="0" applyFont="1" applyFill="1" applyBorder="1" applyAlignment="1" applyProtection="1">
      <alignment horizontal="left"/>
      <protection hidden="1"/>
    </xf>
    <xf numFmtId="0" fontId="2" fillId="9" borderId="6" xfId="0" applyFont="1" applyFill="1" applyBorder="1" applyAlignment="1" applyProtection="1">
      <alignment horizontal="center" wrapText="1"/>
      <protection hidden="1"/>
    </xf>
    <xf numFmtId="0" fontId="0" fillId="0" borderId="7" xfId="0" applyBorder="1" applyAlignment="1">
      <alignment horizontal="center" wrapText="1"/>
    </xf>
    <xf numFmtId="0" fontId="0" fillId="0" borderId="8" xfId="0" applyBorder="1" applyAlignment="1">
      <alignment horizontal="center" wrapText="1"/>
    </xf>
    <xf numFmtId="166" fontId="2" fillId="9" borderId="6" xfId="0" applyNumberFormat="1" applyFont="1" applyFill="1" applyBorder="1" applyAlignment="1" applyProtection="1">
      <alignment wrapText="1"/>
      <protection hidden="1"/>
    </xf>
    <xf numFmtId="0" fontId="0" fillId="0" borderId="7" xfId="0" applyBorder="1" applyAlignment="1">
      <alignment wrapText="1"/>
    </xf>
    <xf numFmtId="0" fontId="0" fillId="0" borderId="8" xfId="0" applyBorder="1" applyAlignment="1">
      <alignment wrapText="1"/>
    </xf>
    <xf numFmtId="166" fontId="0" fillId="9" borderId="6" xfId="0" applyNumberFormat="1" applyFill="1" applyBorder="1" applyProtection="1">
      <protection hidden="1"/>
    </xf>
    <xf numFmtId="0" fontId="0" fillId="0" borderId="7" xfId="0" applyBorder="1"/>
    <xf numFmtId="0" fontId="0" fillId="0" borderId="8" xfId="0" applyBorder="1"/>
    <xf numFmtId="0" fontId="2" fillId="9" borderId="7" xfId="0" applyFont="1" applyFill="1" applyBorder="1" applyAlignment="1" applyProtection="1">
      <alignment horizontal="center" wrapText="1"/>
      <protection hidden="1"/>
    </xf>
    <xf numFmtId="0" fontId="2" fillId="9" borderId="8" xfId="0" applyFont="1" applyFill="1" applyBorder="1" applyAlignment="1" applyProtection="1">
      <alignment horizontal="center" wrapText="1"/>
      <protection hidden="1"/>
    </xf>
    <xf numFmtId="0" fontId="0" fillId="9" borderId="1" xfId="0" applyFill="1" applyBorder="1" applyAlignment="1" applyProtection="1">
      <alignment horizontal="center" wrapText="1"/>
      <protection hidden="1"/>
    </xf>
    <xf numFmtId="0" fontId="17" fillId="0" borderId="14" xfId="0" applyFont="1" applyBorder="1" applyAlignment="1" applyProtection="1">
      <alignment horizontal="center"/>
      <protection hidden="1"/>
    </xf>
    <xf numFmtId="0" fontId="17" fillId="0" borderId="9" xfId="0" applyFont="1" applyBorder="1" applyAlignment="1" applyProtection="1">
      <alignment horizontal="center"/>
      <protection hidden="1"/>
    </xf>
    <xf numFmtId="0" fontId="17" fillId="0" borderId="15" xfId="0" applyFont="1" applyBorder="1" applyAlignment="1" applyProtection="1">
      <alignment horizontal="center"/>
      <protection hidden="1"/>
    </xf>
    <xf numFmtId="169" fontId="0" fillId="0" borderId="14" xfId="0" applyNumberFormat="1" applyBorder="1" applyAlignment="1" applyProtection="1">
      <alignment horizontal="center" vertical="center" wrapText="1"/>
      <protection hidden="1"/>
    </xf>
    <xf numFmtId="169" fontId="0" fillId="0" borderId="16" xfId="0" applyNumberFormat="1" applyBorder="1" applyAlignment="1" applyProtection="1">
      <alignment horizontal="center" vertical="center" wrapText="1"/>
      <protection hidden="1"/>
    </xf>
    <xf numFmtId="169" fontId="0" fillId="0" borderId="13" xfId="0" applyNumberFormat="1" applyBorder="1" applyAlignment="1" applyProtection="1">
      <alignment horizontal="center" vertical="center" wrapText="1"/>
      <protection hidden="1"/>
    </xf>
    <xf numFmtId="0" fontId="17" fillId="0" borderId="17" xfId="0" applyFont="1" applyBorder="1" applyAlignment="1" applyProtection="1">
      <alignment horizontal="center"/>
      <protection hidden="1"/>
    </xf>
    <xf numFmtId="0" fontId="17" fillId="0" borderId="18" xfId="0" applyFont="1" applyBorder="1" applyAlignment="1" applyProtection="1">
      <alignment horizontal="center"/>
      <protection hidden="1"/>
    </xf>
    <xf numFmtId="0" fontId="17" fillId="0" borderId="19" xfId="0" applyFont="1" applyBorder="1" applyAlignment="1" applyProtection="1">
      <alignment horizontal="center"/>
      <protection hidden="1"/>
    </xf>
    <xf numFmtId="0" fontId="18" fillId="6" borderId="0" xfId="0" applyFont="1" applyFill="1" applyAlignment="1" applyProtection="1">
      <alignment horizontal="left"/>
      <protection hidden="1"/>
    </xf>
    <xf numFmtId="0" fontId="7" fillId="4" borderId="35" xfId="0" applyFont="1" applyFill="1" applyBorder="1" applyAlignment="1" applyProtection="1">
      <alignment horizontal="left"/>
      <protection hidden="1"/>
    </xf>
    <xf numFmtId="0" fontId="7" fillId="4" borderId="0" xfId="0" applyFont="1" applyFill="1" applyAlignment="1" applyProtection="1">
      <alignment horizontal="left"/>
      <protection hidden="1"/>
    </xf>
    <xf numFmtId="0" fontId="28" fillId="2" borderId="25" xfId="0" applyFont="1" applyFill="1" applyBorder="1" applyAlignment="1" applyProtection="1">
      <alignment horizontal="left" vertical="center" wrapText="1"/>
      <protection hidden="1"/>
    </xf>
    <xf numFmtId="0" fontId="27" fillId="2" borderId="0" xfId="0" applyFont="1" applyFill="1" applyAlignment="1" applyProtection="1">
      <alignment horizontal="left" vertical="center" wrapText="1"/>
      <protection hidden="1"/>
    </xf>
    <xf numFmtId="0" fontId="27" fillId="2" borderId="26" xfId="0" applyFont="1" applyFill="1" applyBorder="1" applyAlignment="1" applyProtection="1">
      <alignment horizontal="left" vertical="center" wrapText="1"/>
      <protection hidden="1"/>
    </xf>
    <xf numFmtId="0" fontId="27" fillId="2" borderId="25" xfId="0" applyFont="1" applyFill="1" applyBorder="1" applyAlignment="1" applyProtection="1">
      <alignment horizontal="left" vertical="center" wrapText="1"/>
      <protection hidden="1"/>
    </xf>
    <xf numFmtId="0" fontId="27" fillId="2" borderId="41" xfId="0" applyFont="1" applyFill="1" applyBorder="1" applyAlignment="1" applyProtection="1">
      <alignment horizontal="left" vertical="center" wrapText="1"/>
      <protection hidden="1"/>
    </xf>
    <xf numFmtId="0" fontId="27" fillId="2" borderId="11" xfId="0" applyFont="1" applyFill="1" applyBorder="1" applyAlignment="1" applyProtection="1">
      <alignment horizontal="left" vertical="center" wrapText="1"/>
      <protection hidden="1"/>
    </xf>
    <xf numFmtId="0" fontId="27" fillId="2" borderId="42" xfId="0" applyFont="1" applyFill="1" applyBorder="1" applyAlignment="1" applyProtection="1">
      <alignment horizontal="left" vertical="center" wrapText="1"/>
      <protection hidden="1"/>
    </xf>
    <xf numFmtId="169" fontId="20" fillId="5" borderId="0" xfId="0" applyNumberFormat="1" applyFont="1" applyFill="1" applyAlignment="1" applyProtection="1">
      <alignment horizontal="center"/>
      <protection hidden="1"/>
    </xf>
    <xf numFmtId="169" fontId="0" fillId="5" borderId="0" xfId="0" applyNumberFormat="1" applyFill="1" applyAlignment="1" applyProtection="1">
      <alignment horizontal="center"/>
      <protection hidden="1"/>
    </xf>
    <xf numFmtId="0" fontId="5" fillId="0" borderId="0" xfId="0" applyFont="1" applyAlignment="1" applyProtection="1">
      <alignment horizontal="center"/>
      <protection hidden="1"/>
    </xf>
    <xf numFmtId="0" fontId="5" fillId="0" borderId="10" xfId="0" applyFont="1" applyBorder="1" applyAlignment="1" applyProtection="1">
      <alignment horizontal="center"/>
      <protection hidden="1"/>
    </xf>
    <xf numFmtId="0" fontId="5" fillId="0" borderId="21" xfId="0" applyFont="1" applyBorder="1" applyAlignment="1" applyProtection="1">
      <alignment horizontal="center"/>
      <protection hidden="1"/>
    </xf>
    <xf numFmtId="169" fontId="0" fillId="0" borderId="0" xfId="0" applyNumberFormat="1" applyAlignment="1" applyProtection="1">
      <alignment horizontal="right"/>
      <protection hidden="1"/>
    </xf>
    <xf numFmtId="0" fontId="7" fillId="4" borderId="20" xfId="0" applyFont="1" applyFill="1" applyBorder="1" applyAlignment="1" applyProtection="1">
      <alignment horizontal="left"/>
      <protection hidden="1"/>
    </xf>
    <xf numFmtId="0" fontId="7" fillId="4" borderId="25" xfId="0" applyFont="1" applyFill="1" applyBorder="1" applyAlignment="1" applyProtection="1">
      <alignment horizontal="left"/>
      <protection hidden="1"/>
    </xf>
    <xf numFmtId="4" fontId="53" fillId="11" borderId="0" xfId="0" applyNumberFormat="1" applyFont="1" applyFill="1" applyBorder="1" applyAlignment="1" applyProtection="1">
      <alignment horizontal="center" vertical="center"/>
      <protection hidden="1"/>
    </xf>
  </cellXfs>
  <cellStyles count="15">
    <cellStyle name="Comma" xfId="14" builtinId="3"/>
    <cellStyle name="Comma 2" xfId="13" xr:uid="{C571C088-F348-4E1C-8136-4D88E76F87EE}"/>
    <cellStyle name="Currency" xfId="1" builtinId="4"/>
    <cellStyle name="Currency 12" xfId="8" xr:uid="{CE0C2896-3F6E-4EF2-92F2-6B761A96E9B5}"/>
    <cellStyle name="Currency 12 2" xfId="10" xr:uid="{EC5ABF9A-C1CA-4228-A200-4DFC6C4036FA}"/>
    <cellStyle name="Currency 2" xfId="6" xr:uid="{20645C00-3061-4A83-B00F-7659AE1DA5BB}"/>
    <cellStyle name="Currency 3" xfId="9" xr:uid="{B2D3EB9C-0847-4905-963D-479FCDEC772B}"/>
    <cellStyle name="Currency 3 2" xfId="11" xr:uid="{AD3F96B5-7541-4CB6-8963-1612F4891E65}"/>
    <cellStyle name="Normal" xfId="0" builtinId="0"/>
    <cellStyle name="Normal 10 2" xfId="3" xr:uid="{5FF1BB93-0DD7-4050-ABE9-31D416D16980}"/>
    <cellStyle name="Normal 2" xfId="2" xr:uid="{61462233-8D82-4F56-8FA5-2623F2CF5389}"/>
    <cellStyle name="Normal 3" xfId="4" xr:uid="{53BF48A7-8B6B-4FF3-8100-3D03987ED634}"/>
    <cellStyle name="Percent" xfId="12" builtinId="5"/>
    <cellStyle name="Percent 2" xfId="5" xr:uid="{DDCF04D0-A15C-4A19-93F6-876DEA043B30}"/>
    <cellStyle name="Text" xfId="7" xr:uid="{7D24885E-8B18-46F4-A84F-FB730045F575}"/>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7C7EA8"/>
      <color rgb="FF7399C7"/>
      <color rgb="FFC6E0B4"/>
      <color rgb="FF1F396C"/>
      <color rgb="FFF25454"/>
      <color rgb="FF294D61"/>
      <color rgb="FF86B64E"/>
      <color rgb="FF71994F"/>
      <color rgb="FF87B348"/>
      <color rgb="FFE7F0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Servicing Calculator'!A1"/><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11</xdr:col>
      <xdr:colOff>813986</xdr:colOff>
      <xdr:row>0</xdr:row>
      <xdr:rowOff>181186</xdr:rowOff>
    </xdr:from>
    <xdr:to>
      <xdr:col>13</xdr:col>
      <xdr:colOff>1200397</xdr:colOff>
      <xdr:row>0</xdr:row>
      <xdr:rowOff>1304832</xdr:rowOff>
    </xdr:to>
    <xdr:pic>
      <xdr:nvPicPr>
        <xdr:cNvPr id="2" name="图片 26">
          <a:extLst>
            <a:ext uri="{FF2B5EF4-FFF2-40B4-BE49-F238E27FC236}">
              <a16:creationId xmlns:a16="http://schemas.microsoft.com/office/drawing/2014/main" id="{4651742F-8F5C-4E79-8025-1D6DF06C10C0}"/>
            </a:ext>
          </a:extLst>
        </xdr:cNvPr>
        <xdr:cNvPicPr>
          <a:picLocks noChangeAspect="1"/>
        </xdr:cNvPicPr>
      </xdr:nvPicPr>
      <xdr:blipFill>
        <a:blip xmlns:r="http://schemas.openxmlformats.org/officeDocument/2006/relationships" r:embed="rId1"/>
        <a:stretch>
          <a:fillRect/>
        </a:stretch>
      </xdr:blipFill>
      <xdr:spPr>
        <a:xfrm>
          <a:off x="13562792" y="181186"/>
          <a:ext cx="1989327" cy="1123646"/>
        </a:xfrm>
        <a:prstGeom prst="rect">
          <a:avLst/>
        </a:prstGeom>
      </xdr:spPr>
    </xdr:pic>
    <xdr:clientData/>
  </xdr:twoCellAnchor>
  <xdr:twoCellAnchor>
    <xdr:from>
      <xdr:col>11</xdr:col>
      <xdr:colOff>963840</xdr:colOff>
      <xdr:row>1</xdr:row>
      <xdr:rowOff>272142</xdr:rowOff>
    </xdr:from>
    <xdr:to>
      <xdr:col>13</xdr:col>
      <xdr:colOff>929822</xdr:colOff>
      <xdr:row>1</xdr:row>
      <xdr:rowOff>748392</xdr:rowOff>
    </xdr:to>
    <xdr:sp macro="[0]!ClearTheBrokerInputs" textlink="">
      <xdr:nvSpPr>
        <xdr:cNvPr id="4" name="Rectangle 3">
          <a:extLst>
            <a:ext uri="{FF2B5EF4-FFF2-40B4-BE49-F238E27FC236}">
              <a16:creationId xmlns:a16="http://schemas.microsoft.com/office/drawing/2014/main" id="{7C5A713A-6A83-14EE-8E3F-F1B45B777EC2}"/>
            </a:ext>
          </a:extLst>
        </xdr:cNvPr>
        <xdr:cNvSpPr/>
      </xdr:nvSpPr>
      <xdr:spPr>
        <a:xfrm>
          <a:off x="12824733" y="1519463"/>
          <a:ext cx="1519464" cy="476250"/>
        </a:xfrm>
        <a:prstGeom prst="rect">
          <a:avLst/>
        </a:prstGeom>
        <a:solidFill>
          <a:srgbClr val="7C7EA8"/>
        </a:soli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AU" sz="1600" b="1">
              <a:latin typeface="Arial" panose="020B0604020202020204" pitchFamily="34" charset="0"/>
              <a:cs typeface="Arial" panose="020B0604020202020204" pitchFamily="34" charset="0"/>
            </a:rPr>
            <a:t>Clear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464032</xdr:colOff>
      <xdr:row>3</xdr:row>
      <xdr:rowOff>345956</xdr:rowOff>
    </xdr:from>
    <xdr:to>
      <xdr:col>13</xdr:col>
      <xdr:colOff>601951</xdr:colOff>
      <xdr:row>3</xdr:row>
      <xdr:rowOff>1169588</xdr:rowOff>
    </xdr:to>
    <xdr:pic>
      <xdr:nvPicPr>
        <xdr:cNvPr id="3" name="图片 26">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2459759" y="1748729"/>
          <a:ext cx="1454101" cy="8236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908958</xdr:colOff>
      <xdr:row>0</xdr:row>
      <xdr:rowOff>285749</xdr:rowOff>
    </xdr:from>
    <xdr:to>
      <xdr:col>17</xdr:col>
      <xdr:colOff>435429</xdr:colOff>
      <xdr:row>4</xdr:row>
      <xdr:rowOff>24491</xdr:rowOff>
    </xdr:to>
    <xdr:sp macro="" textlink="">
      <xdr:nvSpPr>
        <xdr:cNvPr id="5" name="文本框 4">
          <a:extLst>
            <a:ext uri="{FF2B5EF4-FFF2-40B4-BE49-F238E27FC236}">
              <a16:creationId xmlns:a16="http://schemas.microsoft.com/office/drawing/2014/main" id="{00000000-0008-0000-0500-000005000000}"/>
            </a:ext>
          </a:extLst>
        </xdr:cNvPr>
        <xdr:cNvSpPr txBox="1"/>
      </xdr:nvSpPr>
      <xdr:spPr>
        <a:xfrm>
          <a:off x="4218215" y="285749"/>
          <a:ext cx="7184571" cy="936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4000" b="1">
              <a:solidFill>
                <a:schemeClr val="accent1">
                  <a:lumMod val="75000"/>
                </a:schemeClr>
              </a:solidFill>
              <a:effectLst/>
              <a:latin typeface="+mn-lt"/>
              <a:ea typeface="+mn-ea"/>
              <a:cs typeface="+mn-cs"/>
            </a:rPr>
            <a:t>Self Employed Income Calculator</a:t>
          </a:r>
          <a:endParaRPr lang="zh-CN" altLang="en-US" sz="4000" b="1">
            <a:solidFill>
              <a:schemeClr val="accent1">
                <a:lumMod val="75000"/>
              </a:schemeClr>
            </a:solidFill>
          </a:endParaRPr>
        </a:p>
      </xdr:txBody>
    </xdr:sp>
    <xdr:clientData/>
  </xdr:twoCellAnchor>
  <xdr:twoCellAnchor editAs="absolute">
    <xdr:from>
      <xdr:col>1</xdr:col>
      <xdr:colOff>68031</xdr:colOff>
      <xdr:row>0</xdr:row>
      <xdr:rowOff>68035</xdr:rowOff>
    </xdr:from>
    <xdr:to>
      <xdr:col>2</xdr:col>
      <xdr:colOff>5443</xdr:colOff>
      <xdr:row>5</xdr:row>
      <xdr:rowOff>198402</xdr:rowOff>
    </xdr:to>
    <xdr:pic>
      <xdr:nvPicPr>
        <xdr:cNvPr id="16" name="图片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tretch>
          <a:fillRect/>
        </a:stretch>
      </xdr:blipFill>
      <xdr:spPr>
        <a:xfrm>
          <a:off x="421817" y="68035"/>
          <a:ext cx="2694219" cy="1627153"/>
        </a:xfrm>
        <a:prstGeom prst="rect">
          <a:avLst/>
        </a:prstGeom>
      </xdr:spPr>
    </xdr:pic>
    <xdr:clientData/>
  </xdr:twoCellAnchor>
  <xdr:twoCellAnchor editAs="absolute">
    <xdr:from>
      <xdr:col>17</xdr:col>
      <xdr:colOff>802821</xdr:colOff>
      <xdr:row>3</xdr:row>
      <xdr:rowOff>231322</xdr:rowOff>
    </xdr:from>
    <xdr:to>
      <xdr:col>19</xdr:col>
      <xdr:colOff>626509</xdr:colOff>
      <xdr:row>4</xdr:row>
      <xdr:rowOff>291964</xdr:rowOff>
    </xdr:to>
    <xdr:pic macro="[0]!SE_clear_button">
      <xdr:nvPicPr>
        <xdr:cNvPr id="2" name="Picture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0178" y="1129393"/>
          <a:ext cx="912260" cy="360000"/>
        </a:xfrm>
        <a:prstGeom prst="rect">
          <a:avLst/>
        </a:prstGeom>
        <a:solidFill>
          <a:schemeClr val="accent5">
            <a:lumMod val="50000"/>
          </a:schemeClr>
        </a:solidFill>
      </xdr:spPr>
    </xdr:pic>
    <xdr:clientData fLocksWithSheet="0"/>
  </xdr:twoCellAnchor>
  <xdr:twoCellAnchor editAs="absolute">
    <xdr:from>
      <xdr:col>19</xdr:col>
      <xdr:colOff>680357</xdr:colOff>
      <xdr:row>3</xdr:row>
      <xdr:rowOff>231321</xdr:rowOff>
    </xdr:from>
    <xdr:to>
      <xdr:col>21</xdr:col>
      <xdr:colOff>938892</xdr:colOff>
      <xdr:row>4</xdr:row>
      <xdr:rowOff>291963</xdr:rowOff>
    </xdr:to>
    <xdr:sp macro="" textlink="">
      <xdr:nvSpPr>
        <xdr:cNvPr id="4" name="矩形 3">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a:xfrm>
          <a:off x="12736286" y="1129392"/>
          <a:ext cx="1469571" cy="3600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u="sng"/>
            <a:t>Back</a:t>
          </a:r>
          <a:r>
            <a:rPr lang="en-US" altLang="zh-CN" sz="1100" b="1" u="sng" baseline="0"/>
            <a:t> to Main Page</a:t>
          </a:r>
          <a:endParaRPr lang="zh-CN" altLang="en-US" sz="1100" b="1" u="sng"/>
        </a:p>
      </xdr:txBody>
    </xdr:sp>
    <xdr:clientData/>
  </xdr:twoCellAnchor>
</xdr:wsDr>
</file>

<file path=xl/persons/person.xml><?xml version="1.0" encoding="utf-8"?>
<personList xmlns="http://schemas.microsoft.com/office/spreadsheetml/2018/threadedcomments" xmlns:x="http://schemas.openxmlformats.org/spreadsheetml/2006/main">
  <person displayName="Sunny Sun" id="{C04DE25E-63C6-47E8-807F-FA811036668F}" userId="S::Sunny.Sun@greaterlending.com.au::afce904a-05dd-4ce8-871a-55c5f5b245c9"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5-17T05:50:19.56" personId="{C04DE25E-63C6-47E8-807F-FA811036668F}" id="{E52FC492-7C8A-4583-B127-8DAAF16D62DE}">
    <text>List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DDC7-1C89-4C56-B61D-5D12B8528A21}">
  <sheetPr codeName="Sheet7">
    <tabColor theme="7"/>
    <pageSetUpPr fitToPage="1"/>
  </sheetPr>
  <dimension ref="A1:Y116"/>
  <sheetViews>
    <sheetView showGridLines="0" view="pageBreakPreview" topLeftCell="A44" zoomScale="53" zoomScaleNormal="53" zoomScaleSheetLayoutView="53" workbookViewId="0">
      <selection activeCell="D83" sqref="D83"/>
    </sheetView>
  </sheetViews>
  <sheetFormatPr defaultColWidth="8.5703125" defaultRowHeight="14.25"/>
  <cols>
    <col min="1" max="1" width="12.42578125" style="182" customWidth="1"/>
    <col min="2" max="2" width="81" style="182" customWidth="1"/>
    <col min="3" max="3" width="2.85546875" style="182" hidden="1" customWidth="1"/>
    <col min="4" max="4" width="24.28515625" style="182" customWidth="1"/>
    <col min="5" max="5" width="0.140625" style="182" customWidth="1"/>
    <col min="6" max="6" width="24.140625" style="182" customWidth="1"/>
    <col min="7" max="7" width="2.5703125" style="182" hidden="1" customWidth="1"/>
    <col min="8" max="8" width="24.28515625" style="182" customWidth="1"/>
    <col min="9" max="9" width="0.28515625" style="182" customWidth="1"/>
    <col min="10" max="10" width="24.140625" style="182" customWidth="1"/>
    <col min="11" max="11" width="5.85546875" style="182" hidden="1" customWidth="1"/>
    <col min="12" max="12" width="23.85546875" style="182" customWidth="1"/>
    <col min="13" max="13" width="5.5703125" style="182" hidden="1" customWidth="1"/>
    <col min="14" max="14" width="24.28515625" style="182" customWidth="1"/>
    <col min="15" max="22" width="9.42578125" style="182" hidden="1" customWidth="1"/>
    <col min="23" max="23" width="3.140625" style="182" hidden="1" customWidth="1"/>
    <col min="24" max="24" width="5.42578125" style="182" hidden="1" customWidth="1"/>
    <col min="25" max="25" width="0.140625" style="182" hidden="1" customWidth="1"/>
    <col min="26" max="26" width="11.7109375" style="182" customWidth="1"/>
    <col min="27" max="16384" width="8.5703125" style="182"/>
  </cols>
  <sheetData>
    <row r="1" spans="2:14" ht="105.75" customHeight="1">
      <c r="B1" s="387" t="s">
        <v>18330</v>
      </c>
    </row>
    <row r="2" spans="2:14" ht="71.25" customHeight="1" thickBot="1"/>
    <row r="3" spans="2:14" ht="21.95" customHeight="1">
      <c r="B3" s="407" t="s">
        <v>18406</v>
      </c>
      <c r="C3" s="408"/>
      <c r="D3" s="408"/>
      <c r="E3" s="408"/>
      <c r="F3" s="408"/>
      <c r="G3" s="408"/>
      <c r="H3" s="408"/>
      <c r="I3" s="408"/>
      <c r="J3" s="408"/>
      <c r="K3" s="408"/>
      <c r="L3" s="408"/>
      <c r="M3" s="183"/>
      <c r="N3" s="279"/>
    </row>
    <row r="4" spans="2:14" ht="12.75" customHeight="1">
      <c r="B4" s="184"/>
      <c r="C4" s="185"/>
      <c r="E4" s="185"/>
      <c r="F4" s="186"/>
      <c r="G4" s="185"/>
      <c r="H4" s="187"/>
      <c r="I4" s="185"/>
      <c r="J4" s="187"/>
      <c r="K4" s="185"/>
      <c r="L4" s="186"/>
      <c r="M4" s="186"/>
      <c r="N4" s="180"/>
    </row>
    <row r="5" spans="2:14" ht="51.75" customHeight="1">
      <c r="B5" s="188"/>
      <c r="C5" s="186"/>
      <c r="D5" s="189" t="s">
        <v>5</v>
      </c>
      <c r="E5" s="186"/>
      <c r="F5" s="189" t="s">
        <v>6</v>
      </c>
      <c r="G5" s="189"/>
      <c r="H5" s="190" t="s">
        <v>18315</v>
      </c>
      <c r="I5" s="191"/>
      <c r="J5" s="189" t="s">
        <v>18432</v>
      </c>
      <c r="K5" s="189"/>
      <c r="L5" s="189" t="s">
        <v>18326</v>
      </c>
      <c r="M5" s="189"/>
      <c r="N5" s="192" t="s">
        <v>18313</v>
      </c>
    </row>
    <row r="6" spans="2:14" ht="18" customHeight="1">
      <c r="B6" s="193" t="s">
        <v>12</v>
      </c>
      <c r="C6" s="194"/>
      <c r="D6" s="195"/>
      <c r="E6" s="194"/>
      <c r="F6" s="196"/>
      <c r="G6" s="197"/>
      <c r="H6" s="198" t="str">
        <f>IF(F6="","",F6+AssessmentLoadingRate)</f>
        <v/>
      </c>
      <c r="I6" s="194"/>
      <c r="J6" s="199"/>
      <c r="K6" s="200"/>
      <c r="L6" s="199"/>
      <c r="M6" s="197"/>
      <c r="N6" s="201" t="str">
        <f>IF(OR(D6="",F6="",J6=""),"",-PMT(F6/12,(J6-L6)*12,D6,0))</f>
        <v/>
      </c>
    </row>
    <row r="7" spans="2:14" ht="18" customHeight="1">
      <c r="B7" s="202" t="s">
        <v>15</v>
      </c>
      <c r="D7" s="203"/>
      <c r="F7" s="204"/>
      <c r="G7" s="205"/>
      <c r="H7" s="206" t="str">
        <f>IF(F7="","",F7+AssessmentLoadingRate)</f>
        <v/>
      </c>
      <c r="I7" s="207"/>
      <c r="J7" s="199"/>
      <c r="K7" s="208"/>
      <c r="L7" s="209"/>
      <c r="M7" s="205"/>
      <c r="N7" s="210" t="str">
        <f t="shared" ref="N7:N9" si="0">IF(OR(D7="",F7="",J7=""),"",-PMT(F7/12,(J7-L7)*12,D7,0))</f>
        <v/>
      </c>
    </row>
    <row r="8" spans="2:14" ht="18" customHeight="1">
      <c r="B8" s="193" t="s">
        <v>18</v>
      </c>
      <c r="D8" s="195"/>
      <c r="F8" s="196"/>
      <c r="G8" s="197"/>
      <c r="H8" s="198" t="str">
        <f>IF(F8="","",F8+AssessmentLoadingRate)</f>
        <v/>
      </c>
      <c r="I8" s="194"/>
      <c r="J8" s="199"/>
      <c r="K8" s="200"/>
      <c r="L8" s="211"/>
      <c r="M8" s="197"/>
      <c r="N8" s="201" t="str">
        <f t="shared" si="0"/>
        <v/>
      </c>
    </row>
    <row r="9" spans="2:14" ht="18" customHeight="1">
      <c r="B9" s="193" t="s">
        <v>21</v>
      </c>
      <c r="D9" s="195"/>
      <c r="F9" s="196"/>
      <c r="G9" s="197"/>
      <c r="H9" s="198" t="str">
        <f>IF(F9="","",F9+AssessmentLoadingRate)</f>
        <v/>
      </c>
      <c r="I9" s="194"/>
      <c r="J9" s="199"/>
      <c r="K9" s="200"/>
      <c r="L9" s="211"/>
      <c r="M9" s="197"/>
      <c r="N9" s="201" t="str">
        <f t="shared" si="0"/>
        <v/>
      </c>
    </row>
    <row r="10" spans="2:14" ht="6.75" customHeight="1">
      <c r="B10" s="212"/>
      <c r="C10" s="186"/>
      <c r="D10" s="186"/>
      <c r="E10" s="213"/>
      <c r="F10" s="213"/>
      <c r="G10" s="213"/>
      <c r="H10" s="213"/>
      <c r="I10" s="213"/>
      <c r="J10" s="213"/>
      <c r="K10" s="186"/>
      <c r="L10" s="213"/>
      <c r="M10" s="213"/>
      <c r="N10" s="180"/>
    </row>
    <row r="11" spans="2:14" ht="11.25" customHeight="1">
      <c r="B11" s="214"/>
      <c r="N11" s="180"/>
    </row>
    <row r="12" spans="2:14" ht="21.95" customHeight="1">
      <c r="B12" s="409" t="s">
        <v>18327</v>
      </c>
      <c r="C12" s="410"/>
      <c r="D12" s="410"/>
      <c r="E12" s="410"/>
      <c r="F12" s="410"/>
      <c r="G12" s="410"/>
      <c r="H12" s="410"/>
      <c r="I12" s="410"/>
      <c r="J12" s="410"/>
      <c r="K12" s="410"/>
      <c r="L12" s="410"/>
      <c r="M12" s="215"/>
      <c r="N12" s="280"/>
    </row>
    <row r="13" spans="2:14" ht="9" customHeight="1">
      <c r="B13" s="184"/>
      <c r="C13" s="185"/>
      <c r="E13" s="185"/>
      <c r="F13" s="186"/>
      <c r="G13" s="185"/>
      <c r="H13" s="187"/>
      <c r="I13" s="185"/>
      <c r="J13" s="187"/>
      <c r="K13" s="185"/>
      <c r="L13" s="186"/>
      <c r="M13" s="186"/>
      <c r="N13" s="180"/>
    </row>
    <row r="14" spans="2:14" ht="24.75" customHeight="1">
      <c r="B14" s="188"/>
      <c r="C14" s="186"/>
      <c r="D14" s="189" t="s">
        <v>125</v>
      </c>
      <c r="E14" s="186"/>
      <c r="F14" s="189" t="s">
        <v>126</v>
      </c>
      <c r="G14" s="189"/>
      <c r="H14" s="189" t="s">
        <v>127</v>
      </c>
      <c r="I14" s="191"/>
      <c r="J14" s="189" t="s">
        <v>128</v>
      </c>
      <c r="K14" s="189"/>
      <c r="L14" s="189" t="s">
        <v>18332</v>
      </c>
      <c r="M14" s="189"/>
      <c r="N14" s="192" t="s">
        <v>18333</v>
      </c>
    </row>
    <row r="15" spans="2:14" ht="18.95" customHeight="1">
      <c r="B15" s="217" t="s">
        <v>18328</v>
      </c>
      <c r="D15" s="195"/>
      <c r="E15" s="200"/>
      <c r="F15" s="195"/>
      <c r="G15" s="200"/>
      <c r="H15" s="195"/>
      <c r="I15" s="200"/>
      <c r="J15" s="195"/>
      <c r="K15" s="200"/>
      <c r="L15" s="195"/>
      <c r="M15" s="200"/>
      <c r="N15" s="218"/>
    </row>
    <row r="16" spans="2:14" ht="18" customHeight="1">
      <c r="B16" s="217" t="s">
        <v>18297</v>
      </c>
      <c r="D16" s="195"/>
      <c r="E16" s="200"/>
      <c r="F16" s="195"/>
      <c r="G16" s="200"/>
      <c r="H16" s="195"/>
      <c r="I16" s="200"/>
      <c r="J16" s="195"/>
      <c r="K16" s="200"/>
      <c r="L16" s="195"/>
      <c r="M16" s="200"/>
      <c r="N16" s="218"/>
    </row>
    <row r="17" spans="2:24" ht="18" customHeight="1">
      <c r="B17" s="217" t="s">
        <v>18329</v>
      </c>
      <c r="D17" s="195"/>
      <c r="E17" s="200"/>
      <c r="F17" s="195"/>
      <c r="G17" s="200"/>
      <c r="H17" s="195"/>
      <c r="I17" s="200"/>
      <c r="J17" s="195"/>
      <c r="K17" s="200"/>
      <c r="L17" s="195"/>
      <c r="M17" s="200"/>
      <c r="N17" s="218"/>
    </row>
    <row r="18" spans="2:24" ht="18" customHeight="1">
      <c r="B18" s="217" t="s">
        <v>18419</v>
      </c>
      <c r="D18" s="219"/>
      <c r="E18" s="220"/>
      <c r="F18" s="219"/>
      <c r="G18" s="200"/>
      <c r="H18" s="219"/>
      <c r="I18" s="219"/>
      <c r="J18" s="219"/>
      <c r="K18" s="219"/>
      <c r="L18" s="219"/>
      <c r="M18" s="219"/>
      <c r="N18" s="221"/>
      <c r="P18" s="182">
        <v>1</v>
      </c>
      <c r="Q18" s="182">
        <v>2</v>
      </c>
      <c r="R18" s="182">
        <v>3</v>
      </c>
      <c r="S18" s="182">
        <v>4</v>
      </c>
      <c r="T18" s="182">
        <v>5</v>
      </c>
      <c r="U18" s="182">
        <v>6</v>
      </c>
      <c r="V18" s="182">
        <v>7</v>
      </c>
      <c r="W18" s="182">
        <v>8</v>
      </c>
      <c r="X18" s="182">
        <v>9</v>
      </c>
    </row>
    <row r="19" spans="2:24" ht="18" customHeight="1">
      <c r="B19" s="214"/>
      <c r="N19" s="222"/>
    </row>
    <row r="20" spans="2:24" ht="5.25" customHeight="1">
      <c r="B20" s="212"/>
      <c r="C20" s="186"/>
      <c r="D20" s="186"/>
      <c r="E20" s="186"/>
      <c r="F20" s="186"/>
      <c r="G20" s="213"/>
      <c r="H20" s="213"/>
      <c r="I20" s="213"/>
      <c r="J20" s="213"/>
      <c r="K20" s="186"/>
      <c r="L20" s="186"/>
      <c r="M20" s="186"/>
      <c r="N20" s="222"/>
    </row>
    <row r="21" spans="2:24" ht="18" customHeight="1">
      <c r="B21" s="409" t="s">
        <v>118</v>
      </c>
      <c r="C21" s="410"/>
      <c r="D21" s="410"/>
      <c r="E21" s="410"/>
      <c r="F21" s="410"/>
      <c r="G21" s="410"/>
      <c r="H21" s="410"/>
      <c r="I21" s="410"/>
      <c r="J21" s="410"/>
      <c r="K21" s="410"/>
      <c r="L21" s="410"/>
      <c r="M21" s="215"/>
      <c r="N21" s="280"/>
    </row>
    <row r="22" spans="2:24" ht="7.5" customHeight="1">
      <c r="B22" s="184"/>
      <c r="C22" s="185"/>
      <c r="N22" s="180"/>
    </row>
    <row r="23" spans="2:24" ht="15" customHeight="1">
      <c r="B23" s="184"/>
      <c r="C23" s="185"/>
      <c r="N23" s="180"/>
    </row>
    <row r="24" spans="2:24" ht="29.25" customHeight="1">
      <c r="B24" s="225" t="s">
        <v>18420</v>
      </c>
      <c r="C24" s="186"/>
      <c r="D24" s="189" t="s">
        <v>125</v>
      </c>
      <c r="E24" s="186"/>
      <c r="F24" s="189" t="s">
        <v>126</v>
      </c>
      <c r="G24" s="189"/>
      <c r="H24" s="189" t="s">
        <v>127</v>
      </c>
      <c r="I24" s="191"/>
      <c r="J24" s="189" t="s">
        <v>128</v>
      </c>
      <c r="K24" s="189"/>
      <c r="L24" s="189" t="s">
        <v>18332</v>
      </c>
      <c r="M24" s="189"/>
      <c r="N24" s="192" t="s">
        <v>18333</v>
      </c>
    </row>
    <row r="25" spans="2:24" ht="18.95" customHeight="1">
      <c r="B25" s="217" t="s">
        <v>18408</v>
      </c>
      <c r="D25" s="195"/>
      <c r="E25" s="200"/>
      <c r="F25" s="195"/>
      <c r="G25" s="200"/>
      <c r="H25" s="195"/>
      <c r="I25" s="200"/>
      <c r="J25" s="195"/>
      <c r="K25" s="200"/>
      <c r="L25" s="195"/>
      <c r="M25" s="200"/>
      <c r="N25" s="218"/>
    </row>
    <row r="26" spans="2:24" ht="18" customHeight="1">
      <c r="B26" s="216" t="s">
        <v>18421</v>
      </c>
      <c r="C26" s="224"/>
      <c r="D26" s="195"/>
      <c r="E26" s="200"/>
      <c r="F26" s="195"/>
      <c r="G26" s="200"/>
      <c r="H26" s="195"/>
      <c r="I26" s="200"/>
      <c r="J26" s="195"/>
      <c r="K26" s="200"/>
      <c r="L26" s="195"/>
      <c r="M26" s="200"/>
      <c r="N26" s="195"/>
    </row>
    <row r="27" spans="2:24" ht="18" customHeight="1">
      <c r="B27" s="216" t="s">
        <v>18407</v>
      </c>
      <c r="C27" s="224"/>
      <c r="D27" s="195"/>
      <c r="E27" s="200"/>
      <c r="F27" s="195"/>
      <c r="G27" s="200"/>
      <c r="H27" s="195"/>
      <c r="I27" s="200"/>
      <c r="J27" s="195"/>
      <c r="K27" s="200"/>
      <c r="L27" s="195"/>
      <c r="M27" s="200"/>
      <c r="N27" s="218"/>
    </row>
    <row r="28" spans="2:24" ht="45" customHeight="1">
      <c r="B28" s="374" t="s">
        <v>18428</v>
      </c>
      <c r="C28" s="186"/>
      <c r="D28" s="189" t="s">
        <v>125</v>
      </c>
      <c r="E28" s="186"/>
      <c r="F28" s="189" t="s">
        <v>126</v>
      </c>
      <c r="G28" s="189"/>
      <c r="H28" s="189" t="s">
        <v>127</v>
      </c>
      <c r="I28" s="191"/>
      <c r="J28" s="189" t="s">
        <v>128</v>
      </c>
      <c r="K28" s="189"/>
      <c r="L28" s="189" t="s">
        <v>18332</v>
      </c>
      <c r="M28" s="189"/>
      <c r="N28" s="192" t="s">
        <v>18333</v>
      </c>
    </row>
    <row r="29" spans="2:24" ht="2.25" hidden="1" customHeight="1">
      <c r="B29" s="225"/>
      <c r="C29" s="186"/>
      <c r="D29" s="189"/>
      <c r="E29" s="189"/>
      <c r="F29" s="189"/>
      <c r="G29" s="189"/>
      <c r="H29" s="189"/>
      <c r="I29" s="189"/>
      <c r="J29" s="189"/>
      <c r="K29" s="189"/>
      <c r="L29" s="189"/>
      <c r="M29" s="189"/>
      <c r="N29" s="192"/>
    </row>
    <row r="30" spans="2:24" ht="16.5" customHeight="1">
      <c r="B30" s="216" t="s">
        <v>42</v>
      </c>
      <c r="C30" s="226"/>
      <c r="D30" s="227"/>
      <c r="E30" s="228"/>
      <c r="F30" s="227"/>
      <c r="G30" s="228"/>
      <c r="H30" s="227"/>
      <c r="I30" s="228"/>
      <c r="J30" s="227"/>
      <c r="K30" s="228"/>
      <c r="L30" s="227"/>
      <c r="M30" s="228"/>
      <c r="N30" s="229"/>
    </row>
    <row r="31" spans="2:24" ht="0.75" hidden="1" customHeight="1">
      <c r="B31" s="230" t="s">
        <v>53</v>
      </c>
      <c r="C31" s="186"/>
      <c r="D31" s="231"/>
      <c r="E31" s="232"/>
      <c r="F31" s="231"/>
      <c r="G31" s="232"/>
      <c r="H31" s="231"/>
      <c r="I31" s="232"/>
      <c r="J31" s="231"/>
      <c r="K31" s="232"/>
      <c r="L31" s="231"/>
      <c r="M31" s="232"/>
      <c r="N31" s="233"/>
    </row>
    <row r="32" spans="2:24" ht="18" customHeight="1">
      <c r="B32" s="216" t="s">
        <v>18415</v>
      </c>
      <c r="C32" s="223"/>
      <c r="D32" s="195"/>
      <c r="E32" s="200"/>
      <c r="F32" s="195"/>
      <c r="G32" s="200"/>
      <c r="H32" s="195"/>
      <c r="I32" s="200"/>
      <c r="J32" s="195"/>
      <c r="K32" s="200"/>
      <c r="L32" s="195"/>
      <c r="M32" s="200"/>
      <c r="N32" s="218"/>
    </row>
    <row r="33" spans="2:14" ht="18" customHeight="1">
      <c r="B33" s="216" t="s">
        <v>18416</v>
      </c>
      <c r="C33" s="224"/>
      <c r="D33" s="195"/>
      <c r="E33" s="200"/>
      <c r="F33" s="195"/>
      <c r="G33" s="200"/>
      <c r="H33" s="195"/>
      <c r="I33" s="200"/>
      <c r="J33" s="195"/>
      <c r="K33" s="200"/>
      <c r="L33" s="195"/>
      <c r="M33" s="200"/>
      <c r="N33" s="218"/>
    </row>
    <row r="34" spans="2:14" ht="18" customHeight="1">
      <c r="B34" s="216" t="s">
        <v>18417</v>
      </c>
      <c r="C34" s="224"/>
      <c r="D34" s="195"/>
      <c r="E34" s="200"/>
      <c r="F34" s="195"/>
      <c r="G34" s="200"/>
      <c r="H34" s="195"/>
      <c r="I34" s="200"/>
      <c r="J34" s="195"/>
      <c r="K34" s="200"/>
      <c r="L34" s="195"/>
      <c r="M34" s="200"/>
      <c r="N34" s="218"/>
    </row>
    <row r="35" spans="2:14" ht="18" customHeight="1">
      <c r="B35" s="216" t="s">
        <v>18418</v>
      </c>
      <c r="C35" s="224"/>
      <c r="D35" s="195"/>
      <c r="E35" s="200"/>
      <c r="F35" s="195"/>
      <c r="G35" s="200"/>
      <c r="H35" s="195"/>
      <c r="I35" s="200"/>
      <c r="J35" s="195"/>
      <c r="K35" s="200"/>
      <c r="L35" s="195"/>
      <c r="M35" s="200"/>
      <c r="N35" s="218"/>
    </row>
    <row r="36" spans="2:14" ht="45" customHeight="1">
      <c r="B36" s="374" t="s">
        <v>18422</v>
      </c>
      <c r="C36" s="186"/>
      <c r="D36" s="189" t="s">
        <v>125</v>
      </c>
      <c r="E36" s="186"/>
      <c r="F36" s="189" t="s">
        <v>126</v>
      </c>
      <c r="G36" s="189"/>
      <c r="H36" s="189" t="s">
        <v>127</v>
      </c>
      <c r="I36" s="191"/>
      <c r="J36" s="189" t="s">
        <v>128</v>
      </c>
      <c r="K36" s="189"/>
      <c r="L36" s="189" t="s">
        <v>18332</v>
      </c>
      <c r="M36" s="189"/>
      <c r="N36" s="192" t="s">
        <v>18333</v>
      </c>
    </row>
    <row r="37" spans="2:14" ht="17.25" customHeight="1">
      <c r="B37" s="216" t="s">
        <v>42</v>
      </c>
      <c r="C37" s="224"/>
      <c r="D37" s="195"/>
      <c r="E37" s="200"/>
      <c r="F37" s="195"/>
      <c r="G37" s="200"/>
      <c r="H37" s="195"/>
      <c r="I37" s="200"/>
      <c r="J37" s="195"/>
      <c r="K37" s="200"/>
      <c r="L37" s="195"/>
      <c r="M37" s="200"/>
      <c r="N37" s="218"/>
    </row>
    <row r="38" spans="2:14" ht="0.75" hidden="1" customHeight="1">
      <c r="B38" s="234"/>
      <c r="C38" s="224"/>
      <c r="D38" s="235"/>
      <c r="E38" s="236"/>
      <c r="F38" s="235"/>
      <c r="G38" s="236"/>
      <c r="H38" s="235"/>
      <c r="I38" s="236"/>
      <c r="J38" s="235"/>
      <c r="K38" s="236"/>
      <c r="L38" s="235"/>
      <c r="M38" s="236"/>
      <c r="N38" s="237"/>
    </row>
    <row r="39" spans="2:14" ht="18" customHeight="1">
      <c r="B39" s="216" t="s">
        <v>18415</v>
      </c>
      <c r="C39" s="224"/>
      <c r="D39" s="195"/>
      <c r="E39" s="200"/>
      <c r="F39" s="195"/>
      <c r="G39" s="200"/>
      <c r="H39" s="195"/>
      <c r="I39" s="200"/>
      <c r="J39" s="195"/>
      <c r="K39" s="200"/>
      <c r="L39" s="195"/>
      <c r="M39" s="200"/>
      <c r="N39" s="218"/>
    </row>
    <row r="40" spans="2:14" ht="18" customHeight="1">
      <c r="B40" s="216" t="s">
        <v>18416</v>
      </c>
      <c r="C40" s="224"/>
      <c r="D40" s="195"/>
      <c r="E40" s="200"/>
      <c r="F40" s="195"/>
      <c r="G40" s="200"/>
      <c r="H40" s="195"/>
      <c r="I40" s="200"/>
      <c r="J40" s="195"/>
      <c r="K40" s="200"/>
      <c r="L40" s="195"/>
      <c r="M40" s="200"/>
      <c r="N40" s="218"/>
    </row>
    <row r="41" spans="2:14" ht="18" customHeight="1">
      <c r="B41" s="216" t="s">
        <v>18417</v>
      </c>
      <c r="C41" s="224"/>
      <c r="D41" s="195"/>
      <c r="E41" s="200"/>
      <c r="F41" s="195"/>
      <c r="G41" s="200"/>
      <c r="H41" s="195"/>
      <c r="I41" s="200"/>
      <c r="J41" s="195"/>
      <c r="K41" s="200"/>
      <c r="L41" s="195"/>
      <c r="M41" s="200"/>
      <c r="N41" s="218"/>
    </row>
    <row r="42" spans="2:14" ht="18" customHeight="1">
      <c r="B42" s="216" t="s">
        <v>18418</v>
      </c>
      <c r="C42" s="224"/>
      <c r="D42" s="195"/>
      <c r="E42" s="200"/>
      <c r="F42" s="195"/>
      <c r="G42" s="200"/>
      <c r="H42" s="195"/>
      <c r="I42" s="200"/>
      <c r="J42" s="195"/>
      <c r="K42" s="200"/>
      <c r="L42" s="195"/>
      <c r="M42" s="200"/>
      <c r="N42" s="218"/>
    </row>
    <row r="43" spans="2:14" ht="15" customHeight="1">
      <c r="B43" s="212"/>
      <c r="C43" s="186"/>
      <c r="D43" s="186"/>
      <c r="E43" s="186"/>
      <c r="F43" s="186"/>
      <c r="G43" s="213"/>
      <c r="H43" s="213"/>
      <c r="I43" s="213"/>
      <c r="J43" s="213"/>
      <c r="K43" s="186"/>
      <c r="L43" s="186"/>
      <c r="M43" s="186"/>
      <c r="N43" s="222"/>
    </row>
    <row r="44" spans="2:14" ht="18" customHeight="1">
      <c r="B44" s="409" t="s">
        <v>18423</v>
      </c>
      <c r="C44" s="410"/>
      <c r="D44" s="410"/>
      <c r="E44" s="410"/>
      <c r="F44" s="410"/>
      <c r="G44" s="410"/>
      <c r="H44" s="410"/>
      <c r="I44" s="410"/>
      <c r="J44" s="410"/>
      <c r="K44" s="410"/>
      <c r="L44" s="410"/>
      <c r="M44" s="215"/>
      <c r="N44" s="280"/>
    </row>
    <row r="45" spans="2:14" ht="13.5" customHeight="1">
      <c r="B45" s="184"/>
      <c r="C45" s="185"/>
      <c r="N45" s="180"/>
    </row>
    <row r="46" spans="2:14" ht="21.75" customHeight="1">
      <c r="B46" s="225" t="s">
        <v>18414</v>
      </c>
      <c r="C46" s="186"/>
      <c r="D46" s="189" t="s">
        <v>18377</v>
      </c>
      <c r="E46" s="186"/>
      <c r="F46" s="189" t="s">
        <v>18397</v>
      </c>
      <c r="G46" s="189"/>
      <c r="H46" s="189" t="s">
        <v>18378</v>
      </c>
      <c r="I46" s="191"/>
      <c r="J46" s="189" t="s">
        <v>18398</v>
      </c>
      <c r="K46" s="189"/>
      <c r="L46" s="189" t="s">
        <v>18379</v>
      </c>
      <c r="M46" s="189"/>
      <c r="N46" s="192" t="s">
        <v>18390</v>
      </c>
    </row>
    <row r="47" spans="2:14" ht="18" customHeight="1">
      <c r="B47" s="216" t="s">
        <v>12</v>
      </c>
      <c r="C47" s="224"/>
      <c r="D47" s="195"/>
      <c r="E47" s="200"/>
      <c r="F47" s="383"/>
      <c r="G47" s="200"/>
      <c r="H47" s="199"/>
      <c r="I47" s="200"/>
      <c r="J47" s="195"/>
      <c r="K47" s="200"/>
      <c r="L47" s="239"/>
      <c r="M47" s="239"/>
      <c r="N47" s="240"/>
    </row>
    <row r="48" spans="2:14" ht="18" customHeight="1">
      <c r="B48" s="216" t="s">
        <v>15</v>
      </c>
      <c r="C48" s="224"/>
      <c r="D48" s="195"/>
      <c r="E48" s="200"/>
      <c r="F48" s="383"/>
      <c r="G48" s="200"/>
      <c r="H48" s="199"/>
      <c r="I48" s="200"/>
      <c r="J48" s="195"/>
      <c r="K48" s="200"/>
      <c r="L48" s="239"/>
      <c r="M48" s="239"/>
      <c r="N48" s="240"/>
    </row>
    <row r="49" spans="2:14" ht="18" customHeight="1">
      <c r="B49" s="216" t="s">
        <v>18</v>
      </c>
      <c r="C49" s="224"/>
      <c r="D49" s="195"/>
      <c r="E49" s="200"/>
      <c r="F49" s="383"/>
      <c r="G49" s="200"/>
      <c r="H49" s="199"/>
      <c r="I49" s="200"/>
      <c r="J49" s="195"/>
      <c r="K49" s="200"/>
      <c r="L49" s="239"/>
      <c r="M49" s="239"/>
      <c r="N49" s="240"/>
    </row>
    <row r="50" spans="2:14" ht="18" customHeight="1">
      <c r="B50" s="216" t="s">
        <v>21</v>
      </c>
      <c r="C50" s="224"/>
      <c r="D50" s="195"/>
      <c r="E50" s="200"/>
      <c r="F50" s="383"/>
      <c r="G50" s="200"/>
      <c r="H50" s="199"/>
      <c r="I50" s="200"/>
      <c r="J50" s="195"/>
      <c r="K50" s="200"/>
      <c r="L50" s="239"/>
      <c r="M50" s="239"/>
      <c r="N50" s="240"/>
    </row>
    <row r="51" spans="2:14" ht="18" customHeight="1">
      <c r="B51" s="216" t="s">
        <v>18391</v>
      </c>
      <c r="C51" s="224"/>
      <c r="D51" s="195"/>
      <c r="E51" s="200"/>
      <c r="F51" s="383"/>
      <c r="G51" s="200"/>
      <c r="H51" s="199"/>
      <c r="I51" s="200"/>
      <c r="J51" s="195"/>
      <c r="K51" s="200"/>
      <c r="L51" s="239"/>
      <c r="M51" s="239"/>
      <c r="N51" s="240"/>
    </row>
    <row r="52" spans="2:14" ht="18" customHeight="1">
      <c r="B52" s="216" t="s">
        <v>18392</v>
      </c>
      <c r="C52" s="224"/>
      <c r="D52" s="195"/>
      <c r="E52" s="200"/>
      <c r="F52" s="383"/>
      <c r="G52" s="200"/>
      <c r="H52" s="199"/>
      <c r="I52" s="200"/>
      <c r="J52" s="195"/>
      <c r="K52" s="200"/>
      <c r="L52" s="239"/>
      <c r="M52" s="239"/>
      <c r="N52" s="240"/>
    </row>
    <row r="53" spans="2:14" ht="21.75" customHeight="1">
      <c r="B53" s="225" t="s">
        <v>18424</v>
      </c>
      <c r="C53" s="186"/>
      <c r="D53" s="189" t="s">
        <v>125</v>
      </c>
      <c r="E53" s="186"/>
      <c r="F53" s="189" t="s">
        <v>126</v>
      </c>
      <c r="G53" s="189"/>
      <c r="H53" s="189" t="s">
        <v>127</v>
      </c>
      <c r="I53" s="191"/>
      <c r="J53" s="189" t="s">
        <v>128</v>
      </c>
      <c r="K53" s="189"/>
      <c r="L53" s="189" t="s">
        <v>18332</v>
      </c>
      <c r="M53" s="189"/>
      <c r="N53" s="192" t="s">
        <v>18333</v>
      </c>
    </row>
    <row r="54" spans="2:14" ht="18" customHeight="1">
      <c r="B54" s="216" t="s">
        <v>12</v>
      </c>
      <c r="C54" s="224"/>
      <c r="D54" s="241"/>
      <c r="E54" s="238"/>
      <c r="F54" s="241"/>
      <c r="G54" s="238"/>
      <c r="H54" s="241"/>
      <c r="I54" s="238"/>
      <c r="J54" s="241"/>
      <c r="K54" s="238"/>
      <c r="L54" s="241"/>
      <c r="M54" s="238"/>
      <c r="N54" s="242"/>
    </row>
    <row r="55" spans="2:14" ht="18" customHeight="1">
      <c r="B55" s="216" t="s">
        <v>15</v>
      </c>
      <c r="C55" s="224"/>
      <c r="D55" s="241"/>
      <c r="E55" s="238"/>
      <c r="F55" s="241"/>
      <c r="G55" s="238"/>
      <c r="H55" s="241"/>
      <c r="I55" s="238"/>
      <c r="J55" s="241"/>
      <c r="K55" s="238"/>
      <c r="L55" s="241"/>
      <c r="M55" s="238"/>
      <c r="N55" s="242"/>
    </row>
    <row r="56" spans="2:14" ht="18" customHeight="1">
      <c r="B56" s="216" t="s">
        <v>18</v>
      </c>
      <c r="C56" s="224"/>
      <c r="D56" s="241"/>
      <c r="E56" s="238"/>
      <c r="F56" s="241"/>
      <c r="G56" s="238"/>
      <c r="H56" s="241"/>
      <c r="I56" s="238"/>
      <c r="J56" s="241"/>
      <c r="K56" s="238"/>
      <c r="L56" s="241"/>
      <c r="M56" s="238"/>
      <c r="N56" s="242"/>
    </row>
    <row r="57" spans="2:14" ht="18" customHeight="1">
      <c r="B57" s="216" t="s">
        <v>21</v>
      </c>
      <c r="C57" s="224"/>
      <c r="D57" s="241"/>
      <c r="E57" s="238"/>
      <c r="F57" s="241"/>
      <c r="G57" s="238"/>
      <c r="H57" s="241"/>
      <c r="I57" s="238"/>
      <c r="J57" s="241"/>
      <c r="K57" s="238"/>
      <c r="L57" s="241"/>
      <c r="M57" s="238"/>
      <c r="N57" s="242"/>
    </row>
    <row r="58" spans="2:14" ht="18" customHeight="1">
      <c r="B58" s="216" t="s">
        <v>18391</v>
      </c>
      <c r="C58" s="224"/>
      <c r="D58" s="241"/>
      <c r="E58" s="238"/>
      <c r="F58" s="241"/>
      <c r="G58" s="238"/>
      <c r="H58" s="241"/>
      <c r="I58" s="238"/>
      <c r="J58" s="241"/>
      <c r="K58" s="238"/>
      <c r="L58" s="241"/>
      <c r="M58" s="238"/>
      <c r="N58" s="242"/>
    </row>
    <row r="59" spans="2:14" ht="18" customHeight="1">
      <c r="B59" s="216" t="s">
        <v>18392</v>
      </c>
      <c r="C59" s="224"/>
      <c r="D59" s="241"/>
      <c r="E59" s="238"/>
      <c r="F59" s="241"/>
      <c r="G59" s="238"/>
      <c r="H59" s="241"/>
      <c r="I59" s="238"/>
      <c r="J59" s="241"/>
      <c r="K59" s="238"/>
      <c r="L59" s="241"/>
      <c r="M59" s="238"/>
      <c r="N59" s="242"/>
    </row>
    <row r="60" spans="2:14" ht="18.75" customHeight="1">
      <c r="B60" s="212"/>
      <c r="C60" s="186"/>
      <c r="D60" s="186"/>
      <c r="E60" s="186"/>
      <c r="F60" s="186"/>
      <c r="G60" s="213"/>
      <c r="H60" s="213"/>
      <c r="I60" s="213"/>
      <c r="J60" s="213"/>
      <c r="K60" s="186"/>
      <c r="L60" s="186"/>
      <c r="M60" s="186"/>
      <c r="N60" s="222"/>
    </row>
    <row r="61" spans="2:14" ht="18" customHeight="1">
      <c r="B61" s="399" t="s">
        <v>18425</v>
      </c>
      <c r="C61" s="400"/>
      <c r="D61" s="400"/>
      <c r="E61" s="400"/>
      <c r="F61" s="400"/>
      <c r="G61" s="400"/>
      <c r="H61" s="400"/>
      <c r="I61" s="400"/>
      <c r="J61" s="400"/>
      <c r="K61" s="400"/>
      <c r="L61" s="400"/>
      <c r="M61" s="243"/>
      <c r="N61" s="281"/>
    </row>
    <row r="62" spans="2:14" ht="9" customHeight="1">
      <c r="B62" s="184"/>
      <c r="C62" s="185"/>
      <c r="N62" s="180"/>
    </row>
    <row r="63" spans="2:14" ht="17.25" customHeight="1">
      <c r="B63" s="225"/>
      <c r="C63" s="186"/>
      <c r="D63" s="189" t="s">
        <v>125</v>
      </c>
      <c r="E63" s="186"/>
      <c r="F63" s="189" t="s">
        <v>126</v>
      </c>
      <c r="G63" s="189"/>
      <c r="H63" s="189" t="s">
        <v>127</v>
      </c>
      <c r="I63" s="191"/>
      <c r="J63" s="189" t="s">
        <v>128</v>
      </c>
      <c r="K63" s="189"/>
      <c r="L63" s="189" t="s">
        <v>18332</v>
      </c>
      <c r="M63" s="189"/>
      <c r="N63" s="192" t="s">
        <v>18333</v>
      </c>
    </row>
    <row r="64" spans="2:14" ht="18" customHeight="1">
      <c r="B64" s="216" t="s">
        <v>18426</v>
      </c>
      <c r="C64" s="224"/>
      <c r="D64" s="195"/>
      <c r="E64" s="200"/>
      <c r="F64" s="195"/>
      <c r="G64" s="200"/>
      <c r="H64" s="195"/>
      <c r="I64" s="200"/>
      <c r="J64" s="195"/>
      <c r="K64" s="200"/>
      <c r="L64" s="195"/>
      <c r="M64" s="200"/>
      <c r="N64" s="218"/>
    </row>
    <row r="65" spans="1:14" ht="18" customHeight="1">
      <c r="B65" s="216" t="s">
        <v>18338</v>
      </c>
      <c r="C65" s="224"/>
      <c r="D65" s="195"/>
      <c r="E65" s="200"/>
      <c r="F65" s="195"/>
      <c r="G65" s="200"/>
      <c r="H65" s="195"/>
      <c r="I65" s="200"/>
      <c r="J65" s="195"/>
      <c r="K65" s="200"/>
      <c r="L65" s="195"/>
      <c r="M65" s="200"/>
      <c r="N65" s="218"/>
    </row>
    <row r="66" spans="1:14" ht="18" customHeight="1">
      <c r="B66" s="216" t="s">
        <v>18427</v>
      </c>
      <c r="C66" s="224"/>
      <c r="D66" s="195"/>
      <c r="E66" s="200"/>
      <c r="F66" s="195"/>
      <c r="G66" s="200"/>
      <c r="H66" s="195"/>
      <c r="I66" s="200"/>
      <c r="J66" s="195"/>
      <c r="K66" s="200"/>
      <c r="L66" s="195"/>
      <c r="M66" s="200"/>
      <c r="N66" s="218"/>
    </row>
    <row r="67" spans="1:14" s="246" customFormat="1" ht="18" customHeight="1">
      <c r="A67" s="182"/>
      <c r="B67" s="212"/>
      <c r="C67" s="186"/>
      <c r="D67" s="244"/>
      <c r="E67" s="186"/>
      <c r="F67" s="186"/>
      <c r="G67" s="186"/>
      <c r="H67" s="186"/>
      <c r="I67" s="186"/>
      <c r="J67" s="186"/>
      <c r="K67" s="186"/>
      <c r="L67" s="186"/>
      <c r="M67" s="186"/>
      <c r="N67" s="245"/>
    </row>
    <row r="68" spans="1:14" ht="18" customHeight="1">
      <c r="B68" s="399" t="s">
        <v>18413</v>
      </c>
      <c r="C68" s="400"/>
      <c r="D68" s="400"/>
      <c r="E68" s="400"/>
      <c r="F68" s="400"/>
      <c r="G68" s="400"/>
      <c r="H68" s="400"/>
      <c r="I68" s="400"/>
      <c r="J68" s="400"/>
      <c r="K68" s="400"/>
      <c r="L68" s="400"/>
      <c r="M68" s="243"/>
      <c r="N68" s="281"/>
    </row>
    <row r="69" spans="1:14" ht="26.25" customHeight="1">
      <c r="B69" s="225"/>
      <c r="C69" s="186"/>
      <c r="D69" s="189" t="s">
        <v>125</v>
      </c>
      <c r="E69" s="186"/>
      <c r="F69" s="189" t="s">
        <v>126</v>
      </c>
      <c r="G69" s="189"/>
      <c r="H69" s="189" t="s">
        <v>127</v>
      </c>
      <c r="I69" s="191"/>
      <c r="J69" s="189" t="s">
        <v>128</v>
      </c>
      <c r="K69" s="189"/>
      <c r="L69" s="189" t="s">
        <v>18332</v>
      </c>
      <c r="M69" s="189"/>
      <c r="N69" s="192" t="s">
        <v>18333</v>
      </c>
    </row>
    <row r="70" spans="1:14" ht="16.5" customHeight="1">
      <c r="A70" s="246"/>
      <c r="B70" s="278" t="s">
        <v>18409</v>
      </c>
      <c r="C70" s="385" t="s">
        <v>18337</v>
      </c>
      <c r="D70" s="195"/>
      <c r="E70" s="247"/>
      <c r="F70" s="195"/>
      <c r="G70" s="247"/>
      <c r="H70" s="195"/>
      <c r="I70" s="247"/>
      <c r="J70" s="195"/>
      <c r="K70" s="247"/>
      <c r="L70" s="195"/>
      <c r="M70" s="247"/>
      <c r="N70" s="218"/>
    </row>
    <row r="71" spans="1:14" ht="23.25" hidden="1" customHeight="1">
      <c r="A71" s="246"/>
      <c r="B71" s="278"/>
      <c r="C71" s="385" t="str">
        <f>" &lt;Non HEM&gt;"</f>
        <v xml:space="preserve"> &lt;Non HEM&gt;</v>
      </c>
      <c r="D71" s="195"/>
      <c r="E71" s="247"/>
      <c r="F71" s="195"/>
      <c r="G71" s="247"/>
      <c r="H71" s="195"/>
      <c r="I71" s="247"/>
      <c r="J71" s="195"/>
      <c r="K71" s="247"/>
      <c r="L71" s="195"/>
      <c r="M71" s="247"/>
      <c r="N71" s="218"/>
    </row>
    <row r="72" spans="1:14" ht="21" customHeight="1">
      <c r="A72" s="246"/>
      <c r="B72" s="278" t="s">
        <v>18331</v>
      </c>
      <c r="C72" s="385" t="s">
        <v>18337</v>
      </c>
      <c r="D72" s="195"/>
      <c r="E72" s="247"/>
      <c r="F72" s="195"/>
      <c r="G72" s="247"/>
      <c r="H72" s="195"/>
      <c r="I72" s="247"/>
      <c r="J72" s="195"/>
      <c r="K72" s="247"/>
      <c r="L72" s="195"/>
      <c r="M72" s="247"/>
      <c r="N72" s="218"/>
    </row>
    <row r="73" spans="1:14" ht="18" customHeight="1">
      <c r="A73" s="246"/>
      <c r="B73" s="278" t="s">
        <v>60</v>
      </c>
      <c r="C73" s="385" t="s">
        <v>18337</v>
      </c>
      <c r="D73" s="195"/>
      <c r="E73" s="247"/>
      <c r="F73" s="195"/>
      <c r="G73" s="247"/>
      <c r="H73" s="195"/>
      <c r="I73" s="247"/>
      <c r="J73" s="195"/>
      <c r="K73" s="247"/>
      <c r="L73" s="195"/>
      <c r="M73" s="247"/>
      <c r="N73" s="218"/>
    </row>
    <row r="74" spans="1:14" ht="18" customHeight="1">
      <c r="A74" s="246"/>
      <c r="B74" s="278" t="s">
        <v>61</v>
      </c>
      <c r="C74" s="385" t="s">
        <v>18337</v>
      </c>
      <c r="D74" s="195"/>
      <c r="E74" s="247"/>
      <c r="F74" s="195"/>
      <c r="G74" s="247"/>
      <c r="H74" s="195"/>
      <c r="I74" s="247"/>
      <c r="J74" s="195"/>
      <c r="K74" s="247"/>
      <c r="L74" s="195"/>
      <c r="M74" s="247"/>
      <c r="N74" s="218"/>
    </row>
    <row r="75" spans="1:14" ht="18" customHeight="1">
      <c r="B75" s="278" t="s">
        <v>62</v>
      </c>
      <c r="C75" s="385" t="s">
        <v>18337</v>
      </c>
      <c r="D75" s="195"/>
      <c r="E75" s="247"/>
      <c r="F75" s="195"/>
      <c r="G75" s="247"/>
      <c r="H75" s="195"/>
      <c r="I75" s="247"/>
      <c r="J75" s="195"/>
      <c r="K75" s="247"/>
      <c r="L75" s="195"/>
      <c r="M75" s="247"/>
      <c r="N75" s="218"/>
    </row>
    <row r="76" spans="1:14" ht="18" customHeight="1">
      <c r="B76" s="278" t="s">
        <v>63</v>
      </c>
      <c r="C76" s="385" t="s">
        <v>18337</v>
      </c>
      <c r="D76" s="195"/>
      <c r="E76" s="247"/>
      <c r="F76" s="195"/>
      <c r="G76" s="247"/>
      <c r="H76" s="195"/>
      <c r="I76" s="247"/>
      <c r="J76" s="195"/>
      <c r="K76" s="247"/>
      <c r="L76" s="195"/>
      <c r="M76" s="247"/>
      <c r="N76" s="218"/>
    </row>
    <row r="77" spans="1:14" ht="18" customHeight="1">
      <c r="B77" s="278" t="s">
        <v>64</v>
      </c>
      <c r="C77" s="385" t="s">
        <v>18337</v>
      </c>
      <c r="D77" s="195"/>
      <c r="E77" s="247"/>
      <c r="F77" s="195"/>
      <c r="G77" s="247"/>
      <c r="H77" s="195"/>
      <c r="I77" s="247"/>
      <c r="J77" s="195"/>
      <c r="K77" s="247"/>
      <c r="L77" s="195"/>
      <c r="M77" s="247"/>
      <c r="N77" s="218"/>
    </row>
    <row r="78" spans="1:14" ht="16.5" customHeight="1">
      <c r="B78" s="278" t="s">
        <v>65</v>
      </c>
      <c r="C78" s="385" t="s">
        <v>18337</v>
      </c>
      <c r="D78" s="195"/>
      <c r="E78" s="247"/>
      <c r="F78" s="195"/>
      <c r="G78" s="247"/>
      <c r="H78" s="195"/>
      <c r="I78" s="247"/>
      <c r="J78" s="195"/>
      <c r="K78" s="247"/>
      <c r="L78" s="195"/>
      <c r="M78" s="247"/>
      <c r="N78" s="218"/>
    </row>
    <row r="79" spans="1:14" ht="4.5" hidden="1" customHeight="1">
      <c r="B79" s="278"/>
      <c r="C79" s="385" t="str">
        <f>" &lt;Non HEM&gt;"</f>
        <v xml:space="preserve"> &lt;Non HEM&gt;</v>
      </c>
      <c r="D79" s="195"/>
      <c r="E79" s="247"/>
      <c r="F79" s="195"/>
      <c r="G79" s="247"/>
      <c r="H79" s="195"/>
      <c r="I79" s="247"/>
      <c r="J79" s="195"/>
      <c r="K79" s="247"/>
      <c r="L79" s="195"/>
      <c r="M79" s="247"/>
      <c r="N79" s="218"/>
    </row>
    <row r="80" spans="1:14" ht="18" customHeight="1">
      <c r="B80" s="278" t="s">
        <v>67</v>
      </c>
      <c r="C80" s="385" t="s">
        <v>18337</v>
      </c>
      <c r="D80" s="195"/>
      <c r="E80" s="247"/>
      <c r="F80" s="195"/>
      <c r="G80" s="247"/>
      <c r="H80" s="195"/>
      <c r="I80" s="247"/>
      <c r="J80" s="195"/>
      <c r="K80" s="247"/>
      <c r="L80" s="195"/>
      <c r="M80" s="247"/>
      <c r="N80" s="218"/>
    </row>
    <row r="81" spans="1:14" ht="17.25" customHeight="1">
      <c r="B81" s="278" t="s">
        <v>18410</v>
      </c>
      <c r="C81" s="385" t="s">
        <v>18337</v>
      </c>
      <c r="D81" s="195"/>
      <c r="E81" s="247"/>
      <c r="F81" s="195"/>
      <c r="G81" s="247"/>
      <c r="H81" s="195"/>
      <c r="I81" s="247"/>
      <c r="J81" s="195"/>
      <c r="K81" s="247"/>
      <c r="L81" s="195"/>
      <c r="M81" s="247"/>
      <c r="N81" s="218"/>
    </row>
    <row r="82" spans="1:14" ht="18" hidden="1" customHeight="1">
      <c r="B82" s="278"/>
      <c r="C82" s="385" t="str">
        <f>" &lt;Non HEM&gt;"</f>
        <v xml:space="preserve"> &lt;Non HEM&gt;</v>
      </c>
      <c r="D82" s="195"/>
      <c r="E82" s="247"/>
      <c r="F82" s="195"/>
      <c r="G82" s="247"/>
      <c r="H82" s="195"/>
      <c r="I82" s="247"/>
      <c r="J82" s="195"/>
      <c r="K82" s="247"/>
      <c r="L82" s="195"/>
      <c r="M82" s="247"/>
      <c r="N82" s="218"/>
    </row>
    <row r="83" spans="1:14" ht="18" customHeight="1">
      <c r="B83" s="278" t="s">
        <v>68</v>
      </c>
      <c r="C83" s="386" t="s">
        <v>18337</v>
      </c>
      <c r="D83" s="195"/>
      <c r="E83" s="247"/>
      <c r="F83" s="195"/>
      <c r="G83" s="247"/>
      <c r="H83" s="195"/>
      <c r="I83" s="247"/>
      <c r="J83" s="195"/>
      <c r="K83" s="247"/>
      <c r="L83" s="195"/>
      <c r="M83" s="247"/>
      <c r="N83" s="218"/>
    </row>
    <row r="84" spans="1:14" ht="18" customHeight="1">
      <c r="B84" s="278" t="s">
        <v>18396</v>
      </c>
      <c r="C84" s="385" t="str">
        <f>" &lt;Non HEM&gt;"</f>
        <v xml:space="preserve"> &lt;Non HEM&gt;</v>
      </c>
      <c r="D84" s="195"/>
      <c r="E84" s="247"/>
      <c r="F84" s="195"/>
      <c r="G84" s="247"/>
      <c r="H84" s="195"/>
      <c r="I84" s="247"/>
      <c r="J84" s="195"/>
      <c r="K84" s="247"/>
      <c r="L84" s="195"/>
      <c r="M84" s="247"/>
      <c r="N84" s="218"/>
    </row>
    <row r="85" spans="1:14" ht="18" customHeight="1">
      <c r="B85" s="278" t="s">
        <v>66</v>
      </c>
      <c r="C85" s="385" t="str">
        <f t="shared" ref="C85" si="1">IF(ISBLANK(D85)," &lt;Non HEM&gt;","")</f>
        <v xml:space="preserve"> &lt;Non HEM&gt;</v>
      </c>
      <c r="D85" s="195"/>
      <c r="E85" s="247"/>
      <c r="F85" s="195"/>
      <c r="G85" s="247"/>
      <c r="H85" s="195"/>
      <c r="I85" s="247"/>
      <c r="J85" s="195"/>
      <c r="K85" s="247"/>
      <c r="L85" s="195"/>
      <c r="M85" s="247"/>
      <c r="N85" s="218"/>
    </row>
    <row r="86" spans="1:14" ht="18" customHeight="1">
      <c r="B86" s="278" t="s">
        <v>69</v>
      </c>
      <c r="C86" s="385" t="str">
        <f>" &lt;Non HEM&gt;"</f>
        <v xml:space="preserve"> &lt;Non HEM&gt;</v>
      </c>
      <c r="D86" s="195"/>
      <c r="E86" s="247"/>
      <c r="F86" s="195"/>
      <c r="G86" s="247"/>
      <c r="H86" s="195"/>
      <c r="I86" s="247"/>
      <c r="J86" s="195"/>
      <c r="K86" s="247"/>
      <c r="L86" s="195"/>
      <c r="M86" s="247"/>
      <c r="N86" s="218"/>
    </row>
    <row r="87" spans="1:14" ht="18" customHeight="1">
      <c r="B87" s="278" t="s">
        <v>18402</v>
      </c>
      <c r="C87" s="385" t="str">
        <f>" &lt;Non HEM&gt;"</f>
        <v xml:space="preserve"> &lt;Non HEM&gt;</v>
      </c>
      <c r="D87" s="195"/>
      <c r="E87" s="247"/>
      <c r="F87" s="195"/>
      <c r="G87" s="247"/>
      <c r="H87" s="195"/>
      <c r="I87" s="247"/>
      <c r="J87" s="195"/>
      <c r="K87" s="247"/>
      <c r="L87" s="195"/>
      <c r="M87" s="247"/>
      <c r="N87" s="218"/>
    </row>
    <row r="88" spans="1:14" ht="18" customHeight="1">
      <c r="B88" s="278" t="s">
        <v>70</v>
      </c>
      <c r="C88" s="385" t="str">
        <f>" &lt;Non HEM&gt;"</f>
        <v xml:space="preserve"> &lt;Non HEM&gt;</v>
      </c>
      <c r="D88" s="195"/>
      <c r="E88" s="247"/>
      <c r="F88" s="195"/>
      <c r="G88" s="247"/>
      <c r="H88" s="195"/>
      <c r="I88" s="247"/>
      <c r="J88" s="195"/>
      <c r="K88" s="247"/>
      <c r="L88" s="195"/>
      <c r="M88" s="247"/>
      <c r="N88" s="218"/>
    </row>
    <row r="89" spans="1:14" s="246" customFormat="1" ht="9.75" customHeight="1">
      <c r="A89" s="182"/>
      <c r="B89" s="212"/>
      <c r="C89" s="186"/>
      <c r="D89" s="244"/>
      <c r="E89" s="186"/>
      <c r="F89" s="186"/>
      <c r="G89" s="186"/>
      <c r="H89" s="186"/>
      <c r="I89" s="186"/>
      <c r="J89" s="186"/>
      <c r="K89" s="186"/>
      <c r="L89" s="186"/>
      <c r="M89" s="186"/>
      <c r="N89" s="245"/>
    </row>
    <row r="90" spans="1:14" ht="9.75" customHeight="1">
      <c r="B90" s="214"/>
      <c r="M90" s="250"/>
      <c r="N90" s="180"/>
    </row>
    <row r="91" spans="1:14" ht="18" customHeight="1">
      <c r="B91" s="399" t="s">
        <v>18351</v>
      </c>
      <c r="C91" s="400"/>
      <c r="D91" s="400"/>
      <c r="E91" s="400"/>
      <c r="F91" s="400"/>
      <c r="G91" s="400"/>
      <c r="H91" s="400"/>
      <c r="I91" s="400"/>
      <c r="J91" s="400"/>
      <c r="K91" s="400"/>
      <c r="L91" s="400"/>
      <c r="M91" s="243"/>
      <c r="N91" s="281"/>
    </row>
    <row r="92" spans="1:14" ht="42" customHeight="1">
      <c r="B92" s="251"/>
      <c r="C92" s="252"/>
      <c r="D92" s="375" t="s">
        <v>18343</v>
      </c>
      <c r="E92" s="376"/>
      <c r="F92" s="375" t="s">
        <v>18344</v>
      </c>
      <c r="G92" s="252"/>
      <c r="H92" s="252"/>
      <c r="I92" s="252"/>
      <c r="J92" s="252"/>
      <c r="K92" s="252"/>
      <c r="L92" s="375" t="s">
        <v>18411</v>
      </c>
      <c r="M92" s="376"/>
      <c r="N92" s="377" t="s">
        <v>18412</v>
      </c>
    </row>
    <row r="93" spans="1:14" ht="27" customHeight="1">
      <c r="B93" s="188" t="s">
        <v>30</v>
      </c>
      <c r="C93" s="255"/>
      <c r="D93" s="371">
        <f>Calculator!D84</f>
        <v>0</v>
      </c>
      <c r="E93" s="372"/>
      <c r="F93" s="371">
        <f>Calculator!F84</f>
        <v>0</v>
      </c>
      <c r="G93" s="257"/>
      <c r="H93" s="258"/>
      <c r="I93" s="257"/>
      <c r="J93" s="258"/>
      <c r="K93" s="257"/>
      <c r="L93" s="371">
        <f>Calculator!L84</f>
        <v>0</v>
      </c>
      <c r="M93" s="373"/>
      <c r="N93" s="371">
        <f>Calculator!N84</f>
        <v>0</v>
      </c>
    </row>
    <row r="94" spans="1:14" ht="27" customHeight="1">
      <c r="B94" s="188" t="s">
        <v>18403</v>
      </c>
      <c r="C94" s="255"/>
      <c r="D94" s="371">
        <f>Calculator!D85</f>
        <v>0</v>
      </c>
      <c r="E94" s="372"/>
      <c r="F94" s="371">
        <f>Calculator!F85</f>
        <v>0</v>
      </c>
      <c r="G94" s="257"/>
      <c r="H94" s="258"/>
      <c r="I94" s="257"/>
      <c r="J94" s="258"/>
      <c r="K94" s="257"/>
      <c r="L94" s="371">
        <f>Calculator!L85</f>
        <v>0</v>
      </c>
      <c r="M94" s="373"/>
      <c r="N94" s="371">
        <f>Calculator!N85</f>
        <v>0</v>
      </c>
    </row>
    <row r="95" spans="1:14" ht="27" customHeight="1">
      <c r="B95" s="188" t="s">
        <v>31</v>
      </c>
      <c r="C95" s="255"/>
      <c r="D95" s="371">
        <f>Calculator!D86</f>
        <v>0</v>
      </c>
      <c r="E95" s="372"/>
      <c r="F95" s="371">
        <f>Calculator!F86</f>
        <v>0</v>
      </c>
      <c r="G95" s="257"/>
      <c r="H95" s="258"/>
      <c r="I95" s="257"/>
      <c r="J95" s="258"/>
      <c r="K95" s="257"/>
      <c r="L95" s="371">
        <f>Calculator!L86</f>
        <v>0</v>
      </c>
      <c r="M95" s="373"/>
      <c r="N95" s="371">
        <f>Calculator!N86</f>
        <v>0</v>
      </c>
    </row>
    <row r="96" spans="1:14" ht="27" customHeight="1">
      <c r="B96" s="188" t="s">
        <v>32</v>
      </c>
      <c r="C96" s="259"/>
      <c r="D96" s="371">
        <f>Calculator!D87</f>
        <v>0</v>
      </c>
      <c r="E96" s="372"/>
      <c r="F96" s="371">
        <f>Calculator!F87</f>
        <v>0</v>
      </c>
      <c r="G96" s="260"/>
      <c r="H96" s="261"/>
      <c r="I96" s="260"/>
      <c r="J96" s="261"/>
      <c r="K96" s="260"/>
      <c r="L96" s="371">
        <f>Calculator!L87</f>
        <v>0</v>
      </c>
      <c r="M96" s="373"/>
      <c r="N96" s="371">
        <f>Calculator!N87</f>
        <v>0</v>
      </c>
    </row>
    <row r="97" spans="2:14" ht="27" customHeight="1">
      <c r="B97" s="188" t="s">
        <v>18342</v>
      </c>
      <c r="C97" s="262"/>
      <c r="D97" s="371">
        <f>Calculator!D88</f>
        <v>0</v>
      </c>
      <c r="E97" s="372"/>
      <c r="F97" s="371">
        <f>Calculator!F88</f>
        <v>0</v>
      </c>
      <c r="G97" s="260"/>
      <c r="H97" s="261"/>
      <c r="I97" s="260"/>
      <c r="J97" s="261"/>
      <c r="K97" s="260"/>
      <c r="L97" s="371">
        <f>Calculator!L88</f>
        <v>0</v>
      </c>
      <c r="M97" s="373"/>
      <c r="N97" s="371">
        <f>Calculator!N88</f>
        <v>0</v>
      </c>
    </row>
    <row r="98" spans="2:14" ht="27" customHeight="1">
      <c r="B98" s="188" t="s">
        <v>33</v>
      </c>
      <c r="C98" s="259"/>
      <c r="D98" s="371">
        <f>Calculator!D89</f>
        <v>0</v>
      </c>
      <c r="E98" s="372"/>
      <c r="F98" s="371">
        <f>Calculator!F89</f>
        <v>0</v>
      </c>
      <c r="G98" s="260"/>
      <c r="H98" s="261"/>
      <c r="I98" s="260"/>
      <c r="J98" s="261"/>
      <c r="K98" s="260"/>
      <c r="L98" s="371">
        <f>Calculator!L89</f>
        <v>0</v>
      </c>
      <c r="M98" s="373"/>
      <c r="N98" s="371">
        <f>Calculator!N89</f>
        <v>0</v>
      </c>
    </row>
    <row r="99" spans="2:14">
      <c r="B99" s="263"/>
      <c r="C99" s="264"/>
      <c r="D99" s="265"/>
      <c r="E99" s="265"/>
      <c r="F99" s="265"/>
      <c r="G99" s="264"/>
      <c r="H99" s="264"/>
      <c r="I99" s="264"/>
      <c r="J99" s="264"/>
      <c r="K99" s="264"/>
      <c r="L99" s="264"/>
      <c r="N99" s="180"/>
    </row>
    <row r="100" spans="2:14">
      <c r="B100" s="188" t="s">
        <v>34</v>
      </c>
      <c r="C100" s="259"/>
      <c r="D100" s="371">
        <f>Calculator!D91</f>
        <v>0</v>
      </c>
      <c r="E100" s="260"/>
      <c r="F100" s="411" t="str">
        <f>IF(D100&gt;=AcceptableNSRforAllApplications,"PASS","FAIL")</f>
        <v>FAIL</v>
      </c>
      <c r="G100" s="264"/>
      <c r="H100" s="264"/>
      <c r="I100" s="264"/>
      <c r="J100" s="264"/>
      <c r="K100" s="264"/>
      <c r="L100" s="371">
        <f>Calculator!L91</f>
        <v>0</v>
      </c>
      <c r="N100" s="398" t="str">
        <f>IF(L100&gt;=AcceptableNSRforAllApplications,"PASS","FAIL")</f>
        <v>FAIL</v>
      </c>
    </row>
    <row r="101" spans="2:14">
      <c r="B101" s="188" t="s">
        <v>35</v>
      </c>
      <c r="C101" s="259"/>
      <c r="D101" s="397">
        <f>Calculator!D92</f>
        <v>0</v>
      </c>
      <c r="E101" s="260"/>
      <c r="F101" s="411"/>
      <c r="G101" s="264"/>
      <c r="H101" s="264"/>
      <c r="I101" s="264"/>
      <c r="J101" s="264"/>
      <c r="K101" s="264"/>
      <c r="L101" s="397">
        <f>Calculator!L92</f>
        <v>0</v>
      </c>
      <c r="N101" s="398"/>
    </row>
    <row r="102" spans="2:14" ht="15">
      <c r="B102" s="266"/>
      <c r="C102" s="259"/>
      <c r="D102" s="267"/>
      <c r="E102" s="259"/>
      <c r="F102" s="267"/>
      <c r="G102" s="259"/>
      <c r="H102" s="186"/>
      <c r="I102" s="259"/>
      <c r="J102" s="186"/>
      <c r="K102" s="259"/>
      <c r="L102" s="268"/>
      <c r="N102" s="180"/>
    </row>
    <row r="103" spans="2:14" ht="15">
      <c r="B103" s="266"/>
      <c r="C103" s="259"/>
      <c r="D103" s="267"/>
      <c r="E103" s="259"/>
      <c r="F103" s="268"/>
      <c r="G103" s="259"/>
      <c r="H103" s="186"/>
      <c r="I103" s="259"/>
      <c r="J103" s="186"/>
      <c r="K103" s="259"/>
      <c r="L103" s="268"/>
      <c r="N103" s="180"/>
    </row>
    <row r="104" spans="2:14" ht="15">
      <c r="B104" s="269"/>
      <c r="C104" s="259"/>
      <c r="D104" s="267"/>
      <c r="E104" s="259"/>
      <c r="F104" s="268"/>
      <c r="G104" s="259"/>
      <c r="H104" s="186"/>
      <c r="I104" s="259"/>
      <c r="J104" s="186"/>
      <c r="K104" s="259"/>
      <c r="L104" s="268"/>
      <c r="N104" s="180"/>
    </row>
    <row r="105" spans="2:14">
      <c r="B105" s="270"/>
      <c r="C105" s="271"/>
      <c r="D105" s="271"/>
      <c r="E105" s="272"/>
      <c r="F105" s="273"/>
      <c r="G105" s="272"/>
      <c r="H105" s="273"/>
      <c r="I105" s="272"/>
      <c r="J105" s="273"/>
      <c r="K105" s="272"/>
      <c r="L105" s="273"/>
      <c r="N105" s="180"/>
    </row>
    <row r="106" spans="2:14" ht="18" customHeight="1">
      <c r="B106" s="399" t="s">
        <v>18352</v>
      </c>
      <c r="C106" s="400"/>
      <c r="D106" s="400"/>
      <c r="E106" s="400"/>
      <c r="F106" s="400"/>
      <c r="G106" s="400"/>
      <c r="H106" s="400"/>
      <c r="I106" s="400"/>
      <c r="J106" s="400"/>
      <c r="K106" s="400"/>
      <c r="L106" s="400"/>
      <c r="M106" s="243"/>
      <c r="N106" s="281"/>
    </row>
    <row r="107" spans="2:14">
      <c r="B107" s="401" t="s">
        <v>123</v>
      </c>
      <c r="C107" s="402"/>
      <c r="D107" s="402"/>
      <c r="E107" s="402"/>
      <c r="F107" s="402"/>
      <c r="G107" s="402"/>
      <c r="H107" s="402"/>
      <c r="I107" s="402"/>
      <c r="J107" s="402"/>
      <c r="K107" s="402"/>
      <c r="L107" s="402"/>
      <c r="M107" s="274"/>
      <c r="N107" s="275"/>
    </row>
    <row r="108" spans="2:14">
      <c r="B108" s="403"/>
      <c r="C108" s="404"/>
      <c r="D108" s="404"/>
      <c r="E108" s="404"/>
      <c r="F108" s="404"/>
      <c r="G108" s="404"/>
      <c r="H108" s="404"/>
      <c r="I108" s="404"/>
      <c r="J108" s="404"/>
      <c r="K108" s="404"/>
      <c r="L108" s="404"/>
      <c r="N108" s="180"/>
    </row>
    <row r="109" spans="2:14">
      <c r="B109" s="403"/>
      <c r="C109" s="404"/>
      <c r="D109" s="404"/>
      <c r="E109" s="404"/>
      <c r="F109" s="404"/>
      <c r="G109" s="404"/>
      <c r="H109" s="404"/>
      <c r="I109" s="404"/>
      <c r="J109" s="404"/>
      <c r="K109" s="404"/>
      <c r="L109" s="404"/>
      <c r="N109" s="180"/>
    </row>
    <row r="110" spans="2:14">
      <c r="B110" s="403"/>
      <c r="C110" s="404"/>
      <c r="D110" s="404"/>
      <c r="E110" s="404"/>
      <c r="F110" s="404"/>
      <c r="G110" s="404"/>
      <c r="H110" s="404"/>
      <c r="I110" s="404"/>
      <c r="J110" s="404"/>
      <c r="K110" s="404"/>
      <c r="L110" s="404"/>
      <c r="N110" s="180"/>
    </row>
    <row r="111" spans="2:14">
      <c r="B111" s="403"/>
      <c r="C111" s="404"/>
      <c r="D111" s="404"/>
      <c r="E111" s="404"/>
      <c r="F111" s="404"/>
      <c r="G111" s="404"/>
      <c r="H111" s="404"/>
      <c r="I111" s="404"/>
      <c r="J111" s="404"/>
      <c r="K111" s="404"/>
      <c r="L111" s="404"/>
      <c r="N111" s="180"/>
    </row>
    <row r="112" spans="2:14">
      <c r="B112" s="403"/>
      <c r="C112" s="404"/>
      <c r="D112" s="404"/>
      <c r="E112" s="404"/>
      <c r="F112" s="404"/>
      <c r="G112" s="404"/>
      <c r="H112" s="404"/>
      <c r="I112" s="404"/>
      <c r="J112" s="404"/>
      <c r="K112" s="404"/>
      <c r="L112" s="404"/>
      <c r="N112" s="180"/>
    </row>
    <row r="113" spans="2:14">
      <c r="B113" s="403"/>
      <c r="C113" s="404"/>
      <c r="D113" s="404"/>
      <c r="E113" s="404"/>
      <c r="F113" s="404"/>
      <c r="G113" s="404"/>
      <c r="H113" s="404"/>
      <c r="I113" s="404"/>
      <c r="J113" s="404"/>
      <c r="K113" s="404"/>
      <c r="L113" s="404"/>
      <c r="N113" s="180"/>
    </row>
    <row r="114" spans="2:14">
      <c r="B114" s="403"/>
      <c r="C114" s="404"/>
      <c r="D114" s="404"/>
      <c r="E114" s="404"/>
      <c r="F114" s="404"/>
      <c r="G114" s="404"/>
      <c r="H114" s="404"/>
      <c r="I114" s="404"/>
      <c r="J114" s="404"/>
      <c r="K114" s="404"/>
      <c r="L114" s="404"/>
      <c r="N114" s="180"/>
    </row>
    <row r="115" spans="2:14">
      <c r="B115" s="403"/>
      <c r="C115" s="404"/>
      <c r="D115" s="404"/>
      <c r="E115" s="404"/>
      <c r="F115" s="404"/>
      <c r="G115" s="404"/>
      <c r="H115" s="404"/>
      <c r="I115" s="404"/>
      <c r="J115" s="404"/>
      <c r="K115" s="404"/>
      <c r="L115" s="404"/>
      <c r="N115" s="180"/>
    </row>
    <row r="116" spans="2:14" ht="15" thickBot="1">
      <c r="B116" s="405"/>
      <c r="C116" s="406"/>
      <c r="D116" s="406"/>
      <c r="E116" s="406"/>
      <c r="F116" s="406"/>
      <c r="G116" s="406"/>
      <c r="H116" s="406"/>
      <c r="I116" s="406"/>
      <c r="J116" s="406"/>
      <c r="K116" s="406"/>
      <c r="L116" s="406"/>
      <c r="M116" s="276"/>
      <c r="N116" s="277"/>
    </row>
  </sheetData>
  <mergeCells count="11">
    <mergeCell ref="N100:N101"/>
    <mergeCell ref="B106:L106"/>
    <mergeCell ref="B107:L116"/>
    <mergeCell ref="B3:L3"/>
    <mergeCell ref="B12:L12"/>
    <mergeCell ref="B21:L21"/>
    <mergeCell ref="B61:L61"/>
    <mergeCell ref="B68:L68"/>
    <mergeCell ref="B91:L91"/>
    <mergeCell ref="B44:L44"/>
    <mergeCell ref="F100:F101"/>
  </mergeCells>
  <conditionalFormatting sqref="N70:N88">
    <cfRule type="expression" dxfId="10" priority="8">
      <formula>#REF!=TRUE</formula>
    </cfRule>
  </conditionalFormatting>
  <conditionalFormatting sqref="L70:L88">
    <cfRule type="expression" dxfId="9" priority="7">
      <formula>#REF!=TRUE</formula>
    </cfRule>
  </conditionalFormatting>
  <conditionalFormatting sqref="J70:J88">
    <cfRule type="expression" dxfId="8" priority="6">
      <formula>#REF!=TRUE</formula>
    </cfRule>
  </conditionalFormatting>
  <conditionalFormatting sqref="H70:H88">
    <cfRule type="expression" dxfId="7" priority="5">
      <formula>#REF!=TRUE</formula>
    </cfRule>
  </conditionalFormatting>
  <conditionalFormatting sqref="F70:F88">
    <cfRule type="expression" dxfId="6" priority="4">
      <formula>#REF!=TRUE</formula>
    </cfRule>
  </conditionalFormatting>
  <conditionalFormatting sqref="D70:D88">
    <cfRule type="expression" dxfId="5" priority="3">
      <formula>#REF!=TRUE</formula>
    </cfRule>
  </conditionalFormatting>
  <conditionalFormatting sqref="N100">
    <cfRule type="cellIs" dxfId="4" priority="2" operator="equal">
      <formula>"FAIL"</formula>
    </cfRule>
  </conditionalFormatting>
  <conditionalFormatting sqref="F100">
    <cfRule type="cellIs" dxfId="3" priority="1" operator="equal">
      <formula>"FAIL"</formula>
    </cfRule>
  </conditionalFormatting>
  <dataValidations count="9">
    <dataValidation type="list" allowBlank="1" showInputMessage="1" showErrorMessage="1" sqref="L16" xr:uid="{FB4E16E6-491A-45F7-B540-44B223F34380}">
      <formula1>ValidStatus5</formula1>
    </dataValidation>
    <dataValidation type="list" allowBlank="1" showInputMessage="1" showErrorMessage="1" sqref="J16" xr:uid="{EF40D502-9444-4EEC-856B-5B34B245B722}">
      <formula1>ValidStatus4</formula1>
    </dataValidation>
    <dataValidation type="list" allowBlank="1" showInputMessage="1" showErrorMessage="1" sqref="H16" xr:uid="{96D65767-90D8-440D-B7BA-FDADDAF14494}">
      <formula1>ValidStatus3</formula1>
    </dataValidation>
    <dataValidation type="list" allowBlank="1" showInputMessage="1" showErrorMessage="1" sqref="F16" xr:uid="{7F3DCC7E-D620-4480-9EE5-DCC8E8B5CA6F}">
      <formula1>ValidStatus2</formula1>
    </dataValidation>
    <dataValidation type="list" allowBlank="1" showInputMessage="1" showErrorMessage="1" sqref="D16" xr:uid="{9420DF55-51FE-4C0D-8AD2-0F9126631B8A}">
      <formula1>ValidStatus1</formula1>
    </dataValidation>
    <dataValidation type="list" allowBlank="1" showInputMessage="1" showErrorMessage="1" sqref="N16" xr:uid="{B43F9D17-3DDD-4701-97E6-25CD651445DE}">
      <formula1>ValidStatus6</formula1>
    </dataValidation>
    <dataValidation type="whole" allowBlank="1" showInputMessage="1" showErrorMessage="1" sqref="L7:L9" xr:uid="{46B8A594-32EC-4BD2-B5AE-1E0545FBF2D0}">
      <formula1>MinimumIOLoanTermInYears</formula1>
      <formula2>MaximumIOLoanTermInYears</formula2>
    </dataValidation>
    <dataValidation showInputMessage="1" showErrorMessage="1" sqref="F6:F9 H6:H9 N6:N9 F47" xr:uid="{8ACE1A6C-0020-4165-9F53-B27D2AE9C281}"/>
    <dataValidation type="list" allowBlank="1" showInputMessage="1" showErrorMessage="1" sqref="D18 F18 H18:N18" xr:uid="{BBDC3428-9567-4FF4-95D6-8646FD6DF7AF}">
      <formula1>$O$18:$X$18</formula1>
    </dataValidation>
  </dataValidations>
  <pageMargins left="0.7" right="0.7" top="0.75" bottom="0.75" header="0.3" footer="0.3"/>
  <pageSetup paperSize="9" scale="34" fitToHeight="0"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2496BA4-8D1A-40A7-9C61-826E79E3C646}">
          <x14:formula1>
            <xm:f>OFFSET(Lookups!Y$9:Y$15,0,0,COUNTIF(Lookups!Y$9:Y$15,"&lt;&gt;-"))</xm:f>
          </x14:formula1>
          <xm:sqref>D17 N17 L17 J17 H17 F17</xm:sqref>
        </x14:dataValidation>
        <x14:dataValidation type="list" allowBlank="1" showInputMessage="1" showErrorMessage="1" xr:uid="{686193D3-7E47-4E15-B26E-FF00555046A4}">
          <x14:formula1>
            <xm:f>'Total Mortgage Register'!$AD$1:$AD$31</xm:f>
          </x14:formula1>
          <xm:sqref>H47:H52 L6 J6:J9</xm:sqref>
        </x14:dataValidation>
        <x14:dataValidation type="list" allowBlank="1" showInputMessage="1" showErrorMessage="1" xr:uid="{B54BCBF4-3A2F-41C6-AF2F-B0449160ED2E}">
          <x14:formula1>
            <xm:f>'Total Mortgage Register'!$AC$1:$AC$3</xm:f>
          </x14:formula1>
          <xm:sqref>N47:N52 L47:L52 M48:M52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A9801-DFC9-45C5-85C5-6498C379BCB3}">
  <sheetPr codeName="Sheet1"/>
  <dimension ref="A1:S107"/>
  <sheetViews>
    <sheetView showGridLines="0" tabSelected="1" view="pageBreakPreview" topLeftCell="A45" zoomScale="60" zoomScaleNormal="55" workbookViewId="0">
      <selection activeCell="V77" sqref="V77"/>
    </sheetView>
  </sheetViews>
  <sheetFormatPr defaultColWidth="8.5703125" defaultRowHeight="14.25" outlineLevelRow="1" outlineLevelCol="1"/>
  <cols>
    <col min="1" max="1" width="4.85546875" style="182" customWidth="1"/>
    <col min="2" max="2" width="87.7109375" style="182" customWidth="1"/>
    <col min="3" max="3" width="5.5703125" style="182" customWidth="1"/>
    <col min="4" max="4" width="20.85546875" style="182" customWidth="1"/>
    <col min="5" max="5" width="1.7109375" style="182" customWidth="1"/>
    <col min="6" max="6" width="18" style="182" customWidth="1"/>
    <col min="7" max="7" width="1.7109375" style="182" customWidth="1"/>
    <col min="8" max="8" width="17.5703125" style="182" customWidth="1"/>
    <col min="9" max="9" width="1.7109375" style="182" customWidth="1"/>
    <col min="10" max="10" width="18" style="182" customWidth="1"/>
    <col min="11" max="11" width="1.7109375" style="182" customWidth="1"/>
    <col min="12" max="12" width="18" style="182" customWidth="1"/>
    <col min="13" max="13" width="1.7109375" style="182" customWidth="1"/>
    <col min="14" max="14" width="20" style="182" customWidth="1"/>
    <col min="15" max="17" width="14.140625" style="182" hidden="1" customWidth="1" outlineLevel="1"/>
    <col min="18" max="18" width="18.140625" style="182" hidden="1" customWidth="1" outlineLevel="1"/>
    <col min="19" max="19" width="15.7109375" style="182" customWidth="1" collapsed="1"/>
    <col min="20" max="16384" width="8.5703125" style="182"/>
  </cols>
  <sheetData>
    <row r="1" spans="2:18" ht="81" customHeight="1">
      <c r="B1" s="181" t="s">
        <v>18431</v>
      </c>
    </row>
    <row r="2" spans="2:18" ht="7.5" customHeight="1" thickBot="1"/>
    <row r="3" spans="2:18" ht="21.95" customHeight="1">
      <c r="B3" s="412" t="s">
        <v>18312</v>
      </c>
      <c r="C3" s="413"/>
      <c r="D3" s="413"/>
      <c r="E3" s="413"/>
      <c r="F3" s="413"/>
      <c r="G3" s="413"/>
      <c r="H3" s="413"/>
      <c r="I3" s="413"/>
      <c r="J3" s="413"/>
      <c r="K3" s="413"/>
      <c r="L3" s="413"/>
      <c r="M3" s="282"/>
      <c r="N3" s="283"/>
      <c r="O3" s="284"/>
      <c r="P3" s="283"/>
      <c r="R3" s="285"/>
    </row>
    <row r="4" spans="2:18" ht="119.25" customHeight="1">
      <c r="B4" s="286"/>
      <c r="C4" s="185"/>
      <c r="E4" s="185"/>
      <c r="F4" s="186"/>
      <c r="G4" s="185"/>
      <c r="H4" s="187"/>
      <c r="I4" s="185"/>
      <c r="J4" s="187"/>
      <c r="K4" s="185"/>
      <c r="L4" s="186"/>
      <c r="M4" s="186"/>
      <c r="N4" s="287"/>
      <c r="P4" s="287"/>
      <c r="R4" s="285"/>
    </row>
    <row r="5" spans="2:18" ht="44.25" customHeight="1">
      <c r="B5" s="288"/>
      <c r="C5" s="289"/>
      <c r="D5" s="290" t="s">
        <v>5</v>
      </c>
      <c r="E5" s="290"/>
      <c r="F5" s="290" t="s">
        <v>6</v>
      </c>
      <c r="G5" s="290"/>
      <c r="H5" s="291" t="s">
        <v>18315</v>
      </c>
      <c r="I5" s="292"/>
      <c r="J5" s="290" t="s">
        <v>18325</v>
      </c>
      <c r="K5" s="290"/>
      <c r="L5" s="290" t="s">
        <v>18326</v>
      </c>
      <c r="M5" s="290"/>
      <c r="N5" s="293" t="s">
        <v>18313</v>
      </c>
      <c r="O5" s="290"/>
      <c r="P5" s="293" t="s">
        <v>18314</v>
      </c>
      <c r="R5" s="285"/>
    </row>
    <row r="6" spans="2:18" ht="18" customHeight="1">
      <c r="B6" s="294" t="s">
        <v>12</v>
      </c>
      <c r="C6" s="186"/>
      <c r="D6" s="295">
        <f>'Broker Input'!D6</f>
        <v>0</v>
      </c>
      <c r="E6" s="296"/>
      <c r="F6" s="295">
        <f>'Broker Input'!F6</f>
        <v>0</v>
      </c>
      <c r="G6" s="296"/>
      <c r="H6" s="295" t="str">
        <f>'Broker Input'!H6</f>
        <v/>
      </c>
      <c r="I6" s="296"/>
      <c r="J6" s="295">
        <f>'Broker Input'!J6</f>
        <v>0</v>
      </c>
      <c r="K6" s="296"/>
      <c r="L6" s="295">
        <f>'Broker Input'!L6</f>
        <v>0</v>
      </c>
      <c r="M6" s="296"/>
      <c r="N6" s="297" t="str">
        <f>'Broker Input'!N6</f>
        <v/>
      </c>
      <c r="O6" s="187"/>
      <c r="P6" s="297">
        <f>IF(OR(D6="",F6="",L6=""),"",ROUND(D6*F6/12,2))</f>
        <v>0</v>
      </c>
      <c r="R6" s="298" t="str">
        <f>IF(OR(D6="",H6="",J6=""),"",-PMT(H6/12,(J6-L6)*12,D6,0))</f>
        <v/>
      </c>
    </row>
    <row r="7" spans="2:18" ht="18" customHeight="1">
      <c r="B7" s="294" t="s">
        <v>15</v>
      </c>
      <c r="C7" s="186"/>
      <c r="D7" s="295">
        <f>'Broker Input'!D7</f>
        <v>0</v>
      </c>
      <c r="E7" s="296"/>
      <c r="F7" s="295">
        <f>'Broker Input'!F7</f>
        <v>0</v>
      </c>
      <c r="G7" s="296"/>
      <c r="H7" s="295" t="str">
        <f>'Broker Input'!H7</f>
        <v/>
      </c>
      <c r="I7" s="296"/>
      <c r="J7" s="295">
        <f>'Broker Input'!J7</f>
        <v>0</v>
      </c>
      <c r="K7" s="296"/>
      <c r="L7" s="295">
        <f>'Broker Input'!L7</f>
        <v>0</v>
      </c>
      <c r="M7" s="296"/>
      <c r="N7" s="297" t="str">
        <f>'Broker Input'!N7</f>
        <v/>
      </c>
      <c r="O7" s="187"/>
      <c r="P7" s="297">
        <f t="shared" ref="P7:P9" si="0">IF(OR(D7="",F7="",L7=""),"",ROUND(D7*F7/12,2))</f>
        <v>0</v>
      </c>
      <c r="R7" s="298" t="str">
        <f t="shared" ref="R7:R9" si="1">IF(OR(D7="",H7="",J7=""),"",-PMT(H7/12,(J7-L7)*12,D7,0))</f>
        <v/>
      </c>
    </row>
    <row r="8" spans="2:18" ht="18" customHeight="1">
      <c r="B8" s="294" t="s">
        <v>18</v>
      </c>
      <c r="C8" s="186"/>
      <c r="D8" s="295">
        <f>'Broker Input'!D8</f>
        <v>0</v>
      </c>
      <c r="E8" s="296"/>
      <c r="F8" s="295">
        <f>'Broker Input'!F8</f>
        <v>0</v>
      </c>
      <c r="G8" s="296"/>
      <c r="H8" s="295" t="str">
        <f>'Broker Input'!H8</f>
        <v/>
      </c>
      <c r="I8" s="296"/>
      <c r="J8" s="295">
        <f>'Broker Input'!J8</f>
        <v>0</v>
      </c>
      <c r="K8" s="296"/>
      <c r="L8" s="295">
        <f>'Broker Input'!L8</f>
        <v>0</v>
      </c>
      <c r="M8" s="296"/>
      <c r="N8" s="297" t="str">
        <f>'Broker Input'!N8</f>
        <v/>
      </c>
      <c r="O8" s="187"/>
      <c r="P8" s="297">
        <f t="shared" si="0"/>
        <v>0</v>
      </c>
      <c r="R8" s="298" t="str">
        <f t="shared" si="1"/>
        <v/>
      </c>
    </row>
    <row r="9" spans="2:18" ht="18" customHeight="1">
      <c r="B9" s="294" t="s">
        <v>21</v>
      </c>
      <c r="C9" s="186"/>
      <c r="D9" s="295">
        <f>'Broker Input'!D9</f>
        <v>0</v>
      </c>
      <c r="E9" s="296"/>
      <c r="F9" s="295">
        <f>'Broker Input'!F9</f>
        <v>0</v>
      </c>
      <c r="G9" s="296"/>
      <c r="H9" s="295" t="str">
        <f>'Broker Input'!H9</f>
        <v/>
      </c>
      <c r="I9" s="296"/>
      <c r="J9" s="295">
        <f>'Broker Input'!J9</f>
        <v>0</v>
      </c>
      <c r="K9" s="296"/>
      <c r="L9" s="295">
        <f>'Broker Input'!L9</f>
        <v>0</v>
      </c>
      <c r="M9" s="296"/>
      <c r="N9" s="297" t="str">
        <f>'Broker Input'!N9</f>
        <v/>
      </c>
      <c r="O9" s="187"/>
      <c r="P9" s="297">
        <f t="shared" si="0"/>
        <v>0</v>
      </c>
      <c r="R9" s="298" t="str">
        <f t="shared" si="1"/>
        <v/>
      </c>
    </row>
    <row r="10" spans="2:18" ht="6.75" customHeight="1">
      <c r="B10" s="299"/>
      <c r="C10" s="300"/>
      <c r="D10" s="301"/>
      <c r="E10" s="302"/>
      <c r="F10" s="302"/>
      <c r="G10" s="302"/>
      <c r="H10" s="302"/>
      <c r="I10" s="302"/>
      <c r="J10" s="302"/>
      <c r="K10" s="300"/>
      <c r="L10" s="302"/>
      <c r="M10" s="302"/>
      <c r="N10" s="172"/>
      <c r="O10" s="158"/>
      <c r="P10" s="172"/>
      <c r="R10" s="285"/>
    </row>
    <row r="11" spans="2:18" ht="11.25" customHeight="1">
      <c r="B11" s="303"/>
      <c r="N11" s="287"/>
      <c r="P11" s="287"/>
      <c r="R11" s="285"/>
    </row>
    <row r="12" spans="2:18" ht="21.95" customHeight="1">
      <c r="B12" s="419" t="s">
        <v>18327</v>
      </c>
      <c r="C12" s="420"/>
      <c r="D12" s="420"/>
      <c r="E12" s="420"/>
      <c r="F12" s="420"/>
      <c r="G12" s="420"/>
      <c r="H12" s="420"/>
      <c r="I12" s="420"/>
      <c r="J12" s="420"/>
      <c r="K12" s="420"/>
      <c r="L12" s="420"/>
      <c r="M12" s="304"/>
      <c r="N12" s="305"/>
      <c r="O12" s="306"/>
      <c r="P12" s="305"/>
      <c r="R12" s="285"/>
    </row>
    <row r="13" spans="2:18" ht="3" customHeight="1">
      <c r="B13" s="286"/>
      <c r="C13" s="185"/>
      <c r="E13" s="185"/>
      <c r="F13" s="186"/>
      <c r="G13" s="185"/>
      <c r="H13" s="187"/>
      <c r="I13" s="185"/>
      <c r="J13" s="187"/>
      <c r="K13" s="185"/>
      <c r="L13" s="186"/>
      <c r="M13" s="186"/>
      <c r="N13" s="287"/>
      <c r="P13" s="287"/>
      <c r="R13" s="285"/>
    </row>
    <row r="14" spans="2:18" ht="44.25" customHeight="1">
      <c r="B14" s="288"/>
      <c r="C14" s="289"/>
      <c r="D14" s="290" t="s">
        <v>125</v>
      </c>
      <c r="E14" s="290"/>
      <c r="F14" s="290" t="s">
        <v>126</v>
      </c>
      <c r="G14" s="290"/>
      <c r="H14" s="290" t="s">
        <v>127</v>
      </c>
      <c r="I14" s="290"/>
      <c r="J14" s="290" t="s">
        <v>128</v>
      </c>
      <c r="K14" s="290"/>
      <c r="L14" s="290" t="s">
        <v>18332</v>
      </c>
      <c r="M14" s="290"/>
      <c r="N14" s="293" t="s">
        <v>18333</v>
      </c>
      <c r="O14" s="290"/>
      <c r="P14" s="293"/>
      <c r="R14" s="285"/>
    </row>
    <row r="15" spans="2:18" ht="18.95" customHeight="1">
      <c r="B15" s="307" t="s">
        <v>18328</v>
      </c>
      <c r="D15" s="330">
        <f>'Broker Input'!D15</f>
        <v>0</v>
      </c>
      <c r="E15" s="296"/>
      <c r="F15" s="330">
        <f>'Broker Input'!F15</f>
        <v>0</v>
      </c>
      <c r="G15" s="296"/>
      <c r="H15" s="330">
        <f>'Broker Input'!H15</f>
        <v>0</v>
      </c>
      <c r="I15" s="296"/>
      <c r="J15" s="330">
        <f>'Broker Input'!J15</f>
        <v>0</v>
      </c>
      <c r="K15" s="296"/>
      <c r="L15" s="330">
        <f>'Broker Input'!L15</f>
        <v>0</v>
      </c>
      <c r="M15" s="296"/>
      <c r="N15" s="378">
        <f>'Broker Input'!N15</f>
        <v>0</v>
      </c>
      <c r="O15" s="296"/>
      <c r="P15" s="308"/>
      <c r="R15" s="285"/>
    </row>
    <row r="16" spans="2:18" ht="18" customHeight="1">
      <c r="B16" s="307" t="s">
        <v>18297</v>
      </c>
      <c r="D16" s="330">
        <f>'Broker Input'!D16</f>
        <v>0</v>
      </c>
      <c r="E16" s="296"/>
      <c r="F16" s="330">
        <f>'Broker Input'!F16</f>
        <v>0</v>
      </c>
      <c r="G16" s="296"/>
      <c r="H16" s="330">
        <f>'Broker Input'!H16</f>
        <v>0</v>
      </c>
      <c r="I16" s="296"/>
      <c r="J16" s="330">
        <f>'Broker Input'!J16</f>
        <v>0</v>
      </c>
      <c r="K16" s="296"/>
      <c r="L16" s="330">
        <f>'Broker Input'!L16</f>
        <v>0</v>
      </c>
      <c r="M16" s="296"/>
      <c r="N16" s="378">
        <f>'Broker Input'!N16</f>
        <v>0</v>
      </c>
      <c r="O16" s="296"/>
      <c r="P16" s="309"/>
      <c r="R16" s="285"/>
    </row>
    <row r="17" spans="2:18" ht="18" customHeight="1">
      <c r="B17" s="307" t="s">
        <v>18329</v>
      </c>
      <c r="D17" s="330">
        <f>'Broker Input'!D17</f>
        <v>0</v>
      </c>
      <c r="E17" s="296"/>
      <c r="F17" s="330">
        <f>'Broker Input'!F17</f>
        <v>0</v>
      </c>
      <c r="G17" s="296"/>
      <c r="H17" s="330">
        <f>'Broker Input'!H17</f>
        <v>0</v>
      </c>
      <c r="I17" s="296"/>
      <c r="J17" s="330">
        <f>'Broker Input'!J17</f>
        <v>0</v>
      </c>
      <c r="K17" s="296"/>
      <c r="L17" s="330">
        <f>'Broker Input'!L17</f>
        <v>0</v>
      </c>
      <c r="M17" s="296"/>
      <c r="N17" s="378">
        <f>'Broker Input'!N17</f>
        <v>0</v>
      </c>
      <c r="O17" s="296"/>
      <c r="P17" s="309"/>
      <c r="R17" s="285"/>
    </row>
    <row r="18" spans="2:18" ht="18" customHeight="1">
      <c r="B18" s="307" t="s">
        <v>18394</v>
      </c>
      <c r="D18" s="330">
        <f>'Broker Input'!D18</f>
        <v>0</v>
      </c>
      <c r="E18" s="296"/>
      <c r="F18" s="330">
        <f>'Broker Input'!F18</f>
        <v>0</v>
      </c>
      <c r="G18" s="296"/>
      <c r="H18" s="330">
        <f>'Broker Input'!H18</f>
        <v>0</v>
      </c>
      <c r="I18" s="296"/>
      <c r="J18" s="330">
        <f>'Broker Input'!J18</f>
        <v>0</v>
      </c>
      <c r="K18" s="296"/>
      <c r="L18" s="330">
        <f>'Broker Input'!L18</f>
        <v>0</v>
      </c>
      <c r="M18" s="296"/>
      <c r="N18" s="378">
        <f>'Broker Input'!N18</f>
        <v>0</v>
      </c>
      <c r="O18" s="296"/>
      <c r="P18" s="309"/>
      <c r="R18" s="285"/>
    </row>
    <row r="19" spans="2:18" ht="18" customHeight="1">
      <c r="B19" s="310"/>
      <c r="C19" s="158"/>
      <c r="D19" s="158"/>
      <c r="E19" s="158"/>
      <c r="F19" s="158"/>
      <c r="G19" s="158"/>
      <c r="H19" s="158"/>
      <c r="I19" s="158"/>
      <c r="J19" s="158"/>
      <c r="K19" s="158"/>
      <c r="L19" s="158"/>
      <c r="M19" s="158"/>
      <c r="N19" s="311"/>
      <c r="O19" s="312"/>
      <c r="P19" s="311"/>
      <c r="R19" s="285"/>
    </row>
    <row r="20" spans="2:18" ht="5.25" customHeight="1">
      <c r="B20" s="313"/>
      <c r="C20" s="186"/>
      <c r="D20" s="186"/>
      <c r="E20" s="186"/>
      <c r="F20" s="186"/>
      <c r="G20" s="213"/>
      <c r="H20" s="213"/>
      <c r="I20" s="213"/>
      <c r="J20" s="213"/>
      <c r="K20" s="186"/>
      <c r="L20" s="186"/>
      <c r="M20" s="186"/>
      <c r="N20" s="314"/>
      <c r="O20" s="315"/>
      <c r="P20" s="314"/>
      <c r="R20" s="285"/>
    </row>
    <row r="21" spans="2:18" ht="18" customHeight="1">
      <c r="B21" s="421" t="s">
        <v>118</v>
      </c>
      <c r="C21" s="422"/>
      <c r="D21" s="422"/>
      <c r="E21" s="422"/>
      <c r="F21" s="422"/>
      <c r="G21" s="422"/>
      <c r="H21" s="422"/>
      <c r="I21" s="422"/>
      <c r="J21" s="422"/>
      <c r="K21" s="422"/>
      <c r="L21" s="422"/>
      <c r="M21" s="243"/>
      <c r="N21" s="316"/>
      <c r="O21" s="317"/>
      <c r="P21" s="316"/>
      <c r="R21" s="285"/>
    </row>
    <row r="22" spans="2:18" ht="44.25" customHeight="1">
      <c r="B22" s="318"/>
      <c r="C22" s="319"/>
      <c r="D22" s="320" t="s">
        <v>125</v>
      </c>
      <c r="E22" s="290"/>
      <c r="F22" s="321" t="s">
        <v>126</v>
      </c>
      <c r="G22" s="290"/>
      <c r="H22" s="321" t="s">
        <v>127</v>
      </c>
      <c r="I22" s="290"/>
      <c r="J22" s="321" t="s">
        <v>128</v>
      </c>
      <c r="K22" s="290"/>
      <c r="L22" s="321" t="s">
        <v>18332</v>
      </c>
      <c r="M22" s="290"/>
      <c r="N22" s="322" t="s">
        <v>18333</v>
      </c>
      <c r="O22" s="321"/>
      <c r="P22" s="322"/>
      <c r="R22" s="285"/>
    </row>
    <row r="23" spans="2:18" ht="18" customHeight="1">
      <c r="B23" s="307" t="s">
        <v>18401</v>
      </c>
      <c r="C23" s="186"/>
      <c r="D23" s="295">
        <f>'Broker Input'!D25+'Broker Input'!D26*InvestmentIncomeShading</f>
        <v>0</v>
      </c>
      <c r="E23" s="296"/>
      <c r="F23" s="295">
        <f>'Broker Input'!F25+'Broker Input'!F26*InvestmentIncomeShading</f>
        <v>0</v>
      </c>
      <c r="G23" s="296"/>
      <c r="H23" s="295">
        <f>'Broker Input'!H25+'Broker Input'!H26*InvestmentIncomeShading</f>
        <v>0</v>
      </c>
      <c r="I23" s="296"/>
      <c r="J23" s="295">
        <f>'Broker Input'!J25+'Broker Input'!J26*InvestmentIncomeShading</f>
        <v>0</v>
      </c>
      <c r="K23" s="296"/>
      <c r="L23" s="295">
        <f>'Broker Input'!L25+'Broker Input'!L26*InvestmentIncomeShading</f>
        <v>0</v>
      </c>
      <c r="M23" s="296"/>
      <c r="N23" s="295">
        <f>'Broker Input'!N25+'Broker Input'!N26*InvestmentIncomeShading</f>
        <v>0</v>
      </c>
      <c r="O23" s="296"/>
      <c r="P23" s="324"/>
      <c r="Q23" s="246"/>
      <c r="R23" s="298">
        <f t="shared" ref="R23:R40" si="2">SUM(D23:N23)</f>
        <v>0</v>
      </c>
    </row>
    <row r="24" spans="2:18" ht="18" customHeight="1">
      <c r="B24" s="307" t="s">
        <v>18400</v>
      </c>
      <c r="C24" s="186"/>
      <c r="D24" s="295">
        <f>'Broker Input'!D27</f>
        <v>0</v>
      </c>
      <c r="E24" s="296"/>
      <c r="F24" s="295">
        <f>'Broker Input'!F27</f>
        <v>0</v>
      </c>
      <c r="G24" s="296"/>
      <c r="H24" s="295">
        <f>'Broker Input'!H27</f>
        <v>0</v>
      </c>
      <c r="I24" s="296"/>
      <c r="J24" s="295">
        <f>'Broker Input'!J27</f>
        <v>0</v>
      </c>
      <c r="K24" s="296"/>
      <c r="L24" s="295">
        <f>'Broker Input'!L27</f>
        <v>0</v>
      </c>
      <c r="M24" s="296"/>
      <c r="N24" s="297">
        <f>'Broker Input'!N27</f>
        <v>0</v>
      </c>
      <c r="O24" s="296"/>
      <c r="P24" s="324"/>
      <c r="Q24" s="246"/>
      <c r="R24" s="298">
        <f t="shared" si="2"/>
        <v>0</v>
      </c>
    </row>
    <row r="25" spans="2:18" ht="18" customHeight="1">
      <c r="B25" s="307" t="s">
        <v>18399</v>
      </c>
      <c r="C25" s="186"/>
      <c r="D25" s="295">
        <f>'Broker Input'!D30</f>
        <v>0</v>
      </c>
      <c r="E25" s="296"/>
      <c r="F25" s="295">
        <f>'Broker Input'!F30</f>
        <v>0</v>
      </c>
      <c r="G25" s="296"/>
      <c r="H25" s="295">
        <f>'Broker Input'!H30</f>
        <v>0</v>
      </c>
      <c r="I25" s="296"/>
      <c r="J25" s="295">
        <f>'Broker Input'!J30</f>
        <v>0</v>
      </c>
      <c r="K25" s="296"/>
      <c r="L25" s="295">
        <f>'Broker Input'!L30</f>
        <v>0</v>
      </c>
      <c r="M25" s="296"/>
      <c r="N25" s="297">
        <f>'Broker Input'!N30</f>
        <v>0</v>
      </c>
      <c r="O25" s="296"/>
      <c r="P25" s="324"/>
      <c r="Q25" s="246"/>
      <c r="R25" s="298">
        <f t="shared" si="2"/>
        <v>0</v>
      </c>
    </row>
    <row r="26" spans="2:18" ht="18" customHeight="1">
      <c r="B26" s="307" t="s">
        <v>53</v>
      </c>
      <c r="C26" s="186"/>
      <c r="D26" s="295">
        <f>SUM('Broker Input'!D32:D35)</f>
        <v>0</v>
      </c>
      <c r="E26" s="296"/>
      <c r="F26" s="295">
        <f>SUM('Broker Input'!F32:F35)</f>
        <v>0</v>
      </c>
      <c r="G26" s="296"/>
      <c r="H26" s="295">
        <f>SUM('Broker Input'!H32:H35)</f>
        <v>0</v>
      </c>
      <c r="I26" s="296"/>
      <c r="J26" s="295">
        <f>SUM('Broker Input'!J32:J35)</f>
        <v>0</v>
      </c>
      <c r="K26" s="296"/>
      <c r="L26" s="295">
        <f>SUM('Broker Input'!L32:L35)</f>
        <v>0</v>
      </c>
      <c r="M26" s="296"/>
      <c r="N26" s="297">
        <f>SUM('Broker Input'!N32:N35)</f>
        <v>0</v>
      </c>
      <c r="O26" s="296"/>
      <c r="P26" s="324"/>
      <c r="Q26" s="246"/>
      <c r="R26" s="298">
        <f t="shared" si="2"/>
        <v>0</v>
      </c>
    </row>
    <row r="27" spans="2:18" ht="6" customHeight="1">
      <c r="B27" s="307"/>
      <c r="C27" s="186"/>
      <c r="D27" s="295"/>
      <c r="E27" s="296"/>
      <c r="F27" s="295"/>
      <c r="G27" s="296"/>
      <c r="H27" s="295"/>
      <c r="I27" s="296"/>
      <c r="J27" s="295"/>
      <c r="K27" s="296"/>
      <c r="L27" s="295"/>
      <c r="M27" s="296"/>
      <c r="N27" s="297"/>
      <c r="O27" s="296"/>
      <c r="P27" s="324"/>
      <c r="R27" s="298">
        <f t="shared" si="2"/>
        <v>0</v>
      </c>
    </row>
    <row r="28" spans="2:18" ht="18" customHeight="1" outlineLevel="1">
      <c r="B28" s="307" t="s">
        <v>18334</v>
      </c>
      <c r="C28" s="186"/>
      <c r="D28" s="295">
        <f>SUMPRODUCT('Total Mortgage Register'!$F$3:$F$8,'Total Mortgage Register'!G3:G8)*52</f>
        <v>0</v>
      </c>
      <c r="E28" s="296"/>
      <c r="F28" s="295">
        <f>SUMPRODUCT('Total Mortgage Register'!$F$3:$F$8,'Total Mortgage Register'!H3:H8)*52</f>
        <v>0</v>
      </c>
      <c r="G28" s="296"/>
      <c r="H28" s="295">
        <f>SUMPRODUCT('Total Mortgage Register'!$F$3:$F$8,'Total Mortgage Register'!I3:I8)*52</f>
        <v>0</v>
      </c>
      <c r="I28" s="296"/>
      <c r="J28" s="295">
        <f>SUMPRODUCT('Total Mortgage Register'!$F$3:$F$8,'Total Mortgage Register'!J3:J8)*52</f>
        <v>0</v>
      </c>
      <c r="K28" s="296"/>
      <c r="L28" s="295">
        <f>SUMPRODUCT('Total Mortgage Register'!$F$3:$F$8,'Total Mortgage Register'!K3:K8)*52</f>
        <v>0</v>
      </c>
      <c r="M28" s="296"/>
      <c r="N28" s="297">
        <f>SUMPRODUCT('Total Mortgage Register'!$F$3:$F$8,'Total Mortgage Register'!L3:L8)*52</f>
        <v>0</v>
      </c>
      <c r="O28" s="296"/>
      <c r="P28" s="324"/>
      <c r="R28" s="298">
        <f t="shared" si="2"/>
        <v>0</v>
      </c>
    </row>
    <row r="29" spans="2:18" ht="18" customHeight="1" outlineLevel="1">
      <c r="B29" s="307" t="s">
        <v>18362</v>
      </c>
      <c r="C29" s="186"/>
      <c r="D29" s="295">
        <f>SUM(D23:D27)+D28*RentalIncomeShading</f>
        <v>0</v>
      </c>
      <c r="E29" s="296"/>
      <c r="F29" s="295">
        <f>SUM(F23:F27)+F28*RentalIncomeShading</f>
        <v>0</v>
      </c>
      <c r="G29" s="296"/>
      <c r="H29" s="295">
        <f>SUM(H23:H27)+H28*RentalIncomeShading</f>
        <v>0</v>
      </c>
      <c r="I29" s="296"/>
      <c r="J29" s="295">
        <f>SUM(J23:J27)+J28*RentalIncomeShading</f>
        <v>0</v>
      </c>
      <c r="K29" s="296"/>
      <c r="L29" s="295">
        <f>SUM(L23:L27)+L28*RentalIncomeShading</f>
        <v>0</v>
      </c>
      <c r="M29" s="296"/>
      <c r="N29" s="297">
        <f>SUM(N23:N27)+N28*RentalIncomeShading</f>
        <v>0</v>
      </c>
      <c r="O29" s="232"/>
      <c r="P29" s="324"/>
      <c r="R29" s="298">
        <f>SUM(D29:N29)</f>
        <v>0</v>
      </c>
    </row>
    <row r="30" spans="2:18" ht="18" customHeight="1" outlineLevel="1">
      <c r="B30" s="307" t="s">
        <v>18347</v>
      </c>
      <c r="C30" s="325"/>
      <c r="D30" s="295" t="b">
        <f>AND(D16&lt;&gt;"")</f>
        <v>1</v>
      </c>
      <c r="E30" s="296"/>
      <c r="F30" s="295" t="b">
        <f>AND(F16&lt;&gt;"")</f>
        <v>1</v>
      </c>
      <c r="G30" s="296"/>
      <c r="H30" s="295" t="b">
        <f>AND(H16&lt;&gt;"")</f>
        <v>1</v>
      </c>
      <c r="I30" s="296"/>
      <c r="J30" s="295" t="b">
        <f>AND(J16&lt;&gt;"")</f>
        <v>1</v>
      </c>
      <c r="K30" s="296"/>
      <c r="L30" s="295" t="b">
        <f>AND(L16&lt;&gt;"")</f>
        <v>1</v>
      </c>
      <c r="M30" s="296"/>
      <c r="N30" s="297" t="b">
        <f>AND(N16&lt;&gt;"")</f>
        <v>1</v>
      </c>
      <c r="O30" s="232"/>
      <c r="P30" s="324"/>
      <c r="R30" s="298">
        <f t="shared" si="2"/>
        <v>0</v>
      </c>
    </row>
    <row r="31" spans="2:18" ht="18" customHeight="1" outlineLevel="1">
      <c r="B31" s="307" t="s">
        <v>18348</v>
      </c>
      <c r="C31" s="325"/>
      <c r="D31" s="295" t="b">
        <f>IF(Applicant1Status="",TRUE,IFERROR(IF(MATCH(D17,$D$14:$N$14,0)&lt;(COLUMN()-COLUMN($D$14:$N$14)+1),TRUE,FALSE),FALSE))</f>
        <v>0</v>
      </c>
      <c r="E31" s="296"/>
      <c r="F31" s="295" t="b">
        <f>IF(Applicant2Status="",TRUE,IFERROR(IF(MATCH(F17,$D$14:$N$14,0)&lt;(COLUMN()-COLUMN($D$14:$N$14)+1),TRUE,FALSE),FALSE))</f>
        <v>0</v>
      </c>
      <c r="G31" s="296"/>
      <c r="H31" s="295" t="b">
        <f>IF(Applicant3Status="",TRUE,IFERROR(IF(MATCH(H17,$D$14:$N$14,0)&lt;(COLUMN()-COLUMN($D$14:$N$14)+1),TRUE,FALSE),FALSE))</f>
        <v>0</v>
      </c>
      <c r="I31" s="296"/>
      <c r="J31" s="295" t="b">
        <f>IF(Applicant4Status="",TRUE,IFERROR(IF(MATCH(J17,$D$14:$N$14,0)&lt;(COLUMN()-COLUMN($D$14:$N$14)+1),TRUE,FALSE),FALSE))</f>
        <v>0</v>
      </c>
      <c r="K31" s="296"/>
      <c r="L31" s="295" t="b">
        <f>IF(Applicant5Status="",TRUE,IFERROR(IF(MATCH(L17,$D$14:$N$14,0)&lt;(COLUMN()-COLUMN($D$14:$N$14)+1),TRUE,FALSE),FALSE))</f>
        <v>0</v>
      </c>
      <c r="M31" s="296"/>
      <c r="N31" s="297" t="b">
        <f>IF(Applicant6Status="",TRUE,IFERROR(IF(MATCH(N17,$D$14:$N$14,0)&lt;(COLUMN()-COLUMN($D$14:$N$14)+1),TRUE,FALSE),FALSE))</f>
        <v>0</v>
      </c>
      <c r="O31" s="232"/>
      <c r="P31" s="324"/>
      <c r="R31" s="298">
        <f t="shared" si="2"/>
        <v>0</v>
      </c>
    </row>
    <row r="32" spans="2:18" ht="18" customHeight="1" outlineLevel="1">
      <c r="B32" s="307" t="s">
        <v>18349</v>
      </c>
      <c r="C32" s="325"/>
      <c r="D32" s="326">
        <f>IFERROR(HLOOKUP(D$17,ApplicantDetailsRange,5,FALSE),0)</f>
        <v>0</v>
      </c>
      <c r="E32" s="296"/>
      <c r="F32" s="326">
        <f>IFERROR(HLOOKUP(F$17,ApplicantDetailsRange,5,FALSE),0)</f>
        <v>0</v>
      </c>
      <c r="G32" s="296"/>
      <c r="H32" s="326">
        <f>IFERROR(HLOOKUP(H$17,ApplicantDetailsRange,5,FALSE),0)</f>
        <v>0</v>
      </c>
      <c r="I32" s="296"/>
      <c r="J32" s="326">
        <f>IFERROR(HLOOKUP(J$17,ApplicantDetailsRange,5,FALSE),0)</f>
        <v>0</v>
      </c>
      <c r="K32" s="296"/>
      <c r="L32" s="326">
        <f>IFERROR(HLOOKUP(L$17,ApplicantDetailsRange,5,FALSE),0)</f>
        <v>0</v>
      </c>
      <c r="M32" s="296"/>
      <c r="N32" s="327">
        <f>IFERROR(HLOOKUP(N$17,ApplicantDetailsRange,5,FALSE),0)</f>
        <v>0</v>
      </c>
      <c r="O32" s="232"/>
      <c r="P32" s="324"/>
      <c r="R32" s="298">
        <f t="shared" si="2"/>
        <v>0</v>
      </c>
    </row>
    <row r="33" spans="2:18" ht="18" customHeight="1" outlineLevel="1">
      <c r="B33" s="307" t="s">
        <v>18353</v>
      </c>
      <c r="C33" s="325"/>
      <c r="D33" s="295" t="str">
        <f>IF(D$16="Individual (Couple)","C",IF(D$16="Individual (Single)","S",""))</f>
        <v/>
      </c>
      <c r="E33" s="296"/>
      <c r="F33" s="295" t="str">
        <f>IF(F$16="Individual (Couple)","C",IF(F$16="Individual (Single)","S",""))</f>
        <v/>
      </c>
      <c r="G33" s="296"/>
      <c r="H33" s="295" t="str">
        <f>IF(H$16="Individual (Couple)","C",IF(H$16="Individual (Single)","S",""))</f>
        <v/>
      </c>
      <c r="I33" s="296"/>
      <c r="J33" s="295" t="str">
        <f>IF(J$16="Individual (Couple)","C",IF(J$16="Individual (Single)","S",""))</f>
        <v/>
      </c>
      <c r="K33" s="296"/>
      <c r="L33" s="295" t="str">
        <f>IF(L$16="Individual (Couple)","C",IF(L$16="Individual (Single)","S",""))</f>
        <v/>
      </c>
      <c r="M33" s="296"/>
      <c r="N33" s="297" t="str">
        <f>IF(N$16="Individual (Couple)","C",IF(N$16="Individual (Single)","S",""))</f>
        <v/>
      </c>
      <c r="O33" s="232"/>
      <c r="P33" s="324"/>
      <c r="R33" s="298">
        <f t="shared" si="2"/>
        <v>0</v>
      </c>
    </row>
    <row r="34" spans="2:18" ht="18" customHeight="1" outlineLevel="1">
      <c r="B34" s="307" t="s">
        <v>18354</v>
      </c>
      <c r="C34" s="325"/>
      <c r="D34" s="295" t="str">
        <f>IF(D$16="","",IF(D$16="Individual (Couple)","CD","SD")&amp;VLOOKUP(D$18+D$32,DependentsLookupRange,2,TRUE))</f>
        <v>SD1</v>
      </c>
      <c r="E34" s="296"/>
      <c r="F34" s="295" t="str">
        <f>IF(F$16="","",IF(F$16="Individual (Couple)","CD","SD")&amp;VLOOKUP(F$18+F$32,DependentsLookupRange,2,TRUE))</f>
        <v>SD1</v>
      </c>
      <c r="G34" s="296"/>
      <c r="H34" s="295" t="str">
        <f>IF(H$16="","",IF(H$16="Individual (Couple)","CD","SD")&amp;VLOOKUP(H$18+H$32,DependentsLookupRange,2,TRUE))</f>
        <v>SD1</v>
      </c>
      <c r="I34" s="296"/>
      <c r="J34" s="295" t="str">
        <f>IF(J$16="","",IF(J$16="Individual (Couple)","CD","SD")&amp;VLOOKUP(J$18+J$32,DependentsLookupRange,2,TRUE))</f>
        <v>SD1</v>
      </c>
      <c r="K34" s="296"/>
      <c r="L34" s="295" t="str">
        <f>IF(L$16="","",IF(L$16="Individual (Couple)","CD","SD")&amp;VLOOKUP(L$18+L$32,DependentsLookupRange,2,TRUE))</f>
        <v>SD1</v>
      </c>
      <c r="M34" s="296"/>
      <c r="N34" s="297" t="str">
        <f>IF(N$16="","",IF(N$16="Individual (Couple)","CD","SD")&amp;VLOOKUP(N$18+N$32,DependentsLookupRange,2,TRUE))</f>
        <v>SD1</v>
      </c>
      <c r="O34" s="232"/>
      <c r="P34" s="324"/>
      <c r="R34" s="298">
        <f t="shared" si="2"/>
        <v>0</v>
      </c>
    </row>
    <row r="35" spans="2:18" ht="18" customHeight="1" outlineLevel="1">
      <c r="B35" s="307" t="s">
        <v>18355</v>
      </c>
      <c r="C35" s="325"/>
      <c r="D35" s="295">
        <f>IF(Applicant1InvestmentPropertyLoanBalance&gt;0,Applicant1InvestmentPropertyLoanBalance*MAX('Total Mortgage Register'!O3:O6)+Applicant1InvestmentPropertiesExpenses*NumberOfMonthsInAYear,0)</f>
        <v>0</v>
      </c>
      <c r="E35" s="296"/>
      <c r="F35" s="295">
        <f>IF(Applicant2InvestmentPropertyLoanBalance&gt;0,Applicant2InvestmentPropertyLoanBalance*MAX('Total Mortgage Register'!O3:O6)+Applicant2InvestmentPropertiesExpenses*NumberOfMonthsInAYear,0)</f>
        <v>0</v>
      </c>
      <c r="G35" s="296"/>
      <c r="H35" s="295">
        <f>IF(Applicant3InvestmentPropertyLoanBalance&gt;0,Applicant3InvestmentPropertyLoanBalance*MAX('Total Mortgage Register'!O3:O6)+Applicant3InvestmentPropertiesExpenses*NumberOfMonthsInAYear,0)</f>
        <v>0</v>
      </c>
      <c r="I35" s="296"/>
      <c r="J35" s="295">
        <f>IF(Applicant4InvestmentPropertyLoanBalance&gt;0,Applicant4InvestmentPropertyLoanBalance*MAX('Total Mortgage Register'!O3:O6)+Applicant4InvestmentPropertiesExpenses*NumberOfMonthsInAYear,0)</f>
        <v>0</v>
      </c>
      <c r="K35" s="296"/>
      <c r="L35" s="295">
        <f>IF(Applicant5InvestmentPropertyLoanBalance&gt;0,Applicant5InvestmentPropertyLoanBalance*MAX('Total Mortgage Register'!O3:O6)+Applicant2InvestmentPropertiesExpenses*NumberOfMonthsInAYear,0)</f>
        <v>0</v>
      </c>
      <c r="M35" s="296"/>
      <c r="N35" s="297">
        <f>IF(Applicant6InvestmentPropertyLoanBalance&gt;0,Applicant6InvestmentPropertyLoanBalance*MAX('Total Mortgage Register'!O3:O6)+Applicant6InvestmentPropertiesExpenses*NumberOfMonthsInAYear,0)</f>
        <v>0</v>
      </c>
      <c r="O35" s="232"/>
      <c r="P35" s="324"/>
      <c r="R35" s="298">
        <f t="shared" si="2"/>
        <v>0</v>
      </c>
    </row>
    <row r="36" spans="2:18" ht="18" customHeight="1" outlineLevel="1">
      <c r="B36" s="307" t="s">
        <v>18356</v>
      </c>
      <c r="C36" s="325"/>
      <c r="D36" s="295">
        <f>MAX(0,D23+D25+D28*RentalIncomeShading-D35)</f>
        <v>0</v>
      </c>
      <c r="E36" s="296"/>
      <c r="F36" s="295">
        <f>MAX(0,F23+F25+F28*RentalIncomeShading-F35)</f>
        <v>0</v>
      </c>
      <c r="G36" s="296"/>
      <c r="H36" s="295">
        <f>MAX(0,H23+H25+H28*RentalIncomeShading-H35)</f>
        <v>0</v>
      </c>
      <c r="I36" s="296"/>
      <c r="J36" s="295">
        <f>MAX(0,J23+J25+J28*RentalIncomeShading-J35)</f>
        <v>0</v>
      </c>
      <c r="K36" s="296"/>
      <c r="L36" s="295">
        <f>MAX(0,L23+L25+L28*RentalIncomeShading-L35)</f>
        <v>0</v>
      </c>
      <c r="M36" s="296"/>
      <c r="N36" s="297">
        <f>MAX(0,N23+N25+N28*RentalIncomeShading-N35)</f>
        <v>0</v>
      </c>
      <c r="O36" s="232"/>
      <c r="P36" s="324"/>
      <c r="R36" s="298">
        <f t="shared" si="2"/>
        <v>0</v>
      </c>
    </row>
    <row r="37" spans="2:18" ht="18" customHeight="1" outlineLevel="1">
      <c r="B37" s="307" t="s">
        <v>18363</v>
      </c>
      <c r="C37" s="325"/>
      <c r="D37" s="295">
        <f>IFERROR(HLOOKUP(D17,$D$14:$N$36,ROWS($D$14:$N36),FALSE),0-IFERROR(HLOOKUP(D17,$D$14:$N36,ROWS($D$14:$N36),FALSE),0))</f>
        <v>0</v>
      </c>
      <c r="E37" s="296"/>
      <c r="F37" s="295">
        <f>IFERROR(HLOOKUP(F17,$D$14:$N$36,ROWS($D$14:$N36),FALSE),0-IFERROR(HLOOKUP(F17,$D$14:$N36,ROWS($D$14:$N36),FALSE),0))</f>
        <v>0</v>
      </c>
      <c r="G37" s="296"/>
      <c r="H37" s="295">
        <f>IFERROR(HLOOKUP(H17,$D$14:$N$36,ROWS($D$14:$N36),FALSE),0-IFERROR(HLOOKUP(H17,$D$14:$N36,ROWS($D$14:$N36),FALSE),0))</f>
        <v>0</v>
      </c>
      <c r="I37" s="296"/>
      <c r="J37" s="295">
        <f>IFERROR(HLOOKUP(J17,$D$14:$N$36,ROWS($D$14:$N36),FALSE),0-IFERROR(HLOOKUP(J17,$D$14:$N36,ROWS($D$14:$N36),FALSE),0))</f>
        <v>0</v>
      </c>
      <c r="K37" s="296"/>
      <c r="L37" s="295">
        <f>IFERROR(HLOOKUP(L17,$D$14:$N$36,ROWS($D$14:$N36),FALSE),0-IFERROR(HLOOKUP(L17,$D$14:$N36,ROWS($D$14:$N36),FALSE),0))</f>
        <v>0</v>
      </c>
      <c r="M37" s="296"/>
      <c r="N37" s="297">
        <f>IFERROR(HLOOKUP(N17,$D$14:$N$36,ROWS($D$14:$N36),FALSE),0-IFERROR(HLOOKUP(N17,$D$14:$N36,ROWS($D$14:$N36),FALSE),0))</f>
        <v>0</v>
      </c>
      <c r="O37" s="232"/>
      <c r="P37" s="324"/>
      <c r="R37" s="298">
        <f t="shared" si="2"/>
        <v>0</v>
      </c>
    </row>
    <row r="38" spans="2:18" ht="18" customHeight="1" outlineLevel="1">
      <c r="B38" s="307" t="s">
        <v>18357</v>
      </c>
      <c r="C38" s="325"/>
      <c r="D38" s="328">
        <f>IFERROR(HLOOKUP(D29+D37-D35,HemCombinedIncomeRange,3,TRUE),1)</f>
        <v>1</v>
      </c>
      <c r="E38" s="296"/>
      <c r="F38" s="328">
        <f>IFERROR(HLOOKUP(F29+F37-F35,HemCombinedIncomeRange,3,TRUE),1)</f>
        <v>1</v>
      </c>
      <c r="G38" s="296"/>
      <c r="H38" s="328">
        <f>IFERROR(HLOOKUP(H29+H37-H35,HemCombinedIncomeRange,3,TRUE),1)</f>
        <v>1</v>
      </c>
      <c r="I38" s="296"/>
      <c r="J38" s="328">
        <f>IFERROR(HLOOKUP(J29+J37-J35,HemCombinedIncomeRange,3,TRUE),1)</f>
        <v>1</v>
      </c>
      <c r="K38" s="296"/>
      <c r="L38" s="328">
        <f>IFERROR(HLOOKUP(L29+L37-L35,HemCombinedIncomeRange,3,TRUE),1)</f>
        <v>1</v>
      </c>
      <c r="M38" s="296"/>
      <c r="N38" s="329">
        <f>IFERROR(HLOOKUP(N29+N37-N35,HemCombinedIncomeRange,3,TRUE),1)</f>
        <v>1</v>
      </c>
      <c r="O38" s="232"/>
      <c r="P38" s="324"/>
      <c r="R38" s="298">
        <f t="shared" si="2"/>
        <v>6</v>
      </c>
    </row>
    <row r="39" spans="2:18" ht="18" customHeight="1" outlineLevel="1">
      <c r="B39" s="307" t="s">
        <v>8</v>
      </c>
      <c r="C39" s="325"/>
      <c r="D39" s="295">
        <f>IF(Applicant1Status="Company",Applicant1TotalTaxableIncomeExcNPBT*CompanyTax,VLOOKUP(Applicant1TotalTaxableIncomeExcNPBT,TaxTableRange,5,TRUE))+((Applicant1TotalTaxableIncomeExcNPBT-VLOOKUP(Applicant1TotalTaxableIncomeExcNPBT,TaxTableRange,1,TRUE))*VLOOKUP(Applicant1TotalTaxableIncomeExcNPBT,TaxTableRange,6,TRUE))+((Applicant1TotalTaxableIncomeExcNPBT-VLOOKUP(Applicant1TotalTaxableIncomeExcNPBT,TaxMedicareLevyTable,2,TRUE))*VLOOKUP(Applicant1TotalTaxableIncomeExcNPBT,TaxMedicareLevyTable,3,TRUE)+Applicant1BusinessNPBT*CompanyTax)</f>
        <v>0</v>
      </c>
      <c r="E39" s="296"/>
      <c r="F39" s="295">
        <f>IF(Applicant2Status="Company",Applicant2TotalTaxableIncomeExcNPBT*CompanyTax,VLOOKUP(Applicant2TotalTaxableIncomeExcNPBT,TaxTableRange,5,TRUE))+((Applicant2TotalTaxableIncomeExcNPBT-VLOOKUP(Applicant2TotalTaxableIncomeExcNPBT,TaxTableRange,1,TRUE))*VLOOKUP(Applicant2TotalTaxableIncomeExcNPBT,TaxTableRange,6,TRUE))+((Applicant2TotalTaxableIncomeExcNPBT-VLOOKUP(Applicant2TotalTaxableIncomeExcNPBT,TaxMedicareLevyTable,2,TRUE))*VLOOKUP(Applicant2TotalTaxableIncomeExcNPBT,TaxMedicareLevyTable,3,TRUE)+Applicant2BusinessNPBT*CompanyTax)</f>
        <v>0</v>
      </c>
      <c r="G39" s="296"/>
      <c r="H39" s="295">
        <f>IF(Applicant3Status="Company",Applicant3TotalTaxableIncomeExcNPBT*CompanyTax,VLOOKUP(Applicant3TotalTaxableIncomeExcNPBT,TaxTableRange,5,TRUE))+((Applicant3TotalTaxableIncomeExcNPBT-VLOOKUP(Applicant3TotalTaxableIncomeExcNPBT,TaxTableRange,1,TRUE))*VLOOKUP(Applicant3TotalTaxableIncomeExcNPBT,TaxTableRange,6,TRUE))+((Applicant3TotalTaxableIncomeExcNPBT-VLOOKUP(Applicant3TotalTaxableIncomeExcNPBT,TaxMedicareLevyTable,2,TRUE))*VLOOKUP(Applicant3TotalTaxableIncomeExcNPBT,TaxMedicareLevyTable,3,TRUE)+Applicant3BusinessNPBT*CompanyTax)</f>
        <v>0</v>
      </c>
      <c r="I39" s="296"/>
      <c r="J39" s="295">
        <f>IF(Applicant4Status="Company",Applicant4TotalTaxableIncomeExcNPBT*CompanyTax,VLOOKUP(Applicant4TotalTaxableIncomeExcNPBT,TaxTableRange,5,TRUE))+((Applicant4TotalTaxableIncomeExcNPBT-VLOOKUP(Applicant4TotalTaxableIncomeExcNPBT,TaxTableRange,1,TRUE))*VLOOKUP(Applicant4TotalTaxableIncomeExcNPBT,TaxTableRange,6,TRUE))+((Applicant4TotalTaxableIncomeExcNPBT-VLOOKUP(Applicant4TotalTaxableIncomeExcNPBT,TaxMedicareLevyTable,2,TRUE))*VLOOKUP(Applicant4TotalTaxableIncomeExcNPBT,TaxMedicareLevyTable,3,TRUE)+Applicant4BusinessNPBT*CompanyTax)</f>
        <v>0</v>
      </c>
      <c r="K39" s="296"/>
      <c r="L39" s="295">
        <f>IF(Applicant5Status="Company",Applicant5TotalTaxableIncomeExcNPBT*CompanyTax,VLOOKUP(Applicant5TotalTaxableIncomeExcNPBT,TaxTableRange,5,TRUE))+((Applicant5TotalTaxableIncomeExcNPBT-VLOOKUP(Applicant5TotalTaxableIncomeExcNPBT,TaxTableRange,1,TRUE))*VLOOKUP(Applicant5TotalTaxableIncomeExcNPBT,TaxTableRange,6,TRUE))+((Applicant5TotalTaxableIncomeExcNPBT-VLOOKUP(Applicant5TotalTaxableIncomeExcNPBT,TaxMedicareLevyTable,2,TRUE))*VLOOKUP(Applicant5TotalTaxableIncomeExcNPBT,TaxMedicareLevyTable,3,TRUE)+Applicant5BusinessNPBT*CompanyTax)</f>
        <v>0</v>
      </c>
      <c r="M39" s="296"/>
      <c r="N39" s="297">
        <f>IF(Applicant6Status="Company",Applicant6TotalTaxableIncomeExcNPBT*CompanyTax,VLOOKUP(Applicant6TotalTaxableIncomeExcNPBT,TaxTableRange,5,TRUE))+((Applicant6TotalTaxableIncomeExcNPBT-VLOOKUP(Applicant6TotalTaxableIncomeExcNPBT,TaxTableRange,1,TRUE))*VLOOKUP(Applicant6TotalTaxableIncomeExcNPBT,TaxTableRange,6,TRUE))+((Applicant6TotalTaxableIncomeExcNPBT-VLOOKUP(Applicant6TotalTaxableIncomeExcNPBT,TaxMedicareLevyTable,2,TRUE))*VLOOKUP(Applicant6TotalTaxableIncomeExcNPBT,TaxMedicareLevyTable,3,TRUE)+Applicant6BusinessNPBT*CompanyTax)</f>
        <v>0</v>
      </c>
      <c r="O39" s="232"/>
      <c r="P39" s="324"/>
      <c r="R39" s="298">
        <f t="shared" si="2"/>
        <v>0</v>
      </c>
    </row>
    <row r="40" spans="2:18" ht="18" customHeight="1" outlineLevel="1">
      <c r="B40" s="307" t="s">
        <v>18358</v>
      </c>
      <c r="C40" s="325"/>
      <c r="D40" s="330">
        <f>0-(IF(OR(Applicant1Status="Company",Applicant1TotalTaxableIncomeExcNPBT="",Applicant1TotalTaxableIncomeExcNPBT=0),0,IF(VLOOKUP(Applicant1TotalTaxableIncomeExcNPBT,TaxOffsetForLowIncomeTableRange,2,TRUE)+(Applicant1TotalTaxableIncomeExcNPBT-VLOOKUP(Applicant1TotalTaxableIncomeExcNPBT,TaxOffsetForLowIncomeTableRange,1,TRUE))*VLOOKUP(Applicant1TotalTaxableIncomeExcNPBT,TaxOffsetForLowIncomeTableRange,3,TRUE)&lt;0,0,VLOOKUP(Applicant1TotalTaxableIncomeExcNPBT,TaxOffsetForLowIncomeTableRange,2,TRUE)+(Applicant1TotalTaxableIncomeExcNPBT-VLOOKUP(Applicant1TotalTaxableIncomeExcNPBT,TaxOffsetForLowIncomeTableRange,1,TRUE))*VLOOKUP(Applicant1TotalTaxableIncomeExcNPBT,TaxOffsetForLowIncomeTableRange,3,TRUE))))</f>
        <v>0</v>
      </c>
      <c r="E40" s="296"/>
      <c r="F40" s="330">
        <f>0-(IF(OR(Applicant2Status="Company",Applicant2TotalTaxableIncomeExcNPBT="",Applicant2TotalTaxableIncomeExcNPBT=0),0,IF(VLOOKUP(Applicant2TotalTaxableIncomeExcNPBT,TaxOffsetForLowIncomeTableRange,2,TRUE)+(Applicant2TotalTaxableIncomeExcNPBT-VLOOKUP(Applicant2TotalTaxableIncomeExcNPBT,TaxOffsetForLowIncomeTableRange,1,TRUE))*VLOOKUP(Applicant2TotalTaxableIncomeExcNPBT,TaxOffsetForLowIncomeTableRange,3,TRUE)&lt;0,0,VLOOKUP(Applicant2TotalTaxableIncomeExcNPBT,TaxOffsetForLowIncomeTableRange,2,TRUE)+(Applicant2TotalTaxableIncomeExcNPBT-VLOOKUP(Applicant2TotalTaxableIncomeExcNPBT,TaxOffsetForLowIncomeTableRange,1,TRUE))*VLOOKUP(Applicant2TotalTaxableIncomeExcNPBT,TaxOffsetForLowIncomeTableRange,3,TRUE))))</f>
        <v>0</v>
      </c>
      <c r="G40" s="296"/>
      <c r="H40" s="330">
        <f>0-(IF(OR(Applicant3Status="Company",Applicant3TotalTaxableIncomeExcNPBT="",Applicant3TotalTaxableIncomeExcNPBT=0),0,IF(VLOOKUP(Applicant3TotalTaxableIncomeExcNPBT,TaxOffsetForLowIncomeTableRange,2,TRUE)+(Applicant3TotalTaxableIncomeExcNPBT-VLOOKUP(Applicant3TotalTaxableIncomeExcNPBT,TaxOffsetForLowIncomeTableRange,1,TRUE))*VLOOKUP(Applicant3TotalTaxableIncomeExcNPBT,TaxOffsetForLowIncomeTableRange,3,TRUE)&lt;0,0,VLOOKUP(Applicant3TotalTaxableIncomeExcNPBT,TaxOffsetForLowIncomeTableRange,2,TRUE)+(Applicant3TotalTaxableIncomeExcNPBT-VLOOKUP(Applicant3TotalTaxableIncomeExcNPBT,TaxOffsetForLowIncomeTableRange,1,TRUE))*VLOOKUP(Applicant3TotalTaxableIncomeExcNPBT,TaxOffsetForLowIncomeTableRange,3,TRUE))))</f>
        <v>0</v>
      </c>
      <c r="I40" s="296"/>
      <c r="J40" s="330">
        <f>0-(IF(OR(Applicant4Status="Company",Applicant4TotalTaxableIncomeExcNPBT="",Applicant4TotalTaxableIncomeExcNPBT=0),0,IF(VLOOKUP(Applicant4TotalTaxableIncomeExcNPBT,TaxOffsetForLowIncomeTableRange,2,TRUE)+(Applicant4TotalTaxableIncomeExcNPBT-VLOOKUP(Applicant4TotalTaxableIncomeExcNPBT,TaxOffsetForLowIncomeTableRange,1,TRUE))*VLOOKUP(Applicant4TotalTaxableIncomeExcNPBT,TaxOffsetForLowIncomeTableRange,3,TRUE)&lt;0,0,VLOOKUP(Applicant4TotalTaxableIncomeExcNPBT,TaxOffsetForLowIncomeTableRange,2,TRUE)+(Applicant4TotalTaxableIncomeExcNPBT-VLOOKUP(Applicant4TotalTaxableIncomeExcNPBT,TaxOffsetForLowIncomeTableRange,1,TRUE))*VLOOKUP(Applicant4TotalTaxableIncomeExcNPBT,TaxOffsetForLowIncomeTableRange,3,TRUE))))</f>
        <v>0</v>
      </c>
      <c r="K40" s="296"/>
      <c r="L40" s="330">
        <f>0-(IF(OR(Applicant5Status="Company",Applicant5TotalTaxableIncomeExcNPBT="",Applicant5TotalTaxableIncomeExcNPBT=0),0,IF(VLOOKUP(Applicant5TotalTaxableIncomeExcNPBT,TaxOffsetForLowIncomeTableRange,2,TRUE)+(Applicant5TotalTaxableIncomeExcNPBT-VLOOKUP(Applicant5TotalTaxableIncomeExcNPBT,TaxOffsetForLowIncomeTableRange,1,TRUE))*VLOOKUP(Applicant5TotalTaxableIncomeExcNPBT,TaxOffsetForLowIncomeTableRange,3,TRUE)&lt;0,0,VLOOKUP(Applicant5TotalTaxableIncomeExcNPBT,TaxOffsetForLowIncomeTableRange,2,TRUE)+(Applicant5TotalTaxableIncomeExcNPBT-VLOOKUP(Applicant5TotalTaxableIncomeExcNPBT,TaxOffsetForLowIncomeTableRange,1,TRUE))*VLOOKUP(Applicant5TotalTaxableIncomeExcNPBT,TaxOffsetForLowIncomeTableRange,3,TRUE))))</f>
        <v>0</v>
      </c>
      <c r="M40" s="296"/>
      <c r="N40" s="331">
        <f>0-(IF(OR(Applicant6Status="Company",Applicant6TotalTaxableIncomeExcNPBT="",Applicant6TotalTaxableIncomeExcNPBT=0),0,IF(VLOOKUP(Applicant6TotalTaxableIncomeExcNPBT,TaxOffsetForLowIncomeTableRange,2,TRUE)+(Applicant6TotalTaxableIncomeExcNPBT-VLOOKUP(Applicant6TotalTaxableIncomeExcNPBT,TaxOffsetForLowIncomeTableRange,1,TRUE))*VLOOKUP(Applicant6TotalTaxableIncomeExcNPBT,TaxOffsetForLowIncomeTableRange,3,TRUE)&lt;0,0,VLOOKUP(Applicant6TotalTaxableIncomeExcNPBT,TaxOffsetForLowIncomeTableRange,2,TRUE)+(Applicant6TotalTaxableIncomeExcNPBT-VLOOKUP(Applicant6TotalTaxableIncomeExcNPBT,TaxOffsetForLowIncomeTableRange,1,TRUE))*VLOOKUP(Applicant6TotalTaxableIncomeExcNPBT,TaxOffsetForLowIncomeTableRange,3,TRUE))))</f>
        <v>0</v>
      </c>
      <c r="O40" s="232"/>
      <c r="P40" s="324"/>
      <c r="R40" s="298">
        <f t="shared" si="2"/>
        <v>0</v>
      </c>
    </row>
    <row r="41" spans="2:18" ht="18" customHeight="1" outlineLevel="1">
      <c r="B41" s="307" t="s">
        <v>18359</v>
      </c>
      <c r="C41" s="325"/>
      <c r="D41" s="295">
        <f>Applicant1TotalIncome-IF(D39+D40&gt;0,D39+D40,0)</f>
        <v>0</v>
      </c>
      <c r="E41" s="296"/>
      <c r="F41" s="295">
        <f>Applicant2TotalIncome-IF(F39+F40&gt;0,F39+F40,0)</f>
        <v>0</v>
      </c>
      <c r="G41" s="296"/>
      <c r="H41" s="295">
        <f>Applicant3TotalIncome-IF(H39+H40&gt;0,H39+H40,0)</f>
        <v>0</v>
      </c>
      <c r="I41" s="296"/>
      <c r="J41" s="295">
        <f>Applicant4TotalIncome-IF(J39+J40&gt;0,J39+J40,0)</f>
        <v>0</v>
      </c>
      <c r="K41" s="296"/>
      <c r="L41" s="295">
        <f>Applicant5TotalIncome-IF(L39+L40&gt;0,L39+L40,0)</f>
        <v>0</v>
      </c>
      <c r="M41" s="296"/>
      <c r="N41" s="297">
        <f>Applicant6TotalIncome-IF(N39+N40&gt;0,N39+N40,0)</f>
        <v>0</v>
      </c>
      <c r="O41" s="232"/>
      <c r="P41" s="324"/>
      <c r="R41" s="298">
        <f>SUM(D41:N41)</f>
        <v>0</v>
      </c>
    </row>
    <row r="42" spans="2:18" ht="18" customHeight="1" outlineLevel="1">
      <c r="B42" s="307" t="s">
        <v>18360</v>
      </c>
      <c r="C42" s="325"/>
      <c r="D42" s="295">
        <f>IFERROR(IF(AND(D30,NOT(D31)),(VLOOKUP(D33,HemTableForExpenses,D38+1,FALSE)+(VLOOKUP(D34,HemTableForExpenses,D38+1,FALSE))*(D18+D32))*NumberOfWeeksInAYear,0),0)</f>
        <v>0</v>
      </c>
      <c r="E42" s="296"/>
      <c r="F42" s="295">
        <f>IFERROR(IF(AND(F30,NOT(F31)),(VLOOKUP(F33,HemTableForExpenses,F38+1,FALSE)+(VLOOKUP(F34,HemTableForExpenses,F38+1,FALSE))*(F18+F32))*NumberOfWeeksInAYear,0),0)</f>
        <v>0</v>
      </c>
      <c r="G42" s="296"/>
      <c r="H42" s="295">
        <f>IFERROR(IF(AND(H30,NOT(H31)),(VLOOKUP(H33,HemTableForExpenses,H38+1,FALSE)+(VLOOKUP(H34,HemTableForExpenses,H38+1,FALSE))*(H18+H32))*NumberOfWeeksInAYear,0),0)</f>
        <v>0</v>
      </c>
      <c r="I42" s="296"/>
      <c r="J42" s="295">
        <f>IFERROR(IF(AND(J30,NOT(J31)),(VLOOKUP(J33,HemTableForExpenses,J38+1,FALSE)+(VLOOKUP(J34,HemTableForExpenses,J38+1,FALSE))*(J18+J32))*NumberOfWeeksInAYear,0),0)</f>
        <v>0</v>
      </c>
      <c r="K42" s="296"/>
      <c r="L42" s="295">
        <f>IFERROR(IF(AND(L30,NOT(L31)),(VLOOKUP(L33,HemTableForExpenses,L38+1,FALSE)+(VLOOKUP(L34,HemTableForExpenses,L38+1,FALSE))*(L18+L32))*NumberOfWeeksInAYear,0),0)</f>
        <v>0</v>
      </c>
      <c r="M42" s="296"/>
      <c r="N42" s="297">
        <f>IFERROR(IF(AND(N30,NOT(N31)),(VLOOKUP(N33,HemTableForExpenses,N38+1,FALSE)+(VLOOKUP(N34,HemTableForExpenses,N38+1,FALSE))*(N18+N32))*NumberOfWeeksInAYear,0),0)</f>
        <v>0</v>
      </c>
      <c r="O42" s="232"/>
      <c r="P42" s="324"/>
      <c r="R42" s="298">
        <f>SUM(D42:N42)</f>
        <v>0</v>
      </c>
    </row>
    <row r="43" spans="2:18" ht="18" customHeight="1" outlineLevel="1">
      <c r="B43" s="307" t="s">
        <v>18361</v>
      </c>
      <c r="C43" s="325"/>
      <c r="D43" s="295">
        <f>SUMIF(C$59:C$79," &lt;HEM&gt;",D$59:D$79)*NumberOfMonthsInAYear</f>
        <v>0</v>
      </c>
      <c r="E43" s="296"/>
      <c r="F43" s="295">
        <f>SUMIF(E$59:E$79," &lt;HEM&gt;",F$59:F$79)*NumberOfMonthsInAYear</f>
        <v>0</v>
      </c>
      <c r="G43" s="296"/>
      <c r="H43" s="295">
        <f>SUMIF(G$59:G$79," &lt;HEM&gt;",H$59:H$79)*NumberOfMonthsInAYear</f>
        <v>0</v>
      </c>
      <c r="I43" s="296"/>
      <c r="J43" s="295">
        <f>SUMIF(I$59:I$79," &lt;HEM&gt;",J$59:J$79)*NumberOfMonthsInAYear</f>
        <v>0</v>
      </c>
      <c r="K43" s="296"/>
      <c r="L43" s="295">
        <f>SUMIF(K$59:K$79," &lt;HEM&gt;",L$59:L$79)*NumberOfMonthsInAYear</f>
        <v>0</v>
      </c>
      <c r="M43" s="296"/>
      <c r="N43" s="297">
        <f>SUMIF(M$59:M$79," &lt;HEM&gt;",N$59:N$79)*NumberOfMonthsInAYear</f>
        <v>0</v>
      </c>
      <c r="O43" s="232"/>
      <c r="P43" s="324"/>
      <c r="R43" s="298">
        <f>SUM(D43:N43)</f>
        <v>0</v>
      </c>
    </row>
    <row r="44" spans="2:18" ht="18" customHeight="1" outlineLevel="1">
      <c r="B44" s="307" t="s">
        <v>18404</v>
      </c>
      <c r="C44" s="325"/>
      <c r="D44" s="295">
        <f>(SUMIF(C$59:C$79," &lt;Non HEM&gt;",D$59:D$79)*NumberOfMonthsInAYear)</f>
        <v>0</v>
      </c>
      <c r="E44" s="296"/>
      <c r="F44" s="295">
        <f>SUMIF(E$59:E$79," &lt;Non HEM&gt;",F$59:F$79)*NumberOfMonthsInAYear</f>
        <v>0</v>
      </c>
      <c r="G44" s="296"/>
      <c r="H44" s="295">
        <f>SUMIF(G$59:G$79," &lt;Non HEM&gt;",H$59:H$79)*NumberOfMonthsInAYear</f>
        <v>0</v>
      </c>
      <c r="I44" s="296"/>
      <c r="J44" s="295">
        <f>SUMIF(I$59:I$79," &lt;Non HEM&gt;",J$59:J$79)*NumberOfMonthsInAYear</f>
        <v>0</v>
      </c>
      <c r="K44" s="296"/>
      <c r="L44" s="295">
        <f>SUMIF(K$59:K$79," &lt;Non HEM&gt;",L$59:L$79)*NumberOfMonthsInAYear</f>
        <v>0</v>
      </c>
      <c r="M44" s="296"/>
      <c r="N44" s="297">
        <f>SUMIF(M$59:M$79," &lt;Non HEM&gt;",N$59:N$79)*NumberOfMonthsInAYear</f>
        <v>0</v>
      </c>
      <c r="O44" s="232"/>
      <c r="P44" s="324"/>
      <c r="R44" s="298">
        <f>SUM(D44:N44)</f>
        <v>0</v>
      </c>
    </row>
    <row r="45" spans="2:18" ht="18" customHeight="1" outlineLevel="1">
      <c r="B45" s="307" t="s">
        <v>18369</v>
      </c>
      <c r="C45" s="325"/>
      <c r="D45" s="295"/>
      <c r="E45" s="296"/>
      <c r="F45" s="295"/>
      <c r="G45" s="296"/>
      <c r="H45" s="295"/>
      <c r="I45" s="296"/>
      <c r="J45" s="295"/>
      <c r="K45" s="296"/>
      <c r="L45" s="295"/>
      <c r="M45" s="296"/>
      <c r="N45" s="297"/>
      <c r="O45" s="232"/>
      <c r="P45" s="324"/>
      <c r="R45" s="298">
        <f>MAX(R42,R43)+R44</f>
        <v>0</v>
      </c>
    </row>
    <row r="46" spans="2:18" ht="18" customHeight="1" outlineLevel="1">
      <c r="B46" s="370" t="s">
        <v>32</v>
      </c>
      <c r="C46" s="300"/>
      <c r="D46" s="295"/>
      <c r="E46" s="333"/>
      <c r="F46" s="295"/>
      <c r="G46" s="333"/>
      <c r="H46" s="295"/>
      <c r="I46" s="333"/>
      <c r="J46" s="295"/>
      <c r="K46" s="333"/>
      <c r="L46" s="295"/>
      <c r="M46" s="333"/>
      <c r="N46" s="297"/>
      <c r="O46" s="333"/>
      <c r="P46" s="334"/>
      <c r="R46" s="298">
        <f>R41-R45</f>
        <v>0</v>
      </c>
    </row>
    <row r="47" spans="2:18" ht="18" customHeight="1">
      <c r="B47" s="313"/>
      <c r="C47" s="186"/>
      <c r="D47" s="244"/>
      <c r="E47" s="186"/>
      <c r="F47" s="186"/>
      <c r="G47" s="186"/>
      <c r="H47" s="186"/>
      <c r="I47" s="186"/>
      <c r="J47" s="186"/>
      <c r="K47" s="186"/>
      <c r="L47" s="186"/>
      <c r="M47" s="186"/>
      <c r="N47" s="335"/>
      <c r="O47" s="246"/>
      <c r="P47" s="335"/>
      <c r="R47" s="285"/>
    </row>
    <row r="48" spans="2:18" ht="5.25" customHeight="1">
      <c r="B48" s="336"/>
      <c r="C48" s="337"/>
      <c r="D48" s="337"/>
      <c r="E48" s="337"/>
      <c r="F48" s="337"/>
      <c r="G48" s="338"/>
      <c r="H48" s="338"/>
      <c r="I48" s="338"/>
      <c r="J48" s="338"/>
      <c r="K48" s="337"/>
      <c r="L48" s="337"/>
      <c r="M48" s="337"/>
      <c r="N48" s="339"/>
      <c r="O48" s="340"/>
      <c r="P48" s="339"/>
      <c r="R48" s="285"/>
    </row>
    <row r="49" spans="1:18" ht="18" customHeight="1">
      <c r="B49" s="421" t="s">
        <v>18339</v>
      </c>
      <c r="C49" s="422"/>
      <c r="D49" s="422"/>
      <c r="E49" s="422"/>
      <c r="F49" s="422"/>
      <c r="G49" s="422"/>
      <c r="H49" s="422"/>
      <c r="I49" s="422"/>
      <c r="J49" s="422"/>
      <c r="K49" s="422"/>
      <c r="L49" s="422"/>
      <c r="M49" s="243"/>
      <c r="N49" s="316"/>
      <c r="O49" s="317"/>
      <c r="P49" s="316"/>
      <c r="R49" s="285"/>
    </row>
    <row r="50" spans="1:18" ht="37.5" customHeight="1">
      <c r="B50" s="341"/>
      <c r="C50" s="342"/>
      <c r="D50" s="343" t="s">
        <v>125</v>
      </c>
      <c r="E50" s="290"/>
      <c r="F50" s="344" t="s">
        <v>126</v>
      </c>
      <c r="G50" s="290"/>
      <c r="H50" s="344" t="s">
        <v>127</v>
      </c>
      <c r="I50" s="290"/>
      <c r="J50" s="344" t="s">
        <v>128</v>
      </c>
      <c r="K50" s="290"/>
      <c r="L50" s="344" t="s">
        <v>18332</v>
      </c>
      <c r="M50" s="290"/>
      <c r="N50" s="345" t="s">
        <v>18333</v>
      </c>
      <c r="O50" s="344"/>
      <c r="P50" s="345"/>
      <c r="R50" s="285"/>
    </row>
    <row r="51" spans="1:18" ht="21" customHeight="1">
      <c r="B51" s="341" t="s">
        <v>18393</v>
      </c>
      <c r="C51" s="186"/>
      <c r="D51" s="295" cm="1">
        <f t="array" ref="D51">SUMPRODUCT(IF('Total Mortgage Register'!M3:M8="Y",0,1),'Total Mortgage Register'!G3:G8,'Total Mortgage Register'!$Q$3:$Q$8)</f>
        <v>0</v>
      </c>
      <c r="E51" s="296"/>
      <c r="F51" s="295" cm="1">
        <f t="array" ref="F51">SUMPRODUCT(IF('Total Mortgage Register'!M3:M8="Y",0,1),'Total Mortgage Register'!H3:H8,'Total Mortgage Register'!$Q$3:$Q$8)</f>
        <v>0</v>
      </c>
      <c r="G51" s="296"/>
      <c r="H51" s="295" cm="1">
        <f t="array" ref="H51">SUMPRODUCT(IF('Total Mortgage Register'!M3:M8="Y",0,1),'Total Mortgage Register'!I3:I8,'Total Mortgage Register'!$Q$3:$Q$8)</f>
        <v>0</v>
      </c>
      <c r="I51" s="296"/>
      <c r="J51" s="295" cm="1">
        <f t="array" ref="J51">SUMPRODUCT(IF('Total Mortgage Register'!M3:M8="Y",0,1),'Total Mortgage Register'!J3:J8,'Total Mortgage Register'!$Q$3:$Q$8)</f>
        <v>0</v>
      </c>
      <c r="K51" s="296"/>
      <c r="L51" s="295" cm="1">
        <f t="array" ref="L51">SUMPRODUCT(IF('Total Mortgage Register'!M3:M8="Y",0,1),'Total Mortgage Register'!K3:K8,'Total Mortgage Register'!$Q$3:$Q$8)</f>
        <v>0</v>
      </c>
      <c r="M51" s="296"/>
      <c r="N51" s="297" cm="1">
        <f t="array" ref="N51">SUMPRODUCT(IF('Total Mortgage Register'!M3:M8="Y",0,1),'Total Mortgage Register'!L3:L8,'Total Mortgage Register'!$Q$3:$Q$8)</f>
        <v>0</v>
      </c>
      <c r="O51" s="346"/>
      <c r="P51" s="324"/>
      <c r="Q51" s="246"/>
      <c r="R51" s="298">
        <f>SUM(D51:N51)</f>
        <v>0</v>
      </c>
    </row>
    <row r="52" spans="1:18" ht="18" customHeight="1" outlineLevel="1">
      <c r="B52" s="323" t="s">
        <v>18389</v>
      </c>
      <c r="C52" s="186"/>
      <c r="D52" s="295" cm="1">
        <f t="array" ref="D52">SUMPRODUCT(IF('Total Mortgage Register'!N3:N8="Y",1,0),'Total Mortgage Register'!G3:G8,'Total Mortgage Register'!$C$3:$C$8)</f>
        <v>0</v>
      </c>
      <c r="E52" s="296"/>
      <c r="F52" s="295" cm="1">
        <f t="array" ref="F52">SUMPRODUCT(IF('Total Mortgage Register'!N3:N8="Y",1,0),'Total Mortgage Register'!H3:H8,'Total Mortgage Register'!$C$3:$C$8)</f>
        <v>0</v>
      </c>
      <c r="G52" s="296"/>
      <c r="H52" s="295" cm="1">
        <f t="array" ref="H52">SUMPRODUCT(IF('Total Mortgage Register'!N3:N8="Y",1,0),'Total Mortgage Register'!I3:I8,'Total Mortgage Register'!$C$3:$C$8)</f>
        <v>0</v>
      </c>
      <c r="I52" s="296"/>
      <c r="J52" s="295" cm="1">
        <f t="array" ref="J52">SUMPRODUCT(IF('Total Mortgage Register'!N3:N8="Y",1,0),'Total Mortgage Register'!J3:J8,'Total Mortgage Register'!$C$3:$C$8)</f>
        <v>0</v>
      </c>
      <c r="K52" s="296"/>
      <c r="L52" s="295" cm="1">
        <f t="array" ref="L52">SUMPRODUCT(IF('Total Mortgage Register'!N3:N8="Y",1,0),'Total Mortgage Register'!K3:K8,'Total Mortgage Register'!$C$3:$C$8)</f>
        <v>0</v>
      </c>
      <c r="M52" s="296"/>
      <c r="N52" s="297" cm="1">
        <f t="array" ref="N52">SUMPRODUCT(IF('Total Mortgage Register'!N3:N8="Y",1,0),'Total Mortgage Register'!L3:L8,'Total Mortgage Register'!$C$3:$C$8)</f>
        <v>0</v>
      </c>
      <c r="O52" s="296"/>
      <c r="P52" s="324"/>
      <c r="Q52" s="246"/>
      <c r="R52" s="298">
        <f t="shared" ref="R52:R55" si="3">SUM(D52:N52)</f>
        <v>0</v>
      </c>
    </row>
    <row r="53" spans="1:18" ht="18" customHeight="1">
      <c r="B53" s="323" t="s">
        <v>18340</v>
      </c>
      <c r="C53" s="186"/>
      <c r="D53" s="295">
        <f>'Broker Input'!D64</f>
        <v>0</v>
      </c>
      <c r="E53" s="296"/>
      <c r="F53" s="295">
        <f>'Broker Input'!F64</f>
        <v>0</v>
      </c>
      <c r="G53" s="296"/>
      <c r="H53" s="295">
        <f>'Broker Input'!H64</f>
        <v>0</v>
      </c>
      <c r="I53" s="296"/>
      <c r="J53" s="295">
        <f>'Broker Input'!J64</f>
        <v>0</v>
      </c>
      <c r="K53" s="296"/>
      <c r="L53" s="295">
        <f>'Broker Input'!L64</f>
        <v>0</v>
      </c>
      <c r="M53" s="296"/>
      <c r="N53" s="297">
        <f>'Broker Input'!N64</f>
        <v>0</v>
      </c>
      <c r="O53" s="296"/>
      <c r="P53" s="324"/>
      <c r="Q53" s="246"/>
      <c r="R53" s="298">
        <f t="shared" si="3"/>
        <v>0</v>
      </c>
    </row>
    <row r="54" spans="1:18" ht="18" customHeight="1">
      <c r="B54" s="323" t="s">
        <v>18338</v>
      </c>
      <c r="C54" s="186"/>
      <c r="D54" s="295">
        <f>'Broker Input'!D65</f>
        <v>0</v>
      </c>
      <c r="E54" s="296"/>
      <c r="F54" s="295">
        <f>'Broker Input'!F65</f>
        <v>0</v>
      </c>
      <c r="G54" s="296"/>
      <c r="H54" s="295">
        <f>'Broker Input'!H65</f>
        <v>0</v>
      </c>
      <c r="I54" s="296"/>
      <c r="J54" s="295">
        <f>'Broker Input'!J65</f>
        <v>0</v>
      </c>
      <c r="K54" s="296"/>
      <c r="L54" s="295">
        <f>'Broker Input'!L65</f>
        <v>0</v>
      </c>
      <c r="M54" s="296"/>
      <c r="N54" s="297">
        <f>'Broker Input'!N65</f>
        <v>0</v>
      </c>
      <c r="O54" s="296"/>
      <c r="P54" s="324"/>
      <c r="Q54" s="246"/>
      <c r="R54" s="298">
        <f t="shared" si="3"/>
        <v>0</v>
      </c>
    </row>
    <row r="55" spans="1:18" ht="18" customHeight="1">
      <c r="B55" s="332" t="s">
        <v>18341</v>
      </c>
      <c r="C55" s="300"/>
      <c r="D55" s="295">
        <f>'Broker Input'!D66</f>
        <v>0</v>
      </c>
      <c r="E55" s="333"/>
      <c r="F55" s="295">
        <f>'Broker Input'!F66</f>
        <v>0</v>
      </c>
      <c r="G55" s="333"/>
      <c r="H55" s="295">
        <f>'Broker Input'!H66</f>
        <v>0</v>
      </c>
      <c r="I55" s="333"/>
      <c r="J55" s="295">
        <f>'Broker Input'!J66</f>
        <v>0</v>
      </c>
      <c r="K55" s="333"/>
      <c r="L55" s="295">
        <f>'Broker Input'!L66</f>
        <v>0</v>
      </c>
      <c r="M55" s="333"/>
      <c r="N55" s="297">
        <f>'Broker Input'!N66</f>
        <v>0</v>
      </c>
      <c r="O55" s="333"/>
      <c r="P55" s="334"/>
      <c r="R55" s="298">
        <f t="shared" si="3"/>
        <v>0</v>
      </c>
    </row>
    <row r="56" spans="1:18" s="246" customFormat="1" ht="18" customHeight="1">
      <c r="A56" s="182"/>
      <c r="B56" s="313"/>
      <c r="C56" s="186"/>
      <c r="D56" s="244"/>
      <c r="E56" s="186"/>
      <c r="F56" s="186"/>
      <c r="G56" s="186"/>
      <c r="H56" s="186"/>
      <c r="I56" s="186"/>
      <c r="J56" s="186"/>
      <c r="K56" s="186"/>
      <c r="L56" s="186"/>
      <c r="M56" s="186"/>
      <c r="N56" s="335"/>
      <c r="P56" s="335"/>
      <c r="R56" s="285"/>
    </row>
    <row r="57" spans="1:18" ht="18" customHeight="1">
      <c r="B57" s="421" t="s">
        <v>18350</v>
      </c>
      <c r="C57" s="422"/>
      <c r="D57" s="422"/>
      <c r="E57" s="422"/>
      <c r="F57" s="422"/>
      <c r="G57" s="422"/>
      <c r="H57" s="422"/>
      <c r="I57" s="422"/>
      <c r="J57" s="422"/>
      <c r="K57" s="422"/>
      <c r="L57" s="422"/>
      <c r="M57" s="243"/>
      <c r="N57" s="316"/>
      <c r="O57" s="317"/>
      <c r="P57" s="316"/>
      <c r="R57" s="285"/>
    </row>
    <row r="58" spans="1:18" ht="7.5" customHeight="1">
      <c r="B58" s="348"/>
      <c r="C58" s="186"/>
      <c r="D58" s="186"/>
      <c r="E58" s="187"/>
      <c r="F58" s="187"/>
      <c r="G58" s="187"/>
      <c r="H58" s="186"/>
      <c r="I58" s="186"/>
      <c r="J58" s="186"/>
      <c r="K58" s="186"/>
      <c r="L58" s="187"/>
      <c r="M58" s="187"/>
      <c r="N58" s="246"/>
      <c r="O58" s="349"/>
      <c r="P58" s="335"/>
      <c r="Q58" s="246"/>
      <c r="R58" s="285"/>
    </row>
    <row r="59" spans="1:18" ht="18" customHeight="1">
      <c r="A59" s="246"/>
      <c r="B59" s="323" t="s">
        <v>18395</v>
      </c>
      <c r="C59" s="393" t="s">
        <v>18337</v>
      </c>
      <c r="D59" s="295">
        <f>'Broker Input'!D70</f>
        <v>0</v>
      </c>
      <c r="E59" s="393" t="s">
        <v>18337</v>
      </c>
      <c r="F59" s="295">
        <f>'Broker Input'!F70</f>
        <v>0</v>
      </c>
      <c r="G59" s="393" t="s">
        <v>18337</v>
      </c>
      <c r="H59" s="295">
        <f>'Broker Input'!H70</f>
        <v>0</v>
      </c>
      <c r="I59" s="393" t="s">
        <v>18337</v>
      </c>
      <c r="J59" s="295">
        <f>'Broker Input'!J70</f>
        <v>0</v>
      </c>
      <c r="K59" s="393" t="s">
        <v>18337</v>
      </c>
      <c r="L59" s="295">
        <f>'Broker Input'!L70</f>
        <v>0</v>
      </c>
      <c r="M59" s="393" t="s">
        <v>18337</v>
      </c>
      <c r="N59" s="295">
        <f>'Broker Input'!N70</f>
        <v>0</v>
      </c>
      <c r="O59" s="303"/>
      <c r="P59" s="350">
        <f>SUM(D59:N59)</f>
        <v>0</v>
      </c>
      <c r="Q59" s="246"/>
      <c r="R59" s="347">
        <f t="shared" ref="R59:R79" si="4">D59+F59+H59+J59+L59+N59</f>
        <v>0</v>
      </c>
    </row>
    <row r="60" spans="1:18" ht="0.75" customHeight="1">
      <c r="A60" s="246"/>
      <c r="B60" s="323"/>
      <c r="C60" s="393"/>
      <c r="D60" s="295">
        <f>'Broker Input'!D71</f>
        <v>0</v>
      </c>
      <c r="E60" s="393"/>
      <c r="F60" s="295">
        <f>'Broker Input'!F71</f>
        <v>0</v>
      </c>
      <c r="G60" s="393"/>
      <c r="H60" s="295">
        <f>'Broker Input'!H71</f>
        <v>0</v>
      </c>
      <c r="I60" s="393"/>
      <c r="J60" s="295">
        <f>'Broker Input'!J71</f>
        <v>0</v>
      </c>
      <c r="K60" s="393"/>
      <c r="L60" s="295">
        <f>'Broker Input'!L71</f>
        <v>0</v>
      </c>
      <c r="M60" s="393" t="str">
        <f>" &lt;Non HEM&gt;"</f>
        <v xml:space="preserve"> &lt;Non HEM&gt;</v>
      </c>
      <c r="N60" s="295">
        <f>'Broker Input'!N71</f>
        <v>0</v>
      </c>
      <c r="O60" s="303"/>
      <c r="P60" s="350">
        <f t="shared" ref="P60:P79" si="5">SUM(D60:N60)</f>
        <v>0</v>
      </c>
      <c r="Q60" s="351"/>
      <c r="R60" s="347">
        <f t="shared" si="4"/>
        <v>0</v>
      </c>
    </row>
    <row r="61" spans="1:18" ht="21" customHeight="1">
      <c r="A61" s="246"/>
      <c r="B61" s="323" t="s">
        <v>18331</v>
      </c>
      <c r="C61" s="393" t="s">
        <v>18337</v>
      </c>
      <c r="D61" s="295">
        <f>'Broker Input'!D72</f>
        <v>0</v>
      </c>
      <c r="E61" s="393" t="s">
        <v>18337</v>
      </c>
      <c r="F61" s="295">
        <f>'Broker Input'!F72</f>
        <v>0</v>
      </c>
      <c r="G61" s="393" t="s">
        <v>18337</v>
      </c>
      <c r="H61" s="295">
        <f>'Broker Input'!H72</f>
        <v>0</v>
      </c>
      <c r="I61" s="393" t="s">
        <v>18337</v>
      </c>
      <c r="J61" s="295">
        <f>'Broker Input'!J72</f>
        <v>0</v>
      </c>
      <c r="K61" s="393" t="s">
        <v>18337</v>
      </c>
      <c r="L61" s="295">
        <f>'Broker Input'!L72</f>
        <v>0</v>
      </c>
      <c r="M61" s="393" t="s">
        <v>18337</v>
      </c>
      <c r="N61" s="295">
        <f>'Broker Input'!N72</f>
        <v>0</v>
      </c>
      <c r="O61" s="303"/>
      <c r="P61" s="350">
        <f t="shared" si="5"/>
        <v>0</v>
      </c>
      <c r="R61" s="347">
        <f t="shared" si="4"/>
        <v>0</v>
      </c>
    </row>
    <row r="62" spans="1:18" ht="18" customHeight="1">
      <c r="A62" s="246"/>
      <c r="B62" s="323" t="s">
        <v>60</v>
      </c>
      <c r="C62" s="393" t="s">
        <v>18337</v>
      </c>
      <c r="D62" s="295">
        <f>'Broker Input'!D73</f>
        <v>0</v>
      </c>
      <c r="E62" s="393" t="s">
        <v>18337</v>
      </c>
      <c r="F62" s="295">
        <f>'Broker Input'!F73</f>
        <v>0</v>
      </c>
      <c r="G62" s="393" t="s">
        <v>18337</v>
      </c>
      <c r="H62" s="295">
        <f>'Broker Input'!H73</f>
        <v>0</v>
      </c>
      <c r="I62" s="393" t="s">
        <v>18337</v>
      </c>
      <c r="J62" s="295">
        <f>'Broker Input'!J73</f>
        <v>0</v>
      </c>
      <c r="K62" s="393" t="s">
        <v>18337</v>
      </c>
      <c r="L62" s="295">
        <f>'Broker Input'!L73</f>
        <v>0</v>
      </c>
      <c r="M62" s="393" t="s">
        <v>18337</v>
      </c>
      <c r="N62" s="295">
        <f>'Broker Input'!N73</f>
        <v>0</v>
      </c>
      <c r="O62" s="303"/>
      <c r="P62" s="350">
        <f t="shared" si="5"/>
        <v>0</v>
      </c>
      <c r="R62" s="347">
        <f t="shared" si="4"/>
        <v>0</v>
      </c>
    </row>
    <row r="63" spans="1:18" ht="18" customHeight="1">
      <c r="A63" s="246"/>
      <c r="B63" s="323" t="s">
        <v>61</v>
      </c>
      <c r="C63" s="393" t="s">
        <v>18337</v>
      </c>
      <c r="D63" s="295">
        <f>'Broker Input'!D74</f>
        <v>0</v>
      </c>
      <c r="E63" s="393" t="s">
        <v>18337</v>
      </c>
      <c r="F63" s="295">
        <f>'Broker Input'!F74</f>
        <v>0</v>
      </c>
      <c r="G63" s="393" t="s">
        <v>18337</v>
      </c>
      <c r="H63" s="295">
        <f>'Broker Input'!H74</f>
        <v>0</v>
      </c>
      <c r="I63" s="393" t="s">
        <v>18337</v>
      </c>
      <c r="J63" s="295">
        <f>'Broker Input'!J74</f>
        <v>0</v>
      </c>
      <c r="K63" s="393" t="s">
        <v>18337</v>
      </c>
      <c r="L63" s="295">
        <f>'Broker Input'!L74</f>
        <v>0</v>
      </c>
      <c r="M63" s="393" t="s">
        <v>18337</v>
      </c>
      <c r="N63" s="295">
        <f>'Broker Input'!N74</f>
        <v>0</v>
      </c>
      <c r="O63" s="303"/>
      <c r="P63" s="350">
        <f t="shared" si="5"/>
        <v>0</v>
      </c>
      <c r="R63" s="347">
        <f t="shared" si="4"/>
        <v>0</v>
      </c>
    </row>
    <row r="64" spans="1:18" ht="18" customHeight="1">
      <c r="B64" s="323" t="s">
        <v>62</v>
      </c>
      <c r="C64" s="393" t="s">
        <v>18337</v>
      </c>
      <c r="D64" s="295">
        <f>'Broker Input'!D75</f>
        <v>0</v>
      </c>
      <c r="E64" s="393" t="s">
        <v>18337</v>
      </c>
      <c r="F64" s="295">
        <f>'Broker Input'!F75</f>
        <v>0</v>
      </c>
      <c r="G64" s="393" t="s">
        <v>18337</v>
      </c>
      <c r="H64" s="295">
        <f>'Broker Input'!H75</f>
        <v>0</v>
      </c>
      <c r="I64" s="393" t="s">
        <v>18337</v>
      </c>
      <c r="J64" s="295">
        <f>'Broker Input'!J75</f>
        <v>0</v>
      </c>
      <c r="K64" s="393" t="s">
        <v>18337</v>
      </c>
      <c r="L64" s="295">
        <f>'Broker Input'!L75</f>
        <v>0</v>
      </c>
      <c r="M64" s="393" t="s">
        <v>18337</v>
      </c>
      <c r="N64" s="295">
        <f>'Broker Input'!N75</f>
        <v>0</v>
      </c>
      <c r="O64" s="303"/>
      <c r="P64" s="350">
        <f t="shared" si="5"/>
        <v>0</v>
      </c>
      <c r="R64" s="347">
        <f t="shared" si="4"/>
        <v>0</v>
      </c>
    </row>
    <row r="65" spans="2:18" ht="18" customHeight="1">
      <c r="B65" s="323" t="s">
        <v>63</v>
      </c>
      <c r="C65" s="393" t="s">
        <v>18337</v>
      </c>
      <c r="D65" s="295">
        <f>'Broker Input'!D76</f>
        <v>0</v>
      </c>
      <c r="E65" s="393" t="s">
        <v>18337</v>
      </c>
      <c r="F65" s="295">
        <f>'Broker Input'!F76</f>
        <v>0</v>
      </c>
      <c r="G65" s="393" t="s">
        <v>18337</v>
      </c>
      <c r="H65" s="295">
        <f>'Broker Input'!H76</f>
        <v>0</v>
      </c>
      <c r="I65" s="393" t="s">
        <v>18337</v>
      </c>
      <c r="J65" s="295">
        <f>'Broker Input'!J76</f>
        <v>0</v>
      </c>
      <c r="K65" s="393" t="s">
        <v>18337</v>
      </c>
      <c r="L65" s="295">
        <f>'Broker Input'!L76</f>
        <v>0</v>
      </c>
      <c r="M65" s="393" t="s">
        <v>18337</v>
      </c>
      <c r="N65" s="295">
        <f>'Broker Input'!N76</f>
        <v>0</v>
      </c>
      <c r="O65" s="303"/>
      <c r="P65" s="350">
        <f t="shared" si="5"/>
        <v>0</v>
      </c>
      <c r="R65" s="347">
        <f t="shared" si="4"/>
        <v>0</v>
      </c>
    </row>
    <row r="66" spans="2:18" ht="18" customHeight="1">
      <c r="B66" s="323" t="s">
        <v>64</v>
      </c>
      <c r="C66" s="393" t="s">
        <v>18337</v>
      </c>
      <c r="D66" s="295">
        <f>'Broker Input'!D77</f>
        <v>0</v>
      </c>
      <c r="E66" s="393" t="s">
        <v>18337</v>
      </c>
      <c r="F66" s="295">
        <f>'Broker Input'!F77</f>
        <v>0</v>
      </c>
      <c r="G66" s="393" t="s">
        <v>18337</v>
      </c>
      <c r="H66" s="295">
        <f>'Broker Input'!H77</f>
        <v>0</v>
      </c>
      <c r="I66" s="393" t="s">
        <v>18337</v>
      </c>
      <c r="J66" s="295">
        <f>'Broker Input'!J77</f>
        <v>0</v>
      </c>
      <c r="K66" s="393" t="s">
        <v>18337</v>
      </c>
      <c r="L66" s="295">
        <f>'Broker Input'!L77</f>
        <v>0</v>
      </c>
      <c r="M66" s="393" t="s">
        <v>18337</v>
      </c>
      <c r="N66" s="295">
        <f>'Broker Input'!N77</f>
        <v>0</v>
      </c>
      <c r="O66" s="303"/>
      <c r="P66" s="350">
        <f t="shared" si="5"/>
        <v>0</v>
      </c>
      <c r="R66" s="347">
        <f t="shared" si="4"/>
        <v>0</v>
      </c>
    </row>
    <row r="67" spans="2:18" ht="18" customHeight="1">
      <c r="B67" s="323" t="s">
        <v>65</v>
      </c>
      <c r="C67" s="393" t="s">
        <v>18337</v>
      </c>
      <c r="D67" s="295">
        <f>'Broker Input'!D78</f>
        <v>0</v>
      </c>
      <c r="E67" s="393" t="s">
        <v>18337</v>
      </c>
      <c r="F67" s="295">
        <f>'Broker Input'!F78</f>
        <v>0</v>
      </c>
      <c r="G67" s="393" t="s">
        <v>18337</v>
      </c>
      <c r="H67" s="295">
        <f>'Broker Input'!H78</f>
        <v>0</v>
      </c>
      <c r="I67" s="393" t="s">
        <v>18337</v>
      </c>
      <c r="J67" s="295">
        <f>'Broker Input'!J78</f>
        <v>0</v>
      </c>
      <c r="K67" s="393" t="s">
        <v>18337</v>
      </c>
      <c r="L67" s="295">
        <f>'Broker Input'!L78</f>
        <v>0</v>
      </c>
      <c r="M67" s="393" t="s">
        <v>18337</v>
      </c>
      <c r="N67" s="295">
        <f>'Broker Input'!N78</f>
        <v>0</v>
      </c>
      <c r="O67" s="303"/>
      <c r="P67" s="350">
        <f t="shared" si="5"/>
        <v>0</v>
      </c>
      <c r="R67" s="347">
        <f t="shared" si="4"/>
        <v>0</v>
      </c>
    </row>
    <row r="68" spans="2:18" ht="2.25" customHeight="1">
      <c r="B68" s="323"/>
      <c r="C68" s="393"/>
      <c r="D68" s="295">
        <f>'Broker Input'!D79</f>
        <v>0</v>
      </c>
      <c r="E68" s="393"/>
      <c r="F68" s="295">
        <f>'Broker Input'!F79</f>
        <v>0</v>
      </c>
      <c r="G68" s="393"/>
      <c r="H68" s="295">
        <f>'Broker Input'!H79</f>
        <v>0</v>
      </c>
      <c r="I68" s="393"/>
      <c r="J68" s="295">
        <f>'Broker Input'!J79</f>
        <v>0</v>
      </c>
      <c r="K68" s="393"/>
      <c r="L68" s="295">
        <f>'Broker Input'!L79</f>
        <v>0</v>
      </c>
      <c r="M68" s="393" t="str">
        <f>" &lt;Non HEM&gt;"</f>
        <v xml:space="preserve"> &lt;Non HEM&gt;</v>
      </c>
      <c r="N68" s="295">
        <f>'Broker Input'!N79</f>
        <v>0</v>
      </c>
      <c r="O68" s="303"/>
      <c r="P68" s="350">
        <f t="shared" si="5"/>
        <v>0</v>
      </c>
      <c r="R68" s="347">
        <f t="shared" si="4"/>
        <v>0</v>
      </c>
    </row>
    <row r="69" spans="2:18" ht="18" customHeight="1">
      <c r="B69" s="323" t="s">
        <v>67</v>
      </c>
      <c r="C69" s="393" t="s">
        <v>18337</v>
      </c>
      <c r="D69" s="295">
        <f>'Broker Input'!D80</f>
        <v>0</v>
      </c>
      <c r="E69" s="393" t="s">
        <v>18337</v>
      </c>
      <c r="F69" s="295">
        <f>'Broker Input'!F80</f>
        <v>0</v>
      </c>
      <c r="G69" s="393" t="s">
        <v>18337</v>
      </c>
      <c r="H69" s="295">
        <f>'Broker Input'!H80</f>
        <v>0</v>
      </c>
      <c r="I69" s="393" t="s">
        <v>18337</v>
      </c>
      <c r="J69" s="295">
        <f>'Broker Input'!J80</f>
        <v>0</v>
      </c>
      <c r="K69" s="393" t="s">
        <v>18337</v>
      </c>
      <c r="L69" s="295">
        <f>'Broker Input'!L80</f>
        <v>0</v>
      </c>
      <c r="M69" s="393" t="s">
        <v>18337</v>
      </c>
      <c r="N69" s="295">
        <f>'Broker Input'!N80</f>
        <v>0</v>
      </c>
      <c r="O69" s="303"/>
      <c r="P69" s="350">
        <f t="shared" si="5"/>
        <v>0</v>
      </c>
      <c r="R69" s="347">
        <f t="shared" si="4"/>
        <v>0</v>
      </c>
    </row>
    <row r="70" spans="2:18" ht="18" customHeight="1">
      <c r="B70" s="323" t="s">
        <v>18405</v>
      </c>
      <c r="C70" s="393" t="s">
        <v>18337</v>
      </c>
      <c r="D70" s="295">
        <f>'Broker Input'!D81</f>
        <v>0</v>
      </c>
      <c r="E70" s="393" t="s">
        <v>18337</v>
      </c>
      <c r="F70" s="295">
        <f>'Broker Input'!F81</f>
        <v>0</v>
      </c>
      <c r="G70" s="393" t="s">
        <v>18337</v>
      </c>
      <c r="H70" s="295">
        <f>'Broker Input'!H81</f>
        <v>0</v>
      </c>
      <c r="I70" s="393" t="s">
        <v>18337</v>
      </c>
      <c r="J70" s="295">
        <f>'Broker Input'!J81</f>
        <v>0</v>
      </c>
      <c r="K70" s="393" t="s">
        <v>18337</v>
      </c>
      <c r="L70" s="295">
        <f>'Broker Input'!L81</f>
        <v>0</v>
      </c>
      <c r="M70" s="393" t="s">
        <v>18337</v>
      </c>
      <c r="N70" s="295">
        <f>'Broker Input'!N81</f>
        <v>0</v>
      </c>
      <c r="O70" s="303"/>
      <c r="P70" s="350">
        <f t="shared" si="5"/>
        <v>0</v>
      </c>
      <c r="R70" s="347">
        <f t="shared" si="4"/>
        <v>0</v>
      </c>
    </row>
    <row r="71" spans="2:18" ht="1.5" customHeight="1">
      <c r="B71" s="323"/>
      <c r="C71" s="393"/>
      <c r="D71" s="295">
        <f>'Broker Input'!D82</f>
        <v>0</v>
      </c>
      <c r="E71" s="393" t="s">
        <v>18429</v>
      </c>
      <c r="F71" s="295">
        <f>'Broker Input'!F82</f>
        <v>0</v>
      </c>
      <c r="G71" s="393" t="s">
        <v>18429</v>
      </c>
      <c r="H71" s="295">
        <f>'Broker Input'!H82</f>
        <v>0</v>
      </c>
      <c r="I71" s="393" t="s">
        <v>18429</v>
      </c>
      <c r="J71" s="295">
        <f>'Broker Input'!J82</f>
        <v>0</v>
      </c>
      <c r="K71" s="393" t="s">
        <v>18429</v>
      </c>
      <c r="L71" s="295">
        <f>'Broker Input'!L82</f>
        <v>0</v>
      </c>
      <c r="M71" s="393" t="str">
        <f>" &lt;Non HEM&gt;"</f>
        <v xml:space="preserve"> &lt;Non HEM&gt;</v>
      </c>
      <c r="N71" s="295">
        <f>'Broker Input'!N82</f>
        <v>0</v>
      </c>
      <c r="O71" s="303"/>
      <c r="P71" s="350">
        <f t="shared" si="5"/>
        <v>0</v>
      </c>
      <c r="R71" s="347">
        <f t="shared" si="4"/>
        <v>0</v>
      </c>
    </row>
    <row r="72" spans="2:18" ht="18" customHeight="1">
      <c r="B72" s="323" t="s">
        <v>68</v>
      </c>
      <c r="C72" s="393" t="s">
        <v>18337</v>
      </c>
      <c r="D72" s="295">
        <f>'Broker Input'!D83</f>
        <v>0</v>
      </c>
      <c r="E72" s="393" t="s">
        <v>18337</v>
      </c>
      <c r="F72" s="295">
        <f>'Broker Input'!F83</f>
        <v>0</v>
      </c>
      <c r="G72" s="393" t="s">
        <v>18337</v>
      </c>
      <c r="H72" s="295">
        <f>'Broker Input'!H83</f>
        <v>0</v>
      </c>
      <c r="I72" s="393" t="s">
        <v>18337</v>
      </c>
      <c r="J72" s="295">
        <f>'Broker Input'!J83</f>
        <v>0</v>
      </c>
      <c r="K72" s="393" t="s">
        <v>18337</v>
      </c>
      <c r="L72" s="295">
        <f>'Broker Input'!L83</f>
        <v>0</v>
      </c>
      <c r="M72" s="393" t="s">
        <v>18337</v>
      </c>
      <c r="N72" s="295">
        <f>'Broker Input'!N83</f>
        <v>0</v>
      </c>
      <c r="O72" s="303"/>
      <c r="P72" s="350">
        <f t="shared" si="5"/>
        <v>0</v>
      </c>
      <c r="R72" s="347">
        <f t="shared" si="4"/>
        <v>0</v>
      </c>
    </row>
    <row r="73" spans="2:18" ht="18" customHeight="1">
      <c r="B73" s="323" t="s">
        <v>18396</v>
      </c>
      <c r="C73" s="393" t="s">
        <v>18429</v>
      </c>
      <c r="D73" s="295">
        <f>'Broker Input'!D84</f>
        <v>0</v>
      </c>
      <c r="E73" s="393" t="s">
        <v>18429</v>
      </c>
      <c r="F73" s="295">
        <f>'Broker Input'!F84</f>
        <v>0</v>
      </c>
      <c r="G73" s="393" t="s">
        <v>18429</v>
      </c>
      <c r="H73" s="295">
        <f>'Broker Input'!H84</f>
        <v>0</v>
      </c>
      <c r="I73" s="393" t="s">
        <v>18429</v>
      </c>
      <c r="J73" s="295">
        <f>'Broker Input'!J84</f>
        <v>0</v>
      </c>
      <c r="K73" s="393" t="s">
        <v>18429</v>
      </c>
      <c r="L73" s="295">
        <f>'Broker Input'!L84</f>
        <v>0</v>
      </c>
      <c r="M73" s="393" t="s">
        <v>18429</v>
      </c>
      <c r="N73" s="295">
        <f>'Broker Input'!N84</f>
        <v>0</v>
      </c>
      <c r="O73" s="303"/>
      <c r="P73" s="350">
        <f t="shared" si="5"/>
        <v>0</v>
      </c>
      <c r="R73" s="347">
        <f>D73+F73+H73+J73+L73+N73</f>
        <v>0</v>
      </c>
    </row>
    <row r="74" spans="2:18" ht="18" customHeight="1">
      <c r="B74" s="323" t="s">
        <v>66</v>
      </c>
      <c r="C74" s="393" t="s">
        <v>18429</v>
      </c>
      <c r="D74" s="295">
        <f>'Broker Input'!D85</f>
        <v>0</v>
      </c>
      <c r="E74" s="393" t="s">
        <v>18429</v>
      </c>
      <c r="F74" s="295">
        <f>'Broker Input'!F85</f>
        <v>0</v>
      </c>
      <c r="G74" s="393" t="s">
        <v>18429</v>
      </c>
      <c r="H74" s="295">
        <f>'Broker Input'!H85</f>
        <v>0</v>
      </c>
      <c r="I74" s="393" t="s">
        <v>18429</v>
      </c>
      <c r="J74" s="295">
        <f>'Broker Input'!J85</f>
        <v>0</v>
      </c>
      <c r="K74" s="393" t="s">
        <v>18429</v>
      </c>
      <c r="L74" s="295">
        <f>'Broker Input'!L85</f>
        <v>0</v>
      </c>
      <c r="M74" s="393" t="s">
        <v>18429</v>
      </c>
      <c r="N74" s="295">
        <f>'Broker Input'!N85</f>
        <v>0</v>
      </c>
      <c r="O74" s="303"/>
      <c r="P74" s="350">
        <f t="shared" si="5"/>
        <v>0</v>
      </c>
      <c r="R74" s="347">
        <f t="shared" si="4"/>
        <v>0</v>
      </c>
    </row>
    <row r="75" spans="2:18" ht="18" customHeight="1">
      <c r="B75" s="323" t="s">
        <v>69</v>
      </c>
      <c r="C75" s="393" t="s">
        <v>18429</v>
      </c>
      <c r="D75" s="295">
        <f>'Broker Input'!D86</f>
        <v>0</v>
      </c>
      <c r="E75" s="393" t="s">
        <v>18429</v>
      </c>
      <c r="F75" s="295">
        <f>'Broker Input'!F86</f>
        <v>0</v>
      </c>
      <c r="G75" s="393" t="s">
        <v>18429</v>
      </c>
      <c r="H75" s="295">
        <f>'Broker Input'!H86</f>
        <v>0</v>
      </c>
      <c r="I75" s="393" t="s">
        <v>18429</v>
      </c>
      <c r="J75" s="295">
        <f>'Broker Input'!J86</f>
        <v>0</v>
      </c>
      <c r="K75" s="393" t="s">
        <v>18429</v>
      </c>
      <c r="L75" s="295">
        <f>'Broker Input'!L86</f>
        <v>0</v>
      </c>
      <c r="M75" s="393" t="s">
        <v>18429</v>
      </c>
      <c r="N75" s="295">
        <f>'Broker Input'!N86</f>
        <v>0</v>
      </c>
      <c r="O75" s="303"/>
      <c r="P75" s="350">
        <f t="shared" si="5"/>
        <v>0</v>
      </c>
      <c r="R75" s="347">
        <f t="shared" si="4"/>
        <v>0</v>
      </c>
    </row>
    <row r="76" spans="2:18" ht="18" customHeight="1">
      <c r="B76" s="323" t="s">
        <v>18402</v>
      </c>
      <c r="C76" s="393" t="s">
        <v>18429</v>
      </c>
      <c r="D76" s="295">
        <f>'Broker Input'!D87</f>
        <v>0</v>
      </c>
      <c r="E76" s="393" t="s">
        <v>18429</v>
      </c>
      <c r="F76" s="295">
        <f>'Broker Input'!F87</f>
        <v>0</v>
      </c>
      <c r="G76" s="393" t="s">
        <v>18429</v>
      </c>
      <c r="H76" s="295">
        <f>'Broker Input'!H87</f>
        <v>0</v>
      </c>
      <c r="I76" s="393" t="s">
        <v>18429</v>
      </c>
      <c r="J76" s="295">
        <f>'Broker Input'!J87</f>
        <v>0</v>
      </c>
      <c r="K76" s="393" t="s">
        <v>18429</v>
      </c>
      <c r="L76" s="295">
        <f>'Broker Input'!L87</f>
        <v>0</v>
      </c>
      <c r="M76" s="393" t="s">
        <v>18429</v>
      </c>
      <c r="N76" s="295">
        <f>'Broker Input'!N87</f>
        <v>0</v>
      </c>
      <c r="O76" s="303"/>
      <c r="P76" s="350">
        <f t="shared" si="5"/>
        <v>0</v>
      </c>
      <c r="R76" s="347">
        <f t="shared" si="4"/>
        <v>0</v>
      </c>
    </row>
    <row r="77" spans="2:18" ht="18" customHeight="1">
      <c r="B77" s="323" t="s">
        <v>70</v>
      </c>
      <c r="C77" s="393" t="s">
        <v>18429</v>
      </c>
      <c r="D77" s="295">
        <f>'Broker Input'!D88</f>
        <v>0</v>
      </c>
      <c r="E77" s="393" t="s">
        <v>18429</v>
      </c>
      <c r="F77" s="295">
        <f>'Broker Input'!F88</f>
        <v>0</v>
      </c>
      <c r="G77" s="393" t="s">
        <v>18429</v>
      </c>
      <c r="H77" s="295">
        <f>'Broker Input'!H88</f>
        <v>0</v>
      </c>
      <c r="I77" s="393" t="s">
        <v>18429</v>
      </c>
      <c r="J77" s="295">
        <f>'Broker Input'!J88</f>
        <v>0</v>
      </c>
      <c r="K77" s="393" t="s">
        <v>18429</v>
      </c>
      <c r="L77" s="295">
        <f>'Broker Input'!L88</f>
        <v>0</v>
      </c>
      <c r="M77" s="393" t="s">
        <v>18429</v>
      </c>
      <c r="N77" s="295">
        <f>'Broker Input'!N88</f>
        <v>0</v>
      </c>
      <c r="O77" s="303"/>
      <c r="P77" s="350">
        <f t="shared" si="5"/>
        <v>0</v>
      </c>
      <c r="R77" s="347">
        <f t="shared" si="4"/>
        <v>0</v>
      </c>
    </row>
    <row r="78" spans="2:18" ht="19.5" customHeight="1">
      <c r="B78" s="323" t="s">
        <v>18335</v>
      </c>
      <c r="C78" s="394"/>
      <c r="D78" s="295"/>
      <c r="E78" s="353"/>
      <c r="F78" s="295"/>
      <c r="G78" s="395"/>
      <c r="H78" s="295"/>
      <c r="I78" s="395"/>
      <c r="J78" s="295"/>
      <c r="K78" s="395"/>
      <c r="L78" s="295"/>
      <c r="M78" s="396"/>
      <c r="N78" s="295"/>
      <c r="O78" s="355"/>
      <c r="P78" s="350">
        <f t="shared" si="5"/>
        <v>0</v>
      </c>
      <c r="R78" s="347">
        <f t="shared" si="4"/>
        <v>0</v>
      </c>
    </row>
    <row r="79" spans="2:18" ht="19.5" customHeight="1">
      <c r="B79" s="323" t="s">
        <v>18336</v>
      </c>
      <c r="C79" s="352"/>
      <c r="D79" s="295"/>
      <c r="E79" s="353"/>
      <c r="F79" s="295"/>
      <c r="G79" s="353"/>
      <c r="H79" s="295"/>
      <c r="I79" s="353"/>
      <c r="J79" s="295"/>
      <c r="K79" s="353"/>
      <c r="L79" s="295"/>
      <c r="M79" s="354"/>
      <c r="N79" s="295"/>
      <c r="P79" s="350">
        <f t="shared" si="5"/>
        <v>0</v>
      </c>
      <c r="R79" s="347">
        <f t="shared" si="4"/>
        <v>0</v>
      </c>
    </row>
    <row r="80" spans="2:18" ht="5.25" customHeight="1">
      <c r="B80" s="356"/>
      <c r="C80" s="248"/>
      <c r="D80" s="248"/>
      <c r="E80" s="248"/>
      <c r="F80" s="248"/>
      <c r="G80" s="248"/>
      <c r="H80" s="248"/>
      <c r="I80" s="248"/>
      <c r="J80" s="248"/>
      <c r="K80" s="248"/>
      <c r="L80" s="248"/>
      <c r="M80" s="249"/>
      <c r="N80" s="357"/>
      <c r="O80" s="248"/>
      <c r="P80" s="357"/>
      <c r="R80" s="285"/>
    </row>
    <row r="81" spans="2:18" ht="19.5" customHeight="1">
      <c r="B81" s="303"/>
      <c r="M81" s="250"/>
      <c r="N81" s="287"/>
      <c r="P81" s="287"/>
      <c r="R81" s="285"/>
    </row>
    <row r="82" spans="2:18" ht="18" customHeight="1">
      <c r="B82" s="421" t="s">
        <v>18351</v>
      </c>
      <c r="C82" s="422"/>
      <c r="D82" s="422"/>
      <c r="E82" s="422"/>
      <c r="F82" s="422"/>
      <c r="G82" s="422"/>
      <c r="H82" s="422"/>
      <c r="I82" s="422"/>
      <c r="J82" s="422"/>
      <c r="K82" s="422"/>
      <c r="L82" s="422"/>
      <c r="M82" s="243"/>
      <c r="N82" s="316"/>
      <c r="O82" s="317"/>
      <c r="P82" s="316"/>
      <c r="R82" s="285"/>
    </row>
    <row r="83" spans="2:18" ht="42" customHeight="1">
      <c r="B83" s="358"/>
      <c r="C83" s="252"/>
      <c r="D83" s="253" t="s">
        <v>18343</v>
      </c>
      <c r="E83" s="254"/>
      <c r="F83" s="253" t="s">
        <v>18344</v>
      </c>
      <c r="G83" s="252"/>
      <c r="H83" s="252"/>
      <c r="I83" s="252"/>
      <c r="J83" s="252"/>
      <c r="K83" s="252"/>
      <c r="L83" s="253" t="s">
        <v>18345</v>
      </c>
      <c r="M83" s="254"/>
      <c r="N83" s="359" t="s">
        <v>18346</v>
      </c>
      <c r="P83" s="287"/>
      <c r="R83" s="285"/>
    </row>
    <row r="84" spans="2:18">
      <c r="B84" s="323" t="s">
        <v>30</v>
      </c>
      <c r="C84" s="255"/>
      <c r="D84" s="360">
        <f>F84/NumberOfMonthsInAYear</f>
        <v>0</v>
      </c>
      <c r="E84" s="256"/>
      <c r="F84" s="360">
        <f>Applicant1TotalIncome+Applicant2TotalIncome+Applicant3TotalIncome+Applicant4TotalIncome+Applicant5TotalIncome+Applicant6TotalIncome</f>
        <v>0</v>
      </c>
      <c r="G84" s="257"/>
      <c r="H84" s="258"/>
      <c r="I84" s="257"/>
      <c r="J84" s="258"/>
      <c r="K84" s="257"/>
      <c r="L84" s="360">
        <f>N84/NumberOfMonthsInAYear</f>
        <v>0</v>
      </c>
      <c r="M84" s="256"/>
      <c r="N84" s="361">
        <f>Applicant1TotalIncome+Applicant2TotalIncome+Applicant3TotalIncome+Applicant4TotalIncome+Applicant5TotalIncome+Applicant6TotalIncome</f>
        <v>0</v>
      </c>
      <c r="P84" s="287"/>
      <c r="R84" s="285"/>
    </row>
    <row r="85" spans="2:18">
      <c r="B85" s="323" t="s">
        <v>18403</v>
      </c>
      <c r="C85" s="255"/>
      <c r="D85" s="360">
        <f>F85/NumberOfMonthsInAYear</f>
        <v>0</v>
      </c>
      <c r="E85" s="256"/>
      <c r="F85" s="360">
        <f>Applicant1TotalNetIncome+Applicant2TotalNetIncome+Applicant3TotalNetIncome+Applicant4TotalNetIncome+Applicant5TotalNetIncome+Applicant6TotalNetIncome</f>
        <v>0</v>
      </c>
      <c r="G85" s="257"/>
      <c r="H85" s="258"/>
      <c r="I85" s="257"/>
      <c r="J85" s="258"/>
      <c r="K85" s="257"/>
      <c r="L85" s="360">
        <f>N85/NumberOfMonthsInAYear</f>
        <v>0</v>
      </c>
      <c r="M85" s="256"/>
      <c r="N85" s="361">
        <f>Applicant1TotalNetIncome+Applicant2TotalNetIncome+Applicant3TotalNetIncome+Applicant4TotalNetIncome+Applicant5TotalNetIncome+Applicant6TotalNetIncome</f>
        <v>0</v>
      </c>
      <c r="P85" s="287"/>
      <c r="R85" s="285"/>
    </row>
    <row r="86" spans="2:18">
      <c r="B86" s="323" t="s">
        <v>31</v>
      </c>
      <c r="C86" s="255"/>
      <c r="D86" s="360">
        <f>F86/NumberOfMonthsInAYear</f>
        <v>0</v>
      </c>
      <c r="E86" s="256"/>
      <c r="F86" s="360">
        <f>TotalLivingExpensesUsed</f>
        <v>0</v>
      </c>
      <c r="G86" s="257"/>
      <c r="H86" s="258"/>
      <c r="I86" s="257"/>
      <c r="J86" s="258"/>
      <c r="K86" s="257"/>
      <c r="L86" s="360">
        <f>N86/NumberOfMonthsInAYear</f>
        <v>0</v>
      </c>
      <c r="M86" s="256"/>
      <c r="N86" s="361">
        <f>TotalLivingExpensesUsed</f>
        <v>0</v>
      </c>
      <c r="P86" s="287"/>
      <c r="R86" s="285"/>
    </row>
    <row r="87" spans="2:18">
      <c r="B87" s="323" t="s">
        <v>32</v>
      </c>
      <c r="C87" s="259"/>
      <c r="D87" s="360">
        <f>F87/NumberOfMonthsInAYear</f>
        <v>0</v>
      </c>
      <c r="E87" s="256"/>
      <c r="F87" s="360">
        <f>TotalNetAvailableIncome</f>
        <v>0</v>
      </c>
      <c r="G87" s="260"/>
      <c r="H87" s="261"/>
      <c r="I87" s="260"/>
      <c r="J87" s="261"/>
      <c r="K87" s="260"/>
      <c r="L87" s="360">
        <f>N87/NumberOfMonthsInAYear</f>
        <v>0</v>
      </c>
      <c r="M87" s="256"/>
      <c r="N87" s="361">
        <f>TotalNetAvailableIncome</f>
        <v>0</v>
      </c>
      <c r="P87" s="287"/>
      <c r="Q87" s="390">
        <f>N87/NumberOfMonthsInAYear</f>
        <v>0</v>
      </c>
      <c r="R87" s="285"/>
    </row>
    <row r="88" spans="2:18">
      <c r="B88" s="323" t="s">
        <v>18342</v>
      </c>
      <c r="C88" s="262"/>
      <c r="D88" s="360">
        <f>SUM(N6:N9)</f>
        <v>0</v>
      </c>
      <c r="E88" s="256"/>
      <c r="F88" s="360">
        <f>D88*NumberOfMonthsInAYear</f>
        <v>0</v>
      </c>
      <c r="G88" s="260"/>
      <c r="H88" s="261"/>
      <c r="I88" s="260"/>
      <c r="J88" s="261"/>
      <c r="K88" s="260"/>
      <c r="L88" s="360">
        <f>SUM(R6:R9)-R88</f>
        <v>0</v>
      </c>
      <c r="M88" s="256"/>
      <c r="N88" s="361">
        <f>L88*NumberOfMonthsInAYear</f>
        <v>0</v>
      </c>
      <c r="P88" s="287"/>
      <c r="Q88" s="390">
        <f>SUM(R6:R9)</f>
        <v>0</v>
      </c>
      <c r="R88" s="388">
        <f>IFERROR(IF(AND(1&gt;Q87/(Q88+Q89),Q87/(Q88+Q89)&gt;(1-Rounding_Buffer)),MIN(Q88+Q89-Q87,Q87*Rounding_Buffer),0),0)</f>
        <v>0</v>
      </c>
    </row>
    <row r="89" spans="2:18">
      <c r="B89" s="323" t="s">
        <v>33</v>
      </c>
      <c r="C89" s="259"/>
      <c r="D89" s="360">
        <f>(TotalExsistingMortgagesLoansRepaymentMonthly*OtherMortgagesRepaymentBuffer+TotalOtherLiability+TotalCreditCardLimit*CreditCardCommitmentsPerc)</f>
        <v>0</v>
      </c>
      <c r="E89" s="256"/>
      <c r="F89" s="360">
        <f>D89*NumberOfMonthsInAYear</f>
        <v>0</v>
      </c>
      <c r="G89" s="260"/>
      <c r="H89" s="261"/>
      <c r="I89" s="260"/>
      <c r="J89" s="261"/>
      <c r="K89" s="260"/>
      <c r="L89" s="360">
        <f>(TotalExsistingMortgagesLoansRepaymentMonthly+TotalOtherLiability+TotalCreditCardLimit*CreditCardCommitmentsPerc+TotalOtherLoansRepaymentMonthly)</f>
        <v>0</v>
      </c>
      <c r="M89" s="256"/>
      <c r="N89" s="361">
        <f>L89*NumberOfMonthsInAYear</f>
        <v>0</v>
      </c>
      <c r="P89" s="287"/>
      <c r="Q89" s="391">
        <f>(TotalExsistingMortgagesLoansRepaymentMonthly+TotalOtherLiability+TotalCreditCardLimit*CreditCardCommitmentsPerc+TotalOtherLoansRepaymentMonthly)</f>
        <v>0</v>
      </c>
      <c r="R89" s="285"/>
    </row>
    <row r="90" spans="2:18">
      <c r="B90" s="362"/>
      <c r="C90" s="264"/>
      <c r="D90" s="265"/>
      <c r="E90" s="265"/>
      <c r="F90" s="265"/>
      <c r="G90" s="264"/>
      <c r="H90" s="264"/>
      <c r="I90" s="264"/>
      <c r="J90" s="264"/>
      <c r="K90" s="264"/>
      <c r="L90" s="264"/>
      <c r="N90" s="287"/>
      <c r="P90" s="287"/>
      <c r="R90" s="285"/>
    </row>
    <row r="91" spans="2:18">
      <c r="B91" s="323" t="s">
        <v>34</v>
      </c>
      <c r="C91" s="259"/>
      <c r="D91" s="363">
        <f>IFERROR(ROUNDDOWN(F87/(F88+F89),2),0)</f>
        <v>0</v>
      </c>
      <c r="E91" s="260"/>
      <c r="F91" s="462" t="str">
        <f>IF(D91&gt;=AcceptableNSRforAllApplications,"PASS","FAIL")</f>
        <v>FAIL</v>
      </c>
      <c r="G91" s="264"/>
      <c r="H91" s="264"/>
      <c r="I91" s="264"/>
      <c r="J91" s="264"/>
      <c r="K91" s="264"/>
      <c r="L91" s="389">
        <f>IFERROR(N87/(N88+N89),0)</f>
        <v>0</v>
      </c>
      <c r="N91" s="414" t="str">
        <f>IF(L91&gt;=AcceptableNSRforAllApplications,"PASS","FAIL")</f>
        <v>FAIL</v>
      </c>
      <c r="P91" s="287"/>
      <c r="R91" s="285"/>
    </row>
    <row r="92" spans="2:18" ht="14.25" customHeight="1">
      <c r="B92" s="323" t="s">
        <v>35</v>
      </c>
      <c r="C92" s="259"/>
      <c r="D92" s="363">
        <f>IFERROR((SUM($D$6:$D$9)/F84),0)</f>
        <v>0</v>
      </c>
      <c r="E92" s="260"/>
      <c r="F92" s="462"/>
      <c r="G92" s="264"/>
      <c r="H92" s="264"/>
      <c r="I92" s="264"/>
      <c r="J92" s="264"/>
      <c r="K92" s="264"/>
      <c r="L92" s="363">
        <f>IFERROR((SUM($D$6:$D$9)+SUMIFS('Total Mortgage Register'!C3:C8,'Total Mortgage Register'!M3:M8,"N"))/N84,0)</f>
        <v>0</v>
      </c>
      <c r="N92" s="414"/>
      <c r="P92" s="287"/>
      <c r="R92" s="285"/>
    </row>
    <row r="93" spans="2:18" ht="15">
      <c r="B93" s="364"/>
      <c r="C93" s="259"/>
      <c r="D93" s="267"/>
      <c r="E93" s="259"/>
      <c r="F93" s="268"/>
      <c r="G93" s="259"/>
      <c r="H93" s="186"/>
      <c r="I93" s="259"/>
      <c r="J93" s="186"/>
      <c r="K93" s="259"/>
      <c r="L93" s="268"/>
      <c r="N93" s="287"/>
      <c r="P93" s="287"/>
      <c r="R93" s="285"/>
    </row>
    <row r="94" spans="2:18" ht="15">
      <c r="B94" s="364"/>
      <c r="C94" s="259"/>
      <c r="D94" s="267"/>
      <c r="E94" s="259"/>
      <c r="F94" s="268"/>
      <c r="G94" s="259"/>
      <c r="H94" s="186"/>
      <c r="I94" s="259"/>
      <c r="J94" s="186"/>
      <c r="K94" s="259"/>
      <c r="L94" s="268"/>
      <c r="N94" s="287"/>
      <c r="P94" s="287"/>
      <c r="R94" s="285"/>
    </row>
    <row r="95" spans="2:18" ht="15">
      <c r="B95" s="365"/>
      <c r="C95" s="259"/>
      <c r="D95" s="267"/>
      <c r="E95" s="259"/>
      <c r="F95" s="268"/>
      <c r="G95" s="259"/>
      <c r="H95" s="186"/>
      <c r="I95" s="259"/>
      <c r="J95" s="186"/>
      <c r="K95" s="259"/>
      <c r="L95" s="268"/>
      <c r="N95" s="287"/>
      <c r="P95" s="287"/>
      <c r="R95" s="285"/>
    </row>
    <row r="96" spans="2:18">
      <c r="B96" s="366"/>
      <c r="C96" s="271"/>
      <c r="D96" s="271"/>
      <c r="E96" s="272"/>
      <c r="F96" s="273"/>
      <c r="G96" s="272"/>
      <c r="H96" s="273"/>
      <c r="I96" s="272"/>
      <c r="J96" s="273"/>
      <c r="K96" s="272"/>
      <c r="L96" s="273"/>
      <c r="N96" s="287"/>
      <c r="P96" s="287"/>
      <c r="R96" s="285"/>
    </row>
    <row r="97" spans="2:18" ht="18" customHeight="1">
      <c r="B97" s="421" t="s">
        <v>18352</v>
      </c>
      <c r="C97" s="422"/>
      <c r="D97" s="422"/>
      <c r="E97" s="422"/>
      <c r="F97" s="422"/>
      <c r="G97" s="422"/>
      <c r="H97" s="422"/>
      <c r="I97" s="422"/>
      <c r="J97" s="422"/>
      <c r="K97" s="422"/>
      <c r="L97" s="422"/>
      <c r="M97" s="243"/>
      <c r="N97" s="316"/>
      <c r="O97" s="317"/>
      <c r="P97" s="316"/>
      <c r="R97" s="285"/>
    </row>
    <row r="98" spans="2:18">
      <c r="B98" s="415" t="s">
        <v>123</v>
      </c>
      <c r="C98" s="402"/>
      <c r="D98" s="402"/>
      <c r="E98" s="402"/>
      <c r="F98" s="402"/>
      <c r="G98" s="402"/>
      <c r="H98" s="402"/>
      <c r="I98" s="402"/>
      <c r="J98" s="402"/>
      <c r="K98" s="402"/>
      <c r="L98" s="402"/>
      <c r="M98" s="274"/>
      <c r="N98" s="367"/>
      <c r="O98" s="274"/>
      <c r="P98" s="367"/>
      <c r="R98" s="285"/>
    </row>
    <row r="99" spans="2:18">
      <c r="B99" s="416"/>
      <c r="C99" s="404"/>
      <c r="D99" s="404"/>
      <c r="E99" s="404"/>
      <c r="F99" s="404"/>
      <c r="G99" s="404"/>
      <c r="H99" s="404"/>
      <c r="I99" s="404"/>
      <c r="J99" s="404"/>
      <c r="K99" s="404"/>
      <c r="L99" s="404"/>
      <c r="N99" s="287"/>
      <c r="P99" s="287"/>
      <c r="R99" s="285"/>
    </row>
    <row r="100" spans="2:18">
      <c r="B100" s="416"/>
      <c r="C100" s="404"/>
      <c r="D100" s="404"/>
      <c r="E100" s="404"/>
      <c r="F100" s="404"/>
      <c r="G100" s="404"/>
      <c r="H100" s="404"/>
      <c r="I100" s="404"/>
      <c r="J100" s="404"/>
      <c r="K100" s="404"/>
      <c r="L100" s="404"/>
      <c r="N100" s="287"/>
      <c r="P100" s="287"/>
      <c r="R100" s="285"/>
    </row>
    <row r="101" spans="2:18">
      <c r="B101" s="416"/>
      <c r="C101" s="404"/>
      <c r="D101" s="404"/>
      <c r="E101" s="404"/>
      <c r="F101" s="404"/>
      <c r="G101" s="404"/>
      <c r="H101" s="404"/>
      <c r="I101" s="404"/>
      <c r="J101" s="404"/>
      <c r="K101" s="404"/>
      <c r="L101" s="404"/>
      <c r="N101" s="287"/>
      <c r="P101" s="287"/>
      <c r="R101" s="285"/>
    </row>
    <row r="102" spans="2:18">
      <c r="B102" s="416"/>
      <c r="C102" s="404"/>
      <c r="D102" s="404"/>
      <c r="E102" s="404"/>
      <c r="F102" s="404"/>
      <c r="G102" s="404"/>
      <c r="H102" s="404"/>
      <c r="I102" s="404"/>
      <c r="J102" s="404"/>
      <c r="K102" s="404"/>
      <c r="L102" s="404"/>
      <c r="N102" s="287"/>
      <c r="P102" s="287"/>
      <c r="R102" s="285"/>
    </row>
    <row r="103" spans="2:18">
      <c r="B103" s="416"/>
      <c r="C103" s="404"/>
      <c r="D103" s="404"/>
      <c r="E103" s="404"/>
      <c r="F103" s="404"/>
      <c r="G103" s="404"/>
      <c r="H103" s="404"/>
      <c r="I103" s="404"/>
      <c r="J103" s="404"/>
      <c r="K103" s="404"/>
      <c r="L103" s="404"/>
      <c r="N103" s="287"/>
      <c r="P103" s="287"/>
      <c r="R103" s="285"/>
    </row>
    <row r="104" spans="2:18">
      <c r="B104" s="416"/>
      <c r="C104" s="404"/>
      <c r="D104" s="404"/>
      <c r="E104" s="404"/>
      <c r="F104" s="404"/>
      <c r="G104" s="404"/>
      <c r="H104" s="404"/>
      <c r="I104" s="404"/>
      <c r="J104" s="404"/>
      <c r="K104" s="404"/>
      <c r="L104" s="404"/>
      <c r="N104" s="287"/>
      <c r="P104" s="287"/>
      <c r="R104" s="285"/>
    </row>
    <row r="105" spans="2:18">
      <c r="B105" s="416"/>
      <c r="C105" s="404"/>
      <c r="D105" s="404"/>
      <c r="E105" s="404"/>
      <c r="F105" s="404"/>
      <c r="G105" s="404"/>
      <c r="H105" s="404"/>
      <c r="I105" s="404"/>
      <c r="J105" s="404"/>
      <c r="K105" s="404"/>
      <c r="L105" s="404"/>
      <c r="N105" s="287"/>
      <c r="P105" s="287"/>
      <c r="R105" s="285"/>
    </row>
    <row r="106" spans="2:18">
      <c r="B106" s="416"/>
      <c r="C106" s="404"/>
      <c r="D106" s="404"/>
      <c r="E106" s="404"/>
      <c r="F106" s="404"/>
      <c r="G106" s="404"/>
      <c r="H106" s="404"/>
      <c r="I106" s="404"/>
      <c r="J106" s="404"/>
      <c r="K106" s="404"/>
      <c r="L106" s="404"/>
      <c r="N106" s="287"/>
      <c r="P106" s="287"/>
      <c r="R106" s="285"/>
    </row>
    <row r="107" spans="2:18" ht="15" thickBot="1">
      <c r="B107" s="417"/>
      <c r="C107" s="418"/>
      <c r="D107" s="418"/>
      <c r="E107" s="418"/>
      <c r="F107" s="418"/>
      <c r="G107" s="418"/>
      <c r="H107" s="418"/>
      <c r="I107" s="418"/>
      <c r="J107" s="418"/>
      <c r="K107" s="418"/>
      <c r="L107" s="418"/>
      <c r="M107" s="368"/>
      <c r="N107" s="369"/>
      <c r="O107" s="368"/>
      <c r="P107" s="369"/>
      <c r="R107" s="285"/>
    </row>
  </sheetData>
  <mergeCells count="10">
    <mergeCell ref="B3:L3"/>
    <mergeCell ref="F91:F92"/>
    <mergeCell ref="N91:N92"/>
    <mergeCell ref="B98:L107"/>
    <mergeCell ref="B12:L12"/>
    <mergeCell ref="B21:L21"/>
    <mergeCell ref="B49:L49"/>
    <mergeCell ref="B57:L57"/>
    <mergeCell ref="B82:L82"/>
    <mergeCell ref="B97:L97"/>
  </mergeCells>
  <conditionalFormatting sqref="N91">
    <cfRule type="cellIs" dxfId="2" priority="3" operator="equal">
      <formula>"FAIL"</formula>
    </cfRule>
  </conditionalFormatting>
  <conditionalFormatting sqref="F91">
    <cfRule type="cellIs" dxfId="0" priority="1" operator="equal">
      <formula>"FAIL"</formula>
    </cfRule>
  </conditionalFormatting>
  <dataValidations count="2">
    <dataValidation showInputMessage="1" showErrorMessage="1" sqref="N30:N46 J30:J46 H30:H46 P6:P9 L30:L46 F30:F46 D30:D46" xr:uid="{7A84A44B-2223-4DAC-B220-E9FF77592B54}"/>
    <dataValidation type="whole" allowBlank="1" showInputMessage="1" showErrorMessage="1" sqref="J6:N9" xr:uid="{37A8C49F-88CD-41C3-8A3E-48F3836F8E92}">
      <formula1>MinimumLoanTermInYears</formula1>
      <formula2>MaximumLoanTermInYears</formula2>
    </dataValidation>
  </dataValidations>
  <pageMargins left="0.7" right="0.7" top="0.75" bottom="0.75" header="0.3" footer="0.3"/>
  <pageSetup paperSize="9" scale="37"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05AE8-F1D7-495C-89D0-F6FF93232071}">
  <sheetPr codeName="Sheet8">
    <tabColor theme="2"/>
  </sheetPr>
  <dimension ref="B2:AD31"/>
  <sheetViews>
    <sheetView showGridLines="0" zoomScale="85" zoomScaleNormal="85" zoomScaleSheetLayoutView="85" workbookViewId="0">
      <selection activeCell="O3" sqref="O3"/>
    </sheetView>
  </sheetViews>
  <sheetFormatPr defaultRowHeight="15" outlineLevelCol="1"/>
  <cols>
    <col min="1" max="1" width="3.28515625" customWidth="1"/>
    <col min="2" max="2" width="24.5703125" customWidth="1"/>
    <col min="3" max="3" width="18.42578125" customWidth="1"/>
    <col min="4" max="4" width="17.5703125" customWidth="1"/>
    <col min="5" max="14" width="13.140625" customWidth="1"/>
    <col min="15" max="15" width="18" customWidth="1" outlineLevel="1"/>
    <col min="16" max="16" width="24.42578125" customWidth="1" outlineLevel="1"/>
    <col min="17" max="17" width="17.28515625" customWidth="1" outlineLevel="1"/>
    <col min="18" max="22" width="13.5703125" customWidth="1"/>
  </cols>
  <sheetData>
    <row r="2" spans="2:30" ht="45">
      <c r="B2" s="173"/>
      <c r="C2" s="167" t="s">
        <v>18377</v>
      </c>
      <c r="D2" s="167" t="s">
        <v>18397</v>
      </c>
      <c r="E2" s="167" t="s">
        <v>18378</v>
      </c>
      <c r="F2" s="167" t="s">
        <v>18398</v>
      </c>
      <c r="G2" s="167" t="s">
        <v>18383</v>
      </c>
      <c r="H2" s="167" t="s">
        <v>18384</v>
      </c>
      <c r="I2" s="167" t="s">
        <v>18385</v>
      </c>
      <c r="J2" s="167" t="s">
        <v>18386</v>
      </c>
      <c r="K2" s="167" t="s">
        <v>18387</v>
      </c>
      <c r="L2" s="167" t="s">
        <v>18388</v>
      </c>
      <c r="M2" s="167" t="s">
        <v>18379</v>
      </c>
      <c r="N2" s="167" t="s">
        <v>18390</v>
      </c>
      <c r="O2" s="168" t="s">
        <v>18315</v>
      </c>
      <c r="P2" s="167" t="s">
        <v>18381</v>
      </c>
      <c r="Q2" s="167" t="s">
        <v>18382</v>
      </c>
      <c r="S2" s="166"/>
      <c r="T2" s="166"/>
      <c r="U2" s="166"/>
      <c r="V2" s="166"/>
      <c r="AC2" t="s">
        <v>732</v>
      </c>
      <c r="AD2">
        <v>30</v>
      </c>
    </row>
    <row r="3" spans="2:30" ht="15.75">
      <c r="B3" s="169" t="s">
        <v>12</v>
      </c>
      <c r="C3" s="175">
        <f>'Broker Input'!D47</f>
        <v>0</v>
      </c>
      <c r="D3" s="176">
        <f>'Broker Input'!F47</f>
        <v>0</v>
      </c>
      <c r="E3" s="177">
        <f>'Broker Input'!H47</f>
        <v>0</v>
      </c>
      <c r="F3" s="175">
        <f>'Broker Input'!J47</f>
        <v>0</v>
      </c>
      <c r="G3" s="176">
        <f>'Broker Input'!D54</f>
        <v>0</v>
      </c>
      <c r="H3" s="176">
        <f>'Broker Input'!F54</f>
        <v>0</v>
      </c>
      <c r="I3" s="176">
        <f>'Broker Input'!H54</f>
        <v>0</v>
      </c>
      <c r="J3" s="176">
        <f>'Broker Input'!J54</f>
        <v>0</v>
      </c>
      <c r="K3" s="176">
        <f>'Broker Input'!L54</f>
        <v>0</v>
      </c>
      <c r="L3" s="176">
        <f>'Broker Input'!N54</f>
        <v>0</v>
      </c>
      <c r="M3" s="178">
        <f>'Broker Input'!L47</f>
        <v>0</v>
      </c>
      <c r="N3" s="178">
        <f>'Broker Input'!N47</f>
        <v>0</v>
      </c>
      <c r="O3" s="170">
        <f t="shared" ref="O3:O8" si="0">IF(D3="","",IF(M3="N",D3+OtherMortgagesRepaymentBuffer,D3+AssessmentLoadingRate))</f>
        <v>0.03</v>
      </c>
      <c r="P3" s="171">
        <f>IFERROR(IF(OR(C3="",D3=""),"",-PMT(D3/12,E3*12,C3,0)),0)</f>
        <v>0</v>
      </c>
      <c r="Q3" s="171">
        <f>IFERROR(IF(OR(C3="",D3=""),"",-PMT(O3/12,E3*12,C3,0)),0)</f>
        <v>0</v>
      </c>
      <c r="AC3" t="s">
        <v>18380</v>
      </c>
      <c r="AD3">
        <v>29</v>
      </c>
    </row>
    <row r="4" spans="2:30" ht="15.75">
      <c r="B4" s="169" t="s">
        <v>15</v>
      </c>
      <c r="C4" s="175">
        <f>'Broker Input'!D48</f>
        <v>0</v>
      </c>
      <c r="D4" s="176">
        <f>'Broker Input'!F48</f>
        <v>0</v>
      </c>
      <c r="E4" s="177">
        <f>'Broker Input'!H48</f>
        <v>0</v>
      </c>
      <c r="F4" s="175">
        <f>'Broker Input'!J48</f>
        <v>0</v>
      </c>
      <c r="G4" s="176">
        <f>'Broker Input'!D55</f>
        <v>0</v>
      </c>
      <c r="H4" s="176">
        <f>'Broker Input'!F55</f>
        <v>0</v>
      </c>
      <c r="I4" s="176">
        <f>'Broker Input'!H55</f>
        <v>0</v>
      </c>
      <c r="J4" s="176">
        <f>'Broker Input'!J55</f>
        <v>0</v>
      </c>
      <c r="K4" s="176">
        <f>'Broker Input'!L55</f>
        <v>0</v>
      </c>
      <c r="L4" s="176">
        <f>'Broker Input'!N55</f>
        <v>0</v>
      </c>
      <c r="M4" s="178">
        <f>'Broker Input'!L48</f>
        <v>0</v>
      </c>
      <c r="N4" s="178">
        <f>'Broker Input'!N48</f>
        <v>0</v>
      </c>
      <c r="O4" s="170">
        <f t="shared" si="0"/>
        <v>0.03</v>
      </c>
      <c r="P4" s="171">
        <f>IFERROR(IF(OR(C4="",D4=""),"",-PMT(D4/12,E4*12,C4,0)),0)</f>
        <v>0</v>
      </c>
      <c r="Q4" s="171">
        <f>IFERROR(IF(OR(C4="",D4=""),"",-PMT(O4/12,E4*12,C4,0)),0)</f>
        <v>0</v>
      </c>
      <c r="AD4">
        <v>28</v>
      </c>
    </row>
    <row r="5" spans="2:30" ht="15.75">
      <c r="B5" s="169" t="s">
        <v>18</v>
      </c>
      <c r="C5" s="175">
        <f>'Broker Input'!D49</f>
        <v>0</v>
      </c>
      <c r="D5" s="176">
        <f>'Broker Input'!F49</f>
        <v>0</v>
      </c>
      <c r="E5" s="177">
        <f>'Broker Input'!H49</f>
        <v>0</v>
      </c>
      <c r="F5" s="175">
        <f>'Broker Input'!J49</f>
        <v>0</v>
      </c>
      <c r="G5" s="176">
        <f>'Broker Input'!D56</f>
        <v>0</v>
      </c>
      <c r="H5" s="176">
        <f>'Broker Input'!F56</f>
        <v>0</v>
      </c>
      <c r="I5" s="176">
        <f>'Broker Input'!H56</f>
        <v>0</v>
      </c>
      <c r="J5" s="176">
        <f>'Broker Input'!J56</f>
        <v>0</v>
      </c>
      <c r="K5" s="176">
        <f>'Broker Input'!L56</f>
        <v>0</v>
      </c>
      <c r="L5" s="176">
        <f>'Broker Input'!N56</f>
        <v>0</v>
      </c>
      <c r="M5" s="178">
        <f>'Broker Input'!L49</f>
        <v>0</v>
      </c>
      <c r="N5" s="178">
        <f>'Broker Input'!N49</f>
        <v>0</v>
      </c>
      <c r="O5" s="170">
        <f t="shared" si="0"/>
        <v>0.03</v>
      </c>
      <c r="P5" s="171">
        <f t="shared" ref="P5:P8" si="1">IFERROR(IF(OR(C5="",D5=""),"",-PMT(D5/12,E5*12,C5,0)),0)</f>
        <v>0</v>
      </c>
      <c r="Q5" s="171">
        <f t="shared" ref="Q5:Q8" si="2">IFERROR(IF(OR(C5="",D5=""),"",-PMT(O5/12,E5*12,C5,0)),0)</f>
        <v>0</v>
      </c>
      <c r="AD5">
        <v>27</v>
      </c>
    </row>
    <row r="6" spans="2:30" ht="15.75">
      <c r="B6" s="169" t="s">
        <v>21</v>
      </c>
      <c r="C6" s="175">
        <f>'Broker Input'!D50</f>
        <v>0</v>
      </c>
      <c r="D6" s="176">
        <f>'Broker Input'!F50</f>
        <v>0</v>
      </c>
      <c r="E6" s="177">
        <f>'Broker Input'!H50</f>
        <v>0</v>
      </c>
      <c r="F6" s="175">
        <f>'Broker Input'!J50</f>
        <v>0</v>
      </c>
      <c r="G6" s="176">
        <f>'Broker Input'!D57</f>
        <v>0</v>
      </c>
      <c r="H6" s="176">
        <f>'Broker Input'!F57</f>
        <v>0</v>
      </c>
      <c r="I6" s="176">
        <f>'Broker Input'!H57</f>
        <v>0</v>
      </c>
      <c r="J6" s="176">
        <f>'Broker Input'!J57</f>
        <v>0</v>
      </c>
      <c r="K6" s="176">
        <f>'Broker Input'!L57</f>
        <v>0</v>
      </c>
      <c r="L6" s="176">
        <f>'Broker Input'!N57</f>
        <v>0</v>
      </c>
      <c r="M6" s="178">
        <f>'Broker Input'!L50</f>
        <v>0</v>
      </c>
      <c r="N6" s="178">
        <f>'Broker Input'!N50</f>
        <v>0</v>
      </c>
      <c r="O6" s="170">
        <f t="shared" si="0"/>
        <v>0.03</v>
      </c>
      <c r="P6" s="171">
        <f t="shared" si="1"/>
        <v>0</v>
      </c>
      <c r="Q6" s="171">
        <f t="shared" si="2"/>
        <v>0</v>
      </c>
      <c r="AD6">
        <v>26</v>
      </c>
    </row>
    <row r="7" spans="2:30" ht="15.75">
      <c r="B7" s="169" t="s">
        <v>18391</v>
      </c>
      <c r="C7" s="175">
        <f>'Broker Input'!D51</f>
        <v>0</v>
      </c>
      <c r="D7" s="176">
        <f>'Broker Input'!F51</f>
        <v>0</v>
      </c>
      <c r="E7" s="177">
        <f>'Broker Input'!H51</f>
        <v>0</v>
      </c>
      <c r="F7" s="175">
        <f>'Broker Input'!J51</f>
        <v>0</v>
      </c>
      <c r="G7" s="176">
        <f>'Broker Input'!D58</f>
        <v>0</v>
      </c>
      <c r="H7" s="176">
        <f>'Broker Input'!F58</f>
        <v>0</v>
      </c>
      <c r="I7" s="176">
        <f>'Broker Input'!H58</f>
        <v>0</v>
      </c>
      <c r="J7" s="176">
        <f>'Broker Input'!J58</f>
        <v>0</v>
      </c>
      <c r="K7" s="176">
        <f>'Broker Input'!L58</f>
        <v>0</v>
      </c>
      <c r="L7" s="176">
        <f>'Broker Input'!N58</f>
        <v>0</v>
      </c>
      <c r="M7" s="178">
        <f>'Broker Input'!L51</f>
        <v>0</v>
      </c>
      <c r="N7" s="178">
        <f>'Broker Input'!N51</f>
        <v>0</v>
      </c>
      <c r="O7" s="170">
        <f t="shared" si="0"/>
        <v>0.03</v>
      </c>
      <c r="P7" s="171">
        <f t="shared" si="1"/>
        <v>0</v>
      </c>
      <c r="Q7" s="171">
        <f t="shared" si="2"/>
        <v>0</v>
      </c>
      <c r="AD7">
        <v>25</v>
      </c>
    </row>
    <row r="8" spans="2:30" ht="15.75">
      <c r="B8" s="169" t="s">
        <v>18392</v>
      </c>
      <c r="C8" s="175">
        <f>'Broker Input'!D52</f>
        <v>0</v>
      </c>
      <c r="D8" s="176">
        <f>'Broker Input'!F52</f>
        <v>0</v>
      </c>
      <c r="E8" s="177">
        <f>'Broker Input'!H52</f>
        <v>0</v>
      </c>
      <c r="F8" s="175">
        <f>'Broker Input'!J52</f>
        <v>0</v>
      </c>
      <c r="G8" s="176">
        <f>'Broker Input'!D59</f>
        <v>0</v>
      </c>
      <c r="H8" s="176">
        <f>'Broker Input'!F59</f>
        <v>0</v>
      </c>
      <c r="I8" s="176">
        <f>'Broker Input'!H59</f>
        <v>0</v>
      </c>
      <c r="J8" s="176">
        <f>'Broker Input'!J59</f>
        <v>0</v>
      </c>
      <c r="K8" s="176">
        <f>'Broker Input'!L59</f>
        <v>0</v>
      </c>
      <c r="L8" s="176">
        <f>'Broker Input'!N59</f>
        <v>0</v>
      </c>
      <c r="M8" s="178">
        <f>'Broker Input'!L52</f>
        <v>0</v>
      </c>
      <c r="N8" s="178">
        <f>'Broker Input'!N52</f>
        <v>0</v>
      </c>
      <c r="O8" s="170">
        <f t="shared" si="0"/>
        <v>0.03</v>
      </c>
      <c r="P8" s="171">
        <f t="shared" si="1"/>
        <v>0</v>
      </c>
      <c r="Q8" s="171">
        <f t="shared" si="2"/>
        <v>0</v>
      </c>
      <c r="AD8">
        <v>24</v>
      </c>
    </row>
    <row r="9" spans="2:30">
      <c r="AD9">
        <v>23</v>
      </c>
    </row>
    <row r="10" spans="2:30">
      <c r="AD10">
        <v>22</v>
      </c>
    </row>
    <row r="11" spans="2:30">
      <c r="AD11">
        <v>21</v>
      </c>
    </row>
    <row r="12" spans="2:30">
      <c r="AD12">
        <v>20</v>
      </c>
    </row>
    <row r="13" spans="2:30">
      <c r="AD13">
        <v>19</v>
      </c>
    </row>
    <row r="14" spans="2:30">
      <c r="AD14">
        <v>18</v>
      </c>
    </row>
    <row r="15" spans="2:30">
      <c r="AD15">
        <v>17</v>
      </c>
    </row>
    <row r="16" spans="2:30">
      <c r="AD16">
        <v>16</v>
      </c>
    </row>
    <row r="17" spans="30:30">
      <c r="AD17">
        <v>15</v>
      </c>
    </row>
    <row r="18" spans="30:30">
      <c r="AD18">
        <v>14</v>
      </c>
    </row>
    <row r="19" spans="30:30">
      <c r="AD19">
        <v>13</v>
      </c>
    </row>
    <row r="20" spans="30:30">
      <c r="AD20">
        <v>12</v>
      </c>
    </row>
    <row r="21" spans="30:30">
      <c r="AD21">
        <v>11</v>
      </c>
    </row>
    <row r="22" spans="30:30">
      <c r="AD22">
        <v>10</v>
      </c>
    </row>
    <row r="23" spans="30:30">
      <c r="AD23">
        <v>9</v>
      </c>
    </row>
    <row r="24" spans="30:30">
      <c r="AD24">
        <v>8</v>
      </c>
    </row>
    <row r="25" spans="30:30">
      <c r="AD25">
        <v>7</v>
      </c>
    </row>
    <row r="26" spans="30:30">
      <c r="AD26">
        <v>6</v>
      </c>
    </row>
    <row r="27" spans="30:30">
      <c r="AD27">
        <v>5</v>
      </c>
    </row>
    <row r="28" spans="30:30">
      <c r="AD28">
        <v>4</v>
      </c>
    </row>
    <row r="29" spans="30:30">
      <c r="AD29">
        <v>3</v>
      </c>
    </row>
    <row r="30" spans="30:30">
      <c r="AD30">
        <v>2</v>
      </c>
    </row>
    <row r="31" spans="30:30">
      <c r="AD31">
        <v>1</v>
      </c>
    </row>
  </sheetData>
  <dataValidations count="3">
    <dataValidation showInputMessage="1" showErrorMessage="1" sqref="G3:L8 D3:D8 O3:Q8" xr:uid="{04842AEA-3843-440C-9DFD-85F8191F8BB9}"/>
    <dataValidation type="list" showInputMessage="1" showErrorMessage="1" sqref="E3:E8" xr:uid="{7F40172D-7DCC-437A-B123-C38259C25E7A}">
      <formula1>$AD$2:$AD$31</formula1>
    </dataValidation>
    <dataValidation type="list" allowBlank="1" showInputMessage="1" showErrorMessage="1" sqref="S3:V3" xr:uid="{AE1FDD84-C0DC-4DBF-9161-CDE311EBE3A2}">
      <formula1>$AC$2:$AC$3</formula1>
    </dataValidation>
  </dataValidations>
  <pageMargins left="0.7" right="0.7" top="0.75" bottom="0.75" header="0.3" footer="0.3"/>
  <pageSetup paperSize="9" scale="33" orientation="portrait" r:id="rId1"/>
  <colBreaks count="1" manualBreakCount="1">
    <brk id="17" max="19"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F4F03-C631-4B01-AF92-91F0250F2EEE}">
  <sheetPr codeName="Sheet3"/>
  <dimension ref="A1:D23"/>
  <sheetViews>
    <sheetView showGridLines="0" zoomScale="175" zoomScaleNormal="175" zoomScaleSheetLayoutView="86" workbookViewId="0">
      <selection activeCell="C2" sqref="C2"/>
    </sheetView>
  </sheetViews>
  <sheetFormatPr defaultColWidth="0" defaultRowHeight="15" zeroHeight="1"/>
  <cols>
    <col min="1" max="1" width="4.7109375" customWidth="1"/>
    <col min="2" max="2" width="35.7109375" customWidth="1"/>
    <col min="3" max="3" width="18.5703125" customWidth="1"/>
    <col min="4" max="4" width="8.42578125" customWidth="1"/>
    <col min="5" max="16384" width="9.140625" hidden="1"/>
  </cols>
  <sheetData>
    <row r="1" spans="2:3" ht="31.5" customHeight="1"/>
    <row r="2" spans="2:3">
      <c r="B2" s="379" t="s">
        <v>18317</v>
      </c>
      <c r="C2" s="380">
        <v>5.5E-2</v>
      </c>
    </row>
    <row r="3" spans="2:3">
      <c r="B3" s="379" t="s">
        <v>18306</v>
      </c>
      <c r="C3" s="380">
        <v>0.03</v>
      </c>
    </row>
    <row r="4" spans="2:3" ht="13.5" customHeight="1">
      <c r="B4" s="379" t="s">
        <v>18307</v>
      </c>
      <c r="C4" s="380">
        <v>3.7999999999999999E-2</v>
      </c>
    </row>
    <row r="5" spans="2:3" ht="0.75" hidden="1" customHeight="1">
      <c r="B5" s="379"/>
      <c r="C5" s="379"/>
    </row>
    <row r="6" spans="2:3">
      <c r="B6" s="379" t="s">
        <v>18318</v>
      </c>
      <c r="C6" s="381">
        <v>2.5499999999999998E-2</v>
      </c>
    </row>
    <row r="7" spans="2:3">
      <c r="B7" s="379" t="s">
        <v>18308</v>
      </c>
      <c r="C7" s="382">
        <v>0.9</v>
      </c>
    </row>
    <row r="8" spans="2:3">
      <c r="B8" s="379" t="s">
        <v>18309</v>
      </c>
      <c r="C8" s="382">
        <v>0.25</v>
      </c>
    </row>
    <row r="9" spans="2:3">
      <c r="B9" s="379" t="s">
        <v>18319</v>
      </c>
      <c r="C9" s="379">
        <v>52</v>
      </c>
    </row>
    <row r="10" spans="2:3">
      <c r="B10" s="379" t="s">
        <v>18320</v>
      </c>
      <c r="C10" s="379">
        <v>12</v>
      </c>
    </row>
    <row r="11" spans="2:3" ht="0.75" hidden="1" customHeight="1">
      <c r="B11" s="379"/>
      <c r="C11" s="379"/>
    </row>
    <row r="12" spans="2:3" ht="3.75" hidden="1" customHeight="1">
      <c r="B12" s="379"/>
      <c r="C12" s="379"/>
    </row>
    <row r="13" spans="2:3">
      <c r="B13" s="379" t="s">
        <v>18322</v>
      </c>
      <c r="C13" s="379">
        <v>10</v>
      </c>
    </row>
    <row r="14" spans="2:3" ht="14.25" customHeight="1">
      <c r="B14" s="379" t="s">
        <v>18323</v>
      </c>
      <c r="C14" s="379">
        <v>30</v>
      </c>
    </row>
    <row r="15" spans="2:3" hidden="1">
      <c r="B15" s="379"/>
      <c r="C15" s="379"/>
    </row>
    <row r="16" spans="2:3">
      <c r="B16" s="379" t="s">
        <v>18321</v>
      </c>
      <c r="C16" s="379">
        <v>0</v>
      </c>
    </row>
    <row r="17" spans="2:3" ht="15" customHeight="1">
      <c r="B17" s="379" t="s">
        <v>18324</v>
      </c>
      <c r="C17" s="379">
        <v>5</v>
      </c>
    </row>
    <row r="18" spans="2:3" hidden="1">
      <c r="B18" s="379"/>
      <c r="C18" s="379"/>
    </row>
    <row r="19" spans="2:3">
      <c r="B19" s="379" t="s">
        <v>18376</v>
      </c>
      <c r="C19" s="379">
        <v>1</v>
      </c>
    </row>
    <row r="20" spans="2:3">
      <c r="B20" s="379" t="s">
        <v>18430</v>
      </c>
      <c r="C20" s="392">
        <v>5.0000000000000001E-3</v>
      </c>
    </row>
    <row r="21" spans="2:3">
      <c r="B21" s="379" t="s">
        <v>18433</v>
      </c>
      <c r="C21" s="382">
        <v>0.8</v>
      </c>
    </row>
    <row r="22" spans="2:3"/>
    <row r="23" spans="2: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5E106-AF80-485F-B90B-728EF592C07D}">
  <sheetPr codeName="Sheet5"/>
  <dimension ref="A1:AI30"/>
  <sheetViews>
    <sheetView showGridLines="0" zoomScale="85" zoomScaleNormal="85" workbookViewId="0">
      <selection activeCell="R36" sqref="R36"/>
    </sheetView>
  </sheetViews>
  <sheetFormatPr defaultRowHeight="15"/>
  <cols>
    <col min="1" max="1" width="20.140625" customWidth="1"/>
    <col min="2" max="10" width="2.28515625" customWidth="1"/>
    <col min="11" max="11" width="15.42578125" customWidth="1"/>
    <col min="12" max="12" width="13" customWidth="1"/>
    <col min="13" max="13" width="17.5703125" bestFit="1" customWidth="1"/>
    <col min="15" max="15" width="10.140625" bestFit="1" customWidth="1"/>
    <col min="19" max="19" width="12.140625" bestFit="1" customWidth="1"/>
    <col min="21" max="21" width="13.28515625" bestFit="1" customWidth="1"/>
    <col min="24" max="24" width="12.85546875" customWidth="1"/>
    <col min="25" max="25" width="15.42578125" customWidth="1"/>
    <col min="26" max="26" width="0.85546875" customWidth="1"/>
    <col min="27" max="27" width="14.5703125" customWidth="1"/>
    <col min="28" max="28" width="0.85546875" customWidth="1"/>
    <col min="29" max="29" width="11.5703125" customWidth="1"/>
    <col min="30" max="30" width="0.5703125" customWidth="1"/>
    <col min="31" max="31" width="11" customWidth="1"/>
    <col min="32" max="32" width="1.42578125" customWidth="1"/>
    <col min="33" max="33" width="12.7109375" customWidth="1"/>
    <col min="34" max="34" width="1.140625" customWidth="1"/>
  </cols>
  <sheetData>
    <row r="1" spans="1:35" s="119" customFormat="1">
      <c r="A1" s="119" t="s">
        <v>18316</v>
      </c>
      <c r="K1" s="423" t="s">
        <v>124</v>
      </c>
      <c r="L1" s="424"/>
      <c r="M1" s="424"/>
      <c r="N1" s="424"/>
      <c r="O1" s="424"/>
      <c r="P1" s="425"/>
      <c r="Q1"/>
      <c r="S1" s="423" t="s">
        <v>18368</v>
      </c>
      <c r="T1" s="432"/>
      <c r="U1" s="433"/>
      <c r="Y1" s="119" t="s">
        <v>125</v>
      </c>
      <c r="AA1" s="119" t="s">
        <v>126</v>
      </c>
      <c r="AC1" s="119" t="s">
        <v>127</v>
      </c>
      <c r="AE1" s="119" t="s">
        <v>128</v>
      </c>
      <c r="AG1" s="119" t="s">
        <v>18332</v>
      </c>
      <c r="AI1" s="119" t="s">
        <v>18333</v>
      </c>
    </row>
    <row r="2" spans="1:35" ht="30">
      <c r="A2" s="3" t="s">
        <v>18310</v>
      </c>
      <c r="B2" s="3"/>
      <c r="C2" s="3"/>
      <c r="D2" s="3"/>
      <c r="E2" s="3"/>
      <c r="K2" s="10" t="s">
        <v>7</v>
      </c>
      <c r="L2" s="160" t="s">
        <v>18364</v>
      </c>
      <c r="M2" s="434" t="s">
        <v>8</v>
      </c>
      <c r="N2" s="434"/>
      <c r="O2" s="60" t="s">
        <v>9</v>
      </c>
      <c r="P2" s="60" t="s">
        <v>10</v>
      </c>
      <c r="S2" s="11" t="s">
        <v>18365</v>
      </c>
      <c r="T2" s="10" t="s">
        <v>18366</v>
      </c>
      <c r="U2" s="60" t="s">
        <v>18367</v>
      </c>
      <c r="V2" s="119"/>
      <c r="X2" s="119" t="s">
        <v>125</v>
      </c>
      <c r="Y2" t="b">
        <f>IF(AND(Y$1&lt;&gt;$X2,HLOOKUP($X2,ApplicantDetailsRange,3,FALSE)="Individual (Couple)", Calculator!D$16="Individual (Couple)"),$X2)</f>
        <v>0</v>
      </c>
      <c r="AA2" t="b">
        <f>IF(AND(AA$1&lt;&gt;$X2,HLOOKUP($X2,ApplicantDetailsRange,3,FALSE)="Individual (Couple)", Calculator!F$16="Individual (Couple)"),$X2)</f>
        <v>0</v>
      </c>
      <c r="AC2" t="b">
        <f>IF(AND(AC$1&lt;&gt;$X2,HLOOKUP($X2,ApplicantDetailsRange,3,FALSE)="Individual (Couple)", Calculator!H$16="Individual (Couple)"),$X2)</f>
        <v>0</v>
      </c>
      <c r="AE2" t="b">
        <f>IF(AND(AE$1&lt;&gt;$X2,HLOOKUP($X2,ApplicantDetailsRange,3,FALSE)="Individual (Couple)", Calculator!J$16="Individual (Couple)"),$X2)</f>
        <v>0</v>
      </c>
      <c r="AG2" t="b">
        <f>IF(AND(AG$1&lt;&gt;$X2,HLOOKUP($X2,ApplicantDetailsRange,3,FALSE)="Individual (Couple)", Calculator!L$16="Individual (Couple)"),$X2)</f>
        <v>0</v>
      </c>
      <c r="AI2" t="b">
        <f>IF(AND(AI$1&lt;&gt;$X2,HLOOKUP($X2,ApplicantDetailsRange,3,FALSE)="Individual (Couple)", Calculator!N$16="Individual (Couple)"),$X2)</f>
        <v>0</v>
      </c>
    </row>
    <row r="3" spans="1:35">
      <c r="A3" s="3" t="s">
        <v>18311</v>
      </c>
      <c r="B3" s="3"/>
      <c r="C3" s="3"/>
      <c r="D3" s="3"/>
      <c r="E3" s="3"/>
      <c r="K3" s="10">
        <v>0</v>
      </c>
      <c r="L3" s="160">
        <v>1</v>
      </c>
      <c r="M3" s="434">
        <v>0</v>
      </c>
      <c r="N3" s="434"/>
      <c r="O3" s="12">
        <v>0</v>
      </c>
      <c r="P3" s="13">
        <v>0</v>
      </c>
      <c r="S3" s="10">
        <v>0</v>
      </c>
      <c r="T3" s="10">
        <v>700</v>
      </c>
      <c r="U3" s="10"/>
      <c r="V3" s="119"/>
      <c r="X3" s="119" t="s">
        <v>126</v>
      </c>
      <c r="Y3" t="b">
        <f>IF(AND(Y$1&lt;&gt;$X3,HLOOKUP($X3,ApplicantDetailsRange,3,FALSE)="Individual (Couple)", Calculator!D$16="Individual (Couple)"),$X3)</f>
        <v>0</v>
      </c>
      <c r="AA3" t="b">
        <f>IF(AND(AA$1&lt;&gt;$X3,HLOOKUP($X3,ApplicantDetailsRange,3,FALSE)="Individual (Couple)", Calculator!F$16="Individual (Couple)"),$X3)</f>
        <v>0</v>
      </c>
      <c r="AC3" t="b">
        <f>IF(AND(AC$1&lt;&gt;$X3,HLOOKUP($X3,ApplicantDetailsRange,3,FALSE)="Individual (Couple)", Calculator!H$16="Individual (Couple)"),$X3)</f>
        <v>0</v>
      </c>
      <c r="AE3" t="b">
        <f>IF(AND(AE$1&lt;&gt;$X3,HLOOKUP($X3,ApplicantDetailsRange,3,FALSE)="Individual (Couple)", Calculator!J$16="Individual (Couple)"),$X3)</f>
        <v>0</v>
      </c>
      <c r="AG3" t="b">
        <f>IF(AND(AG$1&lt;&gt;$X3,HLOOKUP($X3,ApplicantDetailsRange,3,FALSE)="Individual (Couple)", Calculator!L$16="Individual (Couple)"),$X3)</f>
        <v>0</v>
      </c>
      <c r="AI3" t="b">
        <f>IF(AND(AI$1&lt;&gt;$X3,HLOOKUP($X3,ApplicantDetailsRange,3,FALSE)="Individual (Couple)", Calculator!N$16="Individual (Couple)"),$X3)</f>
        <v>0</v>
      </c>
    </row>
    <row r="4" spans="1:35" ht="15" customHeight="1">
      <c r="A4" s="3" t="s">
        <v>36</v>
      </c>
      <c r="B4" s="3"/>
      <c r="C4" s="3"/>
      <c r="D4" s="3"/>
      <c r="E4" s="3"/>
      <c r="K4" s="10">
        <v>18200</v>
      </c>
      <c r="L4" s="160">
        <v>2</v>
      </c>
      <c r="M4" s="434" t="s">
        <v>14</v>
      </c>
      <c r="N4" s="434"/>
      <c r="O4" s="10">
        <v>0</v>
      </c>
      <c r="P4" s="13">
        <v>0.19</v>
      </c>
      <c r="S4" s="10">
        <v>37500</v>
      </c>
      <c r="T4" s="10">
        <v>700</v>
      </c>
      <c r="U4" s="13">
        <v>-0.05</v>
      </c>
      <c r="V4" s="119"/>
      <c r="X4" s="119" t="s">
        <v>127</v>
      </c>
      <c r="Y4" t="b">
        <f>IF(AND(Y$1&lt;&gt;$X4,HLOOKUP($X4,ApplicantDetailsRange,3,FALSE)="Individual (Couple)", Calculator!D$16="Individual (Couple)"),$X4)</f>
        <v>0</v>
      </c>
      <c r="AA4" t="b">
        <f>IF(AND(AA$1&lt;&gt;$X4,HLOOKUP($X4,ApplicantDetailsRange,3,FALSE)="Individual (Couple)", Calculator!F$16="Individual (Couple)"),$X4)</f>
        <v>0</v>
      </c>
      <c r="AC4" t="b">
        <f>IF(AND(AC$1&lt;&gt;$X4,HLOOKUP($X4,ApplicantDetailsRange,3,FALSE)="Individual (Couple)", Calculator!H$16="Individual (Couple)"),$X4)</f>
        <v>0</v>
      </c>
      <c r="AE4" t="b">
        <f>IF(AND(AE$1&lt;&gt;$X4,HLOOKUP($X4,ApplicantDetailsRange,3,FALSE)="Individual (Couple)", Calculator!J$16="Individual (Couple)"),$X4)</f>
        <v>0</v>
      </c>
      <c r="AG4" t="b">
        <f>IF(AND(AG$1&lt;&gt;$X4,HLOOKUP($X4,ApplicantDetailsRange,3,FALSE)="Individual (Couple)", Calculator!L$16="Individual (Couple)"),$X4)</f>
        <v>0</v>
      </c>
      <c r="AI4" t="b">
        <f>IF(AND(AI$1&lt;&gt;$X4,HLOOKUP($X4,ApplicantDetailsRange,3,FALSE)="Individual (Couple)", Calculator!N$16="Individual (Couple)"),$X4)</f>
        <v>0</v>
      </c>
    </row>
    <row r="5" spans="1:35">
      <c r="K5" s="10">
        <v>45000</v>
      </c>
      <c r="L5" s="160">
        <v>3</v>
      </c>
      <c r="M5" s="434" t="s">
        <v>17</v>
      </c>
      <c r="N5" s="434"/>
      <c r="O5" s="10">
        <v>5092</v>
      </c>
      <c r="P5" s="13">
        <v>0.32500000000000001</v>
      </c>
      <c r="S5" s="10">
        <v>45000</v>
      </c>
      <c r="T5" s="10">
        <v>325</v>
      </c>
      <c r="U5" s="13">
        <v>-1.4999999999999999E-2</v>
      </c>
      <c r="V5" s="119"/>
      <c r="X5" s="119" t="s">
        <v>128</v>
      </c>
      <c r="Y5" t="b">
        <f>IF(AND(Y$1&lt;&gt;$X5,HLOOKUP($X5,ApplicantDetailsRange,3,FALSE)="Individual (Couple)", Calculator!D$16="Individual (Couple)"),$X5)</f>
        <v>0</v>
      </c>
      <c r="AA5" t="b">
        <f>IF(AND(AA$1&lt;&gt;$X5,HLOOKUP($X5,ApplicantDetailsRange,3,FALSE)="Individual (Couple)", Calculator!F$16="Individual (Couple)"),$X5)</f>
        <v>0</v>
      </c>
      <c r="AC5" t="b">
        <f>IF(AND(AC$1&lt;&gt;$X5,HLOOKUP($X5,ApplicantDetailsRange,3,FALSE)="Individual (Couple)", Calculator!H$16="Individual (Couple)"),$X5)</f>
        <v>0</v>
      </c>
      <c r="AE5" t="b">
        <f>IF(AND(AE$1&lt;&gt;$X5,HLOOKUP($X5,ApplicantDetailsRange,3,FALSE)="Individual (Couple)", Calculator!J$16="Individual (Couple)"),$X5)</f>
        <v>0</v>
      </c>
      <c r="AG5" t="b">
        <f>IF(AND(AG$1&lt;&gt;$X5,HLOOKUP($X5,ApplicantDetailsRange,3,FALSE)="Individual (Couple)", Calculator!L$16="Individual (Couple)"),$X5)</f>
        <v>0</v>
      </c>
      <c r="AI5" t="b">
        <f>IF(AND(AI$1&lt;&gt;$X5,HLOOKUP($X5,ApplicantDetailsRange,3,FALSE)="Individual (Couple)", Calculator!N$16="Individual (Couple)"),$X5)</f>
        <v>0</v>
      </c>
    </row>
    <row r="6" spans="1:35">
      <c r="K6" s="10">
        <v>120000</v>
      </c>
      <c r="L6" s="160">
        <v>4</v>
      </c>
      <c r="M6" s="434" t="s">
        <v>20</v>
      </c>
      <c r="N6" s="434"/>
      <c r="O6" s="10">
        <v>29467</v>
      </c>
      <c r="P6" s="13">
        <v>0.37</v>
      </c>
      <c r="S6" s="10">
        <v>66667</v>
      </c>
      <c r="T6" s="10">
        <v>0</v>
      </c>
      <c r="U6" s="13"/>
      <c r="V6" s="119"/>
      <c r="X6" s="119" t="s">
        <v>18332</v>
      </c>
      <c r="Y6" t="b">
        <f>IF(AND(Y$1&lt;&gt;$X6,HLOOKUP($X6,ApplicantDetailsRange,3,FALSE)="Individual (Couple)", Calculator!D$16="Individual (Couple)"),$X6)</f>
        <v>0</v>
      </c>
      <c r="AA6" t="b">
        <f>IF(AND(AA$1&lt;&gt;$X6,HLOOKUP($X6,ApplicantDetailsRange,3,FALSE)="Individual (Couple)", Calculator!F$16="Individual (Couple)"),$X6)</f>
        <v>0</v>
      </c>
      <c r="AC6" t="b">
        <f>IF(AND(AC$1&lt;&gt;$X6,HLOOKUP($X6,ApplicantDetailsRange,3,FALSE)="Individual (Couple)", Calculator!H$16="Individual (Couple)"),$X6)</f>
        <v>0</v>
      </c>
      <c r="AE6" t="b">
        <f>IF(AND(AE$1&lt;&gt;$X6,HLOOKUP($X6,ApplicantDetailsRange,3,FALSE)="Individual (Couple)", Calculator!J$16="Individual (Couple)"),$X6)</f>
        <v>0</v>
      </c>
      <c r="AG6" t="b">
        <f>IF(AND(AG$1&lt;&gt;$X6,HLOOKUP($X6,ApplicantDetailsRange,3,FALSE)="Individual (Couple)", Calculator!L$16="Individual (Couple)"),$X6)</f>
        <v>0</v>
      </c>
      <c r="AI6" t="b">
        <f>IF(AND(AI$1&lt;&gt;$X6,HLOOKUP($X6,ApplicantDetailsRange,3,FALSE)="Individual (Couple)", Calculator!N$16="Individual (Couple)"),$X6)</f>
        <v>0</v>
      </c>
    </row>
    <row r="7" spans="1:35">
      <c r="K7" s="10">
        <v>180000</v>
      </c>
      <c r="L7" s="160">
        <v>5</v>
      </c>
      <c r="M7" s="434" t="s">
        <v>22</v>
      </c>
      <c r="N7" s="434"/>
      <c r="O7" s="10">
        <v>51667</v>
      </c>
      <c r="P7" s="13">
        <v>0.45</v>
      </c>
      <c r="S7" s="10">
        <v>999999999</v>
      </c>
      <c r="T7" s="10">
        <v>0</v>
      </c>
      <c r="U7" s="13"/>
      <c r="V7" s="119"/>
      <c r="X7" s="119" t="s">
        <v>18333</v>
      </c>
      <c r="Y7" t="b">
        <f>IF(AND(Y$1&lt;&gt;$X7,HLOOKUP($X7,ApplicantDetailsRange,3,FALSE)="Individual (Couple)", Calculator!D$16="Individual (Couple)"),$X7)</f>
        <v>0</v>
      </c>
      <c r="AA7" t="b">
        <f>IF(AND(AA$1&lt;&gt;$X7,HLOOKUP($X7,ApplicantDetailsRange,3,FALSE)="Individual (Couple)", Calculator!F$16="Individual (Couple)"),$X7)</f>
        <v>0</v>
      </c>
      <c r="AC7" t="b">
        <f>IF(AND(AC$1&lt;&gt;$X7,HLOOKUP($X7,ApplicantDetailsRange,3,FALSE)="Individual (Couple)", Calculator!H$16="Individual (Couple)"),$X7)</f>
        <v>0</v>
      </c>
      <c r="AE7" t="b">
        <f>IF(AND(AE$1&lt;&gt;$X7,HLOOKUP($X7,ApplicantDetailsRange,3,FALSE)="Individual (Couple)", Calculator!J$16="Individual (Couple)"),$X7)</f>
        <v>0</v>
      </c>
      <c r="AG7" t="b">
        <f>IF(AND(AG$1&lt;&gt;$X7,HLOOKUP($X7,ApplicantDetailsRange,3,FALSE)="Individual (Couple)", Calculator!L$16="Individual (Couple)"),$X7)</f>
        <v>0</v>
      </c>
      <c r="AI7" t="b">
        <f>IF(AND(AI$1&lt;&gt;$X7,HLOOKUP($X7,ApplicantDetailsRange,3,FALSE)="Individual (Couple)", Calculator!N$16="Individual (Couple)"),$X7)</f>
        <v>0</v>
      </c>
    </row>
    <row r="8" spans="1:35">
      <c r="K8" s="47"/>
      <c r="L8" s="14"/>
      <c r="M8" s="15"/>
      <c r="N8" s="15"/>
      <c r="O8" s="14"/>
      <c r="P8" s="16"/>
      <c r="V8" s="119"/>
    </row>
    <row r="9" spans="1:35">
      <c r="Y9" t="str">
        <f>IF(MID(Calculator!D16,13,6)&lt;&gt;"Couple","","N/A")</f>
        <v/>
      </c>
      <c r="AA9" t="str">
        <f>IF(MID(Calculator!F16,13,6)&lt;&gt;"Couple","","N/A")</f>
        <v/>
      </c>
      <c r="AC9" t="str">
        <f>IF(MID(Calculator!H16,13,6)&lt;&gt;"Couple","","N/A")</f>
        <v/>
      </c>
      <c r="AE9" t="str">
        <f>IF(MID(Calculator!J16,13,6)&lt;&gt;"Couple","","N/A")</f>
        <v/>
      </c>
      <c r="AG9" t="str">
        <f>IF(MID(Calculator!L16,13,6)&lt;&gt;"Couple","","N/A")</f>
        <v/>
      </c>
      <c r="AI9" t="str">
        <f>IF(MID(Calculator!N16,13,6)&lt;&gt;"Couple","","N/A")</f>
        <v/>
      </c>
    </row>
    <row r="10" spans="1:35">
      <c r="K10" s="423" t="s">
        <v>18370</v>
      </c>
      <c r="L10" s="424"/>
      <c r="M10" s="424"/>
      <c r="N10" s="424"/>
      <c r="O10" s="424"/>
      <c r="P10" s="425"/>
      <c r="Y10" t="str">
        <f>IF(MID(Calculator!D16,13,6)&lt;&gt;"Couple","","None")</f>
        <v/>
      </c>
      <c r="AA10" t="str">
        <f>IF(MID(Calculator!F16,13,6)&lt;&gt;"Couple","","None")</f>
        <v/>
      </c>
      <c r="AC10" t="str">
        <f>IF(MID(Calculator!H16,13,6)&lt;&gt;"Couple","","None")</f>
        <v/>
      </c>
      <c r="AE10" t="str">
        <f>IF(MID(Calculator!J16,13,6)&lt;&gt;"Couple","","None")</f>
        <v/>
      </c>
      <c r="AG10" t="str">
        <f>IF(MID(Calculator!L16,13,6)&lt;&gt;"Couple","","None")</f>
        <v/>
      </c>
      <c r="AI10" t="str">
        <f>IF(MID(Calculator!N16,13,6)&lt;&gt;"Couple","","None")</f>
        <v/>
      </c>
    </row>
    <row r="11" spans="1:35">
      <c r="K11" s="426" t="s">
        <v>18373</v>
      </c>
      <c r="L11" s="427"/>
      <c r="M11" s="428"/>
      <c r="N11" s="163" t="s">
        <v>18372</v>
      </c>
      <c r="O11" s="163" t="s">
        <v>18372</v>
      </c>
      <c r="P11" s="163" t="s">
        <v>18371</v>
      </c>
      <c r="Y11" t="str" cm="1">
        <f t="array" ref="Y11">IFERROR(INDEX(Y$2:Y$7,SMALL(IF(ISTEXT(Y$2:Y$7),ROW(Y$1:Y$6),""),ROW(Y2)-1)),"-")</f>
        <v>-</v>
      </c>
      <c r="AA11" t="str" cm="1">
        <f t="array" ref="AA11">IFERROR(INDEX(AA$2:AA$7,SMALL(IF(ISTEXT(AA$2:AA$7),ROW(AA$1:AA$6),""),ROW(AA2)-1)),"-")</f>
        <v>-</v>
      </c>
      <c r="AC11" t="str" cm="1">
        <f t="array" ref="AC11">IFERROR(INDEX(AC$2:AC$7,SMALL(IF(ISTEXT(AC$2:AC$7),ROW(AC$1:AC$6),""),ROW(AC2)-1)),"-")</f>
        <v>-</v>
      </c>
      <c r="AE11" t="str" cm="1">
        <f t="array" ref="AE11">IFERROR(INDEX(AE$2:AE$7,SMALL(IF(ISTEXT(AE$2:AE$7),ROW(AE$1:AE$6),""),ROW(AE2)-1)),"-")</f>
        <v>-</v>
      </c>
      <c r="AG11" t="str" cm="1">
        <f t="array" ref="AG11">IFERROR(INDEX(AG$2:AG$7,SMALL(IF(ISTEXT(AG$2:AG$7),ROW(AG$1:AG$6),""),ROW(AG2)-1)),"-")</f>
        <v>-</v>
      </c>
      <c r="AI11" t="str" cm="1">
        <f t="array" ref="AI11">IFERROR(INDEX(AI$2:AI$7,SMALL(IF(ISTEXT(AI$2:AI$7),ROW(AI$1:AI$6),""),ROW(AI2)-1)),"-")</f>
        <v>-</v>
      </c>
    </row>
    <row r="12" spans="1:35">
      <c r="K12" s="162" t="s">
        <v>18374</v>
      </c>
      <c r="L12" s="164"/>
      <c r="M12" s="165"/>
      <c r="N12" s="10">
        <v>0</v>
      </c>
      <c r="O12" s="10">
        <v>0</v>
      </c>
      <c r="P12" s="13">
        <v>0</v>
      </c>
      <c r="Q12">
        <v>24276</v>
      </c>
      <c r="Y12" t="str" cm="1">
        <f t="array" ref="Y12">IFERROR(INDEX(Y$2:Y$7,SMALL(IF(ISTEXT(Y$2:Y$7),ROW(Y$1:Y$6),""),ROW(Y3)-1)),"-")</f>
        <v>-</v>
      </c>
      <c r="AA12" t="str" cm="1">
        <f t="array" ref="AA12">IFERROR(INDEX(AA$2:AA$7,SMALL(IF(ISTEXT(AA$2:AA$7),ROW(AA$1:AA$6),""),ROW(AA3)-1)),"-")</f>
        <v>-</v>
      </c>
      <c r="AC12" t="str" cm="1">
        <f t="array" ref="AC12">IFERROR(INDEX(AC$2:AC$7,SMALL(IF(ISTEXT(AC$2:AC$7),ROW(AC$1:AC$6),""),ROW(AC3)-1)),"-")</f>
        <v>-</v>
      </c>
      <c r="AE12" t="str" cm="1">
        <f t="array" ref="AE12">IFERROR(INDEX(AE$2:AE$7,SMALL(IF(ISTEXT(AE$2:AE$7),ROW(AE$1:AE$6),""),ROW(AE3)-1)),"-")</f>
        <v>-</v>
      </c>
      <c r="AG12" t="str" cm="1">
        <f t="array" ref="AG12">IFERROR(INDEX(AG$2:AG$7,SMALL(IF(ISTEXT(AG$2:AG$7),ROW(AG$1:AG$6),""),ROW(AG3)-1)),"-")</f>
        <v>-</v>
      </c>
      <c r="AI12" t="str" cm="1">
        <f t="array" ref="AI12">IFERROR(INDEX(AI$2:AI$7,SMALL(IF(ISTEXT(AI$2:AI$7),ROW(AI$1:AI$6),""),ROW(AI3)-1)),"-")</f>
        <v>-</v>
      </c>
    </row>
    <row r="13" spans="1:35">
      <c r="K13" s="162" t="s">
        <v>18374</v>
      </c>
      <c r="L13" s="164"/>
      <c r="M13" s="165"/>
      <c r="N13" s="10">
        <v>23365</v>
      </c>
      <c r="O13" s="10">
        <v>23365</v>
      </c>
      <c r="P13" s="13">
        <v>0.1</v>
      </c>
      <c r="Q13">
        <v>30345</v>
      </c>
      <c r="Y13" t="str" cm="1">
        <f t="array" ref="Y13">IFERROR(INDEX(Y$2:Y$7,SMALL(IF(ISTEXT(Y$2:Y$7),ROW(Y$1:Y$6),""),ROW(Y4)-1)),"-")</f>
        <v>-</v>
      </c>
      <c r="AA13" t="str" cm="1">
        <f t="array" ref="AA13">IFERROR(INDEX(AA$2:AA$7,SMALL(IF(ISTEXT(AA$2:AA$7),ROW(AA$1:AA$6),""),ROW(AA4)-1)),"-")</f>
        <v>-</v>
      </c>
      <c r="AC13" t="str" cm="1">
        <f t="array" ref="AC13">IFERROR(INDEX(AC$2:AC$7,SMALL(IF(ISTEXT(AC$2:AC$7),ROW(AC$1:AC$6),""),ROW(AC4)-1)),"-")</f>
        <v>-</v>
      </c>
      <c r="AE13" t="str" cm="1">
        <f t="array" ref="AE13">IFERROR(INDEX(AE$2:AE$7,SMALL(IF(ISTEXT(AE$2:AE$7),ROW(AE$1:AE$6),""),ROW(AE4)-1)),"-")</f>
        <v>-</v>
      </c>
      <c r="AG13" t="str" cm="1">
        <f t="array" ref="AG13">IFERROR(INDEX(AG$2:AG$7,SMALL(IF(ISTEXT(AG$2:AG$7),ROW(AG$1:AG$6),""),ROW(AG4)-1)),"-")</f>
        <v>-</v>
      </c>
      <c r="AI13" t="str" cm="1">
        <f t="array" ref="AI13">IFERROR(INDEX(AI$2:AI$7,SMALL(IF(ISTEXT(AI$2:AI$7),ROW(AI$1:AI$6),""),ROW(AI4)-1)),"-")</f>
        <v>-</v>
      </c>
    </row>
    <row r="14" spans="1:35">
      <c r="K14" s="429" t="s">
        <v>18375</v>
      </c>
      <c r="L14" s="430"/>
      <c r="M14" s="431"/>
      <c r="N14" s="10">
        <v>29207</v>
      </c>
      <c r="O14" s="10"/>
      <c r="P14" s="13">
        <v>0.02</v>
      </c>
      <c r="Y14" t="str" cm="1">
        <f t="array" ref="Y14">IFERROR(INDEX(Y$2:Y$7,SMALL(IF(ISTEXT(Y$2:Y$7),ROW(Y$1:Y$6),""),ROW(Y5)-1)),"-")</f>
        <v>-</v>
      </c>
      <c r="AA14" t="str" cm="1">
        <f t="array" ref="AA14">IFERROR(INDEX(AA$2:AA$7,SMALL(IF(ISTEXT(AA$2:AA$7),ROW(AA$1:AA$6),""),ROW(AA5)-1)),"-")</f>
        <v>-</v>
      </c>
      <c r="AC14" t="str" cm="1">
        <f t="array" ref="AC14">IFERROR(INDEX(AC$2:AC$7,SMALL(IF(ISTEXT(AC$2:AC$7),ROW(AC$1:AC$6),""),ROW(AC5)-1)),"-")</f>
        <v>-</v>
      </c>
      <c r="AE14" t="str" cm="1">
        <f t="array" ref="AE14">IFERROR(INDEX(AE$2:AE$7,SMALL(IF(ISTEXT(AE$2:AE$7),ROW(AE$1:AE$6),""),ROW(AE5)-1)),"-")</f>
        <v>-</v>
      </c>
      <c r="AG14" t="str" cm="1">
        <f t="array" ref="AG14">IFERROR(INDEX(AG$2:AG$7,SMALL(IF(ISTEXT(AG$2:AG$7),ROW(AG$1:AG$6),""),ROW(AG5)-1)),"-")</f>
        <v>-</v>
      </c>
      <c r="AI14" t="str" cm="1">
        <f t="array" ref="AI14">IFERROR(INDEX(AI$2:AI$7,SMALL(IF(ISTEXT(AI$2:AI$7),ROW(AI$1:AI$6),""),ROW(AI5)-1)),"-")</f>
        <v>-</v>
      </c>
    </row>
    <row r="15" spans="1:35">
      <c r="Y15" t="str" cm="1">
        <f t="array" ref="Y15">IFERROR(INDEX(Y$2:Y$7,SMALL(IF(ISTEXT(Y$2:Y$7),ROW(Y$1:Y$6),""),ROW(Y6)-1)),"-")</f>
        <v>-</v>
      </c>
      <c r="AA15" t="str" cm="1">
        <f t="array" ref="AA15">IFERROR(INDEX(AA$2:AA$7,SMALL(IF(ISTEXT(AA$2:AA$7),ROW(AA$1:AA$6),""),ROW(AA6)-1)),"-")</f>
        <v>-</v>
      </c>
      <c r="AC15" t="str" cm="1">
        <f t="array" ref="AC15">IFERROR(INDEX(AC$2:AC$7,SMALL(IF(ISTEXT(AC$2:AC$7),ROW(AC$1:AC$6),""),ROW(AC6)-1)),"-")</f>
        <v>-</v>
      </c>
      <c r="AE15" t="str" cm="1">
        <f t="array" ref="AE15">IFERROR(INDEX(AE$2:AE$7,SMALL(IF(ISTEXT(AE$2:AE$7),ROW(AE$1:AE$6),""),ROW(AE6)-1)),"-")</f>
        <v>-</v>
      </c>
      <c r="AG15" t="str" cm="1">
        <f t="array" ref="AG15">IFERROR(INDEX(AG$2:AG$7,SMALL(IF(ISTEXT(AG$2:AG$7),ROW(AG$1:AG$6),""),ROW(AG6)-1)),"-")</f>
        <v>-</v>
      </c>
      <c r="AI15" t="str" cm="1">
        <f t="array" ref="AI15">IFERROR(INDEX(AI$2:AI$7,SMALL(IF(ISTEXT(AI$2:AI$7),ROW(AI$1:AI$6),""),ROW(AI6)-1)),"-")</f>
        <v>-</v>
      </c>
    </row>
    <row r="18" spans="11:35" ht="26.25">
      <c r="K18" s="49"/>
      <c r="L18" s="5" t="s">
        <v>23</v>
      </c>
      <c r="M18" s="5" t="s">
        <v>24</v>
      </c>
      <c r="N18" s="5" t="s">
        <v>25</v>
      </c>
      <c r="Y18" s="174">
        <v>0</v>
      </c>
      <c r="Z18" s="159"/>
      <c r="AA18" s="174">
        <v>0</v>
      </c>
      <c r="AB18" s="159"/>
      <c r="AC18" s="174">
        <v>0</v>
      </c>
      <c r="AD18" s="159"/>
      <c r="AE18" s="174">
        <v>0</v>
      </c>
      <c r="AF18" s="159"/>
      <c r="AG18" s="174">
        <v>0</v>
      </c>
      <c r="AH18" s="159"/>
      <c r="AI18" s="174">
        <v>0</v>
      </c>
    </row>
    <row r="19" spans="11:35">
      <c r="K19" s="48" t="s">
        <v>125</v>
      </c>
      <c r="L19" s="161">
        <f>VLOOKUP(Applicant1TotalTaxableIncomeExcNPBT,TaxTableRange,2,TRUE)</f>
        <v>1</v>
      </c>
      <c r="M19" s="50">
        <f>IF(Applicant1Status="Company",Applicant1TotalTaxableIncomeExcNPBT*CompanyTax,VLOOKUP(Applicant1TotalTaxableIncomeExcNPBT,TaxTableRange,5,TRUE))+((Applicant1TotalTaxableIncomeExcNPBT-VLOOKUP(Applicant1TotalTaxableIncomeExcNPBT,TaxTableRange,1,TRUE))*VLOOKUP(Applicant1TotalTaxableIncomeExcNPBT,TaxTableRange,6,TRUE))+((Applicant1TotalTaxableIncomeExcNPBT-VLOOKUP(Applicant1TotalTaxableIncomeExcNPBT,TaxMedicareLevyTable,2,TRUE))*VLOOKUP(Applicant1TotalTaxableIncomeExcNPBT,TaxMedicareLevyTable,3,TRUE)+Applicant1BusinessNPBT*CompanyTax)</f>
        <v>0</v>
      </c>
      <c r="N19" s="51">
        <f>IFERROR(M19/Applicant1TotalTaxableIncomeExcNPBT,0)</f>
        <v>0</v>
      </c>
      <c r="Y19" s="159">
        <v>0</v>
      </c>
      <c r="Z19" s="159"/>
      <c r="AA19" s="174">
        <v>0</v>
      </c>
      <c r="AB19" s="159"/>
      <c r="AC19" s="174">
        <v>0</v>
      </c>
      <c r="AD19" s="159"/>
      <c r="AE19" s="159">
        <v>0</v>
      </c>
      <c r="AF19" s="159"/>
      <c r="AG19" s="159">
        <v>0</v>
      </c>
      <c r="AH19" s="159"/>
      <c r="AI19" s="159">
        <v>0</v>
      </c>
    </row>
    <row r="20" spans="11:35">
      <c r="K20" s="48" t="s">
        <v>126</v>
      </c>
      <c r="L20" s="161">
        <f>VLOOKUP(Applicant2TotalTaxableIncomeExcNPBT,TaxTableRange,2,TRUE)</f>
        <v>1</v>
      </c>
      <c r="M20" s="50">
        <f>IF(Applicant2Status="Company",Applicant2TotalTaxableIncomeExcNPBT*CompanyTax,VLOOKUP(Applicant2TotalTaxableIncomeExcNPBT,TaxTableRange,5,TRUE))+((Applicant2TotalTaxableIncomeExcNPBT-VLOOKUP(Applicant2TotalTaxableIncomeExcNPBT,TaxTableRange,1,TRUE))*VLOOKUP(Applicant2TotalTaxableIncomeExcNPBT,TaxTableRange,6,TRUE))+((Applicant2TotalTaxableIncomeExcNPBT-VLOOKUP(Applicant2TotalTaxableIncomeExcNPBT,TaxMedicareLevyTable,2,TRUE))*VLOOKUP(Applicant2TotalTaxableIncomeExcNPBT,TaxMedicareLevyTable,3,TRUE)+Applicant2BusinessNPBT*CompanyTax)</f>
        <v>0</v>
      </c>
      <c r="N20" s="51">
        <f>IFERROR(M20/Applicant2TotalTaxableIncomeExcNPBT,0)</f>
        <v>0</v>
      </c>
      <c r="Y20" s="159"/>
      <c r="Z20" s="159"/>
      <c r="AA20" s="159"/>
      <c r="AB20" s="159"/>
      <c r="AC20" s="159"/>
      <c r="AD20" s="159"/>
      <c r="AE20" s="159"/>
      <c r="AF20" s="159"/>
      <c r="AG20" s="159"/>
      <c r="AH20" s="159"/>
      <c r="AI20" s="159"/>
    </row>
    <row r="21" spans="11:35">
      <c r="K21" s="48" t="s">
        <v>127</v>
      </c>
      <c r="L21" s="161">
        <f>VLOOKUP(Applicant3TotalTaxableIncomeExcNPBT,TaxTableRange,2,TRUE)</f>
        <v>1</v>
      </c>
      <c r="M21" s="50">
        <f>IF(Applicant3Status="Company",Applicant3TotalTaxableIncomeExcNPBT*CompanyTax,VLOOKUP(Applicant3TotalTaxableIncomeExcNPBT,TaxTableRange,5,TRUE))+((Applicant3TotalTaxableIncomeExcNPBT-VLOOKUP(Applicant3TotalTaxableIncomeExcNPBT,TaxTableRange,1,TRUE))*VLOOKUP(Applicant3TotalTaxableIncomeExcNPBT,TaxTableRange,6,TRUE))+((Applicant3TotalTaxableIncomeExcNPBT-VLOOKUP(Applicant3TotalTaxableIncomeExcNPBT,TaxMedicareLevyTable,2,TRUE))*VLOOKUP(Applicant3TotalTaxableIncomeExcNPBT,TaxMedicareLevyTable,3,TRUE)+Applicant3BusinessNPBT*CompanyTax)</f>
        <v>0</v>
      </c>
      <c r="N21" s="51">
        <f>IFERROR(M21/Applicant3TotalTaxableIncomeExcNPBT,0)</f>
        <v>0</v>
      </c>
      <c r="R21" s="4"/>
    </row>
    <row r="22" spans="11:35">
      <c r="K22" s="48" t="s">
        <v>128</v>
      </c>
      <c r="L22" s="161">
        <f>VLOOKUP(Applicant4TotalTaxableIncomeExcNPBT,TaxTableRange,2,TRUE)</f>
        <v>1</v>
      </c>
      <c r="M22" s="50">
        <f>IF(Applicant4Status="Company",Applicant4TotalTaxableIncomeExcNPBT*CompanyTax,VLOOKUP(Applicant4TotalTaxableIncomeExcNPBT,TaxTableRange,5,TRUE))+((Applicant4TotalTaxableIncomeExcNPBT-VLOOKUP(Applicant4TotalTaxableIncomeExcNPBT,TaxTableRange,1,TRUE))*VLOOKUP(Applicant4TotalTaxableIncomeExcNPBT,TaxTableRange,6,TRUE))+((Applicant4TotalTaxableIncomeExcNPBT-VLOOKUP(Applicant4TotalTaxableIncomeExcNPBT,TaxMedicareLevyTable,2,TRUE))*VLOOKUP(Applicant4TotalTaxableIncomeExcNPBT,TaxMedicareLevyTable,3,TRUE)+Applicant4BusinessNPBT*CompanyTax)</f>
        <v>0</v>
      </c>
      <c r="N22" s="51">
        <f>IFERROR(M22/Applicant4TotalTaxableIncomeExcNPBT,0)</f>
        <v>0</v>
      </c>
      <c r="R22" s="4"/>
    </row>
    <row r="23" spans="11:35">
      <c r="K23" s="48" t="s">
        <v>18332</v>
      </c>
      <c r="L23" s="161">
        <f>VLOOKUP(Applicant5TotalTaxableIncomeExcNPBT,TaxTableRange,2,TRUE)</f>
        <v>1</v>
      </c>
      <c r="M23" s="50">
        <f>IF(Applicant5Status="Company",Applicant5TotalTaxableIncomeExcNPBT*CompanyTax,VLOOKUP(Applicant5TotalTaxableIncomeExcNPBT,TaxTableRange,5,TRUE))+((Applicant5TotalTaxableIncomeExcNPBT-VLOOKUP(Applicant5TotalTaxableIncomeExcNPBT,TaxTableRange,1,TRUE))*VLOOKUP(Applicant5TotalTaxableIncomeExcNPBT,TaxTableRange,6,TRUE))+((Applicant5TotalTaxableIncomeExcNPBT-VLOOKUP(Applicant5TotalTaxableIncomeExcNPBT,TaxMedicareLevyTable,2,TRUE))*VLOOKUP(Applicant5TotalTaxableIncomeExcNPBT,TaxMedicareLevyTable,3,TRUE)+Applicant5BusinessNPBT*CompanyTax)</f>
        <v>0</v>
      </c>
      <c r="N23" s="51">
        <f>IFERROR(M23/Applicant5TotalTaxableIncomeExcNPBT,0)</f>
        <v>0</v>
      </c>
      <c r="R23" s="4"/>
    </row>
    <row r="24" spans="11:35">
      <c r="K24" s="48" t="s">
        <v>18333</v>
      </c>
      <c r="L24" s="161">
        <f>VLOOKUP(Applicant6TotalTaxableIncomeExcNPBT,TaxTableRange,2,TRUE)</f>
        <v>1</v>
      </c>
      <c r="M24" s="50">
        <f>IF(Applicant6Status="Company",Applicant6TotalTaxableIncomeExcNPBT*CompanyTax,VLOOKUP(Applicant6TotalTaxableIncomeExcNPBT,TaxTableRange,5,TRUE))+((Applicant6TotalTaxableIncomeExcNPBT-VLOOKUP(Applicant6TotalTaxableIncomeExcNPBT,TaxTableRange,1,TRUE))*VLOOKUP(Applicant6TotalTaxableIncomeExcNPBT,TaxTableRange,6,TRUE))+((Applicant6TotalTaxableIncomeExcNPBT-VLOOKUP(Applicant6TotalTaxableIncomeExcNPBT,TaxMedicareLevyTable,2,TRUE))*VLOOKUP(Applicant6TotalTaxableIncomeExcNPBT,TaxMedicareLevyTable,3,TRUE)+Applicant6BusinessNPBT*CompanyTax)</f>
        <v>0</v>
      </c>
      <c r="N24" s="51">
        <f>IFERROR(M24/Applicant6TotalTaxableIncomeExcNPBT,0)</f>
        <v>0</v>
      </c>
      <c r="R24" s="4"/>
    </row>
    <row r="25" spans="11:35">
      <c r="R25" s="4"/>
    </row>
    <row r="26" spans="11:35">
      <c r="R26" s="4"/>
    </row>
    <row r="27" spans="11:35">
      <c r="R27" s="4"/>
    </row>
    <row r="28" spans="11:35">
      <c r="R28" s="4"/>
    </row>
    <row r="29" spans="11:35">
      <c r="R29" s="4"/>
    </row>
    <row r="30" spans="11:35">
      <c r="R30" s="4"/>
    </row>
  </sheetData>
  <mergeCells count="11">
    <mergeCell ref="K10:P10"/>
    <mergeCell ref="K11:M11"/>
    <mergeCell ref="K14:M14"/>
    <mergeCell ref="S1:U1"/>
    <mergeCell ref="M6:N6"/>
    <mergeCell ref="M7:N7"/>
    <mergeCell ref="M2:N2"/>
    <mergeCell ref="M3:N3"/>
    <mergeCell ref="M4:N4"/>
    <mergeCell ref="M5:N5"/>
    <mergeCell ref="K1:P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B6F8B-ACDF-40CA-9C9B-A2326C4C4D5E}">
  <sheetPr codeName="Sheet2"/>
  <dimension ref="A1:N16911"/>
  <sheetViews>
    <sheetView zoomScale="85" zoomScaleNormal="85" workbookViewId="0">
      <selection activeCell="D19" sqref="D19"/>
    </sheetView>
  </sheetViews>
  <sheetFormatPr defaultRowHeight="15"/>
  <cols>
    <col min="1" max="1" width="13.140625" customWidth="1"/>
    <col min="2" max="2" width="24.85546875" customWidth="1"/>
    <col min="3" max="3" width="13.5703125" customWidth="1"/>
    <col min="5" max="5" width="12.42578125" customWidth="1"/>
    <col min="6" max="6" width="14.140625" customWidth="1"/>
    <col min="7" max="8" width="25.28515625" customWidth="1"/>
    <col min="12" max="12" width="37.42578125" bestFit="1" customWidth="1"/>
    <col min="13" max="13" width="40.7109375" bestFit="1" customWidth="1"/>
    <col min="14" max="14" width="14.85546875" customWidth="1"/>
  </cols>
  <sheetData>
    <row r="1" spans="1:14" s="120" customFormat="1" ht="45">
      <c r="A1" s="122" t="s">
        <v>129</v>
      </c>
      <c r="B1" s="122" t="s">
        <v>130</v>
      </c>
      <c r="C1" s="122" t="s">
        <v>131</v>
      </c>
      <c r="D1" s="122" t="s">
        <v>132</v>
      </c>
      <c r="E1" s="122" t="s">
        <v>133</v>
      </c>
      <c r="F1" s="122" t="s">
        <v>134</v>
      </c>
      <c r="G1" s="122" t="s">
        <v>135</v>
      </c>
      <c r="H1" s="122" t="s">
        <v>136</v>
      </c>
      <c r="I1" s="55" t="s">
        <v>137</v>
      </c>
      <c r="J1" s="55" t="s">
        <v>138</v>
      </c>
      <c r="L1" s="122" t="s">
        <v>139</v>
      </c>
      <c r="M1" s="122" t="s">
        <v>140</v>
      </c>
      <c r="N1" s="122" t="s">
        <v>141</v>
      </c>
    </row>
    <row r="2" spans="1:14">
      <c r="A2" t="s">
        <v>142</v>
      </c>
      <c r="B2" t="s">
        <v>143</v>
      </c>
      <c r="C2" t="s">
        <v>114</v>
      </c>
      <c r="D2">
        <v>5</v>
      </c>
      <c r="E2">
        <v>0</v>
      </c>
      <c r="F2">
        <v>0</v>
      </c>
      <c r="H2" t="s">
        <v>103</v>
      </c>
      <c r="I2">
        <f t="shared" ref="I2:I65" si="0">IF(ISERROR(VLOOKUP(A2,SelPostCode,1,FALSE)),0,1)</f>
        <v>0</v>
      </c>
      <c r="J2">
        <f t="shared" ref="J2:J65" si="1">IF(I2=0,0,IF(ISERROR(VLOOKUP(B2,SelSuburb,1,FALSE)),0,1))</f>
        <v>0</v>
      </c>
      <c r="L2" t="str">
        <f t="shared" ref="L2:L65" si="2">CONCATENATE(A2,B2)</f>
        <v>7470ROSEBERY</v>
      </c>
      <c r="M2" t="s">
        <v>144</v>
      </c>
    </row>
    <row r="3" spans="1:14">
      <c r="A3" t="s">
        <v>145</v>
      </c>
      <c r="B3" t="s">
        <v>146</v>
      </c>
      <c r="C3" t="s">
        <v>114</v>
      </c>
      <c r="D3">
        <v>4</v>
      </c>
      <c r="E3">
        <v>0</v>
      </c>
      <c r="F3">
        <v>0</v>
      </c>
      <c r="H3" t="s">
        <v>103</v>
      </c>
      <c r="I3">
        <f t="shared" si="0"/>
        <v>0</v>
      </c>
      <c r="J3">
        <f t="shared" si="1"/>
        <v>0</v>
      </c>
      <c r="L3" t="str">
        <f t="shared" si="2"/>
        <v>7469GRANVILLE HARBOUR</v>
      </c>
      <c r="M3" t="s">
        <v>144</v>
      </c>
    </row>
    <row r="4" spans="1:14">
      <c r="A4" t="s">
        <v>145</v>
      </c>
      <c r="B4" t="s">
        <v>147</v>
      </c>
      <c r="C4" t="s">
        <v>114</v>
      </c>
      <c r="D4">
        <v>4</v>
      </c>
      <c r="E4">
        <v>0</v>
      </c>
      <c r="F4">
        <v>0</v>
      </c>
      <c r="H4" t="s">
        <v>103</v>
      </c>
      <c r="I4">
        <f t="shared" si="0"/>
        <v>0</v>
      </c>
      <c r="J4">
        <f t="shared" si="1"/>
        <v>0</v>
      </c>
      <c r="L4" t="str">
        <f t="shared" si="2"/>
        <v>7469RENISON BELL</v>
      </c>
      <c r="M4" t="s">
        <v>144</v>
      </c>
    </row>
    <row r="5" spans="1:14">
      <c r="A5" t="s">
        <v>145</v>
      </c>
      <c r="B5" t="s">
        <v>148</v>
      </c>
      <c r="C5" t="s">
        <v>114</v>
      </c>
      <c r="D5">
        <v>4</v>
      </c>
      <c r="E5">
        <v>0</v>
      </c>
      <c r="F5">
        <v>0</v>
      </c>
      <c r="H5" t="s">
        <v>103</v>
      </c>
      <c r="I5">
        <f t="shared" si="0"/>
        <v>0</v>
      </c>
      <c r="J5">
        <f t="shared" si="1"/>
        <v>0</v>
      </c>
      <c r="L5" t="str">
        <f t="shared" si="2"/>
        <v>7469TRIAL HARBOUR</v>
      </c>
      <c r="M5" t="s">
        <v>144</v>
      </c>
    </row>
    <row r="6" spans="1:14">
      <c r="A6" t="s">
        <v>145</v>
      </c>
      <c r="B6" t="s">
        <v>149</v>
      </c>
      <c r="C6" t="s">
        <v>114</v>
      </c>
      <c r="D6">
        <v>4</v>
      </c>
      <c r="E6">
        <v>0</v>
      </c>
      <c r="F6">
        <v>0</v>
      </c>
      <c r="H6" t="s">
        <v>103</v>
      </c>
      <c r="I6">
        <f t="shared" si="0"/>
        <v>0</v>
      </c>
      <c r="J6">
        <f t="shared" si="1"/>
        <v>0</v>
      </c>
      <c r="L6" t="str">
        <f t="shared" si="2"/>
        <v>7469ZEEHAN</v>
      </c>
      <c r="M6" t="s">
        <v>144</v>
      </c>
    </row>
    <row r="7" spans="1:14">
      <c r="A7" t="s">
        <v>150</v>
      </c>
      <c r="B7" t="s">
        <v>151</v>
      </c>
      <c r="C7" t="s">
        <v>114</v>
      </c>
      <c r="D7">
        <v>4</v>
      </c>
      <c r="E7">
        <v>0</v>
      </c>
      <c r="F7">
        <v>0</v>
      </c>
      <c r="H7" t="s">
        <v>103</v>
      </c>
      <c r="I7">
        <f t="shared" si="0"/>
        <v>0</v>
      </c>
      <c r="J7">
        <f t="shared" si="1"/>
        <v>0</v>
      </c>
      <c r="L7" t="str">
        <f t="shared" si="2"/>
        <v>7468MACQUARIE HEADS</v>
      </c>
      <c r="M7" t="s">
        <v>144</v>
      </c>
    </row>
    <row r="8" spans="1:14">
      <c r="A8" t="s">
        <v>150</v>
      </c>
      <c r="B8" t="s">
        <v>152</v>
      </c>
      <c r="C8" t="s">
        <v>114</v>
      </c>
      <c r="D8">
        <v>4</v>
      </c>
      <c r="E8">
        <v>0</v>
      </c>
      <c r="F8">
        <v>0</v>
      </c>
      <c r="H8" t="s">
        <v>103</v>
      </c>
      <c r="I8">
        <f t="shared" si="0"/>
        <v>0</v>
      </c>
      <c r="J8">
        <f t="shared" si="1"/>
        <v>0</v>
      </c>
      <c r="L8" t="str">
        <f t="shared" si="2"/>
        <v>7468STRAHAN</v>
      </c>
      <c r="M8" t="s">
        <v>144</v>
      </c>
    </row>
    <row r="9" spans="1:14">
      <c r="A9" t="s">
        <v>153</v>
      </c>
      <c r="B9" t="s">
        <v>154</v>
      </c>
      <c r="C9" t="s">
        <v>114</v>
      </c>
      <c r="D9">
        <v>5</v>
      </c>
      <c r="E9">
        <v>0</v>
      </c>
      <c r="F9">
        <v>0</v>
      </c>
      <c r="H9" t="s">
        <v>155</v>
      </c>
      <c r="I9">
        <f t="shared" si="0"/>
        <v>0</v>
      </c>
      <c r="J9">
        <f t="shared" si="1"/>
        <v>0</v>
      </c>
      <c r="L9" t="str">
        <f t="shared" si="2"/>
        <v>7467LAKE MARGARET</v>
      </c>
      <c r="M9" t="s">
        <v>144</v>
      </c>
    </row>
    <row r="10" spans="1:14">
      <c r="A10" t="s">
        <v>153</v>
      </c>
      <c r="B10" t="s">
        <v>156</v>
      </c>
      <c r="C10" t="s">
        <v>114</v>
      </c>
      <c r="D10">
        <v>5</v>
      </c>
      <c r="E10">
        <v>0</v>
      </c>
      <c r="F10">
        <v>0</v>
      </c>
      <c r="H10" t="s">
        <v>155</v>
      </c>
      <c r="I10">
        <f t="shared" si="0"/>
        <v>0</v>
      </c>
      <c r="J10">
        <f t="shared" si="1"/>
        <v>0</v>
      </c>
      <c r="L10" t="str">
        <f t="shared" si="2"/>
        <v>7467QUEENSTOWN</v>
      </c>
      <c r="M10" t="s">
        <v>144</v>
      </c>
    </row>
    <row r="11" spans="1:14">
      <c r="A11" t="s">
        <v>157</v>
      </c>
      <c r="B11" t="s">
        <v>158</v>
      </c>
      <c r="C11" t="s">
        <v>114</v>
      </c>
      <c r="D11">
        <v>4</v>
      </c>
      <c r="E11">
        <v>0</v>
      </c>
      <c r="F11">
        <v>0</v>
      </c>
      <c r="H11" t="s">
        <v>103</v>
      </c>
      <c r="I11">
        <f t="shared" si="0"/>
        <v>0</v>
      </c>
      <c r="J11">
        <f t="shared" si="1"/>
        <v>0</v>
      </c>
      <c r="L11" t="str">
        <f t="shared" si="2"/>
        <v>7466GORMANSTON</v>
      </c>
      <c r="M11" t="s">
        <v>144</v>
      </c>
    </row>
    <row r="12" spans="1:14">
      <c r="A12" t="s">
        <v>159</v>
      </c>
      <c r="B12" t="s">
        <v>160</v>
      </c>
      <c r="C12" t="s">
        <v>114</v>
      </c>
      <c r="D12">
        <v>4</v>
      </c>
      <c r="E12">
        <v>0</v>
      </c>
      <c r="F12">
        <v>0</v>
      </c>
      <c r="H12" t="s">
        <v>103</v>
      </c>
      <c r="I12">
        <f t="shared" si="0"/>
        <v>0</v>
      </c>
      <c r="J12">
        <f t="shared" si="1"/>
        <v>0</v>
      </c>
      <c r="L12" t="str">
        <f t="shared" si="2"/>
        <v>7331STANLEY</v>
      </c>
      <c r="M12" t="s">
        <v>144</v>
      </c>
    </row>
    <row r="13" spans="1:14">
      <c r="A13" t="s">
        <v>161</v>
      </c>
      <c r="B13" t="s">
        <v>162</v>
      </c>
      <c r="C13" t="s">
        <v>114</v>
      </c>
      <c r="D13">
        <v>4</v>
      </c>
      <c r="E13">
        <v>0</v>
      </c>
      <c r="F13">
        <v>0</v>
      </c>
      <c r="H13" t="s">
        <v>103</v>
      </c>
      <c r="I13">
        <f t="shared" si="0"/>
        <v>0</v>
      </c>
      <c r="J13">
        <f t="shared" si="1"/>
        <v>0</v>
      </c>
      <c r="L13" t="str">
        <f t="shared" si="2"/>
        <v>7330ALCOMIE</v>
      </c>
      <c r="M13" t="s">
        <v>144</v>
      </c>
    </row>
    <row r="14" spans="1:14">
      <c r="A14" t="s">
        <v>161</v>
      </c>
      <c r="B14" t="s">
        <v>163</v>
      </c>
      <c r="C14" t="s">
        <v>114</v>
      </c>
      <c r="D14">
        <v>4</v>
      </c>
      <c r="E14">
        <v>0</v>
      </c>
      <c r="F14">
        <v>0</v>
      </c>
      <c r="H14" t="s">
        <v>103</v>
      </c>
      <c r="I14">
        <f t="shared" si="0"/>
        <v>0</v>
      </c>
      <c r="J14">
        <f t="shared" si="1"/>
        <v>0</v>
      </c>
      <c r="L14" t="str">
        <f t="shared" si="2"/>
        <v>7330ARTHUR RIVER</v>
      </c>
      <c r="M14" t="s">
        <v>144</v>
      </c>
    </row>
    <row r="15" spans="1:14">
      <c r="A15" t="s">
        <v>161</v>
      </c>
      <c r="B15" t="s">
        <v>164</v>
      </c>
      <c r="C15" t="s">
        <v>114</v>
      </c>
      <c r="D15">
        <v>4</v>
      </c>
      <c r="E15">
        <v>0</v>
      </c>
      <c r="F15">
        <v>0</v>
      </c>
      <c r="H15" t="s">
        <v>103</v>
      </c>
      <c r="I15">
        <f t="shared" si="0"/>
        <v>0</v>
      </c>
      <c r="J15">
        <f t="shared" si="1"/>
        <v>0</v>
      </c>
      <c r="L15" t="str">
        <f t="shared" si="2"/>
        <v>7330BRITTONS SWAMP</v>
      </c>
      <c r="M15" t="s">
        <v>144</v>
      </c>
    </row>
    <row r="16" spans="1:14">
      <c r="A16" t="s">
        <v>161</v>
      </c>
      <c r="B16" t="s">
        <v>165</v>
      </c>
      <c r="C16" t="s">
        <v>114</v>
      </c>
      <c r="D16">
        <v>4</v>
      </c>
      <c r="E16">
        <v>0</v>
      </c>
      <c r="F16">
        <v>0</v>
      </c>
      <c r="H16" t="s">
        <v>103</v>
      </c>
      <c r="I16">
        <f t="shared" si="0"/>
        <v>0</v>
      </c>
      <c r="J16">
        <f t="shared" si="1"/>
        <v>0</v>
      </c>
      <c r="L16" t="str">
        <f t="shared" si="2"/>
        <v>7330BROADMEADOWS</v>
      </c>
      <c r="M16" t="s">
        <v>144</v>
      </c>
    </row>
    <row r="17" spans="1:13">
      <c r="A17" t="s">
        <v>161</v>
      </c>
      <c r="B17" t="s">
        <v>166</v>
      </c>
      <c r="C17" t="s">
        <v>114</v>
      </c>
      <c r="D17">
        <v>4</v>
      </c>
      <c r="E17">
        <v>0</v>
      </c>
      <c r="F17">
        <v>0</v>
      </c>
      <c r="H17" t="s">
        <v>103</v>
      </c>
      <c r="I17">
        <f t="shared" si="0"/>
        <v>0</v>
      </c>
      <c r="J17">
        <f t="shared" si="1"/>
        <v>0</v>
      </c>
      <c r="L17" t="str">
        <f t="shared" si="2"/>
        <v>7330CHRISTMAS HILLS</v>
      </c>
      <c r="M17" t="s">
        <v>144</v>
      </c>
    </row>
    <row r="18" spans="1:13">
      <c r="A18" t="s">
        <v>161</v>
      </c>
      <c r="B18" t="s">
        <v>167</v>
      </c>
      <c r="C18" t="s">
        <v>114</v>
      </c>
      <c r="D18">
        <v>4</v>
      </c>
      <c r="E18">
        <v>0</v>
      </c>
      <c r="F18">
        <v>0</v>
      </c>
      <c r="H18" t="s">
        <v>103</v>
      </c>
      <c r="I18">
        <f t="shared" si="0"/>
        <v>0</v>
      </c>
      <c r="J18">
        <f t="shared" si="1"/>
        <v>0</v>
      </c>
      <c r="L18" t="str">
        <f t="shared" si="2"/>
        <v>7330COUTA ROCKS</v>
      </c>
      <c r="M18" t="s">
        <v>144</v>
      </c>
    </row>
    <row r="19" spans="1:13">
      <c r="A19" t="s">
        <v>161</v>
      </c>
      <c r="B19" t="s">
        <v>168</v>
      </c>
      <c r="C19" t="s">
        <v>114</v>
      </c>
      <c r="D19">
        <v>4</v>
      </c>
      <c r="E19">
        <v>0</v>
      </c>
      <c r="F19">
        <v>0</v>
      </c>
      <c r="H19" t="s">
        <v>103</v>
      </c>
      <c r="I19">
        <f t="shared" si="0"/>
        <v>0</v>
      </c>
      <c r="J19">
        <f t="shared" si="1"/>
        <v>0</v>
      </c>
      <c r="L19" t="str">
        <f t="shared" si="2"/>
        <v>7330EDITH CREEK</v>
      </c>
      <c r="M19" t="s">
        <v>144</v>
      </c>
    </row>
    <row r="20" spans="1:13">
      <c r="A20" t="s">
        <v>161</v>
      </c>
      <c r="B20" t="s">
        <v>169</v>
      </c>
      <c r="C20" t="s">
        <v>114</v>
      </c>
      <c r="D20">
        <v>4</v>
      </c>
      <c r="E20">
        <v>0</v>
      </c>
      <c r="F20">
        <v>0</v>
      </c>
      <c r="H20" t="s">
        <v>103</v>
      </c>
      <c r="I20">
        <f t="shared" si="0"/>
        <v>0</v>
      </c>
      <c r="J20">
        <f t="shared" si="1"/>
        <v>0</v>
      </c>
      <c r="L20" t="str">
        <f t="shared" si="2"/>
        <v>7330FOREST</v>
      </c>
      <c r="M20" t="s">
        <v>144</v>
      </c>
    </row>
    <row r="21" spans="1:13">
      <c r="A21" t="s">
        <v>161</v>
      </c>
      <c r="B21" t="s">
        <v>170</v>
      </c>
      <c r="C21" t="s">
        <v>114</v>
      </c>
      <c r="D21">
        <v>5</v>
      </c>
      <c r="E21">
        <v>0</v>
      </c>
      <c r="F21">
        <v>0</v>
      </c>
      <c r="H21" t="s">
        <v>103</v>
      </c>
      <c r="I21">
        <f t="shared" si="0"/>
        <v>0</v>
      </c>
      <c r="J21">
        <f t="shared" si="1"/>
        <v>0</v>
      </c>
      <c r="L21" t="str">
        <f t="shared" si="2"/>
        <v>7330HUNTER ISLAND</v>
      </c>
      <c r="M21" t="s">
        <v>144</v>
      </c>
    </row>
    <row r="22" spans="1:13">
      <c r="A22" t="s">
        <v>161</v>
      </c>
      <c r="B22" t="s">
        <v>171</v>
      </c>
      <c r="C22" t="s">
        <v>114</v>
      </c>
      <c r="D22">
        <v>4</v>
      </c>
      <c r="E22">
        <v>0</v>
      </c>
      <c r="F22">
        <v>0</v>
      </c>
      <c r="H22" t="s">
        <v>103</v>
      </c>
      <c r="I22">
        <f t="shared" si="0"/>
        <v>0</v>
      </c>
      <c r="J22">
        <f t="shared" si="1"/>
        <v>0</v>
      </c>
      <c r="L22" t="str">
        <f t="shared" si="2"/>
        <v>7330IRISHTOWN</v>
      </c>
      <c r="M22" t="s">
        <v>144</v>
      </c>
    </row>
    <row r="23" spans="1:13">
      <c r="A23" t="s">
        <v>161</v>
      </c>
      <c r="B23" t="s">
        <v>172</v>
      </c>
      <c r="C23" t="s">
        <v>114</v>
      </c>
      <c r="D23">
        <v>4</v>
      </c>
      <c r="E23">
        <v>0</v>
      </c>
      <c r="F23">
        <v>0</v>
      </c>
      <c r="H23" t="s">
        <v>103</v>
      </c>
      <c r="I23">
        <f t="shared" si="0"/>
        <v>0</v>
      </c>
      <c r="J23">
        <f t="shared" si="1"/>
        <v>0</v>
      </c>
      <c r="L23" t="str">
        <f t="shared" si="2"/>
        <v>7330LILEAH</v>
      </c>
      <c r="M23" t="s">
        <v>144</v>
      </c>
    </row>
    <row r="24" spans="1:13">
      <c r="A24" t="s">
        <v>161</v>
      </c>
      <c r="B24" t="s">
        <v>173</v>
      </c>
      <c r="C24" t="s">
        <v>114</v>
      </c>
      <c r="D24">
        <v>4</v>
      </c>
      <c r="E24">
        <v>0</v>
      </c>
      <c r="F24">
        <v>0</v>
      </c>
      <c r="H24" t="s">
        <v>103</v>
      </c>
      <c r="I24">
        <f t="shared" si="0"/>
        <v>0</v>
      </c>
      <c r="J24">
        <f t="shared" si="1"/>
        <v>0</v>
      </c>
      <c r="L24" t="str">
        <f t="shared" si="2"/>
        <v>7330MARRAWAH</v>
      </c>
      <c r="M24" t="s">
        <v>144</v>
      </c>
    </row>
    <row r="25" spans="1:13">
      <c r="A25" t="s">
        <v>161</v>
      </c>
      <c r="B25" t="s">
        <v>174</v>
      </c>
      <c r="C25" t="s">
        <v>114</v>
      </c>
      <c r="D25">
        <v>4</v>
      </c>
      <c r="E25">
        <v>0</v>
      </c>
      <c r="F25">
        <v>0</v>
      </c>
      <c r="H25" t="s">
        <v>103</v>
      </c>
      <c r="I25">
        <f t="shared" si="0"/>
        <v>0</v>
      </c>
      <c r="J25">
        <f t="shared" si="1"/>
        <v>0</v>
      </c>
      <c r="L25" t="str">
        <f t="shared" si="2"/>
        <v>7330MELLA</v>
      </c>
      <c r="M25" t="s">
        <v>144</v>
      </c>
    </row>
    <row r="26" spans="1:13">
      <c r="A26" t="s">
        <v>161</v>
      </c>
      <c r="B26" t="s">
        <v>175</v>
      </c>
      <c r="C26" t="s">
        <v>114</v>
      </c>
      <c r="D26">
        <v>4</v>
      </c>
      <c r="E26">
        <v>0</v>
      </c>
      <c r="F26">
        <v>0</v>
      </c>
      <c r="H26" t="s">
        <v>103</v>
      </c>
      <c r="I26">
        <f t="shared" si="0"/>
        <v>0</v>
      </c>
      <c r="J26">
        <f t="shared" si="1"/>
        <v>0</v>
      </c>
      <c r="L26" t="str">
        <f t="shared" si="2"/>
        <v>7330MENGHA</v>
      </c>
      <c r="M26" t="s">
        <v>144</v>
      </c>
    </row>
    <row r="27" spans="1:13">
      <c r="A27" t="s">
        <v>161</v>
      </c>
      <c r="B27" t="s">
        <v>176</v>
      </c>
      <c r="C27" t="s">
        <v>114</v>
      </c>
      <c r="D27">
        <v>4</v>
      </c>
      <c r="E27">
        <v>0</v>
      </c>
      <c r="F27">
        <v>0</v>
      </c>
      <c r="H27" t="s">
        <v>103</v>
      </c>
      <c r="I27">
        <f t="shared" si="0"/>
        <v>0</v>
      </c>
      <c r="J27">
        <f t="shared" si="1"/>
        <v>0</v>
      </c>
      <c r="L27" t="str">
        <f t="shared" si="2"/>
        <v>7330MONTAGU</v>
      </c>
      <c r="M27" t="s">
        <v>144</v>
      </c>
    </row>
    <row r="28" spans="1:13">
      <c r="A28" t="s">
        <v>161</v>
      </c>
      <c r="B28" t="s">
        <v>177</v>
      </c>
      <c r="C28" t="s">
        <v>114</v>
      </c>
      <c r="D28">
        <v>4</v>
      </c>
      <c r="E28">
        <v>0</v>
      </c>
      <c r="F28">
        <v>0</v>
      </c>
      <c r="H28" t="s">
        <v>103</v>
      </c>
      <c r="I28">
        <f t="shared" si="0"/>
        <v>0</v>
      </c>
      <c r="J28">
        <f t="shared" si="1"/>
        <v>0</v>
      </c>
      <c r="L28" t="str">
        <f t="shared" si="2"/>
        <v>7330NABAGEENA</v>
      </c>
      <c r="M28" t="s">
        <v>144</v>
      </c>
    </row>
    <row r="29" spans="1:13">
      <c r="A29" t="s">
        <v>161</v>
      </c>
      <c r="B29" t="s">
        <v>178</v>
      </c>
      <c r="C29" t="s">
        <v>114</v>
      </c>
      <c r="D29">
        <v>4</v>
      </c>
      <c r="E29">
        <v>0</v>
      </c>
      <c r="F29">
        <v>0</v>
      </c>
      <c r="H29" t="s">
        <v>103</v>
      </c>
      <c r="I29">
        <f t="shared" si="0"/>
        <v>0</v>
      </c>
      <c r="J29">
        <f t="shared" si="1"/>
        <v>0</v>
      </c>
      <c r="L29" t="str">
        <f t="shared" si="2"/>
        <v>7330NELSON BAY</v>
      </c>
      <c r="M29" t="s">
        <v>144</v>
      </c>
    </row>
    <row r="30" spans="1:13">
      <c r="A30" t="s">
        <v>161</v>
      </c>
      <c r="B30" t="s">
        <v>179</v>
      </c>
      <c r="C30" t="s">
        <v>114</v>
      </c>
      <c r="D30">
        <v>4</v>
      </c>
      <c r="E30">
        <v>0</v>
      </c>
      <c r="F30">
        <v>0</v>
      </c>
      <c r="H30" t="s">
        <v>103</v>
      </c>
      <c r="I30">
        <f t="shared" si="0"/>
        <v>0</v>
      </c>
      <c r="J30">
        <f t="shared" si="1"/>
        <v>0</v>
      </c>
      <c r="L30" t="str">
        <f t="shared" si="2"/>
        <v>7330REDPA</v>
      </c>
      <c r="M30" t="s">
        <v>144</v>
      </c>
    </row>
    <row r="31" spans="1:13">
      <c r="A31" t="s">
        <v>161</v>
      </c>
      <c r="B31" t="s">
        <v>180</v>
      </c>
      <c r="C31" t="s">
        <v>114</v>
      </c>
      <c r="D31">
        <v>5</v>
      </c>
      <c r="E31">
        <v>0</v>
      </c>
      <c r="F31">
        <v>0</v>
      </c>
      <c r="H31" t="s">
        <v>103</v>
      </c>
      <c r="I31">
        <f t="shared" si="0"/>
        <v>0</v>
      </c>
      <c r="J31">
        <f t="shared" si="1"/>
        <v>0</v>
      </c>
      <c r="L31" t="str">
        <f t="shared" si="2"/>
        <v>7330ROBBINS ISLAND</v>
      </c>
      <c r="M31" t="s">
        <v>144</v>
      </c>
    </row>
    <row r="32" spans="1:13">
      <c r="A32" t="s">
        <v>161</v>
      </c>
      <c r="B32" t="s">
        <v>181</v>
      </c>
      <c r="C32" t="s">
        <v>114</v>
      </c>
      <c r="D32">
        <v>4</v>
      </c>
      <c r="E32">
        <v>0</v>
      </c>
      <c r="F32">
        <v>0</v>
      </c>
      <c r="H32" t="s">
        <v>103</v>
      </c>
      <c r="I32">
        <f t="shared" si="0"/>
        <v>0</v>
      </c>
      <c r="J32">
        <f t="shared" si="1"/>
        <v>0</v>
      </c>
      <c r="L32" t="str">
        <f t="shared" si="2"/>
        <v>7330ROGER RIVER</v>
      </c>
      <c r="M32" t="s">
        <v>144</v>
      </c>
    </row>
    <row r="33" spans="1:13">
      <c r="A33" t="s">
        <v>161</v>
      </c>
      <c r="B33" t="s">
        <v>182</v>
      </c>
      <c r="C33" t="s">
        <v>114</v>
      </c>
      <c r="D33">
        <v>4</v>
      </c>
      <c r="E33">
        <v>0</v>
      </c>
      <c r="F33">
        <v>0</v>
      </c>
      <c r="H33" t="s">
        <v>103</v>
      </c>
      <c r="I33">
        <f t="shared" si="0"/>
        <v>0</v>
      </c>
      <c r="J33">
        <f t="shared" si="1"/>
        <v>0</v>
      </c>
      <c r="L33" t="str">
        <f t="shared" si="2"/>
        <v>7330SCOPUS</v>
      </c>
      <c r="M33" t="s">
        <v>144</v>
      </c>
    </row>
    <row r="34" spans="1:13">
      <c r="A34" t="s">
        <v>161</v>
      </c>
      <c r="B34" t="s">
        <v>183</v>
      </c>
      <c r="C34" t="s">
        <v>114</v>
      </c>
      <c r="D34">
        <v>4</v>
      </c>
      <c r="E34">
        <v>0</v>
      </c>
      <c r="F34">
        <v>0</v>
      </c>
      <c r="H34" t="s">
        <v>103</v>
      </c>
      <c r="I34">
        <f t="shared" si="0"/>
        <v>0</v>
      </c>
      <c r="J34">
        <f t="shared" si="1"/>
        <v>0</v>
      </c>
      <c r="L34" t="str">
        <f t="shared" si="2"/>
        <v>7330SCOTCHTOWN</v>
      </c>
      <c r="M34" t="s">
        <v>144</v>
      </c>
    </row>
    <row r="35" spans="1:13">
      <c r="A35" t="s">
        <v>161</v>
      </c>
      <c r="B35" t="s">
        <v>184</v>
      </c>
      <c r="C35" t="s">
        <v>114</v>
      </c>
      <c r="D35">
        <v>4</v>
      </c>
      <c r="E35">
        <v>0</v>
      </c>
      <c r="F35">
        <v>0</v>
      </c>
      <c r="H35" t="s">
        <v>103</v>
      </c>
      <c r="I35">
        <f t="shared" si="0"/>
        <v>0</v>
      </c>
      <c r="J35">
        <f t="shared" si="1"/>
        <v>0</v>
      </c>
      <c r="L35" t="str">
        <f t="shared" si="2"/>
        <v>7330SMITHTON</v>
      </c>
      <c r="M35" t="s">
        <v>144</v>
      </c>
    </row>
    <row r="36" spans="1:13">
      <c r="A36" t="s">
        <v>161</v>
      </c>
      <c r="B36" t="s">
        <v>185</v>
      </c>
      <c r="C36" t="s">
        <v>114</v>
      </c>
      <c r="D36">
        <v>4</v>
      </c>
      <c r="E36">
        <v>0</v>
      </c>
      <c r="F36">
        <v>0</v>
      </c>
      <c r="H36" t="s">
        <v>103</v>
      </c>
      <c r="I36">
        <f t="shared" si="0"/>
        <v>0</v>
      </c>
      <c r="J36">
        <f t="shared" si="1"/>
        <v>0</v>
      </c>
      <c r="L36" t="str">
        <f t="shared" si="2"/>
        <v>7330SOUTH FOREST</v>
      </c>
      <c r="M36" t="s">
        <v>144</v>
      </c>
    </row>
    <row r="37" spans="1:13">
      <c r="A37" t="s">
        <v>161</v>
      </c>
      <c r="B37" t="s">
        <v>186</v>
      </c>
      <c r="C37" t="s">
        <v>114</v>
      </c>
      <c r="D37">
        <v>4</v>
      </c>
      <c r="E37">
        <v>0</v>
      </c>
      <c r="F37">
        <v>0</v>
      </c>
      <c r="H37" t="s">
        <v>103</v>
      </c>
      <c r="I37">
        <f t="shared" si="0"/>
        <v>0</v>
      </c>
      <c r="J37">
        <f t="shared" si="1"/>
        <v>0</v>
      </c>
      <c r="L37" t="str">
        <f t="shared" si="2"/>
        <v>7330TEMMA</v>
      </c>
      <c r="M37" t="s">
        <v>144</v>
      </c>
    </row>
    <row r="38" spans="1:13">
      <c r="A38" t="s">
        <v>161</v>
      </c>
      <c r="B38" t="s">
        <v>187</v>
      </c>
      <c r="C38" t="s">
        <v>114</v>
      </c>
      <c r="D38">
        <v>5</v>
      </c>
      <c r="E38">
        <v>0</v>
      </c>
      <c r="F38">
        <v>0</v>
      </c>
      <c r="H38" t="s">
        <v>103</v>
      </c>
      <c r="I38">
        <f t="shared" si="0"/>
        <v>0</v>
      </c>
      <c r="J38">
        <f t="shared" si="1"/>
        <v>0</v>
      </c>
      <c r="L38" t="str">
        <f t="shared" si="2"/>
        <v>7330THREE HUMMOCK ISLAND</v>
      </c>
      <c r="M38" t="s">
        <v>144</v>
      </c>
    </row>
    <row r="39" spans="1:13">
      <c r="A39" t="s">
        <v>161</v>
      </c>
      <c r="B39" t="s">
        <v>188</v>
      </c>
      <c r="C39" t="s">
        <v>114</v>
      </c>
      <c r="D39">
        <v>4</v>
      </c>
      <c r="E39">
        <v>0</v>
      </c>
      <c r="F39">
        <v>0</v>
      </c>
      <c r="H39" t="s">
        <v>103</v>
      </c>
      <c r="I39">
        <f t="shared" si="0"/>
        <v>0</v>
      </c>
      <c r="J39">
        <f t="shared" si="1"/>
        <v>0</v>
      </c>
      <c r="L39" t="str">
        <f t="shared" si="2"/>
        <v>7330TOGARI</v>
      </c>
      <c r="M39" t="s">
        <v>144</v>
      </c>
    </row>
    <row r="40" spans="1:13">
      <c r="A40" t="s">
        <v>161</v>
      </c>
      <c r="B40" t="s">
        <v>189</v>
      </c>
      <c r="C40" t="s">
        <v>114</v>
      </c>
      <c r="D40">
        <v>4</v>
      </c>
      <c r="E40">
        <v>0</v>
      </c>
      <c r="F40">
        <v>0</v>
      </c>
      <c r="H40" t="s">
        <v>103</v>
      </c>
      <c r="I40">
        <f t="shared" si="0"/>
        <v>0</v>
      </c>
      <c r="J40">
        <f t="shared" si="1"/>
        <v>0</v>
      </c>
      <c r="L40" t="str">
        <f t="shared" si="2"/>
        <v>7330TROWUTTA</v>
      </c>
      <c r="M40" t="s">
        <v>144</v>
      </c>
    </row>
    <row r="41" spans="1:13">
      <c r="A41" t="s">
        <v>161</v>
      </c>
      <c r="B41" t="s">
        <v>190</v>
      </c>
      <c r="C41" t="s">
        <v>114</v>
      </c>
      <c r="D41">
        <v>4</v>
      </c>
      <c r="E41">
        <v>0</v>
      </c>
      <c r="F41">
        <v>0</v>
      </c>
      <c r="H41" t="s">
        <v>103</v>
      </c>
      <c r="I41">
        <f t="shared" si="0"/>
        <v>0</v>
      </c>
      <c r="J41">
        <f t="shared" si="1"/>
        <v>0</v>
      </c>
      <c r="L41" t="str">
        <f t="shared" si="2"/>
        <v>7330WEST MONTAGU</v>
      </c>
      <c r="M41" t="s">
        <v>144</v>
      </c>
    </row>
    <row r="42" spans="1:13">
      <c r="A42" t="s">
        <v>161</v>
      </c>
      <c r="B42" t="s">
        <v>191</v>
      </c>
      <c r="C42" t="s">
        <v>114</v>
      </c>
      <c r="D42">
        <v>4</v>
      </c>
      <c r="E42">
        <v>0</v>
      </c>
      <c r="F42">
        <v>0</v>
      </c>
      <c r="H42" t="s">
        <v>103</v>
      </c>
      <c r="I42">
        <f t="shared" si="0"/>
        <v>0</v>
      </c>
      <c r="J42">
        <f t="shared" si="1"/>
        <v>0</v>
      </c>
      <c r="L42" t="str">
        <f t="shared" si="2"/>
        <v>7330WOOLNORTH</v>
      </c>
      <c r="M42" t="s">
        <v>144</v>
      </c>
    </row>
    <row r="43" spans="1:13">
      <c r="A43" t="s">
        <v>192</v>
      </c>
      <c r="B43" t="s">
        <v>193</v>
      </c>
      <c r="C43" t="s">
        <v>114</v>
      </c>
      <c r="D43">
        <v>4</v>
      </c>
      <c r="E43">
        <v>0</v>
      </c>
      <c r="F43">
        <v>0</v>
      </c>
      <c r="H43" t="s">
        <v>103</v>
      </c>
      <c r="I43">
        <f t="shared" si="0"/>
        <v>0</v>
      </c>
      <c r="J43">
        <f t="shared" si="1"/>
        <v>0</v>
      </c>
      <c r="L43" t="str">
        <f t="shared" si="2"/>
        <v>7325CALDER</v>
      </c>
      <c r="M43" t="s">
        <v>144</v>
      </c>
    </row>
    <row r="44" spans="1:13">
      <c r="A44" t="s">
        <v>192</v>
      </c>
      <c r="B44" t="s">
        <v>194</v>
      </c>
      <c r="C44" t="s">
        <v>114</v>
      </c>
      <c r="D44">
        <v>2</v>
      </c>
      <c r="E44">
        <v>0</v>
      </c>
      <c r="F44">
        <v>2</v>
      </c>
      <c r="H44" t="s">
        <v>103</v>
      </c>
      <c r="I44">
        <f t="shared" si="0"/>
        <v>0</v>
      </c>
      <c r="J44">
        <f t="shared" si="1"/>
        <v>0</v>
      </c>
      <c r="L44" t="str">
        <f t="shared" si="2"/>
        <v>7325DOCTORS ROCKS</v>
      </c>
      <c r="M44" t="s">
        <v>144</v>
      </c>
    </row>
    <row r="45" spans="1:13">
      <c r="A45" t="s">
        <v>192</v>
      </c>
      <c r="B45" t="s">
        <v>195</v>
      </c>
      <c r="C45" t="s">
        <v>114</v>
      </c>
      <c r="D45">
        <v>4</v>
      </c>
      <c r="E45">
        <v>0</v>
      </c>
      <c r="F45">
        <v>0</v>
      </c>
      <c r="H45" t="s">
        <v>103</v>
      </c>
      <c r="I45">
        <f t="shared" si="0"/>
        <v>0</v>
      </c>
      <c r="J45">
        <f t="shared" si="1"/>
        <v>0</v>
      </c>
      <c r="L45" t="str">
        <f t="shared" si="2"/>
        <v>7325ELLIOTT</v>
      </c>
      <c r="M45" t="s">
        <v>144</v>
      </c>
    </row>
    <row r="46" spans="1:13">
      <c r="A46" t="s">
        <v>192</v>
      </c>
      <c r="B46" t="s">
        <v>196</v>
      </c>
      <c r="C46" t="s">
        <v>114</v>
      </c>
      <c r="D46">
        <v>3</v>
      </c>
      <c r="E46">
        <v>0</v>
      </c>
      <c r="F46">
        <v>0</v>
      </c>
      <c r="H46" t="s">
        <v>103</v>
      </c>
      <c r="I46">
        <f t="shared" si="0"/>
        <v>0</v>
      </c>
      <c r="J46">
        <f t="shared" si="1"/>
        <v>0</v>
      </c>
      <c r="L46" t="str">
        <f t="shared" si="2"/>
        <v>7325FLOWERDALE</v>
      </c>
      <c r="M46" t="s">
        <v>144</v>
      </c>
    </row>
    <row r="47" spans="1:13">
      <c r="A47" t="s">
        <v>192</v>
      </c>
      <c r="B47" t="s">
        <v>197</v>
      </c>
      <c r="C47" t="s">
        <v>114</v>
      </c>
      <c r="D47">
        <v>4</v>
      </c>
      <c r="E47">
        <v>0</v>
      </c>
      <c r="F47">
        <v>0</v>
      </c>
      <c r="H47" t="s">
        <v>103</v>
      </c>
      <c r="I47">
        <f t="shared" si="0"/>
        <v>0</v>
      </c>
      <c r="J47">
        <f t="shared" si="1"/>
        <v>0</v>
      </c>
      <c r="L47" t="str">
        <f t="shared" si="2"/>
        <v>7325HENRIETTA</v>
      </c>
      <c r="M47" t="s">
        <v>144</v>
      </c>
    </row>
    <row r="48" spans="1:13">
      <c r="A48" t="s">
        <v>192</v>
      </c>
      <c r="B48" t="s">
        <v>198</v>
      </c>
      <c r="C48" t="s">
        <v>114</v>
      </c>
      <c r="D48">
        <v>4</v>
      </c>
      <c r="E48">
        <v>0</v>
      </c>
      <c r="F48">
        <v>0</v>
      </c>
      <c r="H48" t="s">
        <v>103</v>
      </c>
      <c r="I48">
        <f t="shared" si="0"/>
        <v>0</v>
      </c>
      <c r="J48">
        <f t="shared" si="1"/>
        <v>0</v>
      </c>
      <c r="L48" t="str">
        <f t="shared" si="2"/>
        <v>7325LAPOINYA</v>
      </c>
      <c r="M48" t="s">
        <v>144</v>
      </c>
    </row>
    <row r="49" spans="1:13">
      <c r="A49" t="s">
        <v>192</v>
      </c>
      <c r="B49" t="s">
        <v>199</v>
      </c>
      <c r="C49" t="s">
        <v>114</v>
      </c>
      <c r="D49">
        <v>4</v>
      </c>
      <c r="E49">
        <v>0</v>
      </c>
      <c r="F49">
        <v>0</v>
      </c>
      <c r="H49" t="s">
        <v>103</v>
      </c>
      <c r="I49">
        <f t="shared" si="0"/>
        <v>0</v>
      </c>
      <c r="J49">
        <f t="shared" si="1"/>
        <v>0</v>
      </c>
      <c r="L49" t="str">
        <f t="shared" si="2"/>
        <v>7325MEUNNA</v>
      </c>
      <c r="M49" t="s">
        <v>144</v>
      </c>
    </row>
    <row r="50" spans="1:13">
      <c r="A50" t="s">
        <v>192</v>
      </c>
      <c r="B50" t="s">
        <v>200</v>
      </c>
      <c r="C50" t="s">
        <v>114</v>
      </c>
      <c r="D50">
        <v>4</v>
      </c>
      <c r="E50">
        <v>0</v>
      </c>
      <c r="F50">
        <v>0</v>
      </c>
      <c r="H50" t="s">
        <v>103</v>
      </c>
      <c r="I50">
        <f t="shared" si="0"/>
        <v>0</v>
      </c>
      <c r="J50">
        <f t="shared" si="1"/>
        <v>0</v>
      </c>
      <c r="L50" t="str">
        <f t="shared" si="2"/>
        <v>7325MILABENA</v>
      </c>
      <c r="M50" t="s">
        <v>144</v>
      </c>
    </row>
    <row r="51" spans="1:13">
      <c r="A51" t="s">
        <v>192</v>
      </c>
      <c r="B51" t="s">
        <v>201</v>
      </c>
      <c r="C51" t="s">
        <v>114</v>
      </c>
      <c r="D51">
        <v>3</v>
      </c>
      <c r="E51">
        <v>0</v>
      </c>
      <c r="F51">
        <v>0</v>
      </c>
      <c r="H51" t="s">
        <v>103</v>
      </c>
      <c r="I51">
        <f t="shared" si="0"/>
        <v>0</v>
      </c>
      <c r="J51">
        <f t="shared" si="1"/>
        <v>0</v>
      </c>
      <c r="L51" t="str">
        <f t="shared" si="2"/>
        <v>7325MOORLEAH</v>
      </c>
      <c r="M51" t="s">
        <v>144</v>
      </c>
    </row>
    <row r="52" spans="1:13">
      <c r="A52" t="s">
        <v>192</v>
      </c>
      <c r="B52" t="s">
        <v>202</v>
      </c>
      <c r="C52" t="s">
        <v>114</v>
      </c>
      <c r="D52">
        <v>3</v>
      </c>
      <c r="E52">
        <v>0</v>
      </c>
      <c r="F52">
        <v>0</v>
      </c>
      <c r="H52" t="s">
        <v>103</v>
      </c>
      <c r="I52">
        <f t="shared" si="0"/>
        <v>0</v>
      </c>
      <c r="J52">
        <f t="shared" si="1"/>
        <v>0</v>
      </c>
      <c r="L52" t="str">
        <f t="shared" si="2"/>
        <v>7325MOUNT HICKS</v>
      </c>
      <c r="M52" t="s">
        <v>144</v>
      </c>
    </row>
    <row r="53" spans="1:13">
      <c r="A53" t="s">
        <v>192</v>
      </c>
      <c r="B53" t="s">
        <v>203</v>
      </c>
      <c r="C53" t="s">
        <v>114</v>
      </c>
      <c r="D53">
        <v>4</v>
      </c>
      <c r="E53">
        <v>0</v>
      </c>
      <c r="F53">
        <v>0</v>
      </c>
      <c r="H53" t="s">
        <v>103</v>
      </c>
      <c r="I53">
        <f t="shared" si="0"/>
        <v>0</v>
      </c>
      <c r="J53">
        <f t="shared" si="1"/>
        <v>0</v>
      </c>
      <c r="L53" t="str">
        <f t="shared" si="2"/>
        <v>7325MYALLA</v>
      </c>
      <c r="M53" t="s">
        <v>144</v>
      </c>
    </row>
    <row r="54" spans="1:13">
      <c r="A54" t="s">
        <v>192</v>
      </c>
      <c r="B54" t="s">
        <v>204</v>
      </c>
      <c r="C54" t="s">
        <v>114</v>
      </c>
      <c r="D54">
        <v>4</v>
      </c>
      <c r="E54">
        <v>0</v>
      </c>
      <c r="F54">
        <v>0</v>
      </c>
      <c r="H54" t="s">
        <v>103</v>
      </c>
      <c r="I54">
        <f t="shared" si="0"/>
        <v>0</v>
      </c>
      <c r="J54">
        <f t="shared" si="1"/>
        <v>0</v>
      </c>
      <c r="L54" t="str">
        <f t="shared" si="2"/>
        <v>7325OLDINA</v>
      </c>
      <c r="M54" t="s">
        <v>144</v>
      </c>
    </row>
    <row r="55" spans="1:13">
      <c r="A55" t="s">
        <v>192</v>
      </c>
      <c r="B55" t="s">
        <v>205</v>
      </c>
      <c r="C55" t="s">
        <v>114</v>
      </c>
      <c r="D55">
        <v>4</v>
      </c>
      <c r="E55">
        <v>0</v>
      </c>
      <c r="F55">
        <v>0</v>
      </c>
      <c r="H55" t="s">
        <v>103</v>
      </c>
      <c r="I55">
        <f t="shared" si="0"/>
        <v>0</v>
      </c>
      <c r="J55">
        <f t="shared" si="1"/>
        <v>0</v>
      </c>
      <c r="L55" t="str">
        <f t="shared" si="2"/>
        <v>7325OONAH</v>
      </c>
      <c r="M55" t="s">
        <v>144</v>
      </c>
    </row>
    <row r="56" spans="1:13">
      <c r="A56" t="s">
        <v>192</v>
      </c>
      <c r="B56" t="s">
        <v>206</v>
      </c>
      <c r="C56" t="s">
        <v>114</v>
      </c>
      <c r="D56">
        <v>4</v>
      </c>
      <c r="E56">
        <v>0</v>
      </c>
      <c r="F56">
        <v>0</v>
      </c>
      <c r="H56" t="s">
        <v>103</v>
      </c>
      <c r="I56">
        <f t="shared" si="0"/>
        <v>0</v>
      </c>
      <c r="J56">
        <f t="shared" si="1"/>
        <v>0</v>
      </c>
      <c r="L56" t="str">
        <f t="shared" si="2"/>
        <v>7325PREOLENNA</v>
      </c>
      <c r="M56" t="s">
        <v>144</v>
      </c>
    </row>
    <row r="57" spans="1:13">
      <c r="A57" t="s">
        <v>192</v>
      </c>
      <c r="B57" t="s">
        <v>207</v>
      </c>
      <c r="C57" t="s">
        <v>114</v>
      </c>
      <c r="D57">
        <v>2</v>
      </c>
      <c r="E57">
        <v>0</v>
      </c>
      <c r="F57">
        <v>2</v>
      </c>
      <c r="H57" t="s">
        <v>103</v>
      </c>
      <c r="I57">
        <f t="shared" si="0"/>
        <v>0</v>
      </c>
      <c r="J57">
        <f t="shared" si="1"/>
        <v>0</v>
      </c>
      <c r="L57" t="str">
        <f t="shared" si="2"/>
        <v>7325SEABROOK</v>
      </c>
      <c r="M57" t="s">
        <v>144</v>
      </c>
    </row>
    <row r="58" spans="1:13">
      <c r="A58" t="s">
        <v>192</v>
      </c>
      <c r="B58" t="s">
        <v>208</v>
      </c>
      <c r="C58" t="s">
        <v>114</v>
      </c>
      <c r="D58">
        <v>4</v>
      </c>
      <c r="E58">
        <v>0</v>
      </c>
      <c r="F58">
        <v>0</v>
      </c>
      <c r="H58" t="s">
        <v>103</v>
      </c>
      <c r="I58">
        <f t="shared" si="0"/>
        <v>0</v>
      </c>
      <c r="J58">
        <f t="shared" si="1"/>
        <v>0</v>
      </c>
      <c r="L58" t="str">
        <f t="shared" si="2"/>
        <v>7325SISTERS CREEK</v>
      </c>
      <c r="M58" t="s">
        <v>144</v>
      </c>
    </row>
    <row r="59" spans="1:13">
      <c r="A59" t="s">
        <v>192</v>
      </c>
      <c r="B59" t="s">
        <v>209</v>
      </c>
      <c r="C59" t="s">
        <v>114</v>
      </c>
      <c r="D59">
        <v>2</v>
      </c>
      <c r="E59">
        <v>0</v>
      </c>
      <c r="F59">
        <v>2</v>
      </c>
      <c r="H59" t="s">
        <v>103</v>
      </c>
      <c r="I59">
        <f t="shared" si="0"/>
        <v>0</v>
      </c>
      <c r="J59">
        <f t="shared" si="1"/>
        <v>0</v>
      </c>
      <c r="L59" t="str">
        <f t="shared" si="2"/>
        <v>7325TABLE CAPE</v>
      </c>
      <c r="M59" t="s">
        <v>144</v>
      </c>
    </row>
    <row r="60" spans="1:13">
      <c r="A60" t="s">
        <v>192</v>
      </c>
      <c r="B60" t="s">
        <v>210</v>
      </c>
      <c r="C60" t="s">
        <v>114</v>
      </c>
      <c r="D60">
        <v>4</v>
      </c>
      <c r="E60">
        <v>0</v>
      </c>
      <c r="F60">
        <v>0</v>
      </c>
      <c r="H60" t="s">
        <v>103</v>
      </c>
      <c r="I60">
        <f t="shared" si="0"/>
        <v>0</v>
      </c>
      <c r="J60">
        <f t="shared" si="1"/>
        <v>0</v>
      </c>
      <c r="L60" t="str">
        <f t="shared" si="2"/>
        <v>7325TAKONE</v>
      </c>
      <c r="M60" t="s">
        <v>144</v>
      </c>
    </row>
    <row r="61" spans="1:13">
      <c r="A61" t="s">
        <v>192</v>
      </c>
      <c r="B61" t="s">
        <v>211</v>
      </c>
      <c r="C61" t="s">
        <v>114</v>
      </c>
      <c r="D61">
        <v>4</v>
      </c>
      <c r="E61">
        <v>0</v>
      </c>
      <c r="F61">
        <v>0</v>
      </c>
      <c r="H61" t="s">
        <v>103</v>
      </c>
      <c r="I61">
        <f t="shared" si="0"/>
        <v>0</v>
      </c>
      <c r="J61">
        <f t="shared" si="1"/>
        <v>0</v>
      </c>
      <c r="L61" t="str">
        <f t="shared" si="2"/>
        <v>7325WEST TAKONE</v>
      </c>
      <c r="M61" t="s">
        <v>144</v>
      </c>
    </row>
    <row r="62" spans="1:13">
      <c r="A62" t="s">
        <v>192</v>
      </c>
      <c r="B62" t="s">
        <v>212</v>
      </c>
      <c r="C62" t="s">
        <v>114</v>
      </c>
      <c r="D62">
        <v>2</v>
      </c>
      <c r="E62">
        <v>0</v>
      </c>
      <c r="F62">
        <v>2</v>
      </c>
      <c r="H62" t="s">
        <v>103</v>
      </c>
      <c r="I62">
        <f t="shared" si="0"/>
        <v>0</v>
      </c>
      <c r="J62">
        <f t="shared" si="1"/>
        <v>0</v>
      </c>
      <c r="L62" t="str">
        <f t="shared" si="2"/>
        <v>7325WYNYARD</v>
      </c>
      <c r="M62" t="s">
        <v>144</v>
      </c>
    </row>
    <row r="63" spans="1:13">
      <c r="A63" t="s">
        <v>192</v>
      </c>
      <c r="B63" t="s">
        <v>213</v>
      </c>
      <c r="C63" t="s">
        <v>114</v>
      </c>
      <c r="D63">
        <v>4</v>
      </c>
      <c r="E63">
        <v>0</v>
      </c>
      <c r="F63">
        <v>0</v>
      </c>
      <c r="H63" t="s">
        <v>103</v>
      </c>
      <c r="I63">
        <f t="shared" si="0"/>
        <v>0</v>
      </c>
      <c r="J63">
        <f t="shared" si="1"/>
        <v>0</v>
      </c>
      <c r="L63" t="str">
        <f t="shared" si="2"/>
        <v>7325YOLLA</v>
      </c>
      <c r="M63" t="s">
        <v>144</v>
      </c>
    </row>
    <row r="64" spans="1:13">
      <c r="A64" t="s">
        <v>214</v>
      </c>
      <c r="B64" t="s">
        <v>215</v>
      </c>
      <c r="C64" t="s">
        <v>114</v>
      </c>
      <c r="D64">
        <v>3</v>
      </c>
      <c r="E64">
        <v>0</v>
      </c>
      <c r="F64">
        <v>0</v>
      </c>
      <c r="H64" t="s">
        <v>103</v>
      </c>
      <c r="I64">
        <f t="shared" si="0"/>
        <v>0</v>
      </c>
      <c r="J64">
        <f t="shared" si="1"/>
        <v>0</v>
      </c>
      <c r="L64" t="str">
        <f t="shared" si="2"/>
        <v>7322SOMERSET</v>
      </c>
      <c r="M64" t="s">
        <v>144</v>
      </c>
    </row>
    <row r="65" spans="1:13">
      <c r="A65" t="s">
        <v>216</v>
      </c>
      <c r="B65" t="s">
        <v>217</v>
      </c>
      <c r="C65" t="s">
        <v>114</v>
      </c>
      <c r="D65">
        <v>4</v>
      </c>
      <c r="E65">
        <v>0</v>
      </c>
      <c r="F65">
        <v>0</v>
      </c>
      <c r="H65" t="s">
        <v>103</v>
      </c>
      <c r="I65">
        <f t="shared" si="0"/>
        <v>0</v>
      </c>
      <c r="J65">
        <f t="shared" si="1"/>
        <v>0</v>
      </c>
      <c r="L65" t="str">
        <f t="shared" si="2"/>
        <v>7321BLACK RIVER</v>
      </c>
      <c r="M65" t="s">
        <v>144</v>
      </c>
    </row>
    <row r="66" spans="1:13">
      <c r="A66" t="s">
        <v>216</v>
      </c>
      <c r="B66" t="s">
        <v>218</v>
      </c>
      <c r="C66" t="s">
        <v>114</v>
      </c>
      <c r="D66">
        <v>4</v>
      </c>
      <c r="E66">
        <v>0</v>
      </c>
      <c r="F66">
        <v>0</v>
      </c>
      <c r="H66" t="s">
        <v>103</v>
      </c>
      <c r="I66">
        <f t="shared" ref="I66:I129" si="3">IF(ISERROR(VLOOKUP(A66,SelPostCode,1,FALSE)),0,1)</f>
        <v>0</v>
      </c>
      <c r="J66">
        <f t="shared" ref="J66:J129" si="4">IF(I66=0,0,IF(ISERROR(VLOOKUP(B66,SelSuburb,1,FALSE)),0,1))</f>
        <v>0</v>
      </c>
      <c r="L66" t="str">
        <f t="shared" ref="L66:L129" si="5">CONCATENATE(A66,B66)</f>
        <v>7321BOAT HARBOUR</v>
      </c>
      <c r="M66" t="s">
        <v>144</v>
      </c>
    </row>
    <row r="67" spans="1:13">
      <c r="A67" t="s">
        <v>216</v>
      </c>
      <c r="B67" t="s">
        <v>219</v>
      </c>
      <c r="C67" t="s">
        <v>114</v>
      </c>
      <c r="D67">
        <v>4</v>
      </c>
      <c r="E67">
        <v>0</v>
      </c>
      <c r="F67">
        <v>0</v>
      </c>
      <c r="H67" t="s">
        <v>103</v>
      </c>
      <c r="I67">
        <f t="shared" si="3"/>
        <v>0</v>
      </c>
      <c r="J67">
        <f t="shared" si="4"/>
        <v>0</v>
      </c>
      <c r="L67" t="str">
        <f t="shared" si="5"/>
        <v>7321BOAT HARBOUR BEACH</v>
      </c>
      <c r="M67" t="s">
        <v>144</v>
      </c>
    </row>
    <row r="68" spans="1:13">
      <c r="A68" t="s">
        <v>216</v>
      </c>
      <c r="B68" t="s">
        <v>220</v>
      </c>
      <c r="C68" t="s">
        <v>114</v>
      </c>
      <c r="D68">
        <v>4</v>
      </c>
      <c r="E68">
        <v>0</v>
      </c>
      <c r="F68">
        <v>0</v>
      </c>
      <c r="H68" t="s">
        <v>103</v>
      </c>
      <c r="I68">
        <f t="shared" si="3"/>
        <v>0</v>
      </c>
      <c r="J68">
        <f t="shared" si="4"/>
        <v>0</v>
      </c>
      <c r="L68" t="str">
        <f t="shared" si="5"/>
        <v>7321CHASM CREEK</v>
      </c>
      <c r="M68" t="s">
        <v>144</v>
      </c>
    </row>
    <row r="69" spans="1:13">
      <c r="A69" t="s">
        <v>216</v>
      </c>
      <c r="B69" t="s">
        <v>221</v>
      </c>
      <c r="C69" t="s">
        <v>114</v>
      </c>
      <c r="D69">
        <v>4</v>
      </c>
      <c r="E69">
        <v>0</v>
      </c>
      <c r="F69">
        <v>0</v>
      </c>
      <c r="H69" t="s">
        <v>103</v>
      </c>
      <c r="I69">
        <f t="shared" si="3"/>
        <v>0</v>
      </c>
      <c r="J69">
        <f t="shared" si="4"/>
        <v>0</v>
      </c>
      <c r="L69" t="str">
        <f t="shared" si="5"/>
        <v>7321CORINNA</v>
      </c>
      <c r="M69" t="s">
        <v>144</v>
      </c>
    </row>
    <row r="70" spans="1:13">
      <c r="A70" t="s">
        <v>216</v>
      </c>
      <c r="B70" t="s">
        <v>222</v>
      </c>
      <c r="C70" t="s">
        <v>114</v>
      </c>
      <c r="D70">
        <v>4</v>
      </c>
      <c r="E70">
        <v>0</v>
      </c>
      <c r="F70">
        <v>0</v>
      </c>
      <c r="H70" t="s">
        <v>103</v>
      </c>
      <c r="I70">
        <f t="shared" si="3"/>
        <v>0</v>
      </c>
      <c r="J70">
        <f t="shared" si="4"/>
        <v>0</v>
      </c>
      <c r="L70" t="str">
        <f t="shared" si="5"/>
        <v>7321COWRIE POINT</v>
      </c>
      <c r="M70" t="s">
        <v>144</v>
      </c>
    </row>
    <row r="71" spans="1:13">
      <c r="A71" t="s">
        <v>216</v>
      </c>
      <c r="B71" t="s">
        <v>223</v>
      </c>
      <c r="C71" t="s">
        <v>114</v>
      </c>
      <c r="D71">
        <v>4</v>
      </c>
      <c r="E71">
        <v>0</v>
      </c>
      <c r="F71">
        <v>0</v>
      </c>
      <c r="H71" t="s">
        <v>103</v>
      </c>
      <c r="I71">
        <f t="shared" si="3"/>
        <v>0</v>
      </c>
      <c r="J71">
        <f t="shared" si="4"/>
        <v>0</v>
      </c>
      <c r="L71" t="str">
        <f t="shared" si="5"/>
        <v>7321CRAYFISH CREEK</v>
      </c>
      <c r="M71" t="s">
        <v>144</v>
      </c>
    </row>
    <row r="72" spans="1:13">
      <c r="A72" t="s">
        <v>216</v>
      </c>
      <c r="B72" t="s">
        <v>224</v>
      </c>
      <c r="C72" t="s">
        <v>114</v>
      </c>
      <c r="D72">
        <v>4</v>
      </c>
      <c r="E72">
        <v>0</v>
      </c>
      <c r="F72">
        <v>0</v>
      </c>
      <c r="H72" t="s">
        <v>103</v>
      </c>
      <c r="I72">
        <f t="shared" si="3"/>
        <v>0</v>
      </c>
      <c r="J72">
        <f t="shared" si="4"/>
        <v>0</v>
      </c>
      <c r="L72" t="str">
        <f t="shared" si="5"/>
        <v>7321DETENTION</v>
      </c>
      <c r="M72" t="s">
        <v>144</v>
      </c>
    </row>
    <row r="73" spans="1:13">
      <c r="A73" t="s">
        <v>216</v>
      </c>
      <c r="B73" t="s">
        <v>225</v>
      </c>
      <c r="C73" t="s">
        <v>114</v>
      </c>
      <c r="D73">
        <v>4</v>
      </c>
      <c r="E73">
        <v>0</v>
      </c>
      <c r="F73">
        <v>0</v>
      </c>
      <c r="H73" t="s">
        <v>103</v>
      </c>
      <c r="I73">
        <f t="shared" si="3"/>
        <v>0</v>
      </c>
      <c r="J73">
        <f t="shared" si="4"/>
        <v>0</v>
      </c>
      <c r="L73" t="str">
        <f t="shared" si="5"/>
        <v>7321EAST CAM</v>
      </c>
      <c r="M73" t="s">
        <v>144</v>
      </c>
    </row>
    <row r="74" spans="1:13">
      <c r="A74" t="s">
        <v>216</v>
      </c>
      <c r="B74" t="s">
        <v>226</v>
      </c>
      <c r="C74" t="s">
        <v>114</v>
      </c>
      <c r="D74">
        <v>4</v>
      </c>
      <c r="E74">
        <v>0</v>
      </c>
      <c r="F74">
        <v>0</v>
      </c>
      <c r="H74" t="s">
        <v>103</v>
      </c>
      <c r="I74">
        <f t="shared" si="3"/>
        <v>0</v>
      </c>
      <c r="J74">
        <f t="shared" si="4"/>
        <v>0</v>
      </c>
      <c r="L74" t="str">
        <f t="shared" si="5"/>
        <v>7321EAST RIDGLEY</v>
      </c>
      <c r="M74" t="s">
        <v>144</v>
      </c>
    </row>
    <row r="75" spans="1:13">
      <c r="A75" t="s">
        <v>216</v>
      </c>
      <c r="B75" t="s">
        <v>227</v>
      </c>
      <c r="C75" t="s">
        <v>114</v>
      </c>
      <c r="D75">
        <v>4</v>
      </c>
      <c r="E75">
        <v>0</v>
      </c>
      <c r="F75">
        <v>0</v>
      </c>
      <c r="H75" t="s">
        <v>103</v>
      </c>
      <c r="I75">
        <f t="shared" si="3"/>
        <v>0</v>
      </c>
      <c r="J75">
        <f t="shared" si="4"/>
        <v>0</v>
      </c>
      <c r="L75" t="str">
        <f t="shared" si="5"/>
        <v>7321EDGCUMBE BEACH</v>
      </c>
      <c r="M75" t="s">
        <v>144</v>
      </c>
    </row>
    <row r="76" spans="1:13">
      <c r="A76" t="s">
        <v>216</v>
      </c>
      <c r="B76" t="s">
        <v>228</v>
      </c>
      <c r="C76" t="s">
        <v>114</v>
      </c>
      <c r="D76">
        <v>4</v>
      </c>
      <c r="E76">
        <v>0</v>
      </c>
      <c r="F76">
        <v>0</v>
      </c>
      <c r="H76" t="s">
        <v>103</v>
      </c>
      <c r="I76">
        <f t="shared" si="3"/>
        <v>0</v>
      </c>
      <c r="J76">
        <f t="shared" si="4"/>
        <v>0</v>
      </c>
      <c r="L76" t="str">
        <f t="shared" si="5"/>
        <v>7321GUILDFORD</v>
      </c>
      <c r="M76" t="s">
        <v>144</v>
      </c>
    </row>
    <row r="77" spans="1:13">
      <c r="A77" t="s">
        <v>216</v>
      </c>
      <c r="B77" t="s">
        <v>229</v>
      </c>
      <c r="C77" t="s">
        <v>114</v>
      </c>
      <c r="D77">
        <v>4</v>
      </c>
      <c r="E77">
        <v>0</v>
      </c>
      <c r="F77">
        <v>0</v>
      </c>
      <c r="H77" t="s">
        <v>103</v>
      </c>
      <c r="I77">
        <f t="shared" si="3"/>
        <v>0</v>
      </c>
      <c r="J77">
        <f t="shared" si="4"/>
        <v>0</v>
      </c>
      <c r="L77" t="str">
        <f t="shared" si="5"/>
        <v>7321HAMPSHIRE</v>
      </c>
      <c r="M77" t="s">
        <v>144</v>
      </c>
    </row>
    <row r="78" spans="1:13">
      <c r="A78" t="s">
        <v>216</v>
      </c>
      <c r="B78" t="s">
        <v>230</v>
      </c>
      <c r="C78" t="s">
        <v>114</v>
      </c>
      <c r="D78">
        <v>4</v>
      </c>
      <c r="E78">
        <v>0</v>
      </c>
      <c r="F78">
        <v>0</v>
      </c>
      <c r="H78" t="s">
        <v>103</v>
      </c>
      <c r="I78">
        <f t="shared" si="3"/>
        <v>0</v>
      </c>
      <c r="J78">
        <f t="shared" si="4"/>
        <v>0</v>
      </c>
      <c r="L78" t="str">
        <f t="shared" si="5"/>
        <v>7321HELLYER</v>
      </c>
      <c r="M78" t="s">
        <v>144</v>
      </c>
    </row>
    <row r="79" spans="1:13">
      <c r="A79" t="s">
        <v>216</v>
      </c>
      <c r="B79" t="s">
        <v>231</v>
      </c>
      <c r="C79" t="s">
        <v>114</v>
      </c>
      <c r="D79">
        <v>4</v>
      </c>
      <c r="E79">
        <v>0</v>
      </c>
      <c r="F79">
        <v>0</v>
      </c>
      <c r="H79" t="s">
        <v>103</v>
      </c>
      <c r="I79">
        <f t="shared" si="3"/>
        <v>0</v>
      </c>
      <c r="J79">
        <f t="shared" si="4"/>
        <v>0</v>
      </c>
      <c r="L79" t="str">
        <f t="shared" si="5"/>
        <v>7321HIGHCLERE</v>
      </c>
      <c r="M79" t="s">
        <v>144</v>
      </c>
    </row>
    <row r="80" spans="1:13">
      <c r="A80" t="s">
        <v>216</v>
      </c>
      <c r="B80" t="s">
        <v>232</v>
      </c>
      <c r="C80" t="s">
        <v>114</v>
      </c>
      <c r="D80">
        <v>4</v>
      </c>
      <c r="E80">
        <v>0</v>
      </c>
      <c r="F80">
        <v>0</v>
      </c>
      <c r="H80" t="s">
        <v>103</v>
      </c>
      <c r="I80">
        <f t="shared" si="3"/>
        <v>0</v>
      </c>
      <c r="J80">
        <f t="shared" si="4"/>
        <v>0</v>
      </c>
      <c r="L80" t="str">
        <f t="shared" si="5"/>
        <v>7321LUINA</v>
      </c>
      <c r="M80" t="s">
        <v>144</v>
      </c>
    </row>
    <row r="81" spans="1:13">
      <c r="A81" t="s">
        <v>216</v>
      </c>
      <c r="B81" t="s">
        <v>233</v>
      </c>
      <c r="C81" t="s">
        <v>114</v>
      </c>
      <c r="D81">
        <v>4</v>
      </c>
      <c r="E81">
        <v>0</v>
      </c>
      <c r="F81">
        <v>0</v>
      </c>
      <c r="H81" t="s">
        <v>103</v>
      </c>
      <c r="I81">
        <f t="shared" si="3"/>
        <v>0</v>
      </c>
      <c r="J81">
        <f t="shared" si="4"/>
        <v>0</v>
      </c>
      <c r="L81" t="str">
        <f t="shared" si="5"/>
        <v>7321MAWBANNA</v>
      </c>
      <c r="M81" t="s">
        <v>144</v>
      </c>
    </row>
    <row r="82" spans="1:13">
      <c r="A82" t="s">
        <v>216</v>
      </c>
      <c r="B82" t="s">
        <v>234</v>
      </c>
      <c r="C82" t="s">
        <v>114</v>
      </c>
      <c r="D82">
        <v>4</v>
      </c>
      <c r="E82">
        <v>0</v>
      </c>
      <c r="F82">
        <v>0</v>
      </c>
      <c r="H82" t="s">
        <v>103</v>
      </c>
      <c r="I82">
        <f t="shared" si="3"/>
        <v>0</v>
      </c>
      <c r="J82">
        <f t="shared" si="4"/>
        <v>0</v>
      </c>
      <c r="L82" t="str">
        <f t="shared" si="5"/>
        <v>7321MONTUMANA</v>
      </c>
      <c r="M82" t="s">
        <v>144</v>
      </c>
    </row>
    <row r="83" spans="1:13">
      <c r="A83" t="s">
        <v>216</v>
      </c>
      <c r="B83" t="s">
        <v>235</v>
      </c>
      <c r="C83" t="s">
        <v>114</v>
      </c>
      <c r="D83">
        <v>4</v>
      </c>
      <c r="E83">
        <v>0</v>
      </c>
      <c r="F83">
        <v>0</v>
      </c>
      <c r="H83" t="s">
        <v>103</v>
      </c>
      <c r="I83">
        <f t="shared" si="3"/>
        <v>0</v>
      </c>
      <c r="J83">
        <f t="shared" si="4"/>
        <v>0</v>
      </c>
      <c r="L83" t="str">
        <f t="shared" si="5"/>
        <v>7321MOOREVILLE</v>
      </c>
      <c r="M83" t="s">
        <v>144</v>
      </c>
    </row>
    <row r="84" spans="1:13">
      <c r="A84" t="s">
        <v>216</v>
      </c>
      <c r="B84" t="s">
        <v>236</v>
      </c>
      <c r="C84" t="s">
        <v>114</v>
      </c>
      <c r="D84">
        <v>4</v>
      </c>
      <c r="E84">
        <v>0</v>
      </c>
      <c r="F84">
        <v>0</v>
      </c>
      <c r="H84" t="s">
        <v>103</v>
      </c>
      <c r="I84">
        <f t="shared" si="3"/>
        <v>0</v>
      </c>
      <c r="J84">
        <f t="shared" si="4"/>
        <v>0</v>
      </c>
      <c r="L84" t="str">
        <f t="shared" si="5"/>
        <v>7321NATONE</v>
      </c>
      <c r="M84" t="s">
        <v>144</v>
      </c>
    </row>
    <row r="85" spans="1:13">
      <c r="A85" t="s">
        <v>216</v>
      </c>
      <c r="B85" t="s">
        <v>237</v>
      </c>
      <c r="C85" t="s">
        <v>114</v>
      </c>
      <c r="D85">
        <v>4</v>
      </c>
      <c r="E85">
        <v>0</v>
      </c>
      <c r="F85">
        <v>0</v>
      </c>
      <c r="H85" t="s">
        <v>103</v>
      </c>
      <c r="I85">
        <f t="shared" si="3"/>
        <v>0</v>
      </c>
      <c r="J85">
        <f t="shared" si="4"/>
        <v>0</v>
      </c>
      <c r="L85" t="str">
        <f t="shared" si="5"/>
        <v>7321PARRAWE</v>
      </c>
      <c r="M85" t="s">
        <v>144</v>
      </c>
    </row>
    <row r="86" spans="1:13">
      <c r="A86" t="s">
        <v>216</v>
      </c>
      <c r="B86" t="s">
        <v>238</v>
      </c>
      <c r="C86" t="s">
        <v>114</v>
      </c>
      <c r="D86">
        <v>4</v>
      </c>
      <c r="E86">
        <v>0</v>
      </c>
      <c r="F86">
        <v>0</v>
      </c>
      <c r="H86" t="s">
        <v>103</v>
      </c>
      <c r="I86">
        <f t="shared" si="3"/>
        <v>0</v>
      </c>
      <c r="J86">
        <f t="shared" si="4"/>
        <v>0</v>
      </c>
      <c r="L86" t="str">
        <f t="shared" si="5"/>
        <v>7321PORT LATTA</v>
      </c>
      <c r="M86" t="s">
        <v>144</v>
      </c>
    </row>
    <row r="87" spans="1:13">
      <c r="A87" t="s">
        <v>216</v>
      </c>
      <c r="B87" t="s">
        <v>239</v>
      </c>
      <c r="C87" t="s">
        <v>114</v>
      </c>
      <c r="D87">
        <v>4</v>
      </c>
      <c r="E87">
        <v>0</v>
      </c>
      <c r="F87">
        <v>0</v>
      </c>
      <c r="H87" t="s">
        <v>103</v>
      </c>
      <c r="I87">
        <f t="shared" si="3"/>
        <v>0</v>
      </c>
      <c r="J87">
        <f t="shared" si="4"/>
        <v>0</v>
      </c>
      <c r="L87" t="str">
        <f t="shared" si="5"/>
        <v>7321RIDGLEY</v>
      </c>
      <c r="M87" t="s">
        <v>144</v>
      </c>
    </row>
    <row r="88" spans="1:13">
      <c r="A88" t="s">
        <v>216</v>
      </c>
      <c r="B88" t="s">
        <v>240</v>
      </c>
      <c r="C88" t="s">
        <v>114</v>
      </c>
      <c r="D88">
        <v>4</v>
      </c>
      <c r="E88">
        <v>0</v>
      </c>
      <c r="F88">
        <v>0</v>
      </c>
      <c r="H88" t="s">
        <v>103</v>
      </c>
      <c r="I88">
        <f t="shared" si="3"/>
        <v>0</v>
      </c>
      <c r="J88">
        <f t="shared" si="4"/>
        <v>0</v>
      </c>
      <c r="L88" t="str">
        <f t="shared" si="5"/>
        <v>7321ROCKY CAPE</v>
      </c>
      <c r="M88" t="s">
        <v>144</v>
      </c>
    </row>
    <row r="89" spans="1:13">
      <c r="A89" t="s">
        <v>216</v>
      </c>
      <c r="B89" t="s">
        <v>241</v>
      </c>
      <c r="C89" t="s">
        <v>114</v>
      </c>
      <c r="D89">
        <v>4</v>
      </c>
      <c r="E89">
        <v>0</v>
      </c>
      <c r="F89">
        <v>0</v>
      </c>
      <c r="H89" t="s">
        <v>103</v>
      </c>
      <c r="I89">
        <f t="shared" si="3"/>
        <v>0</v>
      </c>
      <c r="J89">
        <f t="shared" si="4"/>
        <v>0</v>
      </c>
      <c r="L89" t="str">
        <f t="shared" si="5"/>
        <v>7321SAVAGE RIVER</v>
      </c>
      <c r="M89" t="s">
        <v>144</v>
      </c>
    </row>
    <row r="90" spans="1:13">
      <c r="A90" t="s">
        <v>216</v>
      </c>
      <c r="B90" t="s">
        <v>242</v>
      </c>
      <c r="C90" t="s">
        <v>114</v>
      </c>
      <c r="D90">
        <v>4</v>
      </c>
      <c r="E90">
        <v>0</v>
      </c>
      <c r="F90">
        <v>0</v>
      </c>
      <c r="H90" t="s">
        <v>103</v>
      </c>
      <c r="I90">
        <f t="shared" si="3"/>
        <v>0</v>
      </c>
      <c r="J90">
        <f t="shared" si="4"/>
        <v>0</v>
      </c>
      <c r="L90" t="str">
        <f t="shared" si="5"/>
        <v>7321SISTERS BEACH</v>
      </c>
      <c r="M90" t="s">
        <v>144</v>
      </c>
    </row>
    <row r="91" spans="1:13">
      <c r="A91" t="s">
        <v>216</v>
      </c>
      <c r="B91" t="s">
        <v>243</v>
      </c>
      <c r="C91" t="s">
        <v>114</v>
      </c>
      <c r="D91">
        <v>4</v>
      </c>
      <c r="E91">
        <v>0</v>
      </c>
      <c r="F91">
        <v>0</v>
      </c>
      <c r="H91" t="s">
        <v>103</v>
      </c>
      <c r="I91">
        <f t="shared" si="3"/>
        <v>0</v>
      </c>
      <c r="J91">
        <f t="shared" si="4"/>
        <v>0</v>
      </c>
      <c r="L91" t="str">
        <f t="shared" si="5"/>
        <v>7321STOWPORT</v>
      </c>
      <c r="M91" t="s">
        <v>144</v>
      </c>
    </row>
    <row r="92" spans="1:13">
      <c r="A92" t="s">
        <v>216</v>
      </c>
      <c r="B92" t="s">
        <v>244</v>
      </c>
      <c r="C92" t="s">
        <v>114</v>
      </c>
      <c r="D92">
        <v>4</v>
      </c>
      <c r="E92">
        <v>0</v>
      </c>
      <c r="F92">
        <v>0</v>
      </c>
      <c r="H92" t="s">
        <v>103</v>
      </c>
      <c r="I92">
        <f t="shared" si="3"/>
        <v>0</v>
      </c>
      <c r="J92">
        <f t="shared" si="4"/>
        <v>0</v>
      </c>
      <c r="L92" t="str">
        <f t="shared" si="5"/>
        <v>7321TEWKESBURY</v>
      </c>
      <c r="M92" t="s">
        <v>144</v>
      </c>
    </row>
    <row r="93" spans="1:13">
      <c r="A93" t="s">
        <v>216</v>
      </c>
      <c r="B93" t="s">
        <v>245</v>
      </c>
      <c r="C93" t="s">
        <v>114</v>
      </c>
      <c r="D93">
        <v>4</v>
      </c>
      <c r="E93">
        <v>0</v>
      </c>
      <c r="F93">
        <v>0</v>
      </c>
      <c r="H93" t="s">
        <v>103</v>
      </c>
      <c r="I93">
        <f t="shared" si="3"/>
        <v>0</v>
      </c>
      <c r="J93">
        <f t="shared" si="4"/>
        <v>0</v>
      </c>
      <c r="L93" t="str">
        <f t="shared" si="5"/>
        <v>7321TULLAH</v>
      </c>
      <c r="M93" t="s">
        <v>144</v>
      </c>
    </row>
    <row r="94" spans="1:13">
      <c r="A94" t="s">
        <v>216</v>
      </c>
      <c r="B94" t="s">
        <v>246</v>
      </c>
      <c r="C94" t="s">
        <v>114</v>
      </c>
      <c r="D94">
        <v>4</v>
      </c>
      <c r="E94">
        <v>0</v>
      </c>
      <c r="F94">
        <v>0</v>
      </c>
      <c r="H94" t="s">
        <v>103</v>
      </c>
      <c r="I94">
        <f t="shared" si="3"/>
        <v>0</v>
      </c>
      <c r="J94">
        <f t="shared" si="4"/>
        <v>0</v>
      </c>
      <c r="L94" t="str">
        <f t="shared" si="5"/>
        <v>7321UPPER NATONE</v>
      </c>
      <c r="M94" t="s">
        <v>144</v>
      </c>
    </row>
    <row r="95" spans="1:13">
      <c r="A95" t="s">
        <v>216</v>
      </c>
      <c r="B95" t="s">
        <v>247</v>
      </c>
      <c r="C95" t="s">
        <v>114</v>
      </c>
      <c r="D95">
        <v>4</v>
      </c>
      <c r="E95">
        <v>0</v>
      </c>
      <c r="F95">
        <v>0</v>
      </c>
      <c r="H95" t="s">
        <v>103</v>
      </c>
      <c r="I95">
        <f t="shared" si="3"/>
        <v>0</v>
      </c>
      <c r="J95">
        <f t="shared" si="4"/>
        <v>0</v>
      </c>
      <c r="L95" t="str">
        <f t="shared" si="5"/>
        <v>7321UPPER STOWPORT</v>
      </c>
      <c r="M95" t="s">
        <v>144</v>
      </c>
    </row>
    <row r="96" spans="1:13">
      <c r="A96" t="s">
        <v>216</v>
      </c>
      <c r="B96" t="s">
        <v>248</v>
      </c>
      <c r="C96" t="s">
        <v>114</v>
      </c>
      <c r="D96">
        <v>4</v>
      </c>
      <c r="E96">
        <v>0</v>
      </c>
      <c r="F96">
        <v>0</v>
      </c>
      <c r="H96" t="s">
        <v>103</v>
      </c>
      <c r="I96">
        <f t="shared" si="3"/>
        <v>0</v>
      </c>
      <c r="J96">
        <f t="shared" si="4"/>
        <v>0</v>
      </c>
      <c r="L96" t="str">
        <f t="shared" si="5"/>
        <v>7321WARATAH</v>
      </c>
      <c r="M96" t="s">
        <v>144</v>
      </c>
    </row>
    <row r="97" spans="1:13">
      <c r="A97" t="s">
        <v>216</v>
      </c>
      <c r="B97" t="s">
        <v>249</v>
      </c>
      <c r="C97" t="s">
        <v>114</v>
      </c>
      <c r="D97">
        <v>4</v>
      </c>
      <c r="E97">
        <v>0</v>
      </c>
      <c r="F97">
        <v>0</v>
      </c>
      <c r="H97" t="s">
        <v>103</v>
      </c>
      <c r="I97">
        <f t="shared" si="3"/>
        <v>0</v>
      </c>
      <c r="J97">
        <f t="shared" si="4"/>
        <v>0</v>
      </c>
      <c r="L97" t="str">
        <f t="shared" si="5"/>
        <v>7321WEST MOOREVILLE</v>
      </c>
      <c r="M97" t="s">
        <v>144</v>
      </c>
    </row>
    <row r="98" spans="1:13">
      <c r="A98" t="s">
        <v>216</v>
      </c>
      <c r="B98" t="s">
        <v>250</v>
      </c>
      <c r="C98" t="s">
        <v>114</v>
      </c>
      <c r="D98">
        <v>4</v>
      </c>
      <c r="E98">
        <v>0</v>
      </c>
      <c r="F98">
        <v>0</v>
      </c>
      <c r="H98" t="s">
        <v>103</v>
      </c>
      <c r="I98">
        <f t="shared" si="3"/>
        <v>0</v>
      </c>
      <c r="J98">
        <f t="shared" si="4"/>
        <v>0</v>
      </c>
      <c r="L98" t="str">
        <f t="shared" si="5"/>
        <v>7321WEST RIDGLEY</v>
      </c>
      <c r="M98" t="s">
        <v>144</v>
      </c>
    </row>
    <row r="99" spans="1:13">
      <c r="A99" t="s">
        <v>216</v>
      </c>
      <c r="B99" t="s">
        <v>251</v>
      </c>
      <c r="C99" t="s">
        <v>114</v>
      </c>
      <c r="D99">
        <v>4</v>
      </c>
      <c r="E99">
        <v>0</v>
      </c>
      <c r="F99">
        <v>0</v>
      </c>
      <c r="H99" t="s">
        <v>103</v>
      </c>
      <c r="I99">
        <f t="shared" si="3"/>
        <v>0</v>
      </c>
      <c r="J99">
        <f t="shared" si="4"/>
        <v>0</v>
      </c>
      <c r="L99" t="str">
        <f t="shared" si="5"/>
        <v>7321WILTSHIRE</v>
      </c>
      <c r="M99" t="s">
        <v>144</v>
      </c>
    </row>
    <row r="100" spans="1:13">
      <c r="A100" t="s">
        <v>252</v>
      </c>
      <c r="B100" t="s">
        <v>253</v>
      </c>
      <c r="C100" t="s">
        <v>114</v>
      </c>
      <c r="D100">
        <v>2</v>
      </c>
      <c r="E100">
        <v>0</v>
      </c>
      <c r="F100">
        <v>2</v>
      </c>
      <c r="H100" t="s">
        <v>103</v>
      </c>
      <c r="I100">
        <f t="shared" si="3"/>
        <v>0</v>
      </c>
      <c r="J100">
        <f t="shared" si="4"/>
        <v>0</v>
      </c>
      <c r="L100" t="str">
        <f t="shared" si="5"/>
        <v>7320ACTON</v>
      </c>
      <c r="M100" t="s">
        <v>144</v>
      </c>
    </row>
    <row r="101" spans="1:13">
      <c r="A101" t="s">
        <v>252</v>
      </c>
      <c r="B101" t="s">
        <v>254</v>
      </c>
      <c r="C101" t="s">
        <v>114</v>
      </c>
      <c r="D101">
        <v>2</v>
      </c>
      <c r="E101">
        <v>0</v>
      </c>
      <c r="F101">
        <v>2</v>
      </c>
      <c r="H101" t="s">
        <v>103</v>
      </c>
      <c r="I101">
        <f t="shared" si="3"/>
        <v>0</v>
      </c>
      <c r="J101">
        <f t="shared" si="4"/>
        <v>0</v>
      </c>
      <c r="L101" t="str">
        <f t="shared" si="5"/>
        <v>7320BROOKLYN</v>
      </c>
      <c r="M101" t="s">
        <v>144</v>
      </c>
    </row>
    <row r="102" spans="1:13">
      <c r="A102" t="s">
        <v>252</v>
      </c>
      <c r="B102" t="s">
        <v>255</v>
      </c>
      <c r="C102" t="s">
        <v>114</v>
      </c>
      <c r="D102">
        <v>2</v>
      </c>
      <c r="E102">
        <v>0</v>
      </c>
      <c r="F102">
        <v>2</v>
      </c>
      <c r="H102" t="s">
        <v>103</v>
      </c>
      <c r="I102">
        <f t="shared" si="3"/>
        <v>0</v>
      </c>
      <c r="J102">
        <f t="shared" si="4"/>
        <v>0</v>
      </c>
      <c r="L102" t="str">
        <f t="shared" si="5"/>
        <v>7320BURNIE</v>
      </c>
      <c r="M102" t="s">
        <v>144</v>
      </c>
    </row>
    <row r="103" spans="1:13">
      <c r="A103" t="s">
        <v>252</v>
      </c>
      <c r="B103" t="s">
        <v>256</v>
      </c>
      <c r="C103" t="s">
        <v>114</v>
      </c>
      <c r="D103">
        <v>2</v>
      </c>
      <c r="E103">
        <v>0</v>
      </c>
      <c r="F103">
        <v>2</v>
      </c>
      <c r="H103" t="s">
        <v>103</v>
      </c>
      <c r="I103">
        <f t="shared" si="3"/>
        <v>0</v>
      </c>
      <c r="J103">
        <f t="shared" si="4"/>
        <v>0</v>
      </c>
      <c r="L103" t="str">
        <f t="shared" si="5"/>
        <v>7320CAMDALE</v>
      </c>
      <c r="M103" t="s">
        <v>144</v>
      </c>
    </row>
    <row r="104" spans="1:13">
      <c r="A104" t="s">
        <v>252</v>
      </c>
      <c r="B104" t="s">
        <v>257</v>
      </c>
      <c r="C104" t="s">
        <v>114</v>
      </c>
      <c r="D104">
        <v>2</v>
      </c>
      <c r="E104">
        <v>0</v>
      </c>
      <c r="F104">
        <v>2</v>
      </c>
      <c r="H104" t="s">
        <v>103</v>
      </c>
      <c r="I104">
        <f t="shared" si="3"/>
        <v>0</v>
      </c>
      <c r="J104">
        <f t="shared" si="4"/>
        <v>0</v>
      </c>
      <c r="L104" t="str">
        <f t="shared" si="5"/>
        <v>7320COOEE</v>
      </c>
      <c r="M104" t="s">
        <v>144</v>
      </c>
    </row>
    <row r="105" spans="1:13">
      <c r="A105" t="s">
        <v>252</v>
      </c>
      <c r="B105" t="s">
        <v>258</v>
      </c>
      <c r="C105" t="s">
        <v>114</v>
      </c>
      <c r="D105">
        <v>2</v>
      </c>
      <c r="E105">
        <v>0</v>
      </c>
      <c r="F105">
        <v>2</v>
      </c>
      <c r="H105" t="s">
        <v>103</v>
      </c>
      <c r="I105">
        <f t="shared" si="3"/>
        <v>0</v>
      </c>
      <c r="J105">
        <f t="shared" si="4"/>
        <v>0</v>
      </c>
      <c r="L105" t="str">
        <f t="shared" si="5"/>
        <v>7320DOWNLANDS</v>
      </c>
      <c r="M105" t="s">
        <v>144</v>
      </c>
    </row>
    <row r="106" spans="1:13">
      <c r="A106" t="s">
        <v>252</v>
      </c>
      <c r="B106" t="s">
        <v>259</v>
      </c>
      <c r="C106" t="s">
        <v>114</v>
      </c>
      <c r="D106">
        <v>2</v>
      </c>
      <c r="E106">
        <v>0</v>
      </c>
      <c r="F106">
        <v>2</v>
      </c>
      <c r="H106" t="s">
        <v>103</v>
      </c>
      <c r="I106">
        <f t="shared" si="3"/>
        <v>0</v>
      </c>
      <c r="J106">
        <f t="shared" si="4"/>
        <v>0</v>
      </c>
      <c r="L106" t="str">
        <f t="shared" si="5"/>
        <v>7320EMU HEIGHTS</v>
      </c>
      <c r="M106" t="s">
        <v>144</v>
      </c>
    </row>
    <row r="107" spans="1:13">
      <c r="A107" t="s">
        <v>252</v>
      </c>
      <c r="B107" t="s">
        <v>260</v>
      </c>
      <c r="C107" t="s">
        <v>114</v>
      </c>
      <c r="D107">
        <v>2</v>
      </c>
      <c r="E107">
        <v>0</v>
      </c>
      <c r="F107">
        <v>2</v>
      </c>
      <c r="H107" t="s">
        <v>103</v>
      </c>
      <c r="I107">
        <f t="shared" si="3"/>
        <v>0</v>
      </c>
      <c r="J107">
        <f t="shared" si="4"/>
        <v>0</v>
      </c>
      <c r="L107" t="str">
        <f t="shared" si="5"/>
        <v>7320HAVENVIEW</v>
      </c>
      <c r="M107" t="s">
        <v>144</v>
      </c>
    </row>
    <row r="108" spans="1:13">
      <c r="A108" t="s">
        <v>252</v>
      </c>
      <c r="B108" t="s">
        <v>261</v>
      </c>
      <c r="C108" t="s">
        <v>114</v>
      </c>
      <c r="D108">
        <v>2</v>
      </c>
      <c r="E108">
        <v>0</v>
      </c>
      <c r="F108">
        <v>2</v>
      </c>
      <c r="H108" t="s">
        <v>103</v>
      </c>
      <c r="I108">
        <f t="shared" si="3"/>
        <v>0</v>
      </c>
      <c r="J108">
        <f t="shared" si="4"/>
        <v>0</v>
      </c>
      <c r="L108" t="str">
        <f t="shared" si="5"/>
        <v>7320HILLCREST</v>
      </c>
      <c r="M108" t="s">
        <v>144</v>
      </c>
    </row>
    <row r="109" spans="1:13">
      <c r="A109" t="s">
        <v>252</v>
      </c>
      <c r="B109" t="s">
        <v>262</v>
      </c>
      <c r="C109" t="s">
        <v>114</v>
      </c>
      <c r="D109">
        <v>2</v>
      </c>
      <c r="E109">
        <v>0</v>
      </c>
      <c r="F109">
        <v>2</v>
      </c>
      <c r="H109" t="s">
        <v>103</v>
      </c>
      <c r="I109">
        <f t="shared" si="3"/>
        <v>0</v>
      </c>
      <c r="J109">
        <f t="shared" si="4"/>
        <v>0</v>
      </c>
      <c r="L109" t="str">
        <f t="shared" si="5"/>
        <v>7320MONTELLO</v>
      </c>
      <c r="M109" t="s">
        <v>144</v>
      </c>
    </row>
    <row r="110" spans="1:13">
      <c r="A110" t="s">
        <v>252</v>
      </c>
      <c r="B110" t="s">
        <v>263</v>
      </c>
      <c r="C110" t="s">
        <v>114</v>
      </c>
      <c r="D110">
        <v>2</v>
      </c>
      <c r="E110">
        <v>0</v>
      </c>
      <c r="F110">
        <v>2</v>
      </c>
      <c r="H110" t="s">
        <v>103</v>
      </c>
      <c r="I110">
        <f t="shared" si="3"/>
        <v>0</v>
      </c>
      <c r="J110">
        <f t="shared" si="4"/>
        <v>0</v>
      </c>
      <c r="L110" t="str">
        <f t="shared" si="5"/>
        <v>7320OCEAN VISTA</v>
      </c>
      <c r="M110" t="s">
        <v>144</v>
      </c>
    </row>
    <row r="111" spans="1:13">
      <c r="A111" t="s">
        <v>252</v>
      </c>
      <c r="B111" t="s">
        <v>264</v>
      </c>
      <c r="C111" t="s">
        <v>114</v>
      </c>
      <c r="D111">
        <v>2</v>
      </c>
      <c r="E111">
        <v>0</v>
      </c>
      <c r="F111">
        <v>2</v>
      </c>
      <c r="H111" t="s">
        <v>103</v>
      </c>
      <c r="I111">
        <f t="shared" si="3"/>
        <v>0</v>
      </c>
      <c r="J111">
        <f t="shared" si="4"/>
        <v>0</v>
      </c>
      <c r="L111" t="str">
        <f t="shared" si="5"/>
        <v>7320PARK GROVE</v>
      </c>
      <c r="M111" t="s">
        <v>144</v>
      </c>
    </row>
    <row r="112" spans="1:13">
      <c r="A112" t="s">
        <v>252</v>
      </c>
      <c r="B112" t="s">
        <v>265</v>
      </c>
      <c r="C112" t="s">
        <v>114</v>
      </c>
      <c r="D112">
        <v>2</v>
      </c>
      <c r="E112">
        <v>0</v>
      </c>
      <c r="F112">
        <v>2</v>
      </c>
      <c r="H112" t="s">
        <v>103</v>
      </c>
      <c r="I112">
        <f t="shared" si="3"/>
        <v>0</v>
      </c>
      <c r="J112">
        <f t="shared" si="4"/>
        <v>0</v>
      </c>
      <c r="L112" t="str">
        <f t="shared" si="5"/>
        <v>7320PARKLANDS</v>
      </c>
      <c r="M112" t="s">
        <v>144</v>
      </c>
    </row>
    <row r="113" spans="1:13">
      <c r="A113" t="s">
        <v>252</v>
      </c>
      <c r="B113" t="s">
        <v>266</v>
      </c>
      <c r="C113" t="s">
        <v>114</v>
      </c>
      <c r="D113">
        <v>2</v>
      </c>
      <c r="E113">
        <v>0</v>
      </c>
      <c r="F113">
        <v>2</v>
      </c>
      <c r="H113" t="s">
        <v>103</v>
      </c>
      <c r="I113">
        <f t="shared" si="3"/>
        <v>0</v>
      </c>
      <c r="J113">
        <f t="shared" si="4"/>
        <v>0</v>
      </c>
      <c r="L113" t="str">
        <f t="shared" si="5"/>
        <v>7320ROMAINE</v>
      </c>
      <c r="M113" t="s">
        <v>144</v>
      </c>
    </row>
    <row r="114" spans="1:13">
      <c r="A114" t="s">
        <v>252</v>
      </c>
      <c r="B114" t="s">
        <v>267</v>
      </c>
      <c r="C114" t="s">
        <v>114</v>
      </c>
      <c r="D114">
        <v>2</v>
      </c>
      <c r="E114">
        <v>0</v>
      </c>
      <c r="F114">
        <v>2</v>
      </c>
      <c r="H114" t="s">
        <v>103</v>
      </c>
      <c r="I114">
        <f t="shared" si="3"/>
        <v>0</v>
      </c>
      <c r="J114">
        <f t="shared" si="4"/>
        <v>0</v>
      </c>
      <c r="L114" t="str">
        <f t="shared" si="5"/>
        <v>7320ROUND HILL</v>
      </c>
      <c r="M114" t="s">
        <v>144</v>
      </c>
    </row>
    <row r="115" spans="1:13">
      <c r="A115" t="s">
        <v>252</v>
      </c>
      <c r="B115" t="s">
        <v>268</v>
      </c>
      <c r="C115" t="s">
        <v>114</v>
      </c>
      <c r="D115">
        <v>2</v>
      </c>
      <c r="E115">
        <v>0</v>
      </c>
      <c r="F115">
        <v>2</v>
      </c>
      <c r="H115" t="s">
        <v>103</v>
      </c>
      <c r="I115">
        <f t="shared" si="3"/>
        <v>0</v>
      </c>
      <c r="J115">
        <f t="shared" si="4"/>
        <v>0</v>
      </c>
      <c r="L115" t="str">
        <f t="shared" si="5"/>
        <v>7320SHOREWELL PARK</v>
      </c>
      <c r="M115" t="s">
        <v>144</v>
      </c>
    </row>
    <row r="116" spans="1:13">
      <c r="A116" t="s">
        <v>252</v>
      </c>
      <c r="B116" t="s">
        <v>269</v>
      </c>
      <c r="C116" t="s">
        <v>114</v>
      </c>
      <c r="D116">
        <v>2</v>
      </c>
      <c r="E116">
        <v>0</v>
      </c>
      <c r="F116">
        <v>2</v>
      </c>
      <c r="H116" t="s">
        <v>103</v>
      </c>
      <c r="I116">
        <f t="shared" si="3"/>
        <v>0</v>
      </c>
      <c r="J116">
        <f t="shared" si="4"/>
        <v>0</v>
      </c>
      <c r="L116" t="str">
        <f t="shared" si="5"/>
        <v>7320SOUTH BURNIE</v>
      </c>
      <c r="M116" t="s">
        <v>144</v>
      </c>
    </row>
    <row r="117" spans="1:13">
      <c r="A117" t="s">
        <v>252</v>
      </c>
      <c r="B117" t="s">
        <v>270</v>
      </c>
      <c r="C117" t="s">
        <v>114</v>
      </c>
      <c r="D117">
        <v>2</v>
      </c>
      <c r="E117">
        <v>0</v>
      </c>
      <c r="F117">
        <v>2</v>
      </c>
      <c r="H117" t="s">
        <v>103</v>
      </c>
      <c r="I117">
        <f t="shared" si="3"/>
        <v>0</v>
      </c>
      <c r="J117">
        <f t="shared" si="4"/>
        <v>0</v>
      </c>
      <c r="L117" t="str">
        <f t="shared" si="5"/>
        <v>7320UPPER BURNIE</v>
      </c>
      <c r="M117" t="s">
        <v>144</v>
      </c>
    </row>
    <row r="118" spans="1:13">
      <c r="A118" t="s">
        <v>252</v>
      </c>
      <c r="B118" t="s">
        <v>271</v>
      </c>
      <c r="C118" t="s">
        <v>114</v>
      </c>
      <c r="D118">
        <v>2</v>
      </c>
      <c r="E118">
        <v>0</v>
      </c>
      <c r="F118">
        <v>2</v>
      </c>
      <c r="H118" t="s">
        <v>103</v>
      </c>
      <c r="I118">
        <f t="shared" si="3"/>
        <v>0</v>
      </c>
      <c r="J118">
        <f t="shared" si="4"/>
        <v>0</v>
      </c>
      <c r="L118" t="str">
        <f t="shared" si="5"/>
        <v>7320WIVENHOE</v>
      </c>
      <c r="M118" t="s">
        <v>144</v>
      </c>
    </row>
    <row r="119" spans="1:13">
      <c r="A119" t="s">
        <v>272</v>
      </c>
      <c r="B119" t="s">
        <v>273</v>
      </c>
      <c r="C119" t="s">
        <v>114</v>
      </c>
      <c r="D119">
        <v>4</v>
      </c>
      <c r="E119">
        <v>0</v>
      </c>
      <c r="F119">
        <v>0</v>
      </c>
      <c r="H119" t="s">
        <v>103</v>
      </c>
      <c r="I119">
        <f t="shared" si="3"/>
        <v>0</v>
      </c>
      <c r="J119">
        <f t="shared" si="4"/>
        <v>0</v>
      </c>
      <c r="L119" t="str">
        <f t="shared" si="5"/>
        <v>7316CAMENA</v>
      </c>
      <c r="M119" t="s">
        <v>144</v>
      </c>
    </row>
    <row r="120" spans="1:13">
      <c r="A120" t="s">
        <v>272</v>
      </c>
      <c r="B120" t="s">
        <v>274</v>
      </c>
      <c r="C120" t="s">
        <v>114</v>
      </c>
      <c r="D120">
        <v>4</v>
      </c>
      <c r="E120">
        <v>0</v>
      </c>
      <c r="F120">
        <v>0</v>
      </c>
      <c r="H120" t="s">
        <v>103</v>
      </c>
      <c r="I120">
        <f t="shared" si="3"/>
        <v>0</v>
      </c>
      <c r="J120">
        <f t="shared" si="4"/>
        <v>0</v>
      </c>
      <c r="L120" t="str">
        <f t="shared" si="5"/>
        <v>7316CUPRONA</v>
      </c>
      <c r="M120" t="s">
        <v>144</v>
      </c>
    </row>
    <row r="121" spans="1:13">
      <c r="A121" t="s">
        <v>272</v>
      </c>
      <c r="B121" t="s">
        <v>275</v>
      </c>
      <c r="C121" t="s">
        <v>114</v>
      </c>
      <c r="D121">
        <v>4</v>
      </c>
      <c r="E121">
        <v>0</v>
      </c>
      <c r="F121">
        <v>0</v>
      </c>
      <c r="H121" t="s">
        <v>103</v>
      </c>
      <c r="I121">
        <f t="shared" si="3"/>
        <v>0</v>
      </c>
      <c r="J121">
        <f t="shared" si="4"/>
        <v>0</v>
      </c>
      <c r="L121" t="str">
        <f t="shared" si="5"/>
        <v>7316HEYBRIDGE</v>
      </c>
      <c r="M121" t="s">
        <v>144</v>
      </c>
    </row>
    <row r="122" spans="1:13">
      <c r="A122" t="s">
        <v>272</v>
      </c>
      <c r="B122" t="s">
        <v>276</v>
      </c>
      <c r="C122" t="s">
        <v>114</v>
      </c>
      <c r="D122">
        <v>3</v>
      </c>
      <c r="E122">
        <v>0</v>
      </c>
      <c r="F122">
        <v>0</v>
      </c>
      <c r="H122" t="s">
        <v>103</v>
      </c>
      <c r="I122">
        <f t="shared" si="3"/>
        <v>0</v>
      </c>
      <c r="J122">
        <f t="shared" si="4"/>
        <v>0</v>
      </c>
      <c r="L122" t="str">
        <f t="shared" si="5"/>
        <v>7316HOWTH</v>
      </c>
      <c r="M122" t="s">
        <v>144</v>
      </c>
    </row>
    <row r="123" spans="1:13">
      <c r="A123" t="s">
        <v>272</v>
      </c>
      <c r="B123" t="s">
        <v>277</v>
      </c>
      <c r="C123" t="s">
        <v>114</v>
      </c>
      <c r="D123">
        <v>4</v>
      </c>
      <c r="E123">
        <v>0</v>
      </c>
      <c r="F123">
        <v>0</v>
      </c>
      <c r="H123" t="s">
        <v>103</v>
      </c>
      <c r="I123">
        <f t="shared" si="3"/>
        <v>0</v>
      </c>
      <c r="J123">
        <f t="shared" si="4"/>
        <v>0</v>
      </c>
      <c r="L123" t="str">
        <f t="shared" si="5"/>
        <v>7316LOYETEA</v>
      </c>
      <c r="M123" t="s">
        <v>144</v>
      </c>
    </row>
    <row r="124" spans="1:13">
      <c r="A124" t="s">
        <v>272</v>
      </c>
      <c r="B124" t="s">
        <v>278</v>
      </c>
      <c r="C124" t="s">
        <v>114</v>
      </c>
      <c r="D124">
        <v>4</v>
      </c>
      <c r="E124">
        <v>0</v>
      </c>
      <c r="F124">
        <v>0</v>
      </c>
      <c r="H124" t="s">
        <v>103</v>
      </c>
      <c r="I124">
        <f t="shared" si="3"/>
        <v>0</v>
      </c>
      <c r="J124">
        <f t="shared" si="4"/>
        <v>0</v>
      </c>
      <c r="L124" t="str">
        <f t="shared" si="5"/>
        <v>7316PENGUIN</v>
      </c>
      <c r="M124" t="s">
        <v>144</v>
      </c>
    </row>
    <row r="125" spans="1:13">
      <c r="A125" t="s">
        <v>272</v>
      </c>
      <c r="B125" t="s">
        <v>279</v>
      </c>
      <c r="C125" t="s">
        <v>114</v>
      </c>
      <c r="D125">
        <v>3</v>
      </c>
      <c r="E125">
        <v>0</v>
      </c>
      <c r="F125">
        <v>0</v>
      </c>
      <c r="H125" t="s">
        <v>103</v>
      </c>
      <c r="I125">
        <f t="shared" si="3"/>
        <v>0</v>
      </c>
      <c r="J125">
        <f t="shared" si="4"/>
        <v>0</v>
      </c>
      <c r="L125" t="str">
        <f t="shared" si="5"/>
        <v>7316PRESERVATION BAY</v>
      </c>
      <c r="M125" t="s">
        <v>144</v>
      </c>
    </row>
    <row r="126" spans="1:13">
      <c r="A126" t="s">
        <v>272</v>
      </c>
      <c r="B126" t="s">
        <v>280</v>
      </c>
      <c r="C126" t="s">
        <v>114</v>
      </c>
      <c r="D126">
        <v>4</v>
      </c>
      <c r="E126">
        <v>0</v>
      </c>
      <c r="F126">
        <v>0</v>
      </c>
      <c r="H126" t="s">
        <v>103</v>
      </c>
      <c r="I126">
        <f t="shared" si="3"/>
        <v>0</v>
      </c>
      <c r="J126">
        <f t="shared" si="4"/>
        <v>0</v>
      </c>
      <c r="L126" t="str">
        <f t="shared" si="5"/>
        <v>7316RIANA</v>
      </c>
      <c r="M126" t="s">
        <v>144</v>
      </c>
    </row>
    <row r="127" spans="1:13">
      <c r="A127" t="s">
        <v>272</v>
      </c>
      <c r="B127" t="s">
        <v>281</v>
      </c>
      <c r="C127" t="s">
        <v>114</v>
      </c>
      <c r="D127">
        <v>4</v>
      </c>
      <c r="E127">
        <v>0</v>
      </c>
      <c r="F127">
        <v>0</v>
      </c>
      <c r="H127" t="s">
        <v>103</v>
      </c>
      <c r="I127">
        <f t="shared" si="3"/>
        <v>0</v>
      </c>
      <c r="J127">
        <f t="shared" si="4"/>
        <v>0</v>
      </c>
      <c r="L127" t="str">
        <f t="shared" si="5"/>
        <v>7316SOUTH RIANA</v>
      </c>
      <c r="M127" t="s">
        <v>144</v>
      </c>
    </row>
    <row r="128" spans="1:13">
      <c r="A128" t="s">
        <v>272</v>
      </c>
      <c r="B128" t="s">
        <v>282</v>
      </c>
      <c r="C128" t="s">
        <v>114</v>
      </c>
      <c r="D128">
        <v>3</v>
      </c>
      <c r="E128">
        <v>0</v>
      </c>
      <c r="F128">
        <v>0</v>
      </c>
      <c r="H128" t="s">
        <v>103</v>
      </c>
      <c r="I128">
        <f t="shared" si="3"/>
        <v>0</v>
      </c>
      <c r="J128">
        <f t="shared" si="4"/>
        <v>0</v>
      </c>
      <c r="L128" t="str">
        <f t="shared" si="5"/>
        <v>7316SULPHUR CREEK</v>
      </c>
      <c r="M128" t="s">
        <v>144</v>
      </c>
    </row>
    <row r="129" spans="1:13">
      <c r="A129" t="s">
        <v>272</v>
      </c>
      <c r="B129" t="s">
        <v>283</v>
      </c>
      <c r="C129" t="s">
        <v>114</v>
      </c>
      <c r="D129">
        <v>3</v>
      </c>
      <c r="E129">
        <v>0</v>
      </c>
      <c r="F129">
        <v>0</v>
      </c>
      <c r="H129" t="s">
        <v>103</v>
      </c>
      <c r="I129">
        <f t="shared" si="3"/>
        <v>0</v>
      </c>
      <c r="J129">
        <f t="shared" si="4"/>
        <v>0</v>
      </c>
      <c r="L129" t="str">
        <f t="shared" si="5"/>
        <v>7316WEST PINE</v>
      </c>
      <c r="M129" t="s">
        <v>144</v>
      </c>
    </row>
    <row r="130" spans="1:13">
      <c r="A130" t="s">
        <v>284</v>
      </c>
      <c r="B130" t="s">
        <v>285</v>
      </c>
      <c r="C130" t="s">
        <v>114</v>
      </c>
      <c r="D130">
        <v>2</v>
      </c>
      <c r="E130">
        <v>0</v>
      </c>
      <c r="F130">
        <v>2</v>
      </c>
      <c r="H130" t="s">
        <v>103</v>
      </c>
      <c r="I130">
        <f t="shared" ref="I130:I193" si="6">IF(ISERROR(VLOOKUP(A130,SelPostCode,1,FALSE)),0,1)</f>
        <v>0</v>
      </c>
      <c r="J130">
        <f t="shared" ref="J130:J193" si="7">IF(I130=0,0,IF(ISERROR(VLOOKUP(B130,SelSuburb,1,FALSE)),0,1))</f>
        <v>0</v>
      </c>
      <c r="L130" t="str">
        <f t="shared" ref="L130:L193" si="8">CONCATENATE(A130,B130)</f>
        <v>7315ABBOTSHAM</v>
      </c>
      <c r="M130" t="s">
        <v>144</v>
      </c>
    </row>
    <row r="131" spans="1:13">
      <c r="A131" t="s">
        <v>284</v>
      </c>
      <c r="B131" t="s">
        <v>286</v>
      </c>
      <c r="C131" t="s">
        <v>114</v>
      </c>
      <c r="D131">
        <v>3</v>
      </c>
      <c r="E131">
        <v>0</v>
      </c>
      <c r="F131">
        <v>0</v>
      </c>
      <c r="H131" t="s">
        <v>103</v>
      </c>
      <c r="I131">
        <f t="shared" si="6"/>
        <v>0</v>
      </c>
      <c r="J131">
        <f t="shared" si="7"/>
        <v>0</v>
      </c>
      <c r="L131" t="str">
        <f t="shared" si="8"/>
        <v>7315CASTRA</v>
      </c>
      <c r="M131" t="s">
        <v>144</v>
      </c>
    </row>
    <row r="132" spans="1:13">
      <c r="A132" t="s">
        <v>284</v>
      </c>
      <c r="B132" t="s">
        <v>287</v>
      </c>
      <c r="C132" t="s">
        <v>114</v>
      </c>
      <c r="D132">
        <v>2</v>
      </c>
      <c r="E132">
        <v>0</v>
      </c>
      <c r="F132">
        <v>2</v>
      </c>
      <c r="H132" t="s">
        <v>103</v>
      </c>
      <c r="I132">
        <f t="shared" si="6"/>
        <v>0</v>
      </c>
      <c r="J132">
        <f t="shared" si="7"/>
        <v>0</v>
      </c>
      <c r="L132" t="str">
        <f t="shared" si="8"/>
        <v>7315GAWLER</v>
      </c>
      <c r="M132" t="s">
        <v>144</v>
      </c>
    </row>
    <row r="133" spans="1:13">
      <c r="A133" t="s">
        <v>284</v>
      </c>
      <c r="B133" t="s">
        <v>288</v>
      </c>
      <c r="C133" t="s">
        <v>114</v>
      </c>
      <c r="D133">
        <v>4</v>
      </c>
      <c r="E133">
        <v>0</v>
      </c>
      <c r="F133">
        <v>0</v>
      </c>
      <c r="H133" t="s">
        <v>103</v>
      </c>
      <c r="I133">
        <f t="shared" si="6"/>
        <v>0</v>
      </c>
      <c r="J133">
        <f t="shared" si="7"/>
        <v>0</v>
      </c>
      <c r="L133" t="str">
        <f t="shared" si="8"/>
        <v>7315GUNNS PLAINS</v>
      </c>
      <c r="M133" t="s">
        <v>144</v>
      </c>
    </row>
    <row r="134" spans="1:13">
      <c r="A134" t="s">
        <v>284</v>
      </c>
      <c r="B134" t="s">
        <v>289</v>
      </c>
      <c r="C134" t="s">
        <v>114</v>
      </c>
      <c r="D134">
        <v>2</v>
      </c>
      <c r="E134">
        <v>0</v>
      </c>
      <c r="F134">
        <v>2</v>
      </c>
      <c r="H134" t="s">
        <v>103</v>
      </c>
      <c r="I134">
        <f t="shared" si="6"/>
        <v>0</v>
      </c>
      <c r="J134">
        <f t="shared" si="7"/>
        <v>0</v>
      </c>
      <c r="L134" t="str">
        <f t="shared" si="8"/>
        <v>7315LEITH</v>
      </c>
      <c r="M134" t="s">
        <v>144</v>
      </c>
    </row>
    <row r="135" spans="1:13">
      <c r="A135" t="s">
        <v>284</v>
      </c>
      <c r="B135" t="s">
        <v>290</v>
      </c>
      <c r="C135" t="s">
        <v>114</v>
      </c>
      <c r="D135">
        <v>4</v>
      </c>
      <c r="E135">
        <v>0</v>
      </c>
      <c r="F135">
        <v>0</v>
      </c>
      <c r="H135" t="s">
        <v>103</v>
      </c>
      <c r="I135">
        <f t="shared" si="6"/>
        <v>0</v>
      </c>
      <c r="J135">
        <f t="shared" si="7"/>
        <v>0</v>
      </c>
      <c r="L135" t="str">
        <f t="shared" si="8"/>
        <v>7315LOONGANA</v>
      </c>
      <c r="M135" t="s">
        <v>144</v>
      </c>
    </row>
    <row r="136" spans="1:13">
      <c r="A136" t="s">
        <v>284</v>
      </c>
      <c r="B136" t="s">
        <v>291</v>
      </c>
      <c r="C136" t="s">
        <v>114</v>
      </c>
      <c r="D136">
        <v>4</v>
      </c>
      <c r="E136">
        <v>0</v>
      </c>
      <c r="F136">
        <v>0</v>
      </c>
      <c r="H136" t="s">
        <v>103</v>
      </c>
      <c r="I136">
        <f t="shared" si="6"/>
        <v>0</v>
      </c>
      <c r="J136">
        <f t="shared" si="7"/>
        <v>0</v>
      </c>
      <c r="L136" t="str">
        <f t="shared" si="8"/>
        <v>7315NIETTA</v>
      </c>
      <c r="M136" t="s">
        <v>144</v>
      </c>
    </row>
    <row r="137" spans="1:13">
      <c r="A137" t="s">
        <v>284</v>
      </c>
      <c r="B137" t="s">
        <v>292</v>
      </c>
      <c r="C137" t="s">
        <v>114</v>
      </c>
      <c r="D137">
        <v>2</v>
      </c>
      <c r="E137">
        <v>0</v>
      </c>
      <c r="F137">
        <v>2</v>
      </c>
      <c r="H137" t="s">
        <v>103</v>
      </c>
      <c r="I137">
        <f t="shared" si="6"/>
        <v>0</v>
      </c>
      <c r="J137">
        <f t="shared" si="7"/>
        <v>0</v>
      </c>
      <c r="L137" t="str">
        <f t="shared" si="8"/>
        <v>7315NORTH MOTTON</v>
      </c>
      <c r="M137" t="s">
        <v>144</v>
      </c>
    </row>
    <row r="138" spans="1:13">
      <c r="A138" t="s">
        <v>284</v>
      </c>
      <c r="B138" t="s">
        <v>293</v>
      </c>
      <c r="C138" t="s">
        <v>114</v>
      </c>
      <c r="D138">
        <v>4</v>
      </c>
      <c r="E138">
        <v>0</v>
      </c>
      <c r="F138">
        <v>0</v>
      </c>
      <c r="H138" t="s">
        <v>103</v>
      </c>
      <c r="I138">
        <f t="shared" si="6"/>
        <v>0</v>
      </c>
      <c r="J138">
        <f t="shared" si="7"/>
        <v>0</v>
      </c>
      <c r="L138" t="str">
        <f t="shared" si="8"/>
        <v>7315PRESTON</v>
      </c>
      <c r="M138" t="s">
        <v>144</v>
      </c>
    </row>
    <row r="139" spans="1:13">
      <c r="A139" t="s">
        <v>284</v>
      </c>
      <c r="B139" t="s">
        <v>294</v>
      </c>
      <c r="C139" t="s">
        <v>114</v>
      </c>
      <c r="D139">
        <v>4</v>
      </c>
      <c r="E139">
        <v>0</v>
      </c>
      <c r="F139">
        <v>0</v>
      </c>
      <c r="H139" t="s">
        <v>103</v>
      </c>
      <c r="I139">
        <f t="shared" si="6"/>
        <v>0</v>
      </c>
      <c r="J139">
        <f t="shared" si="7"/>
        <v>0</v>
      </c>
      <c r="L139" t="str">
        <f t="shared" si="8"/>
        <v>7315SOUTH NIETTA</v>
      </c>
      <c r="M139" t="s">
        <v>144</v>
      </c>
    </row>
    <row r="140" spans="1:13">
      <c r="A140" t="s">
        <v>284</v>
      </c>
      <c r="B140" t="s">
        <v>295</v>
      </c>
      <c r="C140" t="s">
        <v>114</v>
      </c>
      <c r="D140">
        <v>4</v>
      </c>
      <c r="E140">
        <v>0</v>
      </c>
      <c r="F140">
        <v>0</v>
      </c>
      <c r="H140" t="s">
        <v>103</v>
      </c>
      <c r="I140">
        <f t="shared" si="6"/>
        <v>0</v>
      </c>
      <c r="J140">
        <f t="shared" si="7"/>
        <v>0</v>
      </c>
      <c r="L140" t="str">
        <f t="shared" si="8"/>
        <v>7315SOUTH PRESTON</v>
      </c>
      <c r="M140" t="s">
        <v>144</v>
      </c>
    </row>
    <row r="141" spans="1:13">
      <c r="A141" t="s">
        <v>284</v>
      </c>
      <c r="B141" t="s">
        <v>296</v>
      </c>
      <c r="C141" t="s">
        <v>114</v>
      </c>
      <c r="D141">
        <v>2</v>
      </c>
      <c r="E141">
        <v>0</v>
      </c>
      <c r="F141">
        <v>2</v>
      </c>
      <c r="H141" t="s">
        <v>103</v>
      </c>
      <c r="I141">
        <f t="shared" si="6"/>
        <v>0</v>
      </c>
      <c r="J141">
        <f t="shared" si="7"/>
        <v>0</v>
      </c>
      <c r="L141" t="str">
        <f t="shared" si="8"/>
        <v>7315SPALFORD</v>
      </c>
      <c r="M141" t="s">
        <v>144</v>
      </c>
    </row>
    <row r="142" spans="1:13">
      <c r="A142" t="s">
        <v>284</v>
      </c>
      <c r="B142" t="s">
        <v>297</v>
      </c>
      <c r="C142" t="s">
        <v>114</v>
      </c>
      <c r="D142">
        <v>3</v>
      </c>
      <c r="E142">
        <v>0</v>
      </c>
      <c r="F142">
        <v>0</v>
      </c>
      <c r="H142" t="s">
        <v>103</v>
      </c>
      <c r="I142">
        <f t="shared" si="6"/>
        <v>0</v>
      </c>
      <c r="J142">
        <f t="shared" si="7"/>
        <v>0</v>
      </c>
      <c r="L142" t="str">
        <f t="shared" si="8"/>
        <v>7315SPRENT</v>
      </c>
      <c r="M142" t="s">
        <v>144</v>
      </c>
    </row>
    <row r="143" spans="1:13">
      <c r="A143" t="s">
        <v>284</v>
      </c>
      <c r="B143" t="s">
        <v>298</v>
      </c>
      <c r="C143" t="s">
        <v>114</v>
      </c>
      <c r="D143">
        <v>2</v>
      </c>
      <c r="E143">
        <v>0</v>
      </c>
      <c r="F143">
        <v>2</v>
      </c>
      <c r="H143" t="s">
        <v>103</v>
      </c>
      <c r="I143">
        <f t="shared" si="6"/>
        <v>0</v>
      </c>
      <c r="J143">
        <f t="shared" si="7"/>
        <v>0</v>
      </c>
      <c r="L143" t="str">
        <f t="shared" si="8"/>
        <v>7315TURNERS BEACH</v>
      </c>
      <c r="M143" t="s">
        <v>144</v>
      </c>
    </row>
    <row r="144" spans="1:13">
      <c r="A144" t="s">
        <v>284</v>
      </c>
      <c r="B144" t="s">
        <v>299</v>
      </c>
      <c r="C144" t="s">
        <v>114</v>
      </c>
      <c r="D144">
        <v>2</v>
      </c>
      <c r="E144">
        <v>0</v>
      </c>
      <c r="F144">
        <v>2</v>
      </c>
      <c r="H144" t="s">
        <v>103</v>
      </c>
      <c r="I144">
        <f t="shared" si="6"/>
        <v>0</v>
      </c>
      <c r="J144">
        <f t="shared" si="7"/>
        <v>0</v>
      </c>
      <c r="L144" t="str">
        <f t="shared" si="8"/>
        <v>7315ULVERSTONE</v>
      </c>
      <c r="M144" t="s">
        <v>144</v>
      </c>
    </row>
    <row r="145" spans="1:13">
      <c r="A145" t="s">
        <v>284</v>
      </c>
      <c r="B145" t="s">
        <v>300</v>
      </c>
      <c r="C145" t="s">
        <v>114</v>
      </c>
      <c r="D145">
        <v>4</v>
      </c>
      <c r="E145">
        <v>0</v>
      </c>
      <c r="F145">
        <v>0</v>
      </c>
      <c r="H145" t="s">
        <v>103</v>
      </c>
      <c r="I145">
        <f t="shared" si="6"/>
        <v>0</v>
      </c>
      <c r="J145">
        <f t="shared" si="7"/>
        <v>0</v>
      </c>
      <c r="L145" t="str">
        <f t="shared" si="8"/>
        <v>7315UPPER CASTRA</v>
      </c>
      <c r="M145" t="s">
        <v>144</v>
      </c>
    </row>
    <row r="146" spans="1:13">
      <c r="A146" t="s">
        <v>284</v>
      </c>
      <c r="B146" t="s">
        <v>301</v>
      </c>
      <c r="C146" t="s">
        <v>114</v>
      </c>
      <c r="D146">
        <v>2</v>
      </c>
      <c r="E146">
        <v>0</v>
      </c>
      <c r="F146">
        <v>2</v>
      </c>
      <c r="H146" t="s">
        <v>103</v>
      </c>
      <c r="I146">
        <f t="shared" si="6"/>
        <v>0</v>
      </c>
      <c r="J146">
        <f t="shared" si="7"/>
        <v>0</v>
      </c>
      <c r="L146" t="str">
        <f t="shared" si="8"/>
        <v>7315WEST ULVERSTONE</v>
      </c>
      <c r="M146" t="s">
        <v>144</v>
      </c>
    </row>
    <row r="147" spans="1:13">
      <c r="A147" t="s">
        <v>302</v>
      </c>
      <c r="B147" t="s">
        <v>303</v>
      </c>
      <c r="C147" t="s">
        <v>114</v>
      </c>
      <c r="D147">
        <v>1</v>
      </c>
      <c r="E147">
        <v>0</v>
      </c>
      <c r="F147">
        <v>2</v>
      </c>
      <c r="H147" t="s">
        <v>103</v>
      </c>
      <c r="I147">
        <f t="shared" si="6"/>
        <v>0</v>
      </c>
      <c r="J147">
        <f t="shared" si="7"/>
        <v>0</v>
      </c>
      <c r="L147" t="str">
        <f t="shared" si="8"/>
        <v>7310ABERDEEN</v>
      </c>
      <c r="M147" t="s">
        <v>144</v>
      </c>
    </row>
    <row r="148" spans="1:13">
      <c r="A148" t="s">
        <v>302</v>
      </c>
      <c r="B148" t="s">
        <v>304</v>
      </c>
      <c r="C148" t="s">
        <v>114</v>
      </c>
      <c r="D148">
        <v>1</v>
      </c>
      <c r="E148">
        <v>0</v>
      </c>
      <c r="F148">
        <v>2</v>
      </c>
      <c r="H148" t="s">
        <v>103</v>
      </c>
      <c r="I148">
        <f t="shared" si="6"/>
        <v>0</v>
      </c>
      <c r="J148">
        <f t="shared" si="7"/>
        <v>0</v>
      </c>
      <c r="L148" t="str">
        <f t="shared" si="8"/>
        <v>7310AMBLESIDE</v>
      </c>
      <c r="M148" t="s">
        <v>144</v>
      </c>
    </row>
    <row r="149" spans="1:13">
      <c r="A149" t="s">
        <v>302</v>
      </c>
      <c r="B149" t="s">
        <v>305</v>
      </c>
      <c r="C149" t="s">
        <v>114</v>
      </c>
      <c r="D149">
        <v>1</v>
      </c>
      <c r="E149">
        <v>0</v>
      </c>
      <c r="F149">
        <v>2</v>
      </c>
      <c r="H149" t="s">
        <v>103</v>
      </c>
      <c r="I149">
        <f t="shared" si="6"/>
        <v>0</v>
      </c>
      <c r="J149">
        <f t="shared" si="7"/>
        <v>0</v>
      </c>
      <c r="L149" t="str">
        <f t="shared" si="8"/>
        <v>7310DEVONPORT</v>
      </c>
      <c r="M149" t="s">
        <v>144</v>
      </c>
    </row>
    <row r="150" spans="1:13">
      <c r="A150" t="s">
        <v>302</v>
      </c>
      <c r="B150" t="s">
        <v>306</v>
      </c>
      <c r="C150" t="s">
        <v>114</v>
      </c>
      <c r="D150">
        <v>1</v>
      </c>
      <c r="E150">
        <v>0</v>
      </c>
      <c r="F150">
        <v>2</v>
      </c>
      <c r="H150" t="s">
        <v>103</v>
      </c>
      <c r="I150">
        <f t="shared" si="6"/>
        <v>0</v>
      </c>
      <c r="J150">
        <f t="shared" si="7"/>
        <v>0</v>
      </c>
      <c r="L150" t="str">
        <f t="shared" si="8"/>
        <v>7310DON</v>
      </c>
      <c r="M150" t="s">
        <v>144</v>
      </c>
    </row>
    <row r="151" spans="1:13">
      <c r="A151" t="s">
        <v>302</v>
      </c>
      <c r="B151" t="s">
        <v>307</v>
      </c>
      <c r="C151" t="s">
        <v>114</v>
      </c>
      <c r="D151">
        <v>1</v>
      </c>
      <c r="E151">
        <v>0</v>
      </c>
      <c r="F151">
        <v>2</v>
      </c>
      <c r="H151" t="s">
        <v>103</v>
      </c>
      <c r="I151">
        <f t="shared" si="6"/>
        <v>0</v>
      </c>
      <c r="J151">
        <f t="shared" si="7"/>
        <v>0</v>
      </c>
      <c r="L151" t="str">
        <f t="shared" si="8"/>
        <v>7310EAST DEVONPORT</v>
      </c>
      <c r="M151" t="s">
        <v>144</v>
      </c>
    </row>
    <row r="152" spans="1:13">
      <c r="A152" t="s">
        <v>302</v>
      </c>
      <c r="B152" t="s">
        <v>308</v>
      </c>
      <c r="C152" t="s">
        <v>114</v>
      </c>
      <c r="D152">
        <v>4</v>
      </c>
      <c r="E152">
        <v>0</v>
      </c>
      <c r="F152">
        <v>0</v>
      </c>
      <c r="H152" t="s">
        <v>103</v>
      </c>
      <c r="I152">
        <f t="shared" si="6"/>
        <v>0</v>
      </c>
      <c r="J152">
        <f t="shared" si="7"/>
        <v>0</v>
      </c>
      <c r="L152" t="str">
        <f t="shared" si="8"/>
        <v>7310ERRIBA</v>
      </c>
      <c r="M152" t="s">
        <v>144</v>
      </c>
    </row>
    <row r="153" spans="1:13">
      <c r="A153" t="s">
        <v>302</v>
      </c>
      <c r="B153" t="s">
        <v>309</v>
      </c>
      <c r="C153" t="s">
        <v>114</v>
      </c>
      <c r="D153">
        <v>2</v>
      </c>
      <c r="E153">
        <v>0</v>
      </c>
      <c r="F153">
        <v>2</v>
      </c>
      <c r="H153" t="s">
        <v>103</v>
      </c>
      <c r="I153">
        <f t="shared" si="6"/>
        <v>0</v>
      </c>
      <c r="J153">
        <f t="shared" si="7"/>
        <v>0</v>
      </c>
      <c r="L153" t="str">
        <f t="shared" si="8"/>
        <v>7310EUGENANA</v>
      </c>
      <c r="M153" t="s">
        <v>144</v>
      </c>
    </row>
    <row r="154" spans="1:13">
      <c r="A154" t="s">
        <v>302</v>
      </c>
      <c r="B154" t="s">
        <v>310</v>
      </c>
      <c r="C154" t="s">
        <v>114</v>
      </c>
      <c r="D154">
        <v>1</v>
      </c>
      <c r="E154">
        <v>0</v>
      </c>
      <c r="F154">
        <v>2</v>
      </c>
      <c r="H154" t="s">
        <v>103</v>
      </c>
      <c r="I154">
        <f t="shared" si="6"/>
        <v>0</v>
      </c>
      <c r="J154">
        <f t="shared" si="7"/>
        <v>0</v>
      </c>
      <c r="L154" t="str">
        <f t="shared" si="8"/>
        <v>7310FORTH</v>
      </c>
      <c r="M154" t="s">
        <v>144</v>
      </c>
    </row>
    <row r="155" spans="1:13">
      <c r="A155" t="s">
        <v>302</v>
      </c>
      <c r="B155" t="s">
        <v>311</v>
      </c>
      <c r="C155" t="s">
        <v>114</v>
      </c>
      <c r="D155">
        <v>2</v>
      </c>
      <c r="E155">
        <v>0</v>
      </c>
      <c r="F155">
        <v>2</v>
      </c>
      <c r="H155" t="s">
        <v>103</v>
      </c>
      <c r="I155">
        <f t="shared" si="6"/>
        <v>0</v>
      </c>
      <c r="J155">
        <f t="shared" si="7"/>
        <v>0</v>
      </c>
      <c r="L155" t="str">
        <f t="shared" si="8"/>
        <v>7310FORTHSIDE</v>
      </c>
      <c r="M155" t="s">
        <v>144</v>
      </c>
    </row>
    <row r="156" spans="1:13">
      <c r="A156" t="s">
        <v>302</v>
      </c>
      <c r="B156" t="s">
        <v>312</v>
      </c>
      <c r="C156" t="s">
        <v>114</v>
      </c>
      <c r="D156">
        <v>2</v>
      </c>
      <c r="E156">
        <v>0</v>
      </c>
      <c r="F156">
        <v>2</v>
      </c>
      <c r="H156" t="s">
        <v>103</v>
      </c>
      <c r="I156">
        <f t="shared" si="6"/>
        <v>0</v>
      </c>
      <c r="J156">
        <f t="shared" si="7"/>
        <v>0</v>
      </c>
      <c r="L156" t="str">
        <f t="shared" si="8"/>
        <v>7310KINDRED</v>
      </c>
      <c r="M156" t="s">
        <v>144</v>
      </c>
    </row>
    <row r="157" spans="1:13">
      <c r="A157" t="s">
        <v>302</v>
      </c>
      <c r="B157" t="s">
        <v>313</v>
      </c>
      <c r="C157" t="s">
        <v>114</v>
      </c>
      <c r="D157">
        <v>1</v>
      </c>
      <c r="E157">
        <v>0</v>
      </c>
      <c r="F157">
        <v>2</v>
      </c>
      <c r="H157" t="s">
        <v>103</v>
      </c>
      <c r="I157">
        <f t="shared" si="6"/>
        <v>0</v>
      </c>
      <c r="J157">
        <f t="shared" si="7"/>
        <v>0</v>
      </c>
      <c r="L157" t="str">
        <f t="shared" si="8"/>
        <v>7310LILLICO</v>
      </c>
      <c r="M157" t="s">
        <v>144</v>
      </c>
    </row>
    <row r="158" spans="1:13">
      <c r="A158" t="s">
        <v>302</v>
      </c>
      <c r="B158" t="s">
        <v>314</v>
      </c>
      <c r="C158" t="s">
        <v>114</v>
      </c>
      <c r="D158">
        <v>3</v>
      </c>
      <c r="E158">
        <v>0</v>
      </c>
      <c r="F158">
        <v>0</v>
      </c>
      <c r="H158" t="s">
        <v>103</v>
      </c>
      <c r="I158">
        <f t="shared" si="6"/>
        <v>0</v>
      </c>
      <c r="J158">
        <f t="shared" si="7"/>
        <v>0</v>
      </c>
      <c r="L158" t="str">
        <f t="shared" si="8"/>
        <v>7310LOWER WILMOT</v>
      </c>
      <c r="M158" t="s">
        <v>144</v>
      </c>
    </row>
    <row r="159" spans="1:13">
      <c r="A159" t="s">
        <v>302</v>
      </c>
      <c r="B159" t="s">
        <v>315</v>
      </c>
      <c r="C159" t="s">
        <v>114</v>
      </c>
      <c r="D159">
        <v>3</v>
      </c>
      <c r="E159">
        <v>0</v>
      </c>
      <c r="F159">
        <v>0</v>
      </c>
      <c r="H159" t="s">
        <v>103</v>
      </c>
      <c r="I159">
        <f t="shared" si="6"/>
        <v>0</v>
      </c>
      <c r="J159">
        <f t="shared" si="7"/>
        <v>0</v>
      </c>
      <c r="L159" t="str">
        <f t="shared" si="8"/>
        <v>7310MELROSE</v>
      </c>
      <c r="M159" t="s">
        <v>144</v>
      </c>
    </row>
    <row r="160" spans="1:13">
      <c r="A160" t="s">
        <v>302</v>
      </c>
      <c r="B160" t="s">
        <v>316</v>
      </c>
      <c r="C160" t="s">
        <v>114</v>
      </c>
      <c r="D160">
        <v>1</v>
      </c>
      <c r="E160">
        <v>0</v>
      </c>
      <c r="F160">
        <v>2</v>
      </c>
      <c r="H160" t="s">
        <v>103</v>
      </c>
      <c r="I160">
        <f t="shared" si="6"/>
        <v>0</v>
      </c>
      <c r="J160">
        <f t="shared" si="7"/>
        <v>0</v>
      </c>
      <c r="L160" t="str">
        <f t="shared" si="8"/>
        <v>7310MIANDETTA</v>
      </c>
      <c r="M160" t="s">
        <v>144</v>
      </c>
    </row>
    <row r="161" spans="1:13">
      <c r="A161" t="s">
        <v>302</v>
      </c>
      <c r="B161" t="s">
        <v>317</v>
      </c>
      <c r="C161" t="s">
        <v>114</v>
      </c>
      <c r="D161">
        <v>4</v>
      </c>
      <c r="E161">
        <v>0</v>
      </c>
      <c r="F161">
        <v>0</v>
      </c>
      <c r="H161" t="s">
        <v>103</v>
      </c>
      <c r="I161">
        <f t="shared" si="6"/>
        <v>0</v>
      </c>
      <c r="J161">
        <f t="shared" si="7"/>
        <v>0</v>
      </c>
      <c r="L161" t="str">
        <f t="shared" si="8"/>
        <v>7310MOINA</v>
      </c>
      <c r="M161" t="s">
        <v>144</v>
      </c>
    </row>
    <row r="162" spans="1:13">
      <c r="A162" t="s">
        <v>302</v>
      </c>
      <c r="B162" t="s">
        <v>318</v>
      </c>
      <c r="C162" t="s">
        <v>114</v>
      </c>
      <c r="D162">
        <v>3</v>
      </c>
      <c r="E162">
        <v>0</v>
      </c>
      <c r="F162">
        <v>0</v>
      </c>
      <c r="H162" t="s">
        <v>103</v>
      </c>
      <c r="I162">
        <f t="shared" si="6"/>
        <v>0</v>
      </c>
      <c r="J162">
        <f t="shared" si="7"/>
        <v>0</v>
      </c>
      <c r="L162" t="str">
        <f t="shared" si="8"/>
        <v>7310PALOONA</v>
      </c>
      <c r="M162" t="s">
        <v>144</v>
      </c>
    </row>
    <row r="163" spans="1:13">
      <c r="A163" t="s">
        <v>302</v>
      </c>
      <c r="B163" t="s">
        <v>319</v>
      </c>
      <c r="C163" t="s">
        <v>114</v>
      </c>
      <c r="D163">
        <v>1</v>
      </c>
      <c r="E163">
        <v>0</v>
      </c>
      <c r="F163">
        <v>2</v>
      </c>
      <c r="H163" t="s">
        <v>103</v>
      </c>
      <c r="I163">
        <f t="shared" si="6"/>
        <v>0</v>
      </c>
      <c r="J163">
        <f t="shared" si="7"/>
        <v>0</v>
      </c>
      <c r="L163" t="str">
        <f t="shared" si="8"/>
        <v>7310QUOIBA</v>
      </c>
      <c r="M163" t="s">
        <v>144</v>
      </c>
    </row>
    <row r="164" spans="1:13">
      <c r="A164" t="s">
        <v>302</v>
      </c>
      <c r="B164" t="s">
        <v>320</v>
      </c>
      <c r="C164" t="s">
        <v>114</v>
      </c>
      <c r="D164">
        <v>1</v>
      </c>
      <c r="E164">
        <v>0</v>
      </c>
      <c r="F164">
        <v>2</v>
      </c>
      <c r="H164" t="s">
        <v>103</v>
      </c>
      <c r="I164">
        <f t="shared" si="6"/>
        <v>0</v>
      </c>
      <c r="J164">
        <f t="shared" si="7"/>
        <v>0</v>
      </c>
      <c r="L164" t="str">
        <f t="shared" si="8"/>
        <v>7310SOUTH SPREYTON</v>
      </c>
      <c r="M164" t="s">
        <v>144</v>
      </c>
    </row>
    <row r="165" spans="1:13">
      <c r="A165" t="s">
        <v>302</v>
      </c>
      <c r="B165" t="s">
        <v>321</v>
      </c>
      <c r="C165" t="s">
        <v>114</v>
      </c>
      <c r="D165">
        <v>1</v>
      </c>
      <c r="E165">
        <v>0</v>
      </c>
      <c r="F165">
        <v>2</v>
      </c>
      <c r="H165" t="s">
        <v>103</v>
      </c>
      <c r="I165">
        <f t="shared" si="6"/>
        <v>0</v>
      </c>
      <c r="J165">
        <f t="shared" si="7"/>
        <v>0</v>
      </c>
      <c r="L165" t="str">
        <f t="shared" si="8"/>
        <v>7310SPREYTON</v>
      </c>
      <c r="M165" t="s">
        <v>144</v>
      </c>
    </row>
    <row r="166" spans="1:13">
      <c r="A166" t="s">
        <v>302</v>
      </c>
      <c r="B166" t="s">
        <v>322</v>
      </c>
      <c r="C166" t="s">
        <v>114</v>
      </c>
      <c r="D166">
        <v>1</v>
      </c>
      <c r="E166">
        <v>0</v>
      </c>
      <c r="F166">
        <v>2</v>
      </c>
      <c r="H166" t="s">
        <v>103</v>
      </c>
      <c r="I166">
        <f t="shared" si="6"/>
        <v>0</v>
      </c>
      <c r="J166">
        <f t="shared" si="7"/>
        <v>0</v>
      </c>
      <c r="L166" t="str">
        <f t="shared" si="8"/>
        <v>7310STONY RISE</v>
      </c>
      <c r="M166" t="s">
        <v>144</v>
      </c>
    </row>
    <row r="167" spans="1:13">
      <c r="A167" t="s">
        <v>302</v>
      </c>
      <c r="B167" t="s">
        <v>323</v>
      </c>
      <c r="C167" t="s">
        <v>114</v>
      </c>
      <c r="D167">
        <v>1</v>
      </c>
      <c r="E167">
        <v>0</v>
      </c>
      <c r="F167">
        <v>2</v>
      </c>
      <c r="H167" t="s">
        <v>103</v>
      </c>
      <c r="I167">
        <f t="shared" si="6"/>
        <v>0</v>
      </c>
      <c r="J167">
        <f t="shared" si="7"/>
        <v>0</v>
      </c>
      <c r="L167" t="str">
        <f t="shared" si="8"/>
        <v>7310TARLETON</v>
      </c>
      <c r="M167" t="s">
        <v>144</v>
      </c>
    </row>
    <row r="168" spans="1:13">
      <c r="A168" t="s">
        <v>302</v>
      </c>
      <c r="B168" t="s">
        <v>324</v>
      </c>
      <c r="C168" t="s">
        <v>114</v>
      </c>
      <c r="D168">
        <v>1</v>
      </c>
      <c r="E168">
        <v>0</v>
      </c>
      <c r="F168">
        <v>2</v>
      </c>
      <c r="H168" t="s">
        <v>103</v>
      </c>
      <c r="I168">
        <f t="shared" si="6"/>
        <v>0</v>
      </c>
      <c r="J168">
        <f t="shared" si="7"/>
        <v>0</v>
      </c>
      <c r="L168" t="str">
        <f t="shared" si="8"/>
        <v>7310TUGRAH</v>
      </c>
      <c r="M168" t="s">
        <v>144</v>
      </c>
    </row>
    <row r="169" spans="1:13">
      <c r="A169" t="s">
        <v>302</v>
      </c>
      <c r="B169" t="s">
        <v>325</v>
      </c>
      <c r="C169" t="s">
        <v>114</v>
      </c>
      <c r="D169">
        <v>1</v>
      </c>
      <c r="E169">
        <v>0</v>
      </c>
      <c r="F169">
        <v>2</v>
      </c>
      <c r="H169" t="s">
        <v>103</v>
      </c>
      <c r="I169">
        <f t="shared" si="6"/>
        <v>0</v>
      </c>
      <c r="J169">
        <f t="shared" si="7"/>
        <v>0</v>
      </c>
      <c r="L169" t="str">
        <f t="shared" si="8"/>
        <v>7310WEST DEVONPORT</v>
      </c>
      <c r="M169" t="s">
        <v>144</v>
      </c>
    </row>
    <row r="170" spans="1:13">
      <c r="A170" t="s">
        <v>302</v>
      </c>
      <c r="B170" t="s">
        <v>326</v>
      </c>
      <c r="C170" t="s">
        <v>114</v>
      </c>
      <c r="D170">
        <v>1</v>
      </c>
      <c r="E170">
        <v>0</v>
      </c>
      <c r="F170">
        <v>2</v>
      </c>
      <c r="H170" t="s">
        <v>103</v>
      </c>
      <c r="I170">
        <f t="shared" si="6"/>
        <v>0</v>
      </c>
      <c r="J170">
        <f t="shared" si="7"/>
        <v>0</v>
      </c>
      <c r="L170" t="str">
        <f t="shared" si="8"/>
        <v>7310WILMOT</v>
      </c>
      <c r="M170" t="s">
        <v>144</v>
      </c>
    </row>
    <row r="171" spans="1:13">
      <c r="A171" t="s">
        <v>327</v>
      </c>
      <c r="B171" t="s">
        <v>328</v>
      </c>
      <c r="C171" t="s">
        <v>114</v>
      </c>
      <c r="D171">
        <v>4</v>
      </c>
      <c r="E171">
        <v>0</v>
      </c>
      <c r="F171">
        <v>0</v>
      </c>
      <c r="H171" t="s">
        <v>103</v>
      </c>
      <c r="I171">
        <f t="shared" si="6"/>
        <v>0</v>
      </c>
      <c r="J171">
        <f t="shared" si="7"/>
        <v>0</v>
      </c>
      <c r="L171" t="str">
        <f t="shared" si="8"/>
        <v>7307BAKERS BEACH</v>
      </c>
      <c r="M171" t="s">
        <v>144</v>
      </c>
    </row>
    <row r="172" spans="1:13">
      <c r="A172" t="s">
        <v>327</v>
      </c>
      <c r="B172" t="s">
        <v>329</v>
      </c>
      <c r="C172" t="s">
        <v>114</v>
      </c>
      <c r="D172">
        <v>4</v>
      </c>
      <c r="E172">
        <v>0</v>
      </c>
      <c r="F172">
        <v>0</v>
      </c>
      <c r="H172" t="s">
        <v>103</v>
      </c>
      <c r="I172">
        <f t="shared" si="6"/>
        <v>0</v>
      </c>
      <c r="J172">
        <f t="shared" si="7"/>
        <v>0</v>
      </c>
      <c r="L172" t="str">
        <f t="shared" si="8"/>
        <v>7307HARFORD</v>
      </c>
      <c r="M172" t="s">
        <v>144</v>
      </c>
    </row>
    <row r="173" spans="1:13">
      <c r="A173" t="s">
        <v>327</v>
      </c>
      <c r="B173" t="s">
        <v>330</v>
      </c>
      <c r="C173" t="s">
        <v>114</v>
      </c>
      <c r="D173">
        <v>2</v>
      </c>
      <c r="E173">
        <v>0</v>
      </c>
      <c r="F173">
        <v>2</v>
      </c>
      <c r="H173" t="s">
        <v>103</v>
      </c>
      <c r="I173">
        <f t="shared" si="6"/>
        <v>0</v>
      </c>
      <c r="J173">
        <f t="shared" si="7"/>
        <v>0</v>
      </c>
      <c r="L173" t="str">
        <f t="shared" si="8"/>
        <v>7307HAWLEY BEACH</v>
      </c>
      <c r="M173" t="s">
        <v>144</v>
      </c>
    </row>
    <row r="174" spans="1:13">
      <c r="A174" t="s">
        <v>327</v>
      </c>
      <c r="B174" t="s">
        <v>331</v>
      </c>
      <c r="C174" t="s">
        <v>114</v>
      </c>
      <c r="D174">
        <v>2</v>
      </c>
      <c r="E174">
        <v>0</v>
      </c>
      <c r="F174">
        <v>2</v>
      </c>
      <c r="H174" t="s">
        <v>103</v>
      </c>
      <c r="I174">
        <f t="shared" si="6"/>
        <v>0</v>
      </c>
      <c r="J174">
        <f t="shared" si="7"/>
        <v>0</v>
      </c>
      <c r="L174" t="str">
        <f t="shared" si="8"/>
        <v>7307LATROBE</v>
      </c>
      <c r="M174" t="s">
        <v>144</v>
      </c>
    </row>
    <row r="175" spans="1:13">
      <c r="A175" t="s">
        <v>327</v>
      </c>
      <c r="B175" t="s">
        <v>332</v>
      </c>
      <c r="C175" t="s">
        <v>114</v>
      </c>
      <c r="D175">
        <v>2</v>
      </c>
      <c r="E175">
        <v>0</v>
      </c>
      <c r="F175">
        <v>2</v>
      </c>
      <c r="H175" t="s">
        <v>103</v>
      </c>
      <c r="I175">
        <f t="shared" si="6"/>
        <v>0</v>
      </c>
      <c r="J175">
        <f t="shared" si="7"/>
        <v>0</v>
      </c>
      <c r="L175" t="str">
        <f t="shared" si="8"/>
        <v>7307MORIARTY</v>
      </c>
      <c r="M175" t="s">
        <v>144</v>
      </c>
    </row>
    <row r="176" spans="1:13">
      <c r="A176" t="s">
        <v>327</v>
      </c>
      <c r="B176" t="s">
        <v>333</v>
      </c>
      <c r="C176" t="s">
        <v>114</v>
      </c>
      <c r="D176">
        <v>3</v>
      </c>
      <c r="E176">
        <v>0</v>
      </c>
      <c r="F176">
        <v>0</v>
      </c>
      <c r="H176" t="s">
        <v>103</v>
      </c>
      <c r="I176">
        <f t="shared" si="6"/>
        <v>0</v>
      </c>
      <c r="J176">
        <f t="shared" si="7"/>
        <v>0</v>
      </c>
      <c r="L176" t="str">
        <f t="shared" si="8"/>
        <v>7307NORTHDOWN</v>
      </c>
      <c r="M176" t="s">
        <v>144</v>
      </c>
    </row>
    <row r="177" spans="1:13">
      <c r="A177" t="s">
        <v>327</v>
      </c>
      <c r="B177" t="s">
        <v>334</v>
      </c>
      <c r="C177" t="s">
        <v>114</v>
      </c>
      <c r="D177">
        <v>2</v>
      </c>
      <c r="E177">
        <v>0</v>
      </c>
      <c r="F177">
        <v>2</v>
      </c>
      <c r="H177" t="s">
        <v>103</v>
      </c>
      <c r="I177">
        <f t="shared" si="6"/>
        <v>0</v>
      </c>
      <c r="J177">
        <f t="shared" si="7"/>
        <v>0</v>
      </c>
      <c r="L177" t="str">
        <f t="shared" si="8"/>
        <v>7307PORT SORELL</v>
      </c>
      <c r="M177" t="s">
        <v>144</v>
      </c>
    </row>
    <row r="178" spans="1:13">
      <c r="A178" t="s">
        <v>327</v>
      </c>
      <c r="B178" t="s">
        <v>335</v>
      </c>
      <c r="C178" t="s">
        <v>114</v>
      </c>
      <c r="D178">
        <v>3</v>
      </c>
      <c r="E178">
        <v>0</v>
      </c>
      <c r="F178">
        <v>0</v>
      </c>
      <c r="H178" t="s">
        <v>103</v>
      </c>
      <c r="I178">
        <f t="shared" si="6"/>
        <v>0</v>
      </c>
      <c r="J178">
        <f t="shared" si="7"/>
        <v>0</v>
      </c>
      <c r="L178" t="str">
        <f t="shared" si="8"/>
        <v>7307SASSAFRAS</v>
      </c>
      <c r="M178" t="s">
        <v>144</v>
      </c>
    </row>
    <row r="179" spans="1:13">
      <c r="A179" t="s">
        <v>327</v>
      </c>
      <c r="B179" t="s">
        <v>336</v>
      </c>
      <c r="C179" t="s">
        <v>114</v>
      </c>
      <c r="D179">
        <v>2</v>
      </c>
      <c r="E179">
        <v>0</v>
      </c>
      <c r="F179">
        <v>2</v>
      </c>
      <c r="H179" t="s">
        <v>103</v>
      </c>
      <c r="I179">
        <f t="shared" si="6"/>
        <v>0</v>
      </c>
      <c r="J179">
        <f t="shared" si="7"/>
        <v>0</v>
      </c>
      <c r="L179" t="str">
        <f t="shared" si="8"/>
        <v>7307SHEARWATER</v>
      </c>
      <c r="M179" t="s">
        <v>144</v>
      </c>
    </row>
    <row r="180" spans="1:13">
      <c r="A180" t="s">
        <v>327</v>
      </c>
      <c r="B180" t="s">
        <v>337</v>
      </c>
      <c r="C180" t="s">
        <v>114</v>
      </c>
      <c r="D180">
        <v>3</v>
      </c>
      <c r="E180">
        <v>0</v>
      </c>
      <c r="F180">
        <v>0</v>
      </c>
      <c r="H180" t="s">
        <v>103</v>
      </c>
      <c r="I180">
        <f t="shared" si="6"/>
        <v>0</v>
      </c>
      <c r="J180">
        <f t="shared" si="7"/>
        <v>0</v>
      </c>
      <c r="L180" t="str">
        <f t="shared" si="8"/>
        <v>7307SQUEAKING POINT</v>
      </c>
      <c r="M180" t="s">
        <v>144</v>
      </c>
    </row>
    <row r="181" spans="1:13">
      <c r="A181" t="s">
        <v>327</v>
      </c>
      <c r="B181" t="s">
        <v>338</v>
      </c>
      <c r="C181" t="s">
        <v>114</v>
      </c>
      <c r="D181">
        <v>3</v>
      </c>
      <c r="E181">
        <v>0</v>
      </c>
      <c r="F181">
        <v>0</v>
      </c>
      <c r="H181" t="s">
        <v>103</v>
      </c>
      <c r="I181">
        <f t="shared" si="6"/>
        <v>0</v>
      </c>
      <c r="J181">
        <f t="shared" si="7"/>
        <v>0</v>
      </c>
      <c r="L181" t="str">
        <f t="shared" si="8"/>
        <v>7307THIRLSTANE</v>
      </c>
      <c r="M181" t="s">
        <v>144</v>
      </c>
    </row>
    <row r="182" spans="1:13">
      <c r="A182" t="s">
        <v>327</v>
      </c>
      <c r="B182" t="s">
        <v>339</v>
      </c>
      <c r="C182" t="s">
        <v>114</v>
      </c>
      <c r="D182">
        <v>1</v>
      </c>
      <c r="E182">
        <v>0</v>
      </c>
      <c r="F182">
        <v>2</v>
      </c>
      <c r="H182" t="s">
        <v>103</v>
      </c>
      <c r="I182">
        <f t="shared" si="6"/>
        <v>0</v>
      </c>
      <c r="J182">
        <f t="shared" si="7"/>
        <v>0</v>
      </c>
      <c r="L182" t="str">
        <f t="shared" si="8"/>
        <v>7307WESLEY VALE</v>
      </c>
      <c r="M182" t="s">
        <v>144</v>
      </c>
    </row>
    <row r="183" spans="1:13">
      <c r="A183" t="s">
        <v>340</v>
      </c>
      <c r="B183" t="s">
        <v>341</v>
      </c>
      <c r="C183" t="s">
        <v>114</v>
      </c>
      <c r="D183">
        <v>4</v>
      </c>
      <c r="E183">
        <v>0</v>
      </c>
      <c r="F183">
        <v>0</v>
      </c>
      <c r="H183" t="s">
        <v>103</v>
      </c>
      <c r="I183">
        <f t="shared" si="6"/>
        <v>0</v>
      </c>
      <c r="J183">
        <f t="shared" si="7"/>
        <v>0</v>
      </c>
      <c r="L183" t="str">
        <f t="shared" si="8"/>
        <v>7306ACACIA HILLS</v>
      </c>
      <c r="M183" t="s">
        <v>342</v>
      </c>
    </row>
    <row r="184" spans="1:13">
      <c r="A184" t="s">
        <v>340</v>
      </c>
      <c r="B184" t="s">
        <v>343</v>
      </c>
      <c r="C184" t="s">
        <v>114</v>
      </c>
      <c r="D184">
        <v>4</v>
      </c>
      <c r="E184">
        <v>0</v>
      </c>
      <c r="F184">
        <v>0</v>
      </c>
      <c r="H184" t="s">
        <v>103</v>
      </c>
      <c r="I184">
        <f t="shared" si="6"/>
        <v>0</v>
      </c>
      <c r="J184">
        <f t="shared" si="7"/>
        <v>0</v>
      </c>
      <c r="L184" t="str">
        <f t="shared" si="8"/>
        <v>7306BARRINGTON</v>
      </c>
      <c r="M184" t="s">
        <v>342</v>
      </c>
    </row>
    <row r="185" spans="1:13">
      <c r="A185" t="s">
        <v>340</v>
      </c>
      <c r="B185" t="s">
        <v>344</v>
      </c>
      <c r="C185" t="s">
        <v>114</v>
      </c>
      <c r="D185">
        <v>4</v>
      </c>
      <c r="E185">
        <v>0</v>
      </c>
      <c r="F185">
        <v>0</v>
      </c>
      <c r="H185" t="s">
        <v>103</v>
      </c>
      <c r="I185">
        <f t="shared" si="6"/>
        <v>0</v>
      </c>
      <c r="J185">
        <f t="shared" si="7"/>
        <v>0</v>
      </c>
      <c r="L185" t="str">
        <f t="shared" si="8"/>
        <v>7306BEULAH</v>
      </c>
      <c r="M185" t="s">
        <v>342</v>
      </c>
    </row>
    <row r="186" spans="1:13">
      <c r="A186" t="s">
        <v>340</v>
      </c>
      <c r="B186" t="s">
        <v>345</v>
      </c>
      <c r="C186" t="s">
        <v>114</v>
      </c>
      <c r="D186">
        <v>4</v>
      </c>
      <c r="E186">
        <v>0</v>
      </c>
      <c r="F186">
        <v>0</v>
      </c>
      <c r="H186" t="s">
        <v>103</v>
      </c>
      <c r="I186">
        <f t="shared" si="6"/>
        <v>0</v>
      </c>
      <c r="J186">
        <f t="shared" si="7"/>
        <v>0</v>
      </c>
      <c r="L186" t="str">
        <f t="shared" si="8"/>
        <v>7306CETHANA</v>
      </c>
      <c r="M186" t="s">
        <v>342</v>
      </c>
    </row>
    <row r="187" spans="1:13">
      <c r="A187" t="s">
        <v>340</v>
      </c>
      <c r="B187" t="s">
        <v>346</v>
      </c>
      <c r="C187" t="s">
        <v>114</v>
      </c>
      <c r="D187">
        <v>4</v>
      </c>
      <c r="E187">
        <v>0</v>
      </c>
      <c r="F187">
        <v>0</v>
      </c>
      <c r="H187" t="s">
        <v>103</v>
      </c>
      <c r="I187">
        <f t="shared" si="6"/>
        <v>0</v>
      </c>
      <c r="J187">
        <f t="shared" si="7"/>
        <v>0</v>
      </c>
      <c r="L187" t="str">
        <f t="shared" si="8"/>
        <v>7306CLAUDE ROAD</v>
      </c>
      <c r="M187" t="s">
        <v>342</v>
      </c>
    </row>
    <row r="188" spans="1:13">
      <c r="A188" t="s">
        <v>340</v>
      </c>
      <c r="B188" t="s">
        <v>347</v>
      </c>
      <c r="C188" t="s">
        <v>114</v>
      </c>
      <c r="D188">
        <v>4</v>
      </c>
      <c r="E188">
        <v>0</v>
      </c>
      <c r="F188">
        <v>0</v>
      </c>
      <c r="H188" t="s">
        <v>103</v>
      </c>
      <c r="I188">
        <f t="shared" si="6"/>
        <v>0</v>
      </c>
      <c r="J188">
        <f t="shared" si="7"/>
        <v>0</v>
      </c>
      <c r="L188" t="str">
        <f t="shared" si="8"/>
        <v>7306CRADLE MOUNTAIN</v>
      </c>
      <c r="M188" t="s">
        <v>342</v>
      </c>
    </row>
    <row r="189" spans="1:13">
      <c r="A189" t="s">
        <v>340</v>
      </c>
      <c r="B189" t="s">
        <v>348</v>
      </c>
      <c r="C189" t="s">
        <v>114</v>
      </c>
      <c r="D189">
        <v>4</v>
      </c>
      <c r="E189">
        <v>0</v>
      </c>
      <c r="F189">
        <v>0</v>
      </c>
      <c r="H189" t="s">
        <v>103</v>
      </c>
      <c r="I189">
        <f t="shared" si="6"/>
        <v>0</v>
      </c>
      <c r="J189">
        <f t="shared" si="7"/>
        <v>0</v>
      </c>
      <c r="L189" t="str">
        <f t="shared" si="8"/>
        <v>7306GOWRIE PARK</v>
      </c>
      <c r="M189" t="s">
        <v>342</v>
      </c>
    </row>
    <row r="190" spans="1:13">
      <c r="A190" t="s">
        <v>340</v>
      </c>
      <c r="B190" t="s">
        <v>349</v>
      </c>
      <c r="C190" t="s">
        <v>114</v>
      </c>
      <c r="D190">
        <v>4</v>
      </c>
      <c r="E190">
        <v>0</v>
      </c>
      <c r="F190">
        <v>0</v>
      </c>
      <c r="H190" t="s">
        <v>103</v>
      </c>
      <c r="I190">
        <f t="shared" si="6"/>
        <v>0</v>
      </c>
      <c r="J190">
        <f t="shared" si="7"/>
        <v>0</v>
      </c>
      <c r="L190" t="str">
        <f t="shared" si="8"/>
        <v>7306LORINNA</v>
      </c>
      <c r="M190" t="s">
        <v>342</v>
      </c>
    </row>
    <row r="191" spans="1:13">
      <c r="A191" t="s">
        <v>340</v>
      </c>
      <c r="B191" t="s">
        <v>350</v>
      </c>
      <c r="C191" t="s">
        <v>114</v>
      </c>
      <c r="D191">
        <v>4</v>
      </c>
      <c r="E191">
        <v>0</v>
      </c>
      <c r="F191">
        <v>0</v>
      </c>
      <c r="H191" t="s">
        <v>103</v>
      </c>
      <c r="I191">
        <f t="shared" si="6"/>
        <v>0</v>
      </c>
      <c r="J191">
        <f t="shared" si="7"/>
        <v>0</v>
      </c>
      <c r="L191" t="str">
        <f t="shared" si="8"/>
        <v>7306LOWER BARRINGTON</v>
      </c>
      <c r="M191" t="s">
        <v>342</v>
      </c>
    </row>
    <row r="192" spans="1:13">
      <c r="A192" t="s">
        <v>340</v>
      </c>
      <c r="B192" t="s">
        <v>351</v>
      </c>
      <c r="C192" t="s">
        <v>114</v>
      </c>
      <c r="D192">
        <v>4</v>
      </c>
      <c r="E192">
        <v>0</v>
      </c>
      <c r="F192">
        <v>0</v>
      </c>
      <c r="H192" t="s">
        <v>103</v>
      </c>
      <c r="I192">
        <f t="shared" si="6"/>
        <v>0</v>
      </c>
      <c r="J192">
        <f t="shared" si="7"/>
        <v>0</v>
      </c>
      <c r="L192" t="str">
        <f t="shared" si="8"/>
        <v>7306LOWER BEULAH</v>
      </c>
      <c r="M192" t="s">
        <v>342</v>
      </c>
    </row>
    <row r="193" spans="1:13">
      <c r="A193" t="s">
        <v>340</v>
      </c>
      <c r="B193" t="s">
        <v>352</v>
      </c>
      <c r="C193" t="s">
        <v>114</v>
      </c>
      <c r="D193">
        <v>4</v>
      </c>
      <c r="E193">
        <v>0</v>
      </c>
      <c r="F193">
        <v>0</v>
      </c>
      <c r="H193" t="s">
        <v>103</v>
      </c>
      <c r="I193">
        <f t="shared" si="6"/>
        <v>0</v>
      </c>
      <c r="J193">
        <f t="shared" si="7"/>
        <v>0</v>
      </c>
      <c r="L193" t="str">
        <f t="shared" si="8"/>
        <v>7306MIDDLESEX</v>
      </c>
      <c r="M193" t="s">
        <v>342</v>
      </c>
    </row>
    <row r="194" spans="1:13">
      <c r="A194" t="s">
        <v>340</v>
      </c>
      <c r="B194" t="s">
        <v>353</v>
      </c>
      <c r="C194" t="s">
        <v>114</v>
      </c>
      <c r="D194">
        <v>4</v>
      </c>
      <c r="E194">
        <v>0</v>
      </c>
      <c r="F194">
        <v>0</v>
      </c>
      <c r="H194" t="s">
        <v>103</v>
      </c>
      <c r="I194">
        <f t="shared" ref="I194:I257" si="9">IF(ISERROR(VLOOKUP(A194,SelPostCode,1,FALSE)),0,1)</f>
        <v>0</v>
      </c>
      <c r="J194">
        <f t="shared" ref="J194:J257" si="10">IF(I194=0,0,IF(ISERROR(VLOOKUP(B194,SelSuburb,1,FALSE)),0,1))</f>
        <v>0</v>
      </c>
      <c r="L194" t="str">
        <f t="shared" ref="L194:L257" si="11">CONCATENATE(A194,B194)</f>
        <v>7306NOOK</v>
      </c>
      <c r="M194" t="s">
        <v>342</v>
      </c>
    </row>
    <row r="195" spans="1:13">
      <c r="A195" t="s">
        <v>340</v>
      </c>
      <c r="B195" t="s">
        <v>354</v>
      </c>
      <c r="C195" t="s">
        <v>114</v>
      </c>
      <c r="D195">
        <v>4</v>
      </c>
      <c r="E195">
        <v>0</v>
      </c>
      <c r="F195">
        <v>0</v>
      </c>
      <c r="H195" t="s">
        <v>103</v>
      </c>
      <c r="I195">
        <f t="shared" si="9"/>
        <v>0</v>
      </c>
      <c r="J195">
        <f t="shared" si="10"/>
        <v>0</v>
      </c>
      <c r="L195" t="str">
        <f t="shared" si="11"/>
        <v>7306NOWHERE ELSE</v>
      </c>
      <c r="M195" t="s">
        <v>342</v>
      </c>
    </row>
    <row r="196" spans="1:13">
      <c r="A196" t="s">
        <v>340</v>
      </c>
      <c r="B196" t="s">
        <v>355</v>
      </c>
      <c r="C196" t="s">
        <v>114</v>
      </c>
      <c r="D196">
        <v>4</v>
      </c>
      <c r="E196">
        <v>0</v>
      </c>
      <c r="F196">
        <v>0</v>
      </c>
      <c r="H196" t="s">
        <v>103</v>
      </c>
      <c r="I196">
        <f t="shared" si="9"/>
        <v>0</v>
      </c>
      <c r="J196">
        <f t="shared" si="10"/>
        <v>0</v>
      </c>
      <c r="L196" t="str">
        <f t="shared" si="11"/>
        <v>7306PARADISE</v>
      </c>
      <c r="M196" t="s">
        <v>342</v>
      </c>
    </row>
    <row r="197" spans="1:13">
      <c r="A197" t="s">
        <v>340</v>
      </c>
      <c r="B197" t="s">
        <v>356</v>
      </c>
      <c r="C197" t="s">
        <v>114</v>
      </c>
      <c r="D197">
        <v>4</v>
      </c>
      <c r="E197">
        <v>0</v>
      </c>
      <c r="F197">
        <v>0</v>
      </c>
      <c r="H197" t="s">
        <v>103</v>
      </c>
      <c r="I197">
        <f t="shared" si="9"/>
        <v>0</v>
      </c>
      <c r="J197">
        <f t="shared" si="10"/>
        <v>0</v>
      </c>
      <c r="L197" t="str">
        <f t="shared" si="11"/>
        <v>7306PROMISED LAND</v>
      </c>
      <c r="M197" t="s">
        <v>342</v>
      </c>
    </row>
    <row r="198" spans="1:13">
      <c r="A198" t="s">
        <v>340</v>
      </c>
      <c r="B198" t="s">
        <v>357</v>
      </c>
      <c r="C198" t="s">
        <v>114</v>
      </c>
      <c r="D198">
        <v>4</v>
      </c>
      <c r="E198">
        <v>0</v>
      </c>
      <c r="F198">
        <v>0</v>
      </c>
      <c r="H198" t="s">
        <v>103</v>
      </c>
      <c r="I198">
        <f t="shared" si="9"/>
        <v>0</v>
      </c>
      <c r="J198">
        <f t="shared" si="10"/>
        <v>0</v>
      </c>
      <c r="L198" t="str">
        <f t="shared" si="11"/>
        <v>7306ROLAND</v>
      </c>
      <c r="M198" t="s">
        <v>342</v>
      </c>
    </row>
    <row r="199" spans="1:13">
      <c r="A199" t="s">
        <v>340</v>
      </c>
      <c r="B199" t="s">
        <v>358</v>
      </c>
      <c r="C199" t="s">
        <v>114</v>
      </c>
      <c r="D199">
        <v>4</v>
      </c>
      <c r="E199">
        <v>0</v>
      </c>
      <c r="F199">
        <v>0</v>
      </c>
      <c r="H199" t="s">
        <v>103</v>
      </c>
      <c r="I199">
        <f t="shared" si="9"/>
        <v>0</v>
      </c>
      <c r="J199">
        <f t="shared" si="10"/>
        <v>0</v>
      </c>
      <c r="L199" t="str">
        <f t="shared" si="11"/>
        <v>7306SHEFFIELD</v>
      </c>
      <c r="M199" t="s">
        <v>342</v>
      </c>
    </row>
    <row r="200" spans="1:13">
      <c r="A200" t="s">
        <v>340</v>
      </c>
      <c r="B200" t="s">
        <v>359</v>
      </c>
      <c r="C200" t="s">
        <v>114</v>
      </c>
      <c r="D200">
        <v>4</v>
      </c>
      <c r="E200">
        <v>0</v>
      </c>
      <c r="F200">
        <v>0</v>
      </c>
      <c r="H200" t="s">
        <v>103</v>
      </c>
      <c r="I200">
        <f t="shared" si="9"/>
        <v>0</v>
      </c>
      <c r="J200">
        <f t="shared" si="10"/>
        <v>0</v>
      </c>
      <c r="L200" t="str">
        <f t="shared" si="11"/>
        <v>7306STAVERTON</v>
      </c>
      <c r="M200" t="s">
        <v>342</v>
      </c>
    </row>
    <row r="201" spans="1:13">
      <c r="A201" t="s">
        <v>340</v>
      </c>
      <c r="B201" t="s">
        <v>360</v>
      </c>
      <c r="C201" t="s">
        <v>114</v>
      </c>
      <c r="D201">
        <v>4</v>
      </c>
      <c r="E201">
        <v>0</v>
      </c>
      <c r="F201">
        <v>0</v>
      </c>
      <c r="H201" t="s">
        <v>103</v>
      </c>
      <c r="I201">
        <f t="shared" si="9"/>
        <v>0</v>
      </c>
      <c r="J201">
        <f t="shared" si="10"/>
        <v>0</v>
      </c>
      <c r="L201" t="str">
        <f t="shared" si="11"/>
        <v>7306STOODLEY</v>
      </c>
      <c r="M201" t="s">
        <v>342</v>
      </c>
    </row>
    <row r="202" spans="1:13">
      <c r="A202" t="s">
        <v>340</v>
      </c>
      <c r="B202" t="s">
        <v>361</v>
      </c>
      <c r="C202" t="s">
        <v>114</v>
      </c>
      <c r="D202">
        <v>4</v>
      </c>
      <c r="E202">
        <v>0</v>
      </c>
      <c r="F202">
        <v>0</v>
      </c>
      <c r="H202" t="s">
        <v>103</v>
      </c>
      <c r="I202">
        <f t="shared" si="9"/>
        <v>0</v>
      </c>
      <c r="J202">
        <f t="shared" si="10"/>
        <v>0</v>
      </c>
      <c r="L202" t="str">
        <f t="shared" si="11"/>
        <v>7306WEST KENTISH</v>
      </c>
      <c r="M202" t="s">
        <v>342</v>
      </c>
    </row>
    <row r="203" spans="1:13">
      <c r="A203" t="s">
        <v>362</v>
      </c>
      <c r="B203" t="s">
        <v>363</v>
      </c>
      <c r="C203" t="s">
        <v>114</v>
      </c>
      <c r="D203">
        <v>4</v>
      </c>
      <c r="E203">
        <v>0</v>
      </c>
      <c r="F203">
        <v>0</v>
      </c>
      <c r="H203" t="s">
        <v>103</v>
      </c>
      <c r="I203">
        <f t="shared" si="9"/>
        <v>0</v>
      </c>
      <c r="J203">
        <f t="shared" si="10"/>
        <v>0</v>
      </c>
      <c r="L203" t="str">
        <f t="shared" si="11"/>
        <v>7305MERSEYLEA</v>
      </c>
      <c r="M203" t="s">
        <v>144</v>
      </c>
    </row>
    <row r="204" spans="1:13">
      <c r="A204" t="s">
        <v>362</v>
      </c>
      <c r="B204" t="s">
        <v>364</v>
      </c>
      <c r="C204" t="s">
        <v>114</v>
      </c>
      <c r="D204">
        <v>4</v>
      </c>
      <c r="E204">
        <v>0</v>
      </c>
      <c r="F204">
        <v>0</v>
      </c>
      <c r="H204" t="s">
        <v>103</v>
      </c>
      <c r="I204">
        <f t="shared" si="9"/>
        <v>0</v>
      </c>
      <c r="J204">
        <f t="shared" si="10"/>
        <v>0</v>
      </c>
      <c r="L204" t="str">
        <f t="shared" si="11"/>
        <v>7305RAILTON</v>
      </c>
      <c r="M204" t="s">
        <v>144</v>
      </c>
    </row>
    <row r="205" spans="1:13">
      <c r="A205" t="s">
        <v>362</v>
      </c>
      <c r="B205" t="s">
        <v>365</v>
      </c>
      <c r="C205" t="s">
        <v>114</v>
      </c>
      <c r="D205">
        <v>4</v>
      </c>
      <c r="E205">
        <v>0</v>
      </c>
      <c r="F205">
        <v>0</v>
      </c>
      <c r="H205" t="s">
        <v>103</v>
      </c>
      <c r="I205">
        <f t="shared" si="9"/>
        <v>0</v>
      </c>
      <c r="J205">
        <f t="shared" si="10"/>
        <v>0</v>
      </c>
      <c r="L205" t="str">
        <f t="shared" si="11"/>
        <v>7305SUNNYSIDE</v>
      </c>
      <c r="M205" t="s">
        <v>144</v>
      </c>
    </row>
    <row r="206" spans="1:13">
      <c r="A206" t="s">
        <v>366</v>
      </c>
      <c r="B206" t="s">
        <v>367</v>
      </c>
      <c r="C206" t="s">
        <v>114</v>
      </c>
      <c r="D206">
        <v>4</v>
      </c>
      <c r="E206">
        <v>0</v>
      </c>
      <c r="F206">
        <v>0</v>
      </c>
      <c r="H206" t="s">
        <v>103</v>
      </c>
      <c r="I206">
        <f t="shared" si="9"/>
        <v>0</v>
      </c>
      <c r="J206">
        <f t="shared" si="10"/>
        <v>0</v>
      </c>
      <c r="L206" t="str">
        <f t="shared" si="11"/>
        <v>7304BRANDUM</v>
      </c>
      <c r="M206" t="s">
        <v>342</v>
      </c>
    </row>
    <row r="207" spans="1:13">
      <c r="A207" t="s">
        <v>366</v>
      </c>
      <c r="B207" t="s">
        <v>368</v>
      </c>
      <c r="C207" t="s">
        <v>114</v>
      </c>
      <c r="D207">
        <v>4</v>
      </c>
      <c r="E207">
        <v>0</v>
      </c>
      <c r="F207">
        <v>0</v>
      </c>
      <c r="H207" t="s">
        <v>103</v>
      </c>
      <c r="I207">
        <f t="shared" si="9"/>
        <v>0</v>
      </c>
      <c r="J207">
        <f t="shared" si="10"/>
        <v>0</v>
      </c>
      <c r="L207" t="str">
        <f t="shared" si="11"/>
        <v>7304BREONA</v>
      </c>
      <c r="M207" t="s">
        <v>342</v>
      </c>
    </row>
    <row r="208" spans="1:13">
      <c r="A208" t="s">
        <v>366</v>
      </c>
      <c r="B208" t="s">
        <v>369</v>
      </c>
      <c r="C208" t="s">
        <v>114</v>
      </c>
      <c r="D208">
        <v>4</v>
      </c>
      <c r="E208">
        <v>0</v>
      </c>
      <c r="F208">
        <v>0</v>
      </c>
      <c r="H208" t="s">
        <v>103</v>
      </c>
      <c r="I208">
        <f t="shared" si="9"/>
        <v>0</v>
      </c>
      <c r="J208">
        <f t="shared" si="10"/>
        <v>0</v>
      </c>
      <c r="L208" t="str">
        <f t="shared" si="11"/>
        <v>7304CAVESIDE</v>
      </c>
      <c r="M208" t="s">
        <v>342</v>
      </c>
    </row>
    <row r="209" spans="1:13">
      <c r="A209" t="s">
        <v>366</v>
      </c>
      <c r="B209" t="s">
        <v>370</v>
      </c>
      <c r="C209" t="s">
        <v>114</v>
      </c>
      <c r="D209">
        <v>4</v>
      </c>
      <c r="E209">
        <v>0</v>
      </c>
      <c r="F209">
        <v>0</v>
      </c>
      <c r="H209" t="s">
        <v>103</v>
      </c>
      <c r="I209">
        <f t="shared" si="9"/>
        <v>0</v>
      </c>
      <c r="J209">
        <f t="shared" si="10"/>
        <v>0</v>
      </c>
      <c r="L209" t="str">
        <f t="shared" si="11"/>
        <v>7304CENTRAL PLATEAU</v>
      </c>
      <c r="M209" t="s">
        <v>342</v>
      </c>
    </row>
    <row r="210" spans="1:13">
      <c r="A210" t="s">
        <v>366</v>
      </c>
      <c r="B210" t="s">
        <v>371</v>
      </c>
      <c r="C210" t="s">
        <v>114</v>
      </c>
      <c r="D210">
        <v>4</v>
      </c>
      <c r="E210">
        <v>0</v>
      </c>
      <c r="F210">
        <v>0</v>
      </c>
      <c r="H210" t="s">
        <v>103</v>
      </c>
      <c r="I210">
        <f t="shared" si="9"/>
        <v>0</v>
      </c>
      <c r="J210">
        <f t="shared" si="10"/>
        <v>0</v>
      </c>
      <c r="L210" t="str">
        <f t="shared" si="11"/>
        <v>7304CHUDLEIGH</v>
      </c>
      <c r="M210" t="s">
        <v>342</v>
      </c>
    </row>
    <row r="211" spans="1:13">
      <c r="A211" t="s">
        <v>366</v>
      </c>
      <c r="B211" t="s">
        <v>372</v>
      </c>
      <c r="C211" t="s">
        <v>114</v>
      </c>
      <c r="D211">
        <v>4</v>
      </c>
      <c r="E211">
        <v>0</v>
      </c>
      <c r="F211">
        <v>0</v>
      </c>
      <c r="H211" t="s">
        <v>103</v>
      </c>
      <c r="I211">
        <f t="shared" si="9"/>
        <v>0</v>
      </c>
      <c r="J211">
        <f t="shared" si="10"/>
        <v>0</v>
      </c>
      <c r="L211" t="str">
        <f t="shared" si="11"/>
        <v>7304DAIRY PLAINS</v>
      </c>
      <c r="M211" t="s">
        <v>342</v>
      </c>
    </row>
    <row r="212" spans="1:13">
      <c r="A212" t="s">
        <v>366</v>
      </c>
      <c r="B212" t="s">
        <v>373</v>
      </c>
      <c r="C212" t="s">
        <v>114</v>
      </c>
      <c r="D212">
        <v>4</v>
      </c>
      <c r="E212">
        <v>0</v>
      </c>
      <c r="F212">
        <v>0</v>
      </c>
      <c r="H212" t="s">
        <v>103</v>
      </c>
      <c r="I212">
        <f t="shared" si="9"/>
        <v>0</v>
      </c>
      <c r="J212">
        <f t="shared" si="10"/>
        <v>0</v>
      </c>
      <c r="L212" t="str">
        <f t="shared" si="11"/>
        <v>7304DELORAINE</v>
      </c>
      <c r="M212" t="s">
        <v>342</v>
      </c>
    </row>
    <row r="213" spans="1:13">
      <c r="A213" t="s">
        <v>366</v>
      </c>
      <c r="B213" t="s">
        <v>374</v>
      </c>
      <c r="C213" t="s">
        <v>114</v>
      </c>
      <c r="D213">
        <v>4</v>
      </c>
      <c r="E213">
        <v>0</v>
      </c>
      <c r="F213">
        <v>0</v>
      </c>
      <c r="H213" t="s">
        <v>103</v>
      </c>
      <c r="I213">
        <f t="shared" si="9"/>
        <v>0</v>
      </c>
      <c r="J213">
        <f t="shared" si="10"/>
        <v>0</v>
      </c>
      <c r="L213" t="str">
        <f t="shared" si="11"/>
        <v>7304DOCTORS POINT</v>
      </c>
      <c r="M213" t="s">
        <v>342</v>
      </c>
    </row>
    <row r="214" spans="1:13">
      <c r="A214" t="s">
        <v>366</v>
      </c>
      <c r="B214" t="s">
        <v>375</v>
      </c>
      <c r="C214" t="s">
        <v>114</v>
      </c>
      <c r="D214">
        <v>4</v>
      </c>
      <c r="E214">
        <v>0</v>
      </c>
      <c r="F214">
        <v>0</v>
      </c>
      <c r="H214" t="s">
        <v>103</v>
      </c>
      <c r="I214">
        <f t="shared" si="9"/>
        <v>0</v>
      </c>
      <c r="J214">
        <f t="shared" si="10"/>
        <v>0</v>
      </c>
      <c r="L214" t="str">
        <f t="shared" si="11"/>
        <v>7304DUNORLAN</v>
      </c>
      <c r="M214" t="s">
        <v>342</v>
      </c>
    </row>
    <row r="215" spans="1:13">
      <c r="A215" t="s">
        <v>366</v>
      </c>
      <c r="B215" t="s">
        <v>376</v>
      </c>
      <c r="C215" t="s">
        <v>114</v>
      </c>
      <c r="D215">
        <v>4</v>
      </c>
      <c r="E215">
        <v>0</v>
      </c>
      <c r="F215">
        <v>0</v>
      </c>
      <c r="H215" t="s">
        <v>103</v>
      </c>
      <c r="I215">
        <f t="shared" si="9"/>
        <v>0</v>
      </c>
      <c r="J215">
        <f t="shared" si="10"/>
        <v>0</v>
      </c>
      <c r="L215" t="str">
        <f t="shared" si="11"/>
        <v>7304ELIZABETH TOWN</v>
      </c>
      <c r="M215" t="s">
        <v>342</v>
      </c>
    </row>
    <row r="216" spans="1:13">
      <c r="A216" t="s">
        <v>366</v>
      </c>
      <c r="B216" t="s">
        <v>377</v>
      </c>
      <c r="C216" t="s">
        <v>114</v>
      </c>
      <c r="D216">
        <v>4</v>
      </c>
      <c r="E216">
        <v>0</v>
      </c>
      <c r="F216">
        <v>0</v>
      </c>
      <c r="H216" t="s">
        <v>103</v>
      </c>
      <c r="I216">
        <f t="shared" si="9"/>
        <v>0</v>
      </c>
      <c r="J216">
        <f t="shared" si="10"/>
        <v>0</v>
      </c>
      <c r="L216" t="str">
        <f t="shared" si="11"/>
        <v>7304GOLDEN VALLEY</v>
      </c>
      <c r="M216" t="s">
        <v>342</v>
      </c>
    </row>
    <row r="217" spans="1:13">
      <c r="A217" t="s">
        <v>366</v>
      </c>
      <c r="B217" t="s">
        <v>378</v>
      </c>
      <c r="C217" t="s">
        <v>114</v>
      </c>
      <c r="D217">
        <v>4</v>
      </c>
      <c r="E217">
        <v>0</v>
      </c>
      <c r="F217">
        <v>0</v>
      </c>
      <c r="H217" t="s">
        <v>103</v>
      </c>
      <c r="I217">
        <f t="shared" si="9"/>
        <v>0</v>
      </c>
      <c r="J217">
        <f t="shared" si="10"/>
        <v>0</v>
      </c>
      <c r="L217" t="str">
        <f t="shared" si="11"/>
        <v>7304JACKEYS MARSH</v>
      </c>
      <c r="M217" t="s">
        <v>342</v>
      </c>
    </row>
    <row r="218" spans="1:13">
      <c r="A218" t="s">
        <v>366</v>
      </c>
      <c r="B218" t="s">
        <v>379</v>
      </c>
      <c r="C218" t="s">
        <v>114</v>
      </c>
      <c r="D218">
        <v>4</v>
      </c>
      <c r="E218">
        <v>0</v>
      </c>
      <c r="F218">
        <v>0</v>
      </c>
      <c r="H218" t="s">
        <v>103</v>
      </c>
      <c r="I218">
        <f t="shared" si="9"/>
        <v>0</v>
      </c>
      <c r="J218">
        <f t="shared" si="10"/>
        <v>0</v>
      </c>
      <c r="L218" t="str">
        <f t="shared" si="11"/>
        <v>7304KIMBERLEY</v>
      </c>
      <c r="M218" t="s">
        <v>342</v>
      </c>
    </row>
    <row r="219" spans="1:13">
      <c r="A219" t="s">
        <v>366</v>
      </c>
      <c r="B219" t="s">
        <v>380</v>
      </c>
      <c r="C219" t="s">
        <v>114</v>
      </c>
      <c r="D219">
        <v>4</v>
      </c>
      <c r="E219">
        <v>0</v>
      </c>
      <c r="F219">
        <v>0</v>
      </c>
      <c r="H219" t="s">
        <v>103</v>
      </c>
      <c r="I219">
        <f t="shared" si="9"/>
        <v>0</v>
      </c>
      <c r="J219">
        <f t="shared" si="10"/>
        <v>0</v>
      </c>
      <c r="L219" t="str">
        <f t="shared" si="11"/>
        <v>7304LIENA</v>
      </c>
      <c r="M219" t="s">
        <v>342</v>
      </c>
    </row>
    <row r="220" spans="1:13">
      <c r="A220" t="s">
        <v>366</v>
      </c>
      <c r="B220" t="s">
        <v>381</v>
      </c>
      <c r="C220" t="s">
        <v>114</v>
      </c>
      <c r="D220">
        <v>4</v>
      </c>
      <c r="E220">
        <v>0</v>
      </c>
      <c r="F220">
        <v>0</v>
      </c>
      <c r="H220" t="s">
        <v>103</v>
      </c>
      <c r="I220">
        <f t="shared" si="9"/>
        <v>0</v>
      </c>
      <c r="J220">
        <f t="shared" si="10"/>
        <v>0</v>
      </c>
      <c r="L220" t="str">
        <f t="shared" si="11"/>
        <v>7304MAYBERRY</v>
      </c>
      <c r="M220" t="s">
        <v>342</v>
      </c>
    </row>
    <row r="221" spans="1:13">
      <c r="A221" t="s">
        <v>366</v>
      </c>
      <c r="B221" t="s">
        <v>382</v>
      </c>
      <c r="C221" t="s">
        <v>114</v>
      </c>
      <c r="D221">
        <v>4</v>
      </c>
      <c r="E221">
        <v>0</v>
      </c>
      <c r="F221">
        <v>0</v>
      </c>
      <c r="H221" t="s">
        <v>103</v>
      </c>
      <c r="I221">
        <f t="shared" si="9"/>
        <v>0</v>
      </c>
      <c r="J221">
        <f t="shared" si="10"/>
        <v>0</v>
      </c>
      <c r="L221" t="str">
        <f t="shared" si="11"/>
        <v>7304MEANDER</v>
      </c>
      <c r="M221" t="s">
        <v>342</v>
      </c>
    </row>
    <row r="222" spans="1:13">
      <c r="A222" t="s">
        <v>366</v>
      </c>
      <c r="B222" t="s">
        <v>383</v>
      </c>
      <c r="C222" t="s">
        <v>114</v>
      </c>
      <c r="D222">
        <v>4</v>
      </c>
      <c r="E222">
        <v>0</v>
      </c>
      <c r="F222">
        <v>0</v>
      </c>
      <c r="H222" t="s">
        <v>103</v>
      </c>
      <c r="I222">
        <f t="shared" si="9"/>
        <v>0</v>
      </c>
      <c r="J222">
        <f t="shared" si="10"/>
        <v>0</v>
      </c>
      <c r="L222" t="str">
        <f t="shared" si="11"/>
        <v>7304MERSEY FOREST</v>
      </c>
      <c r="M222" t="s">
        <v>342</v>
      </c>
    </row>
    <row r="223" spans="1:13">
      <c r="A223" t="s">
        <v>366</v>
      </c>
      <c r="B223" t="s">
        <v>384</v>
      </c>
      <c r="C223" t="s">
        <v>114</v>
      </c>
      <c r="D223">
        <v>4</v>
      </c>
      <c r="E223">
        <v>0</v>
      </c>
      <c r="F223">
        <v>0</v>
      </c>
      <c r="H223" t="s">
        <v>103</v>
      </c>
      <c r="I223">
        <f t="shared" si="9"/>
        <v>0</v>
      </c>
      <c r="J223">
        <f t="shared" si="10"/>
        <v>0</v>
      </c>
      <c r="L223" t="str">
        <f t="shared" si="11"/>
        <v>7304MOLE CREEK</v>
      </c>
      <c r="M223" t="s">
        <v>342</v>
      </c>
    </row>
    <row r="224" spans="1:13">
      <c r="A224" t="s">
        <v>366</v>
      </c>
      <c r="B224" t="s">
        <v>385</v>
      </c>
      <c r="C224" t="s">
        <v>114</v>
      </c>
      <c r="D224">
        <v>4</v>
      </c>
      <c r="E224">
        <v>0</v>
      </c>
      <c r="F224">
        <v>0</v>
      </c>
      <c r="H224" t="s">
        <v>103</v>
      </c>
      <c r="I224">
        <f t="shared" si="9"/>
        <v>0</v>
      </c>
      <c r="J224">
        <f t="shared" si="10"/>
        <v>0</v>
      </c>
      <c r="L224" t="str">
        <f t="shared" si="11"/>
        <v>7304MOLTEMA</v>
      </c>
      <c r="M224" t="s">
        <v>342</v>
      </c>
    </row>
    <row r="225" spans="1:13">
      <c r="A225" t="s">
        <v>366</v>
      </c>
      <c r="B225" t="s">
        <v>386</v>
      </c>
      <c r="C225" t="s">
        <v>114</v>
      </c>
      <c r="D225">
        <v>4</v>
      </c>
      <c r="E225">
        <v>0</v>
      </c>
      <c r="F225">
        <v>0</v>
      </c>
      <c r="H225" t="s">
        <v>103</v>
      </c>
      <c r="I225">
        <f t="shared" si="9"/>
        <v>0</v>
      </c>
      <c r="J225">
        <f t="shared" si="10"/>
        <v>0</v>
      </c>
      <c r="L225" t="str">
        <f t="shared" si="11"/>
        <v>7304MONTANA</v>
      </c>
      <c r="M225" t="s">
        <v>342</v>
      </c>
    </row>
    <row r="226" spans="1:13">
      <c r="A226" t="s">
        <v>366</v>
      </c>
      <c r="B226" t="s">
        <v>387</v>
      </c>
      <c r="C226" t="s">
        <v>114</v>
      </c>
      <c r="D226">
        <v>4</v>
      </c>
      <c r="E226">
        <v>0</v>
      </c>
      <c r="F226">
        <v>0</v>
      </c>
      <c r="H226" t="s">
        <v>103</v>
      </c>
      <c r="I226">
        <f t="shared" si="9"/>
        <v>0</v>
      </c>
      <c r="J226">
        <f t="shared" si="10"/>
        <v>0</v>
      </c>
      <c r="L226" t="str">
        <f t="shared" si="11"/>
        <v>7304NEEDLES</v>
      </c>
      <c r="M226" t="s">
        <v>342</v>
      </c>
    </row>
    <row r="227" spans="1:13">
      <c r="A227" t="s">
        <v>366</v>
      </c>
      <c r="B227" t="s">
        <v>388</v>
      </c>
      <c r="C227" t="s">
        <v>114</v>
      </c>
      <c r="D227">
        <v>4</v>
      </c>
      <c r="E227">
        <v>0</v>
      </c>
      <c r="F227">
        <v>0</v>
      </c>
      <c r="H227" t="s">
        <v>103</v>
      </c>
      <c r="I227">
        <f t="shared" si="9"/>
        <v>0</v>
      </c>
      <c r="J227">
        <f t="shared" si="10"/>
        <v>0</v>
      </c>
      <c r="L227" t="str">
        <f t="shared" si="11"/>
        <v>7304PARKHAM</v>
      </c>
      <c r="M227" t="s">
        <v>342</v>
      </c>
    </row>
    <row r="228" spans="1:13">
      <c r="A228" t="s">
        <v>366</v>
      </c>
      <c r="B228" t="s">
        <v>389</v>
      </c>
      <c r="C228" t="s">
        <v>114</v>
      </c>
      <c r="D228">
        <v>4</v>
      </c>
      <c r="E228">
        <v>0</v>
      </c>
      <c r="F228">
        <v>0</v>
      </c>
      <c r="H228" t="s">
        <v>103</v>
      </c>
      <c r="I228">
        <f t="shared" si="9"/>
        <v>0</v>
      </c>
      <c r="J228">
        <f t="shared" si="10"/>
        <v>0</v>
      </c>
      <c r="L228" t="str">
        <f t="shared" si="11"/>
        <v>7304QUAMBY BROOK</v>
      </c>
      <c r="M228" t="s">
        <v>342</v>
      </c>
    </row>
    <row r="229" spans="1:13">
      <c r="A229" t="s">
        <v>366</v>
      </c>
      <c r="B229" t="s">
        <v>390</v>
      </c>
      <c r="C229" t="s">
        <v>114</v>
      </c>
      <c r="D229">
        <v>4</v>
      </c>
      <c r="E229">
        <v>0</v>
      </c>
      <c r="F229">
        <v>0</v>
      </c>
      <c r="H229" t="s">
        <v>103</v>
      </c>
      <c r="I229">
        <f t="shared" si="9"/>
        <v>0</v>
      </c>
      <c r="J229">
        <f t="shared" si="10"/>
        <v>0</v>
      </c>
      <c r="L229" t="str">
        <f t="shared" si="11"/>
        <v>7304RED HILLS</v>
      </c>
      <c r="M229" t="s">
        <v>342</v>
      </c>
    </row>
    <row r="230" spans="1:13">
      <c r="A230" t="s">
        <v>366</v>
      </c>
      <c r="B230" t="s">
        <v>391</v>
      </c>
      <c r="C230" t="s">
        <v>114</v>
      </c>
      <c r="D230">
        <v>4</v>
      </c>
      <c r="E230">
        <v>0</v>
      </c>
      <c r="F230">
        <v>0</v>
      </c>
      <c r="H230" t="s">
        <v>103</v>
      </c>
      <c r="I230">
        <f t="shared" si="9"/>
        <v>0</v>
      </c>
      <c r="J230">
        <f t="shared" si="10"/>
        <v>0</v>
      </c>
      <c r="L230" t="str">
        <f t="shared" si="11"/>
        <v>7304REEDY MARSH</v>
      </c>
      <c r="M230" t="s">
        <v>342</v>
      </c>
    </row>
    <row r="231" spans="1:13">
      <c r="A231" t="s">
        <v>366</v>
      </c>
      <c r="B231" t="s">
        <v>392</v>
      </c>
      <c r="C231" t="s">
        <v>114</v>
      </c>
      <c r="D231">
        <v>4</v>
      </c>
      <c r="E231">
        <v>0</v>
      </c>
      <c r="F231">
        <v>0</v>
      </c>
      <c r="H231" t="s">
        <v>103</v>
      </c>
      <c r="I231">
        <f t="shared" si="9"/>
        <v>0</v>
      </c>
      <c r="J231">
        <f t="shared" si="10"/>
        <v>0</v>
      </c>
      <c r="L231" t="str">
        <f t="shared" si="11"/>
        <v>7304REYNOLDS NECK</v>
      </c>
      <c r="M231" t="s">
        <v>342</v>
      </c>
    </row>
    <row r="232" spans="1:13">
      <c r="A232" t="s">
        <v>366</v>
      </c>
      <c r="B232" t="s">
        <v>393</v>
      </c>
      <c r="C232" t="s">
        <v>114</v>
      </c>
      <c r="D232">
        <v>4</v>
      </c>
      <c r="E232">
        <v>0</v>
      </c>
      <c r="F232">
        <v>0</v>
      </c>
      <c r="H232" t="s">
        <v>103</v>
      </c>
      <c r="I232">
        <f t="shared" si="9"/>
        <v>0</v>
      </c>
      <c r="J232">
        <f t="shared" si="10"/>
        <v>0</v>
      </c>
      <c r="L232" t="str">
        <f t="shared" si="11"/>
        <v>7304WEEGENA</v>
      </c>
      <c r="M232" t="s">
        <v>342</v>
      </c>
    </row>
    <row r="233" spans="1:13">
      <c r="A233" t="s">
        <v>366</v>
      </c>
      <c r="B233" t="s">
        <v>394</v>
      </c>
      <c r="C233" t="s">
        <v>114</v>
      </c>
      <c r="D233">
        <v>4</v>
      </c>
      <c r="E233">
        <v>0</v>
      </c>
      <c r="F233">
        <v>0</v>
      </c>
      <c r="H233" t="s">
        <v>103</v>
      </c>
      <c r="I233">
        <f t="shared" si="9"/>
        <v>0</v>
      </c>
      <c r="J233">
        <f t="shared" si="10"/>
        <v>0</v>
      </c>
      <c r="L233" t="str">
        <f t="shared" si="11"/>
        <v>7304WEETAH</v>
      </c>
      <c r="M233" t="s">
        <v>342</v>
      </c>
    </row>
    <row r="234" spans="1:13">
      <c r="A234" t="s">
        <v>366</v>
      </c>
      <c r="B234" t="s">
        <v>395</v>
      </c>
      <c r="C234" t="s">
        <v>114</v>
      </c>
      <c r="D234">
        <v>4</v>
      </c>
      <c r="E234">
        <v>0</v>
      </c>
      <c r="F234">
        <v>0</v>
      </c>
      <c r="H234" t="s">
        <v>103</v>
      </c>
      <c r="I234">
        <f t="shared" si="9"/>
        <v>0</v>
      </c>
      <c r="J234">
        <f t="shared" si="10"/>
        <v>0</v>
      </c>
      <c r="L234" t="str">
        <f t="shared" si="11"/>
        <v>7304WESTERN CREEK</v>
      </c>
      <c r="M234" t="s">
        <v>342</v>
      </c>
    </row>
    <row r="235" spans="1:13">
      <c r="A235" t="s">
        <v>396</v>
      </c>
      <c r="B235" t="s">
        <v>397</v>
      </c>
      <c r="C235" t="s">
        <v>114</v>
      </c>
      <c r="D235">
        <v>4</v>
      </c>
      <c r="E235">
        <v>0</v>
      </c>
      <c r="F235">
        <v>0</v>
      </c>
      <c r="H235" t="s">
        <v>103</v>
      </c>
      <c r="I235">
        <f t="shared" si="9"/>
        <v>0</v>
      </c>
      <c r="J235">
        <f t="shared" si="10"/>
        <v>0</v>
      </c>
      <c r="L235" t="str">
        <f t="shared" si="11"/>
        <v>7303BIRRALEE</v>
      </c>
      <c r="M235" t="s">
        <v>342</v>
      </c>
    </row>
    <row r="236" spans="1:13">
      <c r="A236" t="s">
        <v>396</v>
      </c>
      <c r="B236" t="s">
        <v>398</v>
      </c>
      <c r="C236" t="s">
        <v>114</v>
      </c>
      <c r="D236">
        <v>4</v>
      </c>
      <c r="E236">
        <v>0</v>
      </c>
      <c r="F236">
        <v>0</v>
      </c>
      <c r="H236" t="s">
        <v>103</v>
      </c>
      <c r="I236">
        <f t="shared" si="9"/>
        <v>0</v>
      </c>
      <c r="J236">
        <f t="shared" si="10"/>
        <v>0</v>
      </c>
      <c r="L236" t="str">
        <f t="shared" si="11"/>
        <v>7303CLUAN</v>
      </c>
      <c r="M236" t="s">
        <v>342</v>
      </c>
    </row>
    <row r="237" spans="1:13">
      <c r="A237" t="s">
        <v>396</v>
      </c>
      <c r="B237" t="s">
        <v>399</v>
      </c>
      <c r="C237" t="s">
        <v>114</v>
      </c>
      <c r="D237">
        <v>4</v>
      </c>
      <c r="E237">
        <v>0</v>
      </c>
      <c r="F237">
        <v>0</v>
      </c>
      <c r="H237" t="s">
        <v>103</v>
      </c>
      <c r="I237">
        <f t="shared" si="9"/>
        <v>0</v>
      </c>
      <c r="J237">
        <f t="shared" si="10"/>
        <v>0</v>
      </c>
      <c r="L237" t="str">
        <f t="shared" si="11"/>
        <v>7303EXTON</v>
      </c>
      <c r="M237" t="s">
        <v>342</v>
      </c>
    </row>
    <row r="238" spans="1:13">
      <c r="A238" t="s">
        <v>396</v>
      </c>
      <c r="B238" t="s">
        <v>400</v>
      </c>
      <c r="C238" t="s">
        <v>114</v>
      </c>
      <c r="D238">
        <v>4</v>
      </c>
      <c r="E238">
        <v>0</v>
      </c>
      <c r="F238">
        <v>0</v>
      </c>
      <c r="H238" t="s">
        <v>103</v>
      </c>
      <c r="I238">
        <f t="shared" si="9"/>
        <v>0</v>
      </c>
      <c r="J238">
        <f t="shared" si="10"/>
        <v>0</v>
      </c>
      <c r="L238" t="str">
        <f t="shared" si="11"/>
        <v>7303OAKS</v>
      </c>
      <c r="M238" t="s">
        <v>342</v>
      </c>
    </row>
    <row r="239" spans="1:13">
      <c r="A239" t="s">
        <v>396</v>
      </c>
      <c r="B239" t="s">
        <v>401</v>
      </c>
      <c r="C239" t="s">
        <v>114</v>
      </c>
      <c r="D239">
        <v>4</v>
      </c>
      <c r="E239">
        <v>0</v>
      </c>
      <c r="F239">
        <v>0</v>
      </c>
      <c r="H239" t="s">
        <v>103</v>
      </c>
      <c r="I239">
        <f t="shared" si="9"/>
        <v>0</v>
      </c>
      <c r="J239">
        <f t="shared" si="10"/>
        <v>0</v>
      </c>
      <c r="L239" t="str">
        <f t="shared" si="11"/>
        <v>7303OSMASTON</v>
      </c>
      <c r="M239" t="s">
        <v>342</v>
      </c>
    </row>
    <row r="240" spans="1:13">
      <c r="A240" t="s">
        <v>396</v>
      </c>
      <c r="B240" t="s">
        <v>402</v>
      </c>
      <c r="C240" t="s">
        <v>114</v>
      </c>
      <c r="D240">
        <v>4</v>
      </c>
      <c r="E240">
        <v>0</v>
      </c>
      <c r="F240">
        <v>0</v>
      </c>
      <c r="H240" t="s">
        <v>103</v>
      </c>
      <c r="I240">
        <f t="shared" si="9"/>
        <v>0</v>
      </c>
      <c r="J240">
        <f t="shared" si="10"/>
        <v>0</v>
      </c>
      <c r="L240" t="str">
        <f t="shared" si="11"/>
        <v>7303WESTBURY</v>
      </c>
      <c r="M240" t="s">
        <v>342</v>
      </c>
    </row>
    <row r="241" spans="1:13">
      <c r="A241" t="s">
        <v>396</v>
      </c>
      <c r="B241" t="s">
        <v>403</v>
      </c>
      <c r="C241" t="s">
        <v>114</v>
      </c>
      <c r="D241">
        <v>4</v>
      </c>
      <c r="E241">
        <v>0</v>
      </c>
      <c r="F241">
        <v>0</v>
      </c>
      <c r="H241" t="s">
        <v>103</v>
      </c>
      <c r="I241">
        <f t="shared" si="9"/>
        <v>0</v>
      </c>
      <c r="J241">
        <f t="shared" si="10"/>
        <v>0</v>
      </c>
      <c r="L241" t="str">
        <f t="shared" si="11"/>
        <v>7303WHITEMORE</v>
      </c>
      <c r="M241" t="s">
        <v>342</v>
      </c>
    </row>
    <row r="242" spans="1:13">
      <c r="A242" t="s">
        <v>404</v>
      </c>
      <c r="B242" t="s">
        <v>405</v>
      </c>
      <c r="C242" t="s">
        <v>114</v>
      </c>
      <c r="D242">
        <v>4</v>
      </c>
      <c r="E242">
        <v>0</v>
      </c>
      <c r="F242">
        <v>0</v>
      </c>
      <c r="H242" t="s">
        <v>103</v>
      </c>
      <c r="I242">
        <f t="shared" si="9"/>
        <v>0</v>
      </c>
      <c r="J242">
        <f t="shared" si="10"/>
        <v>0</v>
      </c>
      <c r="L242" t="str">
        <f t="shared" si="11"/>
        <v>7302BRACKNELL</v>
      </c>
      <c r="M242" t="s">
        <v>342</v>
      </c>
    </row>
    <row r="243" spans="1:13">
      <c r="A243" t="s">
        <v>404</v>
      </c>
      <c r="B243" t="s">
        <v>406</v>
      </c>
      <c r="C243" t="s">
        <v>114</v>
      </c>
      <c r="D243">
        <v>4</v>
      </c>
      <c r="E243">
        <v>0</v>
      </c>
      <c r="F243">
        <v>0</v>
      </c>
      <c r="H243" t="s">
        <v>103</v>
      </c>
      <c r="I243">
        <f t="shared" si="9"/>
        <v>0</v>
      </c>
      <c r="J243">
        <f t="shared" si="10"/>
        <v>0</v>
      </c>
      <c r="L243" t="str">
        <f t="shared" si="11"/>
        <v>7302CRESSY</v>
      </c>
      <c r="M243" t="s">
        <v>342</v>
      </c>
    </row>
    <row r="244" spans="1:13">
      <c r="A244" t="s">
        <v>404</v>
      </c>
      <c r="B244" t="s">
        <v>407</v>
      </c>
      <c r="C244" t="s">
        <v>114</v>
      </c>
      <c r="D244">
        <v>4</v>
      </c>
      <c r="E244">
        <v>0</v>
      </c>
      <c r="F244">
        <v>0</v>
      </c>
      <c r="H244" t="s">
        <v>103</v>
      </c>
      <c r="I244">
        <f t="shared" si="9"/>
        <v>0</v>
      </c>
      <c r="J244">
        <f t="shared" si="10"/>
        <v>0</v>
      </c>
      <c r="L244" t="str">
        <f t="shared" si="11"/>
        <v>7302POATINA</v>
      </c>
      <c r="M244" t="s">
        <v>342</v>
      </c>
    </row>
    <row r="245" spans="1:13">
      <c r="A245" t="s">
        <v>408</v>
      </c>
      <c r="B245" t="s">
        <v>409</v>
      </c>
      <c r="C245" t="s">
        <v>114</v>
      </c>
      <c r="D245">
        <v>4</v>
      </c>
      <c r="E245">
        <v>0</v>
      </c>
      <c r="F245">
        <v>0</v>
      </c>
      <c r="H245" t="s">
        <v>103</v>
      </c>
      <c r="I245">
        <f t="shared" si="9"/>
        <v>0</v>
      </c>
      <c r="J245">
        <f t="shared" si="10"/>
        <v>0</v>
      </c>
      <c r="L245" t="str">
        <f t="shared" si="11"/>
        <v>7301BISHOPSBOURNE</v>
      </c>
      <c r="M245" t="s">
        <v>342</v>
      </c>
    </row>
    <row r="246" spans="1:13">
      <c r="A246" t="s">
        <v>408</v>
      </c>
      <c r="B246" t="s">
        <v>410</v>
      </c>
      <c r="C246" t="s">
        <v>114</v>
      </c>
      <c r="D246">
        <v>4</v>
      </c>
      <c r="E246">
        <v>0</v>
      </c>
      <c r="F246">
        <v>0</v>
      </c>
      <c r="H246" t="s">
        <v>103</v>
      </c>
      <c r="I246">
        <f t="shared" si="9"/>
        <v>0</v>
      </c>
      <c r="J246">
        <f t="shared" si="10"/>
        <v>0</v>
      </c>
      <c r="L246" t="str">
        <f t="shared" si="11"/>
        <v>7301BLACKWOOD CREEK</v>
      </c>
      <c r="M246" t="s">
        <v>342</v>
      </c>
    </row>
    <row r="247" spans="1:13">
      <c r="A247" t="s">
        <v>408</v>
      </c>
      <c r="B247" t="s">
        <v>411</v>
      </c>
      <c r="C247" t="s">
        <v>114</v>
      </c>
      <c r="D247">
        <v>4</v>
      </c>
      <c r="E247">
        <v>0</v>
      </c>
      <c r="F247">
        <v>0</v>
      </c>
      <c r="H247" t="s">
        <v>103</v>
      </c>
      <c r="I247">
        <f t="shared" si="9"/>
        <v>0</v>
      </c>
      <c r="J247">
        <f t="shared" si="10"/>
        <v>0</v>
      </c>
      <c r="L247" t="str">
        <f t="shared" si="11"/>
        <v>7301LIFFEY</v>
      </c>
      <c r="M247" t="s">
        <v>342</v>
      </c>
    </row>
    <row r="248" spans="1:13">
      <c r="A248" t="s">
        <v>408</v>
      </c>
      <c r="B248" t="s">
        <v>412</v>
      </c>
      <c r="C248" t="s">
        <v>114</v>
      </c>
      <c r="D248">
        <v>4</v>
      </c>
      <c r="E248">
        <v>0</v>
      </c>
      <c r="F248">
        <v>0</v>
      </c>
      <c r="H248" t="s">
        <v>103</v>
      </c>
      <c r="I248">
        <f t="shared" si="9"/>
        <v>0</v>
      </c>
      <c r="J248">
        <f t="shared" si="10"/>
        <v>0</v>
      </c>
      <c r="L248" t="str">
        <f t="shared" si="11"/>
        <v>7301LONGFORD</v>
      </c>
      <c r="M248" t="s">
        <v>342</v>
      </c>
    </row>
    <row r="249" spans="1:13">
      <c r="A249" t="s">
        <v>408</v>
      </c>
      <c r="B249" t="s">
        <v>413</v>
      </c>
      <c r="C249" t="s">
        <v>114</v>
      </c>
      <c r="D249">
        <v>4</v>
      </c>
      <c r="E249">
        <v>0</v>
      </c>
      <c r="F249">
        <v>0</v>
      </c>
      <c r="H249" t="s">
        <v>103</v>
      </c>
      <c r="I249">
        <f t="shared" si="9"/>
        <v>0</v>
      </c>
      <c r="J249">
        <f t="shared" si="10"/>
        <v>0</v>
      </c>
      <c r="L249" t="str">
        <f t="shared" si="11"/>
        <v>7301TOIBERRY</v>
      </c>
      <c r="M249" t="s">
        <v>342</v>
      </c>
    </row>
    <row r="250" spans="1:13">
      <c r="A250" t="s">
        <v>414</v>
      </c>
      <c r="B250" t="s">
        <v>415</v>
      </c>
      <c r="C250" t="s">
        <v>114</v>
      </c>
      <c r="D250">
        <v>2</v>
      </c>
      <c r="E250">
        <v>0</v>
      </c>
      <c r="F250">
        <v>2</v>
      </c>
      <c r="H250" t="s">
        <v>155</v>
      </c>
      <c r="I250">
        <f t="shared" si="9"/>
        <v>0</v>
      </c>
      <c r="J250">
        <f t="shared" si="10"/>
        <v>0</v>
      </c>
      <c r="L250" t="str">
        <f t="shared" si="11"/>
        <v>7300DEVON HILLS</v>
      </c>
      <c r="M250" t="s">
        <v>342</v>
      </c>
    </row>
    <row r="251" spans="1:13">
      <c r="A251" t="s">
        <v>414</v>
      </c>
      <c r="B251" t="s">
        <v>416</v>
      </c>
      <c r="C251" t="s">
        <v>114</v>
      </c>
      <c r="D251">
        <v>2</v>
      </c>
      <c r="E251">
        <v>0</v>
      </c>
      <c r="F251">
        <v>2</v>
      </c>
      <c r="H251" t="s">
        <v>155</v>
      </c>
      <c r="I251">
        <f t="shared" si="9"/>
        <v>0</v>
      </c>
      <c r="J251">
        <f t="shared" si="10"/>
        <v>0</v>
      </c>
      <c r="L251" t="str">
        <f t="shared" si="11"/>
        <v>7300PERTH</v>
      </c>
      <c r="M251" t="s">
        <v>342</v>
      </c>
    </row>
    <row r="252" spans="1:13">
      <c r="A252" t="s">
        <v>414</v>
      </c>
      <c r="B252" t="s">
        <v>417</v>
      </c>
      <c r="C252" t="s">
        <v>114</v>
      </c>
      <c r="D252">
        <v>4</v>
      </c>
      <c r="E252">
        <v>0</v>
      </c>
      <c r="F252">
        <v>0</v>
      </c>
      <c r="H252" t="s">
        <v>155</v>
      </c>
      <c r="I252">
        <f t="shared" si="9"/>
        <v>0</v>
      </c>
      <c r="J252">
        <f t="shared" si="10"/>
        <v>0</v>
      </c>
      <c r="L252" t="str">
        <f t="shared" si="11"/>
        <v>7300POWRANNA</v>
      </c>
      <c r="M252" t="s">
        <v>342</v>
      </c>
    </row>
    <row r="253" spans="1:13">
      <c r="A253" t="s">
        <v>418</v>
      </c>
      <c r="B253" t="s">
        <v>419</v>
      </c>
      <c r="C253" t="s">
        <v>114</v>
      </c>
      <c r="D253">
        <v>4</v>
      </c>
      <c r="E253">
        <v>0</v>
      </c>
      <c r="F253">
        <v>0</v>
      </c>
      <c r="H253" t="s">
        <v>103</v>
      </c>
      <c r="I253">
        <f t="shared" si="9"/>
        <v>0</v>
      </c>
      <c r="J253">
        <f t="shared" si="10"/>
        <v>0</v>
      </c>
      <c r="L253" t="str">
        <f t="shared" si="11"/>
        <v>7292HAGLEY</v>
      </c>
      <c r="M253" t="s">
        <v>342</v>
      </c>
    </row>
    <row r="254" spans="1:13">
      <c r="A254" t="s">
        <v>418</v>
      </c>
      <c r="B254" t="s">
        <v>420</v>
      </c>
      <c r="C254" t="s">
        <v>114</v>
      </c>
      <c r="D254">
        <v>4</v>
      </c>
      <c r="E254">
        <v>0</v>
      </c>
      <c r="F254">
        <v>0</v>
      </c>
      <c r="H254" t="s">
        <v>103</v>
      </c>
      <c r="I254">
        <f t="shared" si="9"/>
        <v>0</v>
      </c>
      <c r="J254">
        <f t="shared" si="10"/>
        <v>0</v>
      </c>
      <c r="L254" t="str">
        <f t="shared" si="11"/>
        <v>7292QUAMBY BEND</v>
      </c>
      <c r="M254" t="s">
        <v>342</v>
      </c>
    </row>
    <row r="255" spans="1:13">
      <c r="A255" t="s">
        <v>418</v>
      </c>
      <c r="B255" t="s">
        <v>421</v>
      </c>
      <c r="C255" t="s">
        <v>114</v>
      </c>
      <c r="D255">
        <v>4</v>
      </c>
      <c r="E255">
        <v>0</v>
      </c>
      <c r="F255">
        <v>0</v>
      </c>
      <c r="H255" t="s">
        <v>103</v>
      </c>
      <c r="I255">
        <f t="shared" si="9"/>
        <v>0</v>
      </c>
      <c r="J255">
        <f t="shared" si="10"/>
        <v>0</v>
      </c>
      <c r="L255" t="str">
        <f t="shared" si="11"/>
        <v>7292ROSEVALE</v>
      </c>
      <c r="M255" t="s">
        <v>342</v>
      </c>
    </row>
    <row r="256" spans="1:13">
      <c r="A256" t="s">
        <v>418</v>
      </c>
      <c r="B256" t="s">
        <v>422</v>
      </c>
      <c r="C256" t="s">
        <v>114</v>
      </c>
      <c r="D256">
        <v>4</v>
      </c>
      <c r="E256">
        <v>0</v>
      </c>
      <c r="F256">
        <v>0</v>
      </c>
      <c r="H256" t="s">
        <v>103</v>
      </c>
      <c r="I256">
        <f t="shared" si="9"/>
        <v>0</v>
      </c>
      <c r="J256">
        <f t="shared" si="10"/>
        <v>0</v>
      </c>
      <c r="L256" t="str">
        <f t="shared" si="11"/>
        <v>7292SELBOURNE</v>
      </c>
      <c r="M256" t="s">
        <v>342</v>
      </c>
    </row>
    <row r="257" spans="1:13">
      <c r="A257" t="s">
        <v>418</v>
      </c>
      <c r="B257" t="s">
        <v>423</v>
      </c>
      <c r="C257" t="s">
        <v>114</v>
      </c>
      <c r="D257">
        <v>4</v>
      </c>
      <c r="E257">
        <v>0</v>
      </c>
      <c r="F257">
        <v>0</v>
      </c>
      <c r="H257" t="s">
        <v>103</v>
      </c>
      <c r="I257">
        <f t="shared" si="9"/>
        <v>0</v>
      </c>
      <c r="J257">
        <f t="shared" si="10"/>
        <v>0</v>
      </c>
      <c r="L257" t="str">
        <f t="shared" si="11"/>
        <v>7292WESTWOOD</v>
      </c>
      <c r="M257" t="s">
        <v>342</v>
      </c>
    </row>
    <row r="258" spans="1:13">
      <c r="A258" t="s">
        <v>424</v>
      </c>
      <c r="B258" t="s">
        <v>425</v>
      </c>
      <c r="C258" t="s">
        <v>114</v>
      </c>
      <c r="D258">
        <v>4</v>
      </c>
      <c r="E258">
        <v>0</v>
      </c>
      <c r="F258">
        <v>0</v>
      </c>
      <c r="H258" t="s">
        <v>103</v>
      </c>
      <c r="I258">
        <f t="shared" ref="I258:I321" si="12">IF(ISERROR(VLOOKUP(A258,SelPostCode,1,FALSE)),0,1)</f>
        <v>0</v>
      </c>
      <c r="J258">
        <f t="shared" ref="J258:J321" si="13">IF(I258=0,0,IF(ISERROR(VLOOKUP(B258,SelSuburb,1,FALSE)),0,1))</f>
        <v>0</v>
      </c>
      <c r="L258" t="str">
        <f t="shared" ref="L258:L321" si="14">CONCATENATE(A258,B258)</f>
        <v>7291CARRICK</v>
      </c>
      <c r="M258" t="s">
        <v>342</v>
      </c>
    </row>
    <row r="259" spans="1:13">
      <c r="A259" t="s">
        <v>426</v>
      </c>
      <c r="B259" t="s">
        <v>427</v>
      </c>
      <c r="C259" t="s">
        <v>114</v>
      </c>
      <c r="D259">
        <v>1</v>
      </c>
      <c r="E259">
        <v>0</v>
      </c>
      <c r="F259">
        <v>2</v>
      </c>
      <c r="H259" t="s">
        <v>103</v>
      </c>
      <c r="I259">
        <f t="shared" si="12"/>
        <v>0</v>
      </c>
      <c r="J259">
        <f t="shared" si="13"/>
        <v>0</v>
      </c>
      <c r="L259" t="str">
        <f t="shared" si="14"/>
        <v>7290HADSPEN</v>
      </c>
      <c r="M259" t="s">
        <v>342</v>
      </c>
    </row>
    <row r="260" spans="1:13">
      <c r="A260" t="s">
        <v>428</v>
      </c>
      <c r="B260" t="s">
        <v>429</v>
      </c>
      <c r="C260" t="s">
        <v>114</v>
      </c>
      <c r="D260">
        <v>2</v>
      </c>
      <c r="E260">
        <v>0</v>
      </c>
      <c r="F260">
        <v>2</v>
      </c>
      <c r="H260" t="s">
        <v>103</v>
      </c>
      <c r="I260">
        <f t="shared" si="12"/>
        <v>0</v>
      </c>
      <c r="J260">
        <f t="shared" si="13"/>
        <v>0</v>
      </c>
      <c r="L260" t="str">
        <f t="shared" si="14"/>
        <v>7277BRIDGENORTH</v>
      </c>
      <c r="M260" t="s">
        <v>342</v>
      </c>
    </row>
    <row r="261" spans="1:13">
      <c r="A261" t="s">
        <v>428</v>
      </c>
      <c r="B261" t="s">
        <v>430</v>
      </c>
      <c r="C261" t="s">
        <v>114</v>
      </c>
      <c r="D261">
        <v>2</v>
      </c>
      <c r="E261">
        <v>0</v>
      </c>
      <c r="F261">
        <v>2</v>
      </c>
      <c r="H261" t="s">
        <v>103</v>
      </c>
      <c r="I261">
        <f t="shared" si="12"/>
        <v>0</v>
      </c>
      <c r="J261">
        <f t="shared" si="13"/>
        <v>0</v>
      </c>
      <c r="L261" t="str">
        <f t="shared" si="14"/>
        <v>7277GRINDELWALD</v>
      </c>
      <c r="M261" t="s">
        <v>342</v>
      </c>
    </row>
    <row r="262" spans="1:13">
      <c r="A262" t="s">
        <v>428</v>
      </c>
      <c r="B262" t="s">
        <v>431</v>
      </c>
      <c r="C262" t="s">
        <v>114</v>
      </c>
      <c r="D262">
        <v>2</v>
      </c>
      <c r="E262">
        <v>0</v>
      </c>
      <c r="F262">
        <v>2</v>
      </c>
      <c r="H262" t="s">
        <v>103</v>
      </c>
      <c r="I262">
        <f t="shared" si="12"/>
        <v>0</v>
      </c>
      <c r="J262">
        <f t="shared" si="13"/>
        <v>0</v>
      </c>
      <c r="L262" t="str">
        <f t="shared" si="14"/>
        <v>7277LEGANA</v>
      </c>
      <c r="M262" t="s">
        <v>342</v>
      </c>
    </row>
    <row r="263" spans="1:13">
      <c r="A263" t="s">
        <v>428</v>
      </c>
      <c r="B263" t="s">
        <v>432</v>
      </c>
      <c r="C263" t="s">
        <v>114</v>
      </c>
      <c r="D263">
        <v>2</v>
      </c>
      <c r="E263">
        <v>0</v>
      </c>
      <c r="F263">
        <v>2</v>
      </c>
      <c r="H263" t="s">
        <v>103</v>
      </c>
      <c r="I263">
        <f t="shared" si="12"/>
        <v>0</v>
      </c>
      <c r="J263">
        <f t="shared" si="13"/>
        <v>0</v>
      </c>
      <c r="L263" t="str">
        <f t="shared" si="14"/>
        <v>7277ROSEVEARS</v>
      </c>
      <c r="M263" t="s">
        <v>342</v>
      </c>
    </row>
    <row r="264" spans="1:13">
      <c r="A264" t="s">
        <v>433</v>
      </c>
      <c r="B264" t="s">
        <v>434</v>
      </c>
      <c r="C264" t="s">
        <v>114</v>
      </c>
      <c r="D264">
        <v>4</v>
      </c>
      <c r="E264">
        <v>0</v>
      </c>
      <c r="F264">
        <v>0</v>
      </c>
      <c r="H264" t="s">
        <v>103</v>
      </c>
      <c r="I264">
        <f t="shared" si="12"/>
        <v>0</v>
      </c>
      <c r="J264">
        <f t="shared" si="13"/>
        <v>0</v>
      </c>
      <c r="L264" t="str">
        <f t="shared" si="14"/>
        <v>7276GRAVELLY BEACH</v>
      </c>
      <c r="M264" t="s">
        <v>342</v>
      </c>
    </row>
    <row r="265" spans="1:13">
      <c r="A265" t="s">
        <v>435</v>
      </c>
      <c r="B265" t="s">
        <v>436</v>
      </c>
      <c r="C265" t="s">
        <v>114</v>
      </c>
      <c r="D265">
        <v>4</v>
      </c>
      <c r="E265">
        <v>0</v>
      </c>
      <c r="F265">
        <v>0</v>
      </c>
      <c r="H265" t="s">
        <v>103</v>
      </c>
      <c r="I265">
        <f t="shared" si="12"/>
        <v>0</v>
      </c>
      <c r="J265">
        <f t="shared" si="13"/>
        <v>0</v>
      </c>
      <c r="L265" t="str">
        <f t="shared" si="14"/>
        <v>7275BLACKWALL</v>
      </c>
      <c r="M265" t="s">
        <v>342</v>
      </c>
    </row>
    <row r="266" spans="1:13">
      <c r="A266" t="s">
        <v>435</v>
      </c>
      <c r="B266" t="s">
        <v>437</v>
      </c>
      <c r="C266" t="s">
        <v>114</v>
      </c>
      <c r="D266">
        <v>4</v>
      </c>
      <c r="E266">
        <v>0</v>
      </c>
      <c r="F266">
        <v>0</v>
      </c>
      <c r="H266" t="s">
        <v>103</v>
      </c>
      <c r="I266">
        <f t="shared" si="12"/>
        <v>0</v>
      </c>
      <c r="J266">
        <f t="shared" si="13"/>
        <v>0</v>
      </c>
      <c r="L266" t="str">
        <f t="shared" si="14"/>
        <v>7275DEVIOT</v>
      </c>
      <c r="M266" t="s">
        <v>342</v>
      </c>
    </row>
    <row r="267" spans="1:13">
      <c r="A267" t="s">
        <v>435</v>
      </c>
      <c r="B267" t="s">
        <v>438</v>
      </c>
      <c r="C267" t="s">
        <v>114</v>
      </c>
      <c r="D267">
        <v>4</v>
      </c>
      <c r="E267">
        <v>0</v>
      </c>
      <c r="F267">
        <v>0</v>
      </c>
      <c r="H267" t="s">
        <v>103</v>
      </c>
      <c r="I267">
        <f t="shared" si="12"/>
        <v>0</v>
      </c>
      <c r="J267">
        <f t="shared" si="13"/>
        <v>0</v>
      </c>
      <c r="L267" t="str">
        <f t="shared" si="14"/>
        <v>7275EXETER</v>
      </c>
      <c r="M267" t="s">
        <v>342</v>
      </c>
    </row>
    <row r="268" spans="1:13">
      <c r="A268" t="s">
        <v>435</v>
      </c>
      <c r="B268" t="s">
        <v>439</v>
      </c>
      <c r="C268" t="s">
        <v>114</v>
      </c>
      <c r="D268">
        <v>4</v>
      </c>
      <c r="E268">
        <v>0</v>
      </c>
      <c r="F268">
        <v>0</v>
      </c>
      <c r="H268" t="s">
        <v>103</v>
      </c>
      <c r="I268">
        <f t="shared" si="12"/>
        <v>0</v>
      </c>
      <c r="J268">
        <f t="shared" si="13"/>
        <v>0</v>
      </c>
      <c r="L268" t="str">
        <f t="shared" si="14"/>
        <v>7275FRANKFORD</v>
      </c>
      <c r="M268" t="s">
        <v>342</v>
      </c>
    </row>
    <row r="269" spans="1:13">
      <c r="A269" t="s">
        <v>435</v>
      </c>
      <c r="B269" t="s">
        <v>440</v>
      </c>
      <c r="C269" t="s">
        <v>114</v>
      </c>
      <c r="D269">
        <v>4</v>
      </c>
      <c r="E269">
        <v>0</v>
      </c>
      <c r="F269">
        <v>0</v>
      </c>
      <c r="H269" t="s">
        <v>103</v>
      </c>
      <c r="I269">
        <f t="shared" si="12"/>
        <v>0</v>
      </c>
      <c r="J269">
        <f t="shared" si="13"/>
        <v>0</v>
      </c>
      <c r="L269" t="str">
        <f t="shared" si="14"/>
        <v>7275GLENGARRY</v>
      </c>
      <c r="M269" t="s">
        <v>342</v>
      </c>
    </row>
    <row r="270" spans="1:13">
      <c r="A270" t="s">
        <v>435</v>
      </c>
      <c r="B270" t="s">
        <v>441</v>
      </c>
      <c r="C270" t="s">
        <v>114</v>
      </c>
      <c r="D270">
        <v>4</v>
      </c>
      <c r="E270">
        <v>0</v>
      </c>
      <c r="F270">
        <v>0</v>
      </c>
      <c r="H270" t="s">
        <v>103</v>
      </c>
      <c r="I270">
        <f t="shared" si="12"/>
        <v>0</v>
      </c>
      <c r="J270">
        <f t="shared" si="13"/>
        <v>0</v>
      </c>
      <c r="L270" t="str">
        <f t="shared" si="14"/>
        <v>7275HOLWELL</v>
      </c>
      <c r="M270" t="s">
        <v>342</v>
      </c>
    </row>
    <row r="271" spans="1:13">
      <c r="A271" t="s">
        <v>435</v>
      </c>
      <c r="B271" t="s">
        <v>442</v>
      </c>
      <c r="C271" t="s">
        <v>114</v>
      </c>
      <c r="D271">
        <v>4</v>
      </c>
      <c r="E271">
        <v>0</v>
      </c>
      <c r="F271">
        <v>0</v>
      </c>
      <c r="H271" t="s">
        <v>103</v>
      </c>
      <c r="I271">
        <f t="shared" si="12"/>
        <v>0</v>
      </c>
      <c r="J271">
        <f t="shared" si="13"/>
        <v>0</v>
      </c>
      <c r="L271" t="str">
        <f t="shared" si="14"/>
        <v>7275LANENA</v>
      </c>
      <c r="M271" t="s">
        <v>342</v>
      </c>
    </row>
    <row r="272" spans="1:13">
      <c r="A272" t="s">
        <v>435</v>
      </c>
      <c r="B272" t="s">
        <v>443</v>
      </c>
      <c r="C272" t="s">
        <v>114</v>
      </c>
      <c r="D272">
        <v>4</v>
      </c>
      <c r="E272">
        <v>0</v>
      </c>
      <c r="F272">
        <v>0</v>
      </c>
      <c r="H272" t="s">
        <v>103</v>
      </c>
      <c r="I272">
        <f t="shared" si="12"/>
        <v>0</v>
      </c>
      <c r="J272">
        <f t="shared" si="13"/>
        <v>0</v>
      </c>
      <c r="L272" t="str">
        <f t="shared" si="14"/>
        <v>7275LOIRA</v>
      </c>
      <c r="M272" t="s">
        <v>342</v>
      </c>
    </row>
    <row r="273" spans="1:13">
      <c r="A273" t="s">
        <v>435</v>
      </c>
      <c r="B273" t="s">
        <v>444</v>
      </c>
      <c r="C273" t="s">
        <v>114</v>
      </c>
      <c r="D273">
        <v>4</v>
      </c>
      <c r="E273">
        <v>0</v>
      </c>
      <c r="F273">
        <v>0</v>
      </c>
      <c r="H273" t="s">
        <v>103</v>
      </c>
      <c r="I273">
        <f t="shared" si="12"/>
        <v>0</v>
      </c>
      <c r="J273">
        <f t="shared" si="13"/>
        <v>0</v>
      </c>
      <c r="L273" t="str">
        <f t="shared" si="14"/>
        <v>7275NOTLEY HILLS</v>
      </c>
      <c r="M273" t="s">
        <v>342</v>
      </c>
    </row>
    <row r="274" spans="1:13">
      <c r="A274" t="s">
        <v>435</v>
      </c>
      <c r="B274" t="s">
        <v>445</v>
      </c>
      <c r="C274" t="s">
        <v>114</v>
      </c>
      <c r="D274">
        <v>4</v>
      </c>
      <c r="E274">
        <v>0</v>
      </c>
      <c r="F274">
        <v>0</v>
      </c>
      <c r="H274" t="s">
        <v>103</v>
      </c>
      <c r="I274">
        <f t="shared" si="12"/>
        <v>0</v>
      </c>
      <c r="J274">
        <f t="shared" si="13"/>
        <v>0</v>
      </c>
      <c r="L274" t="str">
        <f t="shared" si="14"/>
        <v>7275ROBIGANA</v>
      </c>
      <c r="M274" t="s">
        <v>342</v>
      </c>
    </row>
    <row r="275" spans="1:13">
      <c r="A275" t="s">
        <v>435</v>
      </c>
      <c r="B275" t="s">
        <v>446</v>
      </c>
      <c r="C275" t="s">
        <v>114</v>
      </c>
      <c r="D275">
        <v>4</v>
      </c>
      <c r="E275">
        <v>0</v>
      </c>
      <c r="F275">
        <v>0</v>
      </c>
      <c r="H275" t="s">
        <v>103</v>
      </c>
      <c r="I275">
        <f t="shared" si="12"/>
        <v>0</v>
      </c>
      <c r="J275">
        <f t="shared" si="13"/>
        <v>0</v>
      </c>
      <c r="L275" t="str">
        <f t="shared" si="14"/>
        <v>7275SWAN POINT</v>
      </c>
      <c r="M275" t="s">
        <v>342</v>
      </c>
    </row>
    <row r="276" spans="1:13">
      <c r="A276" t="s">
        <v>435</v>
      </c>
      <c r="B276" t="s">
        <v>447</v>
      </c>
      <c r="C276" t="s">
        <v>114</v>
      </c>
      <c r="D276">
        <v>4</v>
      </c>
      <c r="E276">
        <v>0</v>
      </c>
      <c r="F276">
        <v>0</v>
      </c>
      <c r="H276" t="s">
        <v>103</v>
      </c>
      <c r="I276">
        <f t="shared" si="12"/>
        <v>0</v>
      </c>
      <c r="J276">
        <f t="shared" si="13"/>
        <v>0</v>
      </c>
      <c r="L276" t="str">
        <f t="shared" si="14"/>
        <v>7275WINKLEIGH</v>
      </c>
      <c r="M276" t="s">
        <v>342</v>
      </c>
    </row>
    <row r="277" spans="1:13">
      <c r="A277" t="s">
        <v>448</v>
      </c>
      <c r="B277" t="s">
        <v>449</v>
      </c>
      <c r="C277" t="s">
        <v>114</v>
      </c>
      <c r="D277">
        <v>4</v>
      </c>
      <c r="E277">
        <v>0</v>
      </c>
      <c r="F277">
        <v>0</v>
      </c>
      <c r="H277" t="s">
        <v>103</v>
      </c>
      <c r="I277">
        <f t="shared" si="12"/>
        <v>0</v>
      </c>
      <c r="J277">
        <f t="shared" si="13"/>
        <v>0</v>
      </c>
      <c r="L277" t="str">
        <f t="shared" si="14"/>
        <v>7270BADGER HEAD</v>
      </c>
      <c r="M277" t="s">
        <v>342</v>
      </c>
    </row>
    <row r="278" spans="1:13">
      <c r="A278" t="s">
        <v>448</v>
      </c>
      <c r="B278" t="s">
        <v>450</v>
      </c>
      <c r="C278" t="s">
        <v>114</v>
      </c>
      <c r="D278">
        <v>4</v>
      </c>
      <c r="E278">
        <v>0</v>
      </c>
      <c r="F278">
        <v>0</v>
      </c>
      <c r="H278" t="s">
        <v>103</v>
      </c>
      <c r="I278">
        <f t="shared" si="12"/>
        <v>0</v>
      </c>
      <c r="J278">
        <f t="shared" si="13"/>
        <v>0</v>
      </c>
      <c r="L278" t="str">
        <f t="shared" si="14"/>
        <v>7270BEACONSFIELD</v>
      </c>
      <c r="M278" t="s">
        <v>342</v>
      </c>
    </row>
    <row r="279" spans="1:13">
      <c r="A279" t="s">
        <v>448</v>
      </c>
      <c r="B279" t="s">
        <v>451</v>
      </c>
      <c r="C279" t="s">
        <v>114</v>
      </c>
      <c r="D279">
        <v>4</v>
      </c>
      <c r="E279">
        <v>0</v>
      </c>
      <c r="F279">
        <v>0</v>
      </c>
      <c r="H279" t="s">
        <v>103</v>
      </c>
      <c r="I279">
        <f t="shared" si="12"/>
        <v>0</v>
      </c>
      <c r="J279">
        <f t="shared" si="13"/>
        <v>0</v>
      </c>
      <c r="L279" t="str">
        <f t="shared" si="14"/>
        <v>7270BEAUTY POINT</v>
      </c>
      <c r="M279" t="s">
        <v>342</v>
      </c>
    </row>
    <row r="280" spans="1:13">
      <c r="A280" t="s">
        <v>448</v>
      </c>
      <c r="B280" t="s">
        <v>452</v>
      </c>
      <c r="C280" t="s">
        <v>114</v>
      </c>
      <c r="D280">
        <v>4</v>
      </c>
      <c r="E280">
        <v>0</v>
      </c>
      <c r="F280">
        <v>0</v>
      </c>
      <c r="H280" t="s">
        <v>103</v>
      </c>
      <c r="I280">
        <f t="shared" si="12"/>
        <v>0</v>
      </c>
      <c r="J280">
        <f t="shared" si="13"/>
        <v>0</v>
      </c>
      <c r="L280" t="str">
        <f t="shared" si="14"/>
        <v>7270CLARENCE POINT</v>
      </c>
      <c r="M280" t="s">
        <v>342</v>
      </c>
    </row>
    <row r="281" spans="1:13">
      <c r="A281" t="s">
        <v>448</v>
      </c>
      <c r="B281" t="s">
        <v>453</v>
      </c>
      <c r="C281" t="s">
        <v>114</v>
      </c>
      <c r="D281">
        <v>4</v>
      </c>
      <c r="E281">
        <v>0</v>
      </c>
      <c r="F281">
        <v>0</v>
      </c>
      <c r="H281" t="s">
        <v>103</v>
      </c>
      <c r="I281">
        <f t="shared" si="12"/>
        <v>0</v>
      </c>
      <c r="J281">
        <f t="shared" si="13"/>
        <v>0</v>
      </c>
      <c r="L281" t="str">
        <f t="shared" si="14"/>
        <v>7270FLOWERY GULLY</v>
      </c>
      <c r="M281" t="s">
        <v>342</v>
      </c>
    </row>
    <row r="282" spans="1:13">
      <c r="A282" t="s">
        <v>448</v>
      </c>
      <c r="B282" t="s">
        <v>454</v>
      </c>
      <c r="C282" t="s">
        <v>114</v>
      </c>
      <c r="D282">
        <v>4</v>
      </c>
      <c r="E282">
        <v>0</v>
      </c>
      <c r="F282">
        <v>0</v>
      </c>
      <c r="H282" t="s">
        <v>103</v>
      </c>
      <c r="I282">
        <f t="shared" si="12"/>
        <v>0</v>
      </c>
      <c r="J282">
        <f t="shared" si="13"/>
        <v>0</v>
      </c>
      <c r="L282" t="str">
        <f t="shared" si="14"/>
        <v>7270GREENS BEACH</v>
      </c>
      <c r="M282" t="s">
        <v>342</v>
      </c>
    </row>
    <row r="283" spans="1:13">
      <c r="A283" t="s">
        <v>448</v>
      </c>
      <c r="B283" t="s">
        <v>455</v>
      </c>
      <c r="C283" t="s">
        <v>114</v>
      </c>
      <c r="D283">
        <v>4</v>
      </c>
      <c r="E283">
        <v>0</v>
      </c>
      <c r="F283">
        <v>0</v>
      </c>
      <c r="H283" t="s">
        <v>103</v>
      </c>
      <c r="I283">
        <f t="shared" si="12"/>
        <v>0</v>
      </c>
      <c r="J283">
        <f t="shared" si="13"/>
        <v>0</v>
      </c>
      <c r="L283" t="str">
        <f t="shared" si="14"/>
        <v>7270ILFRAVILLE</v>
      </c>
      <c r="M283" t="s">
        <v>342</v>
      </c>
    </row>
    <row r="284" spans="1:13">
      <c r="A284" t="s">
        <v>448</v>
      </c>
      <c r="B284" t="s">
        <v>456</v>
      </c>
      <c r="C284" t="s">
        <v>114</v>
      </c>
      <c r="D284">
        <v>4</v>
      </c>
      <c r="E284">
        <v>0</v>
      </c>
      <c r="F284">
        <v>0</v>
      </c>
      <c r="H284" t="s">
        <v>103</v>
      </c>
      <c r="I284">
        <f t="shared" si="12"/>
        <v>0</v>
      </c>
      <c r="J284">
        <f t="shared" si="13"/>
        <v>0</v>
      </c>
      <c r="L284" t="str">
        <f t="shared" si="14"/>
        <v>7270KAYENA</v>
      </c>
      <c r="M284" t="s">
        <v>342</v>
      </c>
    </row>
    <row r="285" spans="1:13">
      <c r="A285" t="s">
        <v>448</v>
      </c>
      <c r="B285" t="s">
        <v>457</v>
      </c>
      <c r="C285" t="s">
        <v>114</v>
      </c>
      <c r="D285">
        <v>4</v>
      </c>
      <c r="E285">
        <v>0</v>
      </c>
      <c r="F285">
        <v>0</v>
      </c>
      <c r="H285" t="s">
        <v>103</v>
      </c>
      <c r="I285">
        <f t="shared" si="12"/>
        <v>0</v>
      </c>
      <c r="J285">
        <f t="shared" si="13"/>
        <v>0</v>
      </c>
      <c r="L285" t="str">
        <f t="shared" si="14"/>
        <v>7270KELSO</v>
      </c>
      <c r="M285" t="s">
        <v>342</v>
      </c>
    </row>
    <row r="286" spans="1:13">
      <c r="A286" t="s">
        <v>448</v>
      </c>
      <c r="B286" t="s">
        <v>458</v>
      </c>
      <c r="C286" t="s">
        <v>114</v>
      </c>
      <c r="D286">
        <v>4</v>
      </c>
      <c r="E286">
        <v>0</v>
      </c>
      <c r="F286">
        <v>0</v>
      </c>
      <c r="H286" t="s">
        <v>103</v>
      </c>
      <c r="I286">
        <f t="shared" si="12"/>
        <v>0</v>
      </c>
      <c r="J286">
        <f t="shared" si="13"/>
        <v>0</v>
      </c>
      <c r="L286" t="str">
        <f t="shared" si="14"/>
        <v>7270ROWELLA</v>
      </c>
      <c r="M286" t="s">
        <v>342</v>
      </c>
    </row>
    <row r="287" spans="1:13">
      <c r="A287" t="s">
        <v>448</v>
      </c>
      <c r="B287" t="s">
        <v>459</v>
      </c>
      <c r="C287" t="s">
        <v>114</v>
      </c>
      <c r="D287">
        <v>4</v>
      </c>
      <c r="E287">
        <v>0</v>
      </c>
      <c r="F287">
        <v>0</v>
      </c>
      <c r="H287" t="s">
        <v>103</v>
      </c>
      <c r="I287">
        <f t="shared" si="12"/>
        <v>0</v>
      </c>
      <c r="J287">
        <f t="shared" si="13"/>
        <v>0</v>
      </c>
      <c r="L287" t="str">
        <f t="shared" si="14"/>
        <v>7270SIDMOUTH</v>
      </c>
      <c r="M287" t="s">
        <v>342</v>
      </c>
    </row>
    <row r="288" spans="1:13">
      <c r="A288" t="s">
        <v>448</v>
      </c>
      <c r="B288" t="s">
        <v>460</v>
      </c>
      <c r="C288" t="s">
        <v>114</v>
      </c>
      <c r="D288">
        <v>4</v>
      </c>
      <c r="E288">
        <v>0</v>
      </c>
      <c r="F288">
        <v>0</v>
      </c>
      <c r="H288" t="s">
        <v>103</v>
      </c>
      <c r="I288">
        <f t="shared" si="12"/>
        <v>0</v>
      </c>
      <c r="J288">
        <f t="shared" si="13"/>
        <v>0</v>
      </c>
      <c r="L288" t="str">
        <f t="shared" si="14"/>
        <v>7270YORK TOWN</v>
      </c>
      <c r="M288" t="s">
        <v>342</v>
      </c>
    </row>
    <row r="289" spans="1:13">
      <c r="A289" t="s">
        <v>461</v>
      </c>
      <c r="B289" t="s">
        <v>462</v>
      </c>
      <c r="C289" t="s">
        <v>114</v>
      </c>
      <c r="D289">
        <v>4</v>
      </c>
      <c r="E289">
        <v>0</v>
      </c>
      <c r="F289">
        <v>0</v>
      </c>
      <c r="H289" t="s">
        <v>103</v>
      </c>
      <c r="I289">
        <f t="shared" si="12"/>
        <v>0</v>
      </c>
      <c r="J289">
        <f t="shared" si="13"/>
        <v>0</v>
      </c>
      <c r="L289" t="str">
        <f t="shared" si="14"/>
        <v>7268LILYDALE</v>
      </c>
      <c r="M289" t="s">
        <v>342</v>
      </c>
    </row>
    <row r="290" spans="1:13">
      <c r="A290" t="s">
        <v>461</v>
      </c>
      <c r="B290" t="s">
        <v>463</v>
      </c>
      <c r="C290" t="s">
        <v>114</v>
      </c>
      <c r="D290">
        <v>4</v>
      </c>
      <c r="E290">
        <v>0</v>
      </c>
      <c r="F290">
        <v>0</v>
      </c>
      <c r="H290" t="s">
        <v>103</v>
      </c>
      <c r="I290">
        <f t="shared" si="12"/>
        <v>0</v>
      </c>
      <c r="J290">
        <f t="shared" si="13"/>
        <v>0</v>
      </c>
      <c r="L290" t="str">
        <f t="shared" si="14"/>
        <v>7268NORTH LILYDALE</v>
      </c>
      <c r="M290" t="s">
        <v>342</v>
      </c>
    </row>
    <row r="291" spans="1:13">
      <c r="A291" t="s">
        <v>461</v>
      </c>
      <c r="B291" t="s">
        <v>464</v>
      </c>
      <c r="C291" t="s">
        <v>114</v>
      </c>
      <c r="D291">
        <v>4</v>
      </c>
      <c r="E291">
        <v>0</v>
      </c>
      <c r="F291">
        <v>0</v>
      </c>
      <c r="H291" t="s">
        <v>103</v>
      </c>
      <c r="I291">
        <f t="shared" si="12"/>
        <v>0</v>
      </c>
      <c r="J291">
        <f t="shared" si="13"/>
        <v>0</v>
      </c>
      <c r="L291" t="str">
        <f t="shared" si="14"/>
        <v>7268UNDERWOOD</v>
      </c>
      <c r="M291" t="s">
        <v>342</v>
      </c>
    </row>
    <row r="292" spans="1:13">
      <c r="A292" t="s">
        <v>465</v>
      </c>
      <c r="B292" t="s">
        <v>466</v>
      </c>
      <c r="C292" t="s">
        <v>114</v>
      </c>
      <c r="D292">
        <v>4</v>
      </c>
      <c r="E292">
        <v>0</v>
      </c>
      <c r="F292">
        <v>0</v>
      </c>
      <c r="H292" t="s">
        <v>155</v>
      </c>
      <c r="I292">
        <f t="shared" si="12"/>
        <v>0</v>
      </c>
      <c r="J292">
        <f t="shared" si="13"/>
        <v>0</v>
      </c>
      <c r="L292" t="str">
        <f t="shared" si="14"/>
        <v>7267BANGOR</v>
      </c>
      <c r="M292" t="s">
        <v>342</v>
      </c>
    </row>
    <row r="293" spans="1:13">
      <c r="A293" t="s">
        <v>465</v>
      </c>
      <c r="B293" t="s">
        <v>467</v>
      </c>
      <c r="C293" t="s">
        <v>114</v>
      </c>
      <c r="D293">
        <v>4</v>
      </c>
      <c r="E293">
        <v>0</v>
      </c>
      <c r="F293">
        <v>0</v>
      </c>
      <c r="H293" t="s">
        <v>155</v>
      </c>
      <c r="I293">
        <f t="shared" si="12"/>
        <v>0</v>
      </c>
      <c r="J293">
        <f t="shared" si="13"/>
        <v>0</v>
      </c>
      <c r="L293" t="str">
        <f t="shared" si="14"/>
        <v>7267KAROOLA</v>
      </c>
      <c r="M293" t="s">
        <v>342</v>
      </c>
    </row>
    <row r="294" spans="1:13">
      <c r="A294" t="s">
        <v>465</v>
      </c>
      <c r="B294" t="s">
        <v>468</v>
      </c>
      <c r="C294" t="s">
        <v>114</v>
      </c>
      <c r="D294">
        <v>4</v>
      </c>
      <c r="E294">
        <v>0</v>
      </c>
      <c r="F294">
        <v>0</v>
      </c>
      <c r="H294" t="s">
        <v>155</v>
      </c>
      <c r="I294">
        <f t="shared" si="12"/>
        <v>0</v>
      </c>
      <c r="J294">
        <f t="shared" si="13"/>
        <v>0</v>
      </c>
      <c r="L294" t="str">
        <f t="shared" si="14"/>
        <v>7267LALLA</v>
      </c>
      <c r="M294" t="s">
        <v>342</v>
      </c>
    </row>
    <row r="295" spans="1:13">
      <c r="A295" t="s">
        <v>465</v>
      </c>
      <c r="B295" t="s">
        <v>469</v>
      </c>
      <c r="C295" t="s">
        <v>114</v>
      </c>
      <c r="D295">
        <v>4</v>
      </c>
      <c r="E295">
        <v>0</v>
      </c>
      <c r="F295">
        <v>0</v>
      </c>
      <c r="H295" t="s">
        <v>155</v>
      </c>
      <c r="I295">
        <f t="shared" si="12"/>
        <v>0</v>
      </c>
      <c r="J295">
        <f t="shared" si="13"/>
        <v>0</v>
      </c>
      <c r="L295" t="str">
        <f t="shared" si="14"/>
        <v>7267LOWER TURNERS MARSH</v>
      </c>
      <c r="M295" t="s">
        <v>342</v>
      </c>
    </row>
    <row r="296" spans="1:13">
      <c r="A296" t="s">
        <v>465</v>
      </c>
      <c r="B296" t="s">
        <v>470</v>
      </c>
      <c r="C296" t="s">
        <v>114</v>
      </c>
      <c r="D296">
        <v>4</v>
      </c>
      <c r="E296">
        <v>0</v>
      </c>
      <c r="F296">
        <v>0</v>
      </c>
      <c r="H296" t="s">
        <v>155</v>
      </c>
      <c r="I296">
        <f t="shared" si="12"/>
        <v>0</v>
      </c>
      <c r="J296">
        <f t="shared" si="13"/>
        <v>0</v>
      </c>
      <c r="L296" t="str">
        <f t="shared" si="14"/>
        <v>7267TURNERS MARSH</v>
      </c>
      <c r="M296" t="s">
        <v>342</v>
      </c>
    </row>
    <row r="297" spans="1:13">
      <c r="A297" t="s">
        <v>471</v>
      </c>
      <c r="B297" t="s">
        <v>472</v>
      </c>
      <c r="C297" t="s">
        <v>114</v>
      </c>
      <c r="D297">
        <v>4</v>
      </c>
      <c r="E297">
        <v>0</v>
      </c>
      <c r="F297">
        <v>0</v>
      </c>
      <c r="H297" t="s">
        <v>103</v>
      </c>
      <c r="I297">
        <f t="shared" si="12"/>
        <v>0</v>
      </c>
      <c r="J297">
        <f t="shared" si="13"/>
        <v>0</v>
      </c>
      <c r="L297" t="str">
        <f t="shared" si="14"/>
        <v>7265BANCA</v>
      </c>
      <c r="M297" t="s">
        <v>342</v>
      </c>
    </row>
    <row r="298" spans="1:13">
      <c r="A298" t="s">
        <v>471</v>
      </c>
      <c r="B298" t="s">
        <v>473</v>
      </c>
      <c r="C298" t="s">
        <v>114</v>
      </c>
      <c r="D298">
        <v>4</v>
      </c>
      <c r="E298">
        <v>0</v>
      </c>
      <c r="F298">
        <v>0</v>
      </c>
      <c r="H298" t="s">
        <v>103</v>
      </c>
      <c r="I298">
        <f t="shared" si="12"/>
        <v>0</v>
      </c>
      <c r="J298">
        <f t="shared" si="13"/>
        <v>0</v>
      </c>
      <c r="L298" t="str">
        <f t="shared" si="14"/>
        <v>7265WINNALEAH</v>
      </c>
      <c r="M298" t="s">
        <v>342</v>
      </c>
    </row>
    <row r="299" spans="1:13">
      <c r="A299" t="s">
        <v>474</v>
      </c>
      <c r="B299" t="s">
        <v>475</v>
      </c>
      <c r="C299" t="s">
        <v>114</v>
      </c>
      <c r="D299">
        <v>4</v>
      </c>
      <c r="E299">
        <v>0</v>
      </c>
      <c r="F299">
        <v>0</v>
      </c>
      <c r="H299" t="s">
        <v>103</v>
      </c>
      <c r="I299">
        <f t="shared" si="12"/>
        <v>0</v>
      </c>
      <c r="J299">
        <f t="shared" si="13"/>
        <v>0</v>
      </c>
      <c r="L299" t="str">
        <f t="shared" si="14"/>
        <v>7264BOOBYALLA</v>
      </c>
      <c r="M299" t="s">
        <v>342</v>
      </c>
    </row>
    <row r="300" spans="1:13">
      <c r="A300" t="s">
        <v>474</v>
      </c>
      <c r="B300" t="s">
        <v>476</v>
      </c>
      <c r="C300" t="s">
        <v>114</v>
      </c>
      <c r="D300">
        <v>4</v>
      </c>
      <c r="E300">
        <v>0</v>
      </c>
      <c r="F300">
        <v>0</v>
      </c>
      <c r="H300" t="s">
        <v>103</v>
      </c>
      <c r="I300">
        <f t="shared" si="12"/>
        <v>0</v>
      </c>
      <c r="J300">
        <f t="shared" si="13"/>
        <v>0</v>
      </c>
      <c r="L300" t="str">
        <f t="shared" si="14"/>
        <v>7264CAPE PORTLAND</v>
      </c>
      <c r="M300" t="s">
        <v>342</v>
      </c>
    </row>
    <row r="301" spans="1:13">
      <c r="A301" t="s">
        <v>474</v>
      </c>
      <c r="B301" t="s">
        <v>477</v>
      </c>
      <c r="C301" t="s">
        <v>114</v>
      </c>
      <c r="D301">
        <v>4</v>
      </c>
      <c r="E301">
        <v>0</v>
      </c>
      <c r="F301">
        <v>0</v>
      </c>
      <c r="H301" t="s">
        <v>103</v>
      </c>
      <c r="I301">
        <f t="shared" si="12"/>
        <v>0</v>
      </c>
      <c r="J301">
        <f t="shared" si="13"/>
        <v>0</v>
      </c>
      <c r="L301" t="str">
        <f t="shared" si="14"/>
        <v>7264DERBY</v>
      </c>
      <c r="M301" t="s">
        <v>342</v>
      </c>
    </row>
    <row r="302" spans="1:13">
      <c r="A302" t="s">
        <v>474</v>
      </c>
      <c r="B302" t="s">
        <v>478</v>
      </c>
      <c r="C302" t="s">
        <v>114</v>
      </c>
      <c r="D302">
        <v>4</v>
      </c>
      <c r="E302">
        <v>0</v>
      </c>
      <c r="F302">
        <v>0</v>
      </c>
      <c r="H302" t="s">
        <v>103</v>
      </c>
      <c r="I302">
        <f t="shared" si="12"/>
        <v>0</v>
      </c>
      <c r="J302">
        <f t="shared" si="13"/>
        <v>0</v>
      </c>
      <c r="L302" t="str">
        <f t="shared" si="14"/>
        <v>7264EDDYSTONE</v>
      </c>
      <c r="M302" t="s">
        <v>342</v>
      </c>
    </row>
    <row r="303" spans="1:13">
      <c r="A303" t="s">
        <v>474</v>
      </c>
      <c r="B303" t="s">
        <v>479</v>
      </c>
      <c r="C303" t="s">
        <v>114</v>
      </c>
      <c r="D303">
        <v>4</v>
      </c>
      <c r="E303">
        <v>0</v>
      </c>
      <c r="F303">
        <v>0</v>
      </c>
      <c r="H303" t="s">
        <v>103</v>
      </c>
      <c r="I303">
        <f t="shared" si="12"/>
        <v>0</v>
      </c>
      <c r="J303">
        <f t="shared" si="13"/>
        <v>0</v>
      </c>
      <c r="L303" t="str">
        <f t="shared" si="14"/>
        <v>7264EDDYSTONE POINT</v>
      </c>
      <c r="M303" t="s">
        <v>342</v>
      </c>
    </row>
    <row r="304" spans="1:13">
      <c r="A304" t="s">
        <v>474</v>
      </c>
      <c r="B304" t="s">
        <v>480</v>
      </c>
      <c r="C304" t="s">
        <v>114</v>
      </c>
      <c r="D304">
        <v>4</v>
      </c>
      <c r="E304">
        <v>0</v>
      </c>
      <c r="F304">
        <v>0</v>
      </c>
      <c r="H304" t="s">
        <v>103</v>
      </c>
      <c r="I304">
        <f t="shared" si="12"/>
        <v>0</v>
      </c>
      <c r="J304">
        <f t="shared" si="13"/>
        <v>0</v>
      </c>
      <c r="L304" t="str">
        <f t="shared" si="14"/>
        <v>7264GLADSTONE</v>
      </c>
      <c r="M304" t="s">
        <v>342</v>
      </c>
    </row>
    <row r="305" spans="1:13">
      <c r="A305" t="s">
        <v>474</v>
      </c>
      <c r="B305" t="s">
        <v>481</v>
      </c>
      <c r="C305" t="s">
        <v>114</v>
      </c>
      <c r="D305">
        <v>4</v>
      </c>
      <c r="E305">
        <v>0</v>
      </c>
      <c r="F305">
        <v>0</v>
      </c>
      <c r="H305" t="s">
        <v>103</v>
      </c>
      <c r="I305">
        <f t="shared" si="12"/>
        <v>0</v>
      </c>
      <c r="J305">
        <f t="shared" si="13"/>
        <v>0</v>
      </c>
      <c r="L305" t="str">
        <f t="shared" si="14"/>
        <v>7264HERRICK</v>
      </c>
      <c r="M305" t="s">
        <v>342</v>
      </c>
    </row>
    <row r="306" spans="1:13">
      <c r="A306" t="s">
        <v>474</v>
      </c>
      <c r="B306" t="s">
        <v>482</v>
      </c>
      <c r="C306" t="s">
        <v>114</v>
      </c>
      <c r="D306">
        <v>4</v>
      </c>
      <c r="E306">
        <v>0</v>
      </c>
      <c r="F306">
        <v>0</v>
      </c>
      <c r="H306" t="s">
        <v>103</v>
      </c>
      <c r="I306">
        <f t="shared" si="12"/>
        <v>0</v>
      </c>
      <c r="J306">
        <f t="shared" si="13"/>
        <v>0</v>
      </c>
      <c r="L306" t="str">
        <f t="shared" si="14"/>
        <v>7264MOORINA</v>
      </c>
      <c r="M306" t="s">
        <v>342</v>
      </c>
    </row>
    <row r="307" spans="1:13">
      <c r="A307" t="s">
        <v>474</v>
      </c>
      <c r="B307" t="s">
        <v>483</v>
      </c>
      <c r="C307" t="s">
        <v>114</v>
      </c>
      <c r="D307">
        <v>4</v>
      </c>
      <c r="E307">
        <v>0</v>
      </c>
      <c r="F307">
        <v>0</v>
      </c>
      <c r="H307" t="s">
        <v>103</v>
      </c>
      <c r="I307">
        <f t="shared" si="12"/>
        <v>0</v>
      </c>
      <c r="J307">
        <f t="shared" si="13"/>
        <v>0</v>
      </c>
      <c r="L307" t="str">
        <f t="shared" si="14"/>
        <v>7264MUSSELROE BAY</v>
      </c>
      <c r="M307" t="s">
        <v>342</v>
      </c>
    </row>
    <row r="308" spans="1:13">
      <c r="A308" t="s">
        <v>474</v>
      </c>
      <c r="B308" t="s">
        <v>484</v>
      </c>
      <c r="C308" t="s">
        <v>114</v>
      </c>
      <c r="D308">
        <v>4</v>
      </c>
      <c r="E308">
        <v>0</v>
      </c>
      <c r="F308">
        <v>0</v>
      </c>
      <c r="H308" t="s">
        <v>103</v>
      </c>
      <c r="I308">
        <f t="shared" si="12"/>
        <v>0</v>
      </c>
      <c r="J308">
        <f t="shared" si="13"/>
        <v>0</v>
      </c>
      <c r="L308" t="str">
        <f t="shared" si="14"/>
        <v>7264PIONEER</v>
      </c>
      <c r="M308" t="s">
        <v>342</v>
      </c>
    </row>
    <row r="309" spans="1:13">
      <c r="A309" t="s">
        <v>474</v>
      </c>
      <c r="B309" t="s">
        <v>485</v>
      </c>
      <c r="C309" t="s">
        <v>114</v>
      </c>
      <c r="D309">
        <v>4</v>
      </c>
      <c r="E309">
        <v>0</v>
      </c>
      <c r="F309">
        <v>0</v>
      </c>
      <c r="H309" t="s">
        <v>103</v>
      </c>
      <c r="I309">
        <f t="shared" si="12"/>
        <v>0</v>
      </c>
      <c r="J309">
        <f t="shared" si="13"/>
        <v>0</v>
      </c>
      <c r="L309" t="str">
        <f t="shared" si="14"/>
        <v>7264RUSHY LAGOON</v>
      </c>
      <c r="M309" t="s">
        <v>342</v>
      </c>
    </row>
    <row r="310" spans="1:13">
      <c r="A310" t="s">
        <v>474</v>
      </c>
      <c r="B310" t="s">
        <v>486</v>
      </c>
      <c r="C310" t="s">
        <v>114</v>
      </c>
      <c r="D310">
        <v>4</v>
      </c>
      <c r="E310">
        <v>0</v>
      </c>
      <c r="F310">
        <v>0</v>
      </c>
      <c r="H310" t="s">
        <v>103</v>
      </c>
      <c r="I310">
        <f t="shared" si="12"/>
        <v>0</v>
      </c>
      <c r="J310">
        <f t="shared" si="13"/>
        <v>0</v>
      </c>
      <c r="L310" t="str">
        <f t="shared" si="14"/>
        <v>7264SOUTH MOUNT CAMERON</v>
      </c>
      <c r="M310" t="s">
        <v>342</v>
      </c>
    </row>
    <row r="311" spans="1:13">
      <c r="A311" t="s">
        <v>474</v>
      </c>
      <c r="B311" t="s">
        <v>487</v>
      </c>
      <c r="C311" t="s">
        <v>114</v>
      </c>
      <c r="D311">
        <v>4</v>
      </c>
      <c r="E311">
        <v>0</v>
      </c>
      <c r="F311">
        <v>0</v>
      </c>
      <c r="H311" t="s">
        <v>103</v>
      </c>
      <c r="I311">
        <f t="shared" si="12"/>
        <v>0</v>
      </c>
      <c r="J311">
        <f t="shared" si="13"/>
        <v>0</v>
      </c>
      <c r="L311" t="str">
        <f t="shared" si="14"/>
        <v>7264TELITA</v>
      </c>
      <c r="M311" t="s">
        <v>342</v>
      </c>
    </row>
    <row r="312" spans="1:13">
      <c r="A312" t="s">
        <v>474</v>
      </c>
      <c r="B312" t="s">
        <v>488</v>
      </c>
      <c r="C312" t="s">
        <v>114</v>
      </c>
      <c r="D312">
        <v>4</v>
      </c>
      <c r="E312">
        <v>0</v>
      </c>
      <c r="F312">
        <v>0</v>
      </c>
      <c r="H312" t="s">
        <v>103</v>
      </c>
      <c r="I312">
        <f t="shared" si="12"/>
        <v>0</v>
      </c>
      <c r="J312">
        <f t="shared" si="13"/>
        <v>0</v>
      </c>
      <c r="L312" t="str">
        <f t="shared" si="14"/>
        <v>7264WELDBOROUGH</v>
      </c>
      <c r="M312" t="s">
        <v>342</v>
      </c>
    </row>
    <row r="313" spans="1:13">
      <c r="A313" t="s">
        <v>489</v>
      </c>
      <c r="B313" t="s">
        <v>490</v>
      </c>
      <c r="C313" t="s">
        <v>114</v>
      </c>
      <c r="D313">
        <v>4</v>
      </c>
      <c r="E313">
        <v>0</v>
      </c>
      <c r="F313">
        <v>0</v>
      </c>
      <c r="H313" t="s">
        <v>103</v>
      </c>
      <c r="I313">
        <f t="shared" si="12"/>
        <v>0</v>
      </c>
      <c r="J313">
        <f t="shared" si="13"/>
        <v>0</v>
      </c>
      <c r="L313" t="str">
        <f t="shared" si="14"/>
        <v>7263ALBERTON</v>
      </c>
      <c r="M313" t="s">
        <v>342</v>
      </c>
    </row>
    <row r="314" spans="1:13">
      <c r="A314" t="s">
        <v>489</v>
      </c>
      <c r="B314" t="s">
        <v>491</v>
      </c>
      <c r="C314" t="s">
        <v>114</v>
      </c>
      <c r="D314">
        <v>4</v>
      </c>
      <c r="E314">
        <v>0</v>
      </c>
      <c r="F314">
        <v>0</v>
      </c>
      <c r="H314" t="s">
        <v>103</v>
      </c>
      <c r="I314">
        <f t="shared" si="12"/>
        <v>0</v>
      </c>
      <c r="J314">
        <f t="shared" si="13"/>
        <v>0</v>
      </c>
      <c r="L314" t="str">
        <f t="shared" si="14"/>
        <v>7263LEGERWOOD</v>
      </c>
      <c r="M314" t="s">
        <v>342</v>
      </c>
    </row>
    <row r="315" spans="1:13">
      <c r="A315" t="s">
        <v>489</v>
      </c>
      <c r="B315" t="s">
        <v>492</v>
      </c>
      <c r="C315" t="s">
        <v>114</v>
      </c>
      <c r="D315">
        <v>4</v>
      </c>
      <c r="E315">
        <v>0</v>
      </c>
      <c r="F315">
        <v>0</v>
      </c>
      <c r="H315" t="s">
        <v>103</v>
      </c>
      <c r="I315">
        <f t="shared" si="12"/>
        <v>0</v>
      </c>
      <c r="J315">
        <f t="shared" si="13"/>
        <v>0</v>
      </c>
      <c r="L315" t="str">
        <f t="shared" si="14"/>
        <v>7263RINGAROOMA</v>
      </c>
      <c r="M315" t="s">
        <v>342</v>
      </c>
    </row>
    <row r="316" spans="1:13">
      <c r="A316" t="s">
        <v>489</v>
      </c>
      <c r="B316" t="s">
        <v>493</v>
      </c>
      <c r="C316" t="s">
        <v>114</v>
      </c>
      <c r="D316">
        <v>4</v>
      </c>
      <c r="E316">
        <v>0</v>
      </c>
      <c r="F316">
        <v>0</v>
      </c>
      <c r="H316" t="s">
        <v>103</v>
      </c>
      <c r="I316">
        <f t="shared" si="12"/>
        <v>0</v>
      </c>
      <c r="J316">
        <f t="shared" si="13"/>
        <v>0</v>
      </c>
      <c r="L316" t="str">
        <f t="shared" si="14"/>
        <v>7263TALAWA</v>
      </c>
      <c r="M316" t="s">
        <v>342</v>
      </c>
    </row>
    <row r="317" spans="1:13">
      <c r="A317" t="s">
        <v>489</v>
      </c>
      <c r="B317" t="s">
        <v>494</v>
      </c>
      <c r="C317" t="s">
        <v>114</v>
      </c>
      <c r="D317">
        <v>4</v>
      </c>
      <c r="E317">
        <v>0</v>
      </c>
      <c r="F317">
        <v>0</v>
      </c>
      <c r="H317" t="s">
        <v>103</v>
      </c>
      <c r="I317">
        <f t="shared" si="12"/>
        <v>0</v>
      </c>
      <c r="J317">
        <f t="shared" si="13"/>
        <v>0</v>
      </c>
      <c r="L317" t="str">
        <f t="shared" si="14"/>
        <v>7263TRENAH</v>
      </c>
      <c r="M317" t="s">
        <v>342</v>
      </c>
    </row>
    <row r="318" spans="1:13">
      <c r="A318" t="s">
        <v>495</v>
      </c>
      <c r="B318" t="s">
        <v>496</v>
      </c>
      <c r="C318" t="s">
        <v>114</v>
      </c>
      <c r="D318">
        <v>4</v>
      </c>
      <c r="E318">
        <v>0</v>
      </c>
      <c r="F318">
        <v>0</v>
      </c>
      <c r="H318" t="s">
        <v>103</v>
      </c>
      <c r="I318">
        <f t="shared" si="12"/>
        <v>0</v>
      </c>
      <c r="J318">
        <f t="shared" si="13"/>
        <v>0</v>
      </c>
      <c r="L318" t="str">
        <f t="shared" si="14"/>
        <v>7262BRIDPORT</v>
      </c>
      <c r="M318" t="s">
        <v>342</v>
      </c>
    </row>
    <row r="319" spans="1:13">
      <c r="A319" t="s">
        <v>495</v>
      </c>
      <c r="B319" t="s">
        <v>497</v>
      </c>
      <c r="C319" t="s">
        <v>114</v>
      </c>
      <c r="D319">
        <v>4</v>
      </c>
      <c r="E319">
        <v>0</v>
      </c>
      <c r="F319">
        <v>0</v>
      </c>
      <c r="H319" t="s">
        <v>103</v>
      </c>
      <c r="I319">
        <f t="shared" si="12"/>
        <v>0</v>
      </c>
      <c r="J319">
        <f t="shared" si="13"/>
        <v>0</v>
      </c>
      <c r="L319" t="str">
        <f t="shared" si="14"/>
        <v>7262TOMAHAWK</v>
      </c>
      <c r="M319" t="s">
        <v>342</v>
      </c>
    </row>
    <row r="320" spans="1:13">
      <c r="A320" t="s">
        <v>495</v>
      </c>
      <c r="B320" t="s">
        <v>498</v>
      </c>
      <c r="C320" t="s">
        <v>114</v>
      </c>
      <c r="D320">
        <v>4</v>
      </c>
      <c r="E320">
        <v>0</v>
      </c>
      <c r="F320">
        <v>0</v>
      </c>
      <c r="H320" t="s">
        <v>103</v>
      </c>
      <c r="I320">
        <f t="shared" si="12"/>
        <v>0</v>
      </c>
      <c r="J320">
        <f t="shared" si="13"/>
        <v>0</v>
      </c>
      <c r="L320" t="str">
        <f t="shared" si="14"/>
        <v>7262WATERHOUSE</v>
      </c>
      <c r="M320" t="s">
        <v>342</v>
      </c>
    </row>
    <row r="321" spans="1:13">
      <c r="A321" t="s">
        <v>499</v>
      </c>
      <c r="B321" t="s">
        <v>500</v>
      </c>
      <c r="C321" t="s">
        <v>114</v>
      </c>
      <c r="D321">
        <v>4</v>
      </c>
      <c r="E321">
        <v>0</v>
      </c>
      <c r="F321">
        <v>0</v>
      </c>
      <c r="H321" t="s">
        <v>103</v>
      </c>
      <c r="I321">
        <f t="shared" si="12"/>
        <v>0</v>
      </c>
      <c r="J321">
        <f t="shared" si="13"/>
        <v>0</v>
      </c>
      <c r="L321" t="str">
        <f t="shared" si="14"/>
        <v>7261BRANXHOLM</v>
      </c>
      <c r="M321" t="s">
        <v>342</v>
      </c>
    </row>
    <row r="322" spans="1:13">
      <c r="A322" t="s">
        <v>499</v>
      </c>
      <c r="B322" t="s">
        <v>501</v>
      </c>
      <c r="C322" t="s">
        <v>114</v>
      </c>
      <c r="D322">
        <v>4</v>
      </c>
      <c r="E322">
        <v>0</v>
      </c>
      <c r="F322">
        <v>0</v>
      </c>
      <c r="H322" t="s">
        <v>103</v>
      </c>
      <c r="I322">
        <f t="shared" ref="I322:I385" si="15">IF(ISERROR(VLOOKUP(A322,SelPostCode,1,FALSE)),0,1)</f>
        <v>0</v>
      </c>
      <c r="J322">
        <f t="shared" ref="J322:J385" si="16">IF(I322=0,0,IF(ISERROR(VLOOKUP(B322,SelSuburb,1,FALSE)),0,1))</f>
        <v>0</v>
      </c>
      <c r="L322" t="str">
        <f t="shared" ref="L322:L385" si="17">CONCATENATE(A322,B322)</f>
        <v>7261WARRENTINNA</v>
      </c>
      <c r="M322" t="s">
        <v>342</v>
      </c>
    </row>
    <row r="323" spans="1:13">
      <c r="A323" t="s">
        <v>502</v>
      </c>
      <c r="B323" t="s">
        <v>503</v>
      </c>
      <c r="C323" t="s">
        <v>114</v>
      </c>
      <c r="D323">
        <v>4</v>
      </c>
      <c r="E323">
        <v>0</v>
      </c>
      <c r="F323">
        <v>0</v>
      </c>
      <c r="H323" t="s">
        <v>103</v>
      </c>
      <c r="I323">
        <f t="shared" si="15"/>
        <v>0</v>
      </c>
      <c r="J323">
        <f t="shared" si="16"/>
        <v>0</v>
      </c>
      <c r="L323" t="str">
        <f t="shared" si="17"/>
        <v>7260BLUMONT</v>
      </c>
      <c r="M323" t="s">
        <v>342</v>
      </c>
    </row>
    <row r="324" spans="1:13">
      <c r="A324" t="s">
        <v>502</v>
      </c>
      <c r="B324" t="s">
        <v>504</v>
      </c>
      <c r="C324" t="s">
        <v>114</v>
      </c>
      <c r="D324">
        <v>4</v>
      </c>
      <c r="E324">
        <v>0</v>
      </c>
      <c r="F324">
        <v>0</v>
      </c>
      <c r="H324" t="s">
        <v>103</v>
      </c>
      <c r="I324">
        <f t="shared" si="15"/>
        <v>0</v>
      </c>
      <c r="J324">
        <f t="shared" si="16"/>
        <v>0</v>
      </c>
      <c r="L324" t="str">
        <f t="shared" si="17"/>
        <v>7260CUCKOO</v>
      </c>
      <c r="M324" t="s">
        <v>342</v>
      </c>
    </row>
    <row r="325" spans="1:13">
      <c r="A325" t="s">
        <v>502</v>
      </c>
      <c r="B325" t="s">
        <v>505</v>
      </c>
      <c r="C325" t="s">
        <v>114</v>
      </c>
      <c r="D325">
        <v>4</v>
      </c>
      <c r="E325">
        <v>0</v>
      </c>
      <c r="F325">
        <v>0</v>
      </c>
      <c r="H325" t="s">
        <v>103</v>
      </c>
      <c r="I325">
        <f t="shared" si="15"/>
        <v>0</v>
      </c>
      <c r="J325">
        <f t="shared" si="16"/>
        <v>0</v>
      </c>
      <c r="L325" t="str">
        <f t="shared" si="17"/>
        <v>7260FORESTER</v>
      </c>
      <c r="M325" t="s">
        <v>342</v>
      </c>
    </row>
    <row r="326" spans="1:13">
      <c r="A326" t="s">
        <v>502</v>
      </c>
      <c r="B326" t="s">
        <v>506</v>
      </c>
      <c r="C326" t="s">
        <v>114</v>
      </c>
      <c r="D326">
        <v>4</v>
      </c>
      <c r="E326">
        <v>0</v>
      </c>
      <c r="F326">
        <v>0</v>
      </c>
      <c r="H326" t="s">
        <v>103</v>
      </c>
      <c r="I326">
        <f t="shared" si="15"/>
        <v>0</v>
      </c>
      <c r="J326">
        <f t="shared" si="16"/>
        <v>0</v>
      </c>
      <c r="L326" t="str">
        <f t="shared" si="17"/>
        <v>7260JETSONVILLE</v>
      </c>
      <c r="M326" t="s">
        <v>342</v>
      </c>
    </row>
    <row r="327" spans="1:13">
      <c r="A327" t="s">
        <v>502</v>
      </c>
      <c r="B327" t="s">
        <v>507</v>
      </c>
      <c r="C327" t="s">
        <v>114</v>
      </c>
      <c r="D327">
        <v>4</v>
      </c>
      <c r="E327">
        <v>0</v>
      </c>
      <c r="F327">
        <v>0</v>
      </c>
      <c r="H327" t="s">
        <v>103</v>
      </c>
      <c r="I327">
        <f t="shared" si="15"/>
        <v>0</v>
      </c>
      <c r="J327">
        <f t="shared" si="16"/>
        <v>0</v>
      </c>
      <c r="L327" t="str">
        <f t="shared" si="17"/>
        <v>7260KAMONA</v>
      </c>
      <c r="M327" t="s">
        <v>342</v>
      </c>
    </row>
    <row r="328" spans="1:13">
      <c r="A328" t="s">
        <v>502</v>
      </c>
      <c r="B328" t="s">
        <v>508</v>
      </c>
      <c r="C328" t="s">
        <v>114</v>
      </c>
      <c r="D328">
        <v>4</v>
      </c>
      <c r="E328">
        <v>0</v>
      </c>
      <c r="F328">
        <v>0</v>
      </c>
      <c r="H328" t="s">
        <v>103</v>
      </c>
      <c r="I328">
        <f t="shared" si="15"/>
        <v>0</v>
      </c>
      <c r="J328">
        <f t="shared" si="16"/>
        <v>0</v>
      </c>
      <c r="L328" t="str">
        <f t="shared" si="17"/>
        <v>7260LIETINNA</v>
      </c>
      <c r="M328" t="s">
        <v>342</v>
      </c>
    </row>
    <row r="329" spans="1:13">
      <c r="A329" t="s">
        <v>502</v>
      </c>
      <c r="B329" t="s">
        <v>509</v>
      </c>
      <c r="C329" t="s">
        <v>114</v>
      </c>
      <c r="D329">
        <v>4</v>
      </c>
      <c r="E329">
        <v>0</v>
      </c>
      <c r="F329">
        <v>0</v>
      </c>
      <c r="H329" t="s">
        <v>103</v>
      </c>
      <c r="I329">
        <f t="shared" si="15"/>
        <v>0</v>
      </c>
      <c r="J329">
        <f t="shared" si="16"/>
        <v>0</v>
      </c>
      <c r="L329" t="str">
        <f t="shared" si="17"/>
        <v>7260LISLE</v>
      </c>
      <c r="M329" t="s">
        <v>342</v>
      </c>
    </row>
    <row r="330" spans="1:13">
      <c r="A330" t="s">
        <v>502</v>
      </c>
      <c r="B330" t="s">
        <v>510</v>
      </c>
      <c r="C330" t="s">
        <v>114</v>
      </c>
      <c r="D330">
        <v>4</v>
      </c>
      <c r="E330">
        <v>0</v>
      </c>
      <c r="F330">
        <v>0</v>
      </c>
      <c r="H330" t="s">
        <v>103</v>
      </c>
      <c r="I330">
        <f t="shared" si="15"/>
        <v>0</v>
      </c>
      <c r="J330">
        <f t="shared" si="16"/>
        <v>0</v>
      </c>
      <c r="L330" t="str">
        <f t="shared" si="17"/>
        <v>7260NABOWLA</v>
      </c>
      <c r="M330" t="s">
        <v>342</v>
      </c>
    </row>
    <row r="331" spans="1:13">
      <c r="A331" t="s">
        <v>502</v>
      </c>
      <c r="B331" t="s">
        <v>511</v>
      </c>
      <c r="C331" t="s">
        <v>114</v>
      </c>
      <c r="D331">
        <v>4</v>
      </c>
      <c r="E331">
        <v>0</v>
      </c>
      <c r="F331">
        <v>0</v>
      </c>
      <c r="H331" t="s">
        <v>103</v>
      </c>
      <c r="I331">
        <f t="shared" si="15"/>
        <v>0</v>
      </c>
      <c r="J331">
        <f t="shared" si="16"/>
        <v>0</v>
      </c>
      <c r="L331" t="str">
        <f t="shared" si="17"/>
        <v>7260NORTH SCOTTSDALE</v>
      </c>
      <c r="M331" t="s">
        <v>342</v>
      </c>
    </row>
    <row r="332" spans="1:13">
      <c r="A332" t="s">
        <v>502</v>
      </c>
      <c r="B332" t="s">
        <v>512</v>
      </c>
      <c r="C332" t="s">
        <v>114</v>
      </c>
      <c r="D332">
        <v>4</v>
      </c>
      <c r="E332">
        <v>0</v>
      </c>
      <c r="F332">
        <v>0</v>
      </c>
      <c r="H332" t="s">
        <v>103</v>
      </c>
      <c r="I332">
        <f t="shared" si="15"/>
        <v>0</v>
      </c>
      <c r="J332">
        <f t="shared" si="16"/>
        <v>0</v>
      </c>
      <c r="L332" t="str">
        <f t="shared" si="17"/>
        <v>7260SCOTTSDALE</v>
      </c>
      <c r="M332" t="s">
        <v>342</v>
      </c>
    </row>
    <row r="333" spans="1:13">
      <c r="A333" t="s">
        <v>502</v>
      </c>
      <c r="B333" t="s">
        <v>513</v>
      </c>
      <c r="C333" t="s">
        <v>114</v>
      </c>
      <c r="D333">
        <v>4</v>
      </c>
      <c r="E333">
        <v>0</v>
      </c>
      <c r="F333">
        <v>0</v>
      </c>
      <c r="H333" t="s">
        <v>103</v>
      </c>
      <c r="I333">
        <f t="shared" si="15"/>
        <v>0</v>
      </c>
      <c r="J333">
        <f t="shared" si="16"/>
        <v>0</v>
      </c>
      <c r="L333" t="str">
        <f t="shared" si="17"/>
        <v>7260SOUTH SPRINGFIELD</v>
      </c>
      <c r="M333" t="s">
        <v>342</v>
      </c>
    </row>
    <row r="334" spans="1:13">
      <c r="A334" t="s">
        <v>502</v>
      </c>
      <c r="B334" t="s">
        <v>514</v>
      </c>
      <c r="C334" t="s">
        <v>114</v>
      </c>
      <c r="D334">
        <v>4</v>
      </c>
      <c r="E334">
        <v>0</v>
      </c>
      <c r="F334">
        <v>0</v>
      </c>
      <c r="H334" t="s">
        <v>103</v>
      </c>
      <c r="I334">
        <f t="shared" si="15"/>
        <v>0</v>
      </c>
      <c r="J334">
        <f t="shared" si="16"/>
        <v>0</v>
      </c>
      <c r="L334" t="str">
        <f t="shared" si="17"/>
        <v>7260SPRINGFIELD</v>
      </c>
      <c r="M334" t="s">
        <v>342</v>
      </c>
    </row>
    <row r="335" spans="1:13">
      <c r="A335" t="s">
        <v>502</v>
      </c>
      <c r="B335" t="s">
        <v>515</v>
      </c>
      <c r="C335" t="s">
        <v>114</v>
      </c>
      <c r="D335">
        <v>4</v>
      </c>
      <c r="E335">
        <v>0</v>
      </c>
      <c r="F335">
        <v>0</v>
      </c>
      <c r="H335" t="s">
        <v>103</v>
      </c>
      <c r="I335">
        <f t="shared" si="15"/>
        <v>0</v>
      </c>
      <c r="J335">
        <f t="shared" si="16"/>
        <v>0</v>
      </c>
      <c r="L335" t="str">
        <f t="shared" si="17"/>
        <v>7260TONGANAH</v>
      </c>
      <c r="M335" t="s">
        <v>342</v>
      </c>
    </row>
    <row r="336" spans="1:13">
      <c r="A336" t="s">
        <v>502</v>
      </c>
      <c r="B336" t="s">
        <v>516</v>
      </c>
      <c r="C336" t="s">
        <v>114</v>
      </c>
      <c r="D336">
        <v>4</v>
      </c>
      <c r="E336">
        <v>0</v>
      </c>
      <c r="F336">
        <v>0</v>
      </c>
      <c r="H336" t="s">
        <v>103</v>
      </c>
      <c r="I336">
        <f t="shared" si="15"/>
        <v>0</v>
      </c>
      <c r="J336">
        <f t="shared" si="16"/>
        <v>0</v>
      </c>
      <c r="L336" t="str">
        <f t="shared" si="17"/>
        <v>7260TULENDEENA</v>
      </c>
      <c r="M336" t="s">
        <v>342</v>
      </c>
    </row>
    <row r="337" spans="1:13">
      <c r="A337" t="s">
        <v>502</v>
      </c>
      <c r="B337" t="s">
        <v>517</v>
      </c>
      <c r="C337" t="s">
        <v>114</v>
      </c>
      <c r="D337">
        <v>4</v>
      </c>
      <c r="E337">
        <v>0</v>
      </c>
      <c r="F337">
        <v>0</v>
      </c>
      <c r="H337" t="s">
        <v>103</v>
      </c>
      <c r="I337">
        <f t="shared" si="15"/>
        <v>0</v>
      </c>
      <c r="J337">
        <f t="shared" si="16"/>
        <v>0</v>
      </c>
      <c r="L337" t="str">
        <f t="shared" si="17"/>
        <v>7260WEST SCOTTSDALE</v>
      </c>
      <c r="M337" t="s">
        <v>342</v>
      </c>
    </row>
    <row r="338" spans="1:13">
      <c r="A338" t="s">
        <v>518</v>
      </c>
      <c r="B338" t="s">
        <v>519</v>
      </c>
      <c r="C338" t="s">
        <v>114</v>
      </c>
      <c r="D338">
        <v>4</v>
      </c>
      <c r="E338">
        <v>0</v>
      </c>
      <c r="F338">
        <v>0</v>
      </c>
      <c r="H338" t="s">
        <v>103</v>
      </c>
      <c r="I338">
        <f t="shared" si="15"/>
        <v>0</v>
      </c>
      <c r="J338">
        <f t="shared" si="16"/>
        <v>0</v>
      </c>
      <c r="L338" t="str">
        <f t="shared" si="17"/>
        <v>7259MYRTLE BANK</v>
      </c>
      <c r="M338" t="s">
        <v>342</v>
      </c>
    </row>
    <row r="339" spans="1:13">
      <c r="A339" t="s">
        <v>518</v>
      </c>
      <c r="B339" t="s">
        <v>520</v>
      </c>
      <c r="C339" t="s">
        <v>114</v>
      </c>
      <c r="D339">
        <v>4</v>
      </c>
      <c r="E339">
        <v>0</v>
      </c>
      <c r="F339">
        <v>0</v>
      </c>
      <c r="H339" t="s">
        <v>103</v>
      </c>
      <c r="I339">
        <f t="shared" si="15"/>
        <v>0</v>
      </c>
      <c r="J339">
        <f t="shared" si="16"/>
        <v>0</v>
      </c>
      <c r="L339" t="str">
        <f t="shared" si="17"/>
        <v>7259NUNAMARA</v>
      </c>
      <c r="M339" t="s">
        <v>342</v>
      </c>
    </row>
    <row r="340" spans="1:13">
      <c r="A340" t="s">
        <v>518</v>
      </c>
      <c r="B340" t="s">
        <v>521</v>
      </c>
      <c r="C340" t="s">
        <v>114</v>
      </c>
      <c r="D340">
        <v>4</v>
      </c>
      <c r="E340">
        <v>0</v>
      </c>
      <c r="F340">
        <v>0</v>
      </c>
      <c r="H340" t="s">
        <v>103</v>
      </c>
      <c r="I340">
        <f t="shared" si="15"/>
        <v>0</v>
      </c>
      <c r="J340">
        <f t="shared" si="16"/>
        <v>0</v>
      </c>
      <c r="L340" t="str">
        <f t="shared" si="17"/>
        <v>7259PATERSONIA</v>
      </c>
      <c r="M340" t="s">
        <v>342</v>
      </c>
    </row>
    <row r="341" spans="1:13">
      <c r="A341" t="s">
        <v>518</v>
      </c>
      <c r="B341" t="s">
        <v>522</v>
      </c>
      <c r="C341" t="s">
        <v>114</v>
      </c>
      <c r="D341">
        <v>4</v>
      </c>
      <c r="E341">
        <v>0</v>
      </c>
      <c r="F341">
        <v>0</v>
      </c>
      <c r="H341" t="s">
        <v>103</v>
      </c>
      <c r="I341">
        <f t="shared" si="15"/>
        <v>0</v>
      </c>
      <c r="J341">
        <f t="shared" si="16"/>
        <v>0</v>
      </c>
      <c r="L341" t="str">
        <f t="shared" si="17"/>
        <v>7259TARGA</v>
      </c>
      <c r="M341" t="s">
        <v>342</v>
      </c>
    </row>
    <row r="342" spans="1:13">
      <c r="A342" t="s">
        <v>518</v>
      </c>
      <c r="B342" t="s">
        <v>523</v>
      </c>
      <c r="C342" t="s">
        <v>114</v>
      </c>
      <c r="D342">
        <v>4</v>
      </c>
      <c r="E342">
        <v>0</v>
      </c>
      <c r="F342">
        <v>0</v>
      </c>
      <c r="H342" t="s">
        <v>103</v>
      </c>
      <c r="I342">
        <f t="shared" si="15"/>
        <v>0</v>
      </c>
      <c r="J342">
        <f t="shared" si="16"/>
        <v>0</v>
      </c>
      <c r="L342" t="str">
        <f t="shared" si="17"/>
        <v>7259TAYENE</v>
      </c>
      <c r="M342" t="s">
        <v>342</v>
      </c>
    </row>
    <row r="343" spans="1:13">
      <c r="A343" t="s">
        <v>524</v>
      </c>
      <c r="B343" t="s">
        <v>525</v>
      </c>
      <c r="C343" t="s">
        <v>114</v>
      </c>
      <c r="D343">
        <v>2</v>
      </c>
      <c r="E343">
        <v>0</v>
      </c>
      <c r="F343">
        <v>2</v>
      </c>
      <c r="H343" t="s">
        <v>103</v>
      </c>
      <c r="I343">
        <f t="shared" si="15"/>
        <v>0</v>
      </c>
      <c r="J343">
        <f t="shared" si="16"/>
        <v>0</v>
      </c>
      <c r="L343" t="str">
        <f t="shared" si="17"/>
        <v>7258BREADALBANE</v>
      </c>
      <c r="M343" t="s">
        <v>342</v>
      </c>
    </row>
    <row r="344" spans="1:13">
      <c r="A344" t="s">
        <v>524</v>
      </c>
      <c r="B344" t="s">
        <v>526</v>
      </c>
      <c r="C344" t="s">
        <v>114</v>
      </c>
      <c r="D344">
        <v>2</v>
      </c>
      <c r="E344">
        <v>0</v>
      </c>
      <c r="F344">
        <v>2</v>
      </c>
      <c r="H344" t="s">
        <v>103</v>
      </c>
      <c r="I344">
        <f t="shared" si="15"/>
        <v>0</v>
      </c>
      <c r="J344">
        <f t="shared" si="16"/>
        <v>0</v>
      </c>
      <c r="L344" t="str">
        <f t="shared" si="17"/>
        <v>7258RELBIA</v>
      </c>
      <c r="M344" t="s">
        <v>342</v>
      </c>
    </row>
    <row r="345" spans="1:13">
      <c r="A345" t="s">
        <v>524</v>
      </c>
      <c r="B345" t="s">
        <v>527</v>
      </c>
      <c r="C345" t="s">
        <v>114</v>
      </c>
      <c r="D345">
        <v>2</v>
      </c>
      <c r="E345">
        <v>0</v>
      </c>
      <c r="F345">
        <v>2</v>
      </c>
      <c r="H345" t="s">
        <v>103</v>
      </c>
      <c r="I345">
        <f t="shared" si="15"/>
        <v>0</v>
      </c>
      <c r="J345">
        <f t="shared" si="16"/>
        <v>0</v>
      </c>
      <c r="L345" t="str">
        <f t="shared" si="17"/>
        <v>7258WHITE HILLS</v>
      </c>
      <c r="M345" t="s">
        <v>342</v>
      </c>
    </row>
    <row r="346" spans="1:13">
      <c r="A346" t="s">
        <v>528</v>
      </c>
      <c r="B346" t="s">
        <v>529</v>
      </c>
      <c r="C346" t="s">
        <v>114</v>
      </c>
      <c r="D346">
        <v>5</v>
      </c>
      <c r="E346">
        <v>0</v>
      </c>
      <c r="F346">
        <v>0</v>
      </c>
      <c r="H346" t="s">
        <v>103</v>
      </c>
      <c r="I346">
        <f t="shared" si="15"/>
        <v>0</v>
      </c>
      <c r="J346">
        <f t="shared" si="16"/>
        <v>0</v>
      </c>
      <c r="L346" t="str">
        <f t="shared" si="17"/>
        <v>7257CAPE BARREN ISLAND</v>
      </c>
      <c r="M346" t="s">
        <v>342</v>
      </c>
    </row>
    <row r="347" spans="1:13">
      <c r="A347" t="s">
        <v>530</v>
      </c>
      <c r="B347" t="s">
        <v>531</v>
      </c>
      <c r="C347" t="s">
        <v>114</v>
      </c>
      <c r="D347">
        <v>4</v>
      </c>
      <c r="E347">
        <v>0</v>
      </c>
      <c r="F347">
        <v>0</v>
      </c>
      <c r="H347" t="s">
        <v>155</v>
      </c>
      <c r="I347">
        <f t="shared" si="15"/>
        <v>0</v>
      </c>
      <c r="J347">
        <f t="shared" si="16"/>
        <v>0</v>
      </c>
      <c r="L347" t="str">
        <f t="shared" si="17"/>
        <v>7256BUNGAREE</v>
      </c>
      <c r="M347" t="s">
        <v>144</v>
      </c>
    </row>
    <row r="348" spans="1:13">
      <c r="A348" t="s">
        <v>530</v>
      </c>
      <c r="B348" t="s">
        <v>532</v>
      </c>
      <c r="C348" t="s">
        <v>114</v>
      </c>
      <c r="D348">
        <v>4</v>
      </c>
      <c r="E348">
        <v>0</v>
      </c>
      <c r="F348">
        <v>0</v>
      </c>
      <c r="H348" t="s">
        <v>155</v>
      </c>
      <c r="I348">
        <f t="shared" si="15"/>
        <v>0</v>
      </c>
      <c r="J348">
        <f t="shared" si="16"/>
        <v>0</v>
      </c>
      <c r="L348" t="str">
        <f t="shared" si="17"/>
        <v>7256CURRIE</v>
      </c>
      <c r="M348" t="s">
        <v>144</v>
      </c>
    </row>
    <row r="349" spans="1:13">
      <c r="A349" t="s">
        <v>530</v>
      </c>
      <c r="B349" t="s">
        <v>533</v>
      </c>
      <c r="C349" t="s">
        <v>114</v>
      </c>
      <c r="D349">
        <v>4</v>
      </c>
      <c r="E349">
        <v>0</v>
      </c>
      <c r="F349">
        <v>0</v>
      </c>
      <c r="H349" t="s">
        <v>155</v>
      </c>
      <c r="I349">
        <f t="shared" si="15"/>
        <v>0</v>
      </c>
      <c r="J349">
        <f t="shared" si="16"/>
        <v>0</v>
      </c>
      <c r="L349" t="str">
        <f t="shared" si="17"/>
        <v>7256EGG LAGOON</v>
      </c>
      <c r="M349" t="s">
        <v>144</v>
      </c>
    </row>
    <row r="350" spans="1:13">
      <c r="A350" t="s">
        <v>530</v>
      </c>
      <c r="B350" t="s">
        <v>534</v>
      </c>
      <c r="C350" t="s">
        <v>114</v>
      </c>
      <c r="D350">
        <v>4</v>
      </c>
      <c r="E350">
        <v>0</v>
      </c>
      <c r="F350">
        <v>0</v>
      </c>
      <c r="H350" t="s">
        <v>155</v>
      </c>
      <c r="I350">
        <f t="shared" si="15"/>
        <v>0</v>
      </c>
      <c r="J350">
        <f t="shared" si="16"/>
        <v>0</v>
      </c>
      <c r="L350" t="str">
        <f t="shared" si="17"/>
        <v>7256GRASSY</v>
      </c>
      <c r="M350" t="s">
        <v>144</v>
      </c>
    </row>
    <row r="351" spans="1:13">
      <c r="A351" t="s">
        <v>530</v>
      </c>
      <c r="B351" t="s">
        <v>535</v>
      </c>
      <c r="C351" t="s">
        <v>114</v>
      </c>
      <c r="D351">
        <v>4</v>
      </c>
      <c r="E351">
        <v>0</v>
      </c>
      <c r="F351">
        <v>0</v>
      </c>
      <c r="H351" t="s">
        <v>155</v>
      </c>
      <c r="I351">
        <f t="shared" si="15"/>
        <v>0</v>
      </c>
      <c r="J351">
        <f t="shared" si="16"/>
        <v>0</v>
      </c>
      <c r="L351" t="str">
        <f t="shared" si="17"/>
        <v>7256LOORANA</v>
      </c>
      <c r="M351" t="s">
        <v>144</v>
      </c>
    </row>
    <row r="352" spans="1:13">
      <c r="A352" t="s">
        <v>530</v>
      </c>
      <c r="B352" t="s">
        <v>536</v>
      </c>
      <c r="C352" t="s">
        <v>114</v>
      </c>
      <c r="D352">
        <v>4</v>
      </c>
      <c r="E352">
        <v>0</v>
      </c>
      <c r="F352">
        <v>0</v>
      </c>
      <c r="H352" t="s">
        <v>155</v>
      </c>
      <c r="I352">
        <f t="shared" si="15"/>
        <v>0</v>
      </c>
      <c r="J352">
        <f t="shared" si="16"/>
        <v>0</v>
      </c>
      <c r="L352" t="str">
        <f t="shared" si="17"/>
        <v>7256LYMWOOD</v>
      </c>
      <c r="M352" t="s">
        <v>144</v>
      </c>
    </row>
    <row r="353" spans="1:13">
      <c r="A353" t="s">
        <v>530</v>
      </c>
      <c r="B353" t="s">
        <v>537</v>
      </c>
      <c r="C353" t="s">
        <v>114</v>
      </c>
      <c r="D353">
        <v>4</v>
      </c>
      <c r="E353">
        <v>0</v>
      </c>
      <c r="F353">
        <v>0</v>
      </c>
      <c r="H353" t="s">
        <v>155</v>
      </c>
      <c r="I353">
        <f t="shared" si="15"/>
        <v>0</v>
      </c>
      <c r="J353">
        <f t="shared" si="16"/>
        <v>0</v>
      </c>
      <c r="L353" t="str">
        <f t="shared" si="17"/>
        <v>7256NARACOOPA</v>
      </c>
      <c r="M353" t="s">
        <v>144</v>
      </c>
    </row>
    <row r="354" spans="1:13">
      <c r="A354" t="s">
        <v>530</v>
      </c>
      <c r="B354" t="s">
        <v>538</v>
      </c>
      <c r="C354" t="s">
        <v>114</v>
      </c>
      <c r="D354">
        <v>4</v>
      </c>
      <c r="E354">
        <v>0</v>
      </c>
      <c r="F354">
        <v>0</v>
      </c>
      <c r="H354" t="s">
        <v>155</v>
      </c>
      <c r="I354">
        <f t="shared" si="15"/>
        <v>0</v>
      </c>
      <c r="J354">
        <f t="shared" si="16"/>
        <v>0</v>
      </c>
      <c r="L354" t="str">
        <f t="shared" si="17"/>
        <v>7256NUGARA</v>
      </c>
      <c r="M354" t="s">
        <v>144</v>
      </c>
    </row>
    <row r="355" spans="1:13">
      <c r="A355" t="s">
        <v>530</v>
      </c>
      <c r="B355" t="s">
        <v>539</v>
      </c>
      <c r="C355" t="s">
        <v>114</v>
      </c>
      <c r="D355">
        <v>4</v>
      </c>
      <c r="E355">
        <v>0</v>
      </c>
      <c r="F355">
        <v>0</v>
      </c>
      <c r="H355" t="s">
        <v>155</v>
      </c>
      <c r="I355">
        <f t="shared" si="15"/>
        <v>0</v>
      </c>
      <c r="J355">
        <f t="shared" si="16"/>
        <v>0</v>
      </c>
      <c r="L355" t="str">
        <f t="shared" si="17"/>
        <v>7256PEARSHAPE</v>
      </c>
      <c r="M355" t="s">
        <v>144</v>
      </c>
    </row>
    <row r="356" spans="1:13">
      <c r="A356" t="s">
        <v>530</v>
      </c>
      <c r="B356" t="s">
        <v>540</v>
      </c>
      <c r="C356" t="s">
        <v>114</v>
      </c>
      <c r="D356">
        <v>4</v>
      </c>
      <c r="E356">
        <v>0</v>
      </c>
      <c r="F356">
        <v>0</v>
      </c>
      <c r="H356" t="s">
        <v>155</v>
      </c>
      <c r="I356">
        <f t="shared" si="15"/>
        <v>0</v>
      </c>
      <c r="J356">
        <f t="shared" si="16"/>
        <v>0</v>
      </c>
      <c r="L356" t="str">
        <f t="shared" si="17"/>
        <v>7256PEGARAH</v>
      </c>
      <c r="M356" t="s">
        <v>144</v>
      </c>
    </row>
    <row r="357" spans="1:13">
      <c r="A357" t="s">
        <v>530</v>
      </c>
      <c r="B357" t="s">
        <v>541</v>
      </c>
      <c r="C357" t="s">
        <v>114</v>
      </c>
      <c r="D357">
        <v>4</v>
      </c>
      <c r="E357">
        <v>0</v>
      </c>
      <c r="F357">
        <v>0</v>
      </c>
      <c r="H357" t="s">
        <v>155</v>
      </c>
      <c r="I357">
        <f t="shared" si="15"/>
        <v>0</v>
      </c>
      <c r="J357">
        <f t="shared" si="16"/>
        <v>0</v>
      </c>
      <c r="L357" t="str">
        <f t="shared" si="17"/>
        <v>7256REEKARA</v>
      </c>
      <c r="M357" t="s">
        <v>144</v>
      </c>
    </row>
    <row r="358" spans="1:13">
      <c r="A358" t="s">
        <v>530</v>
      </c>
      <c r="B358" t="s">
        <v>542</v>
      </c>
      <c r="C358" t="s">
        <v>114</v>
      </c>
      <c r="D358">
        <v>4</v>
      </c>
      <c r="E358">
        <v>0</v>
      </c>
      <c r="F358">
        <v>0</v>
      </c>
      <c r="H358" t="s">
        <v>155</v>
      </c>
      <c r="I358">
        <f t="shared" si="15"/>
        <v>0</v>
      </c>
      <c r="J358">
        <f t="shared" si="16"/>
        <v>0</v>
      </c>
      <c r="L358" t="str">
        <f t="shared" si="17"/>
        <v>7256SEA ELEPHANT</v>
      </c>
      <c r="M358" t="s">
        <v>144</v>
      </c>
    </row>
    <row r="359" spans="1:13">
      <c r="A359" t="s">
        <v>530</v>
      </c>
      <c r="B359" t="s">
        <v>543</v>
      </c>
      <c r="C359" t="s">
        <v>114</v>
      </c>
      <c r="D359">
        <v>4</v>
      </c>
      <c r="E359">
        <v>0</v>
      </c>
      <c r="F359">
        <v>0</v>
      </c>
      <c r="H359" t="s">
        <v>155</v>
      </c>
      <c r="I359">
        <f t="shared" si="15"/>
        <v>0</v>
      </c>
      <c r="J359">
        <f t="shared" si="16"/>
        <v>0</v>
      </c>
      <c r="L359" t="str">
        <f t="shared" si="17"/>
        <v>7256SURPRISE BAY</v>
      </c>
      <c r="M359" t="s">
        <v>144</v>
      </c>
    </row>
    <row r="360" spans="1:13">
      <c r="A360" t="s">
        <v>530</v>
      </c>
      <c r="B360" t="s">
        <v>544</v>
      </c>
      <c r="C360" t="s">
        <v>114</v>
      </c>
      <c r="D360">
        <v>4</v>
      </c>
      <c r="E360">
        <v>0</v>
      </c>
      <c r="F360">
        <v>0</v>
      </c>
      <c r="H360" t="s">
        <v>155</v>
      </c>
      <c r="I360">
        <f t="shared" si="15"/>
        <v>0</v>
      </c>
      <c r="J360">
        <f t="shared" si="16"/>
        <v>0</v>
      </c>
      <c r="L360" t="str">
        <f t="shared" si="17"/>
        <v>7256WICKHAM</v>
      </c>
      <c r="M360" t="s">
        <v>144</v>
      </c>
    </row>
    <row r="361" spans="1:13">
      <c r="A361" t="s">
        <v>530</v>
      </c>
      <c r="B361" t="s">
        <v>545</v>
      </c>
      <c r="C361" t="s">
        <v>114</v>
      </c>
      <c r="D361">
        <v>4</v>
      </c>
      <c r="E361">
        <v>0</v>
      </c>
      <c r="F361">
        <v>0</v>
      </c>
      <c r="H361" t="s">
        <v>155</v>
      </c>
      <c r="I361">
        <f t="shared" si="15"/>
        <v>0</v>
      </c>
      <c r="J361">
        <f t="shared" si="16"/>
        <v>0</v>
      </c>
      <c r="L361" t="str">
        <f t="shared" si="17"/>
        <v>7256YAMBACOONA</v>
      </c>
      <c r="M361" t="s">
        <v>144</v>
      </c>
    </row>
    <row r="362" spans="1:13">
      <c r="A362" t="s">
        <v>530</v>
      </c>
      <c r="B362" t="s">
        <v>546</v>
      </c>
      <c r="C362" t="s">
        <v>114</v>
      </c>
      <c r="D362">
        <v>4</v>
      </c>
      <c r="E362">
        <v>0</v>
      </c>
      <c r="F362">
        <v>0</v>
      </c>
      <c r="H362" t="s">
        <v>155</v>
      </c>
      <c r="I362">
        <f t="shared" si="15"/>
        <v>0</v>
      </c>
      <c r="J362">
        <f t="shared" si="16"/>
        <v>0</v>
      </c>
      <c r="L362" t="str">
        <f t="shared" si="17"/>
        <v>7256YARRA CREEK</v>
      </c>
      <c r="M362" t="s">
        <v>144</v>
      </c>
    </row>
    <row r="363" spans="1:13">
      <c r="A363" t="s">
        <v>547</v>
      </c>
      <c r="B363" t="s">
        <v>548</v>
      </c>
      <c r="C363" t="s">
        <v>114</v>
      </c>
      <c r="D363">
        <v>4</v>
      </c>
      <c r="E363">
        <v>0</v>
      </c>
      <c r="F363">
        <v>0</v>
      </c>
      <c r="H363" t="s">
        <v>103</v>
      </c>
      <c r="I363">
        <f t="shared" si="15"/>
        <v>0</v>
      </c>
      <c r="J363">
        <f t="shared" si="16"/>
        <v>0</v>
      </c>
      <c r="L363" t="str">
        <f t="shared" si="17"/>
        <v>7255BLUE ROCKS</v>
      </c>
      <c r="M363" t="s">
        <v>342</v>
      </c>
    </row>
    <row r="364" spans="1:13">
      <c r="A364" t="s">
        <v>547</v>
      </c>
      <c r="B364" t="s">
        <v>549</v>
      </c>
      <c r="C364" t="s">
        <v>114</v>
      </c>
      <c r="D364">
        <v>4</v>
      </c>
      <c r="E364">
        <v>0</v>
      </c>
      <c r="F364">
        <v>0</v>
      </c>
      <c r="H364" t="s">
        <v>103</v>
      </c>
      <c r="I364">
        <f t="shared" si="15"/>
        <v>0</v>
      </c>
      <c r="J364">
        <f t="shared" si="16"/>
        <v>0</v>
      </c>
      <c r="L364" t="str">
        <f t="shared" si="17"/>
        <v>7255EMITA</v>
      </c>
      <c r="M364" t="s">
        <v>342</v>
      </c>
    </row>
    <row r="365" spans="1:13">
      <c r="A365" t="s">
        <v>547</v>
      </c>
      <c r="B365" t="s">
        <v>550</v>
      </c>
      <c r="C365" t="s">
        <v>114</v>
      </c>
      <c r="D365">
        <v>4</v>
      </c>
      <c r="E365">
        <v>0</v>
      </c>
      <c r="F365">
        <v>0</v>
      </c>
      <c r="H365" t="s">
        <v>103</v>
      </c>
      <c r="I365">
        <f t="shared" si="15"/>
        <v>0</v>
      </c>
      <c r="J365">
        <f t="shared" si="16"/>
        <v>0</v>
      </c>
      <c r="L365" t="str">
        <f t="shared" si="17"/>
        <v>7255KILLIECRANKIE</v>
      </c>
      <c r="M365" t="s">
        <v>342</v>
      </c>
    </row>
    <row r="366" spans="1:13">
      <c r="A366" t="s">
        <v>547</v>
      </c>
      <c r="B366" t="s">
        <v>551</v>
      </c>
      <c r="C366" t="s">
        <v>114</v>
      </c>
      <c r="D366">
        <v>4</v>
      </c>
      <c r="E366">
        <v>0</v>
      </c>
      <c r="F366">
        <v>0</v>
      </c>
      <c r="H366" t="s">
        <v>103</v>
      </c>
      <c r="I366">
        <f t="shared" si="15"/>
        <v>0</v>
      </c>
      <c r="J366">
        <f t="shared" si="16"/>
        <v>0</v>
      </c>
      <c r="L366" t="str">
        <f t="shared" si="17"/>
        <v>7255LACKRANA</v>
      </c>
      <c r="M366" t="s">
        <v>342</v>
      </c>
    </row>
    <row r="367" spans="1:13">
      <c r="A367" t="s">
        <v>547</v>
      </c>
      <c r="B367" t="s">
        <v>552</v>
      </c>
      <c r="C367" t="s">
        <v>114</v>
      </c>
      <c r="D367">
        <v>4</v>
      </c>
      <c r="E367">
        <v>0</v>
      </c>
      <c r="F367">
        <v>0</v>
      </c>
      <c r="H367" t="s">
        <v>103</v>
      </c>
      <c r="I367">
        <f t="shared" si="15"/>
        <v>0</v>
      </c>
      <c r="J367">
        <f t="shared" si="16"/>
        <v>0</v>
      </c>
      <c r="L367" t="str">
        <f t="shared" si="17"/>
        <v>7255LADY BARRON</v>
      </c>
      <c r="M367" t="s">
        <v>342</v>
      </c>
    </row>
    <row r="368" spans="1:13">
      <c r="A368" t="s">
        <v>547</v>
      </c>
      <c r="B368" t="s">
        <v>553</v>
      </c>
      <c r="C368" t="s">
        <v>114</v>
      </c>
      <c r="D368">
        <v>4</v>
      </c>
      <c r="E368">
        <v>0</v>
      </c>
      <c r="F368">
        <v>0</v>
      </c>
      <c r="H368" t="s">
        <v>103</v>
      </c>
      <c r="I368">
        <f t="shared" si="15"/>
        <v>0</v>
      </c>
      <c r="J368">
        <f t="shared" si="16"/>
        <v>0</v>
      </c>
      <c r="L368" t="str">
        <f t="shared" si="17"/>
        <v>7255LEEKA</v>
      </c>
      <c r="M368" t="s">
        <v>342</v>
      </c>
    </row>
    <row r="369" spans="1:13">
      <c r="A369" t="s">
        <v>547</v>
      </c>
      <c r="B369" t="s">
        <v>554</v>
      </c>
      <c r="C369" t="s">
        <v>114</v>
      </c>
      <c r="D369">
        <v>4</v>
      </c>
      <c r="E369">
        <v>0</v>
      </c>
      <c r="F369">
        <v>0</v>
      </c>
      <c r="H369" t="s">
        <v>103</v>
      </c>
      <c r="I369">
        <f t="shared" si="15"/>
        <v>0</v>
      </c>
      <c r="J369">
        <f t="shared" si="16"/>
        <v>0</v>
      </c>
      <c r="L369" t="str">
        <f t="shared" si="17"/>
        <v>7255LOCCOTA</v>
      </c>
      <c r="M369" t="s">
        <v>342</v>
      </c>
    </row>
    <row r="370" spans="1:13">
      <c r="A370" t="s">
        <v>547</v>
      </c>
      <c r="B370" t="s">
        <v>555</v>
      </c>
      <c r="C370" t="s">
        <v>114</v>
      </c>
      <c r="D370">
        <v>4</v>
      </c>
      <c r="E370">
        <v>0</v>
      </c>
      <c r="F370">
        <v>0</v>
      </c>
      <c r="H370" t="s">
        <v>103</v>
      </c>
      <c r="I370">
        <f t="shared" si="15"/>
        <v>0</v>
      </c>
      <c r="J370">
        <f t="shared" si="16"/>
        <v>0</v>
      </c>
      <c r="L370" t="str">
        <f t="shared" si="17"/>
        <v>7255LUGHRATA</v>
      </c>
      <c r="M370" t="s">
        <v>342</v>
      </c>
    </row>
    <row r="371" spans="1:13">
      <c r="A371" t="s">
        <v>547</v>
      </c>
      <c r="B371" t="s">
        <v>556</v>
      </c>
      <c r="C371" t="s">
        <v>114</v>
      </c>
      <c r="D371">
        <v>4</v>
      </c>
      <c r="E371">
        <v>0</v>
      </c>
      <c r="F371">
        <v>0</v>
      </c>
      <c r="H371" t="s">
        <v>103</v>
      </c>
      <c r="I371">
        <f t="shared" si="15"/>
        <v>0</v>
      </c>
      <c r="J371">
        <f t="shared" si="16"/>
        <v>0</v>
      </c>
      <c r="L371" t="str">
        <f t="shared" si="17"/>
        <v>7255MEMANA</v>
      </c>
      <c r="M371" t="s">
        <v>342</v>
      </c>
    </row>
    <row r="372" spans="1:13">
      <c r="A372" t="s">
        <v>547</v>
      </c>
      <c r="B372" t="s">
        <v>557</v>
      </c>
      <c r="C372" t="s">
        <v>114</v>
      </c>
      <c r="D372">
        <v>4</v>
      </c>
      <c r="E372">
        <v>0</v>
      </c>
      <c r="F372">
        <v>0</v>
      </c>
      <c r="H372" t="s">
        <v>103</v>
      </c>
      <c r="I372">
        <f t="shared" si="15"/>
        <v>0</v>
      </c>
      <c r="J372">
        <f t="shared" si="16"/>
        <v>0</v>
      </c>
      <c r="L372" t="str">
        <f t="shared" si="17"/>
        <v>7255PALANA</v>
      </c>
      <c r="M372" t="s">
        <v>342</v>
      </c>
    </row>
    <row r="373" spans="1:13">
      <c r="A373" t="s">
        <v>547</v>
      </c>
      <c r="B373" t="s">
        <v>558</v>
      </c>
      <c r="C373" t="s">
        <v>114</v>
      </c>
      <c r="D373">
        <v>4</v>
      </c>
      <c r="E373">
        <v>0</v>
      </c>
      <c r="F373">
        <v>0</v>
      </c>
      <c r="H373" t="s">
        <v>103</v>
      </c>
      <c r="I373">
        <f t="shared" si="15"/>
        <v>0</v>
      </c>
      <c r="J373">
        <f t="shared" si="16"/>
        <v>0</v>
      </c>
      <c r="L373" t="str">
        <f t="shared" si="17"/>
        <v>7255RANGA</v>
      </c>
      <c r="M373" t="s">
        <v>342</v>
      </c>
    </row>
    <row r="374" spans="1:13">
      <c r="A374" t="s">
        <v>547</v>
      </c>
      <c r="B374" t="s">
        <v>559</v>
      </c>
      <c r="C374" t="s">
        <v>114</v>
      </c>
      <c r="D374">
        <v>4</v>
      </c>
      <c r="E374">
        <v>0</v>
      </c>
      <c r="F374">
        <v>0</v>
      </c>
      <c r="H374" t="s">
        <v>103</v>
      </c>
      <c r="I374">
        <f t="shared" si="15"/>
        <v>0</v>
      </c>
      <c r="J374">
        <f t="shared" si="16"/>
        <v>0</v>
      </c>
      <c r="L374" t="str">
        <f t="shared" si="17"/>
        <v>7255STRZELECKI</v>
      </c>
      <c r="M374" t="s">
        <v>342</v>
      </c>
    </row>
    <row r="375" spans="1:13">
      <c r="A375" t="s">
        <v>547</v>
      </c>
      <c r="B375" t="s">
        <v>560</v>
      </c>
      <c r="C375" t="s">
        <v>114</v>
      </c>
      <c r="D375">
        <v>4</v>
      </c>
      <c r="E375">
        <v>0</v>
      </c>
      <c r="F375">
        <v>0</v>
      </c>
      <c r="H375" t="s">
        <v>103</v>
      </c>
      <c r="I375">
        <f t="shared" si="15"/>
        <v>0</v>
      </c>
      <c r="J375">
        <f t="shared" si="16"/>
        <v>0</v>
      </c>
      <c r="L375" t="str">
        <f t="shared" si="17"/>
        <v>7255WHITEMARK</v>
      </c>
      <c r="M375" t="s">
        <v>342</v>
      </c>
    </row>
    <row r="376" spans="1:13">
      <c r="A376" t="s">
        <v>547</v>
      </c>
      <c r="B376" t="s">
        <v>561</v>
      </c>
      <c r="C376" t="s">
        <v>114</v>
      </c>
      <c r="D376">
        <v>4</v>
      </c>
      <c r="E376">
        <v>0</v>
      </c>
      <c r="F376">
        <v>0</v>
      </c>
      <c r="H376" t="s">
        <v>103</v>
      </c>
      <c r="I376">
        <f t="shared" si="15"/>
        <v>0</v>
      </c>
      <c r="J376">
        <f t="shared" si="16"/>
        <v>0</v>
      </c>
      <c r="L376" t="str">
        <f t="shared" si="17"/>
        <v>7255WINGAROO</v>
      </c>
      <c r="M376" t="s">
        <v>342</v>
      </c>
    </row>
    <row r="377" spans="1:13">
      <c r="A377" t="s">
        <v>562</v>
      </c>
      <c r="B377" t="s">
        <v>563</v>
      </c>
      <c r="C377" t="s">
        <v>114</v>
      </c>
      <c r="D377">
        <v>4</v>
      </c>
      <c r="E377">
        <v>0</v>
      </c>
      <c r="F377">
        <v>0</v>
      </c>
      <c r="H377" t="s">
        <v>103</v>
      </c>
      <c r="I377">
        <f t="shared" si="15"/>
        <v>0</v>
      </c>
      <c r="J377">
        <f t="shared" si="16"/>
        <v>0</v>
      </c>
      <c r="L377" t="str">
        <f t="shared" si="17"/>
        <v>7254BELLINGHAM</v>
      </c>
      <c r="M377" t="s">
        <v>342</v>
      </c>
    </row>
    <row r="378" spans="1:13">
      <c r="A378" t="s">
        <v>562</v>
      </c>
      <c r="B378" t="s">
        <v>564</v>
      </c>
      <c r="C378" t="s">
        <v>114</v>
      </c>
      <c r="D378">
        <v>4</v>
      </c>
      <c r="E378">
        <v>0</v>
      </c>
      <c r="F378">
        <v>0</v>
      </c>
      <c r="H378" t="s">
        <v>103</v>
      </c>
      <c r="I378">
        <f t="shared" si="15"/>
        <v>0</v>
      </c>
      <c r="J378">
        <f t="shared" si="16"/>
        <v>0</v>
      </c>
      <c r="L378" t="str">
        <f t="shared" si="17"/>
        <v>7254GOLCONDA</v>
      </c>
      <c r="M378" t="s">
        <v>342</v>
      </c>
    </row>
    <row r="379" spans="1:13">
      <c r="A379" t="s">
        <v>562</v>
      </c>
      <c r="B379" t="s">
        <v>565</v>
      </c>
      <c r="C379" t="s">
        <v>114</v>
      </c>
      <c r="D379">
        <v>4</v>
      </c>
      <c r="E379">
        <v>0</v>
      </c>
      <c r="F379">
        <v>0</v>
      </c>
      <c r="H379" t="s">
        <v>103</v>
      </c>
      <c r="I379">
        <f t="shared" si="15"/>
        <v>0</v>
      </c>
      <c r="J379">
        <f t="shared" si="16"/>
        <v>0</v>
      </c>
      <c r="L379" t="str">
        <f t="shared" si="17"/>
        <v>7254LEBRINA</v>
      </c>
      <c r="M379" t="s">
        <v>342</v>
      </c>
    </row>
    <row r="380" spans="1:13">
      <c r="A380" t="s">
        <v>562</v>
      </c>
      <c r="B380" t="s">
        <v>566</v>
      </c>
      <c r="C380" t="s">
        <v>114</v>
      </c>
      <c r="D380">
        <v>4</v>
      </c>
      <c r="E380">
        <v>0</v>
      </c>
      <c r="F380">
        <v>0</v>
      </c>
      <c r="H380" t="s">
        <v>103</v>
      </c>
      <c r="I380">
        <f t="shared" si="15"/>
        <v>0</v>
      </c>
      <c r="J380">
        <f t="shared" si="16"/>
        <v>0</v>
      </c>
      <c r="L380" t="str">
        <f t="shared" si="17"/>
        <v>7254PIPERS BROOK</v>
      </c>
      <c r="M380" t="s">
        <v>342</v>
      </c>
    </row>
    <row r="381" spans="1:13">
      <c r="A381" t="s">
        <v>562</v>
      </c>
      <c r="B381" t="s">
        <v>567</v>
      </c>
      <c r="C381" t="s">
        <v>114</v>
      </c>
      <c r="D381">
        <v>4</v>
      </c>
      <c r="E381">
        <v>0</v>
      </c>
      <c r="F381">
        <v>0</v>
      </c>
      <c r="H381" t="s">
        <v>103</v>
      </c>
      <c r="I381">
        <f t="shared" si="15"/>
        <v>0</v>
      </c>
      <c r="J381">
        <f t="shared" si="16"/>
        <v>0</v>
      </c>
      <c r="L381" t="str">
        <f t="shared" si="17"/>
        <v>7254RETREAT</v>
      </c>
      <c r="M381" t="s">
        <v>342</v>
      </c>
    </row>
    <row r="382" spans="1:13">
      <c r="A382" t="s">
        <v>562</v>
      </c>
      <c r="B382" t="s">
        <v>568</v>
      </c>
      <c r="C382" t="s">
        <v>114</v>
      </c>
      <c r="D382">
        <v>4</v>
      </c>
      <c r="E382">
        <v>0</v>
      </c>
      <c r="F382">
        <v>0</v>
      </c>
      <c r="H382" t="s">
        <v>103</v>
      </c>
      <c r="I382">
        <f t="shared" si="15"/>
        <v>0</v>
      </c>
      <c r="J382">
        <f t="shared" si="16"/>
        <v>0</v>
      </c>
      <c r="L382" t="str">
        <f t="shared" si="17"/>
        <v>7254TUNNEL</v>
      </c>
      <c r="M382" t="s">
        <v>342</v>
      </c>
    </row>
    <row r="383" spans="1:13">
      <c r="A383" t="s">
        <v>562</v>
      </c>
      <c r="B383" t="s">
        <v>569</v>
      </c>
      <c r="C383" t="s">
        <v>114</v>
      </c>
      <c r="D383">
        <v>4</v>
      </c>
      <c r="E383">
        <v>0</v>
      </c>
      <c r="F383">
        <v>0</v>
      </c>
      <c r="H383" t="s">
        <v>103</v>
      </c>
      <c r="I383">
        <f t="shared" si="15"/>
        <v>0</v>
      </c>
      <c r="J383">
        <f t="shared" si="16"/>
        <v>0</v>
      </c>
      <c r="L383" t="str">
        <f t="shared" si="17"/>
        <v>7254WYENA</v>
      </c>
      <c r="M383" t="s">
        <v>342</v>
      </c>
    </row>
    <row r="384" spans="1:13">
      <c r="A384" t="s">
        <v>570</v>
      </c>
      <c r="B384" t="s">
        <v>571</v>
      </c>
      <c r="C384" t="s">
        <v>114</v>
      </c>
      <c r="D384">
        <v>4</v>
      </c>
      <c r="E384">
        <v>0</v>
      </c>
      <c r="F384">
        <v>0</v>
      </c>
      <c r="H384" t="s">
        <v>103</v>
      </c>
      <c r="I384">
        <f t="shared" si="15"/>
        <v>0</v>
      </c>
      <c r="J384">
        <f t="shared" si="16"/>
        <v>0</v>
      </c>
      <c r="L384" t="str">
        <f t="shared" si="17"/>
        <v>7253BELL BAY</v>
      </c>
      <c r="M384" t="s">
        <v>342</v>
      </c>
    </row>
    <row r="385" spans="1:13">
      <c r="A385" t="s">
        <v>570</v>
      </c>
      <c r="B385" t="s">
        <v>572</v>
      </c>
      <c r="C385" t="s">
        <v>114</v>
      </c>
      <c r="D385">
        <v>4</v>
      </c>
      <c r="E385">
        <v>0</v>
      </c>
      <c r="F385">
        <v>0</v>
      </c>
      <c r="H385" t="s">
        <v>103</v>
      </c>
      <c r="I385">
        <f t="shared" si="15"/>
        <v>0</v>
      </c>
      <c r="J385">
        <f t="shared" si="16"/>
        <v>0</v>
      </c>
      <c r="L385" t="str">
        <f t="shared" si="17"/>
        <v>7253GEORGE TOWN</v>
      </c>
      <c r="M385" t="s">
        <v>342</v>
      </c>
    </row>
    <row r="386" spans="1:13">
      <c r="A386" t="s">
        <v>570</v>
      </c>
      <c r="B386" t="s">
        <v>573</v>
      </c>
      <c r="C386" t="s">
        <v>114</v>
      </c>
      <c r="D386">
        <v>4</v>
      </c>
      <c r="E386">
        <v>0</v>
      </c>
      <c r="F386">
        <v>0</v>
      </c>
      <c r="H386" t="s">
        <v>103</v>
      </c>
      <c r="I386">
        <f t="shared" ref="I386:I449" si="18">IF(ISERROR(VLOOKUP(A386,SelPostCode,1,FALSE)),0,1)</f>
        <v>0</v>
      </c>
      <c r="J386">
        <f t="shared" ref="J386:J449" si="19">IF(I386=0,0,IF(ISERROR(VLOOKUP(B386,SelSuburb,1,FALSE)),0,1))</f>
        <v>0</v>
      </c>
      <c r="L386" t="str">
        <f t="shared" ref="L386:L449" si="20">CONCATENATE(A386,B386)</f>
        <v>7253LONG REACH</v>
      </c>
      <c r="M386" t="s">
        <v>342</v>
      </c>
    </row>
    <row r="387" spans="1:13">
      <c r="A387" t="s">
        <v>570</v>
      </c>
      <c r="B387" t="s">
        <v>574</v>
      </c>
      <c r="C387" t="s">
        <v>114</v>
      </c>
      <c r="D387">
        <v>4</v>
      </c>
      <c r="E387">
        <v>0</v>
      </c>
      <c r="F387">
        <v>0</v>
      </c>
      <c r="H387" t="s">
        <v>103</v>
      </c>
      <c r="I387">
        <f t="shared" si="18"/>
        <v>0</v>
      </c>
      <c r="J387">
        <f t="shared" si="19"/>
        <v>0</v>
      </c>
      <c r="L387" t="str">
        <f t="shared" si="20"/>
        <v>7253LOW HEAD</v>
      </c>
      <c r="M387" t="s">
        <v>342</v>
      </c>
    </row>
    <row r="388" spans="1:13">
      <c r="A388" t="s">
        <v>575</v>
      </c>
      <c r="B388" t="s">
        <v>576</v>
      </c>
      <c r="C388" t="s">
        <v>114</v>
      </c>
      <c r="D388">
        <v>4</v>
      </c>
      <c r="E388">
        <v>0</v>
      </c>
      <c r="F388">
        <v>0</v>
      </c>
      <c r="H388" t="s">
        <v>103</v>
      </c>
      <c r="I388">
        <f t="shared" si="18"/>
        <v>0</v>
      </c>
      <c r="J388">
        <f t="shared" si="19"/>
        <v>0</v>
      </c>
      <c r="L388" t="str">
        <f t="shared" si="20"/>
        <v>7252BEECHFORD</v>
      </c>
      <c r="M388" t="s">
        <v>342</v>
      </c>
    </row>
    <row r="389" spans="1:13">
      <c r="A389" t="s">
        <v>575</v>
      </c>
      <c r="B389" t="s">
        <v>577</v>
      </c>
      <c r="C389" t="s">
        <v>114</v>
      </c>
      <c r="D389">
        <v>4</v>
      </c>
      <c r="E389">
        <v>0</v>
      </c>
      <c r="F389">
        <v>0</v>
      </c>
      <c r="H389" t="s">
        <v>103</v>
      </c>
      <c r="I389">
        <f t="shared" si="18"/>
        <v>0</v>
      </c>
      <c r="J389">
        <f t="shared" si="19"/>
        <v>0</v>
      </c>
      <c r="L389" t="str">
        <f t="shared" si="20"/>
        <v>7252DILSTON</v>
      </c>
      <c r="M389" t="s">
        <v>342</v>
      </c>
    </row>
    <row r="390" spans="1:13">
      <c r="A390" t="s">
        <v>575</v>
      </c>
      <c r="B390" t="s">
        <v>578</v>
      </c>
      <c r="C390" t="s">
        <v>114</v>
      </c>
      <c r="D390">
        <v>4</v>
      </c>
      <c r="E390">
        <v>0</v>
      </c>
      <c r="F390">
        <v>0</v>
      </c>
      <c r="H390" t="s">
        <v>103</v>
      </c>
      <c r="I390">
        <f t="shared" si="18"/>
        <v>0</v>
      </c>
      <c r="J390">
        <f t="shared" si="19"/>
        <v>0</v>
      </c>
      <c r="L390" t="str">
        <f t="shared" si="20"/>
        <v>7252HILLWOOD</v>
      </c>
      <c r="M390" t="s">
        <v>342</v>
      </c>
    </row>
    <row r="391" spans="1:13">
      <c r="A391" t="s">
        <v>575</v>
      </c>
      <c r="B391" t="s">
        <v>579</v>
      </c>
      <c r="C391" t="s">
        <v>114</v>
      </c>
      <c r="D391">
        <v>4</v>
      </c>
      <c r="E391">
        <v>0</v>
      </c>
      <c r="F391">
        <v>0</v>
      </c>
      <c r="H391" t="s">
        <v>103</v>
      </c>
      <c r="I391">
        <f t="shared" si="18"/>
        <v>0</v>
      </c>
      <c r="J391">
        <f t="shared" si="19"/>
        <v>0</v>
      </c>
      <c r="L391" t="str">
        <f t="shared" si="20"/>
        <v>7252LEFROY</v>
      </c>
      <c r="M391" t="s">
        <v>342</v>
      </c>
    </row>
    <row r="392" spans="1:13">
      <c r="A392" t="s">
        <v>575</v>
      </c>
      <c r="B392" t="s">
        <v>580</v>
      </c>
      <c r="C392" t="s">
        <v>114</v>
      </c>
      <c r="D392">
        <v>4</v>
      </c>
      <c r="E392">
        <v>0</v>
      </c>
      <c r="F392">
        <v>0</v>
      </c>
      <c r="H392" t="s">
        <v>103</v>
      </c>
      <c r="I392">
        <f t="shared" si="18"/>
        <v>0</v>
      </c>
      <c r="J392">
        <f t="shared" si="19"/>
        <v>0</v>
      </c>
      <c r="L392" t="str">
        <f t="shared" si="20"/>
        <v>7252LULWORTH</v>
      </c>
      <c r="M392" t="s">
        <v>342</v>
      </c>
    </row>
    <row r="393" spans="1:13">
      <c r="A393" t="s">
        <v>575</v>
      </c>
      <c r="B393" t="s">
        <v>581</v>
      </c>
      <c r="C393" t="s">
        <v>114</v>
      </c>
      <c r="D393">
        <v>4</v>
      </c>
      <c r="E393">
        <v>0</v>
      </c>
      <c r="F393">
        <v>0</v>
      </c>
      <c r="H393" t="s">
        <v>103</v>
      </c>
      <c r="I393">
        <f t="shared" si="18"/>
        <v>0</v>
      </c>
      <c r="J393">
        <f t="shared" si="19"/>
        <v>0</v>
      </c>
      <c r="L393" t="str">
        <f t="shared" si="20"/>
        <v>7252MOUNT DIRECTION</v>
      </c>
      <c r="M393" t="s">
        <v>342</v>
      </c>
    </row>
    <row r="394" spans="1:13">
      <c r="A394" t="s">
        <v>575</v>
      </c>
      <c r="B394" t="s">
        <v>582</v>
      </c>
      <c r="C394" t="s">
        <v>114</v>
      </c>
      <c r="D394">
        <v>4</v>
      </c>
      <c r="E394">
        <v>0</v>
      </c>
      <c r="F394">
        <v>0</v>
      </c>
      <c r="H394" t="s">
        <v>103</v>
      </c>
      <c r="I394">
        <f t="shared" si="18"/>
        <v>0</v>
      </c>
      <c r="J394">
        <f t="shared" si="19"/>
        <v>0</v>
      </c>
      <c r="L394" t="str">
        <f t="shared" si="20"/>
        <v>7252PIPERS RIVER</v>
      </c>
      <c r="M394" t="s">
        <v>342</v>
      </c>
    </row>
    <row r="395" spans="1:13">
      <c r="A395" t="s">
        <v>575</v>
      </c>
      <c r="B395" t="s">
        <v>583</v>
      </c>
      <c r="C395" t="s">
        <v>114</v>
      </c>
      <c r="D395">
        <v>4</v>
      </c>
      <c r="E395">
        <v>0</v>
      </c>
      <c r="F395">
        <v>0</v>
      </c>
      <c r="H395" t="s">
        <v>103</v>
      </c>
      <c r="I395">
        <f t="shared" si="18"/>
        <v>0</v>
      </c>
      <c r="J395">
        <f t="shared" si="19"/>
        <v>0</v>
      </c>
      <c r="L395" t="str">
        <f t="shared" si="20"/>
        <v>7252STONY HEAD</v>
      </c>
      <c r="M395" t="s">
        <v>342</v>
      </c>
    </row>
    <row r="396" spans="1:13">
      <c r="A396" t="s">
        <v>575</v>
      </c>
      <c r="B396" t="s">
        <v>584</v>
      </c>
      <c r="C396" t="s">
        <v>114</v>
      </c>
      <c r="D396">
        <v>4</v>
      </c>
      <c r="E396">
        <v>0</v>
      </c>
      <c r="F396">
        <v>0</v>
      </c>
      <c r="H396" t="s">
        <v>103</v>
      </c>
      <c r="I396">
        <f t="shared" si="18"/>
        <v>0</v>
      </c>
      <c r="J396">
        <f t="shared" si="19"/>
        <v>0</v>
      </c>
      <c r="L396" t="str">
        <f t="shared" si="20"/>
        <v>7252SWAN BAY</v>
      </c>
      <c r="M396" t="s">
        <v>342</v>
      </c>
    </row>
    <row r="397" spans="1:13">
      <c r="A397" t="s">
        <v>575</v>
      </c>
      <c r="B397" t="s">
        <v>585</v>
      </c>
      <c r="C397" t="s">
        <v>114</v>
      </c>
      <c r="D397">
        <v>4</v>
      </c>
      <c r="E397">
        <v>0</v>
      </c>
      <c r="F397">
        <v>0</v>
      </c>
      <c r="H397" t="s">
        <v>103</v>
      </c>
      <c r="I397">
        <f t="shared" si="18"/>
        <v>0</v>
      </c>
      <c r="J397">
        <f t="shared" si="19"/>
        <v>0</v>
      </c>
      <c r="L397" t="str">
        <f t="shared" si="20"/>
        <v>7252WEYMOUTH</v>
      </c>
      <c r="M397" t="s">
        <v>342</v>
      </c>
    </row>
    <row r="398" spans="1:13">
      <c r="A398" t="s">
        <v>575</v>
      </c>
      <c r="B398" t="s">
        <v>586</v>
      </c>
      <c r="C398" t="s">
        <v>114</v>
      </c>
      <c r="D398">
        <v>4</v>
      </c>
      <c r="E398">
        <v>0</v>
      </c>
      <c r="F398">
        <v>0</v>
      </c>
      <c r="H398" t="s">
        <v>103</v>
      </c>
      <c r="I398">
        <f t="shared" si="18"/>
        <v>0</v>
      </c>
      <c r="J398">
        <f t="shared" si="19"/>
        <v>0</v>
      </c>
      <c r="L398" t="str">
        <f t="shared" si="20"/>
        <v>7252WINDERMERE</v>
      </c>
      <c r="M398" t="s">
        <v>342</v>
      </c>
    </row>
    <row r="399" spans="1:13">
      <c r="A399" t="s">
        <v>587</v>
      </c>
      <c r="B399" t="s">
        <v>588</v>
      </c>
      <c r="C399" t="s">
        <v>114</v>
      </c>
      <c r="D399">
        <v>1</v>
      </c>
      <c r="E399">
        <v>0</v>
      </c>
      <c r="F399">
        <v>2</v>
      </c>
      <c r="H399" t="s">
        <v>103</v>
      </c>
      <c r="I399">
        <f t="shared" si="18"/>
        <v>0</v>
      </c>
      <c r="J399">
        <f t="shared" si="19"/>
        <v>0</v>
      </c>
      <c r="L399" t="str">
        <f t="shared" si="20"/>
        <v>7250BLACKSTONE HEIGHTS</v>
      </c>
      <c r="M399" t="s">
        <v>342</v>
      </c>
    </row>
    <row r="400" spans="1:13">
      <c r="A400" t="s">
        <v>587</v>
      </c>
      <c r="B400" t="s">
        <v>589</v>
      </c>
      <c r="C400" t="s">
        <v>114</v>
      </c>
      <c r="D400">
        <v>1</v>
      </c>
      <c r="E400">
        <v>0</v>
      </c>
      <c r="F400">
        <v>2</v>
      </c>
      <c r="H400" t="s">
        <v>103</v>
      </c>
      <c r="I400">
        <f t="shared" si="18"/>
        <v>0</v>
      </c>
      <c r="J400">
        <f t="shared" si="19"/>
        <v>0</v>
      </c>
      <c r="L400" t="str">
        <f t="shared" si="20"/>
        <v>7250EAST LAUNCESTON</v>
      </c>
      <c r="M400" t="s">
        <v>342</v>
      </c>
    </row>
    <row r="401" spans="1:13">
      <c r="A401" t="s">
        <v>587</v>
      </c>
      <c r="B401" t="s">
        <v>590</v>
      </c>
      <c r="C401" t="s">
        <v>114</v>
      </c>
      <c r="D401">
        <v>1</v>
      </c>
      <c r="E401">
        <v>0</v>
      </c>
      <c r="F401">
        <v>2</v>
      </c>
      <c r="H401" t="s">
        <v>103</v>
      </c>
      <c r="I401">
        <f t="shared" si="18"/>
        <v>0</v>
      </c>
      <c r="J401">
        <f t="shared" si="19"/>
        <v>0</v>
      </c>
      <c r="L401" t="str">
        <f t="shared" si="20"/>
        <v>7250ELPHIN</v>
      </c>
      <c r="M401" t="s">
        <v>342</v>
      </c>
    </row>
    <row r="402" spans="1:13">
      <c r="A402" t="s">
        <v>587</v>
      </c>
      <c r="B402" t="s">
        <v>591</v>
      </c>
      <c r="C402" t="s">
        <v>114</v>
      </c>
      <c r="D402">
        <v>1</v>
      </c>
      <c r="E402">
        <v>0</v>
      </c>
      <c r="F402">
        <v>2</v>
      </c>
      <c r="H402" t="s">
        <v>103</v>
      </c>
      <c r="I402">
        <f t="shared" si="18"/>
        <v>0</v>
      </c>
      <c r="J402">
        <f t="shared" si="19"/>
        <v>0</v>
      </c>
      <c r="L402" t="str">
        <f t="shared" si="20"/>
        <v>7250LAUNCESTON</v>
      </c>
      <c r="M402" t="s">
        <v>342</v>
      </c>
    </row>
    <row r="403" spans="1:13">
      <c r="A403" t="s">
        <v>587</v>
      </c>
      <c r="B403" t="s">
        <v>592</v>
      </c>
      <c r="C403" t="s">
        <v>114</v>
      </c>
      <c r="D403">
        <v>1</v>
      </c>
      <c r="E403">
        <v>0</v>
      </c>
      <c r="F403">
        <v>2</v>
      </c>
      <c r="H403" t="s">
        <v>103</v>
      </c>
      <c r="I403">
        <f t="shared" si="18"/>
        <v>0</v>
      </c>
      <c r="J403">
        <f t="shared" si="19"/>
        <v>0</v>
      </c>
      <c r="L403" t="str">
        <f t="shared" si="20"/>
        <v>7250NEWSTEAD</v>
      </c>
      <c r="M403" t="s">
        <v>342</v>
      </c>
    </row>
    <row r="404" spans="1:13">
      <c r="A404" t="s">
        <v>587</v>
      </c>
      <c r="B404" t="s">
        <v>593</v>
      </c>
      <c r="C404" t="s">
        <v>114</v>
      </c>
      <c r="D404">
        <v>1</v>
      </c>
      <c r="E404">
        <v>0</v>
      </c>
      <c r="F404">
        <v>2</v>
      </c>
      <c r="H404" t="s">
        <v>103</v>
      </c>
      <c r="I404">
        <f t="shared" si="18"/>
        <v>0</v>
      </c>
      <c r="J404">
        <f t="shared" si="19"/>
        <v>0</v>
      </c>
      <c r="L404" t="str">
        <f t="shared" si="20"/>
        <v>7250NORWOOD</v>
      </c>
      <c r="M404" t="s">
        <v>342</v>
      </c>
    </row>
    <row r="405" spans="1:13">
      <c r="A405" t="s">
        <v>587</v>
      </c>
      <c r="B405" t="s">
        <v>594</v>
      </c>
      <c r="C405" t="s">
        <v>114</v>
      </c>
      <c r="D405">
        <v>1</v>
      </c>
      <c r="E405">
        <v>0</v>
      </c>
      <c r="F405">
        <v>2</v>
      </c>
      <c r="H405" t="s">
        <v>103</v>
      </c>
      <c r="I405">
        <f t="shared" si="18"/>
        <v>0</v>
      </c>
      <c r="J405">
        <f t="shared" si="19"/>
        <v>0</v>
      </c>
      <c r="L405" t="str">
        <f t="shared" si="20"/>
        <v>7250PROSPECT</v>
      </c>
      <c r="M405" t="s">
        <v>342</v>
      </c>
    </row>
    <row r="406" spans="1:13">
      <c r="A406" t="s">
        <v>587</v>
      </c>
      <c r="B406" t="s">
        <v>595</v>
      </c>
      <c r="C406" t="s">
        <v>114</v>
      </c>
      <c r="D406">
        <v>1</v>
      </c>
      <c r="E406">
        <v>0</v>
      </c>
      <c r="F406">
        <v>2</v>
      </c>
      <c r="H406" t="s">
        <v>103</v>
      </c>
      <c r="I406">
        <f t="shared" si="18"/>
        <v>0</v>
      </c>
      <c r="J406">
        <f t="shared" si="19"/>
        <v>0</v>
      </c>
      <c r="L406" t="str">
        <f t="shared" si="20"/>
        <v>7250PROSPECT VALE</v>
      </c>
      <c r="M406" t="s">
        <v>342</v>
      </c>
    </row>
    <row r="407" spans="1:13">
      <c r="A407" t="s">
        <v>587</v>
      </c>
      <c r="B407" t="s">
        <v>596</v>
      </c>
      <c r="C407" t="s">
        <v>114</v>
      </c>
      <c r="D407">
        <v>1</v>
      </c>
      <c r="E407">
        <v>0</v>
      </c>
      <c r="F407">
        <v>2</v>
      </c>
      <c r="H407" t="s">
        <v>103</v>
      </c>
      <c r="I407">
        <f t="shared" si="18"/>
        <v>0</v>
      </c>
      <c r="J407">
        <f t="shared" si="19"/>
        <v>0</v>
      </c>
      <c r="L407" t="str">
        <f t="shared" si="20"/>
        <v>7250RAVENSWOOD</v>
      </c>
      <c r="M407" t="s">
        <v>342</v>
      </c>
    </row>
    <row r="408" spans="1:13">
      <c r="A408" t="s">
        <v>587</v>
      </c>
      <c r="B408" t="s">
        <v>597</v>
      </c>
      <c r="C408" t="s">
        <v>114</v>
      </c>
      <c r="D408">
        <v>1</v>
      </c>
      <c r="E408">
        <v>0</v>
      </c>
      <c r="F408">
        <v>2</v>
      </c>
      <c r="H408" t="s">
        <v>103</v>
      </c>
      <c r="I408">
        <f t="shared" si="18"/>
        <v>0</v>
      </c>
      <c r="J408">
        <f t="shared" si="19"/>
        <v>0</v>
      </c>
      <c r="L408" t="str">
        <f t="shared" si="20"/>
        <v>7250RIVERSIDE</v>
      </c>
      <c r="M408" t="s">
        <v>342</v>
      </c>
    </row>
    <row r="409" spans="1:13">
      <c r="A409" t="s">
        <v>587</v>
      </c>
      <c r="B409" t="s">
        <v>598</v>
      </c>
      <c r="C409" t="s">
        <v>114</v>
      </c>
      <c r="D409">
        <v>1</v>
      </c>
      <c r="E409">
        <v>0</v>
      </c>
      <c r="F409">
        <v>2</v>
      </c>
      <c r="H409" t="s">
        <v>103</v>
      </c>
      <c r="I409">
        <f t="shared" si="18"/>
        <v>0</v>
      </c>
      <c r="J409">
        <f t="shared" si="19"/>
        <v>0</v>
      </c>
      <c r="L409" t="str">
        <f t="shared" si="20"/>
        <v>7250ST LEONARDS</v>
      </c>
      <c r="M409" t="s">
        <v>342</v>
      </c>
    </row>
    <row r="410" spans="1:13">
      <c r="A410" t="s">
        <v>587</v>
      </c>
      <c r="B410" t="s">
        <v>599</v>
      </c>
      <c r="C410" t="s">
        <v>114</v>
      </c>
      <c r="D410">
        <v>1</v>
      </c>
      <c r="E410">
        <v>0</v>
      </c>
      <c r="F410">
        <v>2</v>
      </c>
      <c r="H410" t="s">
        <v>103</v>
      </c>
      <c r="I410">
        <f t="shared" si="18"/>
        <v>0</v>
      </c>
      <c r="J410">
        <f t="shared" si="19"/>
        <v>0</v>
      </c>
      <c r="L410" t="str">
        <f t="shared" si="20"/>
        <v>7250SUMMERHILL</v>
      </c>
      <c r="M410" t="s">
        <v>342</v>
      </c>
    </row>
    <row r="411" spans="1:13">
      <c r="A411" t="s">
        <v>587</v>
      </c>
      <c r="B411" t="s">
        <v>600</v>
      </c>
      <c r="C411" t="s">
        <v>114</v>
      </c>
      <c r="D411">
        <v>1</v>
      </c>
      <c r="E411">
        <v>0</v>
      </c>
      <c r="F411">
        <v>2</v>
      </c>
      <c r="H411" t="s">
        <v>103</v>
      </c>
      <c r="I411">
        <f t="shared" si="18"/>
        <v>0</v>
      </c>
      <c r="J411">
        <f t="shared" si="19"/>
        <v>0</v>
      </c>
      <c r="L411" t="str">
        <f t="shared" si="20"/>
        <v>7250TRAVELLERS REST</v>
      </c>
      <c r="M411" t="s">
        <v>342</v>
      </c>
    </row>
    <row r="412" spans="1:13">
      <c r="A412" t="s">
        <v>587</v>
      </c>
      <c r="B412" t="s">
        <v>601</v>
      </c>
      <c r="C412" t="s">
        <v>114</v>
      </c>
      <c r="D412">
        <v>1</v>
      </c>
      <c r="E412">
        <v>0</v>
      </c>
      <c r="F412">
        <v>2</v>
      </c>
      <c r="H412" t="s">
        <v>103</v>
      </c>
      <c r="I412">
        <f t="shared" si="18"/>
        <v>0</v>
      </c>
      <c r="J412">
        <f t="shared" si="19"/>
        <v>0</v>
      </c>
      <c r="L412" t="str">
        <f t="shared" si="20"/>
        <v>7250TREVALLYN</v>
      </c>
      <c r="M412" t="s">
        <v>342</v>
      </c>
    </row>
    <row r="413" spans="1:13">
      <c r="A413" t="s">
        <v>587</v>
      </c>
      <c r="B413" t="s">
        <v>602</v>
      </c>
      <c r="C413" t="s">
        <v>114</v>
      </c>
      <c r="D413">
        <v>1</v>
      </c>
      <c r="E413">
        <v>0</v>
      </c>
      <c r="F413">
        <v>2</v>
      </c>
      <c r="H413" t="s">
        <v>103</v>
      </c>
      <c r="I413">
        <f t="shared" si="18"/>
        <v>0</v>
      </c>
      <c r="J413">
        <f t="shared" si="19"/>
        <v>0</v>
      </c>
      <c r="L413" t="str">
        <f t="shared" si="20"/>
        <v>7250WAVERLEY</v>
      </c>
      <c r="M413" t="s">
        <v>342</v>
      </c>
    </row>
    <row r="414" spans="1:13">
      <c r="A414" t="s">
        <v>587</v>
      </c>
      <c r="B414" t="s">
        <v>603</v>
      </c>
      <c r="C414" t="s">
        <v>114</v>
      </c>
      <c r="D414">
        <v>1</v>
      </c>
      <c r="E414">
        <v>0</v>
      </c>
      <c r="F414">
        <v>2</v>
      </c>
      <c r="H414" t="s">
        <v>103</v>
      </c>
      <c r="I414">
        <f t="shared" si="18"/>
        <v>0</v>
      </c>
      <c r="J414">
        <f t="shared" si="19"/>
        <v>0</v>
      </c>
      <c r="L414" t="str">
        <f t="shared" si="20"/>
        <v>7250WEST LAUNCESTON</v>
      </c>
      <c r="M414" t="s">
        <v>342</v>
      </c>
    </row>
    <row r="415" spans="1:13">
      <c r="A415" t="s">
        <v>604</v>
      </c>
      <c r="B415" t="s">
        <v>605</v>
      </c>
      <c r="C415" t="s">
        <v>114</v>
      </c>
      <c r="D415">
        <v>1</v>
      </c>
      <c r="E415">
        <v>0</v>
      </c>
      <c r="F415">
        <v>2</v>
      </c>
      <c r="H415" t="s">
        <v>103</v>
      </c>
      <c r="I415">
        <f t="shared" si="18"/>
        <v>0</v>
      </c>
      <c r="J415">
        <f t="shared" si="19"/>
        <v>0</v>
      </c>
      <c r="L415" t="str">
        <f t="shared" si="20"/>
        <v>7249GLEN DHU</v>
      </c>
      <c r="M415" t="s">
        <v>342</v>
      </c>
    </row>
    <row r="416" spans="1:13">
      <c r="A416" t="s">
        <v>604</v>
      </c>
      <c r="B416" t="s">
        <v>606</v>
      </c>
      <c r="C416" t="s">
        <v>114</v>
      </c>
      <c r="D416">
        <v>1</v>
      </c>
      <c r="E416">
        <v>0</v>
      </c>
      <c r="F416">
        <v>2</v>
      </c>
      <c r="H416" t="s">
        <v>103</v>
      </c>
      <c r="I416">
        <f t="shared" si="18"/>
        <v>0</v>
      </c>
      <c r="J416">
        <f t="shared" si="19"/>
        <v>0</v>
      </c>
      <c r="L416" t="str">
        <f t="shared" si="20"/>
        <v>7249KINGS MEADOWS</v>
      </c>
      <c r="M416" t="s">
        <v>342</v>
      </c>
    </row>
    <row r="417" spans="1:13">
      <c r="A417" t="s">
        <v>604</v>
      </c>
      <c r="B417" t="s">
        <v>607</v>
      </c>
      <c r="C417" t="s">
        <v>114</v>
      </c>
      <c r="D417">
        <v>1</v>
      </c>
      <c r="E417">
        <v>0</v>
      </c>
      <c r="F417">
        <v>2</v>
      </c>
      <c r="H417" t="s">
        <v>103</v>
      </c>
      <c r="I417">
        <f t="shared" si="18"/>
        <v>0</v>
      </c>
      <c r="J417">
        <f t="shared" si="19"/>
        <v>0</v>
      </c>
      <c r="L417" t="str">
        <f t="shared" si="20"/>
        <v>7249PUNCHBOWL</v>
      </c>
      <c r="M417" t="s">
        <v>342</v>
      </c>
    </row>
    <row r="418" spans="1:13">
      <c r="A418" t="s">
        <v>604</v>
      </c>
      <c r="B418" t="s">
        <v>608</v>
      </c>
      <c r="C418" t="s">
        <v>114</v>
      </c>
      <c r="D418">
        <v>1</v>
      </c>
      <c r="E418">
        <v>0</v>
      </c>
      <c r="F418">
        <v>2</v>
      </c>
      <c r="H418" t="s">
        <v>103</v>
      </c>
      <c r="I418">
        <f t="shared" si="18"/>
        <v>0</v>
      </c>
      <c r="J418">
        <f t="shared" si="19"/>
        <v>0</v>
      </c>
      <c r="L418" t="str">
        <f t="shared" si="20"/>
        <v>7249SANDHILL</v>
      </c>
      <c r="M418" t="s">
        <v>342</v>
      </c>
    </row>
    <row r="419" spans="1:13">
      <c r="A419" t="s">
        <v>604</v>
      </c>
      <c r="B419" t="s">
        <v>609</v>
      </c>
      <c r="C419" t="s">
        <v>114</v>
      </c>
      <c r="D419">
        <v>1</v>
      </c>
      <c r="E419">
        <v>0</v>
      </c>
      <c r="F419">
        <v>2</v>
      </c>
      <c r="H419" t="s">
        <v>103</v>
      </c>
      <c r="I419">
        <f t="shared" si="18"/>
        <v>0</v>
      </c>
      <c r="J419">
        <f t="shared" si="19"/>
        <v>0</v>
      </c>
      <c r="L419" t="str">
        <f t="shared" si="20"/>
        <v>7249SOUTH LAUNCESTON</v>
      </c>
      <c r="M419" t="s">
        <v>342</v>
      </c>
    </row>
    <row r="420" spans="1:13">
      <c r="A420" t="s">
        <v>604</v>
      </c>
      <c r="B420" t="s">
        <v>610</v>
      </c>
      <c r="C420" t="s">
        <v>114</v>
      </c>
      <c r="D420">
        <v>1</v>
      </c>
      <c r="E420">
        <v>0</v>
      </c>
      <c r="F420">
        <v>2</v>
      </c>
      <c r="H420" t="s">
        <v>103</v>
      </c>
      <c r="I420">
        <f t="shared" si="18"/>
        <v>0</v>
      </c>
      <c r="J420">
        <f t="shared" si="19"/>
        <v>0</v>
      </c>
      <c r="L420" t="str">
        <f t="shared" si="20"/>
        <v>7249YOUNGTOWN</v>
      </c>
      <c r="M420" t="s">
        <v>342</v>
      </c>
    </row>
    <row r="421" spans="1:13">
      <c r="A421" t="s">
        <v>611</v>
      </c>
      <c r="B421" t="s">
        <v>612</v>
      </c>
      <c r="C421" t="s">
        <v>114</v>
      </c>
      <c r="D421">
        <v>1</v>
      </c>
      <c r="E421">
        <v>0</v>
      </c>
      <c r="F421">
        <v>2</v>
      </c>
      <c r="H421" t="s">
        <v>103</v>
      </c>
      <c r="I421">
        <f t="shared" si="18"/>
        <v>0</v>
      </c>
      <c r="J421">
        <f t="shared" si="19"/>
        <v>0</v>
      </c>
      <c r="L421" t="str">
        <f t="shared" si="20"/>
        <v>7248ALANVALE</v>
      </c>
      <c r="M421" t="s">
        <v>342</v>
      </c>
    </row>
    <row r="422" spans="1:13">
      <c r="A422" t="s">
        <v>611</v>
      </c>
      <c r="B422" t="s">
        <v>613</v>
      </c>
      <c r="C422" t="s">
        <v>114</v>
      </c>
      <c r="D422">
        <v>1</v>
      </c>
      <c r="E422">
        <v>0</v>
      </c>
      <c r="F422">
        <v>2</v>
      </c>
      <c r="H422" t="s">
        <v>103</v>
      </c>
      <c r="I422">
        <f t="shared" si="18"/>
        <v>0</v>
      </c>
      <c r="J422">
        <f t="shared" si="19"/>
        <v>0</v>
      </c>
      <c r="L422" t="str">
        <f t="shared" si="20"/>
        <v>7248INVERESK</v>
      </c>
      <c r="M422" t="s">
        <v>342</v>
      </c>
    </row>
    <row r="423" spans="1:13">
      <c r="A423" t="s">
        <v>611</v>
      </c>
      <c r="B423" t="s">
        <v>614</v>
      </c>
      <c r="C423" t="s">
        <v>114</v>
      </c>
      <c r="D423">
        <v>1</v>
      </c>
      <c r="E423">
        <v>0</v>
      </c>
      <c r="F423">
        <v>2</v>
      </c>
      <c r="H423" t="s">
        <v>103</v>
      </c>
      <c r="I423">
        <f t="shared" si="18"/>
        <v>0</v>
      </c>
      <c r="J423">
        <f t="shared" si="19"/>
        <v>0</v>
      </c>
      <c r="L423" t="str">
        <f t="shared" si="20"/>
        <v>7248INVERMAY</v>
      </c>
      <c r="M423" t="s">
        <v>342</v>
      </c>
    </row>
    <row r="424" spans="1:13">
      <c r="A424" t="s">
        <v>611</v>
      </c>
      <c r="B424" t="s">
        <v>615</v>
      </c>
      <c r="C424" t="s">
        <v>114</v>
      </c>
      <c r="D424">
        <v>1</v>
      </c>
      <c r="E424">
        <v>0</v>
      </c>
      <c r="F424">
        <v>2</v>
      </c>
      <c r="H424" t="s">
        <v>103</v>
      </c>
      <c r="I424">
        <f t="shared" si="18"/>
        <v>0</v>
      </c>
      <c r="J424">
        <f t="shared" si="19"/>
        <v>0</v>
      </c>
      <c r="L424" t="str">
        <f t="shared" si="20"/>
        <v>7248MAYFIELD</v>
      </c>
      <c r="M424" t="s">
        <v>342</v>
      </c>
    </row>
    <row r="425" spans="1:13">
      <c r="A425" t="s">
        <v>611</v>
      </c>
      <c r="B425" t="s">
        <v>616</v>
      </c>
      <c r="C425" t="s">
        <v>114</v>
      </c>
      <c r="D425">
        <v>1</v>
      </c>
      <c r="E425">
        <v>0</v>
      </c>
      <c r="F425">
        <v>2</v>
      </c>
      <c r="H425" t="s">
        <v>103</v>
      </c>
      <c r="I425">
        <f t="shared" si="18"/>
        <v>0</v>
      </c>
      <c r="J425">
        <f t="shared" si="19"/>
        <v>0</v>
      </c>
      <c r="L425" t="str">
        <f t="shared" si="20"/>
        <v>7248MOWBRAY</v>
      </c>
      <c r="M425" t="s">
        <v>342</v>
      </c>
    </row>
    <row r="426" spans="1:13">
      <c r="A426" t="s">
        <v>611</v>
      </c>
      <c r="B426" t="s">
        <v>617</v>
      </c>
      <c r="C426" t="s">
        <v>114</v>
      </c>
      <c r="D426">
        <v>1</v>
      </c>
      <c r="E426">
        <v>0</v>
      </c>
      <c r="F426">
        <v>2</v>
      </c>
      <c r="H426" t="s">
        <v>103</v>
      </c>
      <c r="I426">
        <f t="shared" si="18"/>
        <v>0</v>
      </c>
      <c r="J426">
        <f t="shared" si="19"/>
        <v>0</v>
      </c>
      <c r="L426" t="str">
        <f t="shared" si="20"/>
        <v>7248MOWBRAY HEIGHTS</v>
      </c>
      <c r="M426" t="s">
        <v>342</v>
      </c>
    </row>
    <row r="427" spans="1:13">
      <c r="A427" t="s">
        <v>611</v>
      </c>
      <c r="B427" t="s">
        <v>618</v>
      </c>
      <c r="C427" t="s">
        <v>114</v>
      </c>
      <c r="D427">
        <v>1</v>
      </c>
      <c r="E427">
        <v>0</v>
      </c>
      <c r="F427">
        <v>2</v>
      </c>
      <c r="H427" t="s">
        <v>103</v>
      </c>
      <c r="I427">
        <f t="shared" si="18"/>
        <v>0</v>
      </c>
      <c r="J427">
        <f t="shared" si="19"/>
        <v>0</v>
      </c>
      <c r="L427" t="str">
        <f t="shared" si="20"/>
        <v>7248NEWNHAM</v>
      </c>
      <c r="M427" t="s">
        <v>342</v>
      </c>
    </row>
    <row r="428" spans="1:13">
      <c r="A428" t="s">
        <v>611</v>
      </c>
      <c r="B428" t="s">
        <v>619</v>
      </c>
      <c r="C428" t="s">
        <v>114</v>
      </c>
      <c r="D428">
        <v>1</v>
      </c>
      <c r="E428">
        <v>0</v>
      </c>
      <c r="F428">
        <v>2</v>
      </c>
      <c r="H428" t="s">
        <v>103</v>
      </c>
      <c r="I428">
        <f t="shared" si="18"/>
        <v>0</v>
      </c>
      <c r="J428">
        <f t="shared" si="19"/>
        <v>0</v>
      </c>
      <c r="L428" t="str">
        <f t="shared" si="20"/>
        <v>7248ROCHERLEA</v>
      </c>
      <c r="M428" t="s">
        <v>342</v>
      </c>
    </row>
    <row r="429" spans="1:13">
      <c r="A429" t="s">
        <v>620</v>
      </c>
      <c r="B429" t="s">
        <v>621</v>
      </c>
      <c r="C429" t="s">
        <v>114</v>
      </c>
      <c r="D429">
        <v>4</v>
      </c>
      <c r="E429">
        <v>0</v>
      </c>
      <c r="F429">
        <v>0</v>
      </c>
      <c r="H429" t="s">
        <v>155</v>
      </c>
      <c r="I429">
        <f t="shared" si="18"/>
        <v>0</v>
      </c>
      <c r="J429">
        <f t="shared" si="19"/>
        <v>0</v>
      </c>
      <c r="L429" t="str">
        <f t="shared" si="20"/>
        <v>7216AKAROA</v>
      </c>
      <c r="M429" t="s">
        <v>342</v>
      </c>
    </row>
    <row r="430" spans="1:13">
      <c r="A430" t="s">
        <v>620</v>
      </c>
      <c r="B430" t="s">
        <v>622</v>
      </c>
      <c r="C430" t="s">
        <v>114</v>
      </c>
      <c r="D430">
        <v>4</v>
      </c>
      <c r="E430">
        <v>0</v>
      </c>
      <c r="F430">
        <v>0</v>
      </c>
      <c r="H430" t="s">
        <v>155</v>
      </c>
      <c r="I430">
        <f t="shared" si="18"/>
        <v>0</v>
      </c>
      <c r="J430">
        <f t="shared" si="19"/>
        <v>0</v>
      </c>
      <c r="L430" t="str">
        <f t="shared" si="20"/>
        <v>7216ANSONS BAY</v>
      </c>
      <c r="M430" t="s">
        <v>342</v>
      </c>
    </row>
    <row r="431" spans="1:13">
      <c r="A431" t="s">
        <v>620</v>
      </c>
      <c r="B431" t="s">
        <v>623</v>
      </c>
      <c r="C431" t="s">
        <v>114</v>
      </c>
      <c r="D431">
        <v>4</v>
      </c>
      <c r="E431">
        <v>0</v>
      </c>
      <c r="F431">
        <v>0</v>
      </c>
      <c r="H431" t="s">
        <v>155</v>
      </c>
      <c r="I431">
        <f t="shared" si="18"/>
        <v>0</v>
      </c>
      <c r="J431">
        <f t="shared" si="19"/>
        <v>0</v>
      </c>
      <c r="L431" t="str">
        <f t="shared" si="20"/>
        <v>7216BINALONG BAY</v>
      </c>
      <c r="M431" t="s">
        <v>342</v>
      </c>
    </row>
    <row r="432" spans="1:13">
      <c r="A432" t="s">
        <v>620</v>
      </c>
      <c r="B432" t="s">
        <v>624</v>
      </c>
      <c r="C432" t="s">
        <v>114</v>
      </c>
      <c r="D432">
        <v>4</v>
      </c>
      <c r="E432">
        <v>0</v>
      </c>
      <c r="F432">
        <v>0</v>
      </c>
      <c r="H432" t="s">
        <v>155</v>
      </c>
      <c r="I432">
        <f t="shared" si="18"/>
        <v>0</v>
      </c>
      <c r="J432">
        <f t="shared" si="19"/>
        <v>0</v>
      </c>
      <c r="L432" t="str">
        <f t="shared" si="20"/>
        <v>7216GOSHEN</v>
      </c>
      <c r="M432" t="s">
        <v>342</v>
      </c>
    </row>
    <row r="433" spans="1:13">
      <c r="A433" t="s">
        <v>620</v>
      </c>
      <c r="B433" t="s">
        <v>625</v>
      </c>
      <c r="C433" t="s">
        <v>114</v>
      </c>
      <c r="D433">
        <v>4</v>
      </c>
      <c r="E433">
        <v>0</v>
      </c>
      <c r="F433">
        <v>0</v>
      </c>
      <c r="H433" t="s">
        <v>155</v>
      </c>
      <c r="I433">
        <f t="shared" si="18"/>
        <v>0</v>
      </c>
      <c r="J433">
        <f t="shared" si="19"/>
        <v>0</v>
      </c>
      <c r="L433" t="str">
        <f t="shared" si="20"/>
        <v>7216GOULDS COUNTRY</v>
      </c>
      <c r="M433" t="s">
        <v>342</v>
      </c>
    </row>
    <row r="434" spans="1:13">
      <c r="A434" t="s">
        <v>620</v>
      </c>
      <c r="B434" t="s">
        <v>626</v>
      </c>
      <c r="C434" t="s">
        <v>114</v>
      </c>
      <c r="D434">
        <v>4</v>
      </c>
      <c r="E434">
        <v>0</v>
      </c>
      <c r="F434">
        <v>0</v>
      </c>
      <c r="H434" t="s">
        <v>155</v>
      </c>
      <c r="I434">
        <f t="shared" si="18"/>
        <v>0</v>
      </c>
      <c r="J434">
        <f t="shared" si="19"/>
        <v>0</v>
      </c>
      <c r="L434" t="str">
        <f t="shared" si="20"/>
        <v>7216LOTTAH</v>
      </c>
      <c r="M434" t="s">
        <v>342</v>
      </c>
    </row>
    <row r="435" spans="1:13">
      <c r="A435" t="s">
        <v>620</v>
      </c>
      <c r="B435" t="s">
        <v>627</v>
      </c>
      <c r="C435" t="s">
        <v>114</v>
      </c>
      <c r="D435">
        <v>4</v>
      </c>
      <c r="E435">
        <v>0</v>
      </c>
      <c r="F435">
        <v>0</v>
      </c>
      <c r="H435" t="s">
        <v>155</v>
      </c>
      <c r="I435">
        <f t="shared" si="18"/>
        <v>0</v>
      </c>
      <c r="J435">
        <f t="shared" si="19"/>
        <v>0</v>
      </c>
      <c r="L435" t="str">
        <f t="shared" si="20"/>
        <v>7216PYENGANA</v>
      </c>
      <c r="M435" t="s">
        <v>342</v>
      </c>
    </row>
    <row r="436" spans="1:13">
      <c r="A436" t="s">
        <v>620</v>
      </c>
      <c r="B436" t="s">
        <v>628</v>
      </c>
      <c r="C436" t="s">
        <v>114</v>
      </c>
      <c r="D436">
        <v>4</v>
      </c>
      <c r="E436">
        <v>0</v>
      </c>
      <c r="F436">
        <v>0</v>
      </c>
      <c r="H436" t="s">
        <v>155</v>
      </c>
      <c r="I436">
        <f t="shared" si="18"/>
        <v>0</v>
      </c>
      <c r="J436">
        <f t="shared" si="19"/>
        <v>0</v>
      </c>
      <c r="L436" t="str">
        <f t="shared" si="20"/>
        <v>7216ST HELENS</v>
      </c>
      <c r="M436" t="s">
        <v>342</v>
      </c>
    </row>
    <row r="437" spans="1:13">
      <c r="A437" t="s">
        <v>620</v>
      </c>
      <c r="B437" t="s">
        <v>629</v>
      </c>
      <c r="C437" t="s">
        <v>114</v>
      </c>
      <c r="D437">
        <v>4</v>
      </c>
      <c r="E437">
        <v>0</v>
      </c>
      <c r="F437">
        <v>0</v>
      </c>
      <c r="H437" t="s">
        <v>155</v>
      </c>
      <c r="I437">
        <f t="shared" si="18"/>
        <v>0</v>
      </c>
      <c r="J437">
        <f t="shared" si="19"/>
        <v>0</v>
      </c>
      <c r="L437" t="str">
        <f t="shared" si="20"/>
        <v>7216STIEGLITZ</v>
      </c>
      <c r="M437" t="s">
        <v>342</v>
      </c>
    </row>
    <row r="438" spans="1:13">
      <c r="A438" t="s">
        <v>620</v>
      </c>
      <c r="B438" t="s">
        <v>630</v>
      </c>
      <c r="C438" t="s">
        <v>114</v>
      </c>
      <c r="D438">
        <v>4</v>
      </c>
      <c r="E438">
        <v>0</v>
      </c>
      <c r="F438">
        <v>0</v>
      </c>
      <c r="H438" t="s">
        <v>155</v>
      </c>
      <c r="I438">
        <f t="shared" si="18"/>
        <v>0</v>
      </c>
      <c r="J438">
        <f t="shared" si="19"/>
        <v>0</v>
      </c>
      <c r="L438" t="str">
        <f t="shared" si="20"/>
        <v>7216THE GARDENS</v>
      </c>
      <c r="M438" t="s">
        <v>342</v>
      </c>
    </row>
    <row r="439" spans="1:13">
      <c r="A439" t="s">
        <v>631</v>
      </c>
      <c r="B439" t="s">
        <v>632</v>
      </c>
      <c r="C439" t="s">
        <v>114</v>
      </c>
      <c r="D439">
        <v>4</v>
      </c>
      <c r="E439">
        <v>0</v>
      </c>
      <c r="F439">
        <v>0</v>
      </c>
      <c r="H439" t="s">
        <v>155</v>
      </c>
      <c r="I439">
        <f t="shared" si="18"/>
        <v>0</v>
      </c>
      <c r="J439">
        <f t="shared" si="19"/>
        <v>0</v>
      </c>
      <c r="L439" t="str">
        <f t="shared" si="20"/>
        <v>7215BEAUMARIS</v>
      </c>
      <c r="M439" t="s">
        <v>342</v>
      </c>
    </row>
    <row r="440" spans="1:13">
      <c r="A440" t="s">
        <v>631</v>
      </c>
      <c r="B440" t="s">
        <v>633</v>
      </c>
      <c r="C440" t="s">
        <v>114</v>
      </c>
      <c r="D440">
        <v>4</v>
      </c>
      <c r="E440">
        <v>0</v>
      </c>
      <c r="F440">
        <v>0</v>
      </c>
      <c r="H440" t="s">
        <v>155</v>
      </c>
      <c r="I440">
        <f t="shared" si="18"/>
        <v>0</v>
      </c>
      <c r="J440">
        <f t="shared" si="19"/>
        <v>0</v>
      </c>
      <c r="L440" t="str">
        <f t="shared" si="20"/>
        <v>7215BICHENO</v>
      </c>
      <c r="M440" t="s">
        <v>342</v>
      </c>
    </row>
    <row r="441" spans="1:13">
      <c r="A441" t="s">
        <v>631</v>
      </c>
      <c r="B441" t="s">
        <v>634</v>
      </c>
      <c r="C441" t="s">
        <v>114</v>
      </c>
      <c r="D441">
        <v>4</v>
      </c>
      <c r="E441">
        <v>0</v>
      </c>
      <c r="F441">
        <v>0</v>
      </c>
      <c r="H441" t="s">
        <v>155</v>
      </c>
      <c r="I441">
        <f t="shared" si="18"/>
        <v>0</v>
      </c>
      <c r="J441">
        <f t="shared" si="19"/>
        <v>0</v>
      </c>
      <c r="L441" t="str">
        <f t="shared" si="20"/>
        <v>7215CHAIN OF LAGOONS</v>
      </c>
      <c r="M441" t="s">
        <v>342</v>
      </c>
    </row>
    <row r="442" spans="1:13">
      <c r="A442" t="s">
        <v>631</v>
      </c>
      <c r="B442" t="s">
        <v>635</v>
      </c>
      <c r="C442" t="s">
        <v>114</v>
      </c>
      <c r="D442">
        <v>4</v>
      </c>
      <c r="E442">
        <v>0</v>
      </c>
      <c r="F442">
        <v>0</v>
      </c>
      <c r="H442" t="s">
        <v>155</v>
      </c>
      <c r="I442">
        <f t="shared" si="18"/>
        <v>0</v>
      </c>
      <c r="J442">
        <f t="shared" si="19"/>
        <v>0</v>
      </c>
      <c r="L442" t="str">
        <f t="shared" si="20"/>
        <v>7215COLES BAY</v>
      </c>
      <c r="M442" t="s">
        <v>342</v>
      </c>
    </row>
    <row r="443" spans="1:13">
      <c r="A443" t="s">
        <v>631</v>
      </c>
      <c r="B443" t="s">
        <v>636</v>
      </c>
      <c r="C443" t="s">
        <v>114</v>
      </c>
      <c r="D443">
        <v>4</v>
      </c>
      <c r="E443">
        <v>0</v>
      </c>
      <c r="F443">
        <v>0</v>
      </c>
      <c r="H443" t="s">
        <v>155</v>
      </c>
      <c r="I443">
        <f t="shared" si="18"/>
        <v>0</v>
      </c>
      <c r="J443">
        <f t="shared" si="19"/>
        <v>0</v>
      </c>
      <c r="L443" t="str">
        <f t="shared" si="20"/>
        <v>7215CORNWALL</v>
      </c>
      <c r="M443" t="s">
        <v>342</v>
      </c>
    </row>
    <row r="444" spans="1:13">
      <c r="A444" t="s">
        <v>631</v>
      </c>
      <c r="B444" t="s">
        <v>637</v>
      </c>
      <c r="C444" t="s">
        <v>114</v>
      </c>
      <c r="D444">
        <v>4</v>
      </c>
      <c r="E444">
        <v>0</v>
      </c>
      <c r="F444">
        <v>0</v>
      </c>
      <c r="H444" t="s">
        <v>155</v>
      </c>
      <c r="I444">
        <f t="shared" si="18"/>
        <v>0</v>
      </c>
      <c r="J444">
        <f t="shared" si="19"/>
        <v>0</v>
      </c>
      <c r="L444" t="str">
        <f t="shared" si="20"/>
        <v>7215DOUGLAS RIVER</v>
      </c>
      <c r="M444" t="s">
        <v>342</v>
      </c>
    </row>
    <row r="445" spans="1:13">
      <c r="A445" t="s">
        <v>631</v>
      </c>
      <c r="B445" t="s">
        <v>638</v>
      </c>
      <c r="C445" t="s">
        <v>114</v>
      </c>
      <c r="D445">
        <v>4</v>
      </c>
      <c r="E445">
        <v>0</v>
      </c>
      <c r="F445">
        <v>0</v>
      </c>
      <c r="H445" t="s">
        <v>155</v>
      </c>
      <c r="I445">
        <f t="shared" si="18"/>
        <v>0</v>
      </c>
      <c r="J445">
        <f t="shared" si="19"/>
        <v>0</v>
      </c>
      <c r="L445" t="str">
        <f t="shared" si="20"/>
        <v>7215FALMOUTH</v>
      </c>
      <c r="M445" t="s">
        <v>342</v>
      </c>
    </row>
    <row r="446" spans="1:13">
      <c r="A446" t="s">
        <v>631</v>
      </c>
      <c r="B446" t="s">
        <v>639</v>
      </c>
      <c r="C446" t="s">
        <v>114</v>
      </c>
      <c r="D446">
        <v>4</v>
      </c>
      <c r="E446">
        <v>0</v>
      </c>
      <c r="F446">
        <v>0</v>
      </c>
      <c r="H446" t="s">
        <v>155</v>
      </c>
      <c r="I446">
        <f t="shared" si="18"/>
        <v>0</v>
      </c>
      <c r="J446">
        <f t="shared" si="19"/>
        <v>0</v>
      </c>
      <c r="L446" t="str">
        <f t="shared" si="20"/>
        <v>7215FOUR MILE CREEK</v>
      </c>
      <c r="M446" t="s">
        <v>342</v>
      </c>
    </row>
    <row r="447" spans="1:13">
      <c r="A447" t="s">
        <v>631</v>
      </c>
      <c r="B447" t="s">
        <v>640</v>
      </c>
      <c r="C447" t="s">
        <v>114</v>
      </c>
      <c r="D447">
        <v>4</v>
      </c>
      <c r="E447">
        <v>0</v>
      </c>
      <c r="F447">
        <v>0</v>
      </c>
      <c r="H447" t="s">
        <v>155</v>
      </c>
      <c r="I447">
        <f t="shared" si="18"/>
        <v>0</v>
      </c>
      <c r="J447">
        <f t="shared" si="19"/>
        <v>0</v>
      </c>
      <c r="L447" t="str">
        <f t="shared" si="20"/>
        <v>7215FREYCINET</v>
      </c>
      <c r="M447" t="s">
        <v>342</v>
      </c>
    </row>
    <row r="448" spans="1:13">
      <c r="A448" t="s">
        <v>631</v>
      </c>
      <c r="B448" t="s">
        <v>641</v>
      </c>
      <c r="C448" t="s">
        <v>114</v>
      </c>
      <c r="D448">
        <v>4</v>
      </c>
      <c r="E448">
        <v>0</v>
      </c>
      <c r="F448">
        <v>0</v>
      </c>
      <c r="H448" t="s">
        <v>155</v>
      </c>
      <c r="I448">
        <f t="shared" si="18"/>
        <v>0</v>
      </c>
      <c r="J448">
        <f t="shared" si="19"/>
        <v>0</v>
      </c>
      <c r="L448" t="str">
        <f t="shared" si="20"/>
        <v>7215FRIENDLY BEACHES</v>
      </c>
      <c r="M448" t="s">
        <v>342</v>
      </c>
    </row>
    <row r="449" spans="1:13">
      <c r="A449" t="s">
        <v>631</v>
      </c>
      <c r="B449" t="s">
        <v>642</v>
      </c>
      <c r="C449" t="s">
        <v>114</v>
      </c>
      <c r="D449">
        <v>4</v>
      </c>
      <c r="E449">
        <v>0</v>
      </c>
      <c r="F449">
        <v>0</v>
      </c>
      <c r="H449" t="s">
        <v>155</v>
      </c>
      <c r="I449">
        <f t="shared" si="18"/>
        <v>0</v>
      </c>
      <c r="J449">
        <f t="shared" si="19"/>
        <v>0</v>
      </c>
      <c r="L449" t="str">
        <f t="shared" si="20"/>
        <v>7215GRAY</v>
      </c>
      <c r="M449" t="s">
        <v>342</v>
      </c>
    </row>
    <row r="450" spans="1:13">
      <c r="A450" t="s">
        <v>631</v>
      </c>
      <c r="B450" t="s">
        <v>643</v>
      </c>
      <c r="C450" t="s">
        <v>114</v>
      </c>
      <c r="D450">
        <v>4</v>
      </c>
      <c r="E450">
        <v>0</v>
      </c>
      <c r="F450">
        <v>0</v>
      </c>
      <c r="H450" t="s">
        <v>155</v>
      </c>
      <c r="I450">
        <f t="shared" ref="I450:I513" si="21">IF(ISERROR(VLOOKUP(A450,SelPostCode,1,FALSE)),0,1)</f>
        <v>0</v>
      </c>
      <c r="J450">
        <f t="shared" ref="J450:J513" si="22">IF(I450=0,0,IF(ISERROR(VLOOKUP(B450,SelSuburb,1,FALSE)),0,1))</f>
        <v>0</v>
      </c>
      <c r="L450" t="str">
        <f t="shared" ref="L450:L513" si="23">CONCATENATE(A450,B450)</f>
        <v>7215SCAMANDER</v>
      </c>
      <c r="M450" t="s">
        <v>342</v>
      </c>
    </row>
    <row r="451" spans="1:13">
      <c r="A451" t="s">
        <v>631</v>
      </c>
      <c r="B451" t="s">
        <v>644</v>
      </c>
      <c r="C451" t="s">
        <v>114</v>
      </c>
      <c r="D451">
        <v>4</v>
      </c>
      <c r="E451">
        <v>0</v>
      </c>
      <c r="F451">
        <v>0</v>
      </c>
      <c r="H451" t="s">
        <v>155</v>
      </c>
      <c r="I451">
        <f t="shared" si="21"/>
        <v>0</v>
      </c>
      <c r="J451">
        <f t="shared" si="22"/>
        <v>0</v>
      </c>
      <c r="L451" t="str">
        <f t="shared" si="23"/>
        <v>7215SEYMOUR</v>
      </c>
      <c r="M451" t="s">
        <v>342</v>
      </c>
    </row>
    <row r="452" spans="1:13">
      <c r="A452" t="s">
        <v>631</v>
      </c>
      <c r="B452" t="s">
        <v>645</v>
      </c>
      <c r="C452" t="s">
        <v>114</v>
      </c>
      <c r="D452">
        <v>4</v>
      </c>
      <c r="E452">
        <v>0</v>
      </c>
      <c r="F452">
        <v>0</v>
      </c>
      <c r="H452" t="s">
        <v>155</v>
      </c>
      <c r="I452">
        <f t="shared" si="21"/>
        <v>0</v>
      </c>
      <c r="J452">
        <f t="shared" si="22"/>
        <v>0</v>
      </c>
      <c r="L452" t="str">
        <f t="shared" si="23"/>
        <v>7215ST MARYS</v>
      </c>
      <c r="M452" t="s">
        <v>342</v>
      </c>
    </row>
    <row r="453" spans="1:13">
      <c r="A453" t="s">
        <v>631</v>
      </c>
      <c r="B453" t="s">
        <v>646</v>
      </c>
      <c r="C453" t="s">
        <v>114</v>
      </c>
      <c r="D453">
        <v>4</v>
      </c>
      <c r="E453">
        <v>0</v>
      </c>
      <c r="F453">
        <v>0</v>
      </c>
      <c r="H453" t="s">
        <v>155</v>
      </c>
      <c r="I453">
        <f t="shared" si="21"/>
        <v>0</v>
      </c>
      <c r="J453">
        <f t="shared" si="22"/>
        <v>0</v>
      </c>
      <c r="L453" t="str">
        <f t="shared" si="23"/>
        <v>7215UPPER SCAMANDER</v>
      </c>
      <c r="M453" t="s">
        <v>342</v>
      </c>
    </row>
    <row r="454" spans="1:13">
      <c r="A454" t="s">
        <v>647</v>
      </c>
      <c r="B454" t="s">
        <v>648</v>
      </c>
      <c r="C454" t="s">
        <v>114</v>
      </c>
      <c r="D454">
        <v>4</v>
      </c>
      <c r="E454">
        <v>0</v>
      </c>
      <c r="F454">
        <v>0</v>
      </c>
      <c r="H454" t="s">
        <v>155</v>
      </c>
      <c r="I454">
        <f t="shared" si="21"/>
        <v>0</v>
      </c>
      <c r="J454">
        <f t="shared" si="22"/>
        <v>0</v>
      </c>
      <c r="L454" t="str">
        <f t="shared" si="23"/>
        <v>7214FINGAL</v>
      </c>
      <c r="M454" t="s">
        <v>342</v>
      </c>
    </row>
    <row r="455" spans="1:13">
      <c r="A455" t="s">
        <v>647</v>
      </c>
      <c r="B455" t="s">
        <v>649</v>
      </c>
      <c r="C455" t="s">
        <v>114</v>
      </c>
      <c r="D455">
        <v>4</v>
      </c>
      <c r="E455">
        <v>0</v>
      </c>
      <c r="F455">
        <v>0</v>
      </c>
      <c r="H455" t="s">
        <v>155</v>
      </c>
      <c r="I455">
        <f t="shared" si="21"/>
        <v>0</v>
      </c>
      <c r="J455">
        <f t="shared" si="22"/>
        <v>0</v>
      </c>
      <c r="L455" t="str">
        <f t="shared" si="23"/>
        <v>7214MANGANA</v>
      </c>
      <c r="M455" t="s">
        <v>342</v>
      </c>
    </row>
    <row r="456" spans="1:13">
      <c r="A456" t="s">
        <v>647</v>
      </c>
      <c r="B456" t="s">
        <v>650</v>
      </c>
      <c r="C456" t="s">
        <v>114</v>
      </c>
      <c r="D456">
        <v>4</v>
      </c>
      <c r="E456">
        <v>0</v>
      </c>
      <c r="F456">
        <v>0</v>
      </c>
      <c r="H456" t="s">
        <v>155</v>
      </c>
      <c r="I456">
        <f t="shared" si="21"/>
        <v>0</v>
      </c>
      <c r="J456">
        <f t="shared" si="22"/>
        <v>0</v>
      </c>
      <c r="L456" t="str">
        <f t="shared" si="23"/>
        <v>7214MATHINNA</v>
      </c>
      <c r="M456" t="s">
        <v>342</v>
      </c>
    </row>
    <row r="457" spans="1:13">
      <c r="A457" t="s">
        <v>647</v>
      </c>
      <c r="B457" t="s">
        <v>651</v>
      </c>
      <c r="C457" t="s">
        <v>114</v>
      </c>
      <c r="D457">
        <v>4</v>
      </c>
      <c r="E457">
        <v>0</v>
      </c>
      <c r="F457">
        <v>0</v>
      </c>
      <c r="H457" t="s">
        <v>155</v>
      </c>
      <c r="I457">
        <f t="shared" si="21"/>
        <v>0</v>
      </c>
      <c r="J457">
        <f t="shared" si="22"/>
        <v>0</v>
      </c>
      <c r="L457" t="str">
        <f t="shared" si="23"/>
        <v>7214UPPER ESK</v>
      </c>
      <c r="M457" t="s">
        <v>342</v>
      </c>
    </row>
    <row r="458" spans="1:13">
      <c r="A458" t="s">
        <v>652</v>
      </c>
      <c r="B458" t="s">
        <v>653</v>
      </c>
      <c r="C458" t="s">
        <v>114</v>
      </c>
      <c r="D458">
        <v>4</v>
      </c>
      <c r="E458">
        <v>0</v>
      </c>
      <c r="F458">
        <v>0</v>
      </c>
      <c r="H458" t="s">
        <v>155</v>
      </c>
      <c r="I458">
        <f t="shared" si="21"/>
        <v>0</v>
      </c>
      <c r="J458">
        <f t="shared" si="22"/>
        <v>0</v>
      </c>
      <c r="L458" t="str">
        <f t="shared" si="23"/>
        <v>7213AVOCA</v>
      </c>
      <c r="M458" t="s">
        <v>342</v>
      </c>
    </row>
    <row r="459" spans="1:13">
      <c r="A459" t="s">
        <v>652</v>
      </c>
      <c r="B459" t="s">
        <v>654</v>
      </c>
      <c r="C459" t="s">
        <v>114</v>
      </c>
      <c r="D459">
        <v>4</v>
      </c>
      <c r="E459">
        <v>0</v>
      </c>
      <c r="F459">
        <v>0</v>
      </c>
      <c r="H459" t="s">
        <v>155</v>
      </c>
      <c r="I459">
        <f t="shared" si="21"/>
        <v>0</v>
      </c>
      <c r="J459">
        <f t="shared" si="22"/>
        <v>0</v>
      </c>
      <c r="L459" t="str">
        <f t="shared" si="23"/>
        <v>7213ROSSARDEN</v>
      </c>
      <c r="M459" t="s">
        <v>342</v>
      </c>
    </row>
    <row r="460" spans="1:13">
      <c r="A460" t="s">
        <v>652</v>
      </c>
      <c r="B460" t="s">
        <v>655</v>
      </c>
      <c r="C460" t="s">
        <v>114</v>
      </c>
      <c r="D460">
        <v>4</v>
      </c>
      <c r="E460">
        <v>0</v>
      </c>
      <c r="F460">
        <v>0</v>
      </c>
      <c r="H460" t="s">
        <v>155</v>
      </c>
      <c r="I460">
        <f t="shared" si="21"/>
        <v>0</v>
      </c>
      <c r="J460">
        <f t="shared" si="22"/>
        <v>0</v>
      </c>
      <c r="L460" t="str">
        <f t="shared" si="23"/>
        <v>7213ROYAL GEORGE</v>
      </c>
      <c r="M460" t="s">
        <v>342</v>
      </c>
    </row>
    <row r="461" spans="1:13">
      <c r="A461" t="s">
        <v>656</v>
      </c>
      <c r="B461" t="s">
        <v>657</v>
      </c>
      <c r="C461" t="s">
        <v>114</v>
      </c>
      <c r="D461">
        <v>4</v>
      </c>
      <c r="E461">
        <v>0</v>
      </c>
      <c r="F461">
        <v>0</v>
      </c>
      <c r="H461" t="s">
        <v>155</v>
      </c>
      <c r="I461">
        <f t="shared" si="21"/>
        <v>0</v>
      </c>
      <c r="J461">
        <f t="shared" si="22"/>
        <v>0</v>
      </c>
      <c r="L461" t="str">
        <f t="shared" si="23"/>
        <v>7212BEN LOMOND</v>
      </c>
      <c r="M461" t="s">
        <v>342</v>
      </c>
    </row>
    <row r="462" spans="1:13">
      <c r="A462" t="s">
        <v>656</v>
      </c>
      <c r="B462" t="s">
        <v>658</v>
      </c>
      <c r="C462" t="s">
        <v>114</v>
      </c>
      <c r="D462">
        <v>4</v>
      </c>
      <c r="E462">
        <v>0</v>
      </c>
      <c r="F462">
        <v>0</v>
      </c>
      <c r="H462" t="s">
        <v>155</v>
      </c>
      <c r="I462">
        <f t="shared" si="21"/>
        <v>0</v>
      </c>
      <c r="J462">
        <f t="shared" si="22"/>
        <v>0</v>
      </c>
      <c r="L462" t="str">
        <f t="shared" si="23"/>
        <v>7212BLESSINGTON</v>
      </c>
      <c r="M462" t="s">
        <v>342</v>
      </c>
    </row>
    <row r="463" spans="1:13">
      <c r="A463" t="s">
        <v>656</v>
      </c>
      <c r="B463" t="s">
        <v>659</v>
      </c>
      <c r="C463" t="s">
        <v>114</v>
      </c>
      <c r="D463">
        <v>4</v>
      </c>
      <c r="E463">
        <v>0</v>
      </c>
      <c r="F463">
        <v>0</v>
      </c>
      <c r="H463" t="s">
        <v>155</v>
      </c>
      <c r="I463">
        <f t="shared" si="21"/>
        <v>0</v>
      </c>
      <c r="J463">
        <f t="shared" si="22"/>
        <v>0</v>
      </c>
      <c r="L463" t="str">
        <f t="shared" si="23"/>
        <v>7212BURNS CREEK</v>
      </c>
      <c r="M463" t="s">
        <v>342</v>
      </c>
    </row>
    <row r="464" spans="1:13">
      <c r="A464" t="s">
        <v>656</v>
      </c>
      <c r="B464" t="s">
        <v>660</v>
      </c>
      <c r="C464" t="s">
        <v>114</v>
      </c>
      <c r="D464">
        <v>4</v>
      </c>
      <c r="E464">
        <v>0</v>
      </c>
      <c r="F464">
        <v>0</v>
      </c>
      <c r="H464" t="s">
        <v>155</v>
      </c>
      <c r="I464">
        <f t="shared" si="21"/>
        <v>0</v>
      </c>
      <c r="J464">
        <f t="shared" si="22"/>
        <v>0</v>
      </c>
      <c r="L464" t="str">
        <f t="shared" si="23"/>
        <v>7212DEDDINGTON</v>
      </c>
      <c r="M464" t="s">
        <v>342</v>
      </c>
    </row>
    <row r="465" spans="1:13">
      <c r="A465" t="s">
        <v>656</v>
      </c>
      <c r="B465" t="s">
        <v>661</v>
      </c>
      <c r="C465" t="s">
        <v>114</v>
      </c>
      <c r="D465">
        <v>4</v>
      </c>
      <c r="E465">
        <v>0</v>
      </c>
      <c r="F465">
        <v>0</v>
      </c>
      <c r="H465" t="s">
        <v>155</v>
      </c>
      <c r="I465">
        <f t="shared" si="21"/>
        <v>0</v>
      </c>
      <c r="J465">
        <f t="shared" si="22"/>
        <v>0</v>
      </c>
      <c r="L465" t="str">
        <f t="shared" si="23"/>
        <v>7212EVANDALE</v>
      </c>
      <c r="M465" t="s">
        <v>342</v>
      </c>
    </row>
    <row r="466" spans="1:13">
      <c r="A466" t="s">
        <v>656</v>
      </c>
      <c r="B466" t="s">
        <v>662</v>
      </c>
      <c r="C466" t="s">
        <v>114</v>
      </c>
      <c r="D466">
        <v>4</v>
      </c>
      <c r="E466">
        <v>0</v>
      </c>
      <c r="F466">
        <v>0</v>
      </c>
      <c r="H466" t="s">
        <v>155</v>
      </c>
      <c r="I466">
        <f t="shared" si="21"/>
        <v>0</v>
      </c>
      <c r="J466">
        <f t="shared" si="22"/>
        <v>0</v>
      </c>
      <c r="L466" t="str">
        <f t="shared" si="23"/>
        <v>7212NILE</v>
      </c>
      <c r="M466" t="s">
        <v>342</v>
      </c>
    </row>
    <row r="467" spans="1:13">
      <c r="A467" t="s">
        <v>656</v>
      </c>
      <c r="B467" t="s">
        <v>663</v>
      </c>
      <c r="C467" t="s">
        <v>114</v>
      </c>
      <c r="D467">
        <v>4</v>
      </c>
      <c r="E467">
        <v>0</v>
      </c>
      <c r="F467">
        <v>0</v>
      </c>
      <c r="H467" t="s">
        <v>155</v>
      </c>
      <c r="I467">
        <f t="shared" si="21"/>
        <v>0</v>
      </c>
      <c r="J467">
        <f t="shared" si="22"/>
        <v>0</v>
      </c>
      <c r="L467" t="str">
        <f t="shared" si="23"/>
        <v>7212UPPER BLESSINGTON</v>
      </c>
      <c r="M467" t="s">
        <v>342</v>
      </c>
    </row>
    <row r="468" spans="1:13">
      <c r="A468" t="s">
        <v>656</v>
      </c>
      <c r="B468" t="s">
        <v>664</v>
      </c>
      <c r="C468" t="s">
        <v>114</v>
      </c>
      <c r="D468">
        <v>4</v>
      </c>
      <c r="E468">
        <v>0</v>
      </c>
      <c r="F468">
        <v>0</v>
      </c>
      <c r="H468" t="s">
        <v>155</v>
      </c>
      <c r="I468">
        <f t="shared" si="21"/>
        <v>0</v>
      </c>
      <c r="J468">
        <f t="shared" si="22"/>
        <v>0</v>
      </c>
      <c r="L468" t="str">
        <f t="shared" si="23"/>
        <v>7212WESTERN JUNCTION</v>
      </c>
      <c r="M468" t="s">
        <v>342</v>
      </c>
    </row>
    <row r="469" spans="1:13">
      <c r="A469" t="s">
        <v>665</v>
      </c>
      <c r="B469" t="s">
        <v>666</v>
      </c>
      <c r="C469" t="s">
        <v>114</v>
      </c>
      <c r="D469">
        <v>4</v>
      </c>
      <c r="E469">
        <v>0</v>
      </c>
      <c r="F469">
        <v>0</v>
      </c>
      <c r="H469" t="s">
        <v>155</v>
      </c>
      <c r="I469">
        <f t="shared" si="21"/>
        <v>0</v>
      </c>
      <c r="J469">
        <f t="shared" si="22"/>
        <v>0</v>
      </c>
      <c r="L469" t="str">
        <f t="shared" si="23"/>
        <v>7211CLEVELAND</v>
      </c>
      <c r="M469" t="s">
        <v>342</v>
      </c>
    </row>
    <row r="470" spans="1:13">
      <c r="A470" t="s">
        <v>665</v>
      </c>
      <c r="B470" t="s">
        <v>667</v>
      </c>
      <c r="C470" t="s">
        <v>114</v>
      </c>
      <c r="D470">
        <v>4</v>
      </c>
      <c r="E470">
        <v>0</v>
      </c>
      <c r="F470">
        <v>0</v>
      </c>
      <c r="H470" t="s">
        <v>155</v>
      </c>
      <c r="I470">
        <f t="shared" si="21"/>
        <v>0</v>
      </c>
      <c r="J470">
        <f t="shared" si="22"/>
        <v>0</v>
      </c>
      <c r="L470" t="str">
        <f t="shared" si="23"/>
        <v>7211CONARA</v>
      </c>
      <c r="M470" t="s">
        <v>342</v>
      </c>
    </row>
    <row r="471" spans="1:13">
      <c r="A471" t="s">
        <v>665</v>
      </c>
      <c r="B471" t="s">
        <v>668</v>
      </c>
      <c r="C471" t="s">
        <v>114</v>
      </c>
      <c r="D471">
        <v>4</v>
      </c>
      <c r="E471">
        <v>0</v>
      </c>
      <c r="F471">
        <v>0</v>
      </c>
      <c r="H471" t="s">
        <v>155</v>
      </c>
      <c r="I471">
        <f t="shared" si="21"/>
        <v>0</v>
      </c>
      <c r="J471">
        <f t="shared" si="22"/>
        <v>0</v>
      </c>
      <c r="L471" t="str">
        <f t="shared" si="23"/>
        <v>7211EPPING FOREST</v>
      </c>
      <c r="M471" t="s">
        <v>342</v>
      </c>
    </row>
    <row r="472" spans="1:13">
      <c r="A472" t="s">
        <v>669</v>
      </c>
      <c r="B472" t="s">
        <v>670</v>
      </c>
      <c r="C472" t="s">
        <v>114</v>
      </c>
      <c r="D472">
        <v>4</v>
      </c>
      <c r="E472">
        <v>0</v>
      </c>
      <c r="F472">
        <v>0</v>
      </c>
      <c r="H472" t="s">
        <v>155</v>
      </c>
      <c r="I472">
        <f t="shared" si="21"/>
        <v>0</v>
      </c>
      <c r="J472">
        <f t="shared" si="22"/>
        <v>0</v>
      </c>
      <c r="L472" t="str">
        <f t="shared" si="23"/>
        <v>7210CAMPBELL TOWN</v>
      </c>
      <c r="M472" t="s">
        <v>342</v>
      </c>
    </row>
    <row r="473" spans="1:13">
      <c r="A473" t="s">
        <v>669</v>
      </c>
      <c r="B473" t="s">
        <v>671</v>
      </c>
      <c r="C473" t="s">
        <v>114</v>
      </c>
      <c r="D473">
        <v>4</v>
      </c>
      <c r="E473">
        <v>0</v>
      </c>
      <c r="F473">
        <v>0</v>
      </c>
      <c r="H473" t="s">
        <v>155</v>
      </c>
      <c r="I473">
        <f t="shared" si="21"/>
        <v>0</v>
      </c>
      <c r="J473">
        <f t="shared" si="22"/>
        <v>0</v>
      </c>
      <c r="L473" t="str">
        <f t="shared" si="23"/>
        <v>7210LAKE LEAKE</v>
      </c>
      <c r="M473" t="s">
        <v>342</v>
      </c>
    </row>
    <row r="474" spans="1:13">
      <c r="A474" t="s">
        <v>672</v>
      </c>
      <c r="B474" t="s">
        <v>673</v>
      </c>
      <c r="C474" t="s">
        <v>114</v>
      </c>
      <c r="D474">
        <v>4</v>
      </c>
      <c r="E474">
        <v>0</v>
      </c>
      <c r="F474">
        <v>0</v>
      </c>
      <c r="H474" t="s">
        <v>155</v>
      </c>
      <c r="I474">
        <f t="shared" si="21"/>
        <v>0</v>
      </c>
      <c r="J474">
        <f t="shared" si="22"/>
        <v>0</v>
      </c>
      <c r="L474" t="str">
        <f t="shared" si="23"/>
        <v>7209ROSS</v>
      </c>
      <c r="M474" t="s">
        <v>342</v>
      </c>
    </row>
    <row r="475" spans="1:13">
      <c r="A475" t="s">
        <v>672</v>
      </c>
      <c r="B475" t="s">
        <v>674</v>
      </c>
      <c r="C475" t="s">
        <v>114</v>
      </c>
      <c r="D475">
        <v>4</v>
      </c>
      <c r="E475">
        <v>0</v>
      </c>
      <c r="F475">
        <v>0</v>
      </c>
      <c r="H475" t="s">
        <v>155</v>
      </c>
      <c r="I475">
        <f t="shared" si="21"/>
        <v>0</v>
      </c>
      <c r="J475">
        <f t="shared" si="22"/>
        <v>0</v>
      </c>
      <c r="L475" t="str">
        <f t="shared" si="23"/>
        <v>7209TOOMS LAKE</v>
      </c>
      <c r="M475" t="s">
        <v>342</v>
      </c>
    </row>
    <row r="476" spans="1:13">
      <c r="A476" t="s">
        <v>675</v>
      </c>
      <c r="B476" t="s">
        <v>676</v>
      </c>
      <c r="C476" t="s">
        <v>114</v>
      </c>
      <c r="D476">
        <v>4</v>
      </c>
      <c r="E476">
        <v>0</v>
      </c>
      <c r="F476">
        <v>0</v>
      </c>
      <c r="H476" t="s">
        <v>116</v>
      </c>
      <c r="I476">
        <f t="shared" si="21"/>
        <v>0</v>
      </c>
      <c r="J476">
        <f t="shared" si="22"/>
        <v>0</v>
      </c>
      <c r="L476" t="str">
        <f t="shared" si="23"/>
        <v>7190APSLAWN</v>
      </c>
      <c r="M476" t="s">
        <v>677</v>
      </c>
    </row>
    <row r="477" spans="1:13">
      <c r="A477" t="s">
        <v>675</v>
      </c>
      <c r="B477" t="s">
        <v>678</v>
      </c>
      <c r="C477" t="s">
        <v>114</v>
      </c>
      <c r="D477">
        <v>4</v>
      </c>
      <c r="E477">
        <v>0</v>
      </c>
      <c r="F477">
        <v>0</v>
      </c>
      <c r="H477" t="s">
        <v>116</v>
      </c>
      <c r="I477">
        <f t="shared" si="21"/>
        <v>0</v>
      </c>
      <c r="J477">
        <f t="shared" si="22"/>
        <v>0</v>
      </c>
      <c r="L477" t="str">
        <f t="shared" si="23"/>
        <v>7190BUCKLAND</v>
      </c>
      <c r="M477" t="s">
        <v>677</v>
      </c>
    </row>
    <row r="478" spans="1:13">
      <c r="A478" t="s">
        <v>675</v>
      </c>
      <c r="B478" t="s">
        <v>679</v>
      </c>
      <c r="C478" t="s">
        <v>114</v>
      </c>
      <c r="D478">
        <v>4</v>
      </c>
      <c r="E478">
        <v>0</v>
      </c>
      <c r="F478">
        <v>0</v>
      </c>
      <c r="H478" t="s">
        <v>116</v>
      </c>
      <c r="I478">
        <f t="shared" si="21"/>
        <v>0</v>
      </c>
      <c r="J478">
        <f t="shared" si="22"/>
        <v>0</v>
      </c>
      <c r="L478" t="str">
        <f t="shared" si="23"/>
        <v>7190CRANBROOK</v>
      </c>
      <c r="M478" t="s">
        <v>677</v>
      </c>
    </row>
    <row r="479" spans="1:13">
      <c r="A479" t="s">
        <v>675</v>
      </c>
      <c r="B479" t="s">
        <v>680</v>
      </c>
      <c r="C479" t="s">
        <v>114</v>
      </c>
      <c r="D479">
        <v>4</v>
      </c>
      <c r="E479">
        <v>0</v>
      </c>
      <c r="F479">
        <v>0</v>
      </c>
      <c r="H479" t="s">
        <v>116</v>
      </c>
      <c r="I479">
        <f t="shared" si="21"/>
        <v>0</v>
      </c>
      <c r="J479">
        <f t="shared" si="22"/>
        <v>0</v>
      </c>
      <c r="L479" t="str">
        <f t="shared" si="23"/>
        <v>7190DOLPHIN SANDS</v>
      </c>
      <c r="M479" t="s">
        <v>677</v>
      </c>
    </row>
    <row r="480" spans="1:13">
      <c r="A480" t="s">
        <v>675</v>
      </c>
      <c r="B480" t="s">
        <v>681</v>
      </c>
      <c r="C480" t="s">
        <v>114</v>
      </c>
      <c r="D480">
        <v>4</v>
      </c>
      <c r="E480">
        <v>0</v>
      </c>
      <c r="F480">
        <v>0</v>
      </c>
      <c r="H480" t="s">
        <v>116</v>
      </c>
      <c r="I480">
        <f t="shared" si="21"/>
        <v>0</v>
      </c>
      <c r="J480">
        <f t="shared" si="22"/>
        <v>0</v>
      </c>
      <c r="L480" t="str">
        <f t="shared" si="23"/>
        <v>7190LITTLE SWANPORT</v>
      </c>
      <c r="M480" t="s">
        <v>677</v>
      </c>
    </row>
    <row r="481" spans="1:13">
      <c r="A481" t="s">
        <v>675</v>
      </c>
      <c r="B481" t="s">
        <v>682</v>
      </c>
      <c r="C481" t="s">
        <v>114</v>
      </c>
      <c r="D481">
        <v>5</v>
      </c>
      <c r="E481">
        <v>0</v>
      </c>
      <c r="F481">
        <v>0</v>
      </c>
      <c r="H481" t="s">
        <v>116</v>
      </c>
      <c r="I481">
        <f t="shared" si="21"/>
        <v>0</v>
      </c>
      <c r="J481">
        <f t="shared" si="22"/>
        <v>0</v>
      </c>
      <c r="L481" t="str">
        <f t="shared" si="23"/>
        <v>7190MARIA ISLAND</v>
      </c>
      <c r="M481" t="s">
        <v>677</v>
      </c>
    </row>
    <row r="482" spans="1:13">
      <c r="A482" t="s">
        <v>675</v>
      </c>
      <c r="B482" t="s">
        <v>683</v>
      </c>
      <c r="C482" t="s">
        <v>114</v>
      </c>
      <c r="D482">
        <v>4</v>
      </c>
      <c r="E482">
        <v>0</v>
      </c>
      <c r="F482">
        <v>0</v>
      </c>
      <c r="H482" t="s">
        <v>116</v>
      </c>
      <c r="I482">
        <f t="shared" si="21"/>
        <v>0</v>
      </c>
      <c r="J482">
        <f t="shared" si="22"/>
        <v>0</v>
      </c>
      <c r="L482" t="str">
        <f t="shared" si="23"/>
        <v>7190ORFORD</v>
      </c>
      <c r="M482" t="s">
        <v>677</v>
      </c>
    </row>
    <row r="483" spans="1:13">
      <c r="A483" t="s">
        <v>675</v>
      </c>
      <c r="B483" t="s">
        <v>684</v>
      </c>
      <c r="C483" t="s">
        <v>114</v>
      </c>
      <c r="D483">
        <v>4</v>
      </c>
      <c r="E483">
        <v>0</v>
      </c>
      <c r="F483">
        <v>0</v>
      </c>
      <c r="H483" t="s">
        <v>116</v>
      </c>
      <c r="I483">
        <f t="shared" si="21"/>
        <v>0</v>
      </c>
      <c r="J483">
        <f t="shared" si="22"/>
        <v>0</v>
      </c>
      <c r="L483" t="str">
        <f t="shared" si="23"/>
        <v>7190PONTYPOOL</v>
      </c>
      <c r="M483" t="s">
        <v>677</v>
      </c>
    </row>
    <row r="484" spans="1:13">
      <c r="A484" t="s">
        <v>675</v>
      </c>
      <c r="B484" t="s">
        <v>685</v>
      </c>
      <c r="C484" t="s">
        <v>114</v>
      </c>
      <c r="D484">
        <v>4</v>
      </c>
      <c r="E484">
        <v>0</v>
      </c>
      <c r="F484">
        <v>0</v>
      </c>
      <c r="H484" t="s">
        <v>116</v>
      </c>
      <c r="I484">
        <f t="shared" si="21"/>
        <v>0</v>
      </c>
      <c r="J484">
        <f t="shared" si="22"/>
        <v>0</v>
      </c>
      <c r="L484" t="str">
        <f t="shared" si="23"/>
        <v>7190RHEBAN</v>
      </c>
      <c r="M484" t="s">
        <v>677</v>
      </c>
    </row>
    <row r="485" spans="1:13">
      <c r="A485" t="s">
        <v>675</v>
      </c>
      <c r="B485" t="s">
        <v>686</v>
      </c>
      <c r="C485" t="s">
        <v>114</v>
      </c>
      <c r="D485">
        <v>4</v>
      </c>
      <c r="E485">
        <v>0</v>
      </c>
      <c r="F485">
        <v>0</v>
      </c>
      <c r="H485" t="s">
        <v>116</v>
      </c>
      <c r="I485">
        <f t="shared" si="21"/>
        <v>0</v>
      </c>
      <c r="J485">
        <f t="shared" si="22"/>
        <v>0</v>
      </c>
      <c r="L485" t="str">
        <f t="shared" si="23"/>
        <v>7190ROCKY HILLS</v>
      </c>
      <c r="M485" t="s">
        <v>677</v>
      </c>
    </row>
    <row r="486" spans="1:13">
      <c r="A486" t="s">
        <v>675</v>
      </c>
      <c r="B486" t="s">
        <v>687</v>
      </c>
      <c r="C486" t="s">
        <v>114</v>
      </c>
      <c r="D486">
        <v>4</v>
      </c>
      <c r="E486">
        <v>0</v>
      </c>
      <c r="F486">
        <v>0</v>
      </c>
      <c r="H486" t="s">
        <v>116</v>
      </c>
      <c r="I486">
        <f t="shared" si="21"/>
        <v>0</v>
      </c>
      <c r="J486">
        <f t="shared" si="22"/>
        <v>0</v>
      </c>
      <c r="L486" t="str">
        <f t="shared" si="23"/>
        <v>7190RUNNYMEDE</v>
      </c>
      <c r="M486" t="s">
        <v>677</v>
      </c>
    </row>
    <row r="487" spans="1:13">
      <c r="A487" t="s">
        <v>675</v>
      </c>
      <c r="B487" t="s">
        <v>688</v>
      </c>
      <c r="C487" t="s">
        <v>114</v>
      </c>
      <c r="D487">
        <v>4</v>
      </c>
      <c r="E487">
        <v>0</v>
      </c>
      <c r="F487">
        <v>0</v>
      </c>
      <c r="H487" t="s">
        <v>116</v>
      </c>
      <c r="I487">
        <f t="shared" si="21"/>
        <v>0</v>
      </c>
      <c r="J487">
        <f t="shared" si="22"/>
        <v>0</v>
      </c>
      <c r="L487" t="str">
        <f t="shared" si="23"/>
        <v>7190SPRING BEACH</v>
      </c>
      <c r="M487" t="s">
        <v>677</v>
      </c>
    </row>
    <row r="488" spans="1:13">
      <c r="A488" t="s">
        <v>675</v>
      </c>
      <c r="B488" t="s">
        <v>689</v>
      </c>
      <c r="C488" t="s">
        <v>114</v>
      </c>
      <c r="D488">
        <v>4</v>
      </c>
      <c r="E488">
        <v>0</v>
      </c>
      <c r="F488">
        <v>0</v>
      </c>
      <c r="H488" t="s">
        <v>116</v>
      </c>
      <c r="I488">
        <f t="shared" si="21"/>
        <v>0</v>
      </c>
      <c r="J488">
        <f t="shared" si="22"/>
        <v>0</v>
      </c>
      <c r="L488" t="str">
        <f t="shared" si="23"/>
        <v>7190SWANSEA</v>
      </c>
      <c r="M488" t="s">
        <v>677</v>
      </c>
    </row>
    <row r="489" spans="1:13">
      <c r="A489" t="s">
        <v>675</v>
      </c>
      <c r="B489" t="s">
        <v>690</v>
      </c>
      <c r="C489" t="s">
        <v>114</v>
      </c>
      <c r="D489">
        <v>4</v>
      </c>
      <c r="E489">
        <v>0</v>
      </c>
      <c r="F489">
        <v>0</v>
      </c>
      <c r="H489" t="s">
        <v>116</v>
      </c>
      <c r="I489">
        <f t="shared" si="21"/>
        <v>0</v>
      </c>
      <c r="J489">
        <f t="shared" si="22"/>
        <v>0</v>
      </c>
      <c r="L489" t="str">
        <f t="shared" si="23"/>
        <v>7190TRIABUNNA</v>
      </c>
      <c r="M489" t="s">
        <v>677</v>
      </c>
    </row>
    <row r="490" spans="1:13">
      <c r="A490" t="s">
        <v>691</v>
      </c>
      <c r="B490" t="s">
        <v>692</v>
      </c>
      <c r="C490" t="s">
        <v>114</v>
      </c>
      <c r="D490">
        <v>4</v>
      </c>
      <c r="E490">
        <v>0</v>
      </c>
      <c r="F490">
        <v>0</v>
      </c>
      <c r="H490" t="s">
        <v>116</v>
      </c>
      <c r="I490">
        <f t="shared" si="21"/>
        <v>0</v>
      </c>
      <c r="J490">
        <f t="shared" si="22"/>
        <v>0</v>
      </c>
      <c r="L490" t="str">
        <f t="shared" si="23"/>
        <v>7187KOONYA</v>
      </c>
      <c r="M490" t="s">
        <v>677</v>
      </c>
    </row>
    <row r="491" spans="1:13">
      <c r="A491" t="s">
        <v>693</v>
      </c>
      <c r="B491" t="s">
        <v>694</v>
      </c>
      <c r="C491" t="s">
        <v>114</v>
      </c>
      <c r="D491">
        <v>4</v>
      </c>
      <c r="E491">
        <v>0</v>
      </c>
      <c r="F491">
        <v>0</v>
      </c>
      <c r="H491" t="s">
        <v>116</v>
      </c>
      <c r="I491">
        <f t="shared" si="21"/>
        <v>0</v>
      </c>
      <c r="J491">
        <f t="shared" si="22"/>
        <v>0</v>
      </c>
      <c r="L491" t="str">
        <f t="shared" si="23"/>
        <v>7186SALTWATER RIVER</v>
      </c>
      <c r="M491" t="s">
        <v>677</v>
      </c>
    </row>
    <row r="492" spans="1:13">
      <c r="A492" t="s">
        <v>693</v>
      </c>
      <c r="B492" t="s">
        <v>695</v>
      </c>
      <c r="C492" t="s">
        <v>114</v>
      </c>
      <c r="D492">
        <v>4</v>
      </c>
      <c r="E492">
        <v>0</v>
      </c>
      <c r="F492">
        <v>0</v>
      </c>
      <c r="H492" t="s">
        <v>116</v>
      </c>
      <c r="I492">
        <f t="shared" si="21"/>
        <v>0</v>
      </c>
      <c r="J492">
        <f t="shared" si="22"/>
        <v>0</v>
      </c>
      <c r="L492" t="str">
        <f t="shared" si="23"/>
        <v>7186SLOPING MAIN</v>
      </c>
      <c r="M492" t="s">
        <v>677</v>
      </c>
    </row>
    <row r="493" spans="1:13">
      <c r="A493" t="s">
        <v>696</v>
      </c>
      <c r="B493" t="s">
        <v>697</v>
      </c>
      <c r="C493" t="s">
        <v>114</v>
      </c>
      <c r="D493">
        <v>4</v>
      </c>
      <c r="E493">
        <v>0</v>
      </c>
      <c r="F493">
        <v>0</v>
      </c>
      <c r="H493" t="s">
        <v>116</v>
      </c>
      <c r="I493">
        <f t="shared" si="21"/>
        <v>0</v>
      </c>
      <c r="J493">
        <f t="shared" si="22"/>
        <v>0</v>
      </c>
      <c r="L493" t="str">
        <f t="shared" si="23"/>
        <v>7185PREMAYDENA</v>
      </c>
      <c r="M493" t="s">
        <v>677</v>
      </c>
    </row>
    <row r="494" spans="1:13">
      <c r="A494" t="s">
        <v>698</v>
      </c>
      <c r="B494" t="s">
        <v>699</v>
      </c>
      <c r="C494" t="s">
        <v>114</v>
      </c>
      <c r="D494">
        <v>4</v>
      </c>
      <c r="E494">
        <v>0</v>
      </c>
      <c r="F494">
        <v>0</v>
      </c>
      <c r="H494" t="s">
        <v>116</v>
      </c>
      <c r="I494">
        <f t="shared" si="21"/>
        <v>0</v>
      </c>
      <c r="J494">
        <f t="shared" si="22"/>
        <v>0</v>
      </c>
      <c r="L494" t="str">
        <f t="shared" si="23"/>
        <v>7184NUBEENA</v>
      </c>
      <c r="M494" t="s">
        <v>677</v>
      </c>
    </row>
    <row r="495" spans="1:13">
      <c r="A495" t="s">
        <v>698</v>
      </c>
      <c r="B495" t="s">
        <v>700</v>
      </c>
      <c r="C495" t="s">
        <v>114</v>
      </c>
      <c r="D495">
        <v>4</v>
      </c>
      <c r="E495">
        <v>0</v>
      </c>
      <c r="F495">
        <v>0</v>
      </c>
      <c r="H495" t="s">
        <v>116</v>
      </c>
      <c r="I495">
        <f t="shared" si="21"/>
        <v>0</v>
      </c>
      <c r="J495">
        <f t="shared" si="22"/>
        <v>0</v>
      </c>
      <c r="L495" t="str">
        <f t="shared" si="23"/>
        <v>7184STORMLEA</v>
      </c>
      <c r="M495" t="s">
        <v>677</v>
      </c>
    </row>
    <row r="496" spans="1:13">
      <c r="A496" t="s">
        <v>698</v>
      </c>
      <c r="B496" t="s">
        <v>701</v>
      </c>
      <c r="C496" t="s">
        <v>114</v>
      </c>
      <c r="D496">
        <v>4</v>
      </c>
      <c r="E496">
        <v>0</v>
      </c>
      <c r="F496">
        <v>0</v>
      </c>
      <c r="H496" t="s">
        <v>116</v>
      </c>
      <c r="I496">
        <f t="shared" si="21"/>
        <v>0</v>
      </c>
      <c r="J496">
        <f t="shared" si="22"/>
        <v>0</v>
      </c>
      <c r="L496" t="str">
        <f t="shared" si="23"/>
        <v>7184WHITE BEACH</v>
      </c>
      <c r="M496" t="s">
        <v>677</v>
      </c>
    </row>
    <row r="497" spans="1:13">
      <c r="A497" t="s">
        <v>702</v>
      </c>
      <c r="B497" t="s">
        <v>703</v>
      </c>
      <c r="C497" t="s">
        <v>114</v>
      </c>
      <c r="D497">
        <v>4</v>
      </c>
      <c r="E497">
        <v>0</v>
      </c>
      <c r="F497">
        <v>0</v>
      </c>
      <c r="H497" t="s">
        <v>116</v>
      </c>
      <c r="I497">
        <f t="shared" si="21"/>
        <v>0</v>
      </c>
      <c r="J497">
        <f t="shared" si="22"/>
        <v>0</v>
      </c>
      <c r="L497" t="str">
        <f t="shared" si="23"/>
        <v>7183HIGHCROFT</v>
      </c>
      <c r="M497" t="s">
        <v>677</v>
      </c>
    </row>
    <row r="498" spans="1:13">
      <c r="A498" t="s">
        <v>704</v>
      </c>
      <c r="B498" t="s">
        <v>705</v>
      </c>
      <c r="C498" t="s">
        <v>114</v>
      </c>
      <c r="D498">
        <v>4</v>
      </c>
      <c r="E498">
        <v>0</v>
      </c>
      <c r="F498">
        <v>0</v>
      </c>
      <c r="H498" t="s">
        <v>116</v>
      </c>
      <c r="I498">
        <f t="shared" si="21"/>
        <v>0</v>
      </c>
      <c r="J498">
        <f t="shared" si="22"/>
        <v>0</v>
      </c>
      <c r="L498" t="str">
        <f t="shared" si="23"/>
        <v>7182FORTESCUE</v>
      </c>
      <c r="M498" t="s">
        <v>677</v>
      </c>
    </row>
    <row r="499" spans="1:13">
      <c r="A499" t="s">
        <v>704</v>
      </c>
      <c r="B499" t="s">
        <v>706</v>
      </c>
      <c r="C499" t="s">
        <v>114</v>
      </c>
      <c r="D499">
        <v>4</v>
      </c>
      <c r="E499">
        <v>0</v>
      </c>
      <c r="F499">
        <v>0</v>
      </c>
      <c r="H499" t="s">
        <v>116</v>
      </c>
      <c r="I499">
        <f t="shared" si="21"/>
        <v>0</v>
      </c>
      <c r="J499">
        <f t="shared" si="22"/>
        <v>0</v>
      </c>
      <c r="L499" t="str">
        <f t="shared" si="23"/>
        <v>7182PORT ARTHUR</v>
      </c>
      <c r="M499" t="s">
        <v>677</v>
      </c>
    </row>
    <row r="500" spans="1:13">
      <c r="A500" t="s">
        <v>707</v>
      </c>
      <c r="B500" t="s">
        <v>708</v>
      </c>
      <c r="C500" t="s">
        <v>114</v>
      </c>
      <c r="D500">
        <v>4</v>
      </c>
      <c r="E500">
        <v>0</v>
      </c>
      <c r="F500">
        <v>0</v>
      </c>
      <c r="H500" t="s">
        <v>116</v>
      </c>
      <c r="I500">
        <f t="shared" si="21"/>
        <v>0</v>
      </c>
      <c r="J500">
        <f t="shared" si="22"/>
        <v>0</v>
      </c>
      <c r="L500" t="str">
        <f t="shared" si="23"/>
        <v>7180TARANNA</v>
      </c>
      <c r="M500" t="s">
        <v>677</v>
      </c>
    </row>
    <row r="501" spans="1:13">
      <c r="A501" t="s">
        <v>709</v>
      </c>
      <c r="B501" t="s">
        <v>710</v>
      </c>
      <c r="C501" t="s">
        <v>114</v>
      </c>
      <c r="D501">
        <v>4</v>
      </c>
      <c r="E501">
        <v>0</v>
      </c>
      <c r="F501">
        <v>0</v>
      </c>
      <c r="H501" t="s">
        <v>116</v>
      </c>
      <c r="I501">
        <f t="shared" si="21"/>
        <v>0</v>
      </c>
      <c r="J501">
        <f t="shared" si="22"/>
        <v>0</v>
      </c>
      <c r="L501" t="str">
        <f t="shared" si="23"/>
        <v>7179EAGLEHAWK NECK</v>
      </c>
      <c r="M501" t="s">
        <v>677</v>
      </c>
    </row>
    <row r="502" spans="1:13">
      <c r="A502" t="s">
        <v>711</v>
      </c>
      <c r="B502" t="s">
        <v>712</v>
      </c>
      <c r="C502" t="s">
        <v>114</v>
      </c>
      <c r="D502">
        <v>4</v>
      </c>
      <c r="E502">
        <v>0</v>
      </c>
      <c r="F502">
        <v>0</v>
      </c>
      <c r="H502" t="s">
        <v>116</v>
      </c>
      <c r="I502">
        <f t="shared" si="21"/>
        <v>0</v>
      </c>
      <c r="J502">
        <f t="shared" si="22"/>
        <v>0</v>
      </c>
      <c r="L502" t="str">
        <f t="shared" si="23"/>
        <v>7178MURDUNNA</v>
      </c>
      <c r="M502" t="s">
        <v>677</v>
      </c>
    </row>
    <row r="503" spans="1:13">
      <c r="A503" t="s">
        <v>713</v>
      </c>
      <c r="B503" t="s">
        <v>714</v>
      </c>
      <c r="C503" t="s">
        <v>114</v>
      </c>
      <c r="D503">
        <v>4</v>
      </c>
      <c r="E503">
        <v>0</v>
      </c>
      <c r="F503">
        <v>0</v>
      </c>
      <c r="H503" t="s">
        <v>116</v>
      </c>
      <c r="I503">
        <f t="shared" si="21"/>
        <v>0</v>
      </c>
      <c r="J503">
        <f t="shared" si="22"/>
        <v>0</v>
      </c>
      <c r="L503" t="str">
        <f t="shared" si="23"/>
        <v>7177BOOMER BAY</v>
      </c>
      <c r="M503" t="s">
        <v>715</v>
      </c>
    </row>
    <row r="504" spans="1:13">
      <c r="A504" t="s">
        <v>713</v>
      </c>
      <c r="B504" t="s">
        <v>716</v>
      </c>
      <c r="C504" t="s">
        <v>114</v>
      </c>
      <c r="D504">
        <v>4</v>
      </c>
      <c r="E504">
        <v>0</v>
      </c>
      <c r="F504">
        <v>0</v>
      </c>
      <c r="H504" t="s">
        <v>116</v>
      </c>
      <c r="I504">
        <f t="shared" si="21"/>
        <v>0</v>
      </c>
      <c r="J504">
        <f t="shared" si="22"/>
        <v>0</v>
      </c>
      <c r="L504" t="str">
        <f t="shared" si="23"/>
        <v>7177DUNALLEY</v>
      </c>
      <c r="M504" t="s">
        <v>715</v>
      </c>
    </row>
    <row r="505" spans="1:13">
      <c r="A505" t="s">
        <v>717</v>
      </c>
      <c r="B505" t="s">
        <v>718</v>
      </c>
      <c r="C505" t="s">
        <v>114</v>
      </c>
      <c r="D505">
        <v>4</v>
      </c>
      <c r="E505">
        <v>0</v>
      </c>
      <c r="F505">
        <v>0</v>
      </c>
      <c r="H505" t="s">
        <v>116</v>
      </c>
      <c r="I505">
        <f t="shared" si="21"/>
        <v>0</v>
      </c>
      <c r="J505">
        <f t="shared" si="22"/>
        <v>0</v>
      </c>
      <c r="L505" t="str">
        <f t="shared" si="23"/>
        <v>7176KELLEVIE</v>
      </c>
      <c r="M505" t="s">
        <v>715</v>
      </c>
    </row>
    <row r="506" spans="1:13">
      <c r="A506" t="s">
        <v>719</v>
      </c>
      <c r="B506" t="s">
        <v>720</v>
      </c>
      <c r="C506" t="s">
        <v>114</v>
      </c>
      <c r="D506">
        <v>4</v>
      </c>
      <c r="E506">
        <v>0</v>
      </c>
      <c r="F506">
        <v>0</v>
      </c>
      <c r="H506" t="s">
        <v>116</v>
      </c>
      <c r="I506">
        <f t="shared" si="21"/>
        <v>0</v>
      </c>
      <c r="J506">
        <f t="shared" si="22"/>
        <v>0</v>
      </c>
      <c r="L506" t="str">
        <f t="shared" si="23"/>
        <v>7175BREAM CREEK</v>
      </c>
      <c r="M506" t="s">
        <v>715</v>
      </c>
    </row>
    <row r="507" spans="1:13">
      <c r="A507" t="s">
        <v>719</v>
      </c>
      <c r="B507" t="s">
        <v>721</v>
      </c>
      <c r="C507" t="s">
        <v>114</v>
      </c>
      <c r="D507">
        <v>4</v>
      </c>
      <c r="E507">
        <v>0</v>
      </c>
      <c r="F507">
        <v>0</v>
      </c>
      <c r="H507" t="s">
        <v>116</v>
      </c>
      <c r="I507">
        <f t="shared" si="21"/>
        <v>0</v>
      </c>
      <c r="J507">
        <f t="shared" si="22"/>
        <v>0</v>
      </c>
      <c r="L507" t="str">
        <f t="shared" si="23"/>
        <v>7175MARION BAY</v>
      </c>
      <c r="M507" t="s">
        <v>715</v>
      </c>
    </row>
    <row r="508" spans="1:13">
      <c r="A508" t="s">
        <v>722</v>
      </c>
      <c r="B508" t="s">
        <v>723</v>
      </c>
      <c r="C508" t="s">
        <v>114</v>
      </c>
      <c r="D508">
        <v>4</v>
      </c>
      <c r="E508">
        <v>0</v>
      </c>
      <c r="F508">
        <v>0</v>
      </c>
      <c r="H508" t="s">
        <v>116</v>
      </c>
      <c r="I508">
        <f t="shared" si="21"/>
        <v>0</v>
      </c>
      <c r="J508">
        <f t="shared" si="22"/>
        <v>0</v>
      </c>
      <c r="L508" t="str">
        <f t="shared" si="23"/>
        <v>7174COPPING</v>
      </c>
      <c r="M508" t="s">
        <v>715</v>
      </c>
    </row>
    <row r="509" spans="1:13">
      <c r="A509" t="s">
        <v>724</v>
      </c>
      <c r="B509" t="s">
        <v>725</v>
      </c>
      <c r="C509" t="s">
        <v>114</v>
      </c>
      <c r="D509">
        <v>4</v>
      </c>
      <c r="E509">
        <v>0</v>
      </c>
      <c r="F509">
        <v>0</v>
      </c>
      <c r="H509" t="s">
        <v>116</v>
      </c>
      <c r="I509">
        <f t="shared" si="21"/>
        <v>0</v>
      </c>
      <c r="J509">
        <f t="shared" si="22"/>
        <v>0</v>
      </c>
      <c r="L509" t="str">
        <f t="shared" si="23"/>
        <v>7173CARLTON RIVER</v>
      </c>
      <c r="M509" t="s">
        <v>715</v>
      </c>
    </row>
    <row r="510" spans="1:13">
      <c r="A510" t="s">
        <v>724</v>
      </c>
      <c r="B510" t="s">
        <v>726</v>
      </c>
      <c r="C510" t="s">
        <v>114</v>
      </c>
      <c r="D510">
        <v>4</v>
      </c>
      <c r="E510">
        <v>0</v>
      </c>
      <c r="F510">
        <v>0</v>
      </c>
      <c r="H510" t="s">
        <v>116</v>
      </c>
      <c r="I510">
        <f t="shared" si="21"/>
        <v>0</v>
      </c>
      <c r="J510">
        <f t="shared" si="22"/>
        <v>0</v>
      </c>
      <c r="L510" t="str">
        <f t="shared" si="23"/>
        <v>7173CONNELLYS MARSH</v>
      </c>
      <c r="M510" t="s">
        <v>715</v>
      </c>
    </row>
    <row r="511" spans="1:13">
      <c r="A511" t="s">
        <v>724</v>
      </c>
      <c r="B511" t="s">
        <v>727</v>
      </c>
      <c r="C511" t="s">
        <v>114</v>
      </c>
      <c r="D511">
        <v>4</v>
      </c>
      <c r="E511">
        <v>0</v>
      </c>
      <c r="F511">
        <v>0</v>
      </c>
      <c r="H511" t="s">
        <v>116</v>
      </c>
      <c r="I511">
        <f t="shared" si="21"/>
        <v>0</v>
      </c>
      <c r="J511">
        <f t="shared" si="22"/>
        <v>0</v>
      </c>
      <c r="L511" t="str">
        <f t="shared" si="23"/>
        <v>7173DODGES FERRY</v>
      </c>
      <c r="M511" t="s">
        <v>715</v>
      </c>
    </row>
    <row r="512" spans="1:13">
      <c r="A512" t="s">
        <v>724</v>
      </c>
      <c r="B512" t="s">
        <v>728</v>
      </c>
      <c r="C512" t="s">
        <v>114</v>
      </c>
      <c r="D512">
        <v>4</v>
      </c>
      <c r="E512">
        <v>0</v>
      </c>
      <c r="F512">
        <v>0</v>
      </c>
      <c r="H512" t="s">
        <v>116</v>
      </c>
      <c r="I512">
        <f t="shared" si="21"/>
        <v>0</v>
      </c>
      <c r="J512">
        <f t="shared" si="22"/>
        <v>0</v>
      </c>
      <c r="L512" t="str">
        <f t="shared" si="23"/>
        <v>7173FORCETT</v>
      </c>
      <c r="M512" t="s">
        <v>715</v>
      </c>
    </row>
    <row r="513" spans="1:14">
      <c r="A513" t="s">
        <v>724</v>
      </c>
      <c r="B513" t="s">
        <v>729</v>
      </c>
      <c r="C513" t="s">
        <v>114</v>
      </c>
      <c r="D513">
        <v>4</v>
      </c>
      <c r="E513">
        <v>0</v>
      </c>
      <c r="F513">
        <v>0</v>
      </c>
      <c r="H513" t="s">
        <v>116</v>
      </c>
      <c r="I513">
        <f t="shared" si="21"/>
        <v>0</v>
      </c>
      <c r="J513">
        <f t="shared" si="22"/>
        <v>0</v>
      </c>
      <c r="L513" t="str">
        <f t="shared" si="23"/>
        <v>7173LEWISHAM</v>
      </c>
      <c r="M513" t="s">
        <v>715</v>
      </c>
    </row>
    <row r="514" spans="1:14">
      <c r="A514" t="s">
        <v>724</v>
      </c>
      <c r="B514" t="s">
        <v>730</v>
      </c>
      <c r="C514" t="s">
        <v>114</v>
      </c>
      <c r="D514">
        <v>4</v>
      </c>
      <c r="E514">
        <v>0</v>
      </c>
      <c r="F514">
        <v>0</v>
      </c>
      <c r="H514" t="s">
        <v>116</v>
      </c>
      <c r="I514">
        <f t="shared" ref="I514:I577" si="24">IF(ISERROR(VLOOKUP(A514,SelPostCode,1,FALSE)),0,1)</f>
        <v>0</v>
      </c>
      <c r="J514">
        <f t="shared" ref="J514:J577" si="25">IF(I514=0,0,IF(ISERROR(VLOOKUP(B514,SelSuburb,1,FALSE)),0,1))</f>
        <v>0</v>
      </c>
      <c r="L514" t="str">
        <f t="shared" ref="L514:L577" si="26">CONCATENATE(A514,B514)</f>
        <v>7173PRIMROSE SANDS</v>
      </c>
      <c r="M514" t="s">
        <v>715</v>
      </c>
    </row>
    <row r="515" spans="1:14">
      <c r="A515" t="s">
        <v>724</v>
      </c>
      <c r="B515" t="s">
        <v>731</v>
      </c>
      <c r="C515" t="s">
        <v>114</v>
      </c>
      <c r="D515">
        <v>2</v>
      </c>
      <c r="E515">
        <v>0</v>
      </c>
      <c r="F515">
        <v>2</v>
      </c>
      <c r="H515" t="s">
        <v>116</v>
      </c>
      <c r="I515">
        <f t="shared" si="24"/>
        <v>0</v>
      </c>
      <c r="J515">
        <f t="shared" si="25"/>
        <v>0</v>
      </c>
      <c r="L515" t="str">
        <f t="shared" si="26"/>
        <v>7173CARLTON</v>
      </c>
      <c r="M515" t="s">
        <v>715</v>
      </c>
      <c r="N515" t="s">
        <v>732</v>
      </c>
    </row>
    <row r="516" spans="1:14">
      <c r="A516" t="s">
        <v>733</v>
      </c>
      <c r="B516" t="s">
        <v>734</v>
      </c>
      <c r="C516" t="s">
        <v>114</v>
      </c>
      <c r="D516">
        <v>1</v>
      </c>
      <c r="E516">
        <v>0</v>
      </c>
      <c r="F516">
        <v>2</v>
      </c>
      <c r="H516" t="s">
        <v>116</v>
      </c>
      <c r="I516">
        <f t="shared" si="24"/>
        <v>0</v>
      </c>
      <c r="J516">
        <f t="shared" si="25"/>
        <v>0</v>
      </c>
      <c r="L516" t="str">
        <f t="shared" si="26"/>
        <v>7172NUGENT</v>
      </c>
      <c r="M516" t="s">
        <v>715</v>
      </c>
      <c r="N516" t="s">
        <v>732</v>
      </c>
    </row>
    <row r="517" spans="1:14">
      <c r="A517" t="s">
        <v>733</v>
      </c>
      <c r="B517" t="s">
        <v>735</v>
      </c>
      <c r="C517" t="s">
        <v>114</v>
      </c>
      <c r="D517">
        <v>1</v>
      </c>
      <c r="E517">
        <v>0</v>
      </c>
      <c r="F517">
        <v>2</v>
      </c>
      <c r="H517" t="s">
        <v>116</v>
      </c>
      <c r="I517">
        <f t="shared" si="24"/>
        <v>0</v>
      </c>
      <c r="J517">
        <f t="shared" si="25"/>
        <v>0</v>
      </c>
      <c r="L517" t="str">
        <f t="shared" si="26"/>
        <v>7172ORIELTON</v>
      </c>
      <c r="M517" t="s">
        <v>715</v>
      </c>
      <c r="N517" t="s">
        <v>732</v>
      </c>
    </row>
    <row r="518" spans="1:14">
      <c r="A518" t="s">
        <v>733</v>
      </c>
      <c r="B518" t="s">
        <v>736</v>
      </c>
      <c r="C518" t="s">
        <v>114</v>
      </c>
      <c r="D518">
        <v>1</v>
      </c>
      <c r="E518">
        <v>0</v>
      </c>
      <c r="F518">
        <v>2</v>
      </c>
      <c r="H518" t="s">
        <v>116</v>
      </c>
      <c r="I518">
        <f t="shared" si="24"/>
        <v>0</v>
      </c>
      <c r="J518">
        <f t="shared" si="25"/>
        <v>0</v>
      </c>
      <c r="L518" t="str">
        <f t="shared" si="26"/>
        <v>7172PAWLEENA</v>
      </c>
      <c r="M518" t="s">
        <v>715</v>
      </c>
      <c r="N518" t="s">
        <v>732</v>
      </c>
    </row>
    <row r="519" spans="1:14">
      <c r="A519" t="s">
        <v>733</v>
      </c>
      <c r="B519" t="s">
        <v>737</v>
      </c>
      <c r="C519" t="s">
        <v>114</v>
      </c>
      <c r="D519">
        <v>1</v>
      </c>
      <c r="E519">
        <v>0</v>
      </c>
      <c r="F519">
        <v>2</v>
      </c>
      <c r="H519" t="s">
        <v>116</v>
      </c>
      <c r="I519">
        <f t="shared" si="24"/>
        <v>0</v>
      </c>
      <c r="J519">
        <f t="shared" si="25"/>
        <v>0</v>
      </c>
      <c r="L519" t="str">
        <f t="shared" si="26"/>
        <v>7172SORELL</v>
      </c>
      <c r="M519" t="s">
        <v>715</v>
      </c>
      <c r="N519" t="s">
        <v>732</v>
      </c>
    </row>
    <row r="520" spans="1:14">
      <c r="A520" t="s">
        <v>733</v>
      </c>
      <c r="B520" t="s">
        <v>738</v>
      </c>
      <c r="C520" t="s">
        <v>114</v>
      </c>
      <c r="D520">
        <v>1</v>
      </c>
      <c r="E520">
        <v>0</v>
      </c>
      <c r="F520">
        <v>2</v>
      </c>
      <c r="H520" t="s">
        <v>116</v>
      </c>
      <c r="I520">
        <f t="shared" si="24"/>
        <v>0</v>
      </c>
      <c r="J520">
        <f t="shared" si="25"/>
        <v>0</v>
      </c>
      <c r="L520" t="str">
        <f t="shared" si="26"/>
        <v>7172WATTLE HILL</v>
      </c>
      <c r="M520" t="s">
        <v>715</v>
      </c>
      <c r="N520" t="s">
        <v>732</v>
      </c>
    </row>
    <row r="521" spans="1:14">
      <c r="A521" t="s">
        <v>739</v>
      </c>
      <c r="B521" t="s">
        <v>740</v>
      </c>
      <c r="C521" t="s">
        <v>114</v>
      </c>
      <c r="D521">
        <v>1</v>
      </c>
      <c r="E521">
        <v>0</v>
      </c>
      <c r="F521">
        <v>2</v>
      </c>
      <c r="H521" t="s">
        <v>116</v>
      </c>
      <c r="I521">
        <f t="shared" si="24"/>
        <v>0</v>
      </c>
      <c r="J521">
        <f t="shared" si="25"/>
        <v>0</v>
      </c>
      <c r="L521" t="str">
        <f t="shared" si="26"/>
        <v>7171MIDWAY POINT</v>
      </c>
      <c r="M521" t="s">
        <v>715</v>
      </c>
      <c r="N521" t="s">
        <v>732</v>
      </c>
    </row>
    <row r="522" spans="1:14">
      <c r="A522" t="s">
        <v>739</v>
      </c>
      <c r="B522" t="s">
        <v>741</v>
      </c>
      <c r="C522" t="s">
        <v>114</v>
      </c>
      <c r="D522">
        <v>1</v>
      </c>
      <c r="E522">
        <v>0</v>
      </c>
      <c r="F522">
        <v>2</v>
      </c>
      <c r="H522" t="s">
        <v>116</v>
      </c>
      <c r="I522">
        <f t="shared" si="24"/>
        <v>0</v>
      </c>
      <c r="J522">
        <f t="shared" si="25"/>
        <v>0</v>
      </c>
      <c r="L522" t="str">
        <f t="shared" si="26"/>
        <v>7171PENNA</v>
      </c>
      <c r="M522" t="s">
        <v>715</v>
      </c>
      <c r="N522" t="s">
        <v>732</v>
      </c>
    </row>
    <row r="523" spans="1:14">
      <c r="A523" t="s">
        <v>742</v>
      </c>
      <c r="B523" t="s">
        <v>743</v>
      </c>
      <c r="C523" t="s">
        <v>114</v>
      </c>
      <c r="D523">
        <v>1</v>
      </c>
      <c r="E523">
        <v>0</v>
      </c>
      <c r="F523">
        <v>2</v>
      </c>
      <c r="H523" t="s">
        <v>116</v>
      </c>
      <c r="I523">
        <f t="shared" si="24"/>
        <v>0</v>
      </c>
      <c r="J523">
        <f t="shared" si="25"/>
        <v>0</v>
      </c>
      <c r="L523" t="str">
        <f t="shared" si="26"/>
        <v>7170ACTON PARK</v>
      </c>
      <c r="M523" t="s">
        <v>715</v>
      </c>
      <c r="N523" t="s">
        <v>732</v>
      </c>
    </row>
    <row r="524" spans="1:14">
      <c r="A524" t="s">
        <v>742</v>
      </c>
      <c r="B524" t="s">
        <v>744</v>
      </c>
      <c r="C524" t="s">
        <v>114</v>
      </c>
      <c r="D524">
        <v>1</v>
      </c>
      <c r="E524">
        <v>0</v>
      </c>
      <c r="F524">
        <v>2</v>
      </c>
      <c r="H524" t="s">
        <v>116</v>
      </c>
      <c r="I524">
        <f t="shared" si="24"/>
        <v>0</v>
      </c>
      <c r="J524">
        <f t="shared" si="25"/>
        <v>0</v>
      </c>
      <c r="L524" t="str">
        <f t="shared" si="26"/>
        <v>7170CAMBRIDGE</v>
      </c>
      <c r="M524" t="s">
        <v>715</v>
      </c>
      <c r="N524" t="s">
        <v>732</v>
      </c>
    </row>
    <row r="525" spans="1:14">
      <c r="A525" t="s">
        <v>742</v>
      </c>
      <c r="B525" t="s">
        <v>745</v>
      </c>
      <c r="C525" t="s">
        <v>114</v>
      </c>
      <c r="D525">
        <v>2</v>
      </c>
      <c r="E525">
        <v>0</v>
      </c>
      <c r="F525">
        <v>2</v>
      </c>
      <c r="H525" t="s">
        <v>116</v>
      </c>
      <c r="I525">
        <f t="shared" si="24"/>
        <v>0</v>
      </c>
      <c r="J525">
        <f t="shared" si="25"/>
        <v>0</v>
      </c>
      <c r="L525" t="str">
        <f t="shared" si="26"/>
        <v>7170MOUNT RUMNEY</v>
      </c>
      <c r="M525" t="s">
        <v>715</v>
      </c>
      <c r="N525" t="s">
        <v>732</v>
      </c>
    </row>
    <row r="526" spans="1:14">
      <c r="A526" t="s">
        <v>742</v>
      </c>
      <c r="B526" t="s">
        <v>746</v>
      </c>
      <c r="C526" t="s">
        <v>114</v>
      </c>
      <c r="D526">
        <v>1</v>
      </c>
      <c r="E526">
        <v>0</v>
      </c>
      <c r="F526">
        <v>2</v>
      </c>
      <c r="H526" t="s">
        <v>116</v>
      </c>
      <c r="I526">
        <f t="shared" si="24"/>
        <v>0</v>
      </c>
      <c r="J526">
        <f t="shared" si="25"/>
        <v>0</v>
      </c>
      <c r="L526" t="str">
        <f t="shared" si="26"/>
        <v>7170ROCHES BEACH</v>
      </c>
      <c r="M526" t="s">
        <v>715</v>
      </c>
      <c r="N526" t="s">
        <v>732</v>
      </c>
    </row>
    <row r="527" spans="1:14">
      <c r="A527" t="s">
        <v>742</v>
      </c>
      <c r="B527" t="s">
        <v>747</v>
      </c>
      <c r="C527" t="s">
        <v>114</v>
      </c>
      <c r="D527">
        <v>1</v>
      </c>
      <c r="E527">
        <v>0</v>
      </c>
      <c r="F527">
        <v>2</v>
      </c>
      <c r="H527" t="s">
        <v>116</v>
      </c>
      <c r="I527">
        <f t="shared" si="24"/>
        <v>0</v>
      </c>
      <c r="J527">
        <f t="shared" si="25"/>
        <v>0</v>
      </c>
      <c r="L527" t="str">
        <f t="shared" si="26"/>
        <v>7170SEVEN MILE BEACH</v>
      </c>
      <c r="M527" t="s">
        <v>715</v>
      </c>
      <c r="N527" t="s">
        <v>732</v>
      </c>
    </row>
    <row r="528" spans="1:14">
      <c r="A528" t="s">
        <v>748</v>
      </c>
      <c r="B528" t="s">
        <v>749</v>
      </c>
      <c r="C528" t="s">
        <v>114</v>
      </c>
      <c r="D528">
        <v>4</v>
      </c>
      <c r="E528">
        <v>0</v>
      </c>
      <c r="F528">
        <v>0</v>
      </c>
      <c r="H528" t="s">
        <v>116</v>
      </c>
      <c r="I528">
        <f t="shared" si="24"/>
        <v>0</v>
      </c>
      <c r="J528">
        <f t="shared" si="25"/>
        <v>0</v>
      </c>
      <c r="L528" t="str">
        <f t="shared" si="26"/>
        <v>7163FLOWERPOT</v>
      </c>
      <c r="M528" t="s">
        <v>677</v>
      </c>
    </row>
    <row r="529" spans="1:13">
      <c r="A529" t="s">
        <v>748</v>
      </c>
      <c r="B529" t="s">
        <v>750</v>
      </c>
      <c r="C529" t="s">
        <v>114</v>
      </c>
      <c r="D529">
        <v>4</v>
      </c>
      <c r="E529">
        <v>0</v>
      </c>
      <c r="F529">
        <v>0</v>
      </c>
      <c r="H529" t="s">
        <v>116</v>
      </c>
      <c r="I529">
        <f t="shared" si="24"/>
        <v>0</v>
      </c>
      <c r="J529">
        <f t="shared" si="25"/>
        <v>0</v>
      </c>
      <c r="L529" t="str">
        <f t="shared" si="26"/>
        <v>7163MIDDLETON</v>
      </c>
      <c r="M529" t="s">
        <v>677</v>
      </c>
    </row>
    <row r="530" spans="1:13">
      <c r="A530" t="s">
        <v>751</v>
      </c>
      <c r="B530" t="s">
        <v>752</v>
      </c>
      <c r="C530" t="s">
        <v>114</v>
      </c>
      <c r="D530">
        <v>4</v>
      </c>
      <c r="E530">
        <v>0</v>
      </c>
      <c r="F530">
        <v>0</v>
      </c>
      <c r="H530" t="s">
        <v>116</v>
      </c>
      <c r="I530">
        <f t="shared" si="24"/>
        <v>0</v>
      </c>
      <c r="J530">
        <f t="shared" si="25"/>
        <v>0</v>
      </c>
      <c r="L530" t="str">
        <f t="shared" si="26"/>
        <v>7162BIRCHS BAY</v>
      </c>
      <c r="M530" t="s">
        <v>677</v>
      </c>
    </row>
    <row r="531" spans="1:13">
      <c r="A531" t="s">
        <v>751</v>
      </c>
      <c r="B531" t="s">
        <v>753</v>
      </c>
      <c r="C531" t="s">
        <v>114</v>
      </c>
      <c r="D531">
        <v>4</v>
      </c>
      <c r="E531">
        <v>0</v>
      </c>
      <c r="F531">
        <v>0</v>
      </c>
      <c r="H531" t="s">
        <v>116</v>
      </c>
      <c r="I531">
        <f t="shared" si="24"/>
        <v>0</v>
      </c>
      <c r="J531">
        <f t="shared" si="25"/>
        <v>0</v>
      </c>
      <c r="L531" t="str">
        <f t="shared" si="26"/>
        <v>7162WOODBRIDGE</v>
      </c>
      <c r="M531" t="s">
        <v>677</v>
      </c>
    </row>
    <row r="532" spans="1:13">
      <c r="A532" t="s">
        <v>754</v>
      </c>
      <c r="B532" t="s">
        <v>755</v>
      </c>
      <c r="C532" t="s">
        <v>114</v>
      </c>
      <c r="D532">
        <v>4</v>
      </c>
      <c r="E532">
        <v>0</v>
      </c>
      <c r="F532">
        <v>0</v>
      </c>
      <c r="H532" t="s">
        <v>116</v>
      </c>
      <c r="I532">
        <f t="shared" si="24"/>
        <v>0</v>
      </c>
      <c r="J532">
        <f t="shared" si="25"/>
        <v>0</v>
      </c>
      <c r="L532" t="str">
        <f t="shared" si="26"/>
        <v>7155KETTERING</v>
      </c>
      <c r="M532" t="s">
        <v>677</v>
      </c>
    </row>
    <row r="533" spans="1:13">
      <c r="A533" t="s">
        <v>756</v>
      </c>
      <c r="B533" t="s">
        <v>757</v>
      </c>
      <c r="C533" t="s">
        <v>114</v>
      </c>
      <c r="D533">
        <v>5</v>
      </c>
      <c r="E533">
        <v>0</v>
      </c>
      <c r="F533">
        <v>0</v>
      </c>
      <c r="H533" t="s">
        <v>116</v>
      </c>
      <c r="I533">
        <f t="shared" si="24"/>
        <v>0</v>
      </c>
      <c r="J533">
        <f t="shared" si="25"/>
        <v>0</v>
      </c>
      <c r="L533" t="str">
        <f t="shared" si="26"/>
        <v>7151CASEY</v>
      </c>
      <c r="M533" t="e">
        <v>#N/A</v>
      </c>
    </row>
    <row r="534" spans="1:13">
      <c r="A534" t="s">
        <v>756</v>
      </c>
      <c r="B534" t="s">
        <v>758</v>
      </c>
      <c r="C534" t="s">
        <v>114</v>
      </c>
      <c r="D534">
        <v>5</v>
      </c>
      <c r="E534">
        <v>0</v>
      </c>
      <c r="F534">
        <v>0</v>
      </c>
      <c r="H534" t="s">
        <v>116</v>
      </c>
      <c r="I534">
        <f t="shared" si="24"/>
        <v>0</v>
      </c>
      <c r="J534">
        <f t="shared" si="25"/>
        <v>0</v>
      </c>
      <c r="L534" t="str">
        <f t="shared" si="26"/>
        <v>7151DAVIS</v>
      </c>
      <c r="M534" t="e">
        <v>#N/A</v>
      </c>
    </row>
    <row r="535" spans="1:13">
      <c r="A535" t="s">
        <v>756</v>
      </c>
      <c r="B535" t="s">
        <v>759</v>
      </c>
      <c r="C535" t="s">
        <v>114</v>
      </c>
      <c r="D535">
        <v>5</v>
      </c>
      <c r="E535">
        <v>0</v>
      </c>
      <c r="F535">
        <v>0</v>
      </c>
      <c r="H535" t="s">
        <v>116</v>
      </c>
      <c r="I535">
        <f t="shared" si="24"/>
        <v>0</v>
      </c>
      <c r="J535">
        <f t="shared" si="25"/>
        <v>0</v>
      </c>
      <c r="L535" t="str">
        <f t="shared" si="26"/>
        <v>7151MACQUARIE</v>
      </c>
      <c r="M535" t="e">
        <v>#N/A</v>
      </c>
    </row>
    <row r="536" spans="1:13">
      <c r="A536" t="s">
        <v>756</v>
      </c>
      <c r="B536" t="s">
        <v>760</v>
      </c>
      <c r="C536" t="s">
        <v>114</v>
      </c>
      <c r="D536">
        <v>5</v>
      </c>
      <c r="E536">
        <v>0</v>
      </c>
      <c r="F536">
        <v>0</v>
      </c>
      <c r="H536" t="s">
        <v>116</v>
      </c>
      <c r="I536">
        <f t="shared" si="24"/>
        <v>0</v>
      </c>
      <c r="J536">
        <f t="shared" si="25"/>
        <v>0</v>
      </c>
      <c r="L536" t="str">
        <f t="shared" si="26"/>
        <v>7151MACQUARIE ISLAND</v>
      </c>
      <c r="M536" t="e">
        <v>#N/A</v>
      </c>
    </row>
    <row r="537" spans="1:13">
      <c r="A537" t="s">
        <v>756</v>
      </c>
      <c r="B537" t="s">
        <v>761</v>
      </c>
      <c r="C537" t="s">
        <v>114</v>
      </c>
      <c r="D537">
        <v>5</v>
      </c>
      <c r="E537">
        <v>0</v>
      </c>
      <c r="F537">
        <v>0</v>
      </c>
      <c r="H537" t="s">
        <v>116</v>
      </c>
      <c r="I537">
        <f t="shared" si="24"/>
        <v>0</v>
      </c>
      <c r="J537">
        <f t="shared" si="25"/>
        <v>0</v>
      </c>
      <c r="L537" t="str">
        <f t="shared" si="26"/>
        <v>7151MAWSON</v>
      </c>
      <c r="M537" t="e">
        <v>#N/A</v>
      </c>
    </row>
    <row r="538" spans="1:13">
      <c r="A538" t="s">
        <v>762</v>
      </c>
      <c r="B538" t="s">
        <v>763</v>
      </c>
      <c r="C538" t="s">
        <v>114</v>
      </c>
      <c r="D538">
        <v>4</v>
      </c>
      <c r="E538">
        <v>0</v>
      </c>
      <c r="F538">
        <v>0</v>
      </c>
      <c r="H538" t="s">
        <v>116</v>
      </c>
      <c r="I538">
        <f t="shared" si="24"/>
        <v>0</v>
      </c>
      <c r="J538">
        <f t="shared" si="25"/>
        <v>0</v>
      </c>
      <c r="L538" t="str">
        <f t="shared" si="26"/>
        <v>7150ADVENTURE BAY</v>
      </c>
      <c r="M538" t="s">
        <v>715</v>
      </c>
    </row>
    <row r="539" spans="1:13">
      <c r="A539" t="s">
        <v>762</v>
      </c>
      <c r="B539" t="s">
        <v>764</v>
      </c>
      <c r="C539" t="s">
        <v>114</v>
      </c>
      <c r="D539">
        <v>4</v>
      </c>
      <c r="E539">
        <v>0</v>
      </c>
      <c r="F539">
        <v>0</v>
      </c>
      <c r="H539" t="s">
        <v>116</v>
      </c>
      <c r="I539">
        <f t="shared" si="24"/>
        <v>0</v>
      </c>
      <c r="J539">
        <f t="shared" si="25"/>
        <v>0</v>
      </c>
      <c r="L539" t="str">
        <f t="shared" si="26"/>
        <v>7150ALLENS RIVULET</v>
      </c>
      <c r="M539" t="s">
        <v>715</v>
      </c>
    </row>
    <row r="540" spans="1:13">
      <c r="A540" t="s">
        <v>762</v>
      </c>
      <c r="B540" t="s">
        <v>765</v>
      </c>
      <c r="C540" t="s">
        <v>114</v>
      </c>
      <c r="D540">
        <v>4</v>
      </c>
      <c r="E540">
        <v>0</v>
      </c>
      <c r="F540">
        <v>0</v>
      </c>
      <c r="H540" t="s">
        <v>116</v>
      </c>
      <c r="I540">
        <f t="shared" si="24"/>
        <v>0</v>
      </c>
      <c r="J540">
        <f t="shared" si="25"/>
        <v>0</v>
      </c>
      <c r="L540" t="str">
        <f t="shared" si="26"/>
        <v>7150ALONNAH</v>
      </c>
      <c r="M540" t="s">
        <v>715</v>
      </c>
    </row>
    <row r="541" spans="1:13">
      <c r="A541" t="s">
        <v>762</v>
      </c>
      <c r="B541" t="s">
        <v>766</v>
      </c>
      <c r="C541" t="s">
        <v>114</v>
      </c>
      <c r="D541">
        <v>4</v>
      </c>
      <c r="E541">
        <v>0</v>
      </c>
      <c r="F541">
        <v>0</v>
      </c>
      <c r="H541" t="s">
        <v>116</v>
      </c>
      <c r="I541">
        <f t="shared" si="24"/>
        <v>0</v>
      </c>
      <c r="J541">
        <f t="shared" si="25"/>
        <v>0</v>
      </c>
      <c r="L541" t="str">
        <f t="shared" si="26"/>
        <v>7150APOLLO BAY</v>
      </c>
      <c r="M541" t="s">
        <v>715</v>
      </c>
    </row>
    <row r="542" spans="1:13">
      <c r="A542" t="s">
        <v>762</v>
      </c>
      <c r="B542" t="s">
        <v>767</v>
      </c>
      <c r="C542" t="s">
        <v>114</v>
      </c>
      <c r="D542">
        <v>4</v>
      </c>
      <c r="E542">
        <v>0</v>
      </c>
      <c r="F542">
        <v>0</v>
      </c>
      <c r="H542" t="s">
        <v>116</v>
      </c>
      <c r="I542">
        <f t="shared" si="24"/>
        <v>0</v>
      </c>
      <c r="J542">
        <f t="shared" si="25"/>
        <v>0</v>
      </c>
      <c r="L542" t="str">
        <f t="shared" si="26"/>
        <v>7150BARNES BAY</v>
      </c>
      <c r="M542" t="s">
        <v>715</v>
      </c>
    </row>
    <row r="543" spans="1:13">
      <c r="A543" t="s">
        <v>762</v>
      </c>
      <c r="B543" t="s">
        <v>768</v>
      </c>
      <c r="C543" t="s">
        <v>114</v>
      </c>
      <c r="D543">
        <v>4</v>
      </c>
      <c r="E543">
        <v>0</v>
      </c>
      <c r="F543">
        <v>0</v>
      </c>
      <c r="H543" t="s">
        <v>116</v>
      </c>
      <c r="I543">
        <f t="shared" si="24"/>
        <v>0</v>
      </c>
      <c r="J543">
        <f t="shared" si="25"/>
        <v>0</v>
      </c>
      <c r="L543" t="str">
        <f t="shared" si="26"/>
        <v>7150DENNES POINT</v>
      </c>
      <c r="M543" t="s">
        <v>715</v>
      </c>
    </row>
    <row r="544" spans="1:13">
      <c r="A544" t="s">
        <v>762</v>
      </c>
      <c r="B544" t="s">
        <v>769</v>
      </c>
      <c r="C544" t="s">
        <v>114</v>
      </c>
      <c r="D544">
        <v>4</v>
      </c>
      <c r="E544">
        <v>0</v>
      </c>
      <c r="F544">
        <v>0</v>
      </c>
      <c r="H544" t="s">
        <v>116</v>
      </c>
      <c r="I544">
        <f t="shared" si="24"/>
        <v>0</v>
      </c>
      <c r="J544">
        <f t="shared" si="25"/>
        <v>0</v>
      </c>
      <c r="L544" t="str">
        <f t="shared" si="26"/>
        <v>7150GORDON</v>
      </c>
      <c r="M544" t="s">
        <v>715</v>
      </c>
    </row>
    <row r="545" spans="1:13">
      <c r="A545" t="s">
        <v>762</v>
      </c>
      <c r="B545" t="s">
        <v>770</v>
      </c>
      <c r="C545" t="s">
        <v>114</v>
      </c>
      <c r="D545">
        <v>4</v>
      </c>
      <c r="E545">
        <v>0</v>
      </c>
      <c r="F545">
        <v>0</v>
      </c>
      <c r="H545" t="s">
        <v>116</v>
      </c>
      <c r="I545">
        <f t="shared" si="24"/>
        <v>0</v>
      </c>
      <c r="J545">
        <f t="shared" si="25"/>
        <v>0</v>
      </c>
      <c r="L545" t="str">
        <f t="shared" si="26"/>
        <v>7150GREAT BAY</v>
      </c>
      <c r="M545" t="s">
        <v>715</v>
      </c>
    </row>
    <row r="546" spans="1:13">
      <c r="A546" t="s">
        <v>762</v>
      </c>
      <c r="B546" t="s">
        <v>771</v>
      </c>
      <c r="C546" t="s">
        <v>114</v>
      </c>
      <c r="D546">
        <v>4</v>
      </c>
      <c r="E546">
        <v>0</v>
      </c>
      <c r="F546">
        <v>0</v>
      </c>
      <c r="H546" t="s">
        <v>116</v>
      </c>
      <c r="I546">
        <f t="shared" si="24"/>
        <v>0</v>
      </c>
      <c r="J546">
        <f t="shared" si="25"/>
        <v>0</v>
      </c>
      <c r="L546" t="str">
        <f t="shared" si="26"/>
        <v>7150KAOOTA</v>
      </c>
      <c r="M546" t="s">
        <v>715</v>
      </c>
    </row>
    <row r="547" spans="1:13">
      <c r="A547" t="s">
        <v>762</v>
      </c>
      <c r="B547" t="s">
        <v>772</v>
      </c>
      <c r="C547" t="s">
        <v>114</v>
      </c>
      <c r="D547">
        <v>4</v>
      </c>
      <c r="E547">
        <v>0</v>
      </c>
      <c r="F547">
        <v>0</v>
      </c>
      <c r="H547" t="s">
        <v>116</v>
      </c>
      <c r="I547">
        <f t="shared" si="24"/>
        <v>0</v>
      </c>
      <c r="J547">
        <f t="shared" si="25"/>
        <v>0</v>
      </c>
      <c r="L547" t="str">
        <f t="shared" si="26"/>
        <v>7150KILLORA</v>
      </c>
      <c r="M547" t="s">
        <v>715</v>
      </c>
    </row>
    <row r="548" spans="1:13">
      <c r="A548" t="s">
        <v>762</v>
      </c>
      <c r="B548" t="s">
        <v>773</v>
      </c>
      <c r="C548" t="s">
        <v>114</v>
      </c>
      <c r="D548">
        <v>4</v>
      </c>
      <c r="E548">
        <v>0</v>
      </c>
      <c r="F548">
        <v>0</v>
      </c>
      <c r="H548" t="s">
        <v>116</v>
      </c>
      <c r="I548">
        <f t="shared" si="24"/>
        <v>0</v>
      </c>
      <c r="J548">
        <f t="shared" si="25"/>
        <v>0</v>
      </c>
      <c r="L548" t="str">
        <f t="shared" si="26"/>
        <v>7150LONGLEY</v>
      </c>
      <c r="M548" t="s">
        <v>715</v>
      </c>
    </row>
    <row r="549" spans="1:13">
      <c r="A549" t="s">
        <v>762</v>
      </c>
      <c r="B549" t="s">
        <v>774</v>
      </c>
      <c r="C549" t="s">
        <v>114</v>
      </c>
      <c r="D549">
        <v>4</v>
      </c>
      <c r="E549">
        <v>0</v>
      </c>
      <c r="F549">
        <v>0</v>
      </c>
      <c r="H549" t="s">
        <v>116</v>
      </c>
      <c r="I549">
        <f t="shared" si="24"/>
        <v>0</v>
      </c>
      <c r="J549">
        <f t="shared" si="25"/>
        <v>0</v>
      </c>
      <c r="L549" t="str">
        <f t="shared" si="26"/>
        <v>7150LUNAWANNA</v>
      </c>
      <c r="M549" t="s">
        <v>715</v>
      </c>
    </row>
    <row r="550" spans="1:13">
      <c r="A550" t="s">
        <v>762</v>
      </c>
      <c r="B550" t="s">
        <v>775</v>
      </c>
      <c r="C550" t="s">
        <v>114</v>
      </c>
      <c r="D550">
        <v>4</v>
      </c>
      <c r="E550">
        <v>0</v>
      </c>
      <c r="F550">
        <v>0</v>
      </c>
      <c r="H550" t="s">
        <v>116</v>
      </c>
      <c r="I550">
        <f t="shared" si="24"/>
        <v>0</v>
      </c>
      <c r="J550">
        <f t="shared" si="25"/>
        <v>0</v>
      </c>
      <c r="L550" t="str">
        <f t="shared" si="26"/>
        <v>7150NORTH BRUNY</v>
      </c>
      <c r="M550" t="s">
        <v>715</v>
      </c>
    </row>
    <row r="551" spans="1:13">
      <c r="A551" t="s">
        <v>762</v>
      </c>
      <c r="B551" t="s">
        <v>776</v>
      </c>
      <c r="C551" t="s">
        <v>114</v>
      </c>
      <c r="D551">
        <v>4</v>
      </c>
      <c r="E551">
        <v>0</v>
      </c>
      <c r="F551">
        <v>0</v>
      </c>
      <c r="H551" t="s">
        <v>116</v>
      </c>
      <c r="I551">
        <f t="shared" si="24"/>
        <v>0</v>
      </c>
      <c r="J551">
        <f t="shared" si="25"/>
        <v>0</v>
      </c>
      <c r="L551" t="str">
        <f t="shared" si="26"/>
        <v>7150OYSTER COVE</v>
      </c>
      <c r="M551" t="s">
        <v>715</v>
      </c>
    </row>
    <row r="552" spans="1:13">
      <c r="A552" t="s">
        <v>762</v>
      </c>
      <c r="B552" t="s">
        <v>777</v>
      </c>
      <c r="C552" t="s">
        <v>114</v>
      </c>
      <c r="D552">
        <v>4</v>
      </c>
      <c r="E552">
        <v>0</v>
      </c>
      <c r="F552">
        <v>0</v>
      </c>
      <c r="H552" t="s">
        <v>116</v>
      </c>
      <c r="I552">
        <f t="shared" si="24"/>
        <v>0</v>
      </c>
      <c r="J552">
        <f t="shared" si="25"/>
        <v>0</v>
      </c>
      <c r="L552" t="str">
        <f t="shared" si="26"/>
        <v>7150PELVERATA</v>
      </c>
      <c r="M552" t="s">
        <v>715</v>
      </c>
    </row>
    <row r="553" spans="1:13">
      <c r="A553" t="s">
        <v>762</v>
      </c>
      <c r="B553" t="s">
        <v>778</v>
      </c>
      <c r="C553" t="s">
        <v>114</v>
      </c>
      <c r="D553">
        <v>4</v>
      </c>
      <c r="E553">
        <v>0</v>
      </c>
      <c r="F553">
        <v>0</v>
      </c>
      <c r="H553" t="s">
        <v>116</v>
      </c>
      <c r="I553">
        <f t="shared" si="24"/>
        <v>0</v>
      </c>
      <c r="J553">
        <f t="shared" si="25"/>
        <v>0</v>
      </c>
      <c r="L553" t="str">
        <f t="shared" si="26"/>
        <v>7150SANDFLY</v>
      </c>
      <c r="M553" t="s">
        <v>715</v>
      </c>
    </row>
    <row r="554" spans="1:13">
      <c r="A554" t="s">
        <v>762</v>
      </c>
      <c r="B554" t="s">
        <v>779</v>
      </c>
      <c r="C554" t="s">
        <v>114</v>
      </c>
      <c r="D554">
        <v>4</v>
      </c>
      <c r="E554">
        <v>0</v>
      </c>
      <c r="F554">
        <v>0</v>
      </c>
      <c r="H554" t="s">
        <v>116</v>
      </c>
      <c r="I554">
        <f t="shared" si="24"/>
        <v>0</v>
      </c>
      <c r="J554">
        <f t="shared" si="25"/>
        <v>0</v>
      </c>
      <c r="L554" t="str">
        <f t="shared" si="26"/>
        <v>7150SIMPSONS BAY</v>
      </c>
      <c r="M554" t="s">
        <v>715</v>
      </c>
    </row>
    <row r="555" spans="1:13">
      <c r="A555" t="s">
        <v>762</v>
      </c>
      <c r="B555" t="s">
        <v>780</v>
      </c>
      <c r="C555" t="s">
        <v>114</v>
      </c>
      <c r="D555">
        <v>4</v>
      </c>
      <c r="E555">
        <v>0</v>
      </c>
      <c r="F555">
        <v>0</v>
      </c>
      <c r="H555" t="s">
        <v>116</v>
      </c>
      <c r="I555">
        <f t="shared" si="24"/>
        <v>0</v>
      </c>
      <c r="J555">
        <f t="shared" si="25"/>
        <v>0</v>
      </c>
      <c r="L555" t="str">
        <f t="shared" si="26"/>
        <v>7150SOUTH BRUNY</v>
      </c>
      <c r="M555" t="s">
        <v>715</v>
      </c>
    </row>
    <row r="556" spans="1:13">
      <c r="A556" t="s">
        <v>762</v>
      </c>
      <c r="B556" t="s">
        <v>781</v>
      </c>
      <c r="C556" t="s">
        <v>114</v>
      </c>
      <c r="D556">
        <v>4</v>
      </c>
      <c r="E556">
        <v>0</v>
      </c>
      <c r="F556">
        <v>0</v>
      </c>
      <c r="H556" t="s">
        <v>116</v>
      </c>
      <c r="I556">
        <f t="shared" si="24"/>
        <v>0</v>
      </c>
      <c r="J556">
        <f t="shared" si="25"/>
        <v>0</v>
      </c>
      <c r="L556" t="str">
        <f t="shared" si="26"/>
        <v>7150UPPER WOODSTOCK</v>
      </c>
      <c r="M556" t="s">
        <v>715</v>
      </c>
    </row>
    <row r="557" spans="1:13">
      <c r="A557" t="s">
        <v>782</v>
      </c>
      <c r="B557" t="s">
        <v>783</v>
      </c>
      <c r="C557" t="s">
        <v>114</v>
      </c>
      <c r="D557">
        <v>3</v>
      </c>
      <c r="E557">
        <v>0</v>
      </c>
      <c r="F557">
        <v>0</v>
      </c>
      <c r="H557" t="s">
        <v>116</v>
      </c>
      <c r="I557">
        <f t="shared" si="24"/>
        <v>0</v>
      </c>
      <c r="J557">
        <f t="shared" si="25"/>
        <v>0</v>
      </c>
      <c r="L557" t="str">
        <f t="shared" si="26"/>
        <v>7140BLACK HILLS</v>
      </c>
      <c r="M557" t="s">
        <v>715</v>
      </c>
    </row>
    <row r="558" spans="1:13">
      <c r="A558" t="s">
        <v>782</v>
      </c>
      <c r="B558" t="s">
        <v>784</v>
      </c>
      <c r="C558" t="s">
        <v>114</v>
      </c>
      <c r="D558">
        <v>4</v>
      </c>
      <c r="E558">
        <v>0</v>
      </c>
      <c r="F558">
        <v>0</v>
      </c>
      <c r="H558" t="s">
        <v>116</v>
      </c>
      <c r="I558">
        <f t="shared" si="24"/>
        <v>0</v>
      </c>
      <c r="J558">
        <f t="shared" si="25"/>
        <v>0</v>
      </c>
      <c r="L558" t="str">
        <f t="shared" si="26"/>
        <v>7140BRADYS LAKE</v>
      </c>
      <c r="M558" t="s">
        <v>715</v>
      </c>
    </row>
    <row r="559" spans="1:13">
      <c r="A559" t="s">
        <v>782</v>
      </c>
      <c r="B559" t="s">
        <v>785</v>
      </c>
      <c r="C559" t="s">
        <v>114</v>
      </c>
      <c r="D559">
        <v>4</v>
      </c>
      <c r="E559">
        <v>0</v>
      </c>
      <c r="F559">
        <v>0</v>
      </c>
      <c r="H559" t="s">
        <v>116</v>
      </c>
      <c r="I559">
        <f t="shared" si="24"/>
        <v>0</v>
      </c>
      <c r="J559">
        <f t="shared" si="25"/>
        <v>0</v>
      </c>
      <c r="L559" t="str">
        <f t="shared" si="26"/>
        <v>7140BRONTE PARK</v>
      </c>
      <c r="M559" t="s">
        <v>715</v>
      </c>
    </row>
    <row r="560" spans="1:13">
      <c r="A560" t="s">
        <v>782</v>
      </c>
      <c r="B560" t="s">
        <v>786</v>
      </c>
      <c r="C560" t="s">
        <v>114</v>
      </c>
      <c r="D560">
        <v>4</v>
      </c>
      <c r="E560">
        <v>0</v>
      </c>
      <c r="F560">
        <v>0</v>
      </c>
      <c r="H560" t="s">
        <v>116</v>
      </c>
      <c r="I560">
        <f t="shared" si="24"/>
        <v>0</v>
      </c>
      <c r="J560">
        <f t="shared" si="25"/>
        <v>0</v>
      </c>
      <c r="L560" t="str">
        <f t="shared" si="26"/>
        <v>7140BUSHY PARK</v>
      </c>
      <c r="M560" t="s">
        <v>715</v>
      </c>
    </row>
    <row r="561" spans="1:13">
      <c r="A561" t="s">
        <v>782</v>
      </c>
      <c r="B561" t="s">
        <v>787</v>
      </c>
      <c r="C561" t="s">
        <v>114</v>
      </c>
      <c r="D561">
        <v>4</v>
      </c>
      <c r="E561">
        <v>0</v>
      </c>
      <c r="F561">
        <v>0</v>
      </c>
      <c r="H561" t="s">
        <v>116</v>
      </c>
      <c r="I561">
        <f t="shared" si="24"/>
        <v>0</v>
      </c>
      <c r="J561">
        <f t="shared" si="25"/>
        <v>0</v>
      </c>
      <c r="L561" t="str">
        <f t="shared" si="26"/>
        <v>7140BUTLERS GORGE</v>
      </c>
      <c r="M561" t="s">
        <v>715</v>
      </c>
    </row>
    <row r="562" spans="1:13">
      <c r="A562" t="s">
        <v>782</v>
      </c>
      <c r="B562" t="s">
        <v>788</v>
      </c>
      <c r="C562" t="s">
        <v>114</v>
      </c>
      <c r="D562">
        <v>4</v>
      </c>
      <c r="E562">
        <v>0</v>
      </c>
      <c r="F562">
        <v>0</v>
      </c>
      <c r="H562" t="s">
        <v>116</v>
      </c>
      <c r="I562">
        <f t="shared" si="24"/>
        <v>0</v>
      </c>
      <c r="J562">
        <f t="shared" si="25"/>
        <v>0</v>
      </c>
      <c r="L562" t="str">
        <f t="shared" si="26"/>
        <v>7140DEE</v>
      </c>
      <c r="M562" t="s">
        <v>715</v>
      </c>
    </row>
    <row r="563" spans="1:13">
      <c r="A563" t="s">
        <v>782</v>
      </c>
      <c r="B563" t="s">
        <v>789</v>
      </c>
      <c r="C563" t="s">
        <v>114</v>
      </c>
      <c r="D563">
        <v>4</v>
      </c>
      <c r="E563">
        <v>0</v>
      </c>
      <c r="F563">
        <v>0</v>
      </c>
      <c r="H563" t="s">
        <v>116</v>
      </c>
      <c r="I563">
        <f t="shared" si="24"/>
        <v>0</v>
      </c>
      <c r="J563">
        <f t="shared" si="25"/>
        <v>0</v>
      </c>
      <c r="L563" t="str">
        <f t="shared" si="26"/>
        <v>7140DERWENT BRIDGE</v>
      </c>
      <c r="M563" t="s">
        <v>715</v>
      </c>
    </row>
    <row r="564" spans="1:13">
      <c r="A564" t="s">
        <v>782</v>
      </c>
      <c r="B564" t="s">
        <v>790</v>
      </c>
      <c r="C564" t="s">
        <v>114</v>
      </c>
      <c r="D564">
        <v>4</v>
      </c>
      <c r="E564">
        <v>0</v>
      </c>
      <c r="F564">
        <v>0</v>
      </c>
      <c r="H564" t="s">
        <v>116</v>
      </c>
      <c r="I564">
        <f t="shared" si="24"/>
        <v>0</v>
      </c>
      <c r="J564">
        <f t="shared" si="25"/>
        <v>0</v>
      </c>
      <c r="L564" t="str">
        <f t="shared" si="26"/>
        <v>7140ELLENDALE</v>
      </c>
      <c r="M564" t="s">
        <v>715</v>
      </c>
    </row>
    <row r="565" spans="1:13">
      <c r="A565" t="s">
        <v>782</v>
      </c>
      <c r="B565" t="s">
        <v>791</v>
      </c>
      <c r="C565" t="s">
        <v>114</v>
      </c>
      <c r="D565">
        <v>4</v>
      </c>
      <c r="E565">
        <v>0</v>
      </c>
      <c r="F565">
        <v>0</v>
      </c>
      <c r="H565" t="s">
        <v>116</v>
      </c>
      <c r="I565">
        <f t="shared" si="24"/>
        <v>0</v>
      </c>
      <c r="J565">
        <f t="shared" si="25"/>
        <v>0</v>
      </c>
      <c r="L565" t="str">
        <f t="shared" si="26"/>
        <v>7140FENTONBURY</v>
      </c>
      <c r="M565" t="s">
        <v>715</v>
      </c>
    </row>
    <row r="566" spans="1:13">
      <c r="A566" t="s">
        <v>782</v>
      </c>
      <c r="B566" t="s">
        <v>792</v>
      </c>
      <c r="C566" t="s">
        <v>114</v>
      </c>
      <c r="D566">
        <v>4</v>
      </c>
      <c r="E566">
        <v>0</v>
      </c>
      <c r="F566">
        <v>0</v>
      </c>
      <c r="H566" t="s">
        <v>116</v>
      </c>
      <c r="I566">
        <f t="shared" si="24"/>
        <v>0</v>
      </c>
      <c r="J566">
        <f t="shared" si="25"/>
        <v>0</v>
      </c>
      <c r="L566" t="str">
        <f t="shared" si="26"/>
        <v>7140FITZGERALD</v>
      </c>
      <c r="M566" t="s">
        <v>715</v>
      </c>
    </row>
    <row r="567" spans="1:13">
      <c r="A567" t="s">
        <v>782</v>
      </c>
      <c r="B567" t="s">
        <v>793</v>
      </c>
      <c r="C567" t="s">
        <v>114</v>
      </c>
      <c r="D567">
        <v>4</v>
      </c>
      <c r="E567">
        <v>0</v>
      </c>
      <c r="F567">
        <v>0</v>
      </c>
      <c r="H567" t="s">
        <v>116</v>
      </c>
      <c r="I567">
        <f t="shared" si="24"/>
        <v>0</v>
      </c>
      <c r="J567">
        <f t="shared" si="25"/>
        <v>0</v>
      </c>
      <c r="L567" t="str">
        <f t="shared" si="26"/>
        <v>7140FLORENTINE</v>
      </c>
      <c r="M567" t="s">
        <v>715</v>
      </c>
    </row>
    <row r="568" spans="1:13">
      <c r="A568" t="s">
        <v>782</v>
      </c>
      <c r="B568" t="s">
        <v>794</v>
      </c>
      <c r="C568" t="s">
        <v>114</v>
      </c>
      <c r="D568">
        <v>3</v>
      </c>
      <c r="E568">
        <v>0</v>
      </c>
      <c r="F568">
        <v>0</v>
      </c>
      <c r="H568" t="s">
        <v>116</v>
      </c>
      <c r="I568">
        <f t="shared" si="24"/>
        <v>0</v>
      </c>
      <c r="J568">
        <f t="shared" si="25"/>
        <v>0</v>
      </c>
      <c r="L568" t="str">
        <f t="shared" si="26"/>
        <v>7140GLENFERN</v>
      </c>
      <c r="M568" t="s">
        <v>715</v>
      </c>
    </row>
    <row r="569" spans="1:13">
      <c r="A569" t="s">
        <v>782</v>
      </c>
      <c r="B569" t="s">
        <v>795</v>
      </c>
      <c r="C569" t="s">
        <v>114</v>
      </c>
      <c r="D569">
        <v>4</v>
      </c>
      <c r="E569">
        <v>0</v>
      </c>
      <c r="F569">
        <v>0</v>
      </c>
      <c r="H569" t="s">
        <v>116</v>
      </c>
      <c r="I569">
        <f t="shared" si="24"/>
        <v>0</v>
      </c>
      <c r="J569">
        <f t="shared" si="25"/>
        <v>0</v>
      </c>
      <c r="L569" t="str">
        <f t="shared" si="26"/>
        <v>7140GLENORA</v>
      </c>
      <c r="M569" t="s">
        <v>715</v>
      </c>
    </row>
    <row r="570" spans="1:13">
      <c r="A570" t="s">
        <v>782</v>
      </c>
      <c r="B570" t="s">
        <v>796</v>
      </c>
      <c r="C570" t="s">
        <v>114</v>
      </c>
      <c r="D570">
        <v>4</v>
      </c>
      <c r="E570">
        <v>0</v>
      </c>
      <c r="F570">
        <v>0</v>
      </c>
      <c r="H570" t="s">
        <v>116</v>
      </c>
      <c r="I570">
        <f t="shared" si="24"/>
        <v>0</v>
      </c>
      <c r="J570">
        <f t="shared" si="25"/>
        <v>0</v>
      </c>
      <c r="L570" t="str">
        <f t="shared" si="26"/>
        <v>7140GRETNA</v>
      </c>
      <c r="M570" t="s">
        <v>715</v>
      </c>
    </row>
    <row r="571" spans="1:13">
      <c r="A571" t="s">
        <v>782</v>
      </c>
      <c r="B571" t="s">
        <v>797</v>
      </c>
      <c r="C571" t="s">
        <v>114</v>
      </c>
      <c r="D571">
        <v>4</v>
      </c>
      <c r="E571">
        <v>0</v>
      </c>
      <c r="F571">
        <v>0</v>
      </c>
      <c r="H571" t="s">
        <v>116</v>
      </c>
      <c r="I571">
        <f t="shared" si="24"/>
        <v>0</v>
      </c>
      <c r="J571">
        <f t="shared" si="25"/>
        <v>0</v>
      </c>
      <c r="L571" t="str">
        <f t="shared" si="26"/>
        <v>7140HAMILTON</v>
      </c>
      <c r="M571" t="s">
        <v>715</v>
      </c>
    </row>
    <row r="572" spans="1:13">
      <c r="A572" t="s">
        <v>782</v>
      </c>
      <c r="B572" t="s">
        <v>798</v>
      </c>
      <c r="C572" t="s">
        <v>114</v>
      </c>
      <c r="D572">
        <v>3</v>
      </c>
      <c r="E572">
        <v>0</v>
      </c>
      <c r="F572">
        <v>0</v>
      </c>
      <c r="H572" t="s">
        <v>116</v>
      </c>
      <c r="I572">
        <f t="shared" si="24"/>
        <v>0</v>
      </c>
      <c r="J572">
        <f t="shared" si="25"/>
        <v>0</v>
      </c>
      <c r="L572" t="str">
        <f t="shared" si="26"/>
        <v>7140HAYES</v>
      </c>
      <c r="M572" t="s">
        <v>715</v>
      </c>
    </row>
    <row r="573" spans="1:13">
      <c r="A573" t="s">
        <v>782</v>
      </c>
      <c r="B573" t="s">
        <v>799</v>
      </c>
      <c r="C573" t="s">
        <v>114</v>
      </c>
      <c r="D573">
        <v>4</v>
      </c>
      <c r="E573">
        <v>0</v>
      </c>
      <c r="F573">
        <v>0</v>
      </c>
      <c r="H573" t="s">
        <v>116</v>
      </c>
      <c r="I573">
        <f t="shared" si="24"/>
        <v>0</v>
      </c>
      <c r="J573">
        <f t="shared" si="25"/>
        <v>0</v>
      </c>
      <c r="L573" t="str">
        <f t="shared" si="26"/>
        <v>7140HOLLOW TREE</v>
      </c>
      <c r="M573" t="s">
        <v>715</v>
      </c>
    </row>
    <row r="574" spans="1:13">
      <c r="A574" t="s">
        <v>782</v>
      </c>
      <c r="B574" t="s">
        <v>800</v>
      </c>
      <c r="C574" t="s">
        <v>114</v>
      </c>
      <c r="D574">
        <v>4</v>
      </c>
      <c r="E574">
        <v>0</v>
      </c>
      <c r="F574">
        <v>0</v>
      </c>
      <c r="H574" t="s">
        <v>116</v>
      </c>
      <c r="I574">
        <f t="shared" si="24"/>
        <v>0</v>
      </c>
      <c r="J574">
        <f t="shared" si="25"/>
        <v>0</v>
      </c>
      <c r="L574" t="str">
        <f t="shared" si="26"/>
        <v>7140KARANJA</v>
      </c>
      <c r="M574" t="s">
        <v>715</v>
      </c>
    </row>
    <row r="575" spans="1:13">
      <c r="A575" t="s">
        <v>782</v>
      </c>
      <c r="B575" t="s">
        <v>801</v>
      </c>
      <c r="C575" t="s">
        <v>114</v>
      </c>
      <c r="D575">
        <v>3</v>
      </c>
      <c r="E575">
        <v>0</v>
      </c>
      <c r="F575">
        <v>0</v>
      </c>
      <c r="H575" t="s">
        <v>116</v>
      </c>
      <c r="I575">
        <f t="shared" si="24"/>
        <v>0</v>
      </c>
      <c r="J575">
        <f t="shared" si="25"/>
        <v>0</v>
      </c>
      <c r="L575" t="str">
        <f t="shared" si="26"/>
        <v>7140LACHLAN</v>
      </c>
      <c r="M575" t="s">
        <v>715</v>
      </c>
    </row>
    <row r="576" spans="1:13">
      <c r="A576" t="s">
        <v>782</v>
      </c>
      <c r="B576" t="s">
        <v>802</v>
      </c>
      <c r="C576" t="s">
        <v>114</v>
      </c>
      <c r="D576">
        <v>4</v>
      </c>
      <c r="E576">
        <v>0</v>
      </c>
      <c r="F576">
        <v>0</v>
      </c>
      <c r="H576" t="s">
        <v>116</v>
      </c>
      <c r="I576">
        <f t="shared" si="24"/>
        <v>0</v>
      </c>
      <c r="J576">
        <f t="shared" si="25"/>
        <v>0</v>
      </c>
      <c r="L576" t="str">
        <f t="shared" si="26"/>
        <v>7140LAKE ST CLAIR</v>
      </c>
      <c r="M576" t="s">
        <v>715</v>
      </c>
    </row>
    <row r="577" spans="1:13">
      <c r="A577" t="s">
        <v>782</v>
      </c>
      <c r="B577" t="s">
        <v>803</v>
      </c>
      <c r="C577" t="s">
        <v>114</v>
      </c>
      <c r="D577">
        <v>3</v>
      </c>
      <c r="E577">
        <v>0</v>
      </c>
      <c r="F577">
        <v>0</v>
      </c>
      <c r="H577" t="s">
        <v>116</v>
      </c>
      <c r="I577">
        <f t="shared" si="24"/>
        <v>0</v>
      </c>
      <c r="J577">
        <f t="shared" si="25"/>
        <v>0</v>
      </c>
      <c r="L577" t="str">
        <f t="shared" si="26"/>
        <v>7140LAWITTA</v>
      </c>
      <c r="M577" t="s">
        <v>715</v>
      </c>
    </row>
    <row r="578" spans="1:13">
      <c r="A578" t="s">
        <v>782</v>
      </c>
      <c r="B578" t="s">
        <v>804</v>
      </c>
      <c r="C578" t="s">
        <v>114</v>
      </c>
      <c r="D578">
        <v>4</v>
      </c>
      <c r="E578">
        <v>0</v>
      </c>
      <c r="F578">
        <v>0</v>
      </c>
      <c r="H578" t="s">
        <v>116</v>
      </c>
      <c r="I578">
        <f t="shared" ref="I578:I641" si="27">IF(ISERROR(VLOOKUP(A578,SelPostCode,1,FALSE)),0,1)</f>
        <v>0</v>
      </c>
      <c r="J578">
        <f t="shared" ref="J578:J641" si="28">IF(I578=0,0,IF(ISERROR(VLOOKUP(B578,SelSuburb,1,FALSE)),0,1))</f>
        <v>0</v>
      </c>
      <c r="L578" t="str">
        <f t="shared" ref="L578:L641" si="29">CONCATENATE(A578,B578)</f>
        <v>7140LITTLE PINE LAGOON</v>
      </c>
      <c r="M578" t="s">
        <v>715</v>
      </c>
    </row>
    <row r="579" spans="1:13">
      <c r="A579" t="s">
        <v>782</v>
      </c>
      <c r="B579" t="s">
        <v>805</v>
      </c>
      <c r="C579" t="s">
        <v>114</v>
      </c>
      <c r="D579">
        <v>4</v>
      </c>
      <c r="E579">
        <v>0</v>
      </c>
      <c r="F579">
        <v>0</v>
      </c>
      <c r="H579" t="s">
        <v>116</v>
      </c>
      <c r="I579">
        <f t="shared" si="27"/>
        <v>0</v>
      </c>
      <c r="J579">
        <f t="shared" si="28"/>
        <v>0</v>
      </c>
      <c r="L579" t="str">
        <f t="shared" si="29"/>
        <v>7140LONDON LAKES</v>
      </c>
      <c r="M579" t="s">
        <v>715</v>
      </c>
    </row>
    <row r="580" spans="1:13">
      <c r="A580" t="s">
        <v>782</v>
      </c>
      <c r="B580" t="s">
        <v>806</v>
      </c>
      <c r="C580" t="s">
        <v>114</v>
      </c>
      <c r="D580">
        <v>4</v>
      </c>
      <c r="E580">
        <v>0</v>
      </c>
      <c r="F580">
        <v>0</v>
      </c>
      <c r="H580" t="s">
        <v>116</v>
      </c>
      <c r="I580">
        <f t="shared" si="27"/>
        <v>0</v>
      </c>
      <c r="J580">
        <f t="shared" si="28"/>
        <v>0</v>
      </c>
      <c r="L580" t="str">
        <f t="shared" si="29"/>
        <v>7140MACQUARIE PLAINS</v>
      </c>
      <c r="M580" t="s">
        <v>715</v>
      </c>
    </row>
    <row r="581" spans="1:13">
      <c r="A581" t="s">
        <v>782</v>
      </c>
      <c r="B581" t="s">
        <v>807</v>
      </c>
      <c r="C581" t="s">
        <v>114</v>
      </c>
      <c r="D581">
        <v>3</v>
      </c>
      <c r="E581">
        <v>0</v>
      </c>
      <c r="F581">
        <v>0</v>
      </c>
      <c r="H581" t="s">
        <v>116</v>
      </c>
      <c r="I581">
        <f t="shared" si="27"/>
        <v>0</v>
      </c>
      <c r="J581">
        <f t="shared" si="28"/>
        <v>0</v>
      </c>
      <c r="L581" t="str">
        <f t="shared" si="29"/>
        <v>7140MAGRA</v>
      </c>
      <c r="M581" t="s">
        <v>715</v>
      </c>
    </row>
    <row r="582" spans="1:13">
      <c r="A582" t="s">
        <v>782</v>
      </c>
      <c r="B582" t="s">
        <v>808</v>
      </c>
      <c r="C582" t="s">
        <v>114</v>
      </c>
      <c r="D582">
        <v>3</v>
      </c>
      <c r="E582">
        <v>0</v>
      </c>
      <c r="F582">
        <v>0</v>
      </c>
      <c r="H582" t="s">
        <v>116</v>
      </c>
      <c r="I582">
        <f t="shared" si="27"/>
        <v>0</v>
      </c>
      <c r="J582">
        <f t="shared" si="28"/>
        <v>0</v>
      </c>
      <c r="L582" t="str">
        <f t="shared" si="29"/>
        <v>7140MALBINA</v>
      </c>
      <c r="M582" t="s">
        <v>715</v>
      </c>
    </row>
    <row r="583" spans="1:13">
      <c r="A583" t="s">
        <v>782</v>
      </c>
      <c r="B583" t="s">
        <v>809</v>
      </c>
      <c r="C583" t="s">
        <v>114</v>
      </c>
      <c r="D583">
        <v>3</v>
      </c>
      <c r="E583">
        <v>0</v>
      </c>
      <c r="F583">
        <v>0</v>
      </c>
      <c r="H583" t="s">
        <v>116</v>
      </c>
      <c r="I583">
        <f t="shared" si="27"/>
        <v>0</v>
      </c>
      <c r="J583">
        <f t="shared" si="28"/>
        <v>0</v>
      </c>
      <c r="L583" t="str">
        <f t="shared" si="29"/>
        <v>7140MAYDENA</v>
      </c>
      <c r="M583" t="s">
        <v>715</v>
      </c>
    </row>
    <row r="584" spans="1:13">
      <c r="A584" t="s">
        <v>782</v>
      </c>
      <c r="B584" t="s">
        <v>810</v>
      </c>
      <c r="C584" t="s">
        <v>114</v>
      </c>
      <c r="D584">
        <v>4</v>
      </c>
      <c r="E584">
        <v>0</v>
      </c>
      <c r="F584">
        <v>0</v>
      </c>
      <c r="H584" t="s">
        <v>116</v>
      </c>
      <c r="I584">
        <f t="shared" si="27"/>
        <v>0</v>
      </c>
      <c r="J584">
        <f t="shared" si="28"/>
        <v>0</v>
      </c>
      <c r="L584" t="str">
        <f t="shared" si="29"/>
        <v>7140MEADOWBANK</v>
      </c>
      <c r="M584" t="s">
        <v>715</v>
      </c>
    </row>
    <row r="585" spans="1:13">
      <c r="A585" t="s">
        <v>782</v>
      </c>
      <c r="B585" t="s">
        <v>811</v>
      </c>
      <c r="C585" t="s">
        <v>114</v>
      </c>
      <c r="D585">
        <v>4</v>
      </c>
      <c r="E585">
        <v>0</v>
      </c>
      <c r="F585">
        <v>0</v>
      </c>
      <c r="H585" t="s">
        <v>116</v>
      </c>
      <c r="I585">
        <f t="shared" si="27"/>
        <v>0</v>
      </c>
      <c r="J585">
        <f t="shared" si="28"/>
        <v>0</v>
      </c>
      <c r="L585" t="str">
        <f t="shared" si="29"/>
        <v>7140MOLESWORTH</v>
      </c>
      <c r="M585" t="s">
        <v>715</v>
      </c>
    </row>
    <row r="586" spans="1:13">
      <c r="A586" t="s">
        <v>782</v>
      </c>
      <c r="B586" t="s">
        <v>812</v>
      </c>
      <c r="C586" t="s">
        <v>114</v>
      </c>
      <c r="D586">
        <v>4</v>
      </c>
      <c r="E586">
        <v>0</v>
      </c>
      <c r="F586">
        <v>0</v>
      </c>
      <c r="H586" t="s">
        <v>116</v>
      </c>
      <c r="I586">
        <f t="shared" si="27"/>
        <v>0</v>
      </c>
      <c r="J586">
        <f t="shared" si="28"/>
        <v>0</v>
      </c>
      <c r="L586" t="str">
        <f t="shared" si="29"/>
        <v>7140MOOGARA</v>
      </c>
      <c r="M586" t="s">
        <v>715</v>
      </c>
    </row>
    <row r="587" spans="1:13">
      <c r="A587" t="s">
        <v>782</v>
      </c>
      <c r="B587" t="s">
        <v>813</v>
      </c>
      <c r="C587" t="s">
        <v>114</v>
      </c>
      <c r="D587">
        <v>4</v>
      </c>
      <c r="E587">
        <v>0</v>
      </c>
      <c r="F587">
        <v>0</v>
      </c>
      <c r="H587" t="s">
        <v>116</v>
      </c>
      <c r="I587">
        <f t="shared" si="27"/>
        <v>0</v>
      </c>
      <c r="J587">
        <f t="shared" si="28"/>
        <v>0</v>
      </c>
      <c r="L587" t="str">
        <f t="shared" si="29"/>
        <v>7140MOUNT FIELD</v>
      </c>
      <c r="M587" t="s">
        <v>715</v>
      </c>
    </row>
    <row r="588" spans="1:13">
      <c r="A588" t="s">
        <v>782</v>
      </c>
      <c r="B588" t="s">
        <v>814</v>
      </c>
      <c r="C588" t="s">
        <v>114</v>
      </c>
      <c r="D588">
        <v>4</v>
      </c>
      <c r="E588">
        <v>0</v>
      </c>
      <c r="F588">
        <v>0</v>
      </c>
      <c r="H588" t="s">
        <v>116</v>
      </c>
      <c r="I588">
        <f t="shared" si="27"/>
        <v>0</v>
      </c>
      <c r="J588">
        <f t="shared" si="28"/>
        <v>0</v>
      </c>
      <c r="L588" t="str">
        <f t="shared" si="29"/>
        <v>7140MOUNT LLOYD</v>
      </c>
      <c r="M588" t="s">
        <v>715</v>
      </c>
    </row>
    <row r="589" spans="1:13">
      <c r="A589" t="s">
        <v>782</v>
      </c>
      <c r="B589" t="s">
        <v>815</v>
      </c>
      <c r="C589" t="s">
        <v>114</v>
      </c>
      <c r="D589">
        <v>4</v>
      </c>
      <c r="E589">
        <v>0</v>
      </c>
      <c r="F589">
        <v>0</v>
      </c>
      <c r="H589" t="s">
        <v>116</v>
      </c>
      <c r="I589">
        <f t="shared" si="27"/>
        <v>0</v>
      </c>
      <c r="J589">
        <f t="shared" si="28"/>
        <v>0</v>
      </c>
      <c r="L589" t="str">
        <f t="shared" si="29"/>
        <v>7140NATIONAL PARK</v>
      </c>
      <c r="M589" t="s">
        <v>715</v>
      </c>
    </row>
    <row r="590" spans="1:13">
      <c r="A590" t="s">
        <v>782</v>
      </c>
      <c r="B590" t="s">
        <v>816</v>
      </c>
      <c r="C590" t="s">
        <v>114</v>
      </c>
      <c r="D590">
        <v>3</v>
      </c>
      <c r="E590">
        <v>0</v>
      </c>
      <c r="F590">
        <v>0</v>
      </c>
      <c r="H590" t="s">
        <v>116</v>
      </c>
      <c r="I590">
        <f t="shared" si="27"/>
        <v>0</v>
      </c>
      <c r="J590">
        <f t="shared" si="28"/>
        <v>0</v>
      </c>
      <c r="L590" t="str">
        <f t="shared" si="29"/>
        <v>7140NEW NORFOLK</v>
      </c>
      <c r="M590" t="s">
        <v>715</v>
      </c>
    </row>
    <row r="591" spans="1:13">
      <c r="A591" t="s">
        <v>782</v>
      </c>
      <c r="B591" t="s">
        <v>817</v>
      </c>
      <c r="C591" t="s">
        <v>114</v>
      </c>
      <c r="D591">
        <v>4</v>
      </c>
      <c r="E591">
        <v>0</v>
      </c>
      <c r="F591">
        <v>0</v>
      </c>
      <c r="H591" t="s">
        <v>116</v>
      </c>
      <c r="I591">
        <f t="shared" si="27"/>
        <v>0</v>
      </c>
      <c r="J591">
        <f t="shared" si="28"/>
        <v>0</v>
      </c>
      <c r="L591" t="str">
        <f t="shared" si="29"/>
        <v>7140OSTERLEY</v>
      </c>
      <c r="M591" t="s">
        <v>715</v>
      </c>
    </row>
    <row r="592" spans="1:13">
      <c r="A592" t="s">
        <v>782</v>
      </c>
      <c r="B592" t="s">
        <v>818</v>
      </c>
      <c r="C592" t="s">
        <v>114</v>
      </c>
      <c r="D592">
        <v>4</v>
      </c>
      <c r="E592">
        <v>0</v>
      </c>
      <c r="F592">
        <v>0</v>
      </c>
      <c r="H592" t="s">
        <v>116</v>
      </c>
      <c r="I592">
        <f t="shared" si="27"/>
        <v>0</v>
      </c>
      <c r="J592">
        <f t="shared" si="28"/>
        <v>0</v>
      </c>
      <c r="L592" t="str">
        <f t="shared" si="29"/>
        <v>7140OUSE</v>
      </c>
      <c r="M592" t="s">
        <v>715</v>
      </c>
    </row>
    <row r="593" spans="1:14">
      <c r="A593" t="s">
        <v>782</v>
      </c>
      <c r="B593" t="s">
        <v>819</v>
      </c>
      <c r="C593" t="s">
        <v>114</v>
      </c>
      <c r="D593">
        <v>4</v>
      </c>
      <c r="E593">
        <v>0</v>
      </c>
      <c r="F593">
        <v>0</v>
      </c>
      <c r="H593" t="s">
        <v>116</v>
      </c>
      <c r="I593">
        <f t="shared" si="27"/>
        <v>0</v>
      </c>
      <c r="J593">
        <f t="shared" si="28"/>
        <v>0</v>
      </c>
      <c r="L593" t="str">
        <f t="shared" si="29"/>
        <v>7140PLENTY</v>
      </c>
      <c r="M593" t="s">
        <v>715</v>
      </c>
    </row>
    <row r="594" spans="1:14">
      <c r="A594" t="s">
        <v>782</v>
      </c>
      <c r="B594" t="s">
        <v>820</v>
      </c>
      <c r="C594" t="s">
        <v>114</v>
      </c>
      <c r="D594">
        <v>4</v>
      </c>
      <c r="E594">
        <v>0</v>
      </c>
      <c r="F594">
        <v>0</v>
      </c>
      <c r="H594" t="s">
        <v>116</v>
      </c>
      <c r="I594">
        <f t="shared" si="27"/>
        <v>0</v>
      </c>
      <c r="J594">
        <f t="shared" si="28"/>
        <v>0</v>
      </c>
      <c r="L594" t="str">
        <f t="shared" si="29"/>
        <v>7140ROSEGARLAND</v>
      </c>
      <c r="M594" t="s">
        <v>715</v>
      </c>
    </row>
    <row r="595" spans="1:14">
      <c r="A595" t="s">
        <v>782</v>
      </c>
      <c r="B595" t="s">
        <v>821</v>
      </c>
      <c r="C595" t="s">
        <v>114</v>
      </c>
      <c r="D595">
        <v>3</v>
      </c>
      <c r="E595">
        <v>0</v>
      </c>
      <c r="F595">
        <v>0</v>
      </c>
      <c r="H595" t="s">
        <v>116</v>
      </c>
      <c r="I595">
        <f t="shared" si="27"/>
        <v>0</v>
      </c>
      <c r="J595">
        <f t="shared" si="28"/>
        <v>0</v>
      </c>
      <c r="L595" t="str">
        <f t="shared" si="29"/>
        <v>7140SORELL CREEK</v>
      </c>
      <c r="M595" t="s">
        <v>715</v>
      </c>
    </row>
    <row r="596" spans="1:14">
      <c r="A596" t="s">
        <v>782</v>
      </c>
      <c r="B596" t="s">
        <v>822</v>
      </c>
      <c r="C596" t="s">
        <v>114</v>
      </c>
      <c r="D596">
        <v>4</v>
      </c>
      <c r="E596">
        <v>0</v>
      </c>
      <c r="F596">
        <v>0</v>
      </c>
      <c r="H596" t="s">
        <v>116</v>
      </c>
      <c r="I596">
        <f t="shared" si="27"/>
        <v>0</v>
      </c>
      <c r="J596">
        <f t="shared" si="28"/>
        <v>0</v>
      </c>
      <c r="L596" t="str">
        <f t="shared" si="29"/>
        <v>7140STRICKLAND</v>
      </c>
      <c r="M596" t="s">
        <v>715</v>
      </c>
    </row>
    <row r="597" spans="1:14">
      <c r="A597" t="s">
        <v>782</v>
      </c>
      <c r="B597" t="s">
        <v>823</v>
      </c>
      <c r="C597" t="s">
        <v>114</v>
      </c>
      <c r="D597">
        <v>4</v>
      </c>
      <c r="E597">
        <v>0</v>
      </c>
      <c r="F597">
        <v>0</v>
      </c>
      <c r="H597" t="s">
        <v>116</v>
      </c>
      <c r="I597">
        <f t="shared" si="27"/>
        <v>0</v>
      </c>
      <c r="J597">
        <f t="shared" si="28"/>
        <v>0</v>
      </c>
      <c r="L597" t="str">
        <f t="shared" si="29"/>
        <v>7140STYX</v>
      </c>
      <c r="M597" t="s">
        <v>715</v>
      </c>
    </row>
    <row r="598" spans="1:14">
      <c r="A598" t="s">
        <v>782</v>
      </c>
      <c r="B598" t="s">
        <v>824</v>
      </c>
      <c r="C598" t="s">
        <v>114</v>
      </c>
      <c r="D598">
        <v>4</v>
      </c>
      <c r="E598">
        <v>0</v>
      </c>
      <c r="F598">
        <v>0</v>
      </c>
      <c r="H598" t="s">
        <v>116</v>
      </c>
      <c r="I598">
        <f t="shared" si="27"/>
        <v>0</v>
      </c>
      <c r="J598">
        <f t="shared" si="28"/>
        <v>0</v>
      </c>
      <c r="L598" t="str">
        <f t="shared" si="29"/>
        <v>7140TARRALEAH</v>
      </c>
      <c r="M598" t="s">
        <v>715</v>
      </c>
    </row>
    <row r="599" spans="1:14">
      <c r="A599" t="s">
        <v>782</v>
      </c>
      <c r="B599" t="s">
        <v>825</v>
      </c>
      <c r="C599" t="s">
        <v>114</v>
      </c>
      <c r="D599">
        <v>4</v>
      </c>
      <c r="E599">
        <v>0</v>
      </c>
      <c r="F599">
        <v>0</v>
      </c>
      <c r="H599" t="s">
        <v>116</v>
      </c>
      <c r="I599">
        <f t="shared" si="27"/>
        <v>0</v>
      </c>
      <c r="J599">
        <f t="shared" si="28"/>
        <v>0</v>
      </c>
      <c r="L599" t="str">
        <f t="shared" si="29"/>
        <v>7140TYENNA</v>
      </c>
      <c r="M599" t="s">
        <v>715</v>
      </c>
    </row>
    <row r="600" spans="1:14">
      <c r="A600" t="s">
        <v>782</v>
      </c>
      <c r="B600" t="s">
        <v>826</v>
      </c>
      <c r="C600" t="s">
        <v>114</v>
      </c>
      <c r="D600">
        <v>4</v>
      </c>
      <c r="E600">
        <v>0</v>
      </c>
      <c r="F600">
        <v>0</v>
      </c>
      <c r="H600" t="s">
        <v>116</v>
      </c>
      <c r="I600">
        <f t="shared" si="27"/>
        <v>0</v>
      </c>
      <c r="J600">
        <f t="shared" si="28"/>
        <v>0</v>
      </c>
      <c r="L600" t="str">
        <f t="shared" si="29"/>
        <v>7140UXBRIDGE</v>
      </c>
      <c r="M600" t="s">
        <v>715</v>
      </c>
    </row>
    <row r="601" spans="1:14">
      <c r="A601" t="s">
        <v>782</v>
      </c>
      <c r="B601" t="s">
        <v>827</v>
      </c>
      <c r="C601" t="s">
        <v>114</v>
      </c>
      <c r="D601">
        <v>4</v>
      </c>
      <c r="E601">
        <v>0</v>
      </c>
      <c r="F601">
        <v>0</v>
      </c>
      <c r="H601" t="s">
        <v>116</v>
      </c>
      <c r="I601">
        <f t="shared" si="27"/>
        <v>0</v>
      </c>
      <c r="J601">
        <f t="shared" si="28"/>
        <v>0</v>
      </c>
      <c r="L601" t="str">
        <f t="shared" si="29"/>
        <v>7140VICTORIA VALLEY</v>
      </c>
      <c r="M601" t="s">
        <v>715</v>
      </c>
    </row>
    <row r="602" spans="1:14">
      <c r="A602" t="s">
        <v>782</v>
      </c>
      <c r="B602" t="s">
        <v>828</v>
      </c>
      <c r="C602" t="s">
        <v>114</v>
      </c>
      <c r="D602">
        <v>4</v>
      </c>
      <c r="E602">
        <v>0</v>
      </c>
      <c r="F602">
        <v>0</v>
      </c>
      <c r="H602" t="s">
        <v>116</v>
      </c>
      <c r="I602">
        <f t="shared" si="27"/>
        <v>0</v>
      </c>
      <c r="J602">
        <f t="shared" si="28"/>
        <v>0</v>
      </c>
      <c r="L602" t="str">
        <f t="shared" si="29"/>
        <v>7140WAYATINAH</v>
      </c>
      <c r="M602" t="s">
        <v>715</v>
      </c>
    </row>
    <row r="603" spans="1:14">
      <c r="A603" t="s">
        <v>782</v>
      </c>
      <c r="B603" t="s">
        <v>829</v>
      </c>
      <c r="C603" t="s">
        <v>114</v>
      </c>
      <c r="D603">
        <v>4</v>
      </c>
      <c r="E603">
        <v>0</v>
      </c>
      <c r="F603">
        <v>0</v>
      </c>
      <c r="H603" t="s">
        <v>116</v>
      </c>
      <c r="I603">
        <f t="shared" si="27"/>
        <v>0</v>
      </c>
      <c r="J603">
        <f t="shared" si="28"/>
        <v>0</v>
      </c>
      <c r="L603" t="str">
        <f t="shared" si="29"/>
        <v>7140WESTERWAY</v>
      </c>
      <c r="M603" t="s">
        <v>715</v>
      </c>
    </row>
    <row r="604" spans="1:14">
      <c r="A604" t="s">
        <v>782</v>
      </c>
      <c r="B604" t="s">
        <v>830</v>
      </c>
      <c r="C604" t="s">
        <v>114</v>
      </c>
      <c r="D604">
        <v>2</v>
      </c>
      <c r="E604">
        <v>0</v>
      </c>
      <c r="F604">
        <v>2</v>
      </c>
      <c r="H604" t="s">
        <v>116</v>
      </c>
      <c r="I604">
        <f t="shared" si="27"/>
        <v>0</v>
      </c>
      <c r="J604">
        <f t="shared" si="28"/>
        <v>0</v>
      </c>
      <c r="L604" t="str">
        <f t="shared" si="29"/>
        <v>7140BOYER</v>
      </c>
      <c r="M604" t="s">
        <v>715</v>
      </c>
      <c r="N604" t="s">
        <v>732</v>
      </c>
    </row>
    <row r="605" spans="1:14">
      <c r="A605" t="s">
        <v>831</v>
      </c>
      <c r="B605" t="s">
        <v>832</v>
      </c>
      <c r="C605" t="s">
        <v>114</v>
      </c>
      <c r="D605">
        <v>4</v>
      </c>
      <c r="E605">
        <v>0</v>
      </c>
      <c r="F605">
        <v>0</v>
      </c>
      <c r="H605" t="s">
        <v>116</v>
      </c>
      <c r="I605">
        <f t="shared" si="27"/>
        <v>0</v>
      </c>
      <c r="J605">
        <f t="shared" si="28"/>
        <v>0</v>
      </c>
      <c r="L605" t="str">
        <f t="shared" si="29"/>
        <v>7139STRATHGORDON</v>
      </c>
      <c r="M605" t="s">
        <v>677</v>
      </c>
    </row>
    <row r="606" spans="1:14">
      <c r="A606" t="s">
        <v>833</v>
      </c>
      <c r="B606" t="s">
        <v>834</v>
      </c>
      <c r="C606" t="s">
        <v>114</v>
      </c>
      <c r="D606">
        <v>4</v>
      </c>
      <c r="E606">
        <v>0</v>
      </c>
      <c r="F606">
        <v>0</v>
      </c>
      <c r="H606" t="s">
        <v>116</v>
      </c>
      <c r="I606">
        <f t="shared" si="27"/>
        <v>0</v>
      </c>
      <c r="J606">
        <f t="shared" si="28"/>
        <v>0</v>
      </c>
      <c r="L606" t="str">
        <f t="shared" si="29"/>
        <v>7120ANDOVER</v>
      </c>
      <c r="M606" t="s">
        <v>342</v>
      </c>
    </row>
    <row r="607" spans="1:14">
      <c r="A607" t="s">
        <v>833</v>
      </c>
      <c r="B607" t="s">
        <v>835</v>
      </c>
      <c r="C607" t="s">
        <v>114</v>
      </c>
      <c r="D607">
        <v>4</v>
      </c>
      <c r="E607">
        <v>0</v>
      </c>
      <c r="F607">
        <v>0</v>
      </c>
      <c r="H607" t="s">
        <v>116</v>
      </c>
      <c r="I607">
        <f t="shared" si="27"/>
        <v>0</v>
      </c>
      <c r="J607">
        <f t="shared" si="28"/>
        <v>0</v>
      </c>
      <c r="L607" t="str">
        <f t="shared" si="29"/>
        <v>7120ANTILL PONDS</v>
      </c>
      <c r="M607" t="s">
        <v>342</v>
      </c>
    </row>
    <row r="608" spans="1:14">
      <c r="A608" t="s">
        <v>833</v>
      </c>
      <c r="B608" t="s">
        <v>836</v>
      </c>
      <c r="C608" t="s">
        <v>114</v>
      </c>
      <c r="D608">
        <v>4</v>
      </c>
      <c r="E608">
        <v>0</v>
      </c>
      <c r="F608">
        <v>0</v>
      </c>
      <c r="H608" t="s">
        <v>116</v>
      </c>
      <c r="I608">
        <f t="shared" si="27"/>
        <v>0</v>
      </c>
      <c r="J608">
        <f t="shared" si="28"/>
        <v>0</v>
      </c>
      <c r="L608" t="str">
        <f t="shared" si="29"/>
        <v>7120BADEN</v>
      </c>
      <c r="M608" t="s">
        <v>342</v>
      </c>
    </row>
    <row r="609" spans="1:13">
      <c r="A609" t="s">
        <v>833</v>
      </c>
      <c r="B609" t="s">
        <v>837</v>
      </c>
      <c r="C609" t="s">
        <v>114</v>
      </c>
      <c r="D609">
        <v>4</v>
      </c>
      <c r="E609">
        <v>0</v>
      </c>
      <c r="F609">
        <v>0</v>
      </c>
      <c r="H609" t="s">
        <v>116</v>
      </c>
      <c r="I609">
        <f t="shared" si="27"/>
        <v>0</v>
      </c>
      <c r="J609">
        <f t="shared" si="28"/>
        <v>0</v>
      </c>
      <c r="L609" t="str">
        <f t="shared" si="29"/>
        <v>7120LEMONT</v>
      </c>
      <c r="M609" t="s">
        <v>342</v>
      </c>
    </row>
    <row r="610" spans="1:13">
      <c r="A610" t="s">
        <v>833</v>
      </c>
      <c r="B610" t="s">
        <v>838</v>
      </c>
      <c r="C610" t="s">
        <v>114</v>
      </c>
      <c r="D610">
        <v>4</v>
      </c>
      <c r="E610">
        <v>0</v>
      </c>
      <c r="F610">
        <v>0</v>
      </c>
      <c r="H610" t="s">
        <v>116</v>
      </c>
      <c r="I610">
        <f t="shared" si="27"/>
        <v>0</v>
      </c>
      <c r="J610">
        <f t="shared" si="28"/>
        <v>0</v>
      </c>
      <c r="L610" t="str">
        <f t="shared" si="29"/>
        <v>7120LEVENDALE</v>
      </c>
      <c r="M610" t="s">
        <v>342</v>
      </c>
    </row>
    <row r="611" spans="1:13">
      <c r="A611" t="s">
        <v>833</v>
      </c>
      <c r="B611" t="s">
        <v>839</v>
      </c>
      <c r="C611" t="s">
        <v>114</v>
      </c>
      <c r="D611">
        <v>4</v>
      </c>
      <c r="E611">
        <v>0</v>
      </c>
      <c r="F611">
        <v>0</v>
      </c>
      <c r="H611" t="s">
        <v>116</v>
      </c>
      <c r="I611">
        <f t="shared" si="27"/>
        <v>0</v>
      </c>
      <c r="J611">
        <f t="shared" si="28"/>
        <v>0</v>
      </c>
      <c r="L611" t="str">
        <f t="shared" si="29"/>
        <v>7120MOUNT SEYMOUR</v>
      </c>
      <c r="M611" t="s">
        <v>342</v>
      </c>
    </row>
    <row r="612" spans="1:13">
      <c r="A612" t="s">
        <v>833</v>
      </c>
      <c r="B612" t="s">
        <v>840</v>
      </c>
      <c r="C612" t="s">
        <v>114</v>
      </c>
      <c r="D612">
        <v>4</v>
      </c>
      <c r="E612">
        <v>0</v>
      </c>
      <c r="F612">
        <v>0</v>
      </c>
      <c r="H612" t="s">
        <v>116</v>
      </c>
      <c r="I612">
        <f t="shared" si="27"/>
        <v>0</v>
      </c>
      <c r="J612">
        <f t="shared" si="28"/>
        <v>0</v>
      </c>
      <c r="L612" t="str">
        <f t="shared" si="29"/>
        <v>7120OATLANDS</v>
      </c>
      <c r="M612" t="s">
        <v>342</v>
      </c>
    </row>
    <row r="613" spans="1:13">
      <c r="A613" t="s">
        <v>833</v>
      </c>
      <c r="B613" t="s">
        <v>841</v>
      </c>
      <c r="C613" t="s">
        <v>114</v>
      </c>
      <c r="D613">
        <v>4</v>
      </c>
      <c r="E613">
        <v>0</v>
      </c>
      <c r="F613">
        <v>0</v>
      </c>
      <c r="H613" t="s">
        <v>116</v>
      </c>
      <c r="I613">
        <f t="shared" si="27"/>
        <v>0</v>
      </c>
      <c r="J613">
        <f t="shared" si="28"/>
        <v>0</v>
      </c>
      <c r="L613" t="str">
        <f t="shared" si="29"/>
        <v>7120PARATTAH</v>
      </c>
      <c r="M613" t="s">
        <v>342</v>
      </c>
    </row>
    <row r="614" spans="1:13">
      <c r="A614" t="s">
        <v>833</v>
      </c>
      <c r="B614" t="s">
        <v>842</v>
      </c>
      <c r="C614" t="s">
        <v>114</v>
      </c>
      <c r="D614">
        <v>4</v>
      </c>
      <c r="E614">
        <v>0</v>
      </c>
      <c r="F614">
        <v>0</v>
      </c>
      <c r="H614" t="s">
        <v>116</v>
      </c>
      <c r="I614">
        <f t="shared" si="27"/>
        <v>0</v>
      </c>
      <c r="J614">
        <f t="shared" si="28"/>
        <v>0</v>
      </c>
      <c r="L614" t="str">
        <f t="shared" si="29"/>
        <v>7120PAWTELLA</v>
      </c>
      <c r="M614" t="s">
        <v>342</v>
      </c>
    </row>
    <row r="615" spans="1:13">
      <c r="A615" t="s">
        <v>833</v>
      </c>
      <c r="B615" t="s">
        <v>843</v>
      </c>
      <c r="C615" t="s">
        <v>114</v>
      </c>
      <c r="D615">
        <v>4</v>
      </c>
      <c r="E615">
        <v>0</v>
      </c>
      <c r="F615">
        <v>0</v>
      </c>
      <c r="H615" t="s">
        <v>116</v>
      </c>
      <c r="I615">
        <f t="shared" si="27"/>
        <v>0</v>
      </c>
      <c r="J615">
        <f t="shared" si="28"/>
        <v>0</v>
      </c>
      <c r="L615" t="str">
        <f t="shared" si="29"/>
        <v>7120RHYNDASTON</v>
      </c>
      <c r="M615" t="s">
        <v>342</v>
      </c>
    </row>
    <row r="616" spans="1:13">
      <c r="A616" t="s">
        <v>833</v>
      </c>
      <c r="B616" t="s">
        <v>844</v>
      </c>
      <c r="C616" t="s">
        <v>114</v>
      </c>
      <c r="D616">
        <v>4</v>
      </c>
      <c r="E616">
        <v>0</v>
      </c>
      <c r="F616">
        <v>0</v>
      </c>
      <c r="H616" t="s">
        <v>116</v>
      </c>
      <c r="I616">
        <f t="shared" si="27"/>
        <v>0</v>
      </c>
      <c r="J616">
        <f t="shared" si="28"/>
        <v>0</v>
      </c>
      <c r="L616" t="str">
        <f t="shared" si="29"/>
        <v>7120STONEHENGE</v>
      </c>
      <c r="M616" t="s">
        <v>342</v>
      </c>
    </row>
    <row r="617" spans="1:13">
      <c r="A617" t="s">
        <v>833</v>
      </c>
      <c r="B617" t="s">
        <v>845</v>
      </c>
      <c r="C617" t="s">
        <v>114</v>
      </c>
      <c r="D617">
        <v>4</v>
      </c>
      <c r="E617">
        <v>0</v>
      </c>
      <c r="F617">
        <v>0</v>
      </c>
      <c r="H617" t="s">
        <v>116</v>
      </c>
      <c r="I617">
        <f t="shared" si="27"/>
        <v>0</v>
      </c>
      <c r="J617">
        <f t="shared" si="28"/>
        <v>0</v>
      </c>
      <c r="L617" t="str">
        <f t="shared" si="29"/>
        <v>7120SWANSTON</v>
      </c>
      <c r="M617" t="s">
        <v>342</v>
      </c>
    </row>
    <row r="618" spans="1:13">
      <c r="A618" t="s">
        <v>833</v>
      </c>
      <c r="B618" t="s">
        <v>846</v>
      </c>
      <c r="C618" t="s">
        <v>114</v>
      </c>
      <c r="D618">
        <v>4</v>
      </c>
      <c r="E618">
        <v>0</v>
      </c>
      <c r="F618">
        <v>0</v>
      </c>
      <c r="H618" t="s">
        <v>116</v>
      </c>
      <c r="I618">
        <f t="shared" si="27"/>
        <v>0</v>
      </c>
      <c r="J618">
        <f t="shared" si="28"/>
        <v>0</v>
      </c>
      <c r="L618" t="str">
        <f t="shared" si="29"/>
        <v>7120TIBERIAS</v>
      </c>
      <c r="M618" t="s">
        <v>342</v>
      </c>
    </row>
    <row r="619" spans="1:13">
      <c r="A619" t="s">
        <v>833</v>
      </c>
      <c r="B619" t="s">
        <v>847</v>
      </c>
      <c r="C619" t="s">
        <v>114</v>
      </c>
      <c r="D619">
        <v>4</v>
      </c>
      <c r="E619">
        <v>0</v>
      </c>
      <c r="F619">
        <v>0</v>
      </c>
      <c r="H619" t="s">
        <v>116</v>
      </c>
      <c r="I619">
        <f t="shared" si="27"/>
        <v>0</v>
      </c>
      <c r="J619">
        <f t="shared" si="28"/>
        <v>0</v>
      </c>
      <c r="L619" t="str">
        <f t="shared" si="29"/>
        <v>7120TUNBRIDGE</v>
      </c>
      <c r="M619" t="s">
        <v>342</v>
      </c>
    </row>
    <row r="620" spans="1:13">
      <c r="A620" t="s">
        <v>833</v>
      </c>
      <c r="B620" t="s">
        <v>848</v>
      </c>
      <c r="C620" t="s">
        <v>114</v>
      </c>
      <c r="D620">
        <v>4</v>
      </c>
      <c r="E620">
        <v>0</v>
      </c>
      <c r="F620">
        <v>0</v>
      </c>
      <c r="H620" t="s">
        <v>116</v>
      </c>
      <c r="I620">
        <f t="shared" si="27"/>
        <v>0</v>
      </c>
      <c r="J620">
        <f t="shared" si="28"/>
        <v>0</v>
      </c>
      <c r="L620" t="str">
        <f t="shared" si="29"/>
        <v>7120TUNNACK</v>
      </c>
      <c r="M620" t="s">
        <v>342</v>
      </c>
    </row>
    <row r="621" spans="1:13">
      <c r="A621" t="s">
        <v>833</v>
      </c>
      <c r="B621" t="s">
        <v>849</v>
      </c>
      <c r="C621" t="s">
        <v>114</v>
      </c>
      <c r="D621">
        <v>4</v>
      </c>
      <c r="E621">
        <v>0</v>
      </c>
      <c r="F621">
        <v>0</v>
      </c>
      <c r="H621" t="s">
        <v>116</v>
      </c>
      <c r="I621">
        <f t="shared" si="27"/>
        <v>0</v>
      </c>
      <c r="J621">
        <f t="shared" si="28"/>
        <v>0</v>
      </c>
      <c r="L621" t="str">
        <f t="shared" si="29"/>
        <v>7120WHITEFOORD</v>
      </c>
      <c r="M621" t="s">
        <v>342</v>
      </c>
    </row>
    <row r="622" spans="1:13">
      <c r="A622" t="s">
        <v>833</v>
      </c>
      <c r="B622" t="s">
        <v>850</v>
      </c>
      <c r="C622" t="s">
        <v>114</v>
      </c>
      <c r="D622">
        <v>4</v>
      </c>
      <c r="E622">
        <v>0</v>
      </c>
      <c r="F622">
        <v>0</v>
      </c>
      <c r="H622" t="s">
        <v>116</v>
      </c>
      <c r="I622">
        <f t="shared" si="27"/>
        <v>0</v>
      </c>
      <c r="J622">
        <f t="shared" si="28"/>
        <v>0</v>
      </c>
      <c r="L622" t="str">
        <f t="shared" si="29"/>
        <v>7120WOODBURY</v>
      </c>
      <c r="M622" t="s">
        <v>342</v>
      </c>
    </row>
    <row r="623" spans="1:13">
      <c r="A623" t="s">
        <v>833</v>
      </c>
      <c r="B623" t="s">
        <v>851</v>
      </c>
      <c r="C623" t="s">
        <v>114</v>
      </c>
      <c r="D623">
        <v>4</v>
      </c>
      <c r="E623">
        <v>0</v>
      </c>
      <c r="F623">
        <v>0</v>
      </c>
      <c r="H623" t="s">
        <v>116</v>
      </c>
      <c r="I623">
        <f t="shared" si="27"/>
        <v>0</v>
      </c>
      <c r="J623">
        <f t="shared" si="28"/>
        <v>0</v>
      </c>
      <c r="L623" t="str">
        <f t="shared" si="29"/>
        <v>7120WOODSDALE</v>
      </c>
      <c r="M623" t="s">
        <v>342</v>
      </c>
    </row>
    <row r="624" spans="1:13">
      <c r="A624" t="s">
        <v>833</v>
      </c>
      <c r="B624" t="s">
        <v>852</v>
      </c>
      <c r="C624" t="s">
        <v>114</v>
      </c>
      <c r="D624">
        <v>4</v>
      </c>
      <c r="E624">
        <v>0</v>
      </c>
      <c r="F624">
        <v>0</v>
      </c>
      <c r="H624" t="s">
        <v>116</v>
      </c>
      <c r="I624">
        <f t="shared" si="27"/>
        <v>0</v>
      </c>
      <c r="J624">
        <f t="shared" si="28"/>
        <v>0</v>
      </c>
      <c r="L624" t="str">
        <f t="shared" si="29"/>
        <v>7120YORK PLAINS</v>
      </c>
      <c r="M624" t="s">
        <v>342</v>
      </c>
    </row>
    <row r="625" spans="1:13">
      <c r="A625" t="s">
        <v>853</v>
      </c>
      <c r="B625" t="s">
        <v>854</v>
      </c>
      <c r="C625" t="s">
        <v>114</v>
      </c>
      <c r="D625">
        <v>4</v>
      </c>
      <c r="E625">
        <v>0</v>
      </c>
      <c r="F625">
        <v>0</v>
      </c>
      <c r="H625" t="s">
        <v>116</v>
      </c>
      <c r="I625">
        <f t="shared" si="27"/>
        <v>0</v>
      </c>
      <c r="J625">
        <f t="shared" si="28"/>
        <v>0</v>
      </c>
      <c r="L625" t="str">
        <f t="shared" si="29"/>
        <v>7119STONOR</v>
      </c>
      <c r="M625" t="s">
        <v>677</v>
      </c>
    </row>
    <row r="626" spans="1:13">
      <c r="A626" t="s">
        <v>855</v>
      </c>
      <c r="B626" t="s">
        <v>856</v>
      </c>
      <c r="C626" t="s">
        <v>114</v>
      </c>
      <c r="D626">
        <v>4</v>
      </c>
      <c r="E626">
        <v>0</v>
      </c>
      <c r="F626">
        <v>0</v>
      </c>
      <c r="H626" t="s">
        <v>116</v>
      </c>
      <c r="I626">
        <f t="shared" si="27"/>
        <v>0</v>
      </c>
      <c r="J626">
        <f t="shared" si="28"/>
        <v>0</v>
      </c>
      <c r="L626" t="str">
        <f t="shared" si="29"/>
        <v>7117DOVER</v>
      </c>
      <c r="M626" t="s">
        <v>677</v>
      </c>
    </row>
    <row r="627" spans="1:13">
      <c r="A627" t="s">
        <v>857</v>
      </c>
      <c r="B627" t="s">
        <v>858</v>
      </c>
      <c r="C627" t="s">
        <v>114</v>
      </c>
      <c r="D627">
        <v>4</v>
      </c>
      <c r="E627">
        <v>0</v>
      </c>
      <c r="F627">
        <v>0</v>
      </c>
      <c r="H627" t="s">
        <v>116</v>
      </c>
      <c r="I627">
        <f t="shared" si="27"/>
        <v>0</v>
      </c>
      <c r="J627">
        <f t="shared" si="28"/>
        <v>0</v>
      </c>
      <c r="L627" t="str">
        <f t="shared" si="29"/>
        <v>7116BROOKS BAY</v>
      </c>
      <c r="M627" t="s">
        <v>677</v>
      </c>
    </row>
    <row r="628" spans="1:13">
      <c r="A628" t="s">
        <v>857</v>
      </c>
      <c r="B628" t="s">
        <v>859</v>
      </c>
      <c r="C628" t="s">
        <v>114</v>
      </c>
      <c r="D628">
        <v>4</v>
      </c>
      <c r="E628">
        <v>0</v>
      </c>
      <c r="F628">
        <v>0</v>
      </c>
      <c r="H628" t="s">
        <v>116</v>
      </c>
      <c r="I628">
        <f t="shared" si="27"/>
        <v>0</v>
      </c>
      <c r="J628">
        <f t="shared" si="28"/>
        <v>0</v>
      </c>
      <c r="L628" t="str">
        <f t="shared" si="29"/>
        <v>7116CAIRNS BAY</v>
      </c>
      <c r="M628" t="s">
        <v>677</v>
      </c>
    </row>
    <row r="629" spans="1:13">
      <c r="A629" t="s">
        <v>857</v>
      </c>
      <c r="B629" t="s">
        <v>860</v>
      </c>
      <c r="C629" t="s">
        <v>114</v>
      </c>
      <c r="D629">
        <v>4</v>
      </c>
      <c r="E629">
        <v>0</v>
      </c>
      <c r="F629">
        <v>0</v>
      </c>
      <c r="H629" t="s">
        <v>116</v>
      </c>
      <c r="I629">
        <f t="shared" si="27"/>
        <v>0</v>
      </c>
      <c r="J629">
        <f t="shared" si="28"/>
        <v>0</v>
      </c>
      <c r="L629" t="str">
        <f t="shared" si="29"/>
        <v>7116CASTLE FORBES BAY</v>
      </c>
      <c r="M629" t="s">
        <v>677</v>
      </c>
    </row>
    <row r="630" spans="1:13">
      <c r="A630" t="s">
        <v>857</v>
      </c>
      <c r="B630" t="s">
        <v>861</v>
      </c>
      <c r="C630" t="s">
        <v>114</v>
      </c>
      <c r="D630">
        <v>4</v>
      </c>
      <c r="E630">
        <v>0</v>
      </c>
      <c r="F630">
        <v>0</v>
      </c>
      <c r="H630" t="s">
        <v>116</v>
      </c>
      <c r="I630">
        <f t="shared" si="27"/>
        <v>0</v>
      </c>
      <c r="J630">
        <f t="shared" si="28"/>
        <v>0</v>
      </c>
      <c r="L630" t="str">
        <f t="shared" si="29"/>
        <v>7116GEEVESTON</v>
      </c>
      <c r="M630" t="s">
        <v>677</v>
      </c>
    </row>
    <row r="631" spans="1:13">
      <c r="A631" t="s">
        <v>857</v>
      </c>
      <c r="B631" t="s">
        <v>862</v>
      </c>
      <c r="C631" t="s">
        <v>114</v>
      </c>
      <c r="D631">
        <v>4</v>
      </c>
      <c r="E631">
        <v>0</v>
      </c>
      <c r="F631">
        <v>0</v>
      </c>
      <c r="H631" t="s">
        <v>116</v>
      </c>
      <c r="I631">
        <f t="shared" si="27"/>
        <v>0</v>
      </c>
      <c r="J631">
        <f t="shared" si="28"/>
        <v>0</v>
      </c>
      <c r="L631" t="str">
        <f t="shared" si="29"/>
        <v>7116POLICE POINT</v>
      </c>
      <c r="M631" t="s">
        <v>677</v>
      </c>
    </row>
    <row r="632" spans="1:13">
      <c r="A632" t="s">
        <v>857</v>
      </c>
      <c r="B632" t="s">
        <v>863</v>
      </c>
      <c r="C632" t="s">
        <v>114</v>
      </c>
      <c r="D632">
        <v>4</v>
      </c>
      <c r="E632">
        <v>0</v>
      </c>
      <c r="F632">
        <v>0</v>
      </c>
      <c r="H632" t="s">
        <v>116</v>
      </c>
      <c r="I632">
        <f t="shared" si="27"/>
        <v>0</v>
      </c>
      <c r="J632">
        <f t="shared" si="28"/>
        <v>0</v>
      </c>
      <c r="L632" t="str">
        <f t="shared" si="29"/>
        <v>7116PORT HUON</v>
      </c>
      <c r="M632" t="s">
        <v>677</v>
      </c>
    </row>
    <row r="633" spans="1:13">
      <c r="A633" t="s">
        <v>857</v>
      </c>
      <c r="B633" t="s">
        <v>864</v>
      </c>
      <c r="C633" t="s">
        <v>114</v>
      </c>
      <c r="D633">
        <v>4</v>
      </c>
      <c r="E633">
        <v>0</v>
      </c>
      <c r="F633">
        <v>0</v>
      </c>
      <c r="H633" t="s">
        <v>116</v>
      </c>
      <c r="I633">
        <f t="shared" si="27"/>
        <v>0</v>
      </c>
      <c r="J633">
        <f t="shared" si="28"/>
        <v>0</v>
      </c>
      <c r="L633" t="str">
        <f t="shared" si="29"/>
        <v>7116SURGES BAY</v>
      </c>
      <c r="M633" t="s">
        <v>677</v>
      </c>
    </row>
    <row r="634" spans="1:13">
      <c r="A634" t="s">
        <v>857</v>
      </c>
      <c r="B634" t="s">
        <v>865</v>
      </c>
      <c r="C634" t="s">
        <v>114</v>
      </c>
      <c r="D634">
        <v>4</v>
      </c>
      <c r="E634">
        <v>0</v>
      </c>
      <c r="F634">
        <v>0</v>
      </c>
      <c r="H634" t="s">
        <v>116</v>
      </c>
      <c r="I634">
        <f t="shared" si="27"/>
        <v>0</v>
      </c>
      <c r="J634">
        <f t="shared" si="28"/>
        <v>0</v>
      </c>
      <c r="L634" t="str">
        <f t="shared" si="29"/>
        <v>7116SURVEYORS BAY</v>
      </c>
      <c r="M634" t="s">
        <v>677</v>
      </c>
    </row>
    <row r="635" spans="1:13">
      <c r="A635" t="s">
        <v>866</v>
      </c>
      <c r="B635" t="s">
        <v>867</v>
      </c>
      <c r="C635" t="s">
        <v>114</v>
      </c>
      <c r="D635">
        <v>4</v>
      </c>
      <c r="E635">
        <v>0</v>
      </c>
      <c r="F635">
        <v>0</v>
      </c>
      <c r="H635" t="s">
        <v>116</v>
      </c>
      <c r="I635">
        <f t="shared" si="27"/>
        <v>0</v>
      </c>
      <c r="J635">
        <f t="shared" si="28"/>
        <v>0</v>
      </c>
      <c r="L635" t="str">
        <f t="shared" si="29"/>
        <v>7113FRANKLIN</v>
      </c>
      <c r="M635" t="s">
        <v>677</v>
      </c>
    </row>
    <row r="636" spans="1:13">
      <c r="A636" t="s">
        <v>868</v>
      </c>
      <c r="B636" t="s">
        <v>869</v>
      </c>
      <c r="C636" t="s">
        <v>114</v>
      </c>
      <c r="D636">
        <v>4</v>
      </c>
      <c r="E636">
        <v>0</v>
      </c>
      <c r="F636">
        <v>0</v>
      </c>
      <c r="H636" t="s">
        <v>116</v>
      </c>
      <c r="I636">
        <f t="shared" si="27"/>
        <v>0</v>
      </c>
      <c r="J636">
        <f t="shared" si="28"/>
        <v>0</v>
      </c>
      <c r="L636" t="str">
        <f t="shared" si="29"/>
        <v>7112ABELS BAY</v>
      </c>
      <c r="M636" t="s">
        <v>677</v>
      </c>
    </row>
    <row r="637" spans="1:13">
      <c r="A637" t="s">
        <v>868</v>
      </c>
      <c r="B637" t="s">
        <v>870</v>
      </c>
      <c r="C637" t="s">
        <v>114</v>
      </c>
      <c r="D637">
        <v>4</v>
      </c>
      <c r="E637">
        <v>0</v>
      </c>
      <c r="F637">
        <v>0</v>
      </c>
      <c r="H637" t="s">
        <v>116</v>
      </c>
      <c r="I637">
        <f t="shared" si="27"/>
        <v>0</v>
      </c>
      <c r="J637">
        <f t="shared" si="28"/>
        <v>0</v>
      </c>
      <c r="L637" t="str">
        <f t="shared" si="29"/>
        <v>7112CHARLOTTE COVE</v>
      </c>
      <c r="M637" t="s">
        <v>677</v>
      </c>
    </row>
    <row r="638" spans="1:13">
      <c r="A638" t="s">
        <v>868</v>
      </c>
      <c r="B638" t="s">
        <v>871</v>
      </c>
      <c r="C638" t="s">
        <v>114</v>
      </c>
      <c r="D638">
        <v>4</v>
      </c>
      <c r="E638">
        <v>0</v>
      </c>
      <c r="F638">
        <v>0</v>
      </c>
      <c r="H638" t="s">
        <v>116</v>
      </c>
      <c r="I638">
        <f t="shared" si="27"/>
        <v>0</v>
      </c>
      <c r="J638">
        <f t="shared" si="28"/>
        <v>0</v>
      </c>
      <c r="L638" t="str">
        <f t="shared" si="29"/>
        <v>7112CYGNET</v>
      </c>
      <c r="M638" t="s">
        <v>677</v>
      </c>
    </row>
    <row r="639" spans="1:13">
      <c r="A639" t="s">
        <v>868</v>
      </c>
      <c r="B639" t="s">
        <v>872</v>
      </c>
      <c r="C639" t="s">
        <v>114</v>
      </c>
      <c r="D639">
        <v>4</v>
      </c>
      <c r="E639">
        <v>0</v>
      </c>
      <c r="F639">
        <v>0</v>
      </c>
      <c r="H639" t="s">
        <v>116</v>
      </c>
      <c r="I639">
        <f t="shared" si="27"/>
        <v>0</v>
      </c>
      <c r="J639">
        <f t="shared" si="28"/>
        <v>0</v>
      </c>
      <c r="L639" t="str">
        <f t="shared" si="29"/>
        <v>7112DEEP BAY</v>
      </c>
      <c r="M639" t="s">
        <v>677</v>
      </c>
    </row>
    <row r="640" spans="1:13">
      <c r="A640" t="s">
        <v>868</v>
      </c>
      <c r="B640" t="s">
        <v>873</v>
      </c>
      <c r="C640" t="s">
        <v>114</v>
      </c>
      <c r="D640">
        <v>4</v>
      </c>
      <c r="E640">
        <v>0</v>
      </c>
      <c r="F640">
        <v>0</v>
      </c>
      <c r="H640" t="s">
        <v>116</v>
      </c>
      <c r="I640">
        <f t="shared" si="27"/>
        <v>0</v>
      </c>
      <c r="J640">
        <f t="shared" si="28"/>
        <v>0</v>
      </c>
      <c r="L640" t="str">
        <f t="shared" si="29"/>
        <v>7112EGGS AND BACON BAY</v>
      </c>
      <c r="M640" t="s">
        <v>677</v>
      </c>
    </row>
    <row r="641" spans="1:13">
      <c r="A641" t="s">
        <v>868</v>
      </c>
      <c r="B641" t="s">
        <v>874</v>
      </c>
      <c r="C641" t="s">
        <v>114</v>
      </c>
      <c r="D641">
        <v>4</v>
      </c>
      <c r="E641">
        <v>0</v>
      </c>
      <c r="F641">
        <v>0</v>
      </c>
      <c r="H641" t="s">
        <v>116</v>
      </c>
      <c r="I641">
        <f t="shared" si="27"/>
        <v>0</v>
      </c>
      <c r="J641">
        <f t="shared" si="28"/>
        <v>0</v>
      </c>
      <c r="L641" t="str">
        <f t="shared" si="29"/>
        <v>7112GARDEN ISLAND CREEK</v>
      </c>
      <c r="M641" t="s">
        <v>677</v>
      </c>
    </row>
    <row r="642" spans="1:13">
      <c r="A642" t="s">
        <v>868</v>
      </c>
      <c r="B642" t="s">
        <v>875</v>
      </c>
      <c r="C642" t="s">
        <v>114</v>
      </c>
      <c r="D642">
        <v>4</v>
      </c>
      <c r="E642">
        <v>0</v>
      </c>
      <c r="F642">
        <v>0</v>
      </c>
      <c r="H642" t="s">
        <v>116</v>
      </c>
      <c r="I642">
        <f t="shared" ref="I642:I705" si="30">IF(ISERROR(VLOOKUP(A642,SelPostCode,1,FALSE)),0,1)</f>
        <v>0</v>
      </c>
      <c r="J642">
        <f t="shared" ref="J642:J705" si="31">IF(I642=0,0,IF(ISERROR(VLOOKUP(B642,SelSuburb,1,FALSE)),0,1))</f>
        <v>0</v>
      </c>
      <c r="L642" t="str">
        <f t="shared" ref="L642:L705" si="32">CONCATENATE(A642,B642)</f>
        <v>7112GARDNERS BAY</v>
      </c>
      <c r="M642" t="s">
        <v>677</v>
      </c>
    </row>
    <row r="643" spans="1:13">
      <c r="A643" t="s">
        <v>868</v>
      </c>
      <c r="B643" t="s">
        <v>876</v>
      </c>
      <c r="C643" t="s">
        <v>114</v>
      </c>
      <c r="D643">
        <v>4</v>
      </c>
      <c r="E643">
        <v>0</v>
      </c>
      <c r="F643">
        <v>0</v>
      </c>
      <c r="H643" t="s">
        <v>116</v>
      </c>
      <c r="I643">
        <f t="shared" si="30"/>
        <v>0</v>
      </c>
      <c r="J643">
        <f t="shared" si="31"/>
        <v>0</v>
      </c>
      <c r="L643" t="str">
        <f t="shared" si="32"/>
        <v>7112NICHOLLS RIVULET</v>
      </c>
      <c r="M643" t="s">
        <v>677</v>
      </c>
    </row>
    <row r="644" spans="1:13">
      <c r="A644" t="s">
        <v>868</v>
      </c>
      <c r="B644" t="s">
        <v>877</v>
      </c>
      <c r="C644" t="s">
        <v>114</v>
      </c>
      <c r="D644">
        <v>4</v>
      </c>
      <c r="E644">
        <v>0</v>
      </c>
      <c r="F644">
        <v>0</v>
      </c>
      <c r="H644" t="s">
        <v>116</v>
      </c>
      <c r="I644">
        <f t="shared" si="30"/>
        <v>0</v>
      </c>
      <c r="J644">
        <f t="shared" si="31"/>
        <v>0</v>
      </c>
      <c r="L644" t="str">
        <f t="shared" si="32"/>
        <v>7112RANDALLS BAY</v>
      </c>
      <c r="M644" t="s">
        <v>677</v>
      </c>
    </row>
    <row r="645" spans="1:13">
      <c r="A645" t="s">
        <v>868</v>
      </c>
      <c r="B645" t="s">
        <v>878</v>
      </c>
      <c r="C645" t="s">
        <v>114</v>
      </c>
      <c r="D645">
        <v>4</v>
      </c>
      <c r="E645">
        <v>0</v>
      </c>
      <c r="F645">
        <v>0</v>
      </c>
      <c r="H645" t="s">
        <v>116</v>
      </c>
      <c r="I645">
        <f t="shared" si="30"/>
        <v>0</v>
      </c>
      <c r="J645">
        <f t="shared" si="31"/>
        <v>0</v>
      </c>
      <c r="L645" t="str">
        <f t="shared" si="32"/>
        <v>7112VERONA SANDS</v>
      </c>
      <c r="M645" t="s">
        <v>677</v>
      </c>
    </row>
    <row r="646" spans="1:13">
      <c r="A646" t="s">
        <v>879</v>
      </c>
      <c r="B646" t="s">
        <v>880</v>
      </c>
      <c r="C646" t="s">
        <v>114</v>
      </c>
      <c r="D646">
        <v>4</v>
      </c>
      <c r="E646">
        <v>0</v>
      </c>
      <c r="F646">
        <v>0</v>
      </c>
      <c r="H646" t="s">
        <v>116</v>
      </c>
      <c r="I646">
        <f t="shared" si="30"/>
        <v>0</v>
      </c>
      <c r="J646">
        <f t="shared" si="31"/>
        <v>0</v>
      </c>
      <c r="L646" t="str">
        <f t="shared" si="32"/>
        <v>7109CATAMARAN</v>
      </c>
      <c r="M646" t="s">
        <v>715</v>
      </c>
    </row>
    <row r="647" spans="1:13">
      <c r="A647" t="s">
        <v>879</v>
      </c>
      <c r="B647" t="s">
        <v>881</v>
      </c>
      <c r="C647" t="s">
        <v>114</v>
      </c>
      <c r="D647">
        <v>4</v>
      </c>
      <c r="E647">
        <v>0</v>
      </c>
      <c r="F647">
        <v>0</v>
      </c>
      <c r="H647" t="s">
        <v>116</v>
      </c>
      <c r="I647">
        <f t="shared" si="30"/>
        <v>0</v>
      </c>
      <c r="J647">
        <f t="shared" si="31"/>
        <v>0</v>
      </c>
      <c r="L647" t="str">
        <f t="shared" si="32"/>
        <v>7109CRABTREE</v>
      </c>
      <c r="M647" t="s">
        <v>715</v>
      </c>
    </row>
    <row r="648" spans="1:13">
      <c r="A648" t="s">
        <v>879</v>
      </c>
      <c r="B648" t="s">
        <v>882</v>
      </c>
      <c r="C648" t="s">
        <v>114</v>
      </c>
      <c r="D648">
        <v>4</v>
      </c>
      <c r="E648">
        <v>0</v>
      </c>
      <c r="F648">
        <v>0</v>
      </c>
      <c r="H648" t="s">
        <v>116</v>
      </c>
      <c r="I648">
        <f t="shared" si="30"/>
        <v>0</v>
      </c>
      <c r="J648">
        <f t="shared" si="31"/>
        <v>0</v>
      </c>
      <c r="L648" t="str">
        <f t="shared" si="32"/>
        <v>7109CRADOC</v>
      </c>
      <c r="M648" t="s">
        <v>715</v>
      </c>
    </row>
    <row r="649" spans="1:13">
      <c r="A649" t="s">
        <v>879</v>
      </c>
      <c r="B649" t="s">
        <v>883</v>
      </c>
      <c r="C649" t="s">
        <v>114</v>
      </c>
      <c r="D649">
        <v>4</v>
      </c>
      <c r="E649">
        <v>0</v>
      </c>
      <c r="F649">
        <v>0</v>
      </c>
      <c r="H649" t="s">
        <v>116</v>
      </c>
      <c r="I649">
        <f t="shared" si="30"/>
        <v>0</v>
      </c>
      <c r="J649">
        <f t="shared" si="31"/>
        <v>0</v>
      </c>
      <c r="L649" t="str">
        <f t="shared" si="32"/>
        <v>7109GLAZIERS BAY</v>
      </c>
      <c r="M649" t="s">
        <v>715</v>
      </c>
    </row>
    <row r="650" spans="1:13">
      <c r="A650" t="s">
        <v>879</v>
      </c>
      <c r="B650" t="s">
        <v>884</v>
      </c>
      <c r="C650" t="s">
        <v>114</v>
      </c>
      <c r="D650">
        <v>4</v>
      </c>
      <c r="E650">
        <v>0</v>
      </c>
      <c r="F650">
        <v>0</v>
      </c>
      <c r="H650" t="s">
        <v>116</v>
      </c>
      <c r="I650">
        <f t="shared" si="30"/>
        <v>0</v>
      </c>
      <c r="J650">
        <f t="shared" si="31"/>
        <v>0</v>
      </c>
      <c r="L650" t="str">
        <f t="shared" si="32"/>
        <v>7109GLEN HUON</v>
      </c>
      <c r="M650" t="s">
        <v>715</v>
      </c>
    </row>
    <row r="651" spans="1:13">
      <c r="A651" t="s">
        <v>879</v>
      </c>
      <c r="B651" t="s">
        <v>885</v>
      </c>
      <c r="C651" t="s">
        <v>114</v>
      </c>
      <c r="D651">
        <v>4</v>
      </c>
      <c r="E651">
        <v>0</v>
      </c>
      <c r="F651">
        <v>0</v>
      </c>
      <c r="H651" t="s">
        <v>116</v>
      </c>
      <c r="I651">
        <f t="shared" si="30"/>
        <v>0</v>
      </c>
      <c r="J651">
        <f t="shared" si="31"/>
        <v>0</v>
      </c>
      <c r="L651" t="str">
        <f t="shared" si="32"/>
        <v>7109GLENDEVIE</v>
      </c>
      <c r="M651" t="s">
        <v>715</v>
      </c>
    </row>
    <row r="652" spans="1:13">
      <c r="A652" t="s">
        <v>879</v>
      </c>
      <c r="B652" t="s">
        <v>886</v>
      </c>
      <c r="C652" t="s">
        <v>114</v>
      </c>
      <c r="D652">
        <v>4</v>
      </c>
      <c r="E652">
        <v>0</v>
      </c>
      <c r="F652">
        <v>0</v>
      </c>
      <c r="H652" t="s">
        <v>116</v>
      </c>
      <c r="I652">
        <f t="shared" si="30"/>
        <v>0</v>
      </c>
      <c r="J652">
        <f t="shared" si="31"/>
        <v>0</v>
      </c>
      <c r="L652" t="str">
        <f t="shared" si="32"/>
        <v>7109GROVE</v>
      </c>
      <c r="M652" t="s">
        <v>715</v>
      </c>
    </row>
    <row r="653" spans="1:13">
      <c r="A653" t="s">
        <v>879</v>
      </c>
      <c r="B653" t="s">
        <v>887</v>
      </c>
      <c r="C653" t="s">
        <v>114</v>
      </c>
      <c r="D653">
        <v>4</v>
      </c>
      <c r="E653">
        <v>0</v>
      </c>
      <c r="F653">
        <v>0</v>
      </c>
      <c r="H653" t="s">
        <v>116</v>
      </c>
      <c r="I653">
        <f t="shared" si="30"/>
        <v>0</v>
      </c>
      <c r="J653">
        <f t="shared" si="31"/>
        <v>0</v>
      </c>
      <c r="L653" t="str">
        <f t="shared" si="32"/>
        <v>7109HASTINGS</v>
      </c>
      <c r="M653" t="s">
        <v>715</v>
      </c>
    </row>
    <row r="654" spans="1:13">
      <c r="A654" t="s">
        <v>879</v>
      </c>
      <c r="B654" t="s">
        <v>888</v>
      </c>
      <c r="C654" t="s">
        <v>114</v>
      </c>
      <c r="D654">
        <v>4</v>
      </c>
      <c r="E654">
        <v>0</v>
      </c>
      <c r="F654">
        <v>0</v>
      </c>
      <c r="H654" t="s">
        <v>116</v>
      </c>
      <c r="I654">
        <f t="shared" si="30"/>
        <v>0</v>
      </c>
      <c r="J654">
        <f t="shared" si="31"/>
        <v>0</v>
      </c>
      <c r="L654" t="str">
        <f t="shared" si="32"/>
        <v>7109HUONVILLE</v>
      </c>
      <c r="M654" t="s">
        <v>715</v>
      </c>
    </row>
    <row r="655" spans="1:13">
      <c r="A655" t="s">
        <v>879</v>
      </c>
      <c r="B655" t="s">
        <v>889</v>
      </c>
      <c r="C655" t="s">
        <v>114</v>
      </c>
      <c r="D655">
        <v>4</v>
      </c>
      <c r="E655">
        <v>0</v>
      </c>
      <c r="F655">
        <v>0</v>
      </c>
      <c r="H655" t="s">
        <v>116</v>
      </c>
      <c r="I655">
        <f t="shared" si="30"/>
        <v>0</v>
      </c>
      <c r="J655">
        <f t="shared" si="31"/>
        <v>0</v>
      </c>
      <c r="L655" t="str">
        <f t="shared" si="32"/>
        <v>7109IDA BAY</v>
      </c>
      <c r="M655" t="s">
        <v>715</v>
      </c>
    </row>
    <row r="656" spans="1:13">
      <c r="A656" t="s">
        <v>879</v>
      </c>
      <c r="B656" t="s">
        <v>890</v>
      </c>
      <c r="C656" t="s">
        <v>114</v>
      </c>
      <c r="D656">
        <v>4</v>
      </c>
      <c r="E656">
        <v>0</v>
      </c>
      <c r="F656">
        <v>0</v>
      </c>
      <c r="H656" t="s">
        <v>116</v>
      </c>
      <c r="I656">
        <f t="shared" si="30"/>
        <v>0</v>
      </c>
      <c r="J656">
        <f t="shared" si="31"/>
        <v>0</v>
      </c>
      <c r="L656" t="str">
        <f t="shared" si="32"/>
        <v>7109JUDBURY</v>
      </c>
      <c r="M656" t="s">
        <v>715</v>
      </c>
    </row>
    <row r="657" spans="1:13">
      <c r="A657" t="s">
        <v>879</v>
      </c>
      <c r="B657" t="s">
        <v>891</v>
      </c>
      <c r="C657" t="s">
        <v>114</v>
      </c>
      <c r="D657">
        <v>4</v>
      </c>
      <c r="E657">
        <v>0</v>
      </c>
      <c r="F657">
        <v>0</v>
      </c>
      <c r="H657" t="s">
        <v>116</v>
      </c>
      <c r="I657">
        <f t="shared" si="30"/>
        <v>0</v>
      </c>
      <c r="J657">
        <f t="shared" si="31"/>
        <v>0</v>
      </c>
      <c r="L657" t="str">
        <f t="shared" si="32"/>
        <v>7109LONNAVALE</v>
      </c>
      <c r="M657" t="s">
        <v>715</v>
      </c>
    </row>
    <row r="658" spans="1:13">
      <c r="A658" t="s">
        <v>879</v>
      </c>
      <c r="B658" t="s">
        <v>892</v>
      </c>
      <c r="C658" t="s">
        <v>114</v>
      </c>
      <c r="D658">
        <v>4</v>
      </c>
      <c r="E658">
        <v>0</v>
      </c>
      <c r="F658">
        <v>0</v>
      </c>
      <c r="H658" t="s">
        <v>116</v>
      </c>
      <c r="I658">
        <f t="shared" si="30"/>
        <v>0</v>
      </c>
      <c r="J658">
        <f t="shared" si="31"/>
        <v>0</v>
      </c>
      <c r="L658" t="str">
        <f t="shared" si="32"/>
        <v>7109LOWER LONGLEY</v>
      </c>
      <c r="M658" t="s">
        <v>715</v>
      </c>
    </row>
    <row r="659" spans="1:13">
      <c r="A659" t="s">
        <v>879</v>
      </c>
      <c r="B659" t="s">
        <v>893</v>
      </c>
      <c r="C659" t="s">
        <v>114</v>
      </c>
      <c r="D659">
        <v>4</v>
      </c>
      <c r="E659">
        <v>0</v>
      </c>
      <c r="F659">
        <v>0</v>
      </c>
      <c r="H659" t="s">
        <v>116</v>
      </c>
      <c r="I659">
        <f t="shared" si="30"/>
        <v>0</v>
      </c>
      <c r="J659">
        <f t="shared" si="31"/>
        <v>0</v>
      </c>
      <c r="L659" t="str">
        <f t="shared" si="32"/>
        <v>7109LOWER WATTLE GROVE</v>
      </c>
      <c r="M659" t="s">
        <v>715</v>
      </c>
    </row>
    <row r="660" spans="1:13">
      <c r="A660" t="s">
        <v>879</v>
      </c>
      <c r="B660" t="s">
        <v>894</v>
      </c>
      <c r="C660" t="s">
        <v>114</v>
      </c>
      <c r="D660">
        <v>4</v>
      </c>
      <c r="E660">
        <v>0</v>
      </c>
      <c r="F660">
        <v>0</v>
      </c>
      <c r="H660" t="s">
        <v>116</v>
      </c>
      <c r="I660">
        <f t="shared" si="30"/>
        <v>0</v>
      </c>
      <c r="J660">
        <f t="shared" si="31"/>
        <v>0</v>
      </c>
      <c r="L660" t="str">
        <f t="shared" si="32"/>
        <v>7109LUCASTON</v>
      </c>
      <c r="M660" t="s">
        <v>715</v>
      </c>
    </row>
    <row r="661" spans="1:13">
      <c r="A661" t="s">
        <v>879</v>
      </c>
      <c r="B661" t="s">
        <v>895</v>
      </c>
      <c r="C661" t="s">
        <v>114</v>
      </c>
      <c r="D661">
        <v>4</v>
      </c>
      <c r="E661">
        <v>0</v>
      </c>
      <c r="F661">
        <v>0</v>
      </c>
      <c r="H661" t="s">
        <v>116</v>
      </c>
      <c r="I661">
        <f t="shared" si="30"/>
        <v>0</v>
      </c>
      <c r="J661">
        <f t="shared" si="31"/>
        <v>0</v>
      </c>
      <c r="L661" t="str">
        <f t="shared" si="32"/>
        <v>7109LUNE RIVER</v>
      </c>
      <c r="M661" t="s">
        <v>715</v>
      </c>
    </row>
    <row r="662" spans="1:13">
      <c r="A662" t="s">
        <v>879</v>
      </c>
      <c r="B662" t="s">
        <v>896</v>
      </c>
      <c r="C662" t="s">
        <v>114</v>
      </c>
      <c r="D662">
        <v>4</v>
      </c>
      <c r="E662">
        <v>0</v>
      </c>
      <c r="F662">
        <v>0</v>
      </c>
      <c r="H662" t="s">
        <v>116</v>
      </c>
      <c r="I662">
        <f t="shared" si="30"/>
        <v>0</v>
      </c>
      <c r="J662">
        <f t="shared" si="31"/>
        <v>0</v>
      </c>
      <c r="L662" t="str">
        <f t="shared" si="32"/>
        <v>7109LYMINGTON</v>
      </c>
      <c r="M662" t="s">
        <v>715</v>
      </c>
    </row>
    <row r="663" spans="1:13">
      <c r="A663" t="s">
        <v>879</v>
      </c>
      <c r="B663" t="s">
        <v>897</v>
      </c>
      <c r="C663" t="s">
        <v>114</v>
      </c>
      <c r="D663">
        <v>4</v>
      </c>
      <c r="E663">
        <v>0</v>
      </c>
      <c r="F663">
        <v>0</v>
      </c>
      <c r="H663" t="s">
        <v>116</v>
      </c>
      <c r="I663">
        <f t="shared" si="30"/>
        <v>0</v>
      </c>
      <c r="J663">
        <f t="shared" si="31"/>
        <v>0</v>
      </c>
      <c r="L663" t="str">
        <f t="shared" si="32"/>
        <v>7109MOUNTAIN RIVER</v>
      </c>
      <c r="M663" t="s">
        <v>715</v>
      </c>
    </row>
    <row r="664" spans="1:13">
      <c r="A664" t="s">
        <v>879</v>
      </c>
      <c r="B664" t="s">
        <v>898</v>
      </c>
      <c r="C664" t="s">
        <v>114</v>
      </c>
      <c r="D664">
        <v>4</v>
      </c>
      <c r="E664">
        <v>0</v>
      </c>
      <c r="F664">
        <v>0</v>
      </c>
      <c r="H664" t="s">
        <v>116</v>
      </c>
      <c r="I664">
        <f t="shared" si="30"/>
        <v>0</v>
      </c>
      <c r="J664">
        <f t="shared" si="31"/>
        <v>0</v>
      </c>
      <c r="L664" t="str">
        <f t="shared" si="32"/>
        <v>7109PETCHEYS BAY</v>
      </c>
      <c r="M664" t="s">
        <v>715</v>
      </c>
    </row>
    <row r="665" spans="1:13">
      <c r="A665" t="s">
        <v>879</v>
      </c>
      <c r="B665" t="s">
        <v>899</v>
      </c>
      <c r="C665" t="s">
        <v>114</v>
      </c>
      <c r="D665">
        <v>4</v>
      </c>
      <c r="E665">
        <v>0</v>
      </c>
      <c r="F665">
        <v>0</v>
      </c>
      <c r="H665" t="s">
        <v>116</v>
      </c>
      <c r="I665">
        <f t="shared" si="30"/>
        <v>0</v>
      </c>
      <c r="J665">
        <f t="shared" si="31"/>
        <v>0</v>
      </c>
      <c r="L665" t="str">
        <f t="shared" si="32"/>
        <v>7109RAMINEA</v>
      </c>
      <c r="M665" t="s">
        <v>715</v>
      </c>
    </row>
    <row r="666" spans="1:13">
      <c r="A666" t="s">
        <v>879</v>
      </c>
      <c r="B666" t="s">
        <v>900</v>
      </c>
      <c r="C666" t="s">
        <v>114</v>
      </c>
      <c r="D666">
        <v>4</v>
      </c>
      <c r="E666">
        <v>0</v>
      </c>
      <c r="F666">
        <v>0</v>
      </c>
      <c r="H666" t="s">
        <v>116</v>
      </c>
      <c r="I666">
        <f t="shared" si="30"/>
        <v>0</v>
      </c>
      <c r="J666">
        <f t="shared" si="31"/>
        <v>0</v>
      </c>
      <c r="L666" t="str">
        <f t="shared" si="32"/>
        <v>7109RANELAGH</v>
      </c>
      <c r="M666" t="s">
        <v>715</v>
      </c>
    </row>
    <row r="667" spans="1:13">
      <c r="A667" t="s">
        <v>879</v>
      </c>
      <c r="B667" t="s">
        <v>901</v>
      </c>
      <c r="C667" t="s">
        <v>114</v>
      </c>
      <c r="D667">
        <v>4</v>
      </c>
      <c r="E667">
        <v>0</v>
      </c>
      <c r="F667">
        <v>0</v>
      </c>
      <c r="H667" t="s">
        <v>116</v>
      </c>
      <c r="I667">
        <f t="shared" si="30"/>
        <v>0</v>
      </c>
      <c r="J667">
        <f t="shared" si="31"/>
        <v>0</v>
      </c>
      <c r="L667" t="str">
        <f t="shared" si="32"/>
        <v>7109RECHERCHE</v>
      </c>
      <c r="M667" t="s">
        <v>715</v>
      </c>
    </row>
    <row r="668" spans="1:13">
      <c r="A668" t="s">
        <v>879</v>
      </c>
      <c r="B668" t="s">
        <v>902</v>
      </c>
      <c r="C668" t="s">
        <v>114</v>
      </c>
      <c r="D668">
        <v>4</v>
      </c>
      <c r="E668">
        <v>0</v>
      </c>
      <c r="F668">
        <v>0</v>
      </c>
      <c r="H668" t="s">
        <v>116</v>
      </c>
      <c r="I668">
        <f t="shared" si="30"/>
        <v>0</v>
      </c>
      <c r="J668">
        <f t="shared" si="31"/>
        <v>0</v>
      </c>
      <c r="L668" t="str">
        <f t="shared" si="32"/>
        <v>7109SOUTHPORT</v>
      </c>
      <c r="M668" t="s">
        <v>715</v>
      </c>
    </row>
    <row r="669" spans="1:13">
      <c r="A669" t="s">
        <v>879</v>
      </c>
      <c r="B669" t="s">
        <v>903</v>
      </c>
      <c r="C669" t="s">
        <v>114</v>
      </c>
      <c r="D669">
        <v>4</v>
      </c>
      <c r="E669">
        <v>0</v>
      </c>
      <c r="F669">
        <v>0</v>
      </c>
      <c r="H669" t="s">
        <v>116</v>
      </c>
      <c r="I669">
        <f t="shared" si="30"/>
        <v>0</v>
      </c>
      <c r="J669">
        <f t="shared" si="31"/>
        <v>0</v>
      </c>
      <c r="L669" t="str">
        <f t="shared" si="32"/>
        <v>7109SOUTHPORT LAGOON</v>
      </c>
      <c r="M669" t="s">
        <v>715</v>
      </c>
    </row>
    <row r="670" spans="1:13">
      <c r="A670" t="s">
        <v>879</v>
      </c>
      <c r="B670" t="s">
        <v>904</v>
      </c>
      <c r="C670" t="s">
        <v>114</v>
      </c>
      <c r="D670">
        <v>4</v>
      </c>
      <c r="E670">
        <v>0</v>
      </c>
      <c r="F670">
        <v>0</v>
      </c>
      <c r="H670" t="s">
        <v>116</v>
      </c>
      <c r="I670">
        <f t="shared" si="30"/>
        <v>0</v>
      </c>
      <c r="J670">
        <f t="shared" si="31"/>
        <v>0</v>
      </c>
      <c r="L670" t="str">
        <f t="shared" si="32"/>
        <v>7109STRATHBLANE</v>
      </c>
      <c r="M670" t="s">
        <v>715</v>
      </c>
    </row>
    <row r="671" spans="1:13">
      <c r="A671" t="s">
        <v>879</v>
      </c>
      <c r="B671" t="s">
        <v>905</v>
      </c>
      <c r="C671" t="s">
        <v>114</v>
      </c>
      <c r="D671">
        <v>4</v>
      </c>
      <c r="E671">
        <v>0</v>
      </c>
      <c r="F671">
        <v>0</v>
      </c>
      <c r="H671" t="s">
        <v>116</v>
      </c>
      <c r="I671">
        <f t="shared" si="30"/>
        <v>0</v>
      </c>
      <c r="J671">
        <f t="shared" si="31"/>
        <v>0</v>
      </c>
      <c r="L671" t="str">
        <f t="shared" si="32"/>
        <v>7109WATERLOO</v>
      </c>
      <c r="M671" t="s">
        <v>715</v>
      </c>
    </row>
    <row r="672" spans="1:13">
      <c r="A672" t="s">
        <v>879</v>
      </c>
      <c r="B672" t="s">
        <v>906</v>
      </c>
      <c r="C672" t="s">
        <v>114</v>
      </c>
      <c r="D672">
        <v>4</v>
      </c>
      <c r="E672">
        <v>0</v>
      </c>
      <c r="F672">
        <v>0</v>
      </c>
      <c r="H672" t="s">
        <v>116</v>
      </c>
      <c r="I672">
        <f t="shared" si="30"/>
        <v>0</v>
      </c>
      <c r="J672">
        <f t="shared" si="31"/>
        <v>0</v>
      </c>
      <c r="L672" t="str">
        <f t="shared" si="32"/>
        <v>7109WATTLE GROVE</v>
      </c>
      <c r="M672" t="s">
        <v>715</v>
      </c>
    </row>
    <row r="673" spans="1:14">
      <c r="A673" t="s">
        <v>879</v>
      </c>
      <c r="B673" t="s">
        <v>907</v>
      </c>
      <c r="C673" t="s">
        <v>114</v>
      </c>
      <c r="D673">
        <v>4</v>
      </c>
      <c r="E673">
        <v>0</v>
      </c>
      <c r="F673">
        <v>0</v>
      </c>
      <c r="H673" t="s">
        <v>116</v>
      </c>
      <c r="I673">
        <f t="shared" si="30"/>
        <v>0</v>
      </c>
      <c r="J673">
        <f t="shared" si="31"/>
        <v>0</v>
      </c>
      <c r="L673" t="str">
        <f t="shared" si="32"/>
        <v>7109WOODSTOCK</v>
      </c>
      <c r="M673" t="s">
        <v>715</v>
      </c>
    </row>
    <row r="674" spans="1:14">
      <c r="A674" t="s">
        <v>908</v>
      </c>
      <c r="B674" t="s">
        <v>909</v>
      </c>
      <c r="C674" t="s">
        <v>114</v>
      </c>
      <c r="D674">
        <v>1</v>
      </c>
      <c r="E674">
        <v>0</v>
      </c>
      <c r="F674">
        <v>2</v>
      </c>
      <c r="H674" t="s">
        <v>116</v>
      </c>
      <c r="I674">
        <f t="shared" si="30"/>
        <v>0</v>
      </c>
      <c r="J674">
        <f t="shared" si="31"/>
        <v>0</v>
      </c>
      <c r="L674" t="str">
        <f t="shared" si="32"/>
        <v>7055HUNTINGFIELD</v>
      </c>
      <c r="M674" t="s">
        <v>715</v>
      </c>
    </row>
    <row r="675" spans="1:14">
      <c r="A675" t="s">
        <v>910</v>
      </c>
      <c r="B675" t="s">
        <v>911</v>
      </c>
      <c r="C675" t="s">
        <v>114</v>
      </c>
      <c r="D675">
        <v>1</v>
      </c>
      <c r="E675">
        <v>0</v>
      </c>
      <c r="F675">
        <v>2</v>
      </c>
      <c r="H675" t="s">
        <v>116</v>
      </c>
      <c r="I675">
        <f t="shared" si="30"/>
        <v>0</v>
      </c>
      <c r="J675">
        <f t="shared" si="31"/>
        <v>0</v>
      </c>
      <c r="L675" t="str">
        <f t="shared" si="32"/>
        <v>7054BARRETTA</v>
      </c>
      <c r="M675" t="s">
        <v>715</v>
      </c>
      <c r="N675" t="s">
        <v>732</v>
      </c>
    </row>
    <row r="676" spans="1:14">
      <c r="A676" t="s">
        <v>910</v>
      </c>
      <c r="B676" t="s">
        <v>912</v>
      </c>
      <c r="C676" t="s">
        <v>114</v>
      </c>
      <c r="D676">
        <v>1</v>
      </c>
      <c r="E676">
        <v>0</v>
      </c>
      <c r="F676">
        <v>2</v>
      </c>
      <c r="H676" t="s">
        <v>116</v>
      </c>
      <c r="I676">
        <f t="shared" si="30"/>
        <v>0</v>
      </c>
      <c r="J676">
        <f t="shared" si="31"/>
        <v>0</v>
      </c>
      <c r="L676" t="str">
        <f t="shared" si="32"/>
        <v>7054CONINGHAM</v>
      </c>
      <c r="M676" t="s">
        <v>715</v>
      </c>
      <c r="N676" t="s">
        <v>732</v>
      </c>
    </row>
    <row r="677" spans="1:14">
      <c r="A677" t="s">
        <v>910</v>
      </c>
      <c r="B677" t="s">
        <v>913</v>
      </c>
      <c r="C677" t="s">
        <v>114</v>
      </c>
      <c r="D677">
        <v>1</v>
      </c>
      <c r="E677">
        <v>0</v>
      </c>
      <c r="F677">
        <v>2</v>
      </c>
      <c r="H677" t="s">
        <v>116</v>
      </c>
      <c r="I677">
        <f t="shared" si="30"/>
        <v>0</v>
      </c>
      <c r="J677">
        <f t="shared" si="31"/>
        <v>0</v>
      </c>
      <c r="L677" t="str">
        <f t="shared" si="32"/>
        <v>7054ELECTRONA</v>
      </c>
      <c r="M677" t="s">
        <v>715</v>
      </c>
      <c r="N677" t="s">
        <v>732</v>
      </c>
    </row>
    <row r="678" spans="1:14">
      <c r="A678" t="s">
        <v>910</v>
      </c>
      <c r="B678" t="s">
        <v>914</v>
      </c>
      <c r="C678" t="s">
        <v>114</v>
      </c>
      <c r="D678">
        <v>1</v>
      </c>
      <c r="E678">
        <v>0</v>
      </c>
      <c r="F678">
        <v>2</v>
      </c>
      <c r="H678" t="s">
        <v>116</v>
      </c>
      <c r="I678">
        <f t="shared" si="30"/>
        <v>0</v>
      </c>
      <c r="J678">
        <f t="shared" si="31"/>
        <v>0</v>
      </c>
      <c r="L678" t="str">
        <f t="shared" si="32"/>
        <v>7054FERN TREE</v>
      </c>
      <c r="M678" t="s">
        <v>715</v>
      </c>
      <c r="N678" t="s">
        <v>732</v>
      </c>
    </row>
    <row r="679" spans="1:14">
      <c r="A679" t="s">
        <v>910</v>
      </c>
      <c r="B679" t="s">
        <v>915</v>
      </c>
      <c r="C679" t="s">
        <v>114</v>
      </c>
      <c r="D679">
        <v>1</v>
      </c>
      <c r="E679">
        <v>0</v>
      </c>
      <c r="F679">
        <v>2</v>
      </c>
      <c r="H679" t="s">
        <v>116</v>
      </c>
      <c r="I679">
        <f t="shared" si="30"/>
        <v>0</v>
      </c>
      <c r="J679">
        <f t="shared" si="31"/>
        <v>0</v>
      </c>
      <c r="L679" t="str">
        <f t="shared" si="32"/>
        <v>7054HOWDEN</v>
      </c>
      <c r="M679" t="s">
        <v>715</v>
      </c>
      <c r="N679" t="s">
        <v>732</v>
      </c>
    </row>
    <row r="680" spans="1:14">
      <c r="A680" t="s">
        <v>910</v>
      </c>
      <c r="B680" t="s">
        <v>916</v>
      </c>
      <c r="C680" t="s">
        <v>114</v>
      </c>
      <c r="D680">
        <v>1</v>
      </c>
      <c r="E680">
        <v>0</v>
      </c>
      <c r="F680">
        <v>2</v>
      </c>
      <c r="H680" t="s">
        <v>116</v>
      </c>
      <c r="I680">
        <f t="shared" si="30"/>
        <v>0</v>
      </c>
      <c r="J680">
        <f t="shared" si="31"/>
        <v>0</v>
      </c>
      <c r="L680" t="str">
        <f t="shared" si="32"/>
        <v>7054LESLIE VALE</v>
      </c>
      <c r="M680" t="s">
        <v>715</v>
      </c>
      <c r="N680" t="s">
        <v>732</v>
      </c>
    </row>
    <row r="681" spans="1:14">
      <c r="A681" t="s">
        <v>910</v>
      </c>
      <c r="B681" t="s">
        <v>917</v>
      </c>
      <c r="C681" t="s">
        <v>114</v>
      </c>
      <c r="D681">
        <v>1</v>
      </c>
      <c r="E681">
        <v>0</v>
      </c>
      <c r="F681">
        <v>2</v>
      </c>
      <c r="H681" t="s">
        <v>116</v>
      </c>
      <c r="I681">
        <f t="shared" si="30"/>
        <v>0</v>
      </c>
      <c r="J681">
        <f t="shared" si="31"/>
        <v>0</v>
      </c>
      <c r="L681" t="str">
        <f t="shared" si="32"/>
        <v>7054LOWER SNUG</v>
      </c>
      <c r="M681" t="s">
        <v>715</v>
      </c>
      <c r="N681" t="s">
        <v>732</v>
      </c>
    </row>
    <row r="682" spans="1:14">
      <c r="A682" t="s">
        <v>910</v>
      </c>
      <c r="B682" t="s">
        <v>918</v>
      </c>
      <c r="C682" t="s">
        <v>114</v>
      </c>
      <c r="D682">
        <v>1</v>
      </c>
      <c r="E682">
        <v>0</v>
      </c>
      <c r="F682">
        <v>2</v>
      </c>
      <c r="H682" t="s">
        <v>116</v>
      </c>
      <c r="I682">
        <f t="shared" si="30"/>
        <v>0</v>
      </c>
      <c r="J682">
        <f t="shared" si="31"/>
        <v>0</v>
      </c>
      <c r="L682" t="str">
        <f t="shared" si="32"/>
        <v>7054MARGATE</v>
      </c>
      <c r="M682" t="s">
        <v>715</v>
      </c>
      <c r="N682" t="s">
        <v>732</v>
      </c>
    </row>
    <row r="683" spans="1:14">
      <c r="A683" t="s">
        <v>910</v>
      </c>
      <c r="B683" t="s">
        <v>919</v>
      </c>
      <c r="C683" t="s">
        <v>114</v>
      </c>
      <c r="D683">
        <v>1</v>
      </c>
      <c r="E683">
        <v>0</v>
      </c>
      <c r="F683">
        <v>2</v>
      </c>
      <c r="H683" t="s">
        <v>116</v>
      </c>
      <c r="I683">
        <f t="shared" si="30"/>
        <v>0</v>
      </c>
      <c r="J683">
        <f t="shared" si="31"/>
        <v>0</v>
      </c>
      <c r="L683" t="str">
        <f t="shared" si="32"/>
        <v>7054NEIKA</v>
      </c>
      <c r="M683" t="s">
        <v>715</v>
      </c>
      <c r="N683" t="s">
        <v>732</v>
      </c>
    </row>
    <row r="684" spans="1:14">
      <c r="A684" t="s">
        <v>910</v>
      </c>
      <c r="B684" t="s">
        <v>920</v>
      </c>
      <c r="C684" t="s">
        <v>114</v>
      </c>
      <c r="D684">
        <v>1</v>
      </c>
      <c r="E684">
        <v>0</v>
      </c>
      <c r="F684">
        <v>2</v>
      </c>
      <c r="H684" t="s">
        <v>116</v>
      </c>
      <c r="I684">
        <f t="shared" si="30"/>
        <v>0</v>
      </c>
      <c r="J684">
        <f t="shared" si="31"/>
        <v>0</v>
      </c>
      <c r="L684" t="str">
        <f t="shared" si="32"/>
        <v>7054NIERINNA</v>
      </c>
      <c r="M684" t="s">
        <v>715</v>
      </c>
      <c r="N684" t="s">
        <v>732</v>
      </c>
    </row>
    <row r="685" spans="1:14">
      <c r="A685" t="s">
        <v>910</v>
      </c>
      <c r="B685" t="s">
        <v>921</v>
      </c>
      <c r="C685" t="s">
        <v>114</v>
      </c>
      <c r="D685">
        <v>1</v>
      </c>
      <c r="E685">
        <v>0</v>
      </c>
      <c r="F685">
        <v>2</v>
      </c>
      <c r="H685" t="s">
        <v>116</v>
      </c>
      <c r="I685">
        <f t="shared" si="30"/>
        <v>0</v>
      </c>
      <c r="J685">
        <f t="shared" si="31"/>
        <v>0</v>
      </c>
      <c r="L685" t="str">
        <f t="shared" si="32"/>
        <v>7054PIERSONS POINT</v>
      </c>
      <c r="M685" t="s">
        <v>715</v>
      </c>
      <c r="N685" t="s">
        <v>732</v>
      </c>
    </row>
    <row r="686" spans="1:14">
      <c r="A686" t="s">
        <v>910</v>
      </c>
      <c r="B686" t="s">
        <v>922</v>
      </c>
      <c r="C686" t="s">
        <v>114</v>
      </c>
      <c r="D686">
        <v>1</v>
      </c>
      <c r="E686">
        <v>0</v>
      </c>
      <c r="F686">
        <v>2</v>
      </c>
      <c r="H686" t="s">
        <v>116</v>
      </c>
      <c r="I686">
        <f t="shared" si="30"/>
        <v>0</v>
      </c>
      <c r="J686">
        <f t="shared" si="31"/>
        <v>0</v>
      </c>
      <c r="L686" t="str">
        <f t="shared" si="32"/>
        <v>7054RIDGEWAY</v>
      </c>
      <c r="M686" t="s">
        <v>715</v>
      </c>
      <c r="N686" t="s">
        <v>732</v>
      </c>
    </row>
    <row r="687" spans="1:14">
      <c r="A687" t="s">
        <v>910</v>
      </c>
      <c r="B687" t="s">
        <v>923</v>
      </c>
      <c r="C687" t="s">
        <v>114</v>
      </c>
      <c r="D687">
        <v>1</v>
      </c>
      <c r="E687">
        <v>0</v>
      </c>
      <c r="F687">
        <v>2</v>
      </c>
      <c r="H687" t="s">
        <v>116</v>
      </c>
      <c r="I687">
        <f t="shared" si="30"/>
        <v>0</v>
      </c>
      <c r="J687">
        <f t="shared" si="31"/>
        <v>0</v>
      </c>
      <c r="L687" t="str">
        <f t="shared" si="32"/>
        <v>7054SNUG</v>
      </c>
      <c r="M687" t="s">
        <v>715</v>
      </c>
      <c r="N687" t="s">
        <v>732</v>
      </c>
    </row>
    <row r="688" spans="1:14">
      <c r="A688" t="s">
        <v>910</v>
      </c>
      <c r="B688" t="s">
        <v>924</v>
      </c>
      <c r="C688" t="s">
        <v>114</v>
      </c>
      <c r="D688">
        <v>1</v>
      </c>
      <c r="E688">
        <v>0</v>
      </c>
      <c r="F688">
        <v>2</v>
      </c>
      <c r="H688" t="s">
        <v>116</v>
      </c>
      <c r="I688">
        <f t="shared" si="30"/>
        <v>0</v>
      </c>
      <c r="J688">
        <f t="shared" si="31"/>
        <v>0</v>
      </c>
      <c r="L688" t="str">
        <f t="shared" si="32"/>
        <v>7054TINDERBOX</v>
      </c>
      <c r="M688" t="s">
        <v>715</v>
      </c>
      <c r="N688" t="s">
        <v>732</v>
      </c>
    </row>
    <row r="689" spans="1:14">
      <c r="A689" t="s">
        <v>910</v>
      </c>
      <c r="B689" t="s">
        <v>925</v>
      </c>
      <c r="C689" t="s">
        <v>114</v>
      </c>
      <c r="D689">
        <v>1</v>
      </c>
      <c r="E689">
        <v>0</v>
      </c>
      <c r="F689">
        <v>2</v>
      </c>
      <c r="H689" t="s">
        <v>116</v>
      </c>
      <c r="I689">
        <f t="shared" si="30"/>
        <v>0</v>
      </c>
      <c r="J689">
        <f t="shared" si="31"/>
        <v>0</v>
      </c>
      <c r="L689" t="str">
        <f t="shared" si="32"/>
        <v>7054WELLINGTON PARK</v>
      </c>
      <c r="M689" t="s">
        <v>715</v>
      </c>
      <c r="N689" t="s">
        <v>732</v>
      </c>
    </row>
    <row r="690" spans="1:14">
      <c r="A690" t="s">
        <v>926</v>
      </c>
      <c r="B690" t="s">
        <v>927</v>
      </c>
      <c r="C690" t="s">
        <v>114</v>
      </c>
      <c r="D690">
        <v>1</v>
      </c>
      <c r="E690">
        <v>0</v>
      </c>
      <c r="F690">
        <v>2</v>
      </c>
      <c r="H690" t="s">
        <v>116</v>
      </c>
      <c r="I690">
        <f t="shared" si="30"/>
        <v>0</v>
      </c>
      <c r="J690">
        <f t="shared" si="31"/>
        <v>0</v>
      </c>
      <c r="L690" t="str">
        <f t="shared" si="32"/>
        <v>7053BONNET HILL</v>
      </c>
      <c r="M690" t="s">
        <v>715</v>
      </c>
      <c r="N690" t="s">
        <v>732</v>
      </c>
    </row>
    <row r="691" spans="1:14">
      <c r="A691" t="s">
        <v>926</v>
      </c>
      <c r="B691" t="s">
        <v>928</v>
      </c>
      <c r="C691" t="s">
        <v>114</v>
      </c>
      <c r="D691">
        <v>1</v>
      </c>
      <c r="E691">
        <v>0</v>
      </c>
      <c r="F691">
        <v>2</v>
      </c>
      <c r="H691" t="s">
        <v>116</v>
      </c>
      <c r="I691">
        <f t="shared" si="30"/>
        <v>0</v>
      </c>
      <c r="J691">
        <f t="shared" si="31"/>
        <v>0</v>
      </c>
      <c r="L691" t="str">
        <f t="shared" si="32"/>
        <v>7053TAROONA</v>
      </c>
      <c r="M691" t="s">
        <v>715</v>
      </c>
      <c r="N691" t="s">
        <v>732</v>
      </c>
    </row>
    <row r="692" spans="1:14">
      <c r="A692" t="s">
        <v>929</v>
      </c>
      <c r="B692" t="s">
        <v>930</v>
      </c>
      <c r="C692" t="s">
        <v>114</v>
      </c>
      <c r="D692">
        <v>1</v>
      </c>
      <c r="E692">
        <v>0</v>
      </c>
      <c r="F692">
        <v>2</v>
      </c>
      <c r="H692" t="s">
        <v>116</v>
      </c>
      <c r="I692">
        <f t="shared" si="30"/>
        <v>0</v>
      </c>
      <c r="J692">
        <f t="shared" si="31"/>
        <v>0</v>
      </c>
      <c r="L692" t="str">
        <f t="shared" si="32"/>
        <v>7052BLACKMANS BAY</v>
      </c>
      <c r="M692" t="s">
        <v>715</v>
      </c>
      <c r="N692" t="s">
        <v>732</v>
      </c>
    </row>
    <row r="693" spans="1:14">
      <c r="A693" t="s">
        <v>931</v>
      </c>
      <c r="B693" t="s">
        <v>932</v>
      </c>
      <c r="C693" t="s">
        <v>114</v>
      </c>
      <c r="D693">
        <v>1</v>
      </c>
      <c r="E693">
        <v>0</v>
      </c>
      <c r="F693">
        <v>2</v>
      </c>
      <c r="H693" t="s">
        <v>116</v>
      </c>
      <c r="I693">
        <f t="shared" si="30"/>
        <v>0</v>
      </c>
      <c r="J693">
        <f t="shared" si="31"/>
        <v>0</v>
      </c>
      <c r="L693" t="str">
        <f t="shared" si="32"/>
        <v>7051KINGSTON</v>
      </c>
      <c r="M693" t="s">
        <v>715</v>
      </c>
    </row>
    <row r="694" spans="1:14">
      <c r="A694" t="s">
        <v>933</v>
      </c>
      <c r="B694" t="s">
        <v>934</v>
      </c>
      <c r="C694" t="s">
        <v>114</v>
      </c>
      <c r="D694">
        <v>1</v>
      </c>
      <c r="E694">
        <v>0</v>
      </c>
      <c r="F694">
        <v>2</v>
      </c>
      <c r="H694" t="s">
        <v>116</v>
      </c>
      <c r="I694">
        <f t="shared" si="30"/>
        <v>0</v>
      </c>
      <c r="J694">
        <f t="shared" si="31"/>
        <v>0</v>
      </c>
      <c r="L694" t="str">
        <f t="shared" si="32"/>
        <v>7050ALBION HEIGHTS</v>
      </c>
      <c r="M694" t="s">
        <v>715</v>
      </c>
      <c r="N694" t="s">
        <v>732</v>
      </c>
    </row>
    <row r="695" spans="1:14">
      <c r="A695" t="s">
        <v>933</v>
      </c>
      <c r="B695" t="s">
        <v>932</v>
      </c>
      <c r="C695" t="s">
        <v>114</v>
      </c>
      <c r="D695">
        <v>1</v>
      </c>
      <c r="E695">
        <v>0</v>
      </c>
      <c r="F695">
        <v>2</v>
      </c>
      <c r="H695" t="s">
        <v>116</v>
      </c>
      <c r="I695">
        <f t="shared" si="30"/>
        <v>0</v>
      </c>
      <c r="J695">
        <f t="shared" si="31"/>
        <v>0</v>
      </c>
      <c r="L695" t="str">
        <f t="shared" si="32"/>
        <v>7050KINGSTON</v>
      </c>
      <c r="M695" t="s">
        <v>715</v>
      </c>
      <c r="N695" t="s">
        <v>732</v>
      </c>
    </row>
    <row r="696" spans="1:14">
      <c r="A696" t="s">
        <v>933</v>
      </c>
      <c r="B696" t="s">
        <v>935</v>
      </c>
      <c r="C696" t="s">
        <v>114</v>
      </c>
      <c r="D696">
        <v>1</v>
      </c>
      <c r="E696">
        <v>0</v>
      </c>
      <c r="F696">
        <v>2</v>
      </c>
      <c r="H696" t="s">
        <v>116</v>
      </c>
      <c r="I696">
        <f t="shared" si="30"/>
        <v>0</v>
      </c>
      <c r="J696">
        <f t="shared" si="31"/>
        <v>0</v>
      </c>
      <c r="L696" t="str">
        <f t="shared" si="32"/>
        <v>7050KINGSTON BEACH</v>
      </c>
      <c r="M696" t="s">
        <v>715</v>
      </c>
      <c r="N696" t="s">
        <v>732</v>
      </c>
    </row>
    <row r="697" spans="1:14">
      <c r="A697" t="s">
        <v>936</v>
      </c>
      <c r="B697" t="s">
        <v>937</v>
      </c>
      <c r="C697" t="s">
        <v>114</v>
      </c>
      <c r="D697">
        <v>4</v>
      </c>
      <c r="E697">
        <v>0</v>
      </c>
      <c r="F697">
        <v>0</v>
      </c>
      <c r="H697" t="s">
        <v>116</v>
      </c>
      <c r="I697">
        <f t="shared" si="30"/>
        <v>0</v>
      </c>
      <c r="J697">
        <f t="shared" si="31"/>
        <v>0</v>
      </c>
      <c r="L697" t="str">
        <f t="shared" si="32"/>
        <v>7030APSLEY</v>
      </c>
      <c r="M697" t="s">
        <v>715</v>
      </c>
    </row>
    <row r="698" spans="1:14">
      <c r="A698" t="s">
        <v>936</v>
      </c>
      <c r="B698" t="s">
        <v>938</v>
      </c>
      <c r="C698" t="s">
        <v>114</v>
      </c>
      <c r="D698">
        <v>4</v>
      </c>
      <c r="E698">
        <v>0</v>
      </c>
      <c r="F698">
        <v>0</v>
      </c>
      <c r="H698" t="s">
        <v>116</v>
      </c>
      <c r="I698">
        <f t="shared" si="30"/>
        <v>0</v>
      </c>
      <c r="J698">
        <f t="shared" si="31"/>
        <v>0</v>
      </c>
      <c r="L698" t="str">
        <f t="shared" si="32"/>
        <v>7030ARTHURS LAKE</v>
      </c>
      <c r="M698" t="s">
        <v>715</v>
      </c>
    </row>
    <row r="699" spans="1:14">
      <c r="A699" t="s">
        <v>936</v>
      </c>
      <c r="B699" t="s">
        <v>939</v>
      </c>
      <c r="C699" t="s">
        <v>114</v>
      </c>
      <c r="D699">
        <v>4</v>
      </c>
      <c r="E699">
        <v>0</v>
      </c>
      <c r="F699">
        <v>0</v>
      </c>
      <c r="H699" t="s">
        <v>116</v>
      </c>
      <c r="I699">
        <f t="shared" si="30"/>
        <v>0</v>
      </c>
      <c r="J699">
        <f t="shared" si="31"/>
        <v>0</v>
      </c>
      <c r="L699" t="str">
        <f t="shared" si="32"/>
        <v>7030BAGDAD</v>
      </c>
      <c r="M699" t="s">
        <v>715</v>
      </c>
    </row>
    <row r="700" spans="1:14">
      <c r="A700" t="s">
        <v>936</v>
      </c>
      <c r="B700" t="s">
        <v>940</v>
      </c>
      <c r="C700" t="s">
        <v>114</v>
      </c>
      <c r="D700">
        <v>4</v>
      </c>
      <c r="E700">
        <v>0</v>
      </c>
      <c r="F700">
        <v>0</v>
      </c>
      <c r="H700" t="s">
        <v>116</v>
      </c>
      <c r="I700">
        <f t="shared" si="30"/>
        <v>0</v>
      </c>
      <c r="J700">
        <f t="shared" si="31"/>
        <v>0</v>
      </c>
      <c r="L700" t="str">
        <f t="shared" si="32"/>
        <v>7030BAGDAD NORTH</v>
      </c>
      <c r="M700" t="s">
        <v>715</v>
      </c>
    </row>
    <row r="701" spans="1:14">
      <c r="A701" t="s">
        <v>936</v>
      </c>
      <c r="B701" t="s">
        <v>941</v>
      </c>
      <c r="C701" t="s">
        <v>114</v>
      </c>
      <c r="D701">
        <v>4</v>
      </c>
      <c r="E701">
        <v>0</v>
      </c>
      <c r="F701">
        <v>0</v>
      </c>
      <c r="H701" t="s">
        <v>116</v>
      </c>
      <c r="I701">
        <f t="shared" si="30"/>
        <v>0</v>
      </c>
      <c r="J701">
        <f t="shared" si="31"/>
        <v>0</v>
      </c>
      <c r="L701" t="str">
        <f t="shared" si="32"/>
        <v>7030BOTHWELL</v>
      </c>
      <c r="M701" t="s">
        <v>715</v>
      </c>
    </row>
    <row r="702" spans="1:14">
      <c r="A702" t="s">
        <v>936</v>
      </c>
      <c r="B702" t="s">
        <v>942</v>
      </c>
      <c r="C702" t="s">
        <v>114</v>
      </c>
      <c r="D702">
        <v>4</v>
      </c>
      <c r="E702">
        <v>0</v>
      </c>
      <c r="F702">
        <v>0</v>
      </c>
      <c r="H702" t="s">
        <v>116</v>
      </c>
      <c r="I702">
        <f t="shared" si="30"/>
        <v>0</v>
      </c>
      <c r="J702">
        <f t="shared" si="31"/>
        <v>0</v>
      </c>
      <c r="L702" t="str">
        <f t="shared" si="32"/>
        <v>7030BRIDGEWATER</v>
      </c>
      <c r="M702" t="s">
        <v>715</v>
      </c>
    </row>
    <row r="703" spans="1:14">
      <c r="A703" t="s">
        <v>936</v>
      </c>
      <c r="B703" t="s">
        <v>943</v>
      </c>
      <c r="C703" t="s">
        <v>114</v>
      </c>
      <c r="D703">
        <v>4</v>
      </c>
      <c r="E703">
        <v>0</v>
      </c>
      <c r="F703">
        <v>0</v>
      </c>
      <c r="H703" t="s">
        <v>116</v>
      </c>
      <c r="I703">
        <f t="shared" si="30"/>
        <v>0</v>
      </c>
      <c r="J703">
        <f t="shared" si="31"/>
        <v>0</v>
      </c>
      <c r="L703" t="str">
        <f t="shared" si="32"/>
        <v>7030BRIGHTON</v>
      </c>
      <c r="M703" t="s">
        <v>715</v>
      </c>
    </row>
    <row r="704" spans="1:14">
      <c r="A704" t="s">
        <v>936</v>
      </c>
      <c r="B704" t="s">
        <v>944</v>
      </c>
      <c r="C704" t="s">
        <v>114</v>
      </c>
      <c r="D704">
        <v>4</v>
      </c>
      <c r="E704">
        <v>0</v>
      </c>
      <c r="F704">
        <v>0</v>
      </c>
      <c r="H704" t="s">
        <v>116</v>
      </c>
      <c r="I704">
        <f t="shared" si="30"/>
        <v>0</v>
      </c>
      <c r="J704">
        <f t="shared" si="31"/>
        <v>0</v>
      </c>
      <c r="L704" t="str">
        <f t="shared" si="32"/>
        <v>7030BROADMARSH</v>
      </c>
      <c r="M704" t="s">
        <v>715</v>
      </c>
    </row>
    <row r="705" spans="1:13">
      <c r="A705" t="s">
        <v>936</v>
      </c>
      <c r="B705" t="s">
        <v>945</v>
      </c>
      <c r="C705" t="s">
        <v>114</v>
      </c>
      <c r="D705">
        <v>4</v>
      </c>
      <c r="E705">
        <v>0</v>
      </c>
      <c r="F705">
        <v>0</v>
      </c>
      <c r="H705" t="s">
        <v>116</v>
      </c>
      <c r="I705">
        <f t="shared" si="30"/>
        <v>0</v>
      </c>
      <c r="J705">
        <f t="shared" si="31"/>
        <v>0</v>
      </c>
      <c r="L705" t="str">
        <f t="shared" si="32"/>
        <v>7030CRAMPS BAY</v>
      </c>
      <c r="M705" t="s">
        <v>715</v>
      </c>
    </row>
    <row r="706" spans="1:13">
      <c r="A706" t="s">
        <v>936</v>
      </c>
      <c r="B706" t="s">
        <v>946</v>
      </c>
      <c r="C706" t="s">
        <v>114</v>
      </c>
      <c r="D706">
        <v>4</v>
      </c>
      <c r="E706">
        <v>0</v>
      </c>
      <c r="F706">
        <v>0</v>
      </c>
      <c r="H706" t="s">
        <v>116</v>
      </c>
      <c r="I706">
        <f t="shared" ref="I706:I769" si="33">IF(ISERROR(VLOOKUP(A706,SelPostCode,1,FALSE)),0,1)</f>
        <v>0</v>
      </c>
      <c r="J706">
        <f t="shared" ref="J706:J769" si="34">IF(I706=0,0,IF(ISERROR(VLOOKUP(B706,SelSuburb,1,FALSE)),0,1))</f>
        <v>0</v>
      </c>
      <c r="L706" t="str">
        <f t="shared" ref="L706:L769" si="35">CONCATENATE(A706,B706)</f>
        <v>7030DROMEDARY</v>
      </c>
      <c r="M706" t="s">
        <v>715</v>
      </c>
    </row>
    <row r="707" spans="1:13">
      <c r="A707" t="s">
        <v>936</v>
      </c>
      <c r="B707" t="s">
        <v>947</v>
      </c>
      <c r="C707" t="s">
        <v>114</v>
      </c>
      <c r="D707">
        <v>4</v>
      </c>
      <c r="E707">
        <v>0</v>
      </c>
      <c r="F707">
        <v>0</v>
      </c>
      <c r="H707" t="s">
        <v>116</v>
      </c>
      <c r="I707">
        <f t="shared" si="33"/>
        <v>0</v>
      </c>
      <c r="J707">
        <f t="shared" si="34"/>
        <v>0</v>
      </c>
      <c r="L707" t="str">
        <f t="shared" si="35"/>
        <v>7030DYSART</v>
      </c>
      <c r="M707" t="s">
        <v>715</v>
      </c>
    </row>
    <row r="708" spans="1:13">
      <c r="A708" t="s">
        <v>936</v>
      </c>
      <c r="B708" t="s">
        <v>948</v>
      </c>
      <c r="C708" t="s">
        <v>114</v>
      </c>
      <c r="D708">
        <v>4</v>
      </c>
      <c r="E708">
        <v>0</v>
      </c>
      <c r="F708">
        <v>0</v>
      </c>
      <c r="H708" t="s">
        <v>116</v>
      </c>
      <c r="I708">
        <f t="shared" si="33"/>
        <v>0</v>
      </c>
      <c r="J708">
        <f t="shared" si="34"/>
        <v>0</v>
      </c>
      <c r="L708" t="str">
        <f t="shared" si="35"/>
        <v>7030ELDERSLIE</v>
      </c>
      <c r="M708" t="s">
        <v>715</v>
      </c>
    </row>
    <row r="709" spans="1:13">
      <c r="A709" t="s">
        <v>936</v>
      </c>
      <c r="B709" t="s">
        <v>949</v>
      </c>
      <c r="C709" t="s">
        <v>114</v>
      </c>
      <c r="D709">
        <v>4</v>
      </c>
      <c r="E709">
        <v>0</v>
      </c>
      <c r="F709">
        <v>0</v>
      </c>
      <c r="H709" t="s">
        <v>116</v>
      </c>
      <c r="I709">
        <f t="shared" si="33"/>
        <v>0</v>
      </c>
      <c r="J709">
        <f t="shared" si="34"/>
        <v>0</v>
      </c>
      <c r="L709" t="str">
        <f t="shared" si="35"/>
        <v>7030FLINTSTONE</v>
      </c>
      <c r="M709" t="s">
        <v>715</v>
      </c>
    </row>
    <row r="710" spans="1:13">
      <c r="A710" t="s">
        <v>936</v>
      </c>
      <c r="B710" t="s">
        <v>950</v>
      </c>
      <c r="C710" t="s">
        <v>114</v>
      </c>
      <c r="D710">
        <v>4</v>
      </c>
      <c r="E710">
        <v>0</v>
      </c>
      <c r="F710">
        <v>0</v>
      </c>
      <c r="H710" t="s">
        <v>116</v>
      </c>
      <c r="I710">
        <f t="shared" si="33"/>
        <v>0</v>
      </c>
      <c r="J710">
        <f t="shared" si="34"/>
        <v>0</v>
      </c>
      <c r="L710" t="str">
        <f t="shared" si="35"/>
        <v>7030GAGEBROOK</v>
      </c>
      <c r="M710" t="s">
        <v>715</v>
      </c>
    </row>
    <row r="711" spans="1:13">
      <c r="A711" t="s">
        <v>936</v>
      </c>
      <c r="B711" t="s">
        <v>951</v>
      </c>
      <c r="C711" t="s">
        <v>114</v>
      </c>
      <c r="D711">
        <v>4</v>
      </c>
      <c r="E711">
        <v>0</v>
      </c>
      <c r="F711">
        <v>0</v>
      </c>
      <c r="H711" t="s">
        <v>116</v>
      </c>
      <c r="I711">
        <f t="shared" si="33"/>
        <v>0</v>
      </c>
      <c r="J711">
        <f t="shared" si="34"/>
        <v>0</v>
      </c>
      <c r="L711" t="str">
        <f t="shared" si="35"/>
        <v>7030GRANTON</v>
      </c>
      <c r="M711" t="s">
        <v>715</v>
      </c>
    </row>
    <row r="712" spans="1:13">
      <c r="A712" t="s">
        <v>936</v>
      </c>
      <c r="B712" t="s">
        <v>952</v>
      </c>
      <c r="C712" t="s">
        <v>114</v>
      </c>
      <c r="D712">
        <v>4</v>
      </c>
      <c r="E712">
        <v>0</v>
      </c>
      <c r="F712">
        <v>0</v>
      </c>
      <c r="H712" t="s">
        <v>116</v>
      </c>
      <c r="I712">
        <f t="shared" si="33"/>
        <v>0</v>
      </c>
      <c r="J712">
        <f t="shared" si="34"/>
        <v>0</v>
      </c>
      <c r="L712" t="str">
        <f t="shared" si="35"/>
        <v>7030HERDSMANS COVE</v>
      </c>
      <c r="M712" t="s">
        <v>715</v>
      </c>
    </row>
    <row r="713" spans="1:13">
      <c r="A713" t="s">
        <v>936</v>
      </c>
      <c r="B713" t="s">
        <v>953</v>
      </c>
      <c r="C713" t="s">
        <v>114</v>
      </c>
      <c r="D713">
        <v>4</v>
      </c>
      <c r="E713">
        <v>0</v>
      </c>
      <c r="F713">
        <v>0</v>
      </c>
      <c r="H713" t="s">
        <v>116</v>
      </c>
      <c r="I713">
        <f t="shared" si="33"/>
        <v>0</v>
      </c>
      <c r="J713">
        <f t="shared" si="34"/>
        <v>0</v>
      </c>
      <c r="L713" t="str">
        <f t="shared" si="35"/>
        <v>7030HERMITAGE</v>
      </c>
      <c r="M713" t="s">
        <v>715</v>
      </c>
    </row>
    <row r="714" spans="1:13">
      <c r="A714" t="s">
        <v>936</v>
      </c>
      <c r="B714" t="s">
        <v>954</v>
      </c>
      <c r="C714" t="s">
        <v>114</v>
      </c>
      <c r="D714">
        <v>4</v>
      </c>
      <c r="E714">
        <v>0</v>
      </c>
      <c r="F714">
        <v>0</v>
      </c>
      <c r="H714" t="s">
        <v>116</v>
      </c>
      <c r="I714">
        <f t="shared" si="33"/>
        <v>0</v>
      </c>
      <c r="J714">
        <f t="shared" si="34"/>
        <v>0</v>
      </c>
      <c r="L714" t="str">
        <f t="shared" si="35"/>
        <v>7030INTERLAKEN</v>
      </c>
      <c r="M714" t="s">
        <v>715</v>
      </c>
    </row>
    <row r="715" spans="1:13">
      <c r="A715" t="s">
        <v>936</v>
      </c>
      <c r="B715" t="s">
        <v>955</v>
      </c>
      <c r="C715" t="s">
        <v>114</v>
      </c>
      <c r="D715">
        <v>4</v>
      </c>
      <c r="E715">
        <v>0</v>
      </c>
      <c r="F715">
        <v>0</v>
      </c>
      <c r="H715" t="s">
        <v>116</v>
      </c>
      <c r="I715">
        <f t="shared" si="33"/>
        <v>0</v>
      </c>
      <c r="J715">
        <f t="shared" si="34"/>
        <v>0</v>
      </c>
      <c r="L715" t="str">
        <f t="shared" si="35"/>
        <v>7030JERICHO</v>
      </c>
      <c r="M715" t="s">
        <v>715</v>
      </c>
    </row>
    <row r="716" spans="1:13">
      <c r="A716" t="s">
        <v>936</v>
      </c>
      <c r="B716" t="s">
        <v>956</v>
      </c>
      <c r="C716" t="s">
        <v>114</v>
      </c>
      <c r="D716">
        <v>4</v>
      </c>
      <c r="E716">
        <v>0</v>
      </c>
      <c r="F716">
        <v>0</v>
      </c>
      <c r="H716" t="s">
        <v>116</v>
      </c>
      <c r="I716">
        <f t="shared" si="33"/>
        <v>0</v>
      </c>
      <c r="J716">
        <f t="shared" si="34"/>
        <v>0</v>
      </c>
      <c r="L716" t="str">
        <f t="shared" si="35"/>
        <v>7030KEMPTON</v>
      </c>
      <c r="M716" t="s">
        <v>715</v>
      </c>
    </row>
    <row r="717" spans="1:13">
      <c r="A717" t="s">
        <v>936</v>
      </c>
      <c r="B717" t="s">
        <v>957</v>
      </c>
      <c r="C717" t="s">
        <v>114</v>
      </c>
      <c r="D717">
        <v>4</v>
      </c>
      <c r="E717">
        <v>0</v>
      </c>
      <c r="F717">
        <v>0</v>
      </c>
      <c r="H717" t="s">
        <v>116</v>
      </c>
      <c r="I717">
        <f t="shared" si="33"/>
        <v>0</v>
      </c>
      <c r="J717">
        <f t="shared" si="34"/>
        <v>0</v>
      </c>
      <c r="L717" t="str">
        <f t="shared" si="35"/>
        <v>7030LAKE SORELL</v>
      </c>
      <c r="M717" t="s">
        <v>715</v>
      </c>
    </row>
    <row r="718" spans="1:13">
      <c r="A718" t="s">
        <v>936</v>
      </c>
      <c r="B718" t="s">
        <v>958</v>
      </c>
      <c r="C718" t="s">
        <v>114</v>
      </c>
      <c r="D718">
        <v>4</v>
      </c>
      <c r="E718">
        <v>0</v>
      </c>
      <c r="F718">
        <v>0</v>
      </c>
      <c r="H718" t="s">
        <v>116</v>
      </c>
      <c r="I718">
        <f t="shared" si="33"/>
        <v>0</v>
      </c>
      <c r="J718">
        <f t="shared" si="34"/>
        <v>0</v>
      </c>
      <c r="L718" t="str">
        <f t="shared" si="35"/>
        <v>7030LIAWENEE</v>
      </c>
      <c r="M718" t="s">
        <v>715</v>
      </c>
    </row>
    <row r="719" spans="1:13">
      <c r="A719" t="s">
        <v>936</v>
      </c>
      <c r="B719" t="s">
        <v>959</v>
      </c>
      <c r="C719" t="s">
        <v>114</v>
      </c>
      <c r="D719">
        <v>4</v>
      </c>
      <c r="E719">
        <v>0</v>
      </c>
      <c r="F719">
        <v>0</v>
      </c>
      <c r="H719" t="s">
        <v>116</v>
      </c>
      <c r="I719">
        <f t="shared" si="33"/>
        <v>0</v>
      </c>
      <c r="J719">
        <f t="shared" si="34"/>
        <v>0</v>
      </c>
      <c r="L719" t="str">
        <f t="shared" si="35"/>
        <v>7030LOWER MARSHES</v>
      </c>
      <c r="M719" t="s">
        <v>715</v>
      </c>
    </row>
    <row r="720" spans="1:13">
      <c r="A720" t="s">
        <v>936</v>
      </c>
      <c r="B720" t="s">
        <v>960</v>
      </c>
      <c r="C720" t="s">
        <v>114</v>
      </c>
      <c r="D720">
        <v>4</v>
      </c>
      <c r="E720">
        <v>0</v>
      </c>
      <c r="F720">
        <v>0</v>
      </c>
      <c r="H720" t="s">
        <v>116</v>
      </c>
      <c r="I720">
        <f t="shared" si="33"/>
        <v>0</v>
      </c>
      <c r="J720">
        <f t="shared" si="34"/>
        <v>0</v>
      </c>
      <c r="L720" t="str">
        <f t="shared" si="35"/>
        <v>7030MANGALORE</v>
      </c>
      <c r="M720" t="s">
        <v>715</v>
      </c>
    </row>
    <row r="721" spans="1:13">
      <c r="A721" t="s">
        <v>936</v>
      </c>
      <c r="B721" t="s">
        <v>961</v>
      </c>
      <c r="C721" t="s">
        <v>114</v>
      </c>
      <c r="D721">
        <v>4</v>
      </c>
      <c r="E721">
        <v>0</v>
      </c>
      <c r="F721">
        <v>0</v>
      </c>
      <c r="H721" t="s">
        <v>116</v>
      </c>
      <c r="I721">
        <f t="shared" si="33"/>
        <v>0</v>
      </c>
      <c r="J721">
        <f t="shared" si="34"/>
        <v>0</v>
      </c>
      <c r="L721" t="str">
        <f t="shared" si="35"/>
        <v>7030MELTON MOWBRAY</v>
      </c>
      <c r="M721" t="s">
        <v>715</v>
      </c>
    </row>
    <row r="722" spans="1:13">
      <c r="A722" t="s">
        <v>936</v>
      </c>
      <c r="B722" t="s">
        <v>962</v>
      </c>
      <c r="C722" t="s">
        <v>114</v>
      </c>
      <c r="D722">
        <v>4</v>
      </c>
      <c r="E722">
        <v>0</v>
      </c>
      <c r="F722">
        <v>0</v>
      </c>
      <c r="H722" t="s">
        <v>116</v>
      </c>
      <c r="I722">
        <f t="shared" si="33"/>
        <v>0</v>
      </c>
      <c r="J722">
        <f t="shared" si="34"/>
        <v>0</v>
      </c>
      <c r="L722" t="str">
        <f t="shared" si="35"/>
        <v>7030MIENA</v>
      </c>
      <c r="M722" t="s">
        <v>715</v>
      </c>
    </row>
    <row r="723" spans="1:13">
      <c r="A723" t="s">
        <v>936</v>
      </c>
      <c r="B723" t="s">
        <v>963</v>
      </c>
      <c r="C723" t="s">
        <v>114</v>
      </c>
      <c r="D723">
        <v>4</v>
      </c>
      <c r="E723">
        <v>0</v>
      </c>
      <c r="F723">
        <v>0</v>
      </c>
      <c r="H723" t="s">
        <v>116</v>
      </c>
      <c r="I723">
        <f t="shared" si="33"/>
        <v>0</v>
      </c>
      <c r="J723">
        <f t="shared" si="34"/>
        <v>0</v>
      </c>
      <c r="L723" t="str">
        <f t="shared" si="35"/>
        <v>7030MILLERS BLUFF</v>
      </c>
      <c r="M723" t="s">
        <v>715</v>
      </c>
    </row>
    <row r="724" spans="1:13">
      <c r="A724" t="s">
        <v>936</v>
      </c>
      <c r="B724" t="s">
        <v>964</v>
      </c>
      <c r="C724" t="s">
        <v>114</v>
      </c>
      <c r="D724">
        <v>4</v>
      </c>
      <c r="E724">
        <v>0</v>
      </c>
      <c r="F724">
        <v>0</v>
      </c>
      <c r="H724" t="s">
        <v>116</v>
      </c>
      <c r="I724">
        <f t="shared" si="33"/>
        <v>0</v>
      </c>
      <c r="J724">
        <f t="shared" si="34"/>
        <v>0</v>
      </c>
      <c r="L724" t="str">
        <f t="shared" si="35"/>
        <v>7030MORASS BAY</v>
      </c>
      <c r="M724" t="s">
        <v>715</v>
      </c>
    </row>
    <row r="725" spans="1:13">
      <c r="A725" t="s">
        <v>936</v>
      </c>
      <c r="B725" t="s">
        <v>965</v>
      </c>
      <c r="C725" t="s">
        <v>114</v>
      </c>
      <c r="D725">
        <v>4</v>
      </c>
      <c r="E725">
        <v>0</v>
      </c>
      <c r="F725">
        <v>0</v>
      </c>
      <c r="H725" t="s">
        <v>116</v>
      </c>
      <c r="I725">
        <f t="shared" si="33"/>
        <v>0</v>
      </c>
      <c r="J725">
        <f t="shared" si="34"/>
        <v>0</v>
      </c>
      <c r="L725" t="str">
        <f t="shared" si="35"/>
        <v>7030PELHAM</v>
      </c>
      <c r="M725" t="s">
        <v>715</v>
      </c>
    </row>
    <row r="726" spans="1:13">
      <c r="A726" t="s">
        <v>936</v>
      </c>
      <c r="B726" t="s">
        <v>966</v>
      </c>
      <c r="C726" t="s">
        <v>114</v>
      </c>
      <c r="D726">
        <v>4</v>
      </c>
      <c r="E726">
        <v>0</v>
      </c>
      <c r="F726">
        <v>0</v>
      </c>
      <c r="H726" t="s">
        <v>116</v>
      </c>
      <c r="I726">
        <f t="shared" si="33"/>
        <v>0</v>
      </c>
      <c r="J726">
        <f t="shared" si="34"/>
        <v>0</v>
      </c>
      <c r="L726" t="str">
        <f t="shared" si="35"/>
        <v>7030PONTVILLE</v>
      </c>
      <c r="M726" t="s">
        <v>715</v>
      </c>
    </row>
    <row r="727" spans="1:13">
      <c r="A727" t="s">
        <v>936</v>
      </c>
      <c r="B727" t="s">
        <v>967</v>
      </c>
      <c r="C727" t="s">
        <v>114</v>
      </c>
      <c r="D727">
        <v>4</v>
      </c>
      <c r="E727">
        <v>0</v>
      </c>
      <c r="F727">
        <v>0</v>
      </c>
      <c r="H727" t="s">
        <v>116</v>
      </c>
      <c r="I727">
        <f t="shared" si="33"/>
        <v>0</v>
      </c>
      <c r="J727">
        <f t="shared" si="34"/>
        <v>0</v>
      </c>
      <c r="L727" t="str">
        <f t="shared" si="35"/>
        <v>7030SHANNON</v>
      </c>
      <c r="M727" t="s">
        <v>715</v>
      </c>
    </row>
    <row r="728" spans="1:13">
      <c r="A728" t="s">
        <v>936</v>
      </c>
      <c r="B728" t="s">
        <v>968</v>
      </c>
      <c r="C728" t="s">
        <v>114</v>
      </c>
      <c r="D728">
        <v>4</v>
      </c>
      <c r="E728">
        <v>0</v>
      </c>
      <c r="F728">
        <v>0</v>
      </c>
      <c r="H728" t="s">
        <v>116</v>
      </c>
      <c r="I728">
        <f t="shared" si="33"/>
        <v>0</v>
      </c>
      <c r="J728">
        <f t="shared" si="34"/>
        <v>0</v>
      </c>
      <c r="L728" t="str">
        <f t="shared" si="35"/>
        <v>7030STEPPES</v>
      </c>
      <c r="M728" t="s">
        <v>715</v>
      </c>
    </row>
    <row r="729" spans="1:13">
      <c r="A729" t="s">
        <v>936</v>
      </c>
      <c r="B729" t="s">
        <v>969</v>
      </c>
      <c r="C729" t="s">
        <v>114</v>
      </c>
      <c r="D729">
        <v>4</v>
      </c>
      <c r="E729">
        <v>0</v>
      </c>
      <c r="F729">
        <v>0</v>
      </c>
      <c r="H729" t="s">
        <v>116</v>
      </c>
      <c r="I729">
        <f t="shared" si="33"/>
        <v>0</v>
      </c>
      <c r="J729">
        <f t="shared" si="34"/>
        <v>0</v>
      </c>
      <c r="L729" t="str">
        <f t="shared" si="35"/>
        <v>7030TODS CORNER</v>
      </c>
      <c r="M729" t="s">
        <v>715</v>
      </c>
    </row>
    <row r="730" spans="1:13">
      <c r="A730" t="s">
        <v>936</v>
      </c>
      <c r="B730" t="s">
        <v>970</v>
      </c>
      <c r="C730" t="s">
        <v>114</v>
      </c>
      <c r="D730">
        <v>4</v>
      </c>
      <c r="E730">
        <v>0</v>
      </c>
      <c r="F730">
        <v>0</v>
      </c>
      <c r="H730" t="s">
        <v>116</v>
      </c>
      <c r="I730">
        <f t="shared" si="33"/>
        <v>0</v>
      </c>
      <c r="J730">
        <f t="shared" si="34"/>
        <v>0</v>
      </c>
      <c r="L730" t="str">
        <f t="shared" si="35"/>
        <v>7030WADDAMANA</v>
      </c>
      <c r="M730" t="s">
        <v>715</v>
      </c>
    </row>
    <row r="731" spans="1:13">
      <c r="A731" t="s">
        <v>936</v>
      </c>
      <c r="B731" t="s">
        <v>971</v>
      </c>
      <c r="C731" t="s">
        <v>114</v>
      </c>
      <c r="D731">
        <v>4</v>
      </c>
      <c r="E731">
        <v>0</v>
      </c>
      <c r="F731">
        <v>0</v>
      </c>
      <c r="H731" t="s">
        <v>116</v>
      </c>
      <c r="I731">
        <f t="shared" si="33"/>
        <v>0</v>
      </c>
      <c r="J731">
        <f t="shared" si="34"/>
        <v>0</v>
      </c>
      <c r="L731" t="str">
        <f t="shared" si="35"/>
        <v>7030WILBURVILLE</v>
      </c>
      <c r="M731" t="s">
        <v>715</v>
      </c>
    </row>
    <row r="732" spans="1:13">
      <c r="A732" t="s">
        <v>972</v>
      </c>
      <c r="B732" t="s">
        <v>973</v>
      </c>
      <c r="C732" t="s">
        <v>114</v>
      </c>
      <c r="D732">
        <v>4</v>
      </c>
      <c r="E732">
        <v>0</v>
      </c>
      <c r="F732">
        <v>0</v>
      </c>
      <c r="H732" t="s">
        <v>116</v>
      </c>
      <c r="I732">
        <f t="shared" si="33"/>
        <v>0</v>
      </c>
      <c r="J732">
        <f t="shared" si="34"/>
        <v>0</v>
      </c>
      <c r="L732" t="str">
        <f t="shared" si="35"/>
        <v>7027COLEBROOK</v>
      </c>
      <c r="M732" t="s">
        <v>677</v>
      </c>
    </row>
    <row r="733" spans="1:13">
      <c r="A733" t="s">
        <v>974</v>
      </c>
      <c r="B733" t="s">
        <v>975</v>
      </c>
      <c r="C733" t="s">
        <v>114</v>
      </c>
      <c r="D733">
        <v>4</v>
      </c>
      <c r="E733">
        <v>0</v>
      </c>
      <c r="F733">
        <v>0</v>
      </c>
      <c r="H733" t="s">
        <v>116</v>
      </c>
      <c r="I733">
        <f t="shared" si="33"/>
        <v>0</v>
      </c>
      <c r="J733">
        <f t="shared" si="34"/>
        <v>0</v>
      </c>
      <c r="L733" t="str">
        <f t="shared" si="35"/>
        <v>7026CAMPANIA</v>
      </c>
      <c r="M733" t="s">
        <v>715</v>
      </c>
    </row>
    <row r="734" spans="1:13">
      <c r="A734" t="s">
        <v>976</v>
      </c>
      <c r="B734" t="s">
        <v>977</v>
      </c>
      <c r="C734" t="s">
        <v>114</v>
      </c>
      <c r="D734">
        <v>4</v>
      </c>
      <c r="E734">
        <v>0</v>
      </c>
      <c r="F734">
        <v>0</v>
      </c>
      <c r="H734" t="s">
        <v>116</v>
      </c>
      <c r="I734">
        <f t="shared" si="33"/>
        <v>0</v>
      </c>
      <c r="J734">
        <f t="shared" si="34"/>
        <v>0</v>
      </c>
      <c r="L734" t="str">
        <f t="shared" si="35"/>
        <v>7025DULCOT</v>
      </c>
      <c r="M734" t="s">
        <v>715</v>
      </c>
    </row>
    <row r="735" spans="1:13">
      <c r="A735" t="s">
        <v>976</v>
      </c>
      <c r="B735" t="s">
        <v>978</v>
      </c>
      <c r="C735" t="s">
        <v>114</v>
      </c>
      <c r="D735">
        <v>4</v>
      </c>
      <c r="E735">
        <v>0</v>
      </c>
      <c r="F735">
        <v>0</v>
      </c>
      <c r="H735" t="s">
        <v>116</v>
      </c>
      <c r="I735">
        <f t="shared" si="33"/>
        <v>0</v>
      </c>
      <c r="J735">
        <f t="shared" si="34"/>
        <v>0</v>
      </c>
      <c r="L735" t="str">
        <f t="shared" si="35"/>
        <v>7025RICHMOND</v>
      </c>
      <c r="M735" t="s">
        <v>715</v>
      </c>
    </row>
    <row r="736" spans="1:13">
      <c r="A736" t="s">
        <v>979</v>
      </c>
      <c r="B736" t="s">
        <v>980</v>
      </c>
      <c r="C736" t="s">
        <v>114</v>
      </c>
      <c r="D736">
        <v>4</v>
      </c>
      <c r="E736">
        <v>0</v>
      </c>
      <c r="F736">
        <v>0</v>
      </c>
      <c r="H736" t="s">
        <v>116</v>
      </c>
      <c r="I736">
        <f t="shared" si="33"/>
        <v>0</v>
      </c>
      <c r="J736">
        <f t="shared" si="34"/>
        <v>0</v>
      </c>
      <c r="L736" t="str">
        <f t="shared" si="35"/>
        <v>7024CREMORNE</v>
      </c>
      <c r="M736" t="s">
        <v>715</v>
      </c>
    </row>
    <row r="737" spans="1:14">
      <c r="A737" t="s">
        <v>981</v>
      </c>
      <c r="B737" t="s">
        <v>982</v>
      </c>
      <c r="C737" t="s">
        <v>114</v>
      </c>
      <c r="D737">
        <v>4</v>
      </c>
      <c r="E737">
        <v>0</v>
      </c>
      <c r="F737">
        <v>0</v>
      </c>
      <c r="H737" t="s">
        <v>116</v>
      </c>
      <c r="I737">
        <f t="shared" si="33"/>
        <v>0</v>
      </c>
      <c r="J737">
        <f t="shared" si="34"/>
        <v>0</v>
      </c>
      <c r="L737" t="str">
        <f t="shared" si="35"/>
        <v>7023OPOSSUM BAY</v>
      </c>
      <c r="M737" t="s">
        <v>715</v>
      </c>
    </row>
    <row r="738" spans="1:14">
      <c r="A738" t="s">
        <v>983</v>
      </c>
      <c r="B738" t="s">
        <v>984</v>
      </c>
      <c r="C738" t="s">
        <v>114</v>
      </c>
      <c r="D738">
        <v>4</v>
      </c>
      <c r="E738">
        <v>0</v>
      </c>
      <c r="F738">
        <v>0</v>
      </c>
      <c r="H738" t="s">
        <v>116</v>
      </c>
      <c r="I738">
        <f t="shared" si="33"/>
        <v>0</v>
      </c>
      <c r="J738">
        <f t="shared" si="34"/>
        <v>0</v>
      </c>
      <c r="L738" t="str">
        <f t="shared" si="35"/>
        <v>7022SOUTH ARM</v>
      </c>
      <c r="M738" t="s">
        <v>715</v>
      </c>
    </row>
    <row r="739" spans="1:14">
      <c r="A739" t="s">
        <v>985</v>
      </c>
      <c r="B739" t="s">
        <v>986</v>
      </c>
      <c r="C739" t="s">
        <v>114</v>
      </c>
      <c r="D739">
        <v>1</v>
      </c>
      <c r="E739">
        <v>0</v>
      </c>
      <c r="F739">
        <v>2</v>
      </c>
      <c r="H739" t="s">
        <v>116</v>
      </c>
      <c r="I739">
        <f t="shared" si="33"/>
        <v>0</v>
      </c>
      <c r="J739">
        <f t="shared" si="34"/>
        <v>0</v>
      </c>
      <c r="L739" t="str">
        <f t="shared" si="35"/>
        <v>7021LAUDERDALE</v>
      </c>
      <c r="M739" t="s">
        <v>715</v>
      </c>
      <c r="N739" t="s">
        <v>732</v>
      </c>
    </row>
    <row r="740" spans="1:14">
      <c r="A740" t="s">
        <v>987</v>
      </c>
      <c r="B740" t="s">
        <v>988</v>
      </c>
      <c r="C740" t="s">
        <v>114</v>
      </c>
      <c r="D740">
        <v>1</v>
      </c>
      <c r="E740">
        <v>0</v>
      </c>
      <c r="F740">
        <v>2</v>
      </c>
      <c r="H740" t="s">
        <v>116</v>
      </c>
      <c r="I740">
        <f t="shared" si="33"/>
        <v>0</v>
      </c>
      <c r="J740">
        <f t="shared" si="34"/>
        <v>0</v>
      </c>
      <c r="L740" t="str">
        <f t="shared" si="35"/>
        <v>7020CLIFTON BEACH</v>
      </c>
      <c r="M740" t="s">
        <v>715</v>
      </c>
    </row>
    <row r="741" spans="1:14">
      <c r="A741" t="s">
        <v>987</v>
      </c>
      <c r="B741" t="s">
        <v>989</v>
      </c>
      <c r="C741" t="s">
        <v>114</v>
      </c>
      <c r="D741">
        <v>1</v>
      </c>
      <c r="E741">
        <v>0</v>
      </c>
      <c r="F741">
        <v>2</v>
      </c>
      <c r="H741" t="s">
        <v>116</v>
      </c>
      <c r="I741">
        <f t="shared" si="33"/>
        <v>0</v>
      </c>
      <c r="J741">
        <f t="shared" si="34"/>
        <v>0</v>
      </c>
      <c r="L741" t="str">
        <f t="shared" si="35"/>
        <v>7020SANDFORD</v>
      </c>
      <c r="M741" t="s">
        <v>715</v>
      </c>
    </row>
    <row r="742" spans="1:14">
      <c r="A742" t="s">
        <v>990</v>
      </c>
      <c r="B742" t="s">
        <v>991</v>
      </c>
      <c r="C742" t="s">
        <v>114</v>
      </c>
      <c r="D742">
        <v>1</v>
      </c>
      <c r="E742">
        <v>0</v>
      </c>
      <c r="F742">
        <v>2</v>
      </c>
      <c r="H742" t="s">
        <v>116</v>
      </c>
      <c r="I742">
        <f t="shared" si="33"/>
        <v>0</v>
      </c>
      <c r="J742">
        <f t="shared" si="34"/>
        <v>0</v>
      </c>
      <c r="L742" t="str">
        <f t="shared" si="35"/>
        <v>7019CLARENDON VALE</v>
      </c>
      <c r="M742" t="s">
        <v>715</v>
      </c>
      <c r="N742" t="s">
        <v>732</v>
      </c>
    </row>
    <row r="743" spans="1:14">
      <c r="A743" t="s">
        <v>990</v>
      </c>
      <c r="B743" t="s">
        <v>992</v>
      </c>
      <c r="C743" t="s">
        <v>114</v>
      </c>
      <c r="D743">
        <v>1</v>
      </c>
      <c r="E743">
        <v>0</v>
      </c>
      <c r="F743">
        <v>2</v>
      </c>
      <c r="H743" t="s">
        <v>116</v>
      </c>
      <c r="I743">
        <f t="shared" si="33"/>
        <v>0</v>
      </c>
      <c r="J743">
        <f t="shared" si="34"/>
        <v>0</v>
      </c>
      <c r="L743" t="str">
        <f t="shared" si="35"/>
        <v>7019OAKDOWNS</v>
      </c>
      <c r="M743" t="s">
        <v>715</v>
      </c>
      <c r="N743" t="s">
        <v>732</v>
      </c>
    </row>
    <row r="744" spans="1:14">
      <c r="A744" t="s">
        <v>990</v>
      </c>
      <c r="B744" t="s">
        <v>993</v>
      </c>
      <c r="C744" t="s">
        <v>114</v>
      </c>
      <c r="D744">
        <v>1</v>
      </c>
      <c r="E744">
        <v>0</v>
      </c>
      <c r="F744">
        <v>2</v>
      </c>
      <c r="H744" t="s">
        <v>116</v>
      </c>
      <c r="I744">
        <f t="shared" si="33"/>
        <v>0</v>
      </c>
      <c r="J744">
        <f t="shared" si="34"/>
        <v>0</v>
      </c>
      <c r="L744" t="str">
        <f t="shared" si="35"/>
        <v>7019ROKEBY</v>
      </c>
      <c r="M744" t="s">
        <v>715</v>
      </c>
      <c r="N744" t="s">
        <v>732</v>
      </c>
    </row>
    <row r="745" spans="1:14">
      <c r="A745" t="s">
        <v>994</v>
      </c>
      <c r="B745" t="s">
        <v>995</v>
      </c>
      <c r="C745" t="s">
        <v>114</v>
      </c>
      <c r="D745">
        <v>1</v>
      </c>
      <c r="E745">
        <v>0</v>
      </c>
      <c r="F745">
        <v>2</v>
      </c>
      <c r="H745" t="s">
        <v>116</v>
      </c>
      <c r="I745">
        <f t="shared" si="33"/>
        <v>0</v>
      </c>
      <c r="J745">
        <f t="shared" si="34"/>
        <v>0</v>
      </c>
      <c r="L745" t="str">
        <f t="shared" si="35"/>
        <v>7018BELLERIVE</v>
      </c>
      <c r="M745" t="s">
        <v>715</v>
      </c>
      <c r="N745" t="s">
        <v>732</v>
      </c>
    </row>
    <row r="746" spans="1:14">
      <c r="A746" t="s">
        <v>994</v>
      </c>
      <c r="B746" t="s">
        <v>996</v>
      </c>
      <c r="C746" t="s">
        <v>114</v>
      </c>
      <c r="D746">
        <v>1</v>
      </c>
      <c r="E746">
        <v>0</v>
      </c>
      <c r="F746">
        <v>2</v>
      </c>
      <c r="H746" t="s">
        <v>116</v>
      </c>
      <c r="I746">
        <f t="shared" si="33"/>
        <v>0</v>
      </c>
      <c r="J746">
        <f t="shared" si="34"/>
        <v>0</v>
      </c>
      <c r="L746" t="str">
        <f t="shared" si="35"/>
        <v>7018HOWRAH</v>
      </c>
      <c r="M746" t="s">
        <v>715</v>
      </c>
      <c r="N746" t="s">
        <v>732</v>
      </c>
    </row>
    <row r="747" spans="1:14">
      <c r="A747" t="s">
        <v>994</v>
      </c>
      <c r="B747" t="s">
        <v>997</v>
      </c>
      <c r="C747" t="s">
        <v>114</v>
      </c>
      <c r="D747">
        <v>1</v>
      </c>
      <c r="E747">
        <v>0</v>
      </c>
      <c r="F747">
        <v>2</v>
      </c>
      <c r="H747" t="s">
        <v>116</v>
      </c>
      <c r="I747">
        <f t="shared" si="33"/>
        <v>0</v>
      </c>
      <c r="J747">
        <f t="shared" si="34"/>
        <v>0</v>
      </c>
      <c r="L747" t="str">
        <f t="shared" si="35"/>
        <v>7018MONTAGU BAY</v>
      </c>
      <c r="M747" t="s">
        <v>715</v>
      </c>
      <c r="N747" t="s">
        <v>732</v>
      </c>
    </row>
    <row r="748" spans="1:14">
      <c r="A748" t="s">
        <v>994</v>
      </c>
      <c r="B748" t="s">
        <v>998</v>
      </c>
      <c r="C748" t="s">
        <v>114</v>
      </c>
      <c r="D748">
        <v>1</v>
      </c>
      <c r="E748">
        <v>0</v>
      </c>
      <c r="F748">
        <v>2</v>
      </c>
      <c r="H748" t="s">
        <v>116</v>
      </c>
      <c r="I748">
        <f t="shared" si="33"/>
        <v>0</v>
      </c>
      <c r="J748">
        <f t="shared" si="34"/>
        <v>0</v>
      </c>
      <c r="L748" t="str">
        <f t="shared" si="35"/>
        <v>7018MORNINGTON</v>
      </c>
      <c r="M748" t="s">
        <v>715</v>
      </c>
      <c r="N748" t="s">
        <v>732</v>
      </c>
    </row>
    <row r="749" spans="1:14">
      <c r="A749" t="s">
        <v>994</v>
      </c>
      <c r="B749" t="s">
        <v>999</v>
      </c>
      <c r="C749" t="s">
        <v>114</v>
      </c>
      <c r="D749">
        <v>1</v>
      </c>
      <c r="E749">
        <v>0</v>
      </c>
      <c r="F749">
        <v>2</v>
      </c>
      <c r="H749" t="s">
        <v>116</v>
      </c>
      <c r="I749">
        <f t="shared" si="33"/>
        <v>0</v>
      </c>
      <c r="J749">
        <f t="shared" si="34"/>
        <v>0</v>
      </c>
      <c r="L749" t="str">
        <f t="shared" si="35"/>
        <v>7018ROSNY</v>
      </c>
      <c r="M749" t="s">
        <v>715</v>
      </c>
      <c r="N749" t="s">
        <v>732</v>
      </c>
    </row>
    <row r="750" spans="1:14">
      <c r="A750" t="s">
        <v>994</v>
      </c>
      <c r="B750" t="s">
        <v>1000</v>
      </c>
      <c r="C750" t="s">
        <v>114</v>
      </c>
      <c r="D750">
        <v>1</v>
      </c>
      <c r="E750">
        <v>0</v>
      </c>
      <c r="F750">
        <v>2</v>
      </c>
      <c r="H750" t="s">
        <v>116</v>
      </c>
      <c r="I750">
        <f t="shared" si="33"/>
        <v>0</v>
      </c>
      <c r="J750">
        <f t="shared" si="34"/>
        <v>0</v>
      </c>
      <c r="L750" t="str">
        <f t="shared" si="35"/>
        <v>7018ROSNY PARK</v>
      </c>
      <c r="M750" t="s">
        <v>715</v>
      </c>
      <c r="N750" t="s">
        <v>732</v>
      </c>
    </row>
    <row r="751" spans="1:14">
      <c r="A751" t="s">
        <v>994</v>
      </c>
      <c r="B751" t="s">
        <v>1001</v>
      </c>
      <c r="C751" t="s">
        <v>114</v>
      </c>
      <c r="D751">
        <v>1</v>
      </c>
      <c r="E751">
        <v>0</v>
      </c>
      <c r="F751">
        <v>2</v>
      </c>
      <c r="H751" t="s">
        <v>116</v>
      </c>
      <c r="I751">
        <f t="shared" si="33"/>
        <v>0</v>
      </c>
      <c r="J751">
        <f t="shared" si="34"/>
        <v>0</v>
      </c>
      <c r="L751" t="str">
        <f t="shared" si="35"/>
        <v>7018TRANMERE</v>
      </c>
      <c r="M751" t="s">
        <v>715</v>
      </c>
      <c r="N751" t="s">
        <v>732</v>
      </c>
    </row>
    <row r="752" spans="1:14">
      <c r="A752" t="s">
        <v>994</v>
      </c>
      <c r="B752" t="s">
        <v>1002</v>
      </c>
      <c r="C752" t="s">
        <v>114</v>
      </c>
      <c r="D752">
        <v>1</v>
      </c>
      <c r="E752">
        <v>0</v>
      </c>
      <c r="F752">
        <v>2</v>
      </c>
      <c r="H752" t="s">
        <v>116</v>
      </c>
      <c r="I752">
        <f t="shared" si="33"/>
        <v>0</v>
      </c>
      <c r="J752">
        <f t="shared" si="34"/>
        <v>0</v>
      </c>
      <c r="L752" t="str">
        <f t="shared" si="35"/>
        <v>7018WARRANE</v>
      </c>
      <c r="M752" t="s">
        <v>715</v>
      </c>
      <c r="N752" t="s">
        <v>732</v>
      </c>
    </row>
    <row r="753" spans="1:14">
      <c r="A753" t="s">
        <v>1003</v>
      </c>
      <c r="B753" t="s">
        <v>1004</v>
      </c>
      <c r="C753" t="s">
        <v>114</v>
      </c>
      <c r="D753">
        <v>1</v>
      </c>
      <c r="E753">
        <v>0</v>
      </c>
      <c r="F753">
        <v>2</v>
      </c>
      <c r="H753" t="s">
        <v>116</v>
      </c>
      <c r="I753">
        <f t="shared" si="33"/>
        <v>0</v>
      </c>
      <c r="J753">
        <f t="shared" si="34"/>
        <v>0</v>
      </c>
      <c r="L753" t="str">
        <f t="shared" si="35"/>
        <v>7017GRASSTREE HILL</v>
      </c>
      <c r="M753" t="s">
        <v>715</v>
      </c>
      <c r="N753" t="s">
        <v>732</v>
      </c>
    </row>
    <row r="754" spans="1:14">
      <c r="A754" t="s">
        <v>1003</v>
      </c>
      <c r="B754" t="s">
        <v>1005</v>
      </c>
      <c r="C754" t="s">
        <v>114</v>
      </c>
      <c r="D754">
        <v>1</v>
      </c>
      <c r="E754">
        <v>0</v>
      </c>
      <c r="F754">
        <v>2</v>
      </c>
      <c r="H754" t="s">
        <v>116</v>
      </c>
      <c r="I754">
        <f t="shared" si="33"/>
        <v>0</v>
      </c>
      <c r="J754">
        <f t="shared" si="34"/>
        <v>0</v>
      </c>
      <c r="L754" t="str">
        <f t="shared" si="35"/>
        <v>7017HONEYWOOD</v>
      </c>
      <c r="M754" t="s">
        <v>715</v>
      </c>
      <c r="N754" t="s">
        <v>732</v>
      </c>
    </row>
    <row r="755" spans="1:14">
      <c r="A755" t="s">
        <v>1003</v>
      </c>
      <c r="B755" t="s">
        <v>1006</v>
      </c>
      <c r="C755" t="s">
        <v>114</v>
      </c>
      <c r="D755">
        <v>1</v>
      </c>
      <c r="E755">
        <v>0</v>
      </c>
      <c r="F755">
        <v>2</v>
      </c>
      <c r="H755" t="s">
        <v>116</v>
      </c>
      <c r="I755">
        <f t="shared" si="33"/>
        <v>0</v>
      </c>
      <c r="J755">
        <f t="shared" si="34"/>
        <v>0</v>
      </c>
      <c r="L755" t="str">
        <f t="shared" si="35"/>
        <v>7017OLD BEACH</v>
      </c>
      <c r="M755" t="s">
        <v>715</v>
      </c>
      <c r="N755" t="s">
        <v>732</v>
      </c>
    </row>
    <row r="756" spans="1:14">
      <c r="A756" t="s">
        <v>1003</v>
      </c>
      <c r="B756" t="s">
        <v>1007</v>
      </c>
      <c r="C756" t="s">
        <v>114</v>
      </c>
      <c r="D756">
        <v>1</v>
      </c>
      <c r="E756">
        <v>0</v>
      </c>
      <c r="F756">
        <v>2</v>
      </c>
      <c r="H756" t="s">
        <v>116</v>
      </c>
      <c r="I756">
        <f t="shared" si="33"/>
        <v>0</v>
      </c>
      <c r="J756">
        <f t="shared" si="34"/>
        <v>0</v>
      </c>
      <c r="L756" t="str">
        <f t="shared" si="35"/>
        <v>7017OTAGO</v>
      </c>
      <c r="M756" t="s">
        <v>715</v>
      </c>
      <c r="N756" t="s">
        <v>732</v>
      </c>
    </row>
    <row r="757" spans="1:14">
      <c r="A757" t="s">
        <v>1003</v>
      </c>
      <c r="B757" t="s">
        <v>1008</v>
      </c>
      <c r="C757" t="s">
        <v>114</v>
      </c>
      <c r="D757">
        <v>1</v>
      </c>
      <c r="E757">
        <v>0</v>
      </c>
      <c r="F757">
        <v>2</v>
      </c>
      <c r="H757" t="s">
        <v>116</v>
      </c>
      <c r="I757">
        <f t="shared" si="33"/>
        <v>0</v>
      </c>
      <c r="J757">
        <f t="shared" si="34"/>
        <v>0</v>
      </c>
      <c r="L757" t="str">
        <f t="shared" si="35"/>
        <v>7017RISDON</v>
      </c>
      <c r="M757" t="s">
        <v>715</v>
      </c>
      <c r="N757" t="s">
        <v>732</v>
      </c>
    </row>
    <row r="758" spans="1:14">
      <c r="A758" t="s">
        <v>1003</v>
      </c>
      <c r="B758" t="s">
        <v>1009</v>
      </c>
      <c r="C758" t="s">
        <v>114</v>
      </c>
      <c r="D758">
        <v>1</v>
      </c>
      <c r="E758">
        <v>0</v>
      </c>
      <c r="F758">
        <v>2</v>
      </c>
      <c r="H758" t="s">
        <v>116</v>
      </c>
      <c r="I758">
        <f t="shared" si="33"/>
        <v>0</v>
      </c>
      <c r="J758">
        <f t="shared" si="34"/>
        <v>0</v>
      </c>
      <c r="L758" t="str">
        <f t="shared" si="35"/>
        <v>7017TEA TREE</v>
      </c>
      <c r="M758" t="s">
        <v>715</v>
      </c>
      <c r="N758" t="s">
        <v>732</v>
      </c>
    </row>
    <row r="759" spans="1:14">
      <c r="A759" t="s">
        <v>1010</v>
      </c>
      <c r="B759" t="s">
        <v>1011</v>
      </c>
      <c r="C759" t="s">
        <v>114</v>
      </c>
      <c r="D759">
        <v>1</v>
      </c>
      <c r="E759">
        <v>0</v>
      </c>
      <c r="F759">
        <v>2</v>
      </c>
      <c r="H759" t="s">
        <v>116</v>
      </c>
      <c r="I759">
        <f t="shared" si="33"/>
        <v>0</v>
      </c>
      <c r="J759">
        <f t="shared" si="34"/>
        <v>0</v>
      </c>
      <c r="L759" t="str">
        <f t="shared" si="35"/>
        <v>7016RISDON VALE</v>
      </c>
      <c r="M759" t="s">
        <v>715</v>
      </c>
      <c r="N759" t="s">
        <v>732</v>
      </c>
    </row>
    <row r="760" spans="1:14">
      <c r="A760" t="s">
        <v>1012</v>
      </c>
      <c r="B760" t="s">
        <v>1013</v>
      </c>
      <c r="C760" t="s">
        <v>114</v>
      </c>
      <c r="D760">
        <v>1</v>
      </c>
      <c r="E760">
        <v>0</v>
      </c>
      <c r="F760">
        <v>2</v>
      </c>
      <c r="H760" t="s">
        <v>116</v>
      </c>
      <c r="I760">
        <f t="shared" si="33"/>
        <v>0</v>
      </c>
      <c r="J760">
        <f t="shared" si="34"/>
        <v>0</v>
      </c>
      <c r="L760" t="str">
        <f t="shared" si="35"/>
        <v>7015FLAGSTAFF GULLY</v>
      </c>
      <c r="M760" t="s">
        <v>715</v>
      </c>
      <c r="N760" t="s">
        <v>732</v>
      </c>
    </row>
    <row r="761" spans="1:14">
      <c r="A761" t="s">
        <v>1012</v>
      </c>
      <c r="B761" t="s">
        <v>1014</v>
      </c>
      <c r="C761" t="s">
        <v>114</v>
      </c>
      <c r="D761">
        <v>1</v>
      </c>
      <c r="E761">
        <v>0</v>
      </c>
      <c r="F761">
        <v>2</v>
      </c>
      <c r="H761" t="s">
        <v>116</v>
      </c>
      <c r="I761">
        <f t="shared" si="33"/>
        <v>0</v>
      </c>
      <c r="J761">
        <f t="shared" si="34"/>
        <v>0</v>
      </c>
      <c r="L761" t="str">
        <f t="shared" si="35"/>
        <v>7015GEILSTON BAY</v>
      </c>
      <c r="M761" t="s">
        <v>715</v>
      </c>
      <c r="N761" t="s">
        <v>732</v>
      </c>
    </row>
    <row r="762" spans="1:14">
      <c r="A762" t="s">
        <v>1012</v>
      </c>
      <c r="B762" t="s">
        <v>1015</v>
      </c>
      <c r="C762" t="s">
        <v>114</v>
      </c>
      <c r="D762">
        <v>1</v>
      </c>
      <c r="E762">
        <v>0</v>
      </c>
      <c r="F762">
        <v>2</v>
      </c>
      <c r="H762" t="s">
        <v>116</v>
      </c>
      <c r="I762">
        <f t="shared" si="33"/>
        <v>0</v>
      </c>
      <c r="J762">
        <f t="shared" si="34"/>
        <v>0</v>
      </c>
      <c r="L762" t="str">
        <f t="shared" si="35"/>
        <v>7015LINDISFARNE</v>
      </c>
      <c r="M762" t="s">
        <v>715</v>
      </c>
      <c r="N762" t="s">
        <v>732</v>
      </c>
    </row>
    <row r="763" spans="1:14">
      <c r="A763" t="s">
        <v>1012</v>
      </c>
      <c r="B763" t="s">
        <v>1016</v>
      </c>
      <c r="C763" t="s">
        <v>114</v>
      </c>
      <c r="D763">
        <v>1</v>
      </c>
      <c r="E763">
        <v>0</v>
      </c>
      <c r="F763">
        <v>2</v>
      </c>
      <c r="H763" t="s">
        <v>116</v>
      </c>
      <c r="I763">
        <f t="shared" si="33"/>
        <v>0</v>
      </c>
      <c r="J763">
        <f t="shared" si="34"/>
        <v>0</v>
      </c>
      <c r="L763" t="str">
        <f t="shared" si="35"/>
        <v>7015ROSE BAY</v>
      </c>
      <c r="M763" t="s">
        <v>715</v>
      </c>
      <c r="N763" t="s">
        <v>732</v>
      </c>
    </row>
    <row r="764" spans="1:14">
      <c r="A764" t="s">
        <v>1017</v>
      </c>
      <c r="B764" t="s">
        <v>1018</v>
      </c>
      <c r="C764" t="s">
        <v>114</v>
      </c>
      <c r="D764">
        <v>1</v>
      </c>
      <c r="E764">
        <v>0</v>
      </c>
      <c r="F764">
        <v>2</v>
      </c>
      <c r="H764" t="s">
        <v>116</v>
      </c>
      <c r="I764">
        <f t="shared" si="33"/>
        <v>0</v>
      </c>
      <c r="J764">
        <f t="shared" si="34"/>
        <v>0</v>
      </c>
      <c r="L764" t="str">
        <f t="shared" si="35"/>
        <v>7012COLLINSVALE</v>
      </c>
      <c r="M764" t="s">
        <v>715</v>
      </c>
      <c r="N764" t="s">
        <v>732</v>
      </c>
    </row>
    <row r="765" spans="1:14">
      <c r="A765" t="s">
        <v>1017</v>
      </c>
      <c r="B765" t="s">
        <v>1019</v>
      </c>
      <c r="C765" t="s">
        <v>114</v>
      </c>
      <c r="D765">
        <v>1</v>
      </c>
      <c r="E765">
        <v>0</v>
      </c>
      <c r="F765">
        <v>2</v>
      </c>
      <c r="H765" t="s">
        <v>116</v>
      </c>
      <c r="I765">
        <f t="shared" si="33"/>
        <v>0</v>
      </c>
      <c r="J765">
        <f t="shared" si="34"/>
        <v>0</v>
      </c>
      <c r="L765" t="str">
        <f t="shared" si="35"/>
        <v>7012GLENLUSK</v>
      </c>
      <c r="M765" t="s">
        <v>715</v>
      </c>
      <c r="N765" t="s">
        <v>732</v>
      </c>
    </row>
    <row r="766" spans="1:14">
      <c r="A766" t="s">
        <v>1020</v>
      </c>
      <c r="B766" t="s">
        <v>1021</v>
      </c>
      <c r="C766" t="s">
        <v>114</v>
      </c>
      <c r="D766">
        <v>1</v>
      </c>
      <c r="E766">
        <v>0</v>
      </c>
      <c r="F766">
        <v>2</v>
      </c>
      <c r="H766" t="s">
        <v>116</v>
      </c>
      <c r="I766">
        <f t="shared" si="33"/>
        <v>0</v>
      </c>
      <c r="J766">
        <f t="shared" si="34"/>
        <v>0</v>
      </c>
      <c r="L766" t="str">
        <f t="shared" si="35"/>
        <v>7011AUSTINS FERRY</v>
      </c>
      <c r="M766" t="s">
        <v>715</v>
      </c>
      <c r="N766" t="s">
        <v>732</v>
      </c>
    </row>
    <row r="767" spans="1:14">
      <c r="A767" t="s">
        <v>1020</v>
      </c>
      <c r="B767" t="s">
        <v>1022</v>
      </c>
      <c r="C767" t="s">
        <v>114</v>
      </c>
      <c r="D767">
        <v>1</v>
      </c>
      <c r="E767">
        <v>0</v>
      </c>
      <c r="F767">
        <v>2</v>
      </c>
      <c r="H767" t="s">
        <v>116</v>
      </c>
      <c r="I767">
        <f t="shared" si="33"/>
        <v>0</v>
      </c>
      <c r="J767">
        <f t="shared" si="34"/>
        <v>0</v>
      </c>
      <c r="L767" t="str">
        <f t="shared" si="35"/>
        <v>7011BERRIEDALE</v>
      </c>
      <c r="M767" t="s">
        <v>715</v>
      </c>
      <c r="N767" t="s">
        <v>732</v>
      </c>
    </row>
    <row r="768" spans="1:14">
      <c r="A768" t="s">
        <v>1020</v>
      </c>
      <c r="B768" t="s">
        <v>1023</v>
      </c>
      <c r="C768" t="s">
        <v>114</v>
      </c>
      <c r="D768">
        <v>1</v>
      </c>
      <c r="E768">
        <v>0</v>
      </c>
      <c r="F768">
        <v>2</v>
      </c>
      <c r="H768" t="s">
        <v>116</v>
      </c>
      <c r="I768">
        <f t="shared" si="33"/>
        <v>0</v>
      </c>
      <c r="J768">
        <f t="shared" si="34"/>
        <v>0</v>
      </c>
      <c r="L768" t="str">
        <f t="shared" si="35"/>
        <v>7011CHIGWELL</v>
      </c>
      <c r="M768" t="s">
        <v>715</v>
      </c>
      <c r="N768" t="s">
        <v>732</v>
      </c>
    </row>
    <row r="769" spans="1:14">
      <c r="A769" t="s">
        <v>1020</v>
      </c>
      <c r="B769" t="s">
        <v>1024</v>
      </c>
      <c r="C769" t="s">
        <v>114</v>
      </c>
      <c r="D769">
        <v>1</v>
      </c>
      <c r="E769">
        <v>0</v>
      </c>
      <c r="F769">
        <v>2</v>
      </c>
      <c r="H769" t="s">
        <v>116</v>
      </c>
      <c r="I769">
        <f t="shared" si="33"/>
        <v>0</v>
      </c>
      <c r="J769">
        <f t="shared" si="34"/>
        <v>0</v>
      </c>
      <c r="L769" t="str">
        <f t="shared" si="35"/>
        <v>7011CLAREMONT</v>
      </c>
      <c r="M769" t="s">
        <v>715</v>
      </c>
      <c r="N769" t="s">
        <v>732</v>
      </c>
    </row>
    <row r="770" spans="1:14">
      <c r="A770" t="s">
        <v>1025</v>
      </c>
      <c r="B770" t="s">
        <v>1026</v>
      </c>
      <c r="C770" t="s">
        <v>114</v>
      </c>
      <c r="D770">
        <v>1</v>
      </c>
      <c r="E770">
        <v>0</v>
      </c>
      <c r="F770">
        <v>2</v>
      </c>
      <c r="H770" t="s">
        <v>116</v>
      </c>
      <c r="I770">
        <f t="shared" ref="I770:I833" si="36">IF(ISERROR(VLOOKUP(A770,SelPostCode,1,FALSE)),0,1)</f>
        <v>0</v>
      </c>
      <c r="J770">
        <f t="shared" ref="J770:J833" si="37">IF(I770=0,0,IF(ISERROR(VLOOKUP(B770,SelSuburb,1,FALSE)),0,1))</f>
        <v>0</v>
      </c>
      <c r="L770" t="str">
        <f t="shared" ref="L770:L833" si="38">CONCATENATE(A770,B770)</f>
        <v>7010DOWSING POINT</v>
      </c>
      <c r="M770" t="s">
        <v>715</v>
      </c>
      <c r="N770" t="s">
        <v>732</v>
      </c>
    </row>
    <row r="771" spans="1:14">
      <c r="A771" t="s">
        <v>1025</v>
      </c>
      <c r="B771" t="s">
        <v>1027</v>
      </c>
      <c r="C771" t="s">
        <v>114</v>
      </c>
      <c r="D771">
        <v>1</v>
      </c>
      <c r="E771">
        <v>0</v>
      </c>
      <c r="F771">
        <v>2</v>
      </c>
      <c r="H771" t="s">
        <v>116</v>
      </c>
      <c r="I771">
        <f t="shared" si="36"/>
        <v>0</v>
      </c>
      <c r="J771">
        <f t="shared" si="37"/>
        <v>0</v>
      </c>
      <c r="L771" t="str">
        <f t="shared" si="38"/>
        <v>7010ELWICK</v>
      </c>
      <c r="M771" t="s">
        <v>715</v>
      </c>
      <c r="N771" t="s">
        <v>732</v>
      </c>
    </row>
    <row r="772" spans="1:14">
      <c r="A772" t="s">
        <v>1025</v>
      </c>
      <c r="B772" t="s">
        <v>1028</v>
      </c>
      <c r="C772" t="s">
        <v>114</v>
      </c>
      <c r="D772">
        <v>1</v>
      </c>
      <c r="E772">
        <v>0</v>
      </c>
      <c r="F772">
        <v>2</v>
      </c>
      <c r="H772" t="s">
        <v>116</v>
      </c>
      <c r="I772">
        <f t="shared" si="36"/>
        <v>0</v>
      </c>
      <c r="J772">
        <f t="shared" si="37"/>
        <v>0</v>
      </c>
      <c r="L772" t="str">
        <f t="shared" si="38"/>
        <v>7010GLENORCHY</v>
      </c>
      <c r="M772" t="s">
        <v>715</v>
      </c>
      <c r="N772" t="s">
        <v>732</v>
      </c>
    </row>
    <row r="773" spans="1:14">
      <c r="A773" t="s">
        <v>1025</v>
      </c>
      <c r="B773" t="s">
        <v>1029</v>
      </c>
      <c r="C773" t="s">
        <v>114</v>
      </c>
      <c r="D773">
        <v>1</v>
      </c>
      <c r="E773">
        <v>0</v>
      </c>
      <c r="F773">
        <v>2</v>
      </c>
      <c r="H773" t="s">
        <v>116</v>
      </c>
      <c r="I773">
        <f t="shared" si="36"/>
        <v>0</v>
      </c>
      <c r="J773">
        <f t="shared" si="37"/>
        <v>0</v>
      </c>
      <c r="L773" t="str">
        <f t="shared" si="38"/>
        <v>7010GOODWOOD</v>
      </c>
      <c r="M773" t="s">
        <v>715</v>
      </c>
      <c r="N773" t="s">
        <v>732</v>
      </c>
    </row>
    <row r="774" spans="1:14">
      <c r="A774" t="s">
        <v>1025</v>
      </c>
      <c r="B774" t="s">
        <v>1030</v>
      </c>
      <c r="C774" t="s">
        <v>114</v>
      </c>
      <c r="D774">
        <v>1</v>
      </c>
      <c r="E774">
        <v>0</v>
      </c>
      <c r="F774">
        <v>2</v>
      </c>
      <c r="H774" t="s">
        <v>116</v>
      </c>
      <c r="I774">
        <f t="shared" si="36"/>
        <v>0</v>
      </c>
      <c r="J774">
        <f t="shared" si="37"/>
        <v>0</v>
      </c>
      <c r="L774" t="str">
        <f t="shared" si="38"/>
        <v>7010MONTROSE</v>
      </c>
      <c r="M774" t="s">
        <v>715</v>
      </c>
      <c r="N774" t="s">
        <v>732</v>
      </c>
    </row>
    <row r="775" spans="1:14">
      <c r="A775" t="s">
        <v>1025</v>
      </c>
      <c r="B775" t="s">
        <v>1031</v>
      </c>
      <c r="C775" t="s">
        <v>114</v>
      </c>
      <c r="D775">
        <v>1</v>
      </c>
      <c r="E775">
        <v>0</v>
      </c>
      <c r="F775">
        <v>2</v>
      </c>
      <c r="H775" t="s">
        <v>116</v>
      </c>
      <c r="I775">
        <f t="shared" si="36"/>
        <v>0</v>
      </c>
      <c r="J775">
        <f t="shared" si="37"/>
        <v>0</v>
      </c>
      <c r="L775" t="str">
        <f t="shared" si="38"/>
        <v>7010ROSETTA</v>
      </c>
      <c r="M775" t="s">
        <v>715</v>
      </c>
      <c r="N775" t="s">
        <v>732</v>
      </c>
    </row>
    <row r="776" spans="1:14">
      <c r="A776" t="s">
        <v>1032</v>
      </c>
      <c r="B776" t="s">
        <v>1033</v>
      </c>
      <c r="C776" t="s">
        <v>114</v>
      </c>
      <c r="D776">
        <v>1</v>
      </c>
      <c r="E776">
        <v>0</v>
      </c>
      <c r="F776">
        <v>2</v>
      </c>
      <c r="H776" t="s">
        <v>116</v>
      </c>
      <c r="I776">
        <f t="shared" si="36"/>
        <v>0</v>
      </c>
      <c r="J776">
        <f t="shared" si="37"/>
        <v>0</v>
      </c>
      <c r="L776" t="str">
        <f t="shared" si="38"/>
        <v>7009DERWENT PARK</v>
      </c>
      <c r="M776" t="s">
        <v>715</v>
      </c>
      <c r="N776" t="s">
        <v>732</v>
      </c>
    </row>
    <row r="777" spans="1:14">
      <c r="A777" t="s">
        <v>1032</v>
      </c>
      <c r="B777" t="s">
        <v>1034</v>
      </c>
      <c r="C777" t="s">
        <v>114</v>
      </c>
      <c r="D777">
        <v>1</v>
      </c>
      <c r="E777">
        <v>0</v>
      </c>
      <c r="F777">
        <v>2</v>
      </c>
      <c r="H777" t="s">
        <v>116</v>
      </c>
      <c r="I777">
        <f t="shared" si="36"/>
        <v>0</v>
      </c>
      <c r="J777">
        <f t="shared" si="37"/>
        <v>0</v>
      </c>
      <c r="L777" t="str">
        <f t="shared" si="38"/>
        <v>7009LUTANA</v>
      </c>
      <c r="M777" t="s">
        <v>715</v>
      </c>
      <c r="N777" t="s">
        <v>732</v>
      </c>
    </row>
    <row r="778" spans="1:14">
      <c r="A778" t="s">
        <v>1032</v>
      </c>
      <c r="B778" t="s">
        <v>1035</v>
      </c>
      <c r="C778" t="s">
        <v>114</v>
      </c>
      <c r="D778">
        <v>1</v>
      </c>
      <c r="E778">
        <v>0</v>
      </c>
      <c r="F778">
        <v>2</v>
      </c>
      <c r="H778" t="s">
        <v>116</v>
      </c>
      <c r="I778">
        <f t="shared" si="36"/>
        <v>0</v>
      </c>
      <c r="J778">
        <f t="shared" si="37"/>
        <v>0</v>
      </c>
      <c r="L778" t="str">
        <f t="shared" si="38"/>
        <v>7009MOONAH</v>
      </c>
      <c r="M778" t="s">
        <v>715</v>
      </c>
      <c r="N778" t="s">
        <v>732</v>
      </c>
    </row>
    <row r="779" spans="1:14">
      <c r="A779" t="s">
        <v>1032</v>
      </c>
      <c r="B779" t="s">
        <v>1036</v>
      </c>
      <c r="C779" t="s">
        <v>114</v>
      </c>
      <c r="D779">
        <v>1</v>
      </c>
      <c r="E779">
        <v>0</v>
      </c>
      <c r="F779">
        <v>2</v>
      </c>
      <c r="H779" t="s">
        <v>116</v>
      </c>
      <c r="I779">
        <f t="shared" si="36"/>
        <v>0</v>
      </c>
      <c r="J779">
        <f t="shared" si="37"/>
        <v>0</v>
      </c>
      <c r="L779" t="str">
        <f t="shared" si="38"/>
        <v>7009WEST MOONAH</v>
      </c>
      <c r="M779" t="s">
        <v>715</v>
      </c>
      <c r="N779" t="s">
        <v>732</v>
      </c>
    </row>
    <row r="780" spans="1:14">
      <c r="A780" t="s">
        <v>1037</v>
      </c>
      <c r="B780" t="s">
        <v>1038</v>
      </c>
      <c r="C780" t="s">
        <v>114</v>
      </c>
      <c r="D780">
        <v>1</v>
      </c>
      <c r="E780">
        <v>0</v>
      </c>
      <c r="F780">
        <v>2</v>
      </c>
      <c r="H780" t="s">
        <v>116</v>
      </c>
      <c r="I780">
        <f t="shared" si="36"/>
        <v>0</v>
      </c>
      <c r="J780">
        <f t="shared" si="37"/>
        <v>0</v>
      </c>
      <c r="L780" t="str">
        <f t="shared" si="38"/>
        <v>7008CORNELIAN BAY</v>
      </c>
      <c r="M780" t="s">
        <v>715</v>
      </c>
      <c r="N780" t="s">
        <v>732</v>
      </c>
    </row>
    <row r="781" spans="1:14">
      <c r="A781" t="s">
        <v>1037</v>
      </c>
      <c r="B781" t="s">
        <v>1039</v>
      </c>
      <c r="C781" t="s">
        <v>114</v>
      </c>
      <c r="D781">
        <v>1</v>
      </c>
      <c r="E781">
        <v>0</v>
      </c>
      <c r="F781">
        <v>2</v>
      </c>
      <c r="H781" t="s">
        <v>116</v>
      </c>
      <c r="I781">
        <f t="shared" si="36"/>
        <v>0</v>
      </c>
      <c r="J781">
        <f t="shared" si="37"/>
        <v>0</v>
      </c>
      <c r="L781" t="str">
        <f t="shared" si="38"/>
        <v>7008LENAH VALLEY</v>
      </c>
      <c r="M781" t="s">
        <v>715</v>
      </c>
      <c r="N781" t="s">
        <v>732</v>
      </c>
    </row>
    <row r="782" spans="1:14">
      <c r="A782" t="s">
        <v>1037</v>
      </c>
      <c r="B782" t="s">
        <v>1040</v>
      </c>
      <c r="C782" t="s">
        <v>114</v>
      </c>
      <c r="D782">
        <v>1</v>
      </c>
      <c r="E782">
        <v>0</v>
      </c>
      <c r="F782">
        <v>2</v>
      </c>
      <c r="H782" t="s">
        <v>116</v>
      </c>
      <c r="I782">
        <f t="shared" si="36"/>
        <v>0</v>
      </c>
      <c r="J782">
        <f t="shared" si="37"/>
        <v>0</v>
      </c>
      <c r="L782" t="str">
        <f t="shared" si="38"/>
        <v>7008NEW TOWN</v>
      </c>
      <c r="M782" t="s">
        <v>715</v>
      </c>
      <c r="N782" t="s">
        <v>732</v>
      </c>
    </row>
    <row r="783" spans="1:14">
      <c r="A783" t="s">
        <v>1041</v>
      </c>
      <c r="B783" t="s">
        <v>1042</v>
      </c>
      <c r="C783" t="s">
        <v>114</v>
      </c>
      <c r="D783">
        <v>1</v>
      </c>
      <c r="E783">
        <v>0</v>
      </c>
      <c r="F783">
        <v>2</v>
      </c>
      <c r="H783" t="s">
        <v>116</v>
      </c>
      <c r="I783">
        <f t="shared" si="36"/>
        <v>0</v>
      </c>
      <c r="J783">
        <f t="shared" si="37"/>
        <v>0</v>
      </c>
      <c r="L783" t="str">
        <f t="shared" si="38"/>
        <v>7007MOUNT NELSON</v>
      </c>
      <c r="M783" t="s">
        <v>715</v>
      </c>
      <c r="N783" t="s">
        <v>732</v>
      </c>
    </row>
    <row r="784" spans="1:14">
      <c r="A784" t="s">
        <v>1041</v>
      </c>
      <c r="B784" t="s">
        <v>1043</v>
      </c>
      <c r="C784" t="s">
        <v>114</v>
      </c>
      <c r="D784">
        <v>1</v>
      </c>
      <c r="E784">
        <v>0</v>
      </c>
      <c r="F784">
        <v>2</v>
      </c>
      <c r="H784" t="s">
        <v>116</v>
      </c>
      <c r="I784">
        <f t="shared" si="36"/>
        <v>0</v>
      </c>
      <c r="J784">
        <f t="shared" si="37"/>
        <v>0</v>
      </c>
      <c r="L784" t="str">
        <f t="shared" si="38"/>
        <v>7007TOLMANS HILL</v>
      </c>
      <c r="M784" t="s">
        <v>715</v>
      </c>
      <c r="N784" t="s">
        <v>732</v>
      </c>
    </row>
    <row r="785" spans="1:14">
      <c r="A785" t="s">
        <v>1044</v>
      </c>
      <c r="B785" t="s">
        <v>1045</v>
      </c>
      <c r="C785" t="s">
        <v>114</v>
      </c>
      <c r="D785">
        <v>1</v>
      </c>
      <c r="E785">
        <v>0</v>
      </c>
      <c r="F785">
        <v>2</v>
      </c>
      <c r="H785" t="s">
        <v>116</v>
      </c>
      <c r="I785">
        <f t="shared" si="36"/>
        <v>0</v>
      </c>
      <c r="J785">
        <f t="shared" si="37"/>
        <v>0</v>
      </c>
      <c r="L785" t="str">
        <f t="shared" si="38"/>
        <v>7006SANDY BAY</v>
      </c>
      <c r="M785" t="s">
        <v>715</v>
      </c>
    </row>
    <row r="786" spans="1:14">
      <c r="A786" t="s">
        <v>1046</v>
      </c>
      <c r="B786" t="s">
        <v>1047</v>
      </c>
      <c r="C786" t="s">
        <v>114</v>
      </c>
      <c r="D786">
        <v>1</v>
      </c>
      <c r="E786">
        <v>0</v>
      </c>
      <c r="F786">
        <v>2</v>
      </c>
      <c r="H786" t="s">
        <v>116</v>
      </c>
      <c r="I786">
        <f t="shared" si="36"/>
        <v>0</v>
      </c>
      <c r="J786">
        <f t="shared" si="37"/>
        <v>0</v>
      </c>
      <c r="L786" t="str">
        <f t="shared" si="38"/>
        <v>7005DYNNYRNE</v>
      </c>
      <c r="M786" t="s">
        <v>715</v>
      </c>
      <c r="N786" t="s">
        <v>732</v>
      </c>
    </row>
    <row r="787" spans="1:14">
      <c r="A787" t="s">
        <v>1046</v>
      </c>
      <c r="B787" t="s">
        <v>1048</v>
      </c>
      <c r="C787" t="s">
        <v>114</v>
      </c>
      <c r="D787">
        <v>1</v>
      </c>
      <c r="E787">
        <v>0</v>
      </c>
      <c r="F787">
        <v>2</v>
      </c>
      <c r="H787" t="s">
        <v>116</v>
      </c>
      <c r="I787">
        <f t="shared" si="36"/>
        <v>0</v>
      </c>
      <c r="J787">
        <f t="shared" si="37"/>
        <v>0</v>
      </c>
      <c r="L787" t="str">
        <f t="shared" si="38"/>
        <v>7005LOWER SANDY BAY</v>
      </c>
      <c r="M787" t="s">
        <v>715</v>
      </c>
      <c r="N787" t="s">
        <v>732</v>
      </c>
    </row>
    <row r="788" spans="1:14">
      <c r="A788" t="s">
        <v>1046</v>
      </c>
      <c r="B788" t="s">
        <v>1045</v>
      </c>
      <c r="C788" t="s">
        <v>114</v>
      </c>
      <c r="D788">
        <v>1</v>
      </c>
      <c r="E788">
        <v>0</v>
      </c>
      <c r="F788">
        <v>2</v>
      </c>
      <c r="H788" t="s">
        <v>116</v>
      </c>
      <c r="I788">
        <f t="shared" si="36"/>
        <v>0</v>
      </c>
      <c r="J788">
        <f t="shared" si="37"/>
        <v>0</v>
      </c>
      <c r="L788" t="str">
        <f t="shared" si="38"/>
        <v>7005SANDY BAY</v>
      </c>
      <c r="M788" t="s">
        <v>715</v>
      </c>
      <c r="N788" t="s">
        <v>732</v>
      </c>
    </row>
    <row r="789" spans="1:14">
      <c r="A789" t="s">
        <v>1049</v>
      </c>
      <c r="B789" t="s">
        <v>1050</v>
      </c>
      <c r="C789" t="s">
        <v>114</v>
      </c>
      <c r="D789">
        <v>1</v>
      </c>
      <c r="E789">
        <v>0</v>
      </c>
      <c r="F789">
        <v>2</v>
      </c>
      <c r="H789" t="s">
        <v>116</v>
      </c>
      <c r="I789">
        <f t="shared" si="36"/>
        <v>0</v>
      </c>
      <c r="J789">
        <f t="shared" si="37"/>
        <v>0</v>
      </c>
      <c r="L789" t="str">
        <f t="shared" si="38"/>
        <v>7004BATTERY POINT</v>
      </c>
      <c r="M789" t="s">
        <v>715</v>
      </c>
      <c r="N789" t="s">
        <v>732</v>
      </c>
    </row>
    <row r="790" spans="1:14">
      <c r="A790" t="s">
        <v>1049</v>
      </c>
      <c r="B790" t="s">
        <v>1051</v>
      </c>
      <c r="C790" t="s">
        <v>114</v>
      </c>
      <c r="D790">
        <v>1</v>
      </c>
      <c r="E790">
        <v>0</v>
      </c>
      <c r="F790">
        <v>2</v>
      </c>
      <c r="H790" t="s">
        <v>116</v>
      </c>
      <c r="I790">
        <f t="shared" si="36"/>
        <v>0</v>
      </c>
      <c r="J790">
        <f t="shared" si="37"/>
        <v>0</v>
      </c>
      <c r="L790" t="str">
        <f t="shared" si="38"/>
        <v>7004SOUTH HOBART</v>
      </c>
      <c r="M790" t="s">
        <v>715</v>
      </c>
      <c r="N790" t="s">
        <v>732</v>
      </c>
    </row>
    <row r="791" spans="1:14">
      <c r="A791" t="s">
        <v>1052</v>
      </c>
      <c r="B791" t="s">
        <v>1053</v>
      </c>
      <c r="C791" t="s">
        <v>114</v>
      </c>
      <c r="D791">
        <v>1</v>
      </c>
      <c r="E791">
        <v>0</v>
      </c>
      <c r="F791">
        <v>2</v>
      </c>
      <c r="H791" t="s">
        <v>1054</v>
      </c>
      <c r="I791">
        <f t="shared" si="36"/>
        <v>0</v>
      </c>
      <c r="J791">
        <f t="shared" si="37"/>
        <v>0</v>
      </c>
      <c r="L791" t="str">
        <f t="shared" si="38"/>
        <v>7002NORTH HOBART</v>
      </c>
      <c r="M791" t="s">
        <v>715</v>
      </c>
    </row>
    <row r="792" spans="1:14">
      <c r="A792" t="s">
        <v>1055</v>
      </c>
      <c r="B792" t="s">
        <v>1056</v>
      </c>
      <c r="C792" t="s">
        <v>114</v>
      </c>
      <c r="D792">
        <v>1</v>
      </c>
      <c r="E792">
        <v>0</v>
      </c>
      <c r="F792">
        <v>2</v>
      </c>
      <c r="H792" t="s">
        <v>1054</v>
      </c>
      <c r="I792">
        <f t="shared" si="36"/>
        <v>0</v>
      </c>
      <c r="J792">
        <f t="shared" si="37"/>
        <v>0</v>
      </c>
      <c r="L792" t="str">
        <f t="shared" si="38"/>
        <v>7001HOBART</v>
      </c>
      <c r="M792" t="s">
        <v>677</v>
      </c>
    </row>
    <row r="793" spans="1:14">
      <c r="A793" t="s">
        <v>1055</v>
      </c>
      <c r="B793" t="s">
        <v>1057</v>
      </c>
      <c r="C793" t="s">
        <v>114</v>
      </c>
      <c r="D793">
        <v>5</v>
      </c>
      <c r="E793">
        <v>0</v>
      </c>
      <c r="F793">
        <v>0</v>
      </c>
      <c r="H793" t="s">
        <v>1054</v>
      </c>
      <c r="I793">
        <f t="shared" si="36"/>
        <v>0</v>
      </c>
      <c r="J793">
        <f t="shared" si="37"/>
        <v>0</v>
      </c>
      <c r="L793" t="str">
        <f t="shared" si="38"/>
        <v>7001TASMAN ISLAND</v>
      </c>
      <c r="M793" t="s">
        <v>677</v>
      </c>
    </row>
    <row r="794" spans="1:14">
      <c r="A794" t="s">
        <v>1058</v>
      </c>
      <c r="B794" t="s">
        <v>1059</v>
      </c>
      <c r="C794" t="s">
        <v>114</v>
      </c>
      <c r="D794">
        <v>1</v>
      </c>
      <c r="E794">
        <v>0</v>
      </c>
      <c r="F794">
        <v>2</v>
      </c>
      <c r="G794" t="s">
        <v>1060</v>
      </c>
      <c r="H794" t="s">
        <v>1054</v>
      </c>
      <c r="I794">
        <f t="shared" si="36"/>
        <v>0</v>
      </c>
      <c r="J794">
        <f t="shared" si="37"/>
        <v>0</v>
      </c>
      <c r="L794" t="str">
        <f t="shared" si="38"/>
        <v>7000GLEBE</v>
      </c>
      <c r="M794" t="s">
        <v>715</v>
      </c>
    </row>
    <row r="795" spans="1:14">
      <c r="A795" t="s">
        <v>1058</v>
      </c>
      <c r="B795" t="s">
        <v>1056</v>
      </c>
      <c r="C795" t="s">
        <v>114</v>
      </c>
      <c r="D795">
        <v>1</v>
      </c>
      <c r="E795">
        <v>0</v>
      </c>
      <c r="F795">
        <v>2</v>
      </c>
      <c r="G795" t="s">
        <v>1060</v>
      </c>
      <c r="H795" t="s">
        <v>1054</v>
      </c>
      <c r="I795">
        <f t="shared" si="36"/>
        <v>0</v>
      </c>
      <c r="J795">
        <f t="shared" si="37"/>
        <v>0</v>
      </c>
      <c r="L795" t="str">
        <f t="shared" si="38"/>
        <v>7000HOBART</v>
      </c>
      <c r="M795" t="s">
        <v>715</v>
      </c>
    </row>
    <row r="796" spans="1:14">
      <c r="A796" t="s">
        <v>1058</v>
      </c>
      <c r="B796" t="s">
        <v>1061</v>
      </c>
      <c r="C796" t="s">
        <v>114</v>
      </c>
      <c r="D796">
        <v>1</v>
      </c>
      <c r="E796">
        <v>0</v>
      </c>
      <c r="F796">
        <v>2</v>
      </c>
      <c r="G796" t="s">
        <v>1060</v>
      </c>
      <c r="H796" t="s">
        <v>1054</v>
      </c>
      <c r="I796">
        <f t="shared" si="36"/>
        <v>0</v>
      </c>
      <c r="J796">
        <f t="shared" si="37"/>
        <v>0</v>
      </c>
      <c r="L796" t="str">
        <f t="shared" si="38"/>
        <v>7000MOUNT STUART</v>
      </c>
      <c r="M796" t="s">
        <v>715</v>
      </c>
    </row>
    <row r="797" spans="1:14">
      <c r="A797" t="s">
        <v>1058</v>
      </c>
      <c r="B797" t="s">
        <v>1053</v>
      </c>
      <c r="C797" t="s">
        <v>114</v>
      </c>
      <c r="D797">
        <v>1</v>
      </c>
      <c r="E797">
        <v>0</v>
      </c>
      <c r="F797">
        <v>2</v>
      </c>
      <c r="G797" t="s">
        <v>1060</v>
      </c>
      <c r="H797" t="s">
        <v>1054</v>
      </c>
      <c r="I797">
        <f t="shared" si="36"/>
        <v>0</v>
      </c>
      <c r="J797">
        <f t="shared" si="37"/>
        <v>0</v>
      </c>
      <c r="L797" t="str">
        <f t="shared" si="38"/>
        <v>7000NORTH HOBART</v>
      </c>
      <c r="M797" t="s">
        <v>715</v>
      </c>
    </row>
    <row r="798" spans="1:14">
      <c r="A798" t="s">
        <v>1058</v>
      </c>
      <c r="B798" t="s">
        <v>1062</v>
      </c>
      <c r="C798" t="s">
        <v>114</v>
      </c>
      <c r="D798">
        <v>1</v>
      </c>
      <c r="E798">
        <v>0</v>
      </c>
      <c r="F798">
        <v>2</v>
      </c>
      <c r="G798" t="s">
        <v>1060</v>
      </c>
      <c r="H798" t="s">
        <v>1054</v>
      </c>
      <c r="I798">
        <f t="shared" si="36"/>
        <v>0</v>
      </c>
      <c r="J798">
        <f t="shared" si="37"/>
        <v>0</v>
      </c>
      <c r="L798" t="str">
        <f t="shared" si="38"/>
        <v>7000QUEENS DOMAIN</v>
      </c>
      <c r="M798" t="s">
        <v>715</v>
      </c>
    </row>
    <row r="799" spans="1:14">
      <c r="A799" t="s">
        <v>1058</v>
      </c>
      <c r="B799" t="s">
        <v>1063</v>
      </c>
      <c r="C799" t="s">
        <v>114</v>
      </c>
      <c r="D799">
        <v>1</v>
      </c>
      <c r="E799">
        <v>0</v>
      </c>
      <c r="F799">
        <v>2</v>
      </c>
      <c r="G799" t="s">
        <v>1060</v>
      </c>
      <c r="H799" t="s">
        <v>1054</v>
      </c>
      <c r="I799">
        <f t="shared" si="36"/>
        <v>0</v>
      </c>
      <c r="J799">
        <f t="shared" si="37"/>
        <v>0</v>
      </c>
      <c r="L799" t="str">
        <f t="shared" si="38"/>
        <v>7000WEST HOBART</v>
      </c>
      <c r="M799" t="s">
        <v>715</v>
      </c>
    </row>
    <row r="800" spans="1:14">
      <c r="A800" t="s">
        <v>1064</v>
      </c>
      <c r="B800" t="s">
        <v>1065</v>
      </c>
      <c r="C800" t="s">
        <v>113</v>
      </c>
      <c r="D800">
        <v>1</v>
      </c>
      <c r="E800">
        <v>0</v>
      </c>
      <c r="F800">
        <v>2</v>
      </c>
      <c r="H800" t="s">
        <v>116</v>
      </c>
      <c r="I800">
        <f t="shared" si="36"/>
        <v>0</v>
      </c>
      <c r="J800">
        <f t="shared" si="37"/>
        <v>0</v>
      </c>
      <c r="L800" t="str">
        <f t="shared" si="38"/>
        <v>6992ARMADALE</v>
      </c>
      <c r="M800" t="e">
        <v>#N/A</v>
      </c>
    </row>
    <row r="801" spans="1:13">
      <c r="A801" t="s">
        <v>1066</v>
      </c>
      <c r="B801" t="s">
        <v>1067</v>
      </c>
      <c r="C801" t="s">
        <v>113</v>
      </c>
      <c r="D801">
        <v>1</v>
      </c>
      <c r="E801">
        <v>0</v>
      </c>
      <c r="F801">
        <v>2</v>
      </c>
      <c r="H801" t="s">
        <v>116</v>
      </c>
      <c r="I801">
        <f t="shared" si="36"/>
        <v>0</v>
      </c>
      <c r="J801">
        <f t="shared" si="37"/>
        <v>0</v>
      </c>
      <c r="L801" t="str">
        <f t="shared" si="38"/>
        <v>6991KELMSCOTT</v>
      </c>
      <c r="M801" t="e">
        <v>#N/A</v>
      </c>
    </row>
    <row r="802" spans="1:13">
      <c r="A802" t="s">
        <v>1068</v>
      </c>
      <c r="B802" t="s">
        <v>1069</v>
      </c>
      <c r="C802" t="s">
        <v>113</v>
      </c>
      <c r="D802">
        <v>1</v>
      </c>
      <c r="E802">
        <v>0</v>
      </c>
      <c r="F802">
        <v>2</v>
      </c>
      <c r="H802" t="s">
        <v>116</v>
      </c>
      <c r="I802">
        <f t="shared" si="36"/>
        <v>0</v>
      </c>
      <c r="J802">
        <f t="shared" si="37"/>
        <v>0</v>
      </c>
      <c r="L802" t="str">
        <f t="shared" si="38"/>
        <v>6990GOSNELLS</v>
      </c>
      <c r="M802" t="e">
        <v>#N/A</v>
      </c>
    </row>
    <row r="803" spans="1:13">
      <c r="A803" t="s">
        <v>1070</v>
      </c>
      <c r="B803" t="s">
        <v>1071</v>
      </c>
      <c r="C803" t="s">
        <v>113</v>
      </c>
      <c r="D803">
        <v>1</v>
      </c>
      <c r="E803">
        <v>0</v>
      </c>
      <c r="F803">
        <v>2</v>
      </c>
      <c r="H803" t="s">
        <v>116</v>
      </c>
      <c r="I803">
        <f t="shared" si="36"/>
        <v>0</v>
      </c>
      <c r="J803">
        <f t="shared" si="37"/>
        <v>0</v>
      </c>
      <c r="L803" t="str">
        <f t="shared" si="38"/>
        <v>6989MADDINGTON</v>
      </c>
      <c r="M803" t="e">
        <v>#N/A</v>
      </c>
    </row>
    <row r="804" spans="1:13">
      <c r="A804" t="s">
        <v>1072</v>
      </c>
      <c r="B804" t="s">
        <v>1073</v>
      </c>
      <c r="C804" t="s">
        <v>113</v>
      </c>
      <c r="D804">
        <v>1</v>
      </c>
      <c r="E804">
        <v>0</v>
      </c>
      <c r="F804">
        <v>2</v>
      </c>
      <c r="H804" t="s">
        <v>116</v>
      </c>
      <c r="I804">
        <f t="shared" si="36"/>
        <v>0</v>
      </c>
      <c r="J804">
        <f t="shared" si="37"/>
        <v>0</v>
      </c>
      <c r="L804" t="str">
        <f t="shared" si="38"/>
        <v>6988THORNLIE</v>
      </c>
      <c r="M804" t="e">
        <v>#N/A</v>
      </c>
    </row>
    <row r="805" spans="1:13">
      <c r="A805" t="s">
        <v>1074</v>
      </c>
      <c r="B805" t="s">
        <v>1075</v>
      </c>
      <c r="C805" t="s">
        <v>113</v>
      </c>
      <c r="D805">
        <v>1</v>
      </c>
      <c r="E805">
        <v>0</v>
      </c>
      <c r="F805">
        <v>2</v>
      </c>
      <c r="H805" t="s">
        <v>116</v>
      </c>
      <c r="I805">
        <f t="shared" si="36"/>
        <v>0</v>
      </c>
      <c r="J805">
        <f t="shared" si="37"/>
        <v>0</v>
      </c>
      <c r="L805" t="str">
        <f t="shared" si="38"/>
        <v>6987CANNINGTON</v>
      </c>
      <c r="M805" t="e">
        <v>#N/A</v>
      </c>
    </row>
    <row r="806" spans="1:13">
      <c r="A806" t="s">
        <v>1076</v>
      </c>
      <c r="B806" t="s">
        <v>1077</v>
      </c>
      <c r="C806" t="s">
        <v>113</v>
      </c>
      <c r="D806">
        <v>1</v>
      </c>
      <c r="E806">
        <v>0</v>
      </c>
      <c r="F806">
        <v>2</v>
      </c>
      <c r="H806" t="s">
        <v>116</v>
      </c>
      <c r="I806">
        <f t="shared" si="36"/>
        <v>0</v>
      </c>
      <c r="J806">
        <f t="shared" si="37"/>
        <v>0</v>
      </c>
      <c r="L806" t="str">
        <f t="shared" si="38"/>
        <v>6985CLOVERDALE</v>
      </c>
      <c r="M806" t="e">
        <v>#N/A</v>
      </c>
    </row>
    <row r="807" spans="1:13">
      <c r="A807" t="s">
        <v>1078</v>
      </c>
      <c r="B807" t="s">
        <v>1079</v>
      </c>
      <c r="C807" t="s">
        <v>113</v>
      </c>
      <c r="D807">
        <v>1</v>
      </c>
      <c r="E807">
        <v>0</v>
      </c>
      <c r="F807">
        <v>2</v>
      </c>
      <c r="H807" t="s">
        <v>116</v>
      </c>
      <c r="I807">
        <f t="shared" si="36"/>
        <v>0</v>
      </c>
      <c r="J807">
        <f t="shared" si="37"/>
        <v>0</v>
      </c>
      <c r="L807" t="str">
        <f t="shared" si="38"/>
        <v>6984BELMONT</v>
      </c>
      <c r="M807" t="e">
        <v>#N/A</v>
      </c>
    </row>
    <row r="808" spans="1:13">
      <c r="A808" t="s">
        <v>1080</v>
      </c>
      <c r="B808" t="s">
        <v>1081</v>
      </c>
      <c r="C808" t="s">
        <v>113</v>
      </c>
      <c r="D808">
        <v>1</v>
      </c>
      <c r="E808">
        <v>0</v>
      </c>
      <c r="F808">
        <v>2</v>
      </c>
      <c r="H808" t="s">
        <v>116</v>
      </c>
      <c r="I808">
        <f t="shared" si="36"/>
        <v>0</v>
      </c>
      <c r="J808">
        <f t="shared" si="37"/>
        <v>0</v>
      </c>
      <c r="L808" t="str">
        <f t="shared" si="38"/>
        <v>6982BENTLEY</v>
      </c>
      <c r="M808" t="e">
        <v>#N/A</v>
      </c>
    </row>
    <row r="809" spans="1:13">
      <c r="A809" t="s">
        <v>1082</v>
      </c>
      <c r="B809" t="s">
        <v>1083</v>
      </c>
      <c r="C809" t="s">
        <v>113</v>
      </c>
      <c r="D809">
        <v>1</v>
      </c>
      <c r="E809">
        <v>0</v>
      </c>
      <c r="F809">
        <v>2</v>
      </c>
      <c r="H809" t="s">
        <v>116</v>
      </c>
      <c r="I809">
        <f t="shared" si="36"/>
        <v>0</v>
      </c>
      <c r="J809">
        <f t="shared" si="37"/>
        <v>0</v>
      </c>
      <c r="L809" t="str">
        <f t="shared" si="38"/>
        <v>6981EAST VICTORIA PARK</v>
      </c>
      <c r="M809" t="e">
        <v>#N/A</v>
      </c>
    </row>
    <row r="810" spans="1:13">
      <c r="A810" t="s">
        <v>1084</v>
      </c>
      <c r="B810" t="s">
        <v>1075</v>
      </c>
      <c r="C810" t="s">
        <v>113</v>
      </c>
      <c r="D810">
        <v>1</v>
      </c>
      <c r="E810">
        <v>0</v>
      </c>
      <c r="F810">
        <v>2</v>
      </c>
      <c r="H810" t="s">
        <v>116</v>
      </c>
      <c r="I810">
        <f t="shared" si="36"/>
        <v>0</v>
      </c>
      <c r="J810">
        <f t="shared" si="37"/>
        <v>0</v>
      </c>
      <c r="L810" t="str">
        <f t="shared" si="38"/>
        <v>6980CANNINGTON</v>
      </c>
      <c r="M810" t="e">
        <v>#N/A</v>
      </c>
    </row>
    <row r="811" spans="1:13">
      <c r="A811" t="s">
        <v>1085</v>
      </c>
      <c r="B811" t="s">
        <v>1086</v>
      </c>
      <c r="C811" t="s">
        <v>113</v>
      </c>
      <c r="D811">
        <v>1</v>
      </c>
      <c r="E811">
        <v>0</v>
      </c>
      <c r="F811">
        <v>2</v>
      </c>
      <c r="H811" t="s">
        <v>116</v>
      </c>
      <c r="I811">
        <f t="shared" si="36"/>
        <v>0</v>
      </c>
      <c r="J811">
        <f t="shared" si="37"/>
        <v>0</v>
      </c>
      <c r="L811" t="str">
        <f t="shared" si="38"/>
        <v>6979VICTORIA PARK</v>
      </c>
      <c r="M811" t="e">
        <v>#N/A</v>
      </c>
    </row>
    <row r="812" spans="1:13">
      <c r="A812" t="s">
        <v>1087</v>
      </c>
      <c r="B812" t="s">
        <v>1088</v>
      </c>
      <c r="C812" t="s">
        <v>113</v>
      </c>
      <c r="D812">
        <v>1</v>
      </c>
      <c r="E812">
        <v>0</v>
      </c>
      <c r="F812">
        <v>2</v>
      </c>
      <c r="H812" t="s">
        <v>116</v>
      </c>
      <c r="I812">
        <f t="shared" si="36"/>
        <v>0</v>
      </c>
      <c r="J812">
        <f t="shared" si="37"/>
        <v>0</v>
      </c>
      <c r="L812" t="str">
        <f t="shared" si="38"/>
        <v>6969ROCKINGHAM BEACH</v>
      </c>
      <c r="M812" t="e">
        <v>#N/A</v>
      </c>
    </row>
    <row r="813" spans="1:13">
      <c r="A813" t="s">
        <v>1089</v>
      </c>
      <c r="B813" t="s">
        <v>1090</v>
      </c>
      <c r="C813" t="s">
        <v>113</v>
      </c>
      <c r="D813">
        <v>1</v>
      </c>
      <c r="E813">
        <v>0</v>
      </c>
      <c r="F813">
        <v>2</v>
      </c>
      <c r="H813" t="s">
        <v>116</v>
      </c>
      <c r="I813">
        <f t="shared" si="36"/>
        <v>0</v>
      </c>
      <c r="J813">
        <f t="shared" si="37"/>
        <v>0</v>
      </c>
      <c r="L813" t="str">
        <f t="shared" si="38"/>
        <v>6968ROCKINGHAM</v>
      </c>
      <c r="M813" t="e">
        <v>#N/A</v>
      </c>
    </row>
    <row r="814" spans="1:13">
      <c r="A814" t="s">
        <v>1091</v>
      </c>
      <c r="B814" t="s">
        <v>1092</v>
      </c>
      <c r="C814" t="s">
        <v>113</v>
      </c>
      <c r="D814">
        <v>2</v>
      </c>
      <c r="E814">
        <v>0</v>
      </c>
      <c r="F814">
        <v>2</v>
      </c>
      <c r="H814" t="s">
        <v>116</v>
      </c>
      <c r="I814">
        <f t="shared" si="36"/>
        <v>0</v>
      </c>
      <c r="J814">
        <f t="shared" si="37"/>
        <v>0</v>
      </c>
      <c r="L814" t="str">
        <f t="shared" si="38"/>
        <v>6966KWINANA</v>
      </c>
      <c r="M814" t="e">
        <v>#N/A</v>
      </c>
    </row>
    <row r="815" spans="1:13">
      <c r="A815" t="s">
        <v>1093</v>
      </c>
      <c r="B815" t="s">
        <v>1094</v>
      </c>
      <c r="C815" t="s">
        <v>113</v>
      </c>
      <c r="D815">
        <v>1</v>
      </c>
      <c r="E815">
        <v>0</v>
      </c>
      <c r="F815">
        <v>2</v>
      </c>
      <c r="H815" t="s">
        <v>116</v>
      </c>
      <c r="I815">
        <f t="shared" si="36"/>
        <v>0</v>
      </c>
      <c r="J815">
        <f t="shared" si="37"/>
        <v>0</v>
      </c>
      <c r="L815" t="str">
        <f t="shared" si="38"/>
        <v>6964SUCCESS</v>
      </c>
      <c r="M815" t="e">
        <v>#N/A</v>
      </c>
    </row>
    <row r="816" spans="1:13">
      <c r="A816" t="s">
        <v>1095</v>
      </c>
      <c r="B816" t="s">
        <v>1096</v>
      </c>
      <c r="C816" t="s">
        <v>113</v>
      </c>
      <c r="D816">
        <v>1</v>
      </c>
      <c r="E816">
        <v>0</v>
      </c>
      <c r="F816">
        <v>2</v>
      </c>
      <c r="H816" t="s">
        <v>116</v>
      </c>
      <c r="I816">
        <f t="shared" si="36"/>
        <v>0</v>
      </c>
      <c r="J816">
        <f t="shared" si="37"/>
        <v>0</v>
      </c>
      <c r="L816" t="str">
        <f t="shared" si="38"/>
        <v>6963HAMILTON HILL</v>
      </c>
      <c r="M816" t="e">
        <v>#N/A</v>
      </c>
    </row>
    <row r="817" spans="1:13">
      <c r="A817" t="s">
        <v>1097</v>
      </c>
      <c r="B817" t="s">
        <v>1098</v>
      </c>
      <c r="C817" t="s">
        <v>113</v>
      </c>
      <c r="D817">
        <v>1</v>
      </c>
      <c r="E817">
        <v>0</v>
      </c>
      <c r="F817">
        <v>2</v>
      </c>
      <c r="H817" t="s">
        <v>116</v>
      </c>
      <c r="I817">
        <f t="shared" si="36"/>
        <v>0</v>
      </c>
      <c r="J817">
        <f t="shared" si="37"/>
        <v>0</v>
      </c>
      <c r="L817" t="str">
        <f t="shared" si="38"/>
        <v>6959FREMANTLE</v>
      </c>
      <c r="M817" t="e">
        <v>#N/A</v>
      </c>
    </row>
    <row r="818" spans="1:13">
      <c r="A818" t="s">
        <v>1099</v>
      </c>
      <c r="B818" t="s">
        <v>1100</v>
      </c>
      <c r="C818" t="s">
        <v>113</v>
      </c>
      <c r="D818">
        <v>1</v>
      </c>
      <c r="E818">
        <v>0</v>
      </c>
      <c r="F818">
        <v>2</v>
      </c>
      <c r="H818" t="s">
        <v>116</v>
      </c>
      <c r="I818">
        <f t="shared" si="36"/>
        <v>0</v>
      </c>
      <c r="J818">
        <f t="shared" si="37"/>
        <v>0</v>
      </c>
      <c r="L818" t="str">
        <f t="shared" si="38"/>
        <v>6957PALMYRA</v>
      </c>
      <c r="M818" t="e">
        <v>#N/A</v>
      </c>
    </row>
    <row r="819" spans="1:13">
      <c r="A819" t="s">
        <v>1101</v>
      </c>
      <c r="B819" t="s">
        <v>1102</v>
      </c>
      <c r="C819" t="s">
        <v>113</v>
      </c>
      <c r="D819">
        <v>1</v>
      </c>
      <c r="E819">
        <v>0</v>
      </c>
      <c r="F819">
        <v>2</v>
      </c>
      <c r="H819" t="s">
        <v>116</v>
      </c>
      <c r="I819">
        <f t="shared" si="36"/>
        <v>0</v>
      </c>
      <c r="J819">
        <f t="shared" si="37"/>
        <v>0</v>
      </c>
      <c r="L819" t="str">
        <f t="shared" si="38"/>
        <v>6956MELVILLE</v>
      </c>
      <c r="M819" t="e">
        <v>#N/A</v>
      </c>
    </row>
    <row r="820" spans="1:13">
      <c r="A820" t="s">
        <v>1103</v>
      </c>
      <c r="B820" t="s">
        <v>1104</v>
      </c>
      <c r="C820" t="s">
        <v>113</v>
      </c>
      <c r="D820">
        <v>1</v>
      </c>
      <c r="E820">
        <v>0</v>
      </c>
      <c r="F820">
        <v>2</v>
      </c>
      <c r="H820" t="s">
        <v>116</v>
      </c>
      <c r="I820">
        <f t="shared" si="36"/>
        <v>0</v>
      </c>
      <c r="J820">
        <f t="shared" si="37"/>
        <v>0</v>
      </c>
      <c r="L820" t="str">
        <f t="shared" si="38"/>
        <v>6955WILLETTON</v>
      </c>
      <c r="M820" t="e">
        <v>#N/A</v>
      </c>
    </row>
    <row r="821" spans="1:13">
      <c r="A821" t="s">
        <v>1105</v>
      </c>
      <c r="B821" t="s">
        <v>1106</v>
      </c>
      <c r="C821" t="s">
        <v>113</v>
      </c>
      <c r="D821">
        <v>1</v>
      </c>
      <c r="E821">
        <v>0</v>
      </c>
      <c r="F821">
        <v>2</v>
      </c>
      <c r="H821" t="s">
        <v>116</v>
      </c>
      <c r="I821">
        <f t="shared" si="36"/>
        <v>0</v>
      </c>
      <c r="J821">
        <f t="shared" si="37"/>
        <v>0</v>
      </c>
      <c r="L821" t="str">
        <f t="shared" si="38"/>
        <v>6954BOORAGOON</v>
      </c>
      <c r="M821" t="e">
        <v>#N/A</v>
      </c>
    </row>
    <row r="822" spans="1:13">
      <c r="A822" t="s">
        <v>1107</v>
      </c>
      <c r="B822" t="s">
        <v>1108</v>
      </c>
      <c r="C822" t="s">
        <v>113</v>
      </c>
      <c r="D822">
        <v>1</v>
      </c>
      <c r="E822">
        <v>0</v>
      </c>
      <c r="F822">
        <v>2</v>
      </c>
      <c r="H822" t="s">
        <v>116</v>
      </c>
      <c r="I822">
        <f t="shared" si="36"/>
        <v>0</v>
      </c>
      <c r="J822">
        <f t="shared" si="37"/>
        <v>0</v>
      </c>
      <c r="L822" t="str">
        <f t="shared" si="38"/>
        <v>6953APPLECROSS</v>
      </c>
      <c r="M822" t="e">
        <v>#N/A</v>
      </c>
    </row>
    <row r="823" spans="1:13">
      <c r="A823" t="s">
        <v>1109</v>
      </c>
      <c r="B823" t="s">
        <v>1110</v>
      </c>
      <c r="C823" t="s">
        <v>113</v>
      </c>
      <c r="D823">
        <v>1</v>
      </c>
      <c r="E823">
        <v>0</v>
      </c>
      <c r="F823">
        <v>2</v>
      </c>
      <c r="H823" t="s">
        <v>116</v>
      </c>
      <c r="I823">
        <f t="shared" si="36"/>
        <v>0</v>
      </c>
      <c r="J823">
        <f t="shared" si="37"/>
        <v>0</v>
      </c>
      <c r="L823" t="str">
        <f t="shared" si="38"/>
        <v>6952COMO</v>
      </c>
      <c r="M823" t="e">
        <v>#N/A</v>
      </c>
    </row>
    <row r="824" spans="1:13">
      <c r="A824" t="s">
        <v>1111</v>
      </c>
      <c r="B824" t="s">
        <v>1112</v>
      </c>
      <c r="C824" t="s">
        <v>113</v>
      </c>
      <c r="D824">
        <v>1</v>
      </c>
      <c r="E824">
        <v>0</v>
      </c>
      <c r="F824">
        <v>2</v>
      </c>
      <c r="H824" t="s">
        <v>116</v>
      </c>
      <c r="I824">
        <f t="shared" si="36"/>
        <v>0</v>
      </c>
      <c r="J824">
        <f t="shared" si="37"/>
        <v>0</v>
      </c>
      <c r="L824" t="str">
        <f t="shared" si="38"/>
        <v>6951SOUTH PERTH</v>
      </c>
      <c r="M824" t="e">
        <v>#N/A</v>
      </c>
    </row>
    <row r="825" spans="1:13">
      <c r="A825" t="s">
        <v>1113</v>
      </c>
      <c r="B825" t="s">
        <v>1114</v>
      </c>
      <c r="C825" t="s">
        <v>113</v>
      </c>
      <c r="D825">
        <v>1</v>
      </c>
      <c r="E825">
        <v>0</v>
      </c>
      <c r="F825">
        <v>2</v>
      </c>
      <c r="H825" t="s">
        <v>116</v>
      </c>
      <c r="I825">
        <f t="shared" si="36"/>
        <v>0</v>
      </c>
      <c r="J825">
        <f t="shared" si="37"/>
        <v>0</v>
      </c>
      <c r="L825" t="str">
        <f t="shared" si="38"/>
        <v>6946WANNEROO</v>
      </c>
      <c r="M825" t="e">
        <v>#N/A</v>
      </c>
    </row>
    <row r="826" spans="1:13">
      <c r="A826" t="s">
        <v>1115</v>
      </c>
      <c r="B826" t="s">
        <v>1116</v>
      </c>
      <c r="C826" t="s">
        <v>113</v>
      </c>
      <c r="D826">
        <v>1</v>
      </c>
      <c r="E826">
        <v>0</v>
      </c>
      <c r="F826">
        <v>2</v>
      </c>
      <c r="H826" t="s">
        <v>116</v>
      </c>
      <c r="I826">
        <f t="shared" si="36"/>
        <v>0</v>
      </c>
      <c r="J826">
        <f t="shared" si="37"/>
        <v>0</v>
      </c>
      <c r="L826" t="str">
        <f t="shared" si="38"/>
        <v>6944MALAGA</v>
      </c>
      <c r="M826" t="e">
        <v>#N/A</v>
      </c>
    </row>
    <row r="827" spans="1:13">
      <c r="A827" t="s">
        <v>1117</v>
      </c>
      <c r="B827" t="s">
        <v>1118</v>
      </c>
      <c r="C827" t="s">
        <v>113</v>
      </c>
      <c r="D827">
        <v>1</v>
      </c>
      <c r="E827">
        <v>0</v>
      </c>
      <c r="F827">
        <v>2</v>
      </c>
      <c r="H827" t="s">
        <v>116</v>
      </c>
      <c r="I827">
        <f t="shared" si="36"/>
        <v>0</v>
      </c>
      <c r="J827">
        <f t="shared" si="37"/>
        <v>0</v>
      </c>
      <c r="L827" t="str">
        <f t="shared" si="38"/>
        <v>6943MORLEY</v>
      </c>
      <c r="M827" t="e">
        <v>#N/A</v>
      </c>
    </row>
    <row r="828" spans="1:13">
      <c r="A828" t="s">
        <v>1119</v>
      </c>
      <c r="B828" t="s">
        <v>1120</v>
      </c>
      <c r="C828" t="s">
        <v>113</v>
      </c>
      <c r="D828">
        <v>1</v>
      </c>
      <c r="E828">
        <v>0</v>
      </c>
      <c r="F828">
        <v>2</v>
      </c>
      <c r="H828" t="s">
        <v>116</v>
      </c>
      <c r="I828">
        <f t="shared" si="36"/>
        <v>0</v>
      </c>
      <c r="J828">
        <f t="shared" si="37"/>
        <v>0</v>
      </c>
      <c r="L828" t="str">
        <f t="shared" si="38"/>
        <v>6941MIRRABOOKA</v>
      </c>
      <c r="M828" t="e">
        <v>#N/A</v>
      </c>
    </row>
    <row r="829" spans="1:13">
      <c r="A829" t="s">
        <v>1121</v>
      </c>
      <c r="B829" t="s">
        <v>1122</v>
      </c>
      <c r="C829" t="s">
        <v>113</v>
      </c>
      <c r="D829">
        <v>1</v>
      </c>
      <c r="E829">
        <v>0</v>
      </c>
      <c r="F829">
        <v>2</v>
      </c>
      <c r="H829" t="s">
        <v>116</v>
      </c>
      <c r="I829">
        <f t="shared" si="36"/>
        <v>0</v>
      </c>
      <c r="J829">
        <f t="shared" si="37"/>
        <v>0</v>
      </c>
      <c r="L829" t="str">
        <f t="shared" si="38"/>
        <v>6940TUART HILL</v>
      </c>
      <c r="M829" t="e">
        <v>#N/A</v>
      </c>
    </row>
    <row r="830" spans="1:13">
      <c r="A830" t="s">
        <v>1123</v>
      </c>
      <c r="B830" t="s">
        <v>1122</v>
      </c>
      <c r="C830" t="s">
        <v>113</v>
      </c>
      <c r="D830">
        <v>1</v>
      </c>
      <c r="E830">
        <v>0</v>
      </c>
      <c r="F830">
        <v>2</v>
      </c>
      <c r="H830" t="s">
        <v>116</v>
      </c>
      <c r="I830">
        <f t="shared" si="36"/>
        <v>0</v>
      </c>
      <c r="J830">
        <f t="shared" si="37"/>
        <v>0</v>
      </c>
      <c r="L830" t="str">
        <f t="shared" si="38"/>
        <v>6939TUART HILL</v>
      </c>
      <c r="M830" t="e">
        <v>#N/A</v>
      </c>
    </row>
    <row r="831" spans="1:13">
      <c r="A831" t="s">
        <v>1124</v>
      </c>
      <c r="B831" t="s">
        <v>1122</v>
      </c>
      <c r="C831" t="s">
        <v>113</v>
      </c>
      <c r="D831">
        <v>1</v>
      </c>
      <c r="E831">
        <v>0</v>
      </c>
      <c r="F831">
        <v>2</v>
      </c>
      <c r="H831" t="s">
        <v>116</v>
      </c>
      <c r="I831">
        <f t="shared" si="36"/>
        <v>0</v>
      </c>
      <c r="J831">
        <f t="shared" si="37"/>
        <v>0</v>
      </c>
      <c r="L831" t="str">
        <f t="shared" si="38"/>
        <v>6938TUART HILL</v>
      </c>
      <c r="M831" t="e">
        <v>#N/A</v>
      </c>
    </row>
    <row r="832" spans="1:13">
      <c r="A832" t="s">
        <v>1125</v>
      </c>
      <c r="B832" t="s">
        <v>1122</v>
      </c>
      <c r="C832" t="s">
        <v>113</v>
      </c>
      <c r="D832">
        <v>1</v>
      </c>
      <c r="E832">
        <v>0</v>
      </c>
      <c r="F832">
        <v>2</v>
      </c>
      <c r="H832" t="s">
        <v>116</v>
      </c>
      <c r="I832">
        <f t="shared" si="36"/>
        <v>0</v>
      </c>
      <c r="J832">
        <f t="shared" si="37"/>
        <v>0</v>
      </c>
      <c r="L832" t="str">
        <f t="shared" si="38"/>
        <v>6937TUART HILL</v>
      </c>
      <c r="M832" t="e">
        <v>#N/A</v>
      </c>
    </row>
    <row r="833" spans="1:13">
      <c r="A833" t="s">
        <v>1126</v>
      </c>
      <c r="B833" t="s">
        <v>228</v>
      </c>
      <c r="C833" t="s">
        <v>113</v>
      </c>
      <c r="D833">
        <v>1</v>
      </c>
      <c r="E833">
        <v>0</v>
      </c>
      <c r="F833">
        <v>2</v>
      </c>
      <c r="H833" t="s">
        <v>116</v>
      </c>
      <c r="I833">
        <f t="shared" si="36"/>
        <v>0</v>
      </c>
      <c r="J833">
        <f t="shared" si="37"/>
        <v>0</v>
      </c>
      <c r="L833" t="str">
        <f t="shared" si="38"/>
        <v>6935GUILDFORD</v>
      </c>
      <c r="M833" t="e">
        <v>#N/A</v>
      </c>
    </row>
    <row r="834" spans="1:13">
      <c r="A834" t="s">
        <v>1127</v>
      </c>
      <c r="B834" t="s">
        <v>1128</v>
      </c>
      <c r="C834" t="s">
        <v>113</v>
      </c>
      <c r="D834">
        <v>1</v>
      </c>
      <c r="E834">
        <v>0</v>
      </c>
      <c r="F834">
        <v>2</v>
      </c>
      <c r="H834" t="s">
        <v>116</v>
      </c>
      <c r="I834">
        <f t="shared" ref="I834:I897" si="39">IF(ISERROR(VLOOKUP(A834,SelPostCode,1,FALSE)),0,1)</f>
        <v>0</v>
      </c>
      <c r="J834">
        <f t="shared" ref="J834:J897" si="40">IF(I834=0,0,IF(ISERROR(VLOOKUP(B834,SelSuburb,1,FALSE)),0,1))</f>
        <v>0</v>
      </c>
      <c r="L834" t="str">
        <f t="shared" ref="L834:L897" si="41">CONCATENATE(A834,B834)</f>
        <v>6934BASSENDEAN</v>
      </c>
      <c r="M834" t="e">
        <v>#N/A</v>
      </c>
    </row>
    <row r="835" spans="1:13">
      <c r="A835" t="s">
        <v>1129</v>
      </c>
      <c r="B835" t="s">
        <v>1130</v>
      </c>
      <c r="C835" t="s">
        <v>113</v>
      </c>
      <c r="D835">
        <v>1</v>
      </c>
      <c r="E835">
        <v>0</v>
      </c>
      <c r="F835">
        <v>2</v>
      </c>
      <c r="H835" t="s">
        <v>116</v>
      </c>
      <c r="I835">
        <f t="shared" si="39"/>
        <v>0</v>
      </c>
      <c r="J835">
        <f t="shared" si="40"/>
        <v>0</v>
      </c>
      <c r="L835" t="str">
        <f t="shared" si="41"/>
        <v>6933BAYSWATER</v>
      </c>
      <c r="M835" t="e">
        <v>#N/A</v>
      </c>
    </row>
    <row r="836" spans="1:13">
      <c r="A836" t="s">
        <v>1131</v>
      </c>
      <c r="B836" t="s">
        <v>1132</v>
      </c>
      <c r="C836" t="s">
        <v>113</v>
      </c>
      <c r="D836">
        <v>1</v>
      </c>
      <c r="E836">
        <v>0</v>
      </c>
      <c r="F836">
        <v>2</v>
      </c>
      <c r="H836" t="s">
        <v>116</v>
      </c>
      <c r="I836">
        <f t="shared" si="39"/>
        <v>0</v>
      </c>
      <c r="J836">
        <f t="shared" si="40"/>
        <v>0</v>
      </c>
      <c r="L836" t="str">
        <f t="shared" si="41"/>
        <v>6932INGLEWOOD</v>
      </c>
      <c r="M836" t="e">
        <v>#N/A</v>
      </c>
    </row>
    <row r="837" spans="1:13">
      <c r="A837" t="s">
        <v>1133</v>
      </c>
      <c r="B837" t="s">
        <v>1134</v>
      </c>
      <c r="C837" t="s">
        <v>113</v>
      </c>
      <c r="D837">
        <v>1</v>
      </c>
      <c r="E837">
        <v>0</v>
      </c>
      <c r="F837">
        <v>2</v>
      </c>
      <c r="H837" t="s">
        <v>116</v>
      </c>
      <c r="I837">
        <f t="shared" si="39"/>
        <v>0</v>
      </c>
      <c r="J837">
        <f t="shared" si="40"/>
        <v>0</v>
      </c>
      <c r="L837" t="str">
        <f t="shared" si="41"/>
        <v>6931MAYLANDS</v>
      </c>
      <c r="M837" t="e">
        <v>#N/A</v>
      </c>
    </row>
    <row r="838" spans="1:13">
      <c r="A838" t="s">
        <v>1135</v>
      </c>
      <c r="B838" t="s">
        <v>1136</v>
      </c>
      <c r="C838" t="s">
        <v>113</v>
      </c>
      <c r="D838">
        <v>1</v>
      </c>
      <c r="E838">
        <v>0</v>
      </c>
      <c r="F838">
        <v>2</v>
      </c>
      <c r="H838" t="s">
        <v>116</v>
      </c>
      <c r="I838">
        <f t="shared" si="39"/>
        <v>0</v>
      </c>
      <c r="J838">
        <f t="shared" si="40"/>
        <v>0</v>
      </c>
      <c r="L838" t="str">
        <f t="shared" si="41"/>
        <v>6929MOUNT LAWLEY</v>
      </c>
      <c r="M838" t="e">
        <v>#N/A</v>
      </c>
    </row>
    <row r="839" spans="1:13">
      <c r="A839" t="s">
        <v>1137</v>
      </c>
      <c r="B839" t="s">
        <v>1138</v>
      </c>
      <c r="C839" t="s">
        <v>113</v>
      </c>
      <c r="D839">
        <v>1</v>
      </c>
      <c r="E839">
        <v>0</v>
      </c>
      <c r="F839">
        <v>2</v>
      </c>
      <c r="H839" t="s">
        <v>116</v>
      </c>
      <c r="I839">
        <f t="shared" si="39"/>
        <v>0</v>
      </c>
      <c r="J839">
        <f t="shared" si="40"/>
        <v>0</v>
      </c>
      <c r="L839" t="str">
        <f t="shared" si="41"/>
        <v>6926KALAMUNDA</v>
      </c>
      <c r="M839" t="e">
        <v>#N/A</v>
      </c>
    </row>
    <row r="840" spans="1:13">
      <c r="A840" t="s">
        <v>1139</v>
      </c>
      <c r="B840" t="s">
        <v>1140</v>
      </c>
      <c r="C840" t="s">
        <v>113</v>
      </c>
      <c r="D840">
        <v>1</v>
      </c>
      <c r="E840">
        <v>0</v>
      </c>
      <c r="F840">
        <v>2</v>
      </c>
      <c r="H840" t="s">
        <v>116</v>
      </c>
      <c r="I840">
        <f t="shared" si="39"/>
        <v>0</v>
      </c>
      <c r="J840">
        <f t="shared" si="40"/>
        <v>0</v>
      </c>
      <c r="L840" t="str">
        <f t="shared" si="41"/>
        <v>6924GREENWOOD</v>
      </c>
      <c r="M840" t="e">
        <v>#N/A</v>
      </c>
    </row>
    <row r="841" spans="1:13">
      <c r="A841" t="s">
        <v>1141</v>
      </c>
      <c r="B841" t="s">
        <v>1142</v>
      </c>
      <c r="C841" t="s">
        <v>113</v>
      </c>
      <c r="D841">
        <v>1</v>
      </c>
      <c r="E841">
        <v>0</v>
      </c>
      <c r="F841">
        <v>2</v>
      </c>
      <c r="H841" t="s">
        <v>116</v>
      </c>
      <c r="I841">
        <f t="shared" si="39"/>
        <v>0</v>
      </c>
      <c r="J841">
        <f t="shared" si="40"/>
        <v>0</v>
      </c>
      <c r="L841" t="str">
        <f t="shared" si="41"/>
        <v>6923HILLARYS</v>
      </c>
      <c r="M841" t="e">
        <v>#N/A</v>
      </c>
    </row>
    <row r="842" spans="1:13">
      <c r="A842" t="s">
        <v>1143</v>
      </c>
      <c r="B842" t="s">
        <v>1144</v>
      </c>
      <c r="C842" t="s">
        <v>113</v>
      </c>
      <c r="D842">
        <v>1</v>
      </c>
      <c r="E842">
        <v>0</v>
      </c>
      <c r="F842">
        <v>2</v>
      </c>
      <c r="H842" t="s">
        <v>116</v>
      </c>
      <c r="I842">
        <f t="shared" si="39"/>
        <v>0</v>
      </c>
      <c r="J842">
        <f t="shared" si="40"/>
        <v>0</v>
      </c>
      <c r="L842" t="str">
        <f t="shared" si="41"/>
        <v>6922SCARBOROUGH</v>
      </c>
      <c r="M842" t="e">
        <v>#N/A</v>
      </c>
    </row>
    <row r="843" spans="1:13">
      <c r="A843" t="s">
        <v>1145</v>
      </c>
      <c r="B843" t="s">
        <v>1146</v>
      </c>
      <c r="C843" t="s">
        <v>113</v>
      </c>
      <c r="D843">
        <v>1</v>
      </c>
      <c r="E843">
        <v>0</v>
      </c>
      <c r="F843">
        <v>2</v>
      </c>
      <c r="H843" t="s">
        <v>116</v>
      </c>
      <c r="I843">
        <f t="shared" si="39"/>
        <v>0</v>
      </c>
      <c r="J843">
        <f t="shared" si="40"/>
        <v>0</v>
      </c>
      <c r="L843" t="str">
        <f t="shared" si="41"/>
        <v>6921KARRINYUP</v>
      </c>
      <c r="M843" t="e">
        <v>#N/A</v>
      </c>
    </row>
    <row r="844" spans="1:13">
      <c r="A844" t="s">
        <v>1147</v>
      </c>
      <c r="B844" t="s">
        <v>1148</v>
      </c>
      <c r="C844" t="s">
        <v>113</v>
      </c>
      <c r="D844">
        <v>1</v>
      </c>
      <c r="E844">
        <v>0</v>
      </c>
      <c r="F844">
        <v>2</v>
      </c>
      <c r="H844" t="s">
        <v>116</v>
      </c>
      <c r="I844">
        <f t="shared" si="39"/>
        <v>0</v>
      </c>
      <c r="J844">
        <f t="shared" si="40"/>
        <v>0</v>
      </c>
      <c r="L844" t="str">
        <f t="shared" si="41"/>
        <v>6920NORTH BEACH</v>
      </c>
      <c r="M844" t="e">
        <v>#N/A</v>
      </c>
    </row>
    <row r="845" spans="1:13">
      <c r="A845" t="s">
        <v>1149</v>
      </c>
      <c r="B845" t="s">
        <v>1150</v>
      </c>
      <c r="C845" t="s">
        <v>113</v>
      </c>
      <c r="D845">
        <v>1</v>
      </c>
      <c r="E845">
        <v>0</v>
      </c>
      <c r="F845">
        <v>2</v>
      </c>
      <c r="H845" t="s">
        <v>116</v>
      </c>
      <c r="I845">
        <f t="shared" si="39"/>
        <v>0</v>
      </c>
      <c r="J845">
        <f t="shared" si="40"/>
        <v>0</v>
      </c>
      <c r="L845" t="str">
        <f t="shared" si="41"/>
        <v>6918INNALOO</v>
      </c>
      <c r="M845" t="e">
        <v>#N/A</v>
      </c>
    </row>
    <row r="846" spans="1:13">
      <c r="A846" t="s">
        <v>1151</v>
      </c>
      <c r="B846" t="s">
        <v>1152</v>
      </c>
      <c r="C846" t="s">
        <v>113</v>
      </c>
      <c r="D846">
        <v>1</v>
      </c>
      <c r="E846">
        <v>0</v>
      </c>
      <c r="F846">
        <v>2</v>
      </c>
      <c r="H846" t="s">
        <v>116</v>
      </c>
      <c r="I846">
        <f t="shared" si="39"/>
        <v>0</v>
      </c>
      <c r="J846">
        <f t="shared" si="40"/>
        <v>0</v>
      </c>
      <c r="L846" t="str">
        <f t="shared" si="41"/>
        <v>6917OSBORNE PARK</v>
      </c>
      <c r="M846" t="e">
        <v>#N/A</v>
      </c>
    </row>
    <row r="847" spans="1:13">
      <c r="A847" t="s">
        <v>1153</v>
      </c>
      <c r="B847" t="s">
        <v>1152</v>
      </c>
      <c r="C847" t="s">
        <v>113</v>
      </c>
      <c r="D847">
        <v>1</v>
      </c>
      <c r="E847">
        <v>0</v>
      </c>
      <c r="F847">
        <v>2</v>
      </c>
      <c r="H847" t="s">
        <v>116</v>
      </c>
      <c r="I847">
        <f t="shared" si="39"/>
        <v>0</v>
      </c>
      <c r="J847">
        <f t="shared" si="40"/>
        <v>0</v>
      </c>
      <c r="L847" t="str">
        <f t="shared" si="41"/>
        <v>6916OSBORNE PARK</v>
      </c>
      <c r="M847" t="e">
        <v>#N/A</v>
      </c>
    </row>
    <row r="848" spans="1:13">
      <c r="A848" t="s">
        <v>1154</v>
      </c>
      <c r="B848" t="s">
        <v>1155</v>
      </c>
      <c r="C848" t="s">
        <v>113</v>
      </c>
      <c r="D848">
        <v>1</v>
      </c>
      <c r="E848">
        <v>0</v>
      </c>
      <c r="F848">
        <v>2</v>
      </c>
      <c r="H848" t="s">
        <v>116</v>
      </c>
      <c r="I848">
        <f t="shared" si="39"/>
        <v>0</v>
      </c>
      <c r="J848">
        <f t="shared" si="40"/>
        <v>0</v>
      </c>
      <c r="L848" t="str">
        <f t="shared" si="41"/>
        <v>6915MOUNT HAWTHORN</v>
      </c>
      <c r="M848" t="e">
        <v>#N/A</v>
      </c>
    </row>
    <row r="849" spans="1:13">
      <c r="A849" t="s">
        <v>1156</v>
      </c>
      <c r="B849" t="s">
        <v>1157</v>
      </c>
      <c r="C849" t="s">
        <v>113</v>
      </c>
      <c r="D849">
        <v>1</v>
      </c>
      <c r="E849">
        <v>0</v>
      </c>
      <c r="F849">
        <v>2</v>
      </c>
      <c r="H849" t="s">
        <v>116</v>
      </c>
      <c r="I849">
        <f t="shared" si="39"/>
        <v>0</v>
      </c>
      <c r="J849">
        <f t="shared" si="40"/>
        <v>0</v>
      </c>
      <c r="L849" t="str">
        <f t="shared" si="41"/>
        <v>6914BALCATTA</v>
      </c>
      <c r="M849" t="e">
        <v>#N/A</v>
      </c>
    </row>
    <row r="850" spans="1:13">
      <c r="A850" t="s">
        <v>1158</v>
      </c>
      <c r="B850" t="s">
        <v>1159</v>
      </c>
      <c r="C850" t="s">
        <v>113</v>
      </c>
      <c r="D850">
        <v>1</v>
      </c>
      <c r="E850">
        <v>0</v>
      </c>
      <c r="F850">
        <v>2</v>
      </c>
      <c r="H850" t="s">
        <v>116</v>
      </c>
      <c r="I850">
        <f t="shared" si="39"/>
        <v>0</v>
      </c>
      <c r="J850">
        <f t="shared" si="40"/>
        <v>0</v>
      </c>
      <c r="L850" t="str">
        <f t="shared" si="41"/>
        <v>6913WEMBLEY</v>
      </c>
      <c r="M850" t="e">
        <v>#N/A</v>
      </c>
    </row>
    <row r="851" spans="1:13">
      <c r="A851" t="s">
        <v>1160</v>
      </c>
      <c r="B851" t="s">
        <v>1161</v>
      </c>
      <c r="C851" t="s">
        <v>113</v>
      </c>
      <c r="D851">
        <v>1</v>
      </c>
      <c r="E851">
        <v>0</v>
      </c>
      <c r="F851">
        <v>2</v>
      </c>
      <c r="H851" t="s">
        <v>116</v>
      </c>
      <c r="I851">
        <f t="shared" si="39"/>
        <v>0</v>
      </c>
      <c r="J851">
        <f t="shared" si="40"/>
        <v>0</v>
      </c>
      <c r="L851" t="str">
        <f t="shared" si="41"/>
        <v>6912MOSMAN PARK</v>
      </c>
      <c r="M851" t="e">
        <v>#N/A</v>
      </c>
    </row>
    <row r="852" spans="1:13">
      <c r="A852" t="s">
        <v>1162</v>
      </c>
      <c r="B852" t="s">
        <v>1163</v>
      </c>
      <c r="C852" t="s">
        <v>113</v>
      </c>
      <c r="D852">
        <v>1</v>
      </c>
      <c r="E852">
        <v>0</v>
      </c>
      <c r="F852">
        <v>2</v>
      </c>
      <c r="H852" t="s">
        <v>116</v>
      </c>
      <c r="I852">
        <f t="shared" si="39"/>
        <v>0</v>
      </c>
      <c r="J852">
        <f t="shared" si="40"/>
        <v>0</v>
      </c>
      <c r="L852" t="str">
        <f t="shared" si="41"/>
        <v>6911COTTESLOE</v>
      </c>
      <c r="M852" t="e">
        <v>#N/A</v>
      </c>
    </row>
    <row r="853" spans="1:13">
      <c r="A853" t="s">
        <v>1164</v>
      </c>
      <c r="B853" t="s">
        <v>1024</v>
      </c>
      <c r="C853" t="s">
        <v>113</v>
      </c>
      <c r="D853">
        <v>1</v>
      </c>
      <c r="E853">
        <v>0</v>
      </c>
      <c r="F853">
        <v>2</v>
      </c>
      <c r="H853" t="s">
        <v>116</v>
      </c>
      <c r="I853">
        <f t="shared" si="39"/>
        <v>0</v>
      </c>
      <c r="J853">
        <f t="shared" si="40"/>
        <v>0</v>
      </c>
      <c r="L853" t="str">
        <f t="shared" si="41"/>
        <v>6910CLAREMONT</v>
      </c>
      <c r="M853" t="e">
        <v>#N/A</v>
      </c>
    </row>
    <row r="854" spans="1:13">
      <c r="A854" t="s">
        <v>1165</v>
      </c>
      <c r="B854" t="s">
        <v>1166</v>
      </c>
      <c r="C854" t="s">
        <v>113</v>
      </c>
      <c r="D854">
        <v>1</v>
      </c>
      <c r="E854">
        <v>0</v>
      </c>
      <c r="F854">
        <v>2</v>
      </c>
      <c r="H854" t="s">
        <v>116</v>
      </c>
      <c r="I854">
        <f t="shared" si="39"/>
        <v>0</v>
      </c>
      <c r="J854">
        <f t="shared" si="40"/>
        <v>0</v>
      </c>
      <c r="L854" t="str">
        <f t="shared" si="41"/>
        <v>6909NEDLANDS</v>
      </c>
      <c r="M854" t="e">
        <v>#N/A</v>
      </c>
    </row>
    <row r="855" spans="1:13">
      <c r="A855" t="s">
        <v>1167</v>
      </c>
      <c r="B855" t="s">
        <v>1166</v>
      </c>
      <c r="C855" t="s">
        <v>113</v>
      </c>
      <c r="D855">
        <v>1</v>
      </c>
      <c r="E855">
        <v>0</v>
      </c>
      <c r="F855">
        <v>2</v>
      </c>
      <c r="H855" t="s">
        <v>116</v>
      </c>
      <c r="I855">
        <f t="shared" si="39"/>
        <v>0</v>
      </c>
      <c r="J855">
        <f t="shared" si="40"/>
        <v>0</v>
      </c>
      <c r="L855" t="str">
        <f t="shared" si="41"/>
        <v>6907NEDLANDS</v>
      </c>
      <c r="M855" t="s">
        <v>1168</v>
      </c>
    </row>
    <row r="856" spans="1:13">
      <c r="A856" t="s">
        <v>1169</v>
      </c>
      <c r="B856" t="s">
        <v>1170</v>
      </c>
      <c r="C856" t="s">
        <v>113</v>
      </c>
      <c r="D856">
        <v>1</v>
      </c>
      <c r="E856">
        <v>0</v>
      </c>
      <c r="F856">
        <v>2</v>
      </c>
      <c r="H856" t="s">
        <v>116</v>
      </c>
      <c r="I856">
        <f t="shared" si="39"/>
        <v>0</v>
      </c>
      <c r="J856">
        <f t="shared" si="40"/>
        <v>0</v>
      </c>
      <c r="L856" t="str">
        <f t="shared" si="41"/>
        <v>6906NORTH PERTH</v>
      </c>
      <c r="M856" t="e">
        <v>#N/A</v>
      </c>
    </row>
    <row r="857" spans="1:13">
      <c r="A857" t="s">
        <v>1171</v>
      </c>
      <c r="B857" t="s">
        <v>1172</v>
      </c>
      <c r="C857" t="s">
        <v>113</v>
      </c>
      <c r="D857">
        <v>4</v>
      </c>
      <c r="E857">
        <v>0</v>
      </c>
      <c r="F857">
        <v>0</v>
      </c>
      <c r="H857" t="s">
        <v>116</v>
      </c>
      <c r="I857">
        <f t="shared" si="39"/>
        <v>0</v>
      </c>
      <c r="J857">
        <f t="shared" si="40"/>
        <v>0</v>
      </c>
      <c r="L857" t="str">
        <f t="shared" si="41"/>
        <v>6905NORTHLANDS</v>
      </c>
      <c r="M857" t="e">
        <v>#N/A</v>
      </c>
    </row>
    <row r="858" spans="1:13">
      <c r="A858" t="s">
        <v>1173</v>
      </c>
      <c r="B858" t="s">
        <v>1174</v>
      </c>
      <c r="C858" t="s">
        <v>113</v>
      </c>
      <c r="D858">
        <v>1</v>
      </c>
      <c r="E858">
        <v>0</v>
      </c>
      <c r="F858">
        <v>2</v>
      </c>
      <c r="H858" t="s">
        <v>116</v>
      </c>
      <c r="I858">
        <f t="shared" si="39"/>
        <v>0</v>
      </c>
      <c r="J858">
        <f t="shared" si="40"/>
        <v>0</v>
      </c>
      <c r="L858" t="str">
        <f t="shared" si="41"/>
        <v>6903LEEDERVILLE</v>
      </c>
      <c r="M858" t="e">
        <v>#N/A</v>
      </c>
    </row>
    <row r="859" spans="1:13">
      <c r="A859" t="s">
        <v>1175</v>
      </c>
      <c r="B859" t="s">
        <v>1174</v>
      </c>
      <c r="C859" t="s">
        <v>113</v>
      </c>
      <c r="D859">
        <v>1</v>
      </c>
      <c r="E859">
        <v>0</v>
      </c>
      <c r="F859">
        <v>2</v>
      </c>
      <c r="H859" t="s">
        <v>116</v>
      </c>
      <c r="I859">
        <f t="shared" si="39"/>
        <v>0</v>
      </c>
      <c r="J859">
        <f t="shared" si="40"/>
        <v>0</v>
      </c>
      <c r="L859" t="str">
        <f t="shared" si="41"/>
        <v>6902LEEDERVILLE</v>
      </c>
      <c r="M859" t="e">
        <v>#N/A</v>
      </c>
    </row>
    <row r="860" spans="1:13">
      <c r="A860" t="s">
        <v>1176</v>
      </c>
      <c r="B860" t="s">
        <v>1177</v>
      </c>
      <c r="C860" t="s">
        <v>113</v>
      </c>
      <c r="D860">
        <v>1</v>
      </c>
      <c r="E860">
        <v>0</v>
      </c>
      <c r="F860">
        <v>2</v>
      </c>
      <c r="H860" t="s">
        <v>116</v>
      </c>
      <c r="I860">
        <f t="shared" si="39"/>
        <v>0</v>
      </c>
      <c r="J860">
        <f t="shared" si="40"/>
        <v>0</v>
      </c>
      <c r="L860" t="str">
        <f t="shared" si="41"/>
        <v>6901WEST LEEDERVILLE</v>
      </c>
      <c r="M860" t="e">
        <v>#N/A</v>
      </c>
    </row>
    <row r="861" spans="1:13">
      <c r="A861" t="s">
        <v>1178</v>
      </c>
      <c r="B861" t="s">
        <v>1174</v>
      </c>
      <c r="C861" t="s">
        <v>113</v>
      </c>
      <c r="D861">
        <v>1</v>
      </c>
      <c r="E861">
        <v>0</v>
      </c>
      <c r="F861">
        <v>2</v>
      </c>
      <c r="H861" t="s">
        <v>116</v>
      </c>
      <c r="I861">
        <f t="shared" si="39"/>
        <v>0</v>
      </c>
      <c r="J861">
        <f t="shared" si="40"/>
        <v>0</v>
      </c>
      <c r="L861" t="str">
        <f t="shared" si="41"/>
        <v>6900LEEDERVILLE</v>
      </c>
      <c r="M861" t="e">
        <v>#N/A</v>
      </c>
    </row>
    <row r="862" spans="1:13">
      <c r="A862" t="s">
        <v>1179</v>
      </c>
      <c r="B862" t="s">
        <v>1180</v>
      </c>
      <c r="C862" t="s">
        <v>113</v>
      </c>
      <c r="D862">
        <v>1</v>
      </c>
      <c r="E862">
        <v>0</v>
      </c>
      <c r="F862">
        <v>2</v>
      </c>
      <c r="H862" t="s">
        <v>116</v>
      </c>
      <c r="I862">
        <f t="shared" si="39"/>
        <v>0</v>
      </c>
      <c r="J862">
        <f t="shared" si="40"/>
        <v>0</v>
      </c>
      <c r="L862" t="str">
        <f t="shared" si="41"/>
        <v>6892EAST PERTH</v>
      </c>
      <c r="M862" t="e">
        <v>#N/A</v>
      </c>
    </row>
    <row r="863" spans="1:13">
      <c r="A863" t="s">
        <v>1181</v>
      </c>
      <c r="B863" t="s">
        <v>1182</v>
      </c>
      <c r="C863" t="s">
        <v>113</v>
      </c>
      <c r="D863">
        <v>1</v>
      </c>
      <c r="E863">
        <v>0</v>
      </c>
      <c r="F863">
        <v>2</v>
      </c>
      <c r="H863" t="s">
        <v>116</v>
      </c>
      <c r="I863">
        <f t="shared" si="39"/>
        <v>0</v>
      </c>
      <c r="J863">
        <f t="shared" si="40"/>
        <v>0</v>
      </c>
      <c r="L863" t="str">
        <f t="shared" si="41"/>
        <v>6872WEST PERTH</v>
      </c>
      <c r="M863" t="e">
        <v>#N/A</v>
      </c>
    </row>
    <row r="864" spans="1:13">
      <c r="A864" t="s">
        <v>1183</v>
      </c>
      <c r="B864" t="s">
        <v>1184</v>
      </c>
      <c r="C864" t="s">
        <v>113</v>
      </c>
      <c r="D864">
        <v>1</v>
      </c>
      <c r="E864">
        <v>0</v>
      </c>
      <c r="F864">
        <v>2</v>
      </c>
      <c r="H864" t="s">
        <v>116</v>
      </c>
      <c r="I864">
        <f t="shared" si="39"/>
        <v>0</v>
      </c>
      <c r="J864">
        <f t="shared" si="40"/>
        <v>0</v>
      </c>
      <c r="L864" t="str">
        <f t="shared" si="41"/>
        <v>6865NORTHBRIDGE</v>
      </c>
      <c r="M864" t="e">
        <v>#N/A</v>
      </c>
    </row>
    <row r="865" spans="1:13">
      <c r="A865" t="s">
        <v>1185</v>
      </c>
      <c r="B865" t="s">
        <v>1186</v>
      </c>
      <c r="C865" t="s">
        <v>113</v>
      </c>
      <c r="D865">
        <v>1</v>
      </c>
      <c r="E865">
        <v>0</v>
      </c>
      <c r="F865">
        <v>2</v>
      </c>
      <c r="H865" t="s">
        <v>116</v>
      </c>
      <c r="I865">
        <f t="shared" si="39"/>
        <v>0</v>
      </c>
      <c r="J865">
        <f t="shared" si="40"/>
        <v>0</v>
      </c>
      <c r="L865" t="str">
        <f t="shared" si="41"/>
        <v>6850CLOISTERS SQUARE PO</v>
      </c>
      <c r="M865" t="e">
        <v>#N/A</v>
      </c>
    </row>
    <row r="866" spans="1:13">
      <c r="A866" t="s">
        <v>1185</v>
      </c>
      <c r="B866" t="s">
        <v>1187</v>
      </c>
      <c r="C866" t="s">
        <v>113</v>
      </c>
      <c r="D866">
        <v>4</v>
      </c>
      <c r="E866">
        <v>0</v>
      </c>
      <c r="F866">
        <v>0</v>
      </c>
      <c r="H866" t="s">
        <v>116</v>
      </c>
      <c r="I866">
        <f t="shared" si="39"/>
        <v>0</v>
      </c>
      <c r="J866">
        <f t="shared" si="40"/>
        <v>0</v>
      </c>
      <c r="L866" t="str">
        <f t="shared" si="41"/>
        <v>6850CLOISTERS SQUARE</v>
      </c>
      <c r="M866" t="e">
        <v>#N/A</v>
      </c>
    </row>
    <row r="867" spans="1:13">
      <c r="A867" t="s">
        <v>1188</v>
      </c>
      <c r="B867" t="s">
        <v>1189</v>
      </c>
      <c r="C867" t="s">
        <v>113</v>
      </c>
      <c r="D867">
        <v>1</v>
      </c>
      <c r="E867">
        <v>0</v>
      </c>
      <c r="F867">
        <v>2</v>
      </c>
      <c r="H867" t="s">
        <v>116</v>
      </c>
      <c r="I867">
        <f t="shared" si="39"/>
        <v>0</v>
      </c>
      <c r="J867">
        <f t="shared" si="40"/>
        <v>0</v>
      </c>
      <c r="L867" t="str">
        <f t="shared" si="41"/>
        <v>6832PERTH ADELAIDE TCE</v>
      </c>
      <c r="M867" t="e">
        <v>#N/A</v>
      </c>
    </row>
    <row r="868" spans="1:13">
      <c r="A868" t="s">
        <v>1190</v>
      </c>
      <c r="B868" t="s">
        <v>1191</v>
      </c>
      <c r="C868" t="s">
        <v>113</v>
      </c>
      <c r="D868">
        <v>1</v>
      </c>
      <c r="E868">
        <v>0</v>
      </c>
      <c r="F868">
        <v>2</v>
      </c>
      <c r="H868" t="s">
        <v>116</v>
      </c>
      <c r="I868">
        <f t="shared" si="39"/>
        <v>0</v>
      </c>
      <c r="J868">
        <f t="shared" si="40"/>
        <v>0</v>
      </c>
      <c r="L868" t="str">
        <f t="shared" si="41"/>
        <v>6831PERTH ST GEORGES TCE</v>
      </c>
      <c r="M868" t="e">
        <v>#N/A</v>
      </c>
    </row>
    <row r="869" spans="1:13">
      <c r="A869" t="s">
        <v>1192</v>
      </c>
      <c r="B869" t="s">
        <v>1184</v>
      </c>
      <c r="C869" t="s">
        <v>113</v>
      </c>
      <c r="D869">
        <v>1</v>
      </c>
      <c r="E869">
        <v>0</v>
      </c>
      <c r="F869">
        <v>2</v>
      </c>
      <c r="H869" t="s">
        <v>116</v>
      </c>
      <c r="I869">
        <f t="shared" si="39"/>
        <v>0</v>
      </c>
      <c r="J869">
        <f t="shared" si="40"/>
        <v>0</v>
      </c>
      <c r="L869" t="str">
        <f t="shared" si="41"/>
        <v>6803NORTHBRIDGE</v>
      </c>
      <c r="M869" t="e">
        <v>#N/A</v>
      </c>
    </row>
    <row r="870" spans="1:13">
      <c r="A870" t="s">
        <v>1193</v>
      </c>
      <c r="B870" t="s">
        <v>416</v>
      </c>
      <c r="C870" t="s">
        <v>113</v>
      </c>
      <c r="D870">
        <v>1</v>
      </c>
      <c r="E870">
        <v>0</v>
      </c>
      <c r="F870">
        <v>2</v>
      </c>
      <c r="H870" t="s">
        <v>116</v>
      </c>
      <c r="I870">
        <f t="shared" si="39"/>
        <v>0</v>
      </c>
      <c r="J870">
        <f t="shared" si="40"/>
        <v>0</v>
      </c>
      <c r="L870" t="str">
        <f t="shared" si="41"/>
        <v>6800PERTH</v>
      </c>
      <c r="M870" t="e">
        <v>#N/A</v>
      </c>
    </row>
    <row r="871" spans="1:13">
      <c r="A871" t="s">
        <v>1194</v>
      </c>
      <c r="B871" t="s">
        <v>1195</v>
      </c>
      <c r="C871" t="s">
        <v>113</v>
      </c>
      <c r="D871">
        <v>5</v>
      </c>
      <c r="E871">
        <v>0</v>
      </c>
      <c r="F871">
        <v>0</v>
      </c>
      <c r="H871" t="s">
        <v>155</v>
      </c>
      <c r="I871">
        <f t="shared" si="39"/>
        <v>0</v>
      </c>
      <c r="J871">
        <f t="shared" si="40"/>
        <v>0</v>
      </c>
      <c r="L871" t="str">
        <f t="shared" si="41"/>
        <v>6798CHRISTMAS ISLAND</v>
      </c>
      <c r="M871" t="s">
        <v>89</v>
      </c>
    </row>
    <row r="872" spans="1:13">
      <c r="A872" t="s">
        <v>1196</v>
      </c>
      <c r="B872" t="s">
        <v>1197</v>
      </c>
      <c r="C872" t="s">
        <v>113</v>
      </c>
      <c r="D872">
        <v>4</v>
      </c>
      <c r="E872">
        <v>0</v>
      </c>
      <c r="F872">
        <v>0</v>
      </c>
      <c r="H872" t="s">
        <v>155</v>
      </c>
      <c r="I872">
        <f t="shared" si="39"/>
        <v>0</v>
      </c>
      <c r="J872">
        <f t="shared" si="40"/>
        <v>0</v>
      </c>
      <c r="L872" t="str">
        <f t="shared" si="41"/>
        <v>6770HALLS CREEK</v>
      </c>
      <c r="M872" t="s">
        <v>1198</v>
      </c>
    </row>
    <row r="873" spans="1:13">
      <c r="A873" t="s">
        <v>1196</v>
      </c>
      <c r="B873" t="s">
        <v>1199</v>
      </c>
      <c r="C873" t="s">
        <v>113</v>
      </c>
      <c r="D873">
        <v>4</v>
      </c>
      <c r="E873">
        <v>0</v>
      </c>
      <c r="F873">
        <v>0</v>
      </c>
      <c r="H873" t="s">
        <v>155</v>
      </c>
      <c r="I873">
        <f t="shared" si="39"/>
        <v>0</v>
      </c>
      <c r="J873">
        <f t="shared" si="40"/>
        <v>0</v>
      </c>
      <c r="L873" t="str">
        <f t="shared" si="41"/>
        <v>6770MCBEATH</v>
      </c>
      <c r="M873" t="s">
        <v>1198</v>
      </c>
    </row>
    <row r="874" spans="1:13">
      <c r="A874" t="s">
        <v>1196</v>
      </c>
      <c r="B874" t="s">
        <v>1200</v>
      </c>
      <c r="C874" t="s">
        <v>113</v>
      </c>
      <c r="D874">
        <v>4</v>
      </c>
      <c r="E874">
        <v>0</v>
      </c>
      <c r="F874">
        <v>0</v>
      </c>
      <c r="H874" t="s">
        <v>155</v>
      </c>
      <c r="I874">
        <f t="shared" si="39"/>
        <v>0</v>
      </c>
      <c r="J874">
        <f t="shared" si="40"/>
        <v>0</v>
      </c>
      <c r="L874" t="str">
        <f t="shared" si="41"/>
        <v>6770MUELLER RANGES</v>
      </c>
      <c r="M874" t="s">
        <v>1198</v>
      </c>
    </row>
    <row r="875" spans="1:13">
      <c r="A875" t="s">
        <v>1196</v>
      </c>
      <c r="B875" t="s">
        <v>1201</v>
      </c>
      <c r="C875" t="s">
        <v>113</v>
      </c>
      <c r="D875">
        <v>4</v>
      </c>
      <c r="E875">
        <v>0</v>
      </c>
      <c r="F875">
        <v>0</v>
      </c>
      <c r="H875" t="s">
        <v>155</v>
      </c>
      <c r="I875">
        <f t="shared" si="39"/>
        <v>0</v>
      </c>
      <c r="J875">
        <f t="shared" si="40"/>
        <v>0</v>
      </c>
      <c r="L875" t="str">
        <f t="shared" si="41"/>
        <v>6770ORD RIVER</v>
      </c>
      <c r="M875" t="s">
        <v>1198</v>
      </c>
    </row>
    <row r="876" spans="1:13">
      <c r="A876" t="s">
        <v>1196</v>
      </c>
      <c r="B876" t="s">
        <v>1202</v>
      </c>
      <c r="C876" t="s">
        <v>113</v>
      </c>
      <c r="D876">
        <v>4</v>
      </c>
      <c r="E876">
        <v>0</v>
      </c>
      <c r="F876">
        <v>0</v>
      </c>
      <c r="H876" t="s">
        <v>155</v>
      </c>
      <c r="I876">
        <f t="shared" si="39"/>
        <v>0</v>
      </c>
      <c r="J876">
        <f t="shared" si="40"/>
        <v>0</v>
      </c>
      <c r="L876" t="str">
        <f t="shared" si="41"/>
        <v>6770PURNULULU</v>
      </c>
      <c r="M876" t="s">
        <v>1198</v>
      </c>
    </row>
    <row r="877" spans="1:13">
      <c r="A877" t="s">
        <v>1196</v>
      </c>
      <c r="B877" t="s">
        <v>1203</v>
      </c>
      <c r="C877" t="s">
        <v>113</v>
      </c>
      <c r="D877">
        <v>4</v>
      </c>
      <c r="E877">
        <v>0</v>
      </c>
      <c r="F877">
        <v>0</v>
      </c>
      <c r="H877" t="s">
        <v>155</v>
      </c>
      <c r="I877">
        <f t="shared" si="39"/>
        <v>0</v>
      </c>
      <c r="J877">
        <f t="shared" si="40"/>
        <v>0</v>
      </c>
      <c r="L877" t="str">
        <f t="shared" si="41"/>
        <v>6770STURT CREEK</v>
      </c>
      <c r="M877" t="s">
        <v>1198</v>
      </c>
    </row>
    <row r="878" spans="1:13">
      <c r="A878" t="s">
        <v>1196</v>
      </c>
      <c r="B878" t="s">
        <v>1204</v>
      </c>
      <c r="C878" t="s">
        <v>113</v>
      </c>
      <c r="D878">
        <v>4</v>
      </c>
      <c r="E878">
        <v>0</v>
      </c>
      <c r="F878">
        <v>0</v>
      </c>
      <c r="H878" t="s">
        <v>155</v>
      </c>
      <c r="I878">
        <f t="shared" si="39"/>
        <v>0</v>
      </c>
      <c r="J878">
        <f t="shared" si="40"/>
        <v>0</v>
      </c>
      <c r="L878" t="str">
        <f t="shared" si="41"/>
        <v>6770TANAMI</v>
      </c>
      <c r="M878" t="s">
        <v>1198</v>
      </c>
    </row>
    <row r="879" spans="1:13">
      <c r="A879" t="s">
        <v>1205</v>
      </c>
      <c r="B879" t="s">
        <v>1206</v>
      </c>
      <c r="C879" t="s">
        <v>113</v>
      </c>
      <c r="D879">
        <v>4</v>
      </c>
      <c r="E879">
        <v>0</v>
      </c>
      <c r="F879">
        <v>0</v>
      </c>
      <c r="H879" t="s">
        <v>155</v>
      </c>
      <c r="I879">
        <f t="shared" si="39"/>
        <v>0</v>
      </c>
      <c r="J879">
        <f t="shared" si="40"/>
        <v>0</v>
      </c>
      <c r="L879" t="str">
        <f t="shared" si="41"/>
        <v>6765FITZROY CROSSING</v>
      </c>
      <c r="M879" t="s">
        <v>1198</v>
      </c>
    </row>
    <row r="880" spans="1:13">
      <c r="A880" t="s">
        <v>1205</v>
      </c>
      <c r="B880" t="s">
        <v>1207</v>
      </c>
      <c r="C880" t="s">
        <v>113</v>
      </c>
      <c r="D880">
        <v>4</v>
      </c>
      <c r="E880">
        <v>0</v>
      </c>
      <c r="F880">
        <v>0</v>
      </c>
      <c r="H880" t="s">
        <v>155</v>
      </c>
      <c r="I880">
        <f t="shared" si="39"/>
        <v>0</v>
      </c>
      <c r="J880">
        <f t="shared" si="40"/>
        <v>0</v>
      </c>
      <c r="L880" t="str">
        <f t="shared" si="41"/>
        <v>6765MOUNT HARDMAN</v>
      </c>
      <c r="M880" t="s">
        <v>1198</v>
      </c>
    </row>
    <row r="881" spans="1:13">
      <c r="A881" t="s">
        <v>1208</v>
      </c>
      <c r="B881" t="s">
        <v>1209</v>
      </c>
      <c r="C881" t="s">
        <v>113</v>
      </c>
      <c r="D881">
        <v>4</v>
      </c>
      <c r="E881">
        <v>0</v>
      </c>
      <c r="F881">
        <v>0</v>
      </c>
      <c r="H881" t="s">
        <v>155</v>
      </c>
      <c r="I881">
        <f t="shared" si="39"/>
        <v>0</v>
      </c>
      <c r="J881">
        <f t="shared" si="40"/>
        <v>0</v>
      </c>
      <c r="L881" t="str">
        <f t="shared" si="41"/>
        <v>6762TELFER</v>
      </c>
      <c r="M881" t="s">
        <v>1198</v>
      </c>
    </row>
    <row r="882" spans="1:13">
      <c r="A882" t="s">
        <v>1210</v>
      </c>
      <c r="B882" t="s">
        <v>1211</v>
      </c>
      <c r="C882" t="s">
        <v>113</v>
      </c>
      <c r="D882">
        <v>5</v>
      </c>
      <c r="E882">
        <v>0</v>
      </c>
      <c r="F882">
        <v>0</v>
      </c>
      <c r="H882" t="s">
        <v>155</v>
      </c>
      <c r="I882">
        <f t="shared" si="39"/>
        <v>0</v>
      </c>
      <c r="J882">
        <f t="shared" si="40"/>
        <v>0</v>
      </c>
      <c r="L882" t="str">
        <f t="shared" si="41"/>
        <v>6761SHAY GAP</v>
      </c>
      <c r="M882" t="e">
        <v>#N/A</v>
      </c>
    </row>
    <row r="883" spans="1:13">
      <c r="A883" t="s">
        <v>1212</v>
      </c>
      <c r="B883" t="s">
        <v>1213</v>
      </c>
      <c r="C883" t="s">
        <v>113</v>
      </c>
      <c r="D883">
        <v>5</v>
      </c>
      <c r="E883">
        <v>0</v>
      </c>
      <c r="F883">
        <v>0</v>
      </c>
      <c r="H883" t="s">
        <v>155</v>
      </c>
      <c r="I883">
        <f t="shared" si="39"/>
        <v>0</v>
      </c>
      <c r="J883">
        <f t="shared" si="40"/>
        <v>0</v>
      </c>
      <c r="L883" t="str">
        <f t="shared" si="41"/>
        <v>6760MARBLE BAR</v>
      </c>
      <c r="M883" t="s">
        <v>1198</v>
      </c>
    </row>
    <row r="884" spans="1:13">
      <c r="A884" t="s">
        <v>1214</v>
      </c>
      <c r="B884" t="s">
        <v>1215</v>
      </c>
      <c r="C884" t="s">
        <v>113</v>
      </c>
      <c r="D884">
        <v>4</v>
      </c>
      <c r="E884">
        <v>0</v>
      </c>
      <c r="F884">
        <v>0</v>
      </c>
      <c r="H884" t="s">
        <v>155</v>
      </c>
      <c r="I884">
        <f t="shared" si="39"/>
        <v>0</v>
      </c>
      <c r="J884">
        <f t="shared" si="40"/>
        <v>0</v>
      </c>
      <c r="L884" t="str">
        <f t="shared" si="41"/>
        <v>6758NULLAGINE</v>
      </c>
      <c r="M884" t="s">
        <v>1198</v>
      </c>
    </row>
    <row r="885" spans="1:13">
      <c r="A885" t="s">
        <v>1216</v>
      </c>
      <c r="B885" t="s">
        <v>1217</v>
      </c>
      <c r="C885" t="s">
        <v>113</v>
      </c>
      <c r="D885">
        <v>4</v>
      </c>
      <c r="E885">
        <v>0</v>
      </c>
      <c r="F885">
        <v>0</v>
      </c>
      <c r="H885" t="s">
        <v>155</v>
      </c>
      <c r="I885">
        <f t="shared" si="39"/>
        <v>0</v>
      </c>
      <c r="J885">
        <f t="shared" si="40"/>
        <v>0</v>
      </c>
      <c r="L885" t="str">
        <f t="shared" si="41"/>
        <v>6754PARABURDOO</v>
      </c>
      <c r="M885" t="s">
        <v>1198</v>
      </c>
    </row>
    <row r="886" spans="1:13">
      <c r="A886" t="s">
        <v>1218</v>
      </c>
      <c r="B886" t="s">
        <v>1219</v>
      </c>
      <c r="C886" t="s">
        <v>113</v>
      </c>
      <c r="D886">
        <v>5</v>
      </c>
      <c r="E886">
        <v>0</v>
      </c>
      <c r="F886">
        <v>0</v>
      </c>
      <c r="H886" t="s">
        <v>155</v>
      </c>
      <c r="I886">
        <f t="shared" si="39"/>
        <v>0</v>
      </c>
      <c r="J886">
        <f t="shared" si="40"/>
        <v>0</v>
      </c>
      <c r="L886" t="str">
        <f t="shared" si="41"/>
        <v>6753NEWMAN</v>
      </c>
      <c r="M886" t="s">
        <v>1198</v>
      </c>
    </row>
    <row r="887" spans="1:13">
      <c r="A887" t="s">
        <v>1220</v>
      </c>
      <c r="B887" t="s">
        <v>1221</v>
      </c>
      <c r="C887" t="s">
        <v>113</v>
      </c>
      <c r="D887">
        <v>5</v>
      </c>
      <c r="E887">
        <v>0</v>
      </c>
      <c r="F887">
        <v>0</v>
      </c>
      <c r="H887" t="s">
        <v>155</v>
      </c>
      <c r="I887">
        <f t="shared" si="39"/>
        <v>0</v>
      </c>
      <c r="J887">
        <f t="shared" si="40"/>
        <v>0</v>
      </c>
      <c r="L887" t="str">
        <f t="shared" si="41"/>
        <v>6751CHICHESTER</v>
      </c>
      <c r="M887" t="s">
        <v>1198</v>
      </c>
    </row>
    <row r="888" spans="1:13">
      <c r="A888" t="s">
        <v>1220</v>
      </c>
      <c r="B888" t="s">
        <v>1222</v>
      </c>
      <c r="C888" t="s">
        <v>113</v>
      </c>
      <c r="D888">
        <v>5</v>
      </c>
      <c r="E888">
        <v>0</v>
      </c>
      <c r="F888">
        <v>0</v>
      </c>
      <c r="H888" t="s">
        <v>155</v>
      </c>
      <c r="I888">
        <f t="shared" si="39"/>
        <v>0</v>
      </c>
      <c r="J888">
        <f t="shared" si="40"/>
        <v>0</v>
      </c>
      <c r="L888" t="str">
        <f t="shared" si="41"/>
        <v>6751INNAWANGA</v>
      </c>
      <c r="M888" t="s">
        <v>1198</v>
      </c>
    </row>
    <row r="889" spans="1:13">
      <c r="A889" t="s">
        <v>1220</v>
      </c>
      <c r="B889" t="s">
        <v>1223</v>
      </c>
      <c r="C889" t="s">
        <v>113</v>
      </c>
      <c r="D889">
        <v>5</v>
      </c>
      <c r="E889">
        <v>0</v>
      </c>
      <c r="F889">
        <v>0</v>
      </c>
      <c r="H889" t="s">
        <v>155</v>
      </c>
      <c r="I889">
        <f t="shared" si="39"/>
        <v>0</v>
      </c>
      <c r="J889">
        <f t="shared" si="40"/>
        <v>0</v>
      </c>
      <c r="L889" t="str">
        <f t="shared" si="41"/>
        <v>6751JUNA DOWNS</v>
      </c>
      <c r="M889" t="s">
        <v>1198</v>
      </c>
    </row>
    <row r="890" spans="1:13">
      <c r="A890" t="s">
        <v>1220</v>
      </c>
      <c r="B890" t="s">
        <v>1224</v>
      </c>
      <c r="C890" t="s">
        <v>113</v>
      </c>
      <c r="D890">
        <v>5</v>
      </c>
      <c r="E890">
        <v>0</v>
      </c>
      <c r="F890">
        <v>0</v>
      </c>
      <c r="H890" t="s">
        <v>155</v>
      </c>
      <c r="I890">
        <f t="shared" si="39"/>
        <v>0</v>
      </c>
      <c r="J890">
        <f t="shared" si="40"/>
        <v>0</v>
      </c>
      <c r="L890" t="str">
        <f t="shared" si="41"/>
        <v>6751KARIJINI</v>
      </c>
      <c r="M890" t="s">
        <v>1198</v>
      </c>
    </row>
    <row r="891" spans="1:13">
      <c r="A891" t="s">
        <v>1220</v>
      </c>
      <c r="B891" t="s">
        <v>1225</v>
      </c>
      <c r="C891" t="s">
        <v>113</v>
      </c>
      <c r="D891">
        <v>5</v>
      </c>
      <c r="E891">
        <v>0</v>
      </c>
      <c r="F891">
        <v>0</v>
      </c>
      <c r="H891" t="s">
        <v>155</v>
      </c>
      <c r="I891">
        <f t="shared" si="39"/>
        <v>0</v>
      </c>
      <c r="J891">
        <f t="shared" si="40"/>
        <v>0</v>
      </c>
      <c r="L891" t="str">
        <f t="shared" si="41"/>
        <v>6751MOUNT SHEILA</v>
      </c>
      <c r="M891" t="s">
        <v>1198</v>
      </c>
    </row>
    <row r="892" spans="1:13">
      <c r="A892" t="s">
        <v>1220</v>
      </c>
      <c r="B892" t="s">
        <v>1226</v>
      </c>
      <c r="C892" t="s">
        <v>113</v>
      </c>
      <c r="D892">
        <v>5</v>
      </c>
      <c r="E892">
        <v>0</v>
      </c>
      <c r="F892">
        <v>0</v>
      </c>
      <c r="H892" t="s">
        <v>155</v>
      </c>
      <c r="I892">
        <f t="shared" si="39"/>
        <v>0</v>
      </c>
      <c r="J892">
        <f t="shared" si="40"/>
        <v>0</v>
      </c>
      <c r="L892" t="str">
        <f t="shared" si="41"/>
        <v>6751MULGA DOWNS</v>
      </c>
      <c r="M892" t="s">
        <v>1198</v>
      </c>
    </row>
    <row r="893" spans="1:13">
      <c r="A893" t="s">
        <v>1220</v>
      </c>
      <c r="B893" t="s">
        <v>1227</v>
      </c>
      <c r="C893" t="s">
        <v>113</v>
      </c>
      <c r="D893">
        <v>5</v>
      </c>
      <c r="E893">
        <v>0</v>
      </c>
      <c r="F893">
        <v>0</v>
      </c>
      <c r="H893" t="s">
        <v>155</v>
      </c>
      <c r="I893">
        <f t="shared" si="39"/>
        <v>0</v>
      </c>
      <c r="J893">
        <f t="shared" si="40"/>
        <v>0</v>
      </c>
      <c r="L893" t="str">
        <f t="shared" si="41"/>
        <v>6751NANUTARRA</v>
      </c>
      <c r="M893" t="s">
        <v>1198</v>
      </c>
    </row>
    <row r="894" spans="1:13">
      <c r="A894" t="s">
        <v>1220</v>
      </c>
      <c r="B894" t="s">
        <v>1228</v>
      </c>
      <c r="C894" t="s">
        <v>113</v>
      </c>
      <c r="D894">
        <v>5</v>
      </c>
      <c r="E894">
        <v>0</v>
      </c>
      <c r="F894">
        <v>0</v>
      </c>
      <c r="H894" t="s">
        <v>155</v>
      </c>
      <c r="I894">
        <f t="shared" si="39"/>
        <v>0</v>
      </c>
      <c r="J894">
        <f t="shared" si="40"/>
        <v>0</v>
      </c>
      <c r="L894" t="str">
        <f t="shared" si="41"/>
        <v>6751ROCKLEA</v>
      </c>
      <c r="M894" t="s">
        <v>1198</v>
      </c>
    </row>
    <row r="895" spans="1:13">
      <c r="A895" t="s">
        <v>1220</v>
      </c>
      <c r="B895" t="s">
        <v>1229</v>
      </c>
      <c r="C895" t="s">
        <v>113</v>
      </c>
      <c r="D895">
        <v>5</v>
      </c>
      <c r="E895">
        <v>0</v>
      </c>
      <c r="F895">
        <v>0</v>
      </c>
      <c r="H895" t="s">
        <v>155</v>
      </c>
      <c r="I895">
        <f t="shared" si="39"/>
        <v>0</v>
      </c>
      <c r="J895">
        <f t="shared" si="40"/>
        <v>0</v>
      </c>
      <c r="L895" t="str">
        <f t="shared" si="41"/>
        <v>6751TOM PRICE</v>
      </c>
      <c r="M895" t="s">
        <v>1198</v>
      </c>
    </row>
    <row r="896" spans="1:13">
      <c r="A896" t="s">
        <v>1220</v>
      </c>
      <c r="B896" t="s">
        <v>1230</v>
      </c>
      <c r="C896" t="s">
        <v>113</v>
      </c>
      <c r="D896">
        <v>5</v>
      </c>
      <c r="E896">
        <v>0</v>
      </c>
      <c r="F896">
        <v>0</v>
      </c>
      <c r="H896" t="s">
        <v>155</v>
      </c>
      <c r="I896">
        <f t="shared" si="39"/>
        <v>0</v>
      </c>
      <c r="J896">
        <f t="shared" si="40"/>
        <v>0</v>
      </c>
      <c r="L896" t="str">
        <f t="shared" si="41"/>
        <v>6751WITTENOOM</v>
      </c>
      <c r="M896" t="s">
        <v>1198</v>
      </c>
    </row>
    <row r="897" spans="1:13">
      <c r="A897" t="s">
        <v>1231</v>
      </c>
      <c r="B897" t="s">
        <v>1232</v>
      </c>
      <c r="C897" t="s">
        <v>113</v>
      </c>
      <c r="D897">
        <v>4</v>
      </c>
      <c r="E897">
        <v>0</v>
      </c>
      <c r="F897">
        <v>0</v>
      </c>
      <c r="H897" t="s">
        <v>155</v>
      </c>
      <c r="I897">
        <f t="shared" si="39"/>
        <v>0</v>
      </c>
      <c r="J897">
        <f t="shared" si="40"/>
        <v>0</v>
      </c>
      <c r="L897" t="str">
        <f t="shared" si="41"/>
        <v>6743CAMBRIDGE GULF</v>
      </c>
      <c r="M897" t="s">
        <v>1198</v>
      </c>
    </row>
    <row r="898" spans="1:13">
      <c r="A898" t="s">
        <v>1231</v>
      </c>
      <c r="B898" t="s">
        <v>1233</v>
      </c>
      <c r="C898" t="s">
        <v>113</v>
      </c>
      <c r="D898">
        <v>4</v>
      </c>
      <c r="E898">
        <v>0</v>
      </c>
      <c r="F898">
        <v>0</v>
      </c>
      <c r="H898" t="s">
        <v>155</v>
      </c>
      <c r="I898">
        <f t="shared" ref="I898:I961" si="42">IF(ISERROR(VLOOKUP(A898,SelPostCode,1,FALSE)),0,1)</f>
        <v>0</v>
      </c>
      <c r="J898">
        <f t="shared" ref="J898:J961" si="43">IF(I898=0,0,IF(ISERROR(VLOOKUP(B898,SelSuburb,1,FALSE)),0,1))</f>
        <v>0</v>
      </c>
      <c r="L898" t="str">
        <f t="shared" ref="L898:L961" si="44">CONCATENATE(A898,B898)</f>
        <v>6743DURACK</v>
      </c>
      <c r="M898" t="s">
        <v>1198</v>
      </c>
    </row>
    <row r="899" spans="1:13">
      <c r="A899" t="s">
        <v>1231</v>
      </c>
      <c r="B899" t="s">
        <v>1234</v>
      </c>
      <c r="C899" t="s">
        <v>113</v>
      </c>
      <c r="D899">
        <v>4</v>
      </c>
      <c r="E899">
        <v>0</v>
      </c>
      <c r="F899">
        <v>0</v>
      </c>
      <c r="H899" t="s">
        <v>155</v>
      </c>
      <c r="I899">
        <f t="shared" si="42"/>
        <v>0</v>
      </c>
      <c r="J899">
        <f t="shared" si="43"/>
        <v>0</v>
      </c>
      <c r="L899" t="str">
        <f t="shared" si="44"/>
        <v>6743GIBB</v>
      </c>
      <c r="M899" t="s">
        <v>1198</v>
      </c>
    </row>
    <row r="900" spans="1:13">
      <c r="A900" t="s">
        <v>1231</v>
      </c>
      <c r="B900" t="s">
        <v>1235</v>
      </c>
      <c r="C900" t="s">
        <v>113</v>
      </c>
      <c r="D900">
        <v>4</v>
      </c>
      <c r="E900">
        <v>0</v>
      </c>
      <c r="F900">
        <v>0</v>
      </c>
      <c r="H900" t="s">
        <v>155</v>
      </c>
      <c r="I900">
        <f t="shared" si="42"/>
        <v>0</v>
      </c>
      <c r="J900">
        <f t="shared" si="43"/>
        <v>0</v>
      </c>
      <c r="L900" t="str">
        <f t="shared" si="44"/>
        <v>6743KUNUNURRA</v>
      </c>
      <c r="M900" t="s">
        <v>1198</v>
      </c>
    </row>
    <row r="901" spans="1:13">
      <c r="A901" t="s">
        <v>1231</v>
      </c>
      <c r="B901" t="s">
        <v>1236</v>
      </c>
      <c r="C901" t="s">
        <v>113</v>
      </c>
      <c r="D901">
        <v>4</v>
      </c>
      <c r="E901">
        <v>0</v>
      </c>
      <c r="F901">
        <v>0</v>
      </c>
      <c r="H901" t="s">
        <v>155</v>
      </c>
      <c r="I901">
        <f t="shared" si="42"/>
        <v>0</v>
      </c>
      <c r="J901">
        <f t="shared" si="43"/>
        <v>0</v>
      </c>
      <c r="L901" t="str">
        <f t="shared" si="44"/>
        <v>6743LAKE ARGYLE</v>
      </c>
      <c r="M901" t="s">
        <v>1198</v>
      </c>
    </row>
    <row r="902" spans="1:13">
      <c r="A902" t="s">
        <v>1231</v>
      </c>
      <c r="B902" t="s">
        <v>1237</v>
      </c>
      <c r="C902" t="s">
        <v>113</v>
      </c>
      <c r="D902">
        <v>4</v>
      </c>
      <c r="E902">
        <v>0</v>
      </c>
      <c r="F902">
        <v>0</v>
      </c>
      <c r="H902" t="s">
        <v>155</v>
      </c>
      <c r="I902">
        <f t="shared" si="42"/>
        <v>0</v>
      </c>
      <c r="J902">
        <f t="shared" si="43"/>
        <v>0</v>
      </c>
      <c r="L902" t="str">
        <f t="shared" si="44"/>
        <v>6743WARMUN</v>
      </c>
      <c r="M902" t="s">
        <v>1198</v>
      </c>
    </row>
    <row r="903" spans="1:13">
      <c r="A903" t="s">
        <v>1238</v>
      </c>
      <c r="B903" t="s">
        <v>1239</v>
      </c>
      <c r="C903" t="s">
        <v>113</v>
      </c>
      <c r="D903">
        <v>4</v>
      </c>
      <c r="E903">
        <v>0</v>
      </c>
      <c r="F903">
        <v>0</v>
      </c>
      <c r="H903" t="s">
        <v>155</v>
      </c>
      <c r="I903">
        <f t="shared" si="42"/>
        <v>0</v>
      </c>
      <c r="J903">
        <f t="shared" si="43"/>
        <v>0</v>
      </c>
      <c r="L903" t="str">
        <f t="shared" si="44"/>
        <v>6740DRYSDALE RIVER</v>
      </c>
      <c r="M903" t="s">
        <v>1198</v>
      </c>
    </row>
    <row r="904" spans="1:13">
      <c r="A904" t="s">
        <v>1238</v>
      </c>
      <c r="B904" t="s">
        <v>1240</v>
      </c>
      <c r="C904" t="s">
        <v>113</v>
      </c>
      <c r="D904">
        <v>4</v>
      </c>
      <c r="E904">
        <v>0</v>
      </c>
      <c r="F904">
        <v>0</v>
      </c>
      <c r="H904" t="s">
        <v>155</v>
      </c>
      <c r="I904">
        <f t="shared" si="42"/>
        <v>0</v>
      </c>
      <c r="J904">
        <f t="shared" si="43"/>
        <v>0</v>
      </c>
      <c r="L904" t="str">
        <f t="shared" si="44"/>
        <v>6740KALUMBURU</v>
      </c>
      <c r="M904" t="s">
        <v>1198</v>
      </c>
    </row>
    <row r="905" spans="1:13">
      <c r="A905" t="s">
        <v>1238</v>
      </c>
      <c r="B905" t="s">
        <v>1241</v>
      </c>
      <c r="C905" t="s">
        <v>113</v>
      </c>
      <c r="D905">
        <v>4</v>
      </c>
      <c r="E905">
        <v>0</v>
      </c>
      <c r="F905">
        <v>0</v>
      </c>
      <c r="H905" t="s">
        <v>155</v>
      </c>
      <c r="I905">
        <f t="shared" si="42"/>
        <v>0</v>
      </c>
      <c r="J905">
        <f t="shared" si="43"/>
        <v>0</v>
      </c>
      <c r="L905" t="str">
        <f t="shared" si="44"/>
        <v>6740MITCHELL PLATEAU</v>
      </c>
      <c r="M905" t="s">
        <v>1198</v>
      </c>
    </row>
    <row r="906" spans="1:13">
      <c r="A906" t="s">
        <v>1238</v>
      </c>
      <c r="B906" t="s">
        <v>1242</v>
      </c>
      <c r="C906" t="s">
        <v>113</v>
      </c>
      <c r="D906">
        <v>4</v>
      </c>
      <c r="E906">
        <v>0</v>
      </c>
      <c r="F906">
        <v>0</v>
      </c>
      <c r="H906" t="s">
        <v>155</v>
      </c>
      <c r="I906">
        <f t="shared" si="42"/>
        <v>0</v>
      </c>
      <c r="J906">
        <f t="shared" si="43"/>
        <v>0</v>
      </c>
      <c r="L906" t="str">
        <f t="shared" si="44"/>
        <v>6740OOMBULGURRI</v>
      </c>
      <c r="M906" t="s">
        <v>1198</v>
      </c>
    </row>
    <row r="907" spans="1:13">
      <c r="A907" t="s">
        <v>1238</v>
      </c>
      <c r="B907" t="s">
        <v>1243</v>
      </c>
      <c r="C907" t="s">
        <v>113</v>
      </c>
      <c r="D907">
        <v>4</v>
      </c>
      <c r="E907">
        <v>0</v>
      </c>
      <c r="F907">
        <v>0</v>
      </c>
      <c r="H907" t="s">
        <v>155</v>
      </c>
      <c r="I907">
        <f t="shared" si="42"/>
        <v>0</v>
      </c>
      <c r="J907">
        <f t="shared" si="43"/>
        <v>0</v>
      </c>
      <c r="L907" t="str">
        <f t="shared" si="44"/>
        <v>6740PRINCE REGENT RIVER</v>
      </c>
      <c r="M907" t="s">
        <v>1198</v>
      </c>
    </row>
    <row r="908" spans="1:13">
      <c r="A908" t="s">
        <v>1238</v>
      </c>
      <c r="B908" t="s">
        <v>1244</v>
      </c>
      <c r="C908" t="s">
        <v>113</v>
      </c>
      <c r="D908">
        <v>4</v>
      </c>
      <c r="E908">
        <v>0</v>
      </c>
      <c r="F908">
        <v>0</v>
      </c>
      <c r="H908" t="s">
        <v>155</v>
      </c>
      <c r="I908">
        <f t="shared" si="42"/>
        <v>0</v>
      </c>
      <c r="J908">
        <f t="shared" si="43"/>
        <v>0</v>
      </c>
      <c r="L908" t="str">
        <f t="shared" si="44"/>
        <v>6740WYNDHAM</v>
      </c>
      <c r="M908" t="s">
        <v>1198</v>
      </c>
    </row>
    <row r="909" spans="1:13">
      <c r="A909" t="s">
        <v>1245</v>
      </c>
      <c r="B909" t="s">
        <v>1246</v>
      </c>
      <c r="C909" t="s">
        <v>113</v>
      </c>
      <c r="D909">
        <v>5</v>
      </c>
      <c r="E909">
        <v>0</v>
      </c>
      <c r="F909">
        <v>0</v>
      </c>
      <c r="H909" t="s">
        <v>155</v>
      </c>
      <c r="I909">
        <f t="shared" si="42"/>
        <v>0</v>
      </c>
      <c r="J909">
        <f t="shared" si="43"/>
        <v>0</v>
      </c>
      <c r="L909" t="str">
        <f t="shared" si="44"/>
        <v>6733KOOLAN ISLAND</v>
      </c>
      <c r="M909" t="s">
        <v>1198</v>
      </c>
    </row>
    <row r="910" spans="1:13">
      <c r="A910" t="s">
        <v>1247</v>
      </c>
      <c r="B910" t="s">
        <v>1248</v>
      </c>
      <c r="C910" t="s">
        <v>113</v>
      </c>
      <c r="D910">
        <v>5</v>
      </c>
      <c r="E910">
        <v>0</v>
      </c>
      <c r="F910">
        <v>0</v>
      </c>
      <c r="H910" t="s">
        <v>155</v>
      </c>
      <c r="I910">
        <f t="shared" si="42"/>
        <v>0</v>
      </c>
      <c r="J910">
        <f t="shared" si="43"/>
        <v>0</v>
      </c>
      <c r="L910" t="str">
        <f t="shared" si="44"/>
        <v>6731COCKATOO ISLAND</v>
      </c>
      <c r="M910" t="s">
        <v>1198</v>
      </c>
    </row>
    <row r="911" spans="1:13">
      <c r="A911" t="s">
        <v>1249</v>
      </c>
      <c r="B911" t="s">
        <v>1250</v>
      </c>
      <c r="C911" t="s">
        <v>113</v>
      </c>
      <c r="D911">
        <v>4</v>
      </c>
      <c r="E911">
        <v>0</v>
      </c>
      <c r="F911">
        <v>0</v>
      </c>
      <c r="H911" t="s">
        <v>155</v>
      </c>
      <c r="I911">
        <f t="shared" si="42"/>
        <v>0</v>
      </c>
      <c r="J911">
        <f t="shared" si="43"/>
        <v>0</v>
      </c>
      <c r="L911" t="str">
        <f t="shared" si="44"/>
        <v>6728CAMBALLIN</v>
      </c>
      <c r="M911" t="s">
        <v>1198</v>
      </c>
    </row>
    <row r="912" spans="1:13">
      <c r="A912" t="s">
        <v>1249</v>
      </c>
      <c r="B912" t="s">
        <v>477</v>
      </c>
      <c r="C912" t="s">
        <v>113</v>
      </c>
      <c r="D912">
        <v>4</v>
      </c>
      <c r="E912">
        <v>0</v>
      </c>
      <c r="F912">
        <v>0</v>
      </c>
      <c r="H912" t="s">
        <v>155</v>
      </c>
      <c r="I912">
        <f t="shared" si="42"/>
        <v>0</v>
      </c>
      <c r="J912">
        <f t="shared" si="43"/>
        <v>0</v>
      </c>
      <c r="L912" t="str">
        <f t="shared" si="44"/>
        <v>6728DERBY</v>
      </c>
      <c r="M912" t="s">
        <v>1198</v>
      </c>
    </row>
    <row r="913" spans="1:13">
      <c r="A913" t="s">
        <v>1249</v>
      </c>
      <c r="B913" t="s">
        <v>1251</v>
      </c>
      <c r="C913" t="s">
        <v>113</v>
      </c>
      <c r="D913">
        <v>4</v>
      </c>
      <c r="E913">
        <v>0</v>
      </c>
      <c r="F913">
        <v>0</v>
      </c>
      <c r="H913" t="s">
        <v>155</v>
      </c>
      <c r="I913">
        <f t="shared" si="42"/>
        <v>0</v>
      </c>
      <c r="J913">
        <f t="shared" si="43"/>
        <v>0</v>
      </c>
      <c r="L913" t="str">
        <f t="shared" si="44"/>
        <v>6728GEEGULLY CREEK</v>
      </c>
      <c r="M913" t="s">
        <v>1198</v>
      </c>
    </row>
    <row r="914" spans="1:13">
      <c r="A914" t="s">
        <v>1249</v>
      </c>
      <c r="B914" t="s">
        <v>1252</v>
      </c>
      <c r="C914" t="s">
        <v>113</v>
      </c>
      <c r="D914">
        <v>4</v>
      </c>
      <c r="E914">
        <v>0</v>
      </c>
      <c r="F914">
        <v>0</v>
      </c>
      <c r="H914" t="s">
        <v>155</v>
      </c>
      <c r="I914">
        <f t="shared" si="42"/>
        <v>0</v>
      </c>
      <c r="J914">
        <f t="shared" si="43"/>
        <v>0</v>
      </c>
      <c r="L914" t="str">
        <f t="shared" si="44"/>
        <v>6728KIMBOLTON</v>
      </c>
      <c r="M914" t="s">
        <v>1198</v>
      </c>
    </row>
    <row r="915" spans="1:13">
      <c r="A915" t="s">
        <v>1249</v>
      </c>
      <c r="B915" t="s">
        <v>1253</v>
      </c>
      <c r="C915" t="s">
        <v>113</v>
      </c>
      <c r="D915">
        <v>4</v>
      </c>
      <c r="E915">
        <v>0</v>
      </c>
      <c r="F915">
        <v>0</v>
      </c>
      <c r="H915" t="s">
        <v>155</v>
      </c>
      <c r="I915">
        <f t="shared" si="42"/>
        <v>0</v>
      </c>
      <c r="J915">
        <f t="shared" si="43"/>
        <v>0</v>
      </c>
      <c r="L915" t="str">
        <f t="shared" si="44"/>
        <v>6728KING LEOPOLD RANGES</v>
      </c>
      <c r="M915" t="s">
        <v>1198</v>
      </c>
    </row>
    <row r="916" spans="1:13">
      <c r="A916" t="s">
        <v>1249</v>
      </c>
      <c r="B916" t="s">
        <v>1254</v>
      </c>
      <c r="C916" t="s">
        <v>113</v>
      </c>
      <c r="D916">
        <v>4</v>
      </c>
      <c r="E916">
        <v>0</v>
      </c>
      <c r="F916">
        <v>0</v>
      </c>
      <c r="H916" t="s">
        <v>155</v>
      </c>
      <c r="I916">
        <f t="shared" si="42"/>
        <v>0</v>
      </c>
      <c r="J916">
        <f t="shared" si="43"/>
        <v>0</v>
      </c>
      <c r="L916" t="str">
        <f t="shared" si="44"/>
        <v>6728MEDA</v>
      </c>
      <c r="M916" t="s">
        <v>1198</v>
      </c>
    </row>
    <row r="917" spans="1:13">
      <c r="A917" t="s">
        <v>1249</v>
      </c>
      <c r="B917" t="s">
        <v>1255</v>
      </c>
      <c r="C917" t="s">
        <v>113</v>
      </c>
      <c r="D917">
        <v>4</v>
      </c>
      <c r="E917">
        <v>0</v>
      </c>
      <c r="F917">
        <v>0</v>
      </c>
      <c r="H917" t="s">
        <v>155</v>
      </c>
      <c r="I917">
        <f t="shared" si="42"/>
        <v>0</v>
      </c>
      <c r="J917">
        <f t="shared" si="43"/>
        <v>0</v>
      </c>
      <c r="L917" t="str">
        <f t="shared" si="44"/>
        <v>6728ST GEORGE RANGES</v>
      </c>
      <c r="M917" t="s">
        <v>1198</v>
      </c>
    </row>
    <row r="918" spans="1:13">
      <c r="A918" t="s">
        <v>1249</v>
      </c>
      <c r="B918" t="s">
        <v>1256</v>
      </c>
      <c r="C918" t="s">
        <v>113</v>
      </c>
      <c r="D918">
        <v>4</v>
      </c>
      <c r="E918">
        <v>0</v>
      </c>
      <c r="F918">
        <v>0</v>
      </c>
      <c r="H918" t="s">
        <v>155</v>
      </c>
      <c r="I918">
        <f t="shared" si="42"/>
        <v>0</v>
      </c>
      <c r="J918">
        <f t="shared" si="43"/>
        <v>0</v>
      </c>
      <c r="L918" t="str">
        <f t="shared" si="44"/>
        <v>6728WILLARE</v>
      </c>
      <c r="M918" t="s">
        <v>1198</v>
      </c>
    </row>
    <row r="919" spans="1:13">
      <c r="A919" t="s">
        <v>1257</v>
      </c>
      <c r="B919" t="s">
        <v>1258</v>
      </c>
      <c r="C919" t="s">
        <v>113</v>
      </c>
      <c r="D919">
        <v>3</v>
      </c>
      <c r="E919">
        <v>0</v>
      </c>
      <c r="F919">
        <v>2</v>
      </c>
      <c r="H919" t="s">
        <v>155</v>
      </c>
      <c r="I919">
        <f t="shared" si="42"/>
        <v>0</v>
      </c>
      <c r="J919">
        <f t="shared" si="43"/>
        <v>0</v>
      </c>
      <c r="L919" t="str">
        <f t="shared" si="44"/>
        <v>6726CABLE BEACH</v>
      </c>
      <c r="M919" t="s">
        <v>1198</v>
      </c>
    </row>
    <row r="920" spans="1:13">
      <c r="A920" t="s">
        <v>1259</v>
      </c>
      <c r="B920" t="s">
        <v>1260</v>
      </c>
      <c r="C920" t="s">
        <v>113</v>
      </c>
      <c r="D920">
        <v>3</v>
      </c>
      <c r="E920">
        <v>0</v>
      </c>
      <c r="F920">
        <v>0</v>
      </c>
      <c r="H920" t="s">
        <v>155</v>
      </c>
      <c r="I920">
        <f t="shared" si="42"/>
        <v>0</v>
      </c>
      <c r="J920">
        <f t="shared" si="43"/>
        <v>0</v>
      </c>
      <c r="L920" t="str">
        <f t="shared" si="44"/>
        <v>6725BILINGURR</v>
      </c>
      <c r="M920" t="s">
        <v>1198</v>
      </c>
    </row>
    <row r="921" spans="1:13">
      <c r="A921" t="s">
        <v>1259</v>
      </c>
      <c r="B921" t="s">
        <v>1261</v>
      </c>
      <c r="C921" t="s">
        <v>113</v>
      </c>
      <c r="D921">
        <v>3</v>
      </c>
      <c r="E921">
        <v>0</v>
      </c>
      <c r="F921">
        <v>2</v>
      </c>
      <c r="H921" t="s">
        <v>155</v>
      </c>
      <c r="I921">
        <f t="shared" si="42"/>
        <v>0</v>
      </c>
      <c r="J921">
        <f t="shared" si="43"/>
        <v>0</v>
      </c>
      <c r="L921" t="str">
        <f t="shared" si="44"/>
        <v>6725BROOME</v>
      </c>
      <c r="M921" t="s">
        <v>1198</v>
      </c>
    </row>
    <row r="922" spans="1:13">
      <c r="A922" t="s">
        <v>1259</v>
      </c>
      <c r="B922" t="s">
        <v>1262</v>
      </c>
      <c r="C922" t="s">
        <v>113</v>
      </c>
      <c r="D922">
        <v>4</v>
      </c>
      <c r="E922">
        <v>0</v>
      </c>
      <c r="F922">
        <v>0</v>
      </c>
      <c r="H922" t="s">
        <v>155</v>
      </c>
      <c r="I922">
        <f t="shared" si="42"/>
        <v>0</v>
      </c>
      <c r="J922">
        <f t="shared" si="43"/>
        <v>0</v>
      </c>
      <c r="L922" t="str">
        <f t="shared" si="44"/>
        <v>6725DAMPIER PENINSULA</v>
      </c>
      <c r="M922" t="s">
        <v>1198</v>
      </c>
    </row>
    <row r="923" spans="1:13">
      <c r="A923" t="s">
        <v>1259</v>
      </c>
      <c r="B923" t="s">
        <v>1263</v>
      </c>
      <c r="C923" t="s">
        <v>113</v>
      </c>
      <c r="D923">
        <v>3</v>
      </c>
      <c r="E923">
        <v>0</v>
      </c>
      <c r="F923">
        <v>0</v>
      </c>
      <c r="H923" t="s">
        <v>155</v>
      </c>
      <c r="I923">
        <f t="shared" si="42"/>
        <v>0</v>
      </c>
      <c r="J923">
        <f t="shared" si="43"/>
        <v>0</v>
      </c>
      <c r="L923" t="str">
        <f t="shared" si="44"/>
        <v>6725DJUGUN</v>
      </c>
      <c r="M923" t="s">
        <v>1198</v>
      </c>
    </row>
    <row r="924" spans="1:13">
      <c r="A924" t="s">
        <v>1259</v>
      </c>
      <c r="B924" t="s">
        <v>1264</v>
      </c>
      <c r="C924" t="s">
        <v>113</v>
      </c>
      <c r="D924">
        <v>4</v>
      </c>
      <c r="E924">
        <v>0</v>
      </c>
      <c r="F924">
        <v>0</v>
      </c>
      <c r="H924" t="s">
        <v>155</v>
      </c>
      <c r="I924">
        <f t="shared" si="42"/>
        <v>0</v>
      </c>
      <c r="J924">
        <f t="shared" si="43"/>
        <v>0</v>
      </c>
      <c r="L924" t="str">
        <f t="shared" si="44"/>
        <v>6725EIGHTY MILE BEACH</v>
      </c>
      <c r="M924" t="s">
        <v>1198</v>
      </c>
    </row>
    <row r="925" spans="1:13">
      <c r="A925" t="s">
        <v>1259</v>
      </c>
      <c r="B925" t="s">
        <v>1265</v>
      </c>
      <c r="C925" t="s">
        <v>113</v>
      </c>
      <c r="D925">
        <v>4</v>
      </c>
      <c r="E925">
        <v>0</v>
      </c>
      <c r="F925">
        <v>0</v>
      </c>
      <c r="H925" t="s">
        <v>155</v>
      </c>
      <c r="I925">
        <f t="shared" si="42"/>
        <v>0</v>
      </c>
      <c r="J925">
        <f t="shared" si="43"/>
        <v>0</v>
      </c>
      <c r="L925" t="str">
        <f t="shared" si="44"/>
        <v>6725GINGERAH</v>
      </c>
      <c r="M925" t="s">
        <v>1198</v>
      </c>
    </row>
    <row r="926" spans="1:13">
      <c r="A926" t="s">
        <v>1259</v>
      </c>
      <c r="B926" t="s">
        <v>1266</v>
      </c>
      <c r="C926" t="s">
        <v>113</v>
      </c>
      <c r="D926">
        <v>4</v>
      </c>
      <c r="E926">
        <v>0</v>
      </c>
      <c r="F926">
        <v>0</v>
      </c>
      <c r="H926" t="s">
        <v>155</v>
      </c>
      <c r="I926">
        <f t="shared" si="42"/>
        <v>0</v>
      </c>
      <c r="J926">
        <f t="shared" si="43"/>
        <v>0</v>
      </c>
      <c r="L926" t="str">
        <f t="shared" si="44"/>
        <v>6725LAGRANGE</v>
      </c>
      <c r="M926" t="s">
        <v>1198</v>
      </c>
    </row>
    <row r="927" spans="1:13">
      <c r="A927" t="s">
        <v>1259</v>
      </c>
      <c r="B927" t="s">
        <v>1267</v>
      </c>
      <c r="C927" t="s">
        <v>113</v>
      </c>
      <c r="D927">
        <v>3</v>
      </c>
      <c r="E927">
        <v>0</v>
      </c>
      <c r="F927">
        <v>0</v>
      </c>
      <c r="H927" t="s">
        <v>155</v>
      </c>
      <c r="I927">
        <f t="shared" si="42"/>
        <v>0</v>
      </c>
      <c r="J927">
        <f t="shared" si="43"/>
        <v>0</v>
      </c>
      <c r="L927" t="str">
        <f t="shared" si="44"/>
        <v>6725MINYIRR</v>
      </c>
      <c r="M927" t="s">
        <v>1198</v>
      </c>
    </row>
    <row r="928" spans="1:13">
      <c r="A928" t="s">
        <v>1259</v>
      </c>
      <c r="B928" t="s">
        <v>1268</v>
      </c>
      <c r="C928" t="s">
        <v>113</v>
      </c>
      <c r="D928">
        <v>4</v>
      </c>
      <c r="E928">
        <v>0</v>
      </c>
      <c r="F928">
        <v>0</v>
      </c>
      <c r="H928" t="s">
        <v>155</v>
      </c>
      <c r="I928">
        <f t="shared" si="42"/>
        <v>0</v>
      </c>
      <c r="J928">
        <f t="shared" si="43"/>
        <v>0</v>
      </c>
      <c r="L928" t="str">
        <f t="shared" si="44"/>
        <v>6725ROEBUCK</v>
      </c>
      <c r="M928" t="s">
        <v>1198</v>
      </c>
    </row>
    <row r="929" spans="1:13">
      <c r="A929" t="s">
        <v>1259</v>
      </c>
      <c r="B929" t="s">
        <v>1269</v>
      </c>
      <c r="C929" t="s">
        <v>113</v>
      </c>
      <c r="D929">
        <v>4</v>
      </c>
      <c r="E929">
        <v>0</v>
      </c>
      <c r="F929">
        <v>0</v>
      </c>
      <c r="H929" t="s">
        <v>155</v>
      </c>
      <c r="I929">
        <f t="shared" si="42"/>
        <v>0</v>
      </c>
      <c r="J929">
        <f t="shared" si="43"/>
        <v>0</v>
      </c>
      <c r="L929" t="str">
        <f t="shared" si="44"/>
        <v>6725WATERBANK</v>
      </c>
      <c r="M929" t="s">
        <v>1198</v>
      </c>
    </row>
    <row r="930" spans="1:13">
      <c r="A930" t="s">
        <v>1270</v>
      </c>
      <c r="B930" t="s">
        <v>1271</v>
      </c>
      <c r="C930" t="s">
        <v>113</v>
      </c>
      <c r="D930">
        <v>5</v>
      </c>
      <c r="E930">
        <v>0</v>
      </c>
      <c r="F930">
        <v>0</v>
      </c>
      <c r="H930" t="s">
        <v>155</v>
      </c>
      <c r="I930">
        <f t="shared" si="42"/>
        <v>0</v>
      </c>
      <c r="J930">
        <f t="shared" si="43"/>
        <v>0</v>
      </c>
      <c r="L930" t="str">
        <f t="shared" si="44"/>
        <v>6723GOLDSWORTHY</v>
      </c>
      <c r="M930" t="e">
        <v>#N/A</v>
      </c>
    </row>
    <row r="931" spans="1:13">
      <c r="A931" t="s">
        <v>1272</v>
      </c>
      <c r="B931" t="s">
        <v>1273</v>
      </c>
      <c r="C931" t="s">
        <v>113</v>
      </c>
      <c r="D931">
        <v>5</v>
      </c>
      <c r="E931">
        <v>0</v>
      </c>
      <c r="F931">
        <v>0</v>
      </c>
      <c r="H931" t="s">
        <v>155</v>
      </c>
      <c r="I931">
        <f t="shared" si="42"/>
        <v>0</v>
      </c>
      <c r="J931">
        <f t="shared" si="43"/>
        <v>0</v>
      </c>
      <c r="L931" t="str">
        <f t="shared" si="44"/>
        <v>6722BOODARIE</v>
      </c>
      <c r="M931" t="s">
        <v>1198</v>
      </c>
    </row>
    <row r="932" spans="1:13">
      <c r="A932" t="s">
        <v>1272</v>
      </c>
      <c r="B932" t="s">
        <v>1274</v>
      </c>
      <c r="C932" t="s">
        <v>113</v>
      </c>
      <c r="D932">
        <v>5</v>
      </c>
      <c r="E932">
        <v>0</v>
      </c>
      <c r="F932">
        <v>0</v>
      </c>
      <c r="H932" t="s">
        <v>155</v>
      </c>
      <c r="I932">
        <f t="shared" si="42"/>
        <v>0</v>
      </c>
      <c r="J932">
        <f t="shared" si="43"/>
        <v>0</v>
      </c>
      <c r="L932" t="str">
        <f t="shared" si="44"/>
        <v>6722DE GREY</v>
      </c>
      <c r="M932" t="s">
        <v>1198</v>
      </c>
    </row>
    <row r="933" spans="1:13">
      <c r="A933" t="s">
        <v>1272</v>
      </c>
      <c r="B933" t="s">
        <v>1275</v>
      </c>
      <c r="C933" t="s">
        <v>113</v>
      </c>
      <c r="D933">
        <v>5</v>
      </c>
      <c r="E933">
        <v>0</v>
      </c>
      <c r="F933">
        <v>0</v>
      </c>
      <c r="H933" t="s">
        <v>155</v>
      </c>
      <c r="I933">
        <f t="shared" si="42"/>
        <v>0</v>
      </c>
      <c r="J933">
        <f t="shared" si="43"/>
        <v>0</v>
      </c>
      <c r="L933" t="str">
        <f t="shared" si="44"/>
        <v>6722FINUCANE</v>
      </c>
      <c r="M933" t="s">
        <v>1198</v>
      </c>
    </row>
    <row r="934" spans="1:13">
      <c r="A934" t="s">
        <v>1272</v>
      </c>
      <c r="B934" t="s">
        <v>1276</v>
      </c>
      <c r="C934" t="s">
        <v>113</v>
      </c>
      <c r="D934">
        <v>5</v>
      </c>
      <c r="E934">
        <v>0</v>
      </c>
      <c r="F934">
        <v>0</v>
      </c>
      <c r="H934" t="s">
        <v>155</v>
      </c>
      <c r="I934">
        <f t="shared" si="42"/>
        <v>0</v>
      </c>
      <c r="J934">
        <f t="shared" si="43"/>
        <v>0</v>
      </c>
      <c r="L934" t="str">
        <f t="shared" si="44"/>
        <v>6722PIPPINGARRA</v>
      </c>
      <c r="M934" t="s">
        <v>1198</v>
      </c>
    </row>
    <row r="935" spans="1:13">
      <c r="A935" t="s">
        <v>1272</v>
      </c>
      <c r="B935" t="s">
        <v>1277</v>
      </c>
      <c r="C935" t="s">
        <v>113</v>
      </c>
      <c r="D935">
        <v>5</v>
      </c>
      <c r="E935">
        <v>0</v>
      </c>
      <c r="F935">
        <v>0</v>
      </c>
      <c r="H935" t="s">
        <v>155</v>
      </c>
      <c r="I935">
        <f t="shared" si="42"/>
        <v>0</v>
      </c>
      <c r="J935">
        <f t="shared" si="43"/>
        <v>0</v>
      </c>
      <c r="L935" t="str">
        <f t="shared" si="44"/>
        <v>6722SOUTH HEDLAND</v>
      </c>
      <c r="M935" t="s">
        <v>1198</v>
      </c>
    </row>
    <row r="936" spans="1:13">
      <c r="A936" t="s">
        <v>1278</v>
      </c>
      <c r="B936" t="s">
        <v>1279</v>
      </c>
      <c r="C936" t="s">
        <v>113</v>
      </c>
      <c r="D936">
        <v>5</v>
      </c>
      <c r="E936">
        <v>0</v>
      </c>
      <c r="F936">
        <v>0</v>
      </c>
      <c r="H936" t="s">
        <v>155</v>
      </c>
      <c r="I936">
        <f t="shared" si="42"/>
        <v>0</v>
      </c>
      <c r="J936">
        <f t="shared" si="43"/>
        <v>0</v>
      </c>
      <c r="L936" t="str">
        <f t="shared" si="44"/>
        <v>6721INDEE</v>
      </c>
      <c r="M936" t="s">
        <v>1198</v>
      </c>
    </row>
    <row r="937" spans="1:13">
      <c r="A937" t="s">
        <v>1278</v>
      </c>
      <c r="B937" t="s">
        <v>1280</v>
      </c>
      <c r="C937" t="s">
        <v>113</v>
      </c>
      <c r="D937">
        <v>5</v>
      </c>
      <c r="E937">
        <v>0</v>
      </c>
      <c r="F937">
        <v>0</v>
      </c>
      <c r="H937" t="s">
        <v>155</v>
      </c>
      <c r="I937">
        <f t="shared" si="42"/>
        <v>0</v>
      </c>
      <c r="J937">
        <f t="shared" si="43"/>
        <v>0</v>
      </c>
      <c r="L937" t="str">
        <f t="shared" si="44"/>
        <v>6721MUNDABULLANGANA</v>
      </c>
      <c r="M937" t="s">
        <v>1198</v>
      </c>
    </row>
    <row r="938" spans="1:13">
      <c r="A938" t="s">
        <v>1278</v>
      </c>
      <c r="B938" t="s">
        <v>1281</v>
      </c>
      <c r="C938" t="s">
        <v>113</v>
      </c>
      <c r="D938">
        <v>5</v>
      </c>
      <c r="E938">
        <v>0</v>
      </c>
      <c r="F938">
        <v>0</v>
      </c>
      <c r="H938" t="s">
        <v>155</v>
      </c>
      <c r="I938">
        <f t="shared" si="42"/>
        <v>0</v>
      </c>
      <c r="J938">
        <f t="shared" si="43"/>
        <v>0</v>
      </c>
      <c r="L938" t="str">
        <f t="shared" si="44"/>
        <v>6721PARDOO</v>
      </c>
      <c r="M938" t="s">
        <v>1198</v>
      </c>
    </row>
    <row r="939" spans="1:13">
      <c r="A939" t="s">
        <v>1278</v>
      </c>
      <c r="B939" t="s">
        <v>1282</v>
      </c>
      <c r="C939" t="s">
        <v>113</v>
      </c>
      <c r="D939">
        <v>5</v>
      </c>
      <c r="E939">
        <v>0</v>
      </c>
      <c r="F939">
        <v>0</v>
      </c>
      <c r="H939" t="s">
        <v>155</v>
      </c>
      <c r="I939">
        <f t="shared" si="42"/>
        <v>0</v>
      </c>
      <c r="J939">
        <f t="shared" si="43"/>
        <v>0</v>
      </c>
      <c r="L939" t="str">
        <f t="shared" si="44"/>
        <v>6721PORT HEDLAND</v>
      </c>
      <c r="M939" t="s">
        <v>1198</v>
      </c>
    </row>
    <row r="940" spans="1:13">
      <c r="A940" t="s">
        <v>1278</v>
      </c>
      <c r="B940" t="s">
        <v>1283</v>
      </c>
      <c r="C940" t="s">
        <v>113</v>
      </c>
      <c r="D940">
        <v>5</v>
      </c>
      <c r="E940">
        <v>0</v>
      </c>
      <c r="F940">
        <v>0</v>
      </c>
      <c r="H940" t="s">
        <v>155</v>
      </c>
      <c r="I940">
        <f t="shared" si="42"/>
        <v>0</v>
      </c>
      <c r="J940">
        <f t="shared" si="43"/>
        <v>0</v>
      </c>
      <c r="L940" t="str">
        <f t="shared" si="44"/>
        <v>6721REDBANK</v>
      </c>
      <c r="M940" t="s">
        <v>1198</v>
      </c>
    </row>
    <row r="941" spans="1:13">
      <c r="A941" t="s">
        <v>1278</v>
      </c>
      <c r="B941" t="s">
        <v>1284</v>
      </c>
      <c r="C941" t="s">
        <v>113</v>
      </c>
      <c r="D941">
        <v>5</v>
      </c>
      <c r="E941">
        <v>0</v>
      </c>
      <c r="F941">
        <v>0</v>
      </c>
      <c r="H941" t="s">
        <v>155</v>
      </c>
      <c r="I941">
        <f t="shared" si="42"/>
        <v>0</v>
      </c>
      <c r="J941">
        <f t="shared" si="43"/>
        <v>0</v>
      </c>
      <c r="L941" t="str">
        <f t="shared" si="44"/>
        <v>6721STRELLEY</v>
      </c>
      <c r="M941" t="s">
        <v>1198</v>
      </c>
    </row>
    <row r="942" spans="1:13">
      <c r="A942" t="s">
        <v>1278</v>
      </c>
      <c r="B942" t="s">
        <v>1285</v>
      </c>
      <c r="C942" t="s">
        <v>113</v>
      </c>
      <c r="D942">
        <v>5</v>
      </c>
      <c r="E942">
        <v>0</v>
      </c>
      <c r="F942">
        <v>0</v>
      </c>
      <c r="H942" t="s">
        <v>155</v>
      </c>
      <c r="I942">
        <f t="shared" si="42"/>
        <v>0</v>
      </c>
      <c r="J942">
        <f t="shared" si="43"/>
        <v>0</v>
      </c>
      <c r="L942" t="str">
        <f t="shared" si="44"/>
        <v>6721WALLAREENYA</v>
      </c>
      <c r="M942" t="s">
        <v>1198</v>
      </c>
    </row>
    <row r="943" spans="1:13">
      <c r="A943" t="s">
        <v>1278</v>
      </c>
      <c r="B943" t="s">
        <v>1286</v>
      </c>
      <c r="C943" t="s">
        <v>113</v>
      </c>
      <c r="D943">
        <v>5</v>
      </c>
      <c r="E943">
        <v>0</v>
      </c>
      <c r="F943">
        <v>0</v>
      </c>
      <c r="H943" t="s">
        <v>155</v>
      </c>
      <c r="I943">
        <f t="shared" si="42"/>
        <v>0</v>
      </c>
      <c r="J943">
        <f t="shared" si="43"/>
        <v>0</v>
      </c>
      <c r="L943" t="str">
        <f t="shared" si="44"/>
        <v>6721WEDGEFIELD</v>
      </c>
      <c r="M943" t="s">
        <v>1198</v>
      </c>
    </row>
    <row r="944" spans="1:13">
      <c r="A944" t="s">
        <v>1287</v>
      </c>
      <c r="B944" t="s">
        <v>1288</v>
      </c>
      <c r="C944" t="s">
        <v>113</v>
      </c>
      <c r="D944">
        <v>5</v>
      </c>
      <c r="E944">
        <v>0</v>
      </c>
      <c r="F944">
        <v>0</v>
      </c>
      <c r="H944" t="s">
        <v>155</v>
      </c>
      <c r="I944">
        <f t="shared" si="42"/>
        <v>0</v>
      </c>
      <c r="J944">
        <f t="shared" si="43"/>
        <v>0</v>
      </c>
      <c r="L944" t="str">
        <f t="shared" si="44"/>
        <v>6720COSSACK</v>
      </c>
      <c r="M944" t="s">
        <v>1198</v>
      </c>
    </row>
    <row r="945" spans="1:13">
      <c r="A945" t="s">
        <v>1287</v>
      </c>
      <c r="B945" t="s">
        <v>1289</v>
      </c>
      <c r="C945" t="s">
        <v>113</v>
      </c>
      <c r="D945">
        <v>4</v>
      </c>
      <c r="E945">
        <v>0</v>
      </c>
      <c r="F945">
        <v>0</v>
      </c>
      <c r="H945" t="s">
        <v>155</v>
      </c>
      <c r="I945">
        <f t="shared" si="42"/>
        <v>0</v>
      </c>
      <c r="J945">
        <f t="shared" si="43"/>
        <v>0</v>
      </c>
      <c r="L945" t="str">
        <f t="shared" si="44"/>
        <v>6720POINT SAMSON</v>
      </c>
      <c r="M945" t="s">
        <v>1198</v>
      </c>
    </row>
    <row r="946" spans="1:13">
      <c r="A946" t="s">
        <v>1287</v>
      </c>
      <c r="B946" t="s">
        <v>544</v>
      </c>
      <c r="C946" t="s">
        <v>113</v>
      </c>
      <c r="D946">
        <v>4</v>
      </c>
      <c r="E946">
        <v>0</v>
      </c>
      <c r="F946">
        <v>0</v>
      </c>
      <c r="H946" t="s">
        <v>155</v>
      </c>
      <c r="I946">
        <f t="shared" si="42"/>
        <v>0</v>
      </c>
      <c r="J946">
        <f t="shared" si="43"/>
        <v>0</v>
      </c>
      <c r="L946" t="str">
        <f t="shared" si="44"/>
        <v>6720WICKHAM</v>
      </c>
      <c r="M946" t="s">
        <v>1198</v>
      </c>
    </row>
    <row r="947" spans="1:13">
      <c r="A947" t="s">
        <v>1290</v>
      </c>
      <c r="B947" t="s">
        <v>1291</v>
      </c>
      <c r="C947" t="s">
        <v>113</v>
      </c>
      <c r="D947">
        <v>5</v>
      </c>
      <c r="E947">
        <v>0</v>
      </c>
      <c r="F947">
        <v>0</v>
      </c>
      <c r="H947" t="s">
        <v>155</v>
      </c>
      <c r="I947">
        <f t="shared" si="42"/>
        <v>0</v>
      </c>
      <c r="J947">
        <f t="shared" si="43"/>
        <v>0</v>
      </c>
      <c r="L947" t="str">
        <f t="shared" si="44"/>
        <v>6718ROEBOURNE</v>
      </c>
      <c r="M947" t="s">
        <v>1198</v>
      </c>
    </row>
    <row r="948" spans="1:13">
      <c r="A948" t="s">
        <v>1290</v>
      </c>
      <c r="B948" t="s">
        <v>1292</v>
      </c>
      <c r="C948" t="s">
        <v>113</v>
      </c>
      <c r="D948">
        <v>5</v>
      </c>
      <c r="E948">
        <v>0</v>
      </c>
      <c r="F948">
        <v>0</v>
      </c>
      <c r="H948" t="s">
        <v>155</v>
      </c>
      <c r="I948">
        <f t="shared" si="42"/>
        <v>0</v>
      </c>
      <c r="J948">
        <f t="shared" si="43"/>
        <v>0</v>
      </c>
      <c r="L948" t="str">
        <f t="shared" si="44"/>
        <v>6718WHIM CREEK</v>
      </c>
      <c r="M948" t="s">
        <v>1198</v>
      </c>
    </row>
    <row r="949" spans="1:13">
      <c r="A949" t="s">
        <v>1293</v>
      </c>
      <c r="B949" t="s">
        <v>705</v>
      </c>
      <c r="C949" t="s">
        <v>113</v>
      </c>
      <c r="D949">
        <v>5</v>
      </c>
      <c r="E949">
        <v>0</v>
      </c>
      <c r="F949">
        <v>0</v>
      </c>
      <c r="H949" t="s">
        <v>155</v>
      </c>
      <c r="I949">
        <f t="shared" si="42"/>
        <v>0</v>
      </c>
      <c r="J949">
        <f t="shared" si="43"/>
        <v>0</v>
      </c>
      <c r="L949" t="str">
        <f t="shared" si="44"/>
        <v>6716FORTESCUE</v>
      </c>
      <c r="M949" t="s">
        <v>1198</v>
      </c>
    </row>
    <row r="950" spans="1:13">
      <c r="A950" t="s">
        <v>1293</v>
      </c>
      <c r="B950" t="s">
        <v>1294</v>
      </c>
      <c r="C950" t="s">
        <v>113</v>
      </c>
      <c r="D950">
        <v>5</v>
      </c>
      <c r="E950">
        <v>0</v>
      </c>
      <c r="F950">
        <v>0</v>
      </c>
      <c r="H950" t="s">
        <v>155</v>
      </c>
      <c r="I950">
        <f t="shared" si="42"/>
        <v>0</v>
      </c>
      <c r="J950">
        <f t="shared" si="43"/>
        <v>0</v>
      </c>
      <c r="L950" t="str">
        <f t="shared" si="44"/>
        <v>6716HAMERSLEY RANGE</v>
      </c>
      <c r="M950" t="s">
        <v>1198</v>
      </c>
    </row>
    <row r="951" spans="1:13">
      <c r="A951" t="s">
        <v>1293</v>
      </c>
      <c r="B951" t="s">
        <v>1295</v>
      </c>
      <c r="C951" t="s">
        <v>113</v>
      </c>
      <c r="D951">
        <v>5</v>
      </c>
      <c r="E951">
        <v>0</v>
      </c>
      <c r="F951">
        <v>0</v>
      </c>
      <c r="H951" t="s">
        <v>155</v>
      </c>
      <c r="I951">
        <f t="shared" si="42"/>
        <v>0</v>
      </c>
      <c r="J951">
        <f t="shared" si="43"/>
        <v>0</v>
      </c>
      <c r="L951" t="str">
        <f t="shared" si="44"/>
        <v>6716MILLSTREAM</v>
      </c>
      <c r="M951" t="s">
        <v>1198</v>
      </c>
    </row>
    <row r="952" spans="1:13">
      <c r="A952" t="s">
        <v>1293</v>
      </c>
      <c r="B952" t="s">
        <v>1296</v>
      </c>
      <c r="C952" t="s">
        <v>113</v>
      </c>
      <c r="D952">
        <v>5</v>
      </c>
      <c r="E952">
        <v>0</v>
      </c>
      <c r="F952">
        <v>0</v>
      </c>
      <c r="H952" t="s">
        <v>155</v>
      </c>
      <c r="I952">
        <f t="shared" si="42"/>
        <v>0</v>
      </c>
      <c r="J952">
        <f t="shared" si="43"/>
        <v>0</v>
      </c>
      <c r="L952" t="str">
        <f t="shared" si="44"/>
        <v>6716PANNAWONICA</v>
      </c>
      <c r="M952" t="s">
        <v>1198</v>
      </c>
    </row>
    <row r="953" spans="1:13">
      <c r="A953" t="s">
        <v>1297</v>
      </c>
      <c r="B953" t="s">
        <v>1298</v>
      </c>
      <c r="C953" t="s">
        <v>113</v>
      </c>
      <c r="D953">
        <v>5</v>
      </c>
      <c r="E953">
        <v>0</v>
      </c>
      <c r="F953">
        <v>0</v>
      </c>
      <c r="H953" t="s">
        <v>155</v>
      </c>
      <c r="I953">
        <f t="shared" si="42"/>
        <v>0</v>
      </c>
      <c r="J953">
        <f t="shared" si="43"/>
        <v>0</v>
      </c>
      <c r="L953" t="str">
        <f t="shared" si="44"/>
        <v>6714ANTONYMYRE</v>
      </c>
      <c r="M953" t="s">
        <v>1198</v>
      </c>
    </row>
    <row r="954" spans="1:13">
      <c r="A954" t="s">
        <v>1297</v>
      </c>
      <c r="B954" t="s">
        <v>1299</v>
      </c>
      <c r="C954" t="s">
        <v>113</v>
      </c>
      <c r="D954">
        <v>5</v>
      </c>
      <c r="E954">
        <v>0</v>
      </c>
      <c r="F954">
        <v>0</v>
      </c>
      <c r="H954" t="s">
        <v>155</v>
      </c>
      <c r="I954">
        <f t="shared" si="42"/>
        <v>0</v>
      </c>
      <c r="J954">
        <f t="shared" si="43"/>
        <v>0</v>
      </c>
      <c r="L954" t="str">
        <f t="shared" si="44"/>
        <v>6714BALLA BALLA</v>
      </c>
      <c r="M954" t="s">
        <v>1198</v>
      </c>
    </row>
    <row r="955" spans="1:13">
      <c r="A955" t="s">
        <v>1297</v>
      </c>
      <c r="B955" t="s">
        <v>1300</v>
      </c>
      <c r="C955" t="s">
        <v>113</v>
      </c>
      <c r="D955">
        <v>5</v>
      </c>
      <c r="E955">
        <v>0</v>
      </c>
      <c r="F955">
        <v>0</v>
      </c>
      <c r="H955" t="s">
        <v>155</v>
      </c>
      <c r="I955">
        <f t="shared" si="42"/>
        <v>0</v>
      </c>
      <c r="J955">
        <f t="shared" si="43"/>
        <v>0</v>
      </c>
      <c r="L955" t="str">
        <f t="shared" si="44"/>
        <v>6714BAYNTON</v>
      </c>
      <c r="M955" t="s">
        <v>1198</v>
      </c>
    </row>
    <row r="956" spans="1:13">
      <c r="A956" t="s">
        <v>1297</v>
      </c>
      <c r="B956" t="s">
        <v>1301</v>
      </c>
      <c r="C956" t="s">
        <v>113</v>
      </c>
      <c r="D956">
        <v>5</v>
      </c>
      <c r="E956">
        <v>0</v>
      </c>
      <c r="F956">
        <v>0</v>
      </c>
      <c r="H956" t="s">
        <v>155</v>
      </c>
      <c r="I956">
        <f t="shared" si="42"/>
        <v>0</v>
      </c>
      <c r="J956">
        <f t="shared" si="43"/>
        <v>0</v>
      </c>
      <c r="L956" t="str">
        <f t="shared" si="44"/>
        <v>6714BULGARRA</v>
      </c>
      <c r="M956" t="s">
        <v>1198</v>
      </c>
    </row>
    <row r="957" spans="1:13">
      <c r="A957" t="s">
        <v>1297</v>
      </c>
      <c r="B957" t="s">
        <v>1302</v>
      </c>
      <c r="C957" t="s">
        <v>113</v>
      </c>
      <c r="D957">
        <v>5</v>
      </c>
      <c r="E957">
        <v>0</v>
      </c>
      <c r="F957">
        <v>0</v>
      </c>
      <c r="H957" t="s">
        <v>155</v>
      </c>
      <c r="I957">
        <f t="shared" si="42"/>
        <v>0</v>
      </c>
      <c r="J957">
        <f t="shared" si="43"/>
        <v>0</v>
      </c>
      <c r="L957" t="str">
        <f t="shared" si="44"/>
        <v>6714BURRUP</v>
      </c>
      <c r="M957" t="s">
        <v>1198</v>
      </c>
    </row>
    <row r="958" spans="1:13">
      <c r="A958" t="s">
        <v>1297</v>
      </c>
      <c r="B958" t="s">
        <v>1303</v>
      </c>
      <c r="C958" t="s">
        <v>113</v>
      </c>
      <c r="D958">
        <v>5</v>
      </c>
      <c r="E958">
        <v>0</v>
      </c>
      <c r="F958">
        <v>0</v>
      </c>
      <c r="H958" t="s">
        <v>155</v>
      </c>
      <c r="I958">
        <f t="shared" si="42"/>
        <v>0</v>
      </c>
      <c r="J958">
        <f t="shared" si="43"/>
        <v>0</v>
      </c>
      <c r="L958" t="str">
        <f t="shared" si="44"/>
        <v>6714CLEAVERVILLE</v>
      </c>
      <c r="M958" t="s">
        <v>1198</v>
      </c>
    </row>
    <row r="959" spans="1:13">
      <c r="A959" t="s">
        <v>1297</v>
      </c>
      <c r="B959" t="s">
        <v>1304</v>
      </c>
      <c r="C959" t="s">
        <v>113</v>
      </c>
      <c r="D959">
        <v>5</v>
      </c>
      <c r="E959">
        <v>0</v>
      </c>
      <c r="F959">
        <v>0</v>
      </c>
      <c r="H959" t="s">
        <v>155</v>
      </c>
      <c r="I959">
        <f t="shared" si="42"/>
        <v>0</v>
      </c>
      <c r="J959">
        <f t="shared" si="43"/>
        <v>0</v>
      </c>
      <c r="L959" t="str">
        <f t="shared" si="44"/>
        <v>6714COOYA POOYA</v>
      </c>
      <c r="M959" t="s">
        <v>1198</v>
      </c>
    </row>
    <row r="960" spans="1:13">
      <c r="A960" t="s">
        <v>1297</v>
      </c>
      <c r="B960" t="s">
        <v>1305</v>
      </c>
      <c r="C960" t="s">
        <v>113</v>
      </c>
      <c r="D960">
        <v>5</v>
      </c>
      <c r="E960">
        <v>0</v>
      </c>
      <c r="F960">
        <v>0</v>
      </c>
      <c r="H960" t="s">
        <v>155</v>
      </c>
      <c r="I960">
        <f t="shared" si="42"/>
        <v>0</v>
      </c>
      <c r="J960">
        <f t="shared" si="43"/>
        <v>0</v>
      </c>
      <c r="L960" t="str">
        <f t="shared" si="44"/>
        <v>6714GAP RIDGE</v>
      </c>
      <c r="M960" t="s">
        <v>1198</v>
      </c>
    </row>
    <row r="961" spans="1:13">
      <c r="A961" t="s">
        <v>1297</v>
      </c>
      <c r="B961" t="s">
        <v>1306</v>
      </c>
      <c r="C961" t="s">
        <v>113</v>
      </c>
      <c r="D961">
        <v>5</v>
      </c>
      <c r="E961">
        <v>0</v>
      </c>
      <c r="F961">
        <v>0</v>
      </c>
      <c r="H961" t="s">
        <v>155</v>
      </c>
      <c r="I961">
        <f t="shared" si="42"/>
        <v>0</v>
      </c>
      <c r="J961">
        <f t="shared" si="43"/>
        <v>0</v>
      </c>
      <c r="L961" t="str">
        <f t="shared" si="44"/>
        <v>6714GNOOREA</v>
      </c>
      <c r="M961" t="s">
        <v>1198</v>
      </c>
    </row>
    <row r="962" spans="1:13">
      <c r="A962" t="s">
        <v>1297</v>
      </c>
      <c r="B962" t="s">
        <v>1307</v>
      </c>
      <c r="C962" t="s">
        <v>113</v>
      </c>
      <c r="D962">
        <v>5</v>
      </c>
      <c r="E962">
        <v>0</v>
      </c>
      <c r="F962">
        <v>0</v>
      </c>
      <c r="H962" t="s">
        <v>155</v>
      </c>
      <c r="I962">
        <f t="shared" ref="I962:I1025" si="45">IF(ISERROR(VLOOKUP(A962,SelPostCode,1,FALSE)),0,1)</f>
        <v>0</v>
      </c>
      <c r="J962">
        <f t="shared" ref="J962:J1025" si="46">IF(I962=0,0,IF(ISERROR(VLOOKUP(B962,SelSuburb,1,FALSE)),0,1))</f>
        <v>0</v>
      </c>
      <c r="L962" t="str">
        <f t="shared" ref="L962:L1025" si="47">CONCATENATE(A962,B962)</f>
        <v>6714KARRATHA</v>
      </c>
      <c r="M962" t="s">
        <v>1198</v>
      </c>
    </row>
    <row r="963" spans="1:13">
      <c r="A963" t="s">
        <v>1297</v>
      </c>
      <c r="B963" t="s">
        <v>1308</v>
      </c>
      <c r="C963" t="s">
        <v>113</v>
      </c>
      <c r="D963">
        <v>5</v>
      </c>
      <c r="E963">
        <v>0</v>
      </c>
      <c r="F963">
        <v>0</v>
      </c>
      <c r="H963" t="s">
        <v>155</v>
      </c>
      <c r="I963">
        <f t="shared" si="45"/>
        <v>0</v>
      </c>
      <c r="J963">
        <f t="shared" si="46"/>
        <v>0</v>
      </c>
      <c r="L963" t="str">
        <f t="shared" si="47"/>
        <v>6714KARRATHA INDUSTRIAL ESTATE</v>
      </c>
      <c r="M963" t="s">
        <v>1198</v>
      </c>
    </row>
    <row r="964" spans="1:13">
      <c r="A964" t="s">
        <v>1297</v>
      </c>
      <c r="B964" t="s">
        <v>1309</v>
      </c>
      <c r="C964" t="s">
        <v>113</v>
      </c>
      <c r="D964">
        <v>5</v>
      </c>
      <c r="E964">
        <v>0</v>
      </c>
      <c r="F964">
        <v>0</v>
      </c>
      <c r="H964" t="s">
        <v>155</v>
      </c>
      <c r="I964">
        <f t="shared" si="45"/>
        <v>0</v>
      </c>
      <c r="J964">
        <f t="shared" si="46"/>
        <v>0</v>
      </c>
      <c r="L964" t="str">
        <f t="shared" si="47"/>
        <v>6714MAITLAND</v>
      </c>
      <c r="M964" t="s">
        <v>1198</v>
      </c>
    </row>
    <row r="965" spans="1:13">
      <c r="A965" t="s">
        <v>1297</v>
      </c>
      <c r="B965" t="s">
        <v>1310</v>
      </c>
      <c r="C965" t="s">
        <v>113</v>
      </c>
      <c r="D965">
        <v>5</v>
      </c>
      <c r="E965">
        <v>0</v>
      </c>
      <c r="F965">
        <v>0</v>
      </c>
      <c r="H965" t="s">
        <v>155</v>
      </c>
      <c r="I965">
        <f t="shared" si="45"/>
        <v>0</v>
      </c>
      <c r="J965">
        <f t="shared" si="46"/>
        <v>0</v>
      </c>
      <c r="L965" t="str">
        <f t="shared" si="47"/>
        <v>6714MARDIE</v>
      </c>
      <c r="M965" t="s">
        <v>1198</v>
      </c>
    </row>
    <row r="966" spans="1:13">
      <c r="A966" t="s">
        <v>1297</v>
      </c>
      <c r="B966" t="s">
        <v>1311</v>
      </c>
      <c r="C966" t="s">
        <v>113</v>
      </c>
      <c r="D966">
        <v>5</v>
      </c>
      <c r="E966">
        <v>0</v>
      </c>
      <c r="F966">
        <v>0</v>
      </c>
      <c r="H966" t="s">
        <v>155</v>
      </c>
      <c r="I966">
        <f t="shared" si="45"/>
        <v>0</v>
      </c>
      <c r="J966">
        <f t="shared" si="46"/>
        <v>0</v>
      </c>
      <c r="L966" t="str">
        <f t="shared" si="47"/>
        <v>6714MILLARS WELL</v>
      </c>
      <c r="M966" t="s">
        <v>1198</v>
      </c>
    </row>
    <row r="967" spans="1:13">
      <c r="A967" t="s">
        <v>1297</v>
      </c>
      <c r="B967" t="s">
        <v>1312</v>
      </c>
      <c r="C967" t="s">
        <v>113</v>
      </c>
      <c r="D967">
        <v>5</v>
      </c>
      <c r="E967">
        <v>0</v>
      </c>
      <c r="F967">
        <v>0</v>
      </c>
      <c r="H967" t="s">
        <v>155</v>
      </c>
      <c r="I967">
        <f t="shared" si="45"/>
        <v>0</v>
      </c>
      <c r="J967">
        <f t="shared" si="46"/>
        <v>0</v>
      </c>
      <c r="L967" t="str">
        <f t="shared" si="47"/>
        <v>6714MOUNT ANKETELL</v>
      </c>
      <c r="M967" t="s">
        <v>1198</v>
      </c>
    </row>
    <row r="968" spans="1:13">
      <c r="A968" t="s">
        <v>1297</v>
      </c>
      <c r="B968" t="s">
        <v>1313</v>
      </c>
      <c r="C968" t="s">
        <v>113</v>
      </c>
      <c r="D968">
        <v>5</v>
      </c>
      <c r="E968">
        <v>0</v>
      </c>
      <c r="F968">
        <v>0</v>
      </c>
      <c r="H968" t="s">
        <v>155</v>
      </c>
      <c r="I968">
        <f t="shared" si="45"/>
        <v>0</v>
      </c>
      <c r="J968">
        <f t="shared" si="46"/>
        <v>0</v>
      </c>
      <c r="L968" t="str">
        <f t="shared" si="47"/>
        <v>6714MULATAGA</v>
      </c>
      <c r="M968" t="s">
        <v>1198</v>
      </c>
    </row>
    <row r="969" spans="1:13">
      <c r="A969" t="s">
        <v>1297</v>
      </c>
      <c r="B969" t="s">
        <v>1314</v>
      </c>
      <c r="C969" t="s">
        <v>113</v>
      </c>
      <c r="D969">
        <v>5</v>
      </c>
      <c r="E969">
        <v>0</v>
      </c>
      <c r="F969">
        <v>0</v>
      </c>
      <c r="H969" t="s">
        <v>155</v>
      </c>
      <c r="I969">
        <f t="shared" si="45"/>
        <v>0</v>
      </c>
      <c r="J969">
        <f t="shared" si="46"/>
        <v>0</v>
      </c>
      <c r="L969" t="str">
        <f t="shared" si="47"/>
        <v>6714NICKOL</v>
      </c>
      <c r="M969" t="s">
        <v>1198</v>
      </c>
    </row>
    <row r="970" spans="1:13">
      <c r="A970" t="s">
        <v>1297</v>
      </c>
      <c r="B970" t="s">
        <v>1315</v>
      </c>
      <c r="C970" t="s">
        <v>113</v>
      </c>
      <c r="D970">
        <v>5</v>
      </c>
      <c r="E970">
        <v>0</v>
      </c>
      <c r="F970">
        <v>0</v>
      </c>
      <c r="H970" t="s">
        <v>155</v>
      </c>
      <c r="I970">
        <f t="shared" si="45"/>
        <v>0</v>
      </c>
      <c r="J970">
        <f t="shared" si="46"/>
        <v>0</v>
      </c>
      <c r="L970" t="str">
        <f t="shared" si="47"/>
        <v>6714PEGS CREEK</v>
      </c>
      <c r="M970" t="s">
        <v>1198</v>
      </c>
    </row>
    <row r="971" spans="1:13">
      <c r="A971" t="s">
        <v>1297</v>
      </c>
      <c r="B971" t="s">
        <v>1316</v>
      </c>
      <c r="C971" t="s">
        <v>113</v>
      </c>
      <c r="D971">
        <v>5</v>
      </c>
      <c r="E971">
        <v>0</v>
      </c>
      <c r="F971">
        <v>0</v>
      </c>
      <c r="H971" t="s">
        <v>155</v>
      </c>
      <c r="I971">
        <f t="shared" si="45"/>
        <v>0</v>
      </c>
      <c r="J971">
        <f t="shared" si="46"/>
        <v>0</v>
      </c>
      <c r="L971" t="str">
        <f t="shared" si="47"/>
        <v>6714SHERLOCK</v>
      </c>
      <c r="M971" t="s">
        <v>1198</v>
      </c>
    </row>
    <row r="972" spans="1:13">
      <c r="A972" t="s">
        <v>1297</v>
      </c>
      <c r="B972" t="s">
        <v>1317</v>
      </c>
      <c r="C972" t="s">
        <v>113</v>
      </c>
      <c r="D972">
        <v>5</v>
      </c>
      <c r="E972">
        <v>0</v>
      </c>
      <c r="F972">
        <v>0</v>
      </c>
      <c r="H972" t="s">
        <v>155</v>
      </c>
      <c r="I972">
        <f t="shared" si="45"/>
        <v>0</v>
      </c>
      <c r="J972">
        <f t="shared" si="46"/>
        <v>0</v>
      </c>
      <c r="L972" t="str">
        <f t="shared" si="47"/>
        <v>6714STOVE HILL</v>
      </c>
      <c r="M972" t="s">
        <v>1198</v>
      </c>
    </row>
    <row r="973" spans="1:13">
      <c r="A973" t="s">
        <v>1318</v>
      </c>
      <c r="B973" t="s">
        <v>1319</v>
      </c>
      <c r="C973" t="s">
        <v>113</v>
      </c>
      <c r="D973">
        <v>4</v>
      </c>
      <c r="E973">
        <v>0</v>
      </c>
      <c r="F973">
        <v>0</v>
      </c>
      <c r="H973" t="s">
        <v>155</v>
      </c>
      <c r="I973">
        <f t="shared" si="45"/>
        <v>0</v>
      </c>
      <c r="J973">
        <f t="shared" si="46"/>
        <v>0</v>
      </c>
      <c r="L973" t="str">
        <f t="shared" si="47"/>
        <v>6713DAMPIER</v>
      </c>
      <c r="M973" t="s">
        <v>1198</v>
      </c>
    </row>
    <row r="974" spans="1:13">
      <c r="A974" t="s">
        <v>1318</v>
      </c>
      <c r="B974" t="s">
        <v>1320</v>
      </c>
      <c r="C974" t="s">
        <v>113</v>
      </c>
      <c r="D974">
        <v>4</v>
      </c>
      <c r="E974">
        <v>0</v>
      </c>
      <c r="F974">
        <v>0</v>
      </c>
      <c r="H974" t="s">
        <v>155</v>
      </c>
      <c r="I974">
        <f t="shared" si="45"/>
        <v>0</v>
      </c>
      <c r="J974">
        <f t="shared" si="46"/>
        <v>0</v>
      </c>
      <c r="L974" t="str">
        <f t="shared" si="47"/>
        <v>6713DAMPIER ARCHIPELAGO</v>
      </c>
      <c r="M974" t="s">
        <v>1198</v>
      </c>
    </row>
    <row r="975" spans="1:13">
      <c r="A975" t="s">
        <v>1321</v>
      </c>
      <c r="B975" t="s">
        <v>1322</v>
      </c>
      <c r="C975" t="s">
        <v>113</v>
      </c>
      <c r="D975">
        <v>5</v>
      </c>
      <c r="E975">
        <v>0</v>
      </c>
      <c r="F975">
        <v>0</v>
      </c>
      <c r="H975" t="s">
        <v>155</v>
      </c>
      <c r="I975">
        <f t="shared" si="45"/>
        <v>0</v>
      </c>
      <c r="J975">
        <f t="shared" si="46"/>
        <v>0</v>
      </c>
      <c r="L975" t="str">
        <f t="shared" si="47"/>
        <v>6712BARROW ISLAND</v>
      </c>
      <c r="M975" t="s">
        <v>1198</v>
      </c>
    </row>
    <row r="976" spans="1:13">
      <c r="A976" t="s">
        <v>1323</v>
      </c>
      <c r="B976" t="s">
        <v>1324</v>
      </c>
      <c r="C976" t="s">
        <v>113</v>
      </c>
      <c r="D976">
        <v>5</v>
      </c>
      <c r="E976">
        <v>0</v>
      </c>
      <c r="F976">
        <v>0</v>
      </c>
      <c r="H976" t="s">
        <v>155</v>
      </c>
      <c r="I976">
        <f t="shared" si="45"/>
        <v>0</v>
      </c>
      <c r="J976">
        <f t="shared" si="46"/>
        <v>0</v>
      </c>
      <c r="L976" t="str">
        <f t="shared" si="47"/>
        <v>6711THEVENARD ISLAND</v>
      </c>
      <c r="M976" t="s">
        <v>1198</v>
      </c>
    </row>
    <row r="977" spans="1:13">
      <c r="A977" t="s">
        <v>1325</v>
      </c>
      <c r="B977" t="s">
        <v>1326</v>
      </c>
      <c r="C977" t="s">
        <v>113</v>
      </c>
      <c r="D977">
        <v>5</v>
      </c>
      <c r="E977">
        <v>0</v>
      </c>
      <c r="F977">
        <v>0</v>
      </c>
      <c r="H977" t="s">
        <v>155</v>
      </c>
      <c r="I977">
        <f t="shared" si="45"/>
        <v>0</v>
      </c>
      <c r="J977">
        <f t="shared" si="46"/>
        <v>0</v>
      </c>
      <c r="L977" t="str">
        <f t="shared" si="47"/>
        <v>6710CANE</v>
      </c>
      <c r="M977" t="s">
        <v>1198</v>
      </c>
    </row>
    <row r="978" spans="1:13">
      <c r="A978" t="s">
        <v>1325</v>
      </c>
      <c r="B978" t="s">
        <v>1327</v>
      </c>
      <c r="C978" t="s">
        <v>113</v>
      </c>
      <c r="D978">
        <v>5</v>
      </c>
      <c r="E978">
        <v>0</v>
      </c>
      <c r="F978">
        <v>0</v>
      </c>
      <c r="H978" t="s">
        <v>155</v>
      </c>
      <c r="I978">
        <f t="shared" si="45"/>
        <v>0</v>
      </c>
      <c r="J978">
        <f t="shared" si="46"/>
        <v>0</v>
      </c>
      <c r="L978" t="str">
        <f t="shared" si="47"/>
        <v>6710ONSLOW</v>
      </c>
      <c r="M978" t="s">
        <v>1198</v>
      </c>
    </row>
    <row r="979" spans="1:13">
      <c r="A979" t="s">
        <v>1325</v>
      </c>
      <c r="B979" t="s">
        <v>1328</v>
      </c>
      <c r="C979" t="s">
        <v>113</v>
      </c>
      <c r="D979">
        <v>5</v>
      </c>
      <c r="E979">
        <v>0</v>
      </c>
      <c r="F979">
        <v>0</v>
      </c>
      <c r="H979" t="s">
        <v>155</v>
      </c>
      <c r="I979">
        <f t="shared" si="45"/>
        <v>0</v>
      </c>
      <c r="J979">
        <f t="shared" si="46"/>
        <v>0</v>
      </c>
      <c r="L979" t="str">
        <f t="shared" si="47"/>
        <v>6710PEEDAMULLA</v>
      </c>
      <c r="M979" t="s">
        <v>1198</v>
      </c>
    </row>
    <row r="980" spans="1:13">
      <c r="A980" t="s">
        <v>1325</v>
      </c>
      <c r="B980" t="s">
        <v>1329</v>
      </c>
      <c r="C980" t="s">
        <v>113</v>
      </c>
      <c r="D980">
        <v>5</v>
      </c>
      <c r="E980">
        <v>0</v>
      </c>
      <c r="F980">
        <v>0</v>
      </c>
      <c r="H980" t="s">
        <v>155</v>
      </c>
      <c r="I980">
        <f t="shared" si="45"/>
        <v>0</v>
      </c>
      <c r="J980">
        <f t="shared" si="46"/>
        <v>0</v>
      </c>
      <c r="L980" t="str">
        <f t="shared" si="47"/>
        <v>6710TALANDJI</v>
      </c>
      <c r="M980" t="s">
        <v>1198</v>
      </c>
    </row>
    <row r="981" spans="1:13">
      <c r="A981" t="s">
        <v>1325</v>
      </c>
      <c r="B981" t="s">
        <v>1330</v>
      </c>
      <c r="C981" t="s">
        <v>113</v>
      </c>
      <c r="D981">
        <v>5</v>
      </c>
      <c r="E981">
        <v>0</v>
      </c>
      <c r="F981">
        <v>0</v>
      </c>
      <c r="H981" t="s">
        <v>155</v>
      </c>
      <c r="I981">
        <f t="shared" si="45"/>
        <v>0</v>
      </c>
      <c r="J981">
        <f t="shared" si="46"/>
        <v>0</v>
      </c>
      <c r="L981" t="str">
        <f t="shared" si="47"/>
        <v>6710YANNARIE</v>
      </c>
      <c r="M981" t="s">
        <v>1198</v>
      </c>
    </row>
    <row r="982" spans="1:13">
      <c r="A982" t="s">
        <v>1331</v>
      </c>
      <c r="B982" t="s">
        <v>1332</v>
      </c>
      <c r="C982" t="s">
        <v>113</v>
      </c>
      <c r="D982">
        <v>4</v>
      </c>
      <c r="E982">
        <v>0</v>
      </c>
      <c r="F982">
        <v>0</v>
      </c>
      <c r="H982" t="s">
        <v>155</v>
      </c>
      <c r="I982">
        <f t="shared" si="45"/>
        <v>0</v>
      </c>
      <c r="J982">
        <f t="shared" si="46"/>
        <v>0</v>
      </c>
      <c r="L982" t="str">
        <f t="shared" si="47"/>
        <v>6707CAPE RANGE NATIONAL PARK</v>
      </c>
      <c r="M982" t="s">
        <v>1198</v>
      </c>
    </row>
    <row r="983" spans="1:13">
      <c r="A983" t="s">
        <v>1331</v>
      </c>
      <c r="B983" t="s">
        <v>1333</v>
      </c>
      <c r="C983" t="s">
        <v>113</v>
      </c>
      <c r="D983">
        <v>4</v>
      </c>
      <c r="E983">
        <v>0</v>
      </c>
      <c r="F983">
        <v>0</v>
      </c>
      <c r="H983" t="s">
        <v>155</v>
      </c>
      <c r="I983">
        <f t="shared" si="45"/>
        <v>0</v>
      </c>
      <c r="J983">
        <f t="shared" si="46"/>
        <v>0</v>
      </c>
      <c r="L983" t="str">
        <f t="shared" si="47"/>
        <v>6707EXMOUTH</v>
      </c>
      <c r="M983" t="s">
        <v>1198</v>
      </c>
    </row>
    <row r="984" spans="1:13">
      <c r="A984" t="s">
        <v>1331</v>
      </c>
      <c r="B984" t="s">
        <v>1334</v>
      </c>
      <c r="C984" t="s">
        <v>113</v>
      </c>
      <c r="D984">
        <v>4</v>
      </c>
      <c r="E984">
        <v>0</v>
      </c>
      <c r="F984">
        <v>0</v>
      </c>
      <c r="H984" t="s">
        <v>155</v>
      </c>
      <c r="I984">
        <f t="shared" si="45"/>
        <v>0</v>
      </c>
      <c r="J984">
        <f t="shared" si="46"/>
        <v>0</v>
      </c>
      <c r="L984" t="str">
        <f t="shared" si="47"/>
        <v>6707EXMOUTH GULF</v>
      </c>
      <c r="M984" t="s">
        <v>1198</v>
      </c>
    </row>
    <row r="985" spans="1:13">
      <c r="A985" t="s">
        <v>1331</v>
      </c>
      <c r="B985" t="s">
        <v>1335</v>
      </c>
      <c r="C985" t="s">
        <v>113</v>
      </c>
      <c r="D985">
        <v>4</v>
      </c>
      <c r="E985">
        <v>0</v>
      </c>
      <c r="F985">
        <v>0</v>
      </c>
      <c r="H985" t="s">
        <v>155</v>
      </c>
      <c r="I985">
        <f t="shared" si="45"/>
        <v>0</v>
      </c>
      <c r="J985">
        <f t="shared" si="46"/>
        <v>0</v>
      </c>
      <c r="L985" t="str">
        <f t="shared" si="47"/>
        <v>6707LEARMONTH</v>
      </c>
      <c r="M985" t="s">
        <v>1198</v>
      </c>
    </row>
    <row r="986" spans="1:13">
      <c r="A986" t="s">
        <v>1331</v>
      </c>
      <c r="B986" t="s">
        <v>1336</v>
      </c>
      <c r="C986" t="s">
        <v>113</v>
      </c>
      <c r="D986">
        <v>4</v>
      </c>
      <c r="E986">
        <v>0</v>
      </c>
      <c r="F986">
        <v>0</v>
      </c>
      <c r="H986" t="s">
        <v>155</v>
      </c>
      <c r="I986">
        <f t="shared" si="45"/>
        <v>0</v>
      </c>
      <c r="J986">
        <f t="shared" si="46"/>
        <v>0</v>
      </c>
      <c r="L986" t="str">
        <f t="shared" si="47"/>
        <v>6707NORTH WEST CAPE</v>
      </c>
      <c r="M986" t="s">
        <v>1198</v>
      </c>
    </row>
    <row r="987" spans="1:13">
      <c r="A987" t="s">
        <v>1337</v>
      </c>
      <c r="B987" t="s">
        <v>1338</v>
      </c>
      <c r="C987" t="s">
        <v>113</v>
      </c>
      <c r="D987">
        <v>4</v>
      </c>
      <c r="E987">
        <v>0</v>
      </c>
      <c r="F987">
        <v>0</v>
      </c>
      <c r="H987" t="s">
        <v>155</v>
      </c>
      <c r="I987">
        <f t="shared" si="45"/>
        <v>0</v>
      </c>
      <c r="J987">
        <f t="shared" si="46"/>
        <v>0</v>
      </c>
      <c r="L987" t="str">
        <f t="shared" si="47"/>
        <v>6705EAST LYONS RIVER</v>
      </c>
      <c r="M987" t="s">
        <v>1198</v>
      </c>
    </row>
    <row r="988" spans="1:13">
      <c r="A988" t="s">
        <v>1337</v>
      </c>
      <c r="B988" t="s">
        <v>1339</v>
      </c>
      <c r="C988" t="s">
        <v>113</v>
      </c>
      <c r="D988">
        <v>4</v>
      </c>
      <c r="E988">
        <v>0</v>
      </c>
      <c r="F988">
        <v>0</v>
      </c>
      <c r="H988" t="s">
        <v>155</v>
      </c>
      <c r="I988">
        <f t="shared" si="45"/>
        <v>0</v>
      </c>
      <c r="J988">
        <f t="shared" si="46"/>
        <v>0</v>
      </c>
      <c r="L988" t="str">
        <f t="shared" si="47"/>
        <v>6705GASCOYNE JUNCTION</v>
      </c>
      <c r="M988" t="s">
        <v>1198</v>
      </c>
    </row>
    <row r="989" spans="1:13">
      <c r="A989" t="s">
        <v>1337</v>
      </c>
      <c r="B989" t="s">
        <v>1340</v>
      </c>
      <c r="C989" t="s">
        <v>113</v>
      </c>
      <c r="D989">
        <v>4</v>
      </c>
      <c r="E989">
        <v>0</v>
      </c>
      <c r="F989">
        <v>0</v>
      </c>
      <c r="H989" t="s">
        <v>155</v>
      </c>
      <c r="I989">
        <f t="shared" si="45"/>
        <v>0</v>
      </c>
      <c r="J989">
        <f t="shared" si="46"/>
        <v>0</v>
      </c>
      <c r="L989" t="str">
        <f t="shared" si="47"/>
        <v>6705GASCOYNE RIVER</v>
      </c>
      <c r="M989" t="s">
        <v>1198</v>
      </c>
    </row>
    <row r="990" spans="1:13">
      <c r="A990" t="s">
        <v>1337</v>
      </c>
      <c r="B990" t="s">
        <v>1341</v>
      </c>
      <c r="C990" t="s">
        <v>113</v>
      </c>
      <c r="D990">
        <v>4</v>
      </c>
      <c r="E990">
        <v>0</v>
      </c>
      <c r="F990">
        <v>0</v>
      </c>
      <c r="H990" t="s">
        <v>155</v>
      </c>
      <c r="I990">
        <f t="shared" si="45"/>
        <v>0</v>
      </c>
      <c r="J990">
        <f t="shared" si="46"/>
        <v>0</v>
      </c>
      <c r="L990" t="str">
        <f t="shared" si="47"/>
        <v>6705WEST LYONS RIVER</v>
      </c>
      <c r="M990" t="s">
        <v>1198</v>
      </c>
    </row>
    <row r="991" spans="1:13">
      <c r="A991" t="s">
        <v>1342</v>
      </c>
      <c r="B991" t="s">
        <v>1343</v>
      </c>
      <c r="C991" t="s">
        <v>113</v>
      </c>
      <c r="D991">
        <v>4</v>
      </c>
      <c r="E991">
        <v>0</v>
      </c>
      <c r="F991">
        <v>0</v>
      </c>
      <c r="H991" t="s">
        <v>155</v>
      </c>
      <c r="I991">
        <f t="shared" si="45"/>
        <v>0</v>
      </c>
      <c r="J991">
        <f t="shared" si="46"/>
        <v>0</v>
      </c>
      <c r="L991" t="str">
        <f t="shared" si="47"/>
        <v>6701BABBAGE ISLAND</v>
      </c>
      <c r="M991" t="s">
        <v>1198</v>
      </c>
    </row>
    <row r="992" spans="1:13">
      <c r="A992" t="s">
        <v>1342</v>
      </c>
      <c r="B992" t="s">
        <v>1344</v>
      </c>
      <c r="C992" t="s">
        <v>113</v>
      </c>
      <c r="D992">
        <v>5</v>
      </c>
      <c r="E992">
        <v>0</v>
      </c>
      <c r="F992">
        <v>0</v>
      </c>
      <c r="H992" t="s">
        <v>155</v>
      </c>
      <c r="I992">
        <f t="shared" si="45"/>
        <v>0</v>
      </c>
      <c r="J992">
        <f t="shared" si="46"/>
        <v>0</v>
      </c>
      <c r="L992" t="str">
        <f t="shared" si="47"/>
        <v>6701BERNIER ISLAND</v>
      </c>
      <c r="M992" t="s">
        <v>1198</v>
      </c>
    </row>
    <row r="993" spans="1:13">
      <c r="A993" t="s">
        <v>1342</v>
      </c>
      <c r="B993" t="s">
        <v>1345</v>
      </c>
      <c r="C993" t="s">
        <v>113</v>
      </c>
      <c r="D993">
        <v>4</v>
      </c>
      <c r="E993">
        <v>0</v>
      </c>
      <c r="F993">
        <v>0</v>
      </c>
      <c r="H993" t="s">
        <v>155</v>
      </c>
      <c r="I993">
        <f t="shared" si="45"/>
        <v>0</v>
      </c>
      <c r="J993">
        <f t="shared" si="46"/>
        <v>0</v>
      </c>
      <c r="L993" t="str">
        <f t="shared" si="47"/>
        <v>6701BROCKMAN</v>
      </c>
      <c r="M993" t="s">
        <v>1198</v>
      </c>
    </row>
    <row r="994" spans="1:13">
      <c r="A994" t="s">
        <v>1342</v>
      </c>
      <c r="B994" t="s">
        <v>1346</v>
      </c>
      <c r="C994" t="s">
        <v>113</v>
      </c>
      <c r="D994">
        <v>4</v>
      </c>
      <c r="E994">
        <v>0</v>
      </c>
      <c r="F994">
        <v>0</v>
      </c>
      <c r="H994" t="s">
        <v>155</v>
      </c>
      <c r="I994">
        <f t="shared" si="45"/>
        <v>0</v>
      </c>
      <c r="J994">
        <f t="shared" si="46"/>
        <v>0</v>
      </c>
      <c r="L994" t="str">
        <f t="shared" si="47"/>
        <v>6701BROWN RANGE</v>
      </c>
      <c r="M994" t="s">
        <v>1198</v>
      </c>
    </row>
    <row r="995" spans="1:13">
      <c r="A995" t="s">
        <v>1342</v>
      </c>
      <c r="B995" t="s">
        <v>1347</v>
      </c>
      <c r="C995" t="s">
        <v>113</v>
      </c>
      <c r="D995">
        <v>4</v>
      </c>
      <c r="E995">
        <v>0</v>
      </c>
      <c r="F995">
        <v>0</v>
      </c>
      <c r="H995" t="s">
        <v>155</v>
      </c>
      <c r="I995">
        <f t="shared" si="45"/>
        <v>0</v>
      </c>
      <c r="J995">
        <f t="shared" si="46"/>
        <v>0</v>
      </c>
      <c r="L995" t="str">
        <f t="shared" si="47"/>
        <v>6701CARBLA</v>
      </c>
      <c r="M995" t="s">
        <v>1198</v>
      </c>
    </row>
    <row r="996" spans="1:13">
      <c r="A996" t="s">
        <v>1342</v>
      </c>
      <c r="B996" t="s">
        <v>1348</v>
      </c>
      <c r="C996" t="s">
        <v>113</v>
      </c>
      <c r="D996">
        <v>3</v>
      </c>
      <c r="E996">
        <v>0</v>
      </c>
      <c r="F996">
        <v>0</v>
      </c>
      <c r="H996" t="s">
        <v>155</v>
      </c>
      <c r="I996">
        <f t="shared" si="45"/>
        <v>0</v>
      </c>
      <c r="J996">
        <f t="shared" si="46"/>
        <v>0</v>
      </c>
      <c r="L996" t="str">
        <f t="shared" si="47"/>
        <v>6701CARNARVON</v>
      </c>
      <c r="M996" t="s">
        <v>1198</v>
      </c>
    </row>
    <row r="997" spans="1:13">
      <c r="A997" t="s">
        <v>1342</v>
      </c>
      <c r="B997" t="s">
        <v>1349</v>
      </c>
      <c r="C997" t="s">
        <v>113</v>
      </c>
      <c r="D997">
        <v>4</v>
      </c>
      <c r="E997">
        <v>0</v>
      </c>
      <c r="F997">
        <v>0</v>
      </c>
      <c r="H997" t="s">
        <v>155</v>
      </c>
      <c r="I997">
        <f t="shared" si="45"/>
        <v>0</v>
      </c>
      <c r="J997">
        <f t="shared" si="46"/>
        <v>0</v>
      </c>
      <c r="L997" t="str">
        <f t="shared" si="47"/>
        <v>6701CORAL BAY</v>
      </c>
      <c r="M997" t="s">
        <v>1198</v>
      </c>
    </row>
    <row r="998" spans="1:13">
      <c r="A998" t="s">
        <v>1342</v>
      </c>
      <c r="B998" t="s">
        <v>1350</v>
      </c>
      <c r="C998" t="s">
        <v>113</v>
      </c>
      <c r="D998">
        <v>5</v>
      </c>
      <c r="E998">
        <v>0</v>
      </c>
      <c r="F998">
        <v>0</v>
      </c>
      <c r="H998" t="s">
        <v>155</v>
      </c>
      <c r="I998">
        <f t="shared" si="45"/>
        <v>0</v>
      </c>
      <c r="J998">
        <f t="shared" si="46"/>
        <v>0</v>
      </c>
      <c r="L998" t="str">
        <f t="shared" si="47"/>
        <v>6701DORRE ISLAND</v>
      </c>
      <c r="M998" t="s">
        <v>1198</v>
      </c>
    </row>
    <row r="999" spans="1:13">
      <c r="A999" t="s">
        <v>1342</v>
      </c>
      <c r="B999" t="s">
        <v>1351</v>
      </c>
      <c r="C999" t="s">
        <v>113</v>
      </c>
      <c r="D999">
        <v>4</v>
      </c>
      <c r="E999">
        <v>0</v>
      </c>
      <c r="F999">
        <v>0</v>
      </c>
      <c r="H999" t="s">
        <v>155</v>
      </c>
      <c r="I999">
        <f t="shared" si="45"/>
        <v>0</v>
      </c>
      <c r="J999">
        <f t="shared" si="46"/>
        <v>0</v>
      </c>
      <c r="L999" t="str">
        <f t="shared" si="47"/>
        <v>6701EAST CARNARVON</v>
      </c>
      <c r="M999" t="s">
        <v>1198</v>
      </c>
    </row>
    <row r="1000" spans="1:13">
      <c r="A1000" t="s">
        <v>1342</v>
      </c>
      <c r="B1000" t="s">
        <v>1352</v>
      </c>
      <c r="C1000" t="s">
        <v>113</v>
      </c>
      <c r="D1000">
        <v>4</v>
      </c>
      <c r="E1000">
        <v>0</v>
      </c>
      <c r="F1000">
        <v>0</v>
      </c>
      <c r="H1000" t="s">
        <v>155</v>
      </c>
      <c r="I1000">
        <f t="shared" si="45"/>
        <v>0</v>
      </c>
      <c r="J1000">
        <f t="shared" si="46"/>
        <v>0</v>
      </c>
      <c r="L1000" t="str">
        <f t="shared" si="47"/>
        <v>6701GILROYD</v>
      </c>
      <c r="M1000" t="s">
        <v>1198</v>
      </c>
    </row>
    <row r="1001" spans="1:13">
      <c r="A1001" t="s">
        <v>1342</v>
      </c>
      <c r="B1001" t="s">
        <v>1353</v>
      </c>
      <c r="C1001" t="s">
        <v>113</v>
      </c>
      <c r="D1001">
        <v>4</v>
      </c>
      <c r="E1001">
        <v>0</v>
      </c>
      <c r="F1001">
        <v>0</v>
      </c>
      <c r="H1001" t="s">
        <v>155</v>
      </c>
      <c r="I1001">
        <f t="shared" si="45"/>
        <v>0</v>
      </c>
      <c r="J1001">
        <f t="shared" si="46"/>
        <v>0</v>
      </c>
      <c r="L1001" t="str">
        <f t="shared" si="47"/>
        <v>6701GREYS PLAIN</v>
      </c>
      <c r="M1001" t="s">
        <v>1198</v>
      </c>
    </row>
    <row r="1002" spans="1:13">
      <c r="A1002" t="s">
        <v>1342</v>
      </c>
      <c r="B1002" t="s">
        <v>1354</v>
      </c>
      <c r="C1002" t="s">
        <v>113</v>
      </c>
      <c r="D1002">
        <v>4</v>
      </c>
      <c r="E1002">
        <v>0</v>
      </c>
      <c r="F1002">
        <v>0</v>
      </c>
      <c r="H1002" t="s">
        <v>155</v>
      </c>
      <c r="I1002">
        <f t="shared" si="45"/>
        <v>0</v>
      </c>
      <c r="J1002">
        <f t="shared" si="46"/>
        <v>0</v>
      </c>
      <c r="L1002" t="str">
        <f t="shared" si="47"/>
        <v>6701INGGARDA</v>
      </c>
      <c r="M1002" t="s">
        <v>1198</v>
      </c>
    </row>
    <row r="1003" spans="1:13">
      <c r="A1003" t="s">
        <v>1342</v>
      </c>
      <c r="B1003" t="s">
        <v>1355</v>
      </c>
      <c r="C1003" t="s">
        <v>113</v>
      </c>
      <c r="D1003">
        <v>4</v>
      </c>
      <c r="E1003">
        <v>0</v>
      </c>
      <c r="F1003">
        <v>0</v>
      </c>
      <c r="H1003" t="s">
        <v>155</v>
      </c>
      <c r="I1003">
        <f t="shared" si="45"/>
        <v>0</v>
      </c>
      <c r="J1003">
        <f t="shared" si="46"/>
        <v>0</v>
      </c>
      <c r="L1003" t="str">
        <f t="shared" si="47"/>
        <v>6701KENNEDY RANGE</v>
      </c>
      <c r="M1003" t="s">
        <v>1198</v>
      </c>
    </row>
    <row r="1004" spans="1:13">
      <c r="A1004" t="s">
        <v>1342</v>
      </c>
      <c r="B1004" t="s">
        <v>1356</v>
      </c>
      <c r="C1004" t="s">
        <v>113</v>
      </c>
      <c r="D1004">
        <v>4</v>
      </c>
      <c r="E1004">
        <v>0</v>
      </c>
      <c r="F1004">
        <v>0</v>
      </c>
      <c r="H1004" t="s">
        <v>155</v>
      </c>
      <c r="I1004">
        <f t="shared" si="45"/>
        <v>0</v>
      </c>
      <c r="J1004">
        <f t="shared" si="46"/>
        <v>0</v>
      </c>
      <c r="L1004" t="str">
        <f t="shared" si="47"/>
        <v>6701KINGSFORD</v>
      </c>
      <c r="M1004" t="s">
        <v>1198</v>
      </c>
    </row>
    <row r="1005" spans="1:13">
      <c r="A1005" t="s">
        <v>1342</v>
      </c>
      <c r="B1005" t="s">
        <v>1357</v>
      </c>
      <c r="C1005" t="s">
        <v>113</v>
      </c>
      <c r="D1005">
        <v>4</v>
      </c>
      <c r="E1005">
        <v>0</v>
      </c>
      <c r="F1005">
        <v>0</v>
      </c>
      <c r="H1005" t="s">
        <v>155</v>
      </c>
      <c r="I1005">
        <f t="shared" si="45"/>
        <v>0</v>
      </c>
      <c r="J1005">
        <f t="shared" si="46"/>
        <v>0</v>
      </c>
      <c r="L1005" t="str">
        <f t="shared" si="47"/>
        <v>6701LYNDON</v>
      </c>
      <c r="M1005" t="s">
        <v>1198</v>
      </c>
    </row>
    <row r="1006" spans="1:13">
      <c r="A1006" t="s">
        <v>1342</v>
      </c>
      <c r="B1006" t="s">
        <v>1358</v>
      </c>
      <c r="C1006" t="s">
        <v>113</v>
      </c>
      <c r="D1006">
        <v>4</v>
      </c>
      <c r="E1006">
        <v>0</v>
      </c>
      <c r="F1006">
        <v>0</v>
      </c>
      <c r="H1006" t="s">
        <v>155</v>
      </c>
      <c r="I1006">
        <f t="shared" si="45"/>
        <v>0</v>
      </c>
      <c r="J1006">
        <f t="shared" si="46"/>
        <v>0</v>
      </c>
      <c r="L1006" t="str">
        <f t="shared" si="47"/>
        <v>6701MACLEOD</v>
      </c>
      <c r="M1006" t="s">
        <v>1198</v>
      </c>
    </row>
    <row r="1007" spans="1:13">
      <c r="A1007" t="s">
        <v>1342</v>
      </c>
      <c r="B1007" t="s">
        <v>1359</v>
      </c>
      <c r="C1007" t="s">
        <v>113</v>
      </c>
      <c r="D1007">
        <v>4</v>
      </c>
      <c r="E1007">
        <v>0</v>
      </c>
      <c r="F1007">
        <v>0</v>
      </c>
      <c r="H1007" t="s">
        <v>155</v>
      </c>
      <c r="I1007">
        <f t="shared" si="45"/>
        <v>0</v>
      </c>
      <c r="J1007">
        <f t="shared" si="46"/>
        <v>0</v>
      </c>
      <c r="L1007" t="str">
        <f t="shared" si="47"/>
        <v>6701MASSEY BAY</v>
      </c>
      <c r="M1007" t="s">
        <v>1198</v>
      </c>
    </row>
    <row r="1008" spans="1:13">
      <c r="A1008" t="s">
        <v>1342</v>
      </c>
      <c r="B1008" t="s">
        <v>1360</v>
      </c>
      <c r="C1008" t="s">
        <v>113</v>
      </c>
      <c r="D1008">
        <v>4</v>
      </c>
      <c r="E1008">
        <v>0</v>
      </c>
      <c r="F1008">
        <v>0</v>
      </c>
      <c r="H1008" t="s">
        <v>155</v>
      </c>
      <c r="I1008">
        <f t="shared" si="45"/>
        <v>0</v>
      </c>
      <c r="J1008">
        <f t="shared" si="46"/>
        <v>0</v>
      </c>
      <c r="L1008" t="str">
        <f t="shared" si="47"/>
        <v>6701MAUDS LANDING</v>
      </c>
      <c r="M1008" t="s">
        <v>1198</v>
      </c>
    </row>
    <row r="1009" spans="1:13">
      <c r="A1009" t="s">
        <v>1342</v>
      </c>
      <c r="B1009" t="s">
        <v>1361</v>
      </c>
      <c r="C1009" t="s">
        <v>113</v>
      </c>
      <c r="D1009">
        <v>4</v>
      </c>
      <c r="E1009">
        <v>0</v>
      </c>
      <c r="F1009">
        <v>0</v>
      </c>
      <c r="H1009" t="s">
        <v>155</v>
      </c>
      <c r="I1009">
        <f t="shared" si="45"/>
        <v>0</v>
      </c>
      <c r="J1009">
        <f t="shared" si="46"/>
        <v>0</v>
      </c>
      <c r="L1009" t="str">
        <f t="shared" si="47"/>
        <v>6701MINILYA</v>
      </c>
      <c r="M1009" t="s">
        <v>1198</v>
      </c>
    </row>
    <row r="1010" spans="1:13">
      <c r="A1010" t="s">
        <v>1342</v>
      </c>
      <c r="B1010" t="s">
        <v>1362</v>
      </c>
      <c r="C1010" t="s">
        <v>113</v>
      </c>
      <c r="D1010">
        <v>4</v>
      </c>
      <c r="E1010">
        <v>0</v>
      </c>
      <c r="F1010">
        <v>0</v>
      </c>
      <c r="H1010" t="s">
        <v>155</v>
      </c>
      <c r="I1010">
        <f t="shared" si="45"/>
        <v>0</v>
      </c>
      <c r="J1010">
        <f t="shared" si="46"/>
        <v>0</v>
      </c>
      <c r="L1010" t="str">
        <f t="shared" si="47"/>
        <v>6701MORGANTOWN</v>
      </c>
      <c r="M1010" t="s">
        <v>1198</v>
      </c>
    </row>
    <row r="1011" spans="1:13">
      <c r="A1011" t="s">
        <v>1342</v>
      </c>
      <c r="B1011" t="s">
        <v>1363</v>
      </c>
      <c r="C1011" t="s">
        <v>113</v>
      </c>
      <c r="D1011">
        <v>4</v>
      </c>
      <c r="E1011">
        <v>0</v>
      </c>
      <c r="F1011">
        <v>0</v>
      </c>
      <c r="H1011" t="s">
        <v>155</v>
      </c>
      <c r="I1011">
        <f t="shared" si="45"/>
        <v>0</v>
      </c>
      <c r="J1011">
        <f t="shared" si="46"/>
        <v>0</v>
      </c>
      <c r="L1011" t="str">
        <f t="shared" si="47"/>
        <v>6701NINGALOO</v>
      </c>
      <c r="M1011" t="s">
        <v>1198</v>
      </c>
    </row>
    <row r="1012" spans="1:13">
      <c r="A1012" t="s">
        <v>1342</v>
      </c>
      <c r="B1012" t="s">
        <v>1364</v>
      </c>
      <c r="C1012" t="s">
        <v>113</v>
      </c>
      <c r="D1012">
        <v>4</v>
      </c>
      <c r="E1012">
        <v>0</v>
      </c>
      <c r="F1012">
        <v>0</v>
      </c>
      <c r="H1012" t="s">
        <v>155</v>
      </c>
      <c r="I1012">
        <f t="shared" si="45"/>
        <v>0</v>
      </c>
      <c r="J1012">
        <f t="shared" si="46"/>
        <v>0</v>
      </c>
      <c r="L1012" t="str">
        <f t="shared" si="47"/>
        <v>6701NORTH PLANTATIONS</v>
      </c>
      <c r="M1012" t="s">
        <v>1198</v>
      </c>
    </row>
    <row r="1013" spans="1:13">
      <c r="A1013" t="s">
        <v>1342</v>
      </c>
      <c r="B1013" t="s">
        <v>1365</v>
      </c>
      <c r="C1013" t="s">
        <v>113</v>
      </c>
      <c r="D1013">
        <v>4</v>
      </c>
      <c r="E1013">
        <v>0</v>
      </c>
      <c r="F1013">
        <v>0</v>
      </c>
      <c r="H1013" t="s">
        <v>155</v>
      </c>
      <c r="I1013">
        <f t="shared" si="45"/>
        <v>0</v>
      </c>
      <c r="J1013">
        <f t="shared" si="46"/>
        <v>0</v>
      </c>
      <c r="L1013" t="str">
        <f t="shared" si="47"/>
        <v>6701SOUTH CARNARVON</v>
      </c>
      <c r="M1013" t="s">
        <v>1198</v>
      </c>
    </row>
    <row r="1014" spans="1:13">
      <c r="A1014" t="s">
        <v>1342</v>
      </c>
      <c r="B1014" t="s">
        <v>1366</v>
      </c>
      <c r="C1014" t="s">
        <v>113</v>
      </c>
      <c r="D1014">
        <v>4</v>
      </c>
      <c r="E1014">
        <v>0</v>
      </c>
      <c r="F1014">
        <v>0</v>
      </c>
      <c r="H1014" t="s">
        <v>155</v>
      </c>
      <c r="I1014">
        <f t="shared" si="45"/>
        <v>0</v>
      </c>
      <c r="J1014">
        <f t="shared" si="46"/>
        <v>0</v>
      </c>
      <c r="L1014" t="str">
        <f t="shared" si="47"/>
        <v>6701SOUTH PLANTATIONS</v>
      </c>
      <c r="M1014" t="s">
        <v>1198</v>
      </c>
    </row>
    <row r="1015" spans="1:13">
      <c r="A1015" t="s">
        <v>1342</v>
      </c>
      <c r="B1015" t="s">
        <v>1367</v>
      </c>
      <c r="C1015" t="s">
        <v>113</v>
      </c>
      <c r="D1015">
        <v>4</v>
      </c>
      <c r="E1015">
        <v>0</v>
      </c>
      <c r="F1015">
        <v>0</v>
      </c>
      <c r="H1015" t="s">
        <v>155</v>
      </c>
      <c r="I1015">
        <f t="shared" si="45"/>
        <v>0</v>
      </c>
      <c r="J1015">
        <f t="shared" si="46"/>
        <v>0</v>
      </c>
      <c r="L1015" t="str">
        <f t="shared" si="47"/>
        <v>6701TALISKER</v>
      </c>
      <c r="M1015" t="s">
        <v>1198</v>
      </c>
    </row>
    <row r="1016" spans="1:13">
      <c r="A1016" t="s">
        <v>1342</v>
      </c>
      <c r="B1016" t="s">
        <v>1368</v>
      </c>
      <c r="C1016" t="s">
        <v>113</v>
      </c>
      <c r="D1016">
        <v>4</v>
      </c>
      <c r="E1016">
        <v>0</v>
      </c>
      <c r="F1016">
        <v>0</v>
      </c>
      <c r="H1016" t="s">
        <v>155</v>
      </c>
      <c r="I1016">
        <f t="shared" si="45"/>
        <v>0</v>
      </c>
      <c r="J1016">
        <f t="shared" si="46"/>
        <v>0</v>
      </c>
      <c r="L1016" t="str">
        <f t="shared" si="47"/>
        <v>6701WOODLEIGH</v>
      </c>
      <c r="M1016" t="s">
        <v>1198</v>
      </c>
    </row>
    <row r="1017" spans="1:13">
      <c r="A1017" t="s">
        <v>1342</v>
      </c>
      <c r="B1017" t="s">
        <v>1369</v>
      </c>
      <c r="C1017" t="s">
        <v>113</v>
      </c>
      <c r="D1017">
        <v>4</v>
      </c>
      <c r="E1017">
        <v>0</v>
      </c>
      <c r="F1017">
        <v>0</v>
      </c>
      <c r="H1017" t="s">
        <v>155</v>
      </c>
      <c r="I1017">
        <f t="shared" si="45"/>
        <v>0</v>
      </c>
      <c r="J1017">
        <f t="shared" si="46"/>
        <v>0</v>
      </c>
      <c r="L1017" t="str">
        <f t="shared" si="47"/>
        <v>6701WOORAMEL</v>
      </c>
      <c r="M1017" t="s">
        <v>1198</v>
      </c>
    </row>
    <row r="1018" spans="1:13">
      <c r="A1018" t="s">
        <v>1342</v>
      </c>
      <c r="B1018" t="s">
        <v>1370</v>
      </c>
      <c r="C1018" t="s">
        <v>113</v>
      </c>
      <c r="D1018">
        <v>4</v>
      </c>
      <c r="E1018">
        <v>0</v>
      </c>
      <c r="F1018">
        <v>0</v>
      </c>
      <c r="H1018" t="s">
        <v>155</v>
      </c>
      <c r="I1018">
        <f t="shared" si="45"/>
        <v>0</v>
      </c>
      <c r="J1018">
        <f t="shared" si="46"/>
        <v>0</v>
      </c>
      <c r="L1018" t="str">
        <f t="shared" si="47"/>
        <v>6701YALARDY</v>
      </c>
      <c r="M1018" t="s">
        <v>1198</v>
      </c>
    </row>
    <row r="1019" spans="1:13">
      <c r="A1019" t="s">
        <v>1342</v>
      </c>
      <c r="B1019" t="s">
        <v>1371</v>
      </c>
      <c r="C1019" t="s">
        <v>113</v>
      </c>
      <c r="D1019">
        <v>4</v>
      </c>
      <c r="E1019">
        <v>0</v>
      </c>
      <c r="F1019">
        <v>0</v>
      </c>
      <c r="H1019" t="s">
        <v>155</v>
      </c>
      <c r="I1019">
        <f t="shared" si="45"/>
        <v>0</v>
      </c>
      <c r="J1019">
        <f t="shared" si="46"/>
        <v>0</v>
      </c>
      <c r="L1019" t="str">
        <f t="shared" si="47"/>
        <v>6701YANDOO CREEK</v>
      </c>
      <c r="M1019" t="s">
        <v>1198</v>
      </c>
    </row>
    <row r="1020" spans="1:13">
      <c r="A1020" t="s">
        <v>1372</v>
      </c>
      <c r="B1020" t="s">
        <v>1373</v>
      </c>
      <c r="C1020" t="s">
        <v>113</v>
      </c>
      <c r="D1020">
        <v>4</v>
      </c>
      <c r="E1020">
        <v>0</v>
      </c>
      <c r="F1020">
        <v>0</v>
      </c>
      <c r="H1020" t="s">
        <v>155</v>
      </c>
      <c r="I1020">
        <f t="shared" si="45"/>
        <v>0</v>
      </c>
      <c r="J1020">
        <f t="shared" si="46"/>
        <v>0</v>
      </c>
      <c r="L1020" t="str">
        <f t="shared" si="47"/>
        <v>6646LAKE CARNEGIE</v>
      </c>
      <c r="M1020" t="s">
        <v>1198</v>
      </c>
    </row>
    <row r="1021" spans="1:13">
      <c r="A1021" t="s">
        <v>1372</v>
      </c>
      <c r="B1021" t="s">
        <v>1374</v>
      </c>
      <c r="C1021" t="s">
        <v>113</v>
      </c>
      <c r="D1021">
        <v>4</v>
      </c>
      <c r="E1021">
        <v>0</v>
      </c>
      <c r="F1021">
        <v>0</v>
      </c>
      <c r="H1021" t="s">
        <v>155</v>
      </c>
      <c r="I1021">
        <f t="shared" si="45"/>
        <v>0</v>
      </c>
      <c r="J1021">
        <f t="shared" si="46"/>
        <v>0</v>
      </c>
      <c r="L1021" t="str">
        <f t="shared" si="47"/>
        <v>6646LITTLE SANDY DESERT</v>
      </c>
      <c r="M1021" t="s">
        <v>1198</v>
      </c>
    </row>
    <row r="1022" spans="1:13">
      <c r="A1022" t="s">
        <v>1372</v>
      </c>
      <c r="B1022" t="s">
        <v>1375</v>
      </c>
      <c r="C1022" t="s">
        <v>113</v>
      </c>
      <c r="D1022">
        <v>4</v>
      </c>
      <c r="E1022">
        <v>0</v>
      </c>
      <c r="F1022">
        <v>0</v>
      </c>
      <c r="H1022" t="s">
        <v>155</v>
      </c>
      <c r="I1022">
        <f t="shared" si="45"/>
        <v>0</v>
      </c>
      <c r="J1022">
        <f t="shared" si="46"/>
        <v>0</v>
      </c>
      <c r="L1022" t="str">
        <f t="shared" si="47"/>
        <v>6646WILUNA</v>
      </c>
      <c r="M1022" t="s">
        <v>1198</v>
      </c>
    </row>
    <row r="1023" spans="1:13">
      <c r="A1023" t="s">
        <v>1376</v>
      </c>
      <c r="B1023" t="s">
        <v>1377</v>
      </c>
      <c r="C1023" t="s">
        <v>113</v>
      </c>
      <c r="D1023">
        <v>4</v>
      </c>
      <c r="E1023">
        <v>0</v>
      </c>
      <c r="F1023">
        <v>0</v>
      </c>
      <c r="H1023" t="s">
        <v>155</v>
      </c>
      <c r="I1023">
        <f t="shared" si="45"/>
        <v>0</v>
      </c>
      <c r="J1023">
        <f t="shared" si="46"/>
        <v>0</v>
      </c>
      <c r="L1023" t="str">
        <f t="shared" si="47"/>
        <v>6642ANGELO RIVER</v>
      </c>
      <c r="M1023" t="s">
        <v>1198</v>
      </c>
    </row>
    <row r="1024" spans="1:13">
      <c r="A1024" t="s">
        <v>1376</v>
      </c>
      <c r="B1024" t="s">
        <v>1378</v>
      </c>
      <c r="C1024" t="s">
        <v>113</v>
      </c>
      <c r="D1024">
        <v>4</v>
      </c>
      <c r="E1024">
        <v>0</v>
      </c>
      <c r="F1024">
        <v>0</v>
      </c>
      <c r="H1024" t="s">
        <v>155</v>
      </c>
      <c r="I1024">
        <f t="shared" si="45"/>
        <v>0</v>
      </c>
      <c r="J1024">
        <f t="shared" si="46"/>
        <v>0</v>
      </c>
      <c r="L1024" t="str">
        <f t="shared" si="47"/>
        <v>6642CAPRICORN</v>
      </c>
      <c r="M1024" t="s">
        <v>1198</v>
      </c>
    </row>
    <row r="1025" spans="1:13">
      <c r="A1025" t="s">
        <v>1376</v>
      </c>
      <c r="B1025" t="s">
        <v>1379</v>
      </c>
      <c r="C1025" t="s">
        <v>113</v>
      </c>
      <c r="D1025">
        <v>4</v>
      </c>
      <c r="E1025">
        <v>0</v>
      </c>
      <c r="F1025">
        <v>0</v>
      </c>
      <c r="H1025" t="s">
        <v>155</v>
      </c>
      <c r="I1025">
        <f t="shared" si="45"/>
        <v>0</v>
      </c>
      <c r="J1025">
        <f t="shared" si="46"/>
        <v>0</v>
      </c>
      <c r="L1025" t="str">
        <f t="shared" si="47"/>
        <v>6642KUMARINA</v>
      </c>
      <c r="M1025" t="s">
        <v>1198</v>
      </c>
    </row>
    <row r="1026" spans="1:13">
      <c r="A1026" t="s">
        <v>1376</v>
      </c>
      <c r="B1026" t="s">
        <v>1380</v>
      </c>
      <c r="C1026" t="s">
        <v>113</v>
      </c>
      <c r="D1026">
        <v>4</v>
      </c>
      <c r="E1026">
        <v>0</v>
      </c>
      <c r="F1026">
        <v>0</v>
      </c>
      <c r="H1026" t="s">
        <v>155</v>
      </c>
      <c r="I1026">
        <f t="shared" ref="I1026:I1089" si="48">IF(ISERROR(VLOOKUP(A1026,SelPostCode,1,FALSE)),0,1)</f>
        <v>0</v>
      </c>
      <c r="J1026">
        <f t="shared" ref="J1026:J1089" si="49">IF(I1026=0,0,IF(ISERROR(VLOOKUP(B1026,SelSuburb,1,FALSE)),0,1))</f>
        <v>0</v>
      </c>
      <c r="L1026" t="str">
        <f t="shared" ref="L1026:L1089" si="50">CONCATENATE(A1026,B1026)</f>
        <v>6642MEEKATHARRA</v>
      </c>
      <c r="M1026" t="s">
        <v>1198</v>
      </c>
    </row>
    <row r="1027" spans="1:13">
      <c r="A1027" t="s">
        <v>1376</v>
      </c>
      <c r="B1027" t="s">
        <v>1381</v>
      </c>
      <c r="C1027" t="s">
        <v>113</v>
      </c>
      <c r="D1027">
        <v>5</v>
      </c>
      <c r="E1027">
        <v>0</v>
      </c>
      <c r="F1027">
        <v>0</v>
      </c>
      <c r="H1027" t="s">
        <v>155</v>
      </c>
      <c r="I1027">
        <f t="shared" si="48"/>
        <v>0</v>
      </c>
      <c r="J1027">
        <f t="shared" si="49"/>
        <v>0</v>
      </c>
      <c r="L1027" t="str">
        <f t="shared" si="50"/>
        <v>6642PEAK HILL</v>
      </c>
      <c r="M1027" t="s">
        <v>1198</v>
      </c>
    </row>
    <row r="1028" spans="1:13">
      <c r="A1028" t="s">
        <v>1382</v>
      </c>
      <c r="B1028" t="s">
        <v>1383</v>
      </c>
      <c r="C1028" t="s">
        <v>113</v>
      </c>
      <c r="D1028">
        <v>4</v>
      </c>
      <c r="E1028">
        <v>0</v>
      </c>
      <c r="F1028">
        <v>0</v>
      </c>
      <c r="H1028" t="s">
        <v>155</v>
      </c>
      <c r="I1028">
        <f t="shared" si="48"/>
        <v>0</v>
      </c>
      <c r="J1028">
        <f t="shared" si="49"/>
        <v>0</v>
      </c>
      <c r="L1028" t="str">
        <f t="shared" si="50"/>
        <v>6640CUE</v>
      </c>
      <c r="M1028" t="s">
        <v>1198</v>
      </c>
    </row>
    <row r="1029" spans="1:13">
      <c r="A1029" t="s">
        <v>1382</v>
      </c>
      <c r="B1029" t="s">
        <v>1384</v>
      </c>
      <c r="C1029" t="s">
        <v>113</v>
      </c>
      <c r="D1029">
        <v>4</v>
      </c>
      <c r="E1029">
        <v>0</v>
      </c>
      <c r="F1029">
        <v>0</v>
      </c>
      <c r="H1029" t="s">
        <v>155</v>
      </c>
      <c r="I1029">
        <f t="shared" si="48"/>
        <v>0</v>
      </c>
      <c r="J1029">
        <f t="shared" si="49"/>
        <v>0</v>
      </c>
      <c r="L1029" t="str">
        <f t="shared" si="50"/>
        <v>6640EAST MURCHISON</v>
      </c>
      <c r="M1029" t="s">
        <v>1198</v>
      </c>
    </row>
    <row r="1030" spans="1:13">
      <c r="A1030" t="s">
        <v>1382</v>
      </c>
      <c r="B1030" t="s">
        <v>1385</v>
      </c>
      <c r="C1030" t="s">
        <v>113</v>
      </c>
      <c r="D1030">
        <v>4</v>
      </c>
      <c r="E1030">
        <v>0</v>
      </c>
      <c r="F1030">
        <v>0</v>
      </c>
      <c r="H1030" t="s">
        <v>155</v>
      </c>
      <c r="I1030">
        <f t="shared" si="48"/>
        <v>0</v>
      </c>
      <c r="J1030">
        <f t="shared" si="49"/>
        <v>0</v>
      </c>
      <c r="L1030" t="str">
        <f t="shared" si="50"/>
        <v>6640LAKE AUSTIN</v>
      </c>
      <c r="M1030" t="s">
        <v>1198</v>
      </c>
    </row>
    <row r="1031" spans="1:13">
      <c r="A1031" t="s">
        <v>1382</v>
      </c>
      <c r="B1031" t="s">
        <v>1386</v>
      </c>
      <c r="C1031" t="s">
        <v>113</v>
      </c>
      <c r="D1031">
        <v>4</v>
      </c>
      <c r="E1031">
        <v>0</v>
      </c>
      <c r="F1031">
        <v>0</v>
      </c>
      <c r="H1031" t="s">
        <v>155</v>
      </c>
      <c r="I1031">
        <f t="shared" si="48"/>
        <v>0</v>
      </c>
      <c r="J1031">
        <f t="shared" si="49"/>
        <v>0</v>
      </c>
      <c r="L1031" t="str">
        <f t="shared" si="50"/>
        <v>6640REEDY</v>
      </c>
      <c r="M1031" t="s">
        <v>1198</v>
      </c>
    </row>
    <row r="1032" spans="1:13">
      <c r="A1032" t="s">
        <v>1382</v>
      </c>
      <c r="B1032" t="s">
        <v>1387</v>
      </c>
      <c r="C1032" t="s">
        <v>113</v>
      </c>
      <c r="D1032">
        <v>4</v>
      </c>
      <c r="E1032">
        <v>0</v>
      </c>
      <c r="F1032">
        <v>0</v>
      </c>
      <c r="H1032" t="s">
        <v>155</v>
      </c>
      <c r="I1032">
        <f t="shared" si="48"/>
        <v>0</v>
      </c>
      <c r="J1032">
        <f t="shared" si="49"/>
        <v>0</v>
      </c>
      <c r="L1032" t="str">
        <f t="shared" si="50"/>
        <v>6640WELD RANGE</v>
      </c>
      <c r="M1032" t="s">
        <v>1198</v>
      </c>
    </row>
    <row r="1033" spans="1:13">
      <c r="A1033" t="s">
        <v>1388</v>
      </c>
      <c r="B1033" t="s">
        <v>1389</v>
      </c>
      <c r="C1033" t="s">
        <v>113</v>
      </c>
      <c r="D1033">
        <v>5</v>
      </c>
      <c r="E1033">
        <v>0</v>
      </c>
      <c r="F1033">
        <v>0</v>
      </c>
      <c r="H1033" t="s">
        <v>155</v>
      </c>
      <c r="I1033">
        <f t="shared" si="48"/>
        <v>0</v>
      </c>
      <c r="J1033">
        <f t="shared" si="49"/>
        <v>0</v>
      </c>
      <c r="L1033" t="str">
        <f t="shared" si="50"/>
        <v>6639SANDSTONE</v>
      </c>
      <c r="M1033" t="s">
        <v>1198</v>
      </c>
    </row>
    <row r="1034" spans="1:13">
      <c r="A1034" t="s">
        <v>1390</v>
      </c>
      <c r="B1034" t="s">
        <v>1391</v>
      </c>
      <c r="C1034" t="s">
        <v>113</v>
      </c>
      <c r="D1034">
        <v>5</v>
      </c>
      <c r="E1034">
        <v>0</v>
      </c>
      <c r="F1034">
        <v>0</v>
      </c>
      <c r="H1034" t="s">
        <v>155</v>
      </c>
      <c r="I1034">
        <f t="shared" si="48"/>
        <v>0</v>
      </c>
      <c r="J1034">
        <f t="shared" si="49"/>
        <v>0</v>
      </c>
      <c r="L1034" t="str">
        <f t="shared" si="50"/>
        <v>6638COOLADAR HILL</v>
      </c>
      <c r="M1034" t="s">
        <v>1198</v>
      </c>
    </row>
    <row r="1035" spans="1:13">
      <c r="A1035" t="s">
        <v>1390</v>
      </c>
      <c r="B1035" t="s">
        <v>1392</v>
      </c>
      <c r="C1035" t="s">
        <v>113</v>
      </c>
      <c r="D1035">
        <v>5</v>
      </c>
      <c r="E1035">
        <v>0</v>
      </c>
      <c r="F1035">
        <v>0</v>
      </c>
      <c r="H1035" t="s">
        <v>155</v>
      </c>
      <c r="I1035">
        <f t="shared" si="48"/>
        <v>0</v>
      </c>
      <c r="J1035">
        <f t="shared" si="49"/>
        <v>0</v>
      </c>
      <c r="L1035" t="str">
        <f t="shared" si="50"/>
        <v>6638DAGGAR HILLS</v>
      </c>
      <c r="M1035" t="s">
        <v>1198</v>
      </c>
    </row>
    <row r="1036" spans="1:13">
      <c r="A1036" t="s">
        <v>1390</v>
      </c>
      <c r="B1036" t="s">
        <v>1393</v>
      </c>
      <c r="C1036" t="s">
        <v>113</v>
      </c>
      <c r="D1036">
        <v>5</v>
      </c>
      <c r="E1036">
        <v>0</v>
      </c>
      <c r="F1036">
        <v>0</v>
      </c>
      <c r="H1036" t="s">
        <v>155</v>
      </c>
      <c r="I1036">
        <f t="shared" si="48"/>
        <v>0</v>
      </c>
      <c r="J1036">
        <f t="shared" si="49"/>
        <v>0</v>
      </c>
      <c r="L1036" t="str">
        <f t="shared" si="50"/>
        <v>6638MOUNT MAGNET</v>
      </c>
      <c r="M1036" t="s">
        <v>1198</v>
      </c>
    </row>
    <row r="1037" spans="1:13">
      <c r="A1037" t="s">
        <v>1390</v>
      </c>
      <c r="B1037" t="s">
        <v>1394</v>
      </c>
      <c r="C1037" t="s">
        <v>113</v>
      </c>
      <c r="D1037">
        <v>5</v>
      </c>
      <c r="E1037">
        <v>0</v>
      </c>
      <c r="F1037">
        <v>0</v>
      </c>
      <c r="H1037" t="s">
        <v>155</v>
      </c>
      <c r="I1037">
        <f t="shared" si="48"/>
        <v>0</v>
      </c>
      <c r="J1037">
        <f t="shared" si="49"/>
        <v>0</v>
      </c>
      <c r="L1037" t="str">
        <f t="shared" si="50"/>
        <v>6638PAYNESVILLE</v>
      </c>
      <c r="M1037" t="s">
        <v>1198</v>
      </c>
    </row>
    <row r="1038" spans="1:13">
      <c r="A1038" t="s">
        <v>1395</v>
      </c>
      <c r="B1038" t="s">
        <v>1396</v>
      </c>
      <c r="C1038" t="s">
        <v>113</v>
      </c>
      <c r="D1038">
        <v>4</v>
      </c>
      <c r="E1038">
        <v>0</v>
      </c>
      <c r="F1038">
        <v>0</v>
      </c>
      <c r="H1038" t="s">
        <v>155</v>
      </c>
      <c r="I1038">
        <f t="shared" si="48"/>
        <v>0</v>
      </c>
      <c r="J1038">
        <f t="shared" si="49"/>
        <v>0</v>
      </c>
      <c r="L1038" t="str">
        <f t="shared" si="50"/>
        <v>6635SOUTH MURCHISON</v>
      </c>
      <c r="M1038" t="s">
        <v>1198</v>
      </c>
    </row>
    <row r="1039" spans="1:13">
      <c r="A1039" t="s">
        <v>1395</v>
      </c>
      <c r="B1039" t="s">
        <v>1397</v>
      </c>
      <c r="C1039" t="s">
        <v>113</v>
      </c>
      <c r="D1039">
        <v>4</v>
      </c>
      <c r="E1039">
        <v>0</v>
      </c>
      <c r="F1039">
        <v>0</v>
      </c>
      <c r="H1039" t="s">
        <v>155</v>
      </c>
      <c r="I1039">
        <f t="shared" si="48"/>
        <v>0</v>
      </c>
      <c r="J1039">
        <f t="shared" si="49"/>
        <v>0</v>
      </c>
      <c r="L1039" t="str">
        <f t="shared" si="50"/>
        <v>6635YALGOO</v>
      </c>
      <c r="M1039" t="s">
        <v>1198</v>
      </c>
    </row>
    <row r="1040" spans="1:13">
      <c r="A1040" t="s">
        <v>1398</v>
      </c>
      <c r="B1040" t="s">
        <v>1399</v>
      </c>
      <c r="C1040" t="s">
        <v>113</v>
      </c>
      <c r="D1040">
        <v>4</v>
      </c>
      <c r="E1040">
        <v>0</v>
      </c>
      <c r="F1040">
        <v>0</v>
      </c>
      <c r="H1040" t="s">
        <v>155</v>
      </c>
      <c r="I1040">
        <f t="shared" si="48"/>
        <v>0</v>
      </c>
      <c r="J1040">
        <f t="shared" si="49"/>
        <v>0</v>
      </c>
      <c r="L1040" t="str">
        <f t="shared" si="50"/>
        <v>6632AMBANIA</v>
      </c>
      <c r="M1040" t="s">
        <v>1198</v>
      </c>
    </row>
    <row r="1041" spans="1:13">
      <c r="A1041" t="s">
        <v>1398</v>
      </c>
      <c r="B1041" t="s">
        <v>1400</v>
      </c>
      <c r="C1041" t="s">
        <v>113</v>
      </c>
      <c r="D1041">
        <v>4</v>
      </c>
      <c r="E1041">
        <v>0</v>
      </c>
      <c r="F1041">
        <v>0</v>
      </c>
      <c r="H1041" t="s">
        <v>155</v>
      </c>
      <c r="I1041">
        <f t="shared" si="48"/>
        <v>0</v>
      </c>
      <c r="J1041">
        <f t="shared" si="49"/>
        <v>0</v>
      </c>
      <c r="L1041" t="str">
        <f t="shared" si="50"/>
        <v>6632TENINDEWA</v>
      </c>
      <c r="M1041" t="s">
        <v>1198</v>
      </c>
    </row>
    <row r="1042" spans="1:13">
      <c r="A1042" t="s">
        <v>1401</v>
      </c>
      <c r="B1042" t="s">
        <v>1402</v>
      </c>
      <c r="C1042" t="s">
        <v>113</v>
      </c>
      <c r="D1042">
        <v>4</v>
      </c>
      <c r="E1042">
        <v>0</v>
      </c>
      <c r="F1042">
        <v>0</v>
      </c>
      <c r="H1042" t="s">
        <v>155</v>
      </c>
      <c r="I1042">
        <f t="shared" si="48"/>
        <v>0</v>
      </c>
      <c r="J1042">
        <f t="shared" si="49"/>
        <v>0</v>
      </c>
      <c r="L1042" t="str">
        <f t="shared" si="50"/>
        <v>6631PINDAR</v>
      </c>
      <c r="M1042" t="s">
        <v>1198</v>
      </c>
    </row>
    <row r="1043" spans="1:13">
      <c r="A1043" t="s">
        <v>1403</v>
      </c>
      <c r="B1043" t="s">
        <v>1404</v>
      </c>
      <c r="C1043" t="s">
        <v>113</v>
      </c>
      <c r="D1043">
        <v>4</v>
      </c>
      <c r="E1043">
        <v>0</v>
      </c>
      <c r="F1043">
        <v>0</v>
      </c>
      <c r="H1043" t="s">
        <v>155</v>
      </c>
      <c r="I1043">
        <f t="shared" si="48"/>
        <v>0</v>
      </c>
      <c r="J1043">
        <f t="shared" si="49"/>
        <v>0</v>
      </c>
      <c r="L1043" t="str">
        <f t="shared" si="50"/>
        <v>6630DEVILS CREEK</v>
      </c>
      <c r="M1043" t="s">
        <v>1198</v>
      </c>
    </row>
    <row r="1044" spans="1:13">
      <c r="A1044" t="s">
        <v>1403</v>
      </c>
      <c r="B1044" t="s">
        <v>1405</v>
      </c>
      <c r="C1044" t="s">
        <v>113</v>
      </c>
      <c r="D1044">
        <v>4</v>
      </c>
      <c r="E1044">
        <v>0</v>
      </c>
      <c r="F1044">
        <v>0</v>
      </c>
      <c r="H1044" t="s">
        <v>155</v>
      </c>
      <c r="I1044">
        <f t="shared" si="48"/>
        <v>0</v>
      </c>
      <c r="J1044">
        <f t="shared" si="49"/>
        <v>0</v>
      </c>
      <c r="L1044" t="str">
        <f t="shared" si="50"/>
        <v>6630MULLEWA</v>
      </c>
      <c r="M1044" t="s">
        <v>1198</v>
      </c>
    </row>
    <row r="1045" spans="1:13">
      <c r="A1045" t="s">
        <v>1403</v>
      </c>
      <c r="B1045" t="s">
        <v>1406</v>
      </c>
      <c r="C1045" t="s">
        <v>113</v>
      </c>
      <c r="D1045">
        <v>4</v>
      </c>
      <c r="E1045">
        <v>0</v>
      </c>
      <c r="F1045">
        <v>0</v>
      </c>
      <c r="H1045" t="s">
        <v>155</v>
      </c>
      <c r="I1045">
        <f t="shared" si="48"/>
        <v>0</v>
      </c>
      <c r="J1045">
        <f t="shared" si="49"/>
        <v>0</v>
      </c>
      <c r="L1045" t="str">
        <f t="shared" si="50"/>
        <v>6630MURCHISON</v>
      </c>
      <c r="M1045" t="s">
        <v>1198</v>
      </c>
    </row>
    <row r="1046" spans="1:13">
      <c r="A1046" t="s">
        <v>1403</v>
      </c>
      <c r="B1046" t="s">
        <v>1407</v>
      </c>
      <c r="C1046" t="s">
        <v>113</v>
      </c>
      <c r="D1046">
        <v>4</v>
      </c>
      <c r="E1046">
        <v>0</v>
      </c>
      <c r="F1046">
        <v>0</v>
      </c>
      <c r="H1046" t="s">
        <v>155</v>
      </c>
      <c r="I1046">
        <f t="shared" si="48"/>
        <v>0</v>
      </c>
      <c r="J1046">
        <f t="shared" si="49"/>
        <v>0</v>
      </c>
      <c r="L1046" t="str">
        <f t="shared" si="50"/>
        <v>6630NERRAMYNE</v>
      </c>
      <c r="M1046" t="s">
        <v>1198</v>
      </c>
    </row>
    <row r="1047" spans="1:13">
      <c r="A1047" t="s">
        <v>1403</v>
      </c>
      <c r="B1047" t="s">
        <v>1408</v>
      </c>
      <c r="C1047" t="s">
        <v>113</v>
      </c>
      <c r="D1047">
        <v>4</v>
      </c>
      <c r="E1047">
        <v>0</v>
      </c>
      <c r="F1047">
        <v>0</v>
      </c>
      <c r="H1047" t="s">
        <v>155</v>
      </c>
      <c r="I1047">
        <f t="shared" si="48"/>
        <v>0</v>
      </c>
      <c r="J1047">
        <f t="shared" si="49"/>
        <v>0</v>
      </c>
      <c r="L1047" t="str">
        <f t="shared" si="50"/>
        <v>6630NUNIERRA</v>
      </c>
      <c r="M1047" t="s">
        <v>1198</v>
      </c>
    </row>
    <row r="1048" spans="1:13">
      <c r="A1048" t="s">
        <v>1403</v>
      </c>
      <c r="B1048" t="s">
        <v>1409</v>
      </c>
      <c r="C1048" t="s">
        <v>113</v>
      </c>
      <c r="D1048">
        <v>4</v>
      </c>
      <c r="E1048">
        <v>0</v>
      </c>
      <c r="F1048">
        <v>0</v>
      </c>
      <c r="H1048" t="s">
        <v>155</v>
      </c>
      <c r="I1048">
        <f t="shared" si="48"/>
        <v>0</v>
      </c>
      <c r="J1048">
        <f t="shared" si="49"/>
        <v>0</v>
      </c>
      <c r="L1048" t="str">
        <f t="shared" si="50"/>
        <v>6630WEST CASUARINAS</v>
      </c>
      <c r="M1048" t="s">
        <v>1198</v>
      </c>
    </row>
    <row r="1049" spans="1:13">
      <c r="A1049" t="s">
        <v>1403</v>
      </c>
      <c r="B1049" t="s">
        <v>1410</v>
      </c>
      <c r="C1049" t="s">
        <v>113</v>
      </c>
      <c r="D1049">
        <v>4</v>
      </c>
      <c r="E1049">
        <v>0</v>
      </c>
      <c r="F1049">
        <v>0</v>
      </c>
      <c r="H1049" t="s">
        <v>155</v>
      </c>
      <c r="I1049">
        <f t="shared" si="48"/>
        <v>0</v>
      </c>
      <c r="J1049">
        <f t="shared" si="49"/>
        <v>0</v>
      </c>
      <c r="L1049" t="str">
        <f t="shared" si="50"/>
        <v>6630WONGOONDY</v>
      </c>
      <c r="M1049" t="s">
        <v>1198</v>
      </c>
    </row>
    <row r="1050" spans="1:13">
      <c r="A1050" t="s">
        <v>1403</v>
      </c>
      <c r="B1050" t="s">
        <v>1411</v>
      </c>
      <c r="C1050" t="s">
        <v>113</v>
      </c>
      <c r="D1050">
        <v>4</v>
      </c>
      <c r="E1050">
        <v>0</v>
      </c>
      <c r="F1050">
        <v>0</v>
      </c>
      <c r="H1050" t="s">
        <v>155</v>
      </c>
      <c r="I1050">
        <f t="shared" si="48"/>
        <v>0</v>
      </c>
      <c r="J1050">
        <f t="shared" si="49"/>
        <v>0</v>
      </c>
      <c r="L1050" t="str">
        <f t="shared" si="50"/>
        <v>6630WOOLGORONG</v>
      </c>
      <c r="M1050" t="s">
        <v>1198</v>
      </c>
    </row>
    <row r="1051" spans="1:13">
      <c r="A1051" t="s">
        <v>1412</v>
      </c>
      <c r="B1051" t="s">
        <v>1413</v>
      </c>
      <c r="C1051" t="s">
        <v>113</v>
      </c>
      <c r="D1051">
        <v>4</v>
      </c>
      <c r="E1051">
        <v>0</v>
      </c>
      <c r="F1051">
        <v>0</v>
      </c>
      <c r="H1051" t="s">
        <v>155</v>
      </c>
      <c r="I1051">
        <f t="shared" si="48"/>
        <v>0</v>
      </c>
      <c r="J1051">
        <f t="shared" si="49"/>
        <v>0</v>
      </c>
      <c r="L1051" t="str">
        <f t="shared" si="50"/>
        <v>6628TARDUN</v>
      </c>
      <c r="M1051" t="s">
        <v>1198</v>
      </c>
    </row>
    <row r="1052" spans="1:13">
      <c r="A1052" t="s">
        <v>1414</v>
      </c>
      <c r="B1052" t="s">
        <v>1415</v>
      </c>
      <c r="C1052" t="s">
        <v>113</v>
      </c>
      <c r="D1052">
        <v>4</v>
      </c>
      <c r="E1052">
        <v>0</v>
      </c>
      <c r="F1052">
        <v>0</v>
      </c>
      <c r="H1052" t="s">
        <v>155</v>
      </c>
      <c r="I1052">
        <f t="shared" si="48"/>
        <v>0</v>
      </c>
      <c r="J1052">
        <f t="shared" si="49"/>
        <v>0</v>
      </c>
      <c r="L1052" t="str">
        <f t="shared" si="50"/>
        <v>6627CANNA</v>
      </c>
      <c r="M1052" t="s">
        <v>1198</v>
      </c>
    </row>
    <row r="1053" spans="1:13">
      <c r="A1053" t="s">
        <v>1416</v>
      </c>
      <c r="B1053" t="s">
        <v>1417</v>
      </c>
      <c r="C1053" t="s">
        <v>113</v>
      </c>
      <c r="D1053">
        <v>4</v>
      </c>
      <c r="E1053">
        <v>0</v>
      </c>
      <c r="F1053">
        <v>0</v>
      </c>
      <c r="H1053" t="s">
        <v>155</v>
      </c>
      <c r="I1053">
        <f t="shared" si="48"/>
        <v>0</v>
      </c>
      <c r="J1053">
        <f t="shared" si="49"/>
        <v>0</v>
      </c>
      <c r="L1053" t="str">
        <f t="shared" si="50"/>
        <v>6625MERKANOOKA</v>
      </c>
      <c r="M1053" t="s">
        <v>1198</v>
      </c>
    </row>
    <row r="1054" spans="1:13">
      <c r="A1054" t="s">
        <v>1418</v>
      </c>
      <c r="B1054" t="s">
        <v>1419</v>
      </c>
      <c r="C1054" t="s">
        <v>113</v>
      </c>
      <c r="D1054">
        <v>4</v>
      </c>
      <c r="E1054">
        <v>0</v>
      </c>
      <c r="F1054">
        <v>0</v>
      </c>
      <c r="H1054" t="s">
        <v>155</v>
      </c>
      <c r="I1054">
        <f t="shared" si="48"/>
        <v>0</v>
      </c>
      <c r="J1054">
        <f t="shared" si="49"/>
        <v>0</v>
      </c>
      <c r="L1054" t="str">
        <f t="shared" si="50"/>
        <v>6623BOWGADA</v>
      </c>
      <c r="M1054" t="s">
        <v>1198</v>
      </c>
    </row>
    <row r="1055" spans="1:13">
      <c r="A1055" t="s">
        <v>1418</v>
      </c>
      <c r="B1055" t="s">
        <v>1420</v>
      </c>
      <c r="C1055" t="s">
        <v>113</v>
      </c>
      <c r="D1055">
        <v>4</v>
      </c>
      <c r="E1055">
        <v>0</v>
      </c>
      <c r="F1055">
        <v>0</v>
      </c>
      <c r="H1055" t="s">
        <v>155</v>
      </c>
      <c r="I1055">
        <f t="shared" si="48"/>
        <v>0</v>
      </c>
      <c r="J1055">
        <f t="shared" si="49"/>
        <v>0</v>
      </c>
      <c r="L1055" t="str">
        <f t="shared" si="50"/>
        <v>6623BUNJIL</v>
      </c>
      <c r="M1055" t="s">
        <v>1198</v>
      </c>
    </row>
    <row r="1056" spans="1:13">
      <c r="A1056" t="s">
        <v>1418</v>
      </c>
      <c r="B1056" t="s">
        <v>1421</v>
      </c>
      <c r="C1056" t="s">
        <v>113</v>
      </c>
      <c r="D1056">
        <v>4</v>
      </c>
      <c r="E1056">
        <v>0</v>
      </c>
      <c r="F1056">
        <v>0</v>
      </c>
      <c r="H1056" t="s">
        <v>155</v>
      </c>
      <c r="I1056">
        <f t="shared" si="48"/>
        <v>0</v>
      </c>
      <c r="J1056">
        <f t="shared" si="49"/>
        <v>0</v>
      </c>
      <c r="L1056" t="str">
        <f t="shared" si="50"/>
        <v>6623GUTHA</v>
      </c>
      <c r="M1056" t="s">
        <v>1198</v>
      </c>
    </row>
    <row r="1057" spans="1:13">
      <c r="A1057" t="s">
        <v>1418</v>
      </c>
      <c r="B1057" t="s">
        <v>1422</v>
      </c>
      <c r="C1057" t="s">
        <v>113</v>
      </c>
      <c r="D1057">
        <v>4</v>
      </c>
      <c r="E1057">
        <v>0</v>
      </c>
      <c r="F1057">
        <v>0</v>
      </c>
      <c r="H1057" t="s">
        <v>155</v>
      </c>
      <c r="I1057">
        <f t="shared" si="48"/>
        <v>0</v>
      </c>
      <c r="J1057">
        <f t="shared" si="49"/>
        <v>0</v>
      </c>
      <c r="L1057" t="str">
        <f t="shared" si="50"/>
        <v>6623KOOLANOOKA</v>
      </c>
      <c r="M1057" t="s">
        <v>1198</v>
      </c>
    </row>
    <row r="1058" spans="1:13">
      <c r="A1058" t="s">
        <v>1418</v>
      </c>
      <c r="B1058" t="s">
        <v>1423</v>
      </c>
      <c r="C1058" t="s">
        <v>113</v>
      </c>
      <c r="D1058">
        <v>4</v>
      </c>
      <c r="E1058">
        <v>0</v>
      </c>
      <c r="F1058">
        <v>0</v>
      </c>
      <c r="H1058" t="s">
        <v>155</v>
      </c>
      <c r="I1058">
        <f t="shared" si="48"/>
        <v>0</v>
      </c>
      <c r="J1058">
        <f t="shared" si="49"/>
        <v>0</v>
      </c>
      <c r="L1058" t="str">
        <f t="shared" si="50"/>
        <v>6623MORAWA</v>
      </c>
      <c r="M1058" t="s">
        <v>1198</v>
      </c>
    </row>
    <row r="1059" spans="1:13">
      <c r="A1059" t="s">
        <v>1418</v>
      </c>
      <c r="B1059" t="s">
        <v>1424</v>
      </c>
      <c r="C1059" t="s">
        <v>113</v>
      </c>
      <c r="D1059">
        <v>4</v>
      </c>
      <c r="E1059">
        <v>0</v>
      </c>
      <c r="F1059">
        <v>0</v>
      </c>
      <c r="H1059" t="s">
        <v>155</v>
      </c>
      <c r="I1059">
        <f t="shared" si="48"/>
        <v>0</v>
      </c>
      <c r="J1059">
        <f t="shared" si="49"/>
        <v>0</v>
      </c>
      <c r="L1059" t="str">
        <f t="shared" si="50"/>
        <v>6623PINTHARUKA</v>
      </c>
      <c r="M1059" t="s">
        <v>1198</v>
      </c>
    </row>
    <row r="1060" spans="1:13">
      <c r="A1060" t="s">
        <v>1425</v>
      </c>
      <c r="B1060" t="s">
        <v>1426</v>
      </c>
      <c r="C1060" t="s">
        <v>113</v>
      </c>
      <c r="D1060">
        <v>4</v>
      </c>
      <c r="E1060">
        <v>0</v>
      </c>
      <c r="F1060">
        <v>0</v>
      </c>
      <c r="H1060" t="s">
        <v>155</v>
      </c>
      <c r="I1060">
        <f t="shared" si="48"/>
        <v>0</v>
      </c>
      <c r="J1060">
        <f t="shared" si="49"/>
        <v>0</v>
      </c>
      <c r="L1060" t="str">
        <f t="shared" si="50"/>
        <v>6620PERENJORI</v>
      </c>
      <c r="M1060" t="s">
        <v>1198</v>
      </c>
    </row>
    <row r="1061" spans="1:13">
      <c r="A1061" t="s">
        <v>1425</v>
      </c>
      <c r="B1061" t="s">
        <v>1427</v>
      </c>
      <c r="C1061" t="s">
        <v>113</v>
      </c>
      <c r="D1061">
        <v>4</v>
      </c>
      <c r="E1061">
        <v>0</v>
      </c>
      <c r="F1061">
        <v>0</v>
      </c>
      <c r="H1061" t="s">
        <v>155</v>
      </c>
      <c r="I1061">
        <f t="shared" si="48"/>
        <v>0</v>
      </c>
      <c r="J1061">
        <f t="shared" si="49"/>
        <v>0</v>
      </c>
      <c r="L1061" t="str">
        <f t="shared" si="50"/>
        <v>6620ROTHSAY</v>
      </c>
      <c r="M1061" t="s">
        <v>1198</v>
      </c>
    </row>
    <row r="1062" spans="1:13">
      <c r="A1062" t="s">
        <v>1428</v>
      </c>
      <c r="B1062" t="s">
        <v>1429</v>
      </c>
      <c r="C1062" t="s">
        <v>113</v>
      </c>
      <c r="D1062">
        <v>4</v>
      </c>
      <c r="E1062">
        <v>0</v>
      </c>
      <c r="F1062">
        <v>0</v>
      </c>
      <c r="H1062" t="s">
        <v>155</v>
      </c>
      <c r="I1062">
        <f t="shared" si="48"/>
        <v>0</v>
      </c>
      <c r="J1062">
        <f t="shared" si="49"/>
        <v>0</v>
      </c>
      <c r="L1062" t="str">
        <f t="shared" si="50"/>
        <v>6616LATHAM</v>
      </c>
      <c r="M1062" t="s">
        <v>1198</v>
      </c>
    </row>
    <row r="1063" spans="1:13">
      <c r="A1063" t="s">
        <v>1430</v>
      </c>
      <c r="B1063" t="s">
        <v>1431</v>
      </c>
      <c r="C1063" t="s">
        <v>113</v>
      </c>
      <c r="D1063">
        <v>4</v>
      </c>
      <c r="E1063">
        <v>0</v>
      </c>
      <c r="F1063">
        <v>0</v>
      </c>
      <c r="H1063" t="s">
        <v>155</v>
      </c>
      <c r="I1063">
        <f t="shared" si="48"/>
        <v>0</v>
      </c>
      <c r="J1063">
        <f t="shared" si="49"/>
        <v>0</v>
      </c>
      <c r="L1063" t="str">
        <f t="shared" si="50"/>
        <v>6614MAYA</v>
      </c>
      <c r="M1063" t="s">
        <v>1198</v>
      </c>
    </row>
    <row r="1064" spans="1:13">
      <c r="A1064" t="s">
        <v>1432</v>
      </c>
      <c r="B1064" t="s">
        <v>1433</v>
      </c>
      <c r="C1064" t="s">
        <v>113</v>
      </c>
      <c r="D1064">
        <v>4</v>
      </c>
      <c r="E1064">
        <v>0</v>
      </c>
      <c r="F1064">
        <v>0</v>
      </c>
      <c r="H1064" t="s">
        <v>155</v>
      </c>
      <c r="I1064">
        <f t="shared" si="48"/>
        <v>0</v>
      </c>
      <c r="J1064">
        <f t="shared" si="49"/>
        <v>0</v>
      </c>
      <c r="L1064" t="str">
        <f t="shared" si="50"/>
        <v>6613BUNTINE</v>
      </c>
      <c r="M1064" t="s">
        <v>1434</v>
      </c>
    </row>
    <row r="1065" spans="1:13">
      <c r="A1065" t="s">
        <v>1435</v>
      </c>
      <c r="B1065" t="s">
        <v>1436</v>
      </c>
      <c r="C1065" t="s">
        <v>113</v>
      </c>
      <c r="D1065">
        <v>4</v>
      </c>
      <c r="E1065">
        <v>0</v>
      </c>
      <c r="F1065">
        <v>0</v>
      </c>
      <c r="H1065" t="s">
        <v>155</v>
      </c>
      <c r="I1065">
        <f t="shared" si="48"/>
        <v>0</v>
      </c>
      <c r="J1065">
        <f t="shared" si="49"/>
        <v>0</v>
      </c>
      <c r="L1065" t="str">
        <f t="shared" si="50"/>
        <v>6612JIBBERDING</v>
      </c>
      <c r="M1065" t="s">
        <v>1198</v>
      </c>
    </row>
    <row r="1066" spans="1:13">
      <c r="A1066" t="s">
        <v>1435</v>
      </c>
      <c r="B1066" t="s">
        <v>1437</v>
      </c>
      <c r="C1066" t="s">
        <v>113</v>
      </c>
      <c r="D1066">
        <v>4</v>
      </c>
      <c r="E1066">
        <v>0</v>
      </c>
      <c r="F1066">
        <v>0</v>
      </c>
      <c r="H1066" t="s">
        <v>155</v>
      </c>
      <c r="I1066">
        <f t="shared" si="48"/>
        <v>0</v>
      </c>
      <c r="J1066">
        <f t="shared" si="49"/>
        <v>0</v>
      </c>
      <c r="L1066" t="str">
        <f t="shared" si="50"/>
        <v>6612MIAMOON</v>
      </c>
      <c r="M1066" t="s">
        <v>1198</v>
      </c>
    </row>
    <row r="1067" spans="1:13">
      <c r="A1067" t="s">
        <v>1435</v>
      </c>
      <c r="B1067" t="s">
        <v>1438</v>
      </c>
      <c r="C1067" t="s">
        <v>113</v>
      </c>
      <c r="D1067">
        <v>5</v>
      </c>
      <c r="E1067">
        <v>0</v>
      </c>
      <c r="F1067">
        <v>0</v>
      </c>
      <c r="H1067" t="s">
        <v>155</v>
      </c>
      <c r="I1067">
        <f t="shared" si="48"/>
        <v>0</v>
      </c>
      <c r="J1067">
        <f t="shared" si="49"/>
        <v>0</v>
      </c>
      <c r="L1067" t="str">
        <f t="shared" si="50"/>
        <v>6612PAYNES FIND</v>
      </c>
      <c r="M1067" t="s">
        <v>1198</v>
      </c>
    </row>
    <row r="1068" spans="1:13">
      <c r="A1068" t="s">
        <v>1435</v>
      </c>
      <c r="B1068" t="s">
        <v>1439</v>
      </c>
      <c r="C1068" t="s">
        <v>113</v>
      </c>
      <c r="D1068">
        <v>4</v>
      </c>
      <c r="E1068">
        <v>0</v>
      </c>
      <c r="F1068">
        <v>0</v>
      </c>
      <c r="H1068" t="s">
        <v>155</v>
      </c>
      <c r="I1068">
        <f t="shared" si="48"/>
        <v>0</v>
      </c>
      <c r="J1068">
        <f t="shared" si="49"/>
        <v>0</v>
      </c>
      <c r="L1068" t="str">
        <f t="shared" si="50"/>
        <v>6612WUBIN</v>
      </c>
      <c r="M1068" t="s">
        <v>1198</v>
      </c>
    </row>
    <row r="1069" spans="1:13">
      <c r="A1069" t="s">
        <v>1440</v>
      </c>
      <c r="B1069" t="s">
        <v>1441</v>
      </c>
      <c r="C1069" t="s">
        <v>113</v>
      </c>
      <c r="D1069">
        <v>4</v>
      </c>
      <c r="E1069">
        <v>0</v>
      </c>
      <c r="F1069">
        <v>0</v>
      </c>
      <c r="H1069" t="s">
        <v>155</v>
      </c>
      <c r="I1069">
        <f t="shared" si="48"/>
        <v>0</v>
      </c>
      <c r="J1069">
        <f t="shared" si="49"/>
        <v>0</v>
      </c>
      <c r="L1069" t="str">
        <f t="shared" si="50"/>
        <v>6609DALWALLINU</v>
      </c>
      <c r="M1069" t="s">
        <v>1434</v>
      </c>
    </row>
    <row r="1070" spans="1:13">
      <c r="A1070" t="s">
        <v>1440</v>
      </c>
      <c r="B1070" t="s">
        <v>1442</v>
      </c>
      <c r="C1070" t="s">
        <v>113</v>
      </c>
      <c r="D1070">
        <v>4</v>
      </c>
      <c r="E1070">
        <v>0</v>
      </c>
      <c r="F1070">
        <v>0</v>
      </c>
      <c r="H1070" t="s">
        <v>155</v>
      </c>
      <c r="I1070">
        <f t="shared" si="48"/>
        <v>0</v>
      </c>
      <c r="J1070">
        <f t="shared" si="49"/>
        <v>0</v>
      </c>
      <c r="L1070" t="str">
        <f t="shared" si="50"/>
        <v>6609NUGADONG</v>
      </c>
      <c r="M1070" t="s">
        <v>1434</v>
      </c>
    </row>
    <row r="1071" spans="1:13">
      <c r="A1071" t="s">
        <v>1440</v>
      </c>
      <c r="B1071" t="s">
        <v>1443</v>
      </c>
      <c r="C1071" t="s">
        <v>113</v>
      </c>
      <c r="D1071">
        <v>4</v>
      </c>
      <c r="E1071">
        <v>0</v>
      </c>
      <c r="F1071">
        <v>0</v>
      </c>
      <c r="H1071" t="s">
        <v>155</v>
      </c>
      <c r="I1071">
        <f t="shared" si="48"/>
        <v>0</v>
      </c>
      <c r="J1071">
        <f t="shared" si="49"/>
        <v>0</v>
      </c>
      <c r="L1071" t="str">
        <f t="shared" si="50"/>
        <v>6609XANTIPPE</v>
      </c>
      <c r="M1071" t="s">
        <v>1434</v>
      </c>
    </row>
    <row r="1072" spans="1:13">
      <c r="A1072" t="s">
        <v>1444</v>
      </c>
      <c r="B1072" t="s">
        <v>1445</v>
      </c>
      <c r="C1072" t="s">
        <v>113</v>
      </c>
      <c r="D1072">
        <v>4</v>
      </c>
      <c r="E1072">
        <v>0</v>
      </c>
      <c r="F1072">
        <v>0</v>
      </c>
      <c r="H1072" t="s">
        <v>155</v>
      </c>
      <c r="I1072">
        <f t="shared" si="48"/>
        <v>0</v>
      </c>
      <c r="J1072">
        <f t="shared" si="49"/>
        <v>0</v>
      </c>
      <c r="L1072" t="str">
        <f t="shared" si="50"/>
        <v>6608EAST DAMBORING</v>
      </c>
      <c r="M1072" t="s">
        <v>1434</v>
      </c>
    </row>
    <row r="1073" spans="1:13">
      <c r="A1073" t="s">
        <v>1444</v>
      </c>
      <c r="B1073" t="s">
        <v>1446</v>
      </c>
      <c r="C1073" t="s">
        <v>113</v>
      </c>
      <c r="D1073">
        <v>4</v>
      </c>
      <c r="E1073">
        <v>0</v>
      </c>
      <c r="F1073">
        <v>0</v>
      </c>
      <c r="H1073" t="s">
        <v>155</v>
      </c>
      <c r="I1073">
        <f t="shared" si="48"/>
        <v>0</v>
      </c>
      <c r="J1073">
        <f t="shared" si="49"/>
        <v>0</v>
      </c>
      <c r="L1073" t="str">
        <f t="shared" si="50"/>
        <v>6608MARNE</v>
      </c>
      <c r="M1073" t="s">
        <v>1434</v>
      </c>
    </row>
    <row r="1074" spans="1:13">
      <c r="A1074" t="s">
        <v>1444</v>
      </c>
      <c r="B1074" t="s">
        <v>1447</v>
      </c>
      <c r="C1074" t="s">
        <v>113</v>
      </c>
      <c r="D1074">
        <v>4</v>
      </c>
      <c r="E1074">
        <v>0</v>
      </c>
      <c r="F1074">
        <v>0</v>
      </c>
      <c r="H1074" t="s">
        <v>155</v>
      </c>
      <c r="I1074">
        <f t="shared" si="48"/>
        <v>0</v>
      </c>
      <c r="J1074">
        <f t="shared" si="49"/>
        <v>0</v>
      </c>
      <c r="L1074" t="str">
        <f t="shared" si="50"/>
        <v>6608PITHARA</v>
      </c>
      <c r="M1074" t="s">
        <v>1434</v>
      </c>
    </row>
    <row r="1075" spans="1:13">
      <c r="A1075" t="s">
        <v>1448</v>
      </c>
      <c r="B1075" t="s">
        <v>1449</v>
      </c>
      <c r="C1075" t="s">
        <v>113</v>
      </c>
      <c r="D1075">
        <v>4</v>
      </c>
      <c r="E1075">
        <v>0</v>
      </c>
      <c r="F1075">
        <v>0</v>
      </c>
      <c r="H1075" t="s">
        <v>155</v>
      </c>
      <c r="I1075">
        <f t="shared" si="48"/>
        <v>0</v>
      </c>
      <c r="J1075">
        <f t="shared" si="49"/>
        <v>0</v>
      </c>
      <c r="L1075" t="str">
        <f t="shared" si="50"/>
        <v>6606BALLIDU</v>
      </c>
      <c r="M1075" t="s">
        <v>1434</v>
      </c>
    </row>
    <row r="1076" spans="1:13">
      <c r="A1076" t="s">
        <v>1448</v>
      </c>
      <c r="B1076" t="s">
        <v>1450</v>
      </c>
      <c r="C1076" t="s">
        <v>113</v>
      </c>
      <c r="D1076">
        <v>4</v>
      </c>
      <c r="E1076">
        <v>0</v>
      </c>
      <c r="F1076">
        <v>0</v>
      </c>
      <c r="H1076" t="s">
        <v>155</v>
      </c>
      <c r="I1076">
        <f t="shared" si="48"/>
        <v>0</v>
      </c>
      <c r="J1076">
        <f t="shared" si="49"/>
        <v>0</v>
      </c>
      <c r="L1076" t="str">
        <f t="shared" si="50"/>
        <v>6606EAST BALLIDU</v>
      </c>
      <c r="M1076" t="s">
        <v>1434</v>
      </c>
    </row>
    <row r="1077" spans="1:13">
      <c r="A1077" t="s">
        <v>1448</v>
      </c>
      <c r="B1077" t="s">
        <v>1451</v>
      </c>
      <c r="C1077" t="s">
        <v>113</v>
      </c>
      <c r="D1077">
        <v>4</v>
      </c>
      <c r="E1077">
        <v>0</v>
      </c>
      <c r="F1077">
        <v>0</v>
      </c>
      <c r="H1077" t="s">
        <v>155</v>
      </c>
      <c r="I1077">
        <f t="shared" si="48"/>
        <v>0</v>
      </c>
      <c r="J1077">
        <f t="shared" si="49"/>
        <v>0</v>
      </c>
      <c r="L1077" t="str">
        <f t="shared" si="50"/>
        <v>6606WEST BALLIDU</v>
      </c>
      <c r="M1077" t="s">
        <v>1434</v>
      </c>
    </row>
    <row r="1078" spans="1:13">
      <c r="A1078" t="s">
        <v>1452</v>
      </c>
      <c r="B1078" t="s">
        <v>1453</v>
      </c>
      <c r="C1078" t="s">
        <v>113</v>
      </c>
      <c r="D1078">
        <v>4</v>
      </c>
      <c r="E1078">
        <v>0</v>
      </c>
      <c r="F1078">
        <v>0</v>
      </c>
      <c r="H1078" t="s">
        <v>155</v>
      </c>
      <c r="I1078">
        <f t="shared" si="48"/>
        <v>0</v>
      </c>
      <c r="J1078">
        <f t="shared" si="49"/>
        <v>0</v>
      </c>
      <c r="L1078" t="str">
        <f t="shared" si="50"/>
        <v>6605KONDUT</v>
      </c>
      <c r="M1078" t="s">
        <v>1434</v>
      </c>
    </row>
    <row r="1079" spans="1:13">
      <c r="A1079" t="s">
        <v>1454</v>
      </c>
      <c r="B1079" t="s">
        <v>1455</v>
      </c>
      <c r="C1079" t="s">
        <v>113</v>
      </c>
      <c r="D1079">
        <v>4</v>
      </c>
      <c r="E1079">
        <v>0</v>
      </c>
      <c r="F1079">
        <v>0</v>
      </c>
      <c r="H1079" t="s">
        <v>155</v>
      </c>
      <c r="I1079">
        <f t="shared" si="48"/>
        <v>0</v>
      </c>
      <c r="J1079">
        <f t="shared" si="49"/>
        <v>0</v>
      </c>
      <c r="L1079" t="str">
        <f t="shared" si="50"/>
        <v>6603KONNONGORRING</v>
      </c>
      <c r="M1079" t="s">
        <v>1434</v>
      </c>
    </row>
    <row r="1080" spans="1:13">
      <c r="A1080" t="s">
        <v>1454</v>
      </c>
      <c r="B1080" t="s">
        <v>1456</v>
      </c>
      <c r="C1080" t="s">
        <v>113</v>
      </c>
      <c r="D1080">
        <v>4</v>
      </c>
      <c r="E1080">
        <v>0</v>
      </c>
      <c r="F1080">
        <v>0</v>
      </c>
      <c r="H1080" t="s">
        <v>155</v>
      </c>
      <c r="I1080">
        <f t="shared" si="48"/>
        <v>0</v>
      </c>
      <c r="J1080">
        <f t="shared" si="49"/>
        <v>0</v>
      </c>
      <c r="L1080" t="str">
        <f t="shared" si="50"/>
        <v>6603LAKE HINDS</v>
      </c>
      <c r="M1080" t="s">
        <v>1434</v>
      </c>
    </row>
    <row r="1081" spans="1:13">
      <c r="A1081" t="s">
        <v>1454</v>
      </c>
      <c r="B1081" t="s">
        <v>1457</v>
      </c>
      <c r="C1081" t="s">
        <v>113</v>
      </c>
      <c r="D1081">
        <v>4</v>
      </c>
      <c r="E1081">
        <v>0</v>
      </c>
      <c r="F1081">
        <v>0</v>
      </c>
      <c r="H1081" t="s">
        <v>155</v>
      </c>
      <c r="I1081">
        <f t="shared" si="48"/>
        <v>0</v>
      </c>
      <c r="J1081">
        <f t="shared" si="49"/>
        <v>0</v>
      </c>
      <c r="L1081" t="str">
        <f t="shared" si="50"/>
        <v>6603LAKE NINAN</v>
      </c>
      <c r="M1081" t="s">
        <v>1434</v>
      </c>
    </row>
    <row r="1082" spans="1:13">
      <c r="A1082" t="s">
        <v>1454</v>
      </c>
      <c r="B1082" t="s">
        <v>1458</v>
      </c>
      <c r="C1082" t="s">
        <v>113</v>
      </c>
      <c r="D1082">
        <v>4</v>
      </c>
      <c r="E1082">
        <v>0</v>
      </c>
      <c r="F1082">
        <v>0</v>
      </c>
      <c r="H1082" t="s">
        <v>155</v>
      </c>
      <c r="I1082">
        <f t="shared" si="48"/>
        <v>0</v>
      </c>
      <c r="J1082">
        <f t="shared" si="49"/>
        <v>0</v>
      </c>
      <c r="L1082" t="str">
        <f t="shared" si="50"/>
        <v>6603MOCARDY</v>
      </c>
      <c r="M1082" t="s">
        <v>1434</v>
      </c>
    </row>
    <row r="1083" spans="1:13">
      <c r="A1083" t="s">
        <v>1454</v>
      </c>
      <c r="B1083" t="s">
        <v>1459</v>
      </c>
      <c r="C1083" t="s">
        <v>113</v>
      </c>
      <c r="D1083">
        <v>4</v>
      </c>
      <c r="E1083">
        <v>0</v>
      </c>
      <c r="F1083">
        <v>0</v>
      </c>
      <c r="H1083" t="s">
        <v>155</v>
      </c>
      <c r="I1083">
        <f t="shared" si="48"/>
        <v>0</v>
      </c>
      <c r="J1083">
        <f t="shared" si="49"/>
        <v>0</v>
      </c>
      <c r="L1083" t="str">
        <f t="shared" si="50"/>
        <v>6603WONGAN HILLS</v>
      </c>
      <c r="M1083" t="s">
        <v>1434</v>
      </c>
    </row>
    <row r="1084" spans="1:13">
      <c r="A1084" t="s">
        <v>1460</v>
      </c>
      <c r="B1084" t="s">
        <v>1461</v>
      </c>
      <c r="C1084" t="s">
        <v>113</v>
      </c>
      <c r="D1084">
        <v>4</v>
      </c>
      <c r="E1084">
        <v>0</v>
      </c>
      <c r="F1084">
        <v>0</v>
      </c>
      <c r="H1084" t="s">
        <v>155</v>
      </c>
      <c r="I1084">
        <f t="shared" si="48"/>
        <v>0</v>
      </c>
      <c r="J1084">
        <f t="shared" si="49"/>
        <v>0</v>
      </c>
      <c r="L1084" t="str">
        <f t="shared" si="50"/>
        <v>6575MILING</v>
      </c>
      <c r="M1084" t="s">
        <v>1434</v>
      </c>
    </row>
    <row r="1085" spans="1:13">
      <c r="A1085" t="s">
        <v>1462</v>
      </c>
      <c r="B1085" t="s">
        <v>1463</v>
      </c>
      <c r="C1085" t="s">
        <v>113</v>
      </c>
      <c r="D1085">
        <v>4</v>
      </c>
      <c r="E1085">
        <v>0</v>
      </c>
      <c r="F1085">
        <v>0</v>
      </c>
      <c r="H1085" t="s">
        <v>155</v>
      </c>
      <c r="I1085">
        <f t="shared" si="48"/>
        <v>0</v>
      </c>
      <c r="J1085">
        <f t="shared" si="49"/>
        <v>0</v>
      </c>
      <c r="L1085" t="str">
        <f t="shared" si="50"/>
        <v>6574BINDI BINDI</v>
      </c>
      <c r="M1085" t="s">
        <v>1434</v>
      </c>
    </row>
    <row r="1086" spans="1:13">
      <c r="A1086" t="s">
        <v>1462</v>
      </c>
      <c r="B1086" t="s">
        <v>1464</v>
      </c>
      <c r="C1086" t="s">
        <v>113</v>
      </c>
      <c r="D1086">
        <v>4</v>
      </c>
      <c r="E1086">
        <v>0</v>
      </c>
      <c r="F1086">
        <v>0</v>
      </c>
      <c r="H1086" t="s">
        <v>155</v>
      </c>
      <c r="I1086">
        <f t="shared" si="48"/>
        <v>0</v>
      </c>
      <c r="J1086">
        <f t="shared" si="49"/>
        <v>0</v>
      </c>
      <c r="L1086" t="str">
        <f t="shared" si="50"/>
        <v>6574GABALONG</v>
      </c>
      <c r="M1086" t="s">
        <v>1434</v>
      </c>
    </row>
    <row r="1087" spans="1:13">
      <c r="A1087" t="s">
        <v>1465</v>
      </c>
      <c r="B1087" t="s">
        <v>1466</v>
      </c>
      <c r="C1087" t="s">
        <v>113</v>
      </c>
      <c r="D1087">
        <v>4</v>
      </c>
      <c r="E1087">
        <v>0</v>
      </c>
      <c r="F1087">
        <v>0</v>
      </c>
      <c r="H1087" t="s">
        <v>155</v>
      </c>
      <c r="I1087">
        <f t="shared" si="48"/>
        <v>0</v>
      </c>
      <c r="J1087">
        <f t="shared" si="49"/>
        <v>0</v>
      </c>
      <c r="L1087" t="str">
        <f t="shared" si="50"/>
        <v>6572PIAWANING</v>
      </c>
      <c r="M1087" t="s">
        <v>1434</v>
      </c>
    </row>
    <row r="1088" spans="1:13">
      <c r="A1088" t="s">
        <v>1467</v>
      </c>
      <c r="B1088" t="s">
        <v>1468</v>
      </c>
      <c r="C1088" t="s">
        <v>113</v>
      </c>
      <c r="D1088">
        <v>4</v>
      </c>
      <c r="E1088">
        <v>0</v>
      </c>
      <c r="F1088">
        <v>0</v>
      </c>
      <c r="H1088" t="s">
        <v>155</v>
      </c>
      <c r="I1088">
        <f t="shared" si="48"/>
        <v>0</v>
      </c>
      <c r="J1088">
        <f t="shared" si="49"/>
        <v>0</v>
      </c>
      <c r="L1088" t="str">
        <f t="shared" si="50"/>
        <v>6571YERECOIN</v>
      </c>
      <c r="M1088" t="s">
        <v>1434</v>
      </c>
    </row>
    <row r="1089" spans="1:13">
      <c r="A1089" t="s">
        <v>1469</v>
      </c>
      <c r="B1089" t="s">
        <v>1470</v>
      </c>
      <c r="C1089" t="s">
        <v>113</v>
      </c>
      <c r="D1089">
        <v>4</v>
      </c>
      <c r="E1089">
        <v>0</v>
      </c>
      <c r="F1089">
        <v>0</v>
      </c>
      <c r="H1089" t="s">
        <v>155</v>
      </c>
      <c r="I1089">
        <f t="shared" si="48"/>
        <v>0</v>
      </c>
      <c r="J1089">
        <f t="shared" si="49"/>
        <v>0</v>
      </c>
      <c r="L1089" t="str">
        <f t="shared" si="50"/>
        <v>6569CALINGIRI</v>
      </c>
      <c r="M1089" t="s">
        <v>1434</v>
      </c>
    </row>
    <row r="1090" spans="1:13">
      <c r="A1090" t="s">
        <v>1469</v>
      </c>
      <c r="B1090" t="s">
        <v>1471</v>
      </c>
      <c r="C1090" t="s">
        <v>113</v>
      </c>
      <c r="D1090">
        <v>4</v>
      </c>
      <c r="E1090">
        <v>0</v>
      </c>
      <c r="F1090">
        <v>0</v>
      </c>
      <c r="H1090" t="s">
        <v>155</v>
      </c>
      <c r="I1090">
        <f t="shared" ref="I1090:I1153" si="51">IF(ISERROR(VLOOKUP(A1090,SelPostCode,1,FALSE)),0,1)</f>
        <v>0</v>
      </c>
      <c r="J1090">
        <f t="shared" ref="J1090:J1153" si="52">IF(I1090=0,0,IF(ISERROR(VLOOKUP(B1090,SelSuburb,1,FALSE)),0,1))</f>
        <v>0</v>
      </c>
      <c r="L1090" t="str">
        <f t="shared" ref="L1090:L1153" si="53">CONCATENATE(A1090,B1090)</f>
        <v>6569OLD PLAINS</v>
      </c>
      <c r="M1090" t="s">
        <v>1434</v>
      </c>
    </row>
    <row r="1091" spans="1:13">
      <c r="A1091" t="s">
        <v>1472</v>
      </c>
      <c r="B1091" t="s">
        <v>1473</v>
      </c>
      <c r="C1091" t="s">
        <v>113</v>
      </c>
      <c r="D1091">
        <v>4</v>
      </c>
      <c r="E1091">
        <v>0</v>
      </c>
      <c r="F1091">
        <v>0</v>
      </c>
      <c r="H1091" t="s">
        <v>155</v>
      </c>
      <c r="I1091">
        <f t="shared" si="51"/>
        <v>0</v>
      </c>
      <c r="J1091">
        <f t="shared" si="52"/>
        <v>0</v>
      </c>
      <c r="L1091" t="str">
        <f t="shared" si="53"/>
        <v>6568BOLGART</v>
      </c>
      <c r="M1091" t="s">
        <v>1434</v>
      </c>
    </row>
    <row r="1092" spans="1:13">
      <c r="A1092" t="s">
        <v>1472</v>
      </c>
      <c r="B1092" t="s">
        <v>1474</v>
      </c>
      <c r="C1092" t="s">
        <v>113</v>
      </c>
      <c r="D1092">
        <v>4</v>
      </c>
      <c r="E1092">
        <v>0</v>
      </c>
      <c r="F1092">
        <v>0</v>
      </c>
      <c r="H1092" t="s">
        <v>155</v>
      </c>
      <c r="I1092">
        <f t="shared" si="51"/>
        <v>0</v>
      </c>
      <c r="J1092">
        <f t="shared" si="52"/>
        <v>0</v>
      </c>
      <c r="L1092" t="str">
        <f t="shared" si="53"/>
        <v>6568WATTENING</v>
      </c>
      <c r="M1092" t="s">
        <v>1434</v>
      </c>
    </row>
    <row r="1093" spans="1:13">
      <c r="A1093" t="s">
        <v>1472</v>
      </c>
      <c r="B1093" t="s">
        <v>1475</v>
      </c>
      <c r="C1093" t="s">
        <v>113</v>
      </c>
      <c r="D1093">
        <v>4</v>
      </c>
      <c r="E1093">
        <v>0</v>
      </c>
      <c r="F1093">
        <v>0</v>
      </c>
      <c r="H1093" t="s">
        <v>155</v>
      </c>
      <c r="I1093">
        <f t="shared" si="51"/>
        <v>0</v>
      </c>
      <c r="J1093">
        <f t="shared" si="52"/>
        <v>0</v>
      </c>
      <c r="L1093" t="str">
        <f t="shared" si="53"/>
        <v>6568WYENING</v>
      </c>
      <c r="M1093" t="s">
        <v>1434</v>
      </c>
    </row>
    <row r="1094" spans="1:13">
      <c r="A1094" t="s">
        <v>1476</v>
      </c>
      <c r="B1094" t="s">
        <v>1477</v>
      </c>
      <c r="C1094" t="s">
        <v>113</v>
      </c>
      <c r="D1094">
        <v>4</v>
      </c>
      <c r="E1094">
        <v>0</v>
      </c>
      <c r="F1094">
        <v>0</v>
      </c>
      <c r="H1094" t="s">
        <v>103</v>
      </c>
      <c r="I1094">
        <f t="shared" si="51"/>
        <v>0</v>
      </c>
      <c r="J1094">
        <f t="shared" si="52"/>
        <v>0</v>
      </c>
      <c r="L1094" t="str">
        <f t="shared" si="53"/>
        <v>6567DEWARS POOL</v>
      </c>
      <c r="M1094" t="s">
        <v>1434</v>
      </c>
    </row>
    <row r="1095" spans="1:13">
      <c r="A1095" t="s">
        <v>1476</v>
      </c>
      <c r="B1095" t="s">
        <v>1478</v>
      </c>
      <c r="C1095" t="s">
        <v>113</v>
      </c>
      <c r="D1095">
        <v>4</v>
      </c>
      <c r="E1095">
        <v>0</v>
      </c>
      <c r="F1095">
        <v>0</v>
      </c>
      <c r="H1095" t="s">
        <v>103</v>
      </c>
      <c r="I1095">
        <f t="shared" si="51"/>
        <v>0</v>
      </c>
      <c r="J1095">
        <f t="shared" si="52"/>
        <v>0</v>
      </c>
      <c r="L1095" t="str">
        <f t="shared" si="53"/>
        <v>6567JULIMAR</v>
      </c>
      <c r="M1095" t="s">
        <v>1434</v>
      </c>
    </row>
    <row r="1096" spans="1:13">
      <c r="A1096" t="s">
        <v>1476</v>
      </c>
      <c r="B1096" t="s">
        <v>1479</v>
      </c>
      <c r="C1096" t="s">
        <v>113</v>
      </c>
      <c r="D1096">
        <v>4</v>
      </c>
      <c r="E1096">
        <v>0</v>
      </c>
      <c r="F1096">
        <v>0</v>
      </c>
      <c r="H1096" t="s">
        <v>103</v>
      </c>
      <c r="I1096">
        <f t="shared" si="51"/>
        <v>0</v>
      </c>
      <c r="J1096">
        <f t="shared" si="52"/>
        <v>0</v>
      </c>
      <c r="L1096" t="str">
        <f t="shared" si="53"/>
        <v>6567MOONDYNE</v>
      </c>
      <c r="M1096" t="s">
        <v>1434</v>
      </c>
    </row>
    <row r="1097" spans="1:13">
      <c r="A1097" t="s">
        <v>1480</v>
      </c>
      <c r="B1097" t="s">
        <v>1481</v>
      </c>
      <c r="C1097" t="s">
        <v>113</v>
      </c>
      <c r="D1097">
        <v>4</v>
      </c>
      <c r="E1097">
        <v>0</v>
      </c>
      <c r="F1097">
        <v>0</v>
      </c>
      <c r="H1097" t="s">
        <v>155</v>
      </c>
      <c r="I1097">
        <f t="shared" si="51"/>
        <v>0</v>
      </c>
      <c r="J1097">
        <f t="shared" si="52"/>
        <v>0</v>
      </c>
      <c r="L1097" t="str">
        <f t="shared" si="53"/>
        <v>6566BEJOORDING</v>
      </c>
      <c r="M1097" t="s">
        <v>1434</v>
      </c>
    </row>
    <row r="1098" spans="1:13">
      <c r="A1098" t="s">
        <v>1480</v>
      </c>
      <c r="B1098" t="s">
        <v>1482</v>
      </c>
      <c r="C1098" t="s">
        <v>113</v>
      </c>
      <c r="D1098">
        <v>4</v>
      </c>
      <c r="E1098">
        <v>0</v>
      </c>
      <c r="F1098">
        <v>0</v>
      </c>
      <c r="H1098" t="s">
        <v>155</v>
      </c>
      <c r="I1098">
        <f t="shared" si="51"/>
        <v>0</v>
      </c>
      <c r="J1098">
        <f t="shared" si="52"/>
        <v>0</v>
      </c>
      <c r="L1098" t="str">
        <f t="shared" si="53"/>
        <v>6566CARANI</v>
      </c>
      <c r="M1098" t="s">
        <v>1434</v>
      </c>
    </row>
    <row r="1099" spans="1:13">
      <c r="A1099" t="s">
        <v>1480</v>
      </c>
      <c r="B1099" t="s">
        <v>1483</v>
      </c>
      <c r="C1099" t="s">
        <v>113</v>
      </c>
      <c r="D1099">
        <v>4</v>
      </c>
      <c r="E1099">
        <v>0</v>
      </c>
      <c r="F1099">
        <v>0</v>
      </c>
      <c r="H1099" t="s">
        <v>155</v>
      </c>
      <c r="I1099">
        <f t="shared" si="51"/>
        <v>0</v>
      </c>
      <c r="J1099">
        <f t="shared" si="52"/>
        <v>0</v>
      </c>
      <c r="L1099" t="str">
        <f t="shared" si="53"/>
        <v>6566COONDLE</v>
      </c>
      <c r="M1099" t="s">
        <v>1434</v>
      </c>
    </row>
    <row r="1100" spans="1:13">
      <c r="A1100" t="s">
        <v>1480</v>
      </c>
      <c r="B1100" t="s">
        <v>1484</v>
      </c>
      <c r="C1100" t="s">
        <v>113</v>
      </c>
      <c r="D1100">
        <v>4</v>
      </c>
      <c r="E1100">
        <v>0</v>
      </c>
      <c r="F1100">
        <v>0</v>
      </c>
      <c r="H1100" t="s">
        <v>155</v>
      </c>
      <c r="I1100">
        <f t="shared" si="51"/>
        <v>0</v>
      </c>
      <c r="J1100">
        <f t="shared" si="52"/>
        <v>0</v>
      </c>
      <c r="L1100" t="str">
        <f t="shared" si="53"/>
        <v>6566CULHAM</v>
      </c>
      <c r="M1100" t="s">
        <v>1434</v>
      </c>
    </row>
    <row r="1101" spans="1:13">
      <c r="A1101" t="s">
        <v>1480</v>
      </c>
      <c r="B1101" t="s">
        <v>1485</v>
      </c>
      <c r="C1101" t="s">
        <v>113</v>
      </c>
      <c r="D1101">
        <v>4</v>
      </c>
      <c r="E1101">
        <v>0</v>
      </c>
      <c r="F1101">
        <v>0</v>
      </c>
      <c r="H1101" t="s">
        <v>155</v>
      </c>
      <c r="I1101">
        <f t="shared" si="51"/>
        <v>0</v>
      </c>
      <c r="J1101">
        <f t="shared" si="52"/>
        <v>0</v>
      </c>
      <c r="L1101" t="str">
        <f t="shared" si="53"/>
        <v>6566DUMBARTON</v>
      </c>
      <c r="M1101" t="s">
        <v>1434</v>
      </c>
    </row>
    <row r="1102" spans="1:13">
      <c r="A1102" t="s">
        <v>1480</v>
      </c>
      <c r="B1102" t="s">
        <v>1486</v>
      </c>
      <c r="C1102" t="s">
        <v>113</v>
      </c>
      <c r="D1102">
        <v>4</v>
      </c>
      <c r="E1102">
        <v>0</v>
      </c>
      <c r="F1102">
        <v>0</v>
      </c>
      <c r="H1102" t="s">
        <v>155</v>
      </c>
      <c r="I1102">
        <f t="shared" si="51"/>
        <v>0</v>
      </c>
      <c r="J1102">
        <f t="shared" si="52"/>
        <v>0</v>
      </c>
      <c r="L1102" t="str">
        <f t="shared" si="53"/>
        <v>6566HODDYS WELL</v>
      </c>
      <c r="M1102" t="s">
        <v>1434</v>
      </c>
    </row>
    <row r="1103" spans="1:13">
      <c r="A1103" t="s">
        <v>1480</v>
      </c>
      <c r="B1103" t="s">
        <v>1487</v>
      </c>
      <c r="C1103" t="s">
        <v>113</v>
      </c>
      <c r="D1103">
        <v>4</v>
      </c>
      <c r="E1103">
        <v>0</v>
      </c>
      <c r="F1103">
        <v>0</v>
      </c>
      <c r="H1103" t="s">
        <v>155</v>
      </c>
      <c r="I1103">
        <f t="shared" si="51"/>
        <v>0</v>
      </c>
      <c r="J1103">
        <f t="shared" si="52"/>
        <v>0</v>
      </c>
      <c r="L1103" t="str">
        <f t="shared" si="53"/>
        <v>6566KATRINE</v>
      </c>
      <c r="M1103" t="s">
        <v>1434</v>
      </c>
    </row>
    <row r="1104" spans="1:13">
      <c r="A1104" t="s">
        <v>1480</v>
      </c>
      <c r="B1104" t="s">
        <v>1488</v>
      </c>
      <c r="C1104" t="s">
        <v>113</v>
      </c>
      <c r="D1104">
        <v>4</v>
      </c>
      <c r="E1104">
        <v>0</v>
      </c>
      <c r="F1104">
        <v>0</v>
      </c>
      <c r="H1104" t="s">
        <v>155</v>
      </c>
      <c r="I1104">
        <f t="shared" si="51"/>
        <v>0</v>
      </c>
      <c r="J1104">
        <f t="shared" si="52"/>
        <v>0</v>
      </c>
      <c r="L1104" t="str">
        <f t="shared" si="53"/>
        <v>6566NUNILE</v>
      </c>
      <c r="M1104" t="s">
        <v>1434</v>
      </c>
    </row>
    <row r="1105" spans="1:13">
      <c r="A1105" t="s">
        <v>1480</v>
      </c>
      <c r="B1105" t="s">
        <v>1489</v>
      </c>
      <c r="C1105" t="s">
        <v>113</v>
      </c>
      <c r="D1105">
        <v>4</v>
      </c>
      <c r="E1105">
        <v>0</v>
      </c>
      <c r="F1105">
        <v>0</v>
      </c>
      <c r="H1105" t="s">
        <v>155</v>
      </c>
      <c r="I1105">
        <f t="shared" si="51"/>
        <v>0</v>
      </c>
      <c r="J1105">
        <f t="shared" si="52"/>
        <v>0</v>
      </c>
      <c r="L1105" t="str">
        <f t="shared" si="53"/>
        <v>6566TOODYAY</v>
      </c>
      <c r="M1105" t="s">
        <v>1434</v>
      </c>
    </row>
    <row r="1106" spans="1:13">
      <c r="A1106" t="s">
        <v>1480</v>
      </c>
      <c r="B1106" t="s">
        <v>1490</v>
      </c>
      <c r="C1106" t="s">
        <v>113</v>
      </c>
      <c r="D1106">
        <v>4</v>
      </c>
      <c r="E1106">
        <v>0</v>
      </c>
      <c r="F1106">
        <v>0</v>
      </c>
      <c r="H1106" t="s">
        <v>155</v>
      </c>
      <c r="I1106">
        <f t="shared" si="51"/>
        <v>0</v>
      </c>
      <c r="J1106">
        <f t="shared" si="52"/>
        <v>0</v>
      </c>
      <c r="L1106" t="str">
        <f t="shared" si="53"/>
        <v>6566WEST TOODYAY</v>
      </c>
      <c r="M1106" t="s">
        <v>1434</v>
      </c>
    </row>
    <row r="1107" spans="1:13">
      <c r="A1107" t="s">
        <v>1491</v>
      </c>
      <c r="B1107" t="s">
        <v>1492</v>
      </c>
      <c r="C1107" t="s">
        <v>113</v>
      </c>
      <c r="D1107">
        <v>4</v>
      </c>
      <c r="E1107">
        <v>0</v>
      </c>
      <c r="F1107">
        <v>0</v>
      </c>
      <c r="H1107" t="s">
        <v>155</v>
      </c>
      <c r="I1107">
        <f t="shared" si="51"/>
        <v>0</v>
      </c>
      <c r="J1107">
        <f t="shared" si="52"/>
        <v>0</v>
      </c>
      <c r="L1107" t="str">
        <f t="shared" si="53"/>
        <v>6564CLACKLINE</v>
      </c>
      <c r="M1107" t="s">
        <v>1434</v>
      </c>
    </row>
    <row r="1108" spans="1:13">
      <c r="A1108" t="s">
        <v>1493</v>
      </c>
      <c r="B1108" t="s">
        <v>1494</v>
      </c>
      <c r="C1108" t="s">
        <v>113</v>
      </c>
      <c r="D1108">
        <v>4</v>
      </c>
      <c r="E1108">
        <v>0</v>
      </c>
      <c r="F1108">
        <v>0</v>
      </c>
      <c r="H1108" t="s">
        <v>155</v>
      </c>
      <c r="I1108">
        <f t="shared" si="51"/>
        <v>0</v>
      </c>
      <c r="J1108">
        <f t="shared" si="52"/>
        <v>0</v>
      </c>
      <c r="L1108" t="str">
        <f t="shared" si="53"/>
        <v>6562BAKERS HILL</v>
      </c>
      <c r="M1108" t="s">
        <v>1434</v>
      </c>
    </row>
    <row r="1109" spans="1:13">
      <c r="A1109" t="s">
        <v>1493</v>
      </c>
      <c r="B1109" t="s">
        <v>1495</v>
      </c>
      <c r="C1109" t="s">
        <v>113</v>
      </c>
      <c r="D1109">
        <v>4</v>
      </c>
      <c r="E1109">
        <v>0</v>
      </c>
      <c r="F1109">
        <v>0</v>
      </c>
      <c r="H1109" t="s">
        <v>155</v>
      </c>
      <c r="I1109">
        <f t="shared" si="51"/>
        <v>0</v>
      </c>
      <c r="J1109">
        <f t="shared" si="52"/>
        <v>0</v>
      </c>
      <c r="L1109" t="str">
        <f t="shared" si="53"/>
        <v>6562COPLEY</v>
      </c>
      <c r="M1109" t="s">
        <v>1434</v>
      </c>
    </row>
    <row r="1110" spans="1:13">
      <c r="A1110" t="s">
        <v>1493</v>
      </c>
      <c r="B1110" t="s">
        <v>1496</v>
      </c>
      <c r="C1110" t="s">
        <v>113</v>
      </c>
      <c r="D1110">
        <v>4</v>
      </c>
      <c r="E1110">
        <v>0</v>
      </c>
      <c r="F1110">
        <v>0</v>
      </c>
      <c r="H1110" t="s">
        <v>155</v>
      </c>
      <c r="I1110">
        <f t="shared" si="51"/>
        <v>0</v>
      </c>
      <c r="J1110">
        <f t="shared" si="52"/>
        <v>0</v>
      </c>
      <c r="L1110" t="str">
        <f t="shared" si="53"/>
        <v>6562WOOTTATING</v>
      </c>
      <c r="M1110" t="s">
        <v>1434</v>
      </c>
    </row>
    <row r="1111" spans="1:13">
      <c r="A1111" t="s">
        <v>1497</v>
      </c>
      <c r="B1111" t="s">
        <v>1498</v>
      </c>
      <c r="C1111" t="s">
        <v>113</v>
      </c>
      <c r="D1111">
        <v>4</v>
      </c>
      <c r="E1111">
        <v>0</v>
      </c>
      <c r="F1111">
        <v>0</v>
      </c>
      <c r="H1111" t="s">
        <v>155</v>
      </c>
      <c r="I1111">
        <f t="shared" si="51"/>
        <v>0</v>
      </c>
      <c r="J1111">
        <f t="shared" si="52"/>
        <v>0</v>
      </c>
      <c r="L1111" t="str">
        <f t="shared" si="53"/>
        <v>6560WUNDOWIE</v>
      </c>
      <c r="M1111" t="s">
        <v>1499</v>
      </c>
    </row>
    <row r="1112" spans="1:13">
      <c r="A1112" t="s">
        <v>1500</v>
      </c>
      <c r="B1112" t="s">
        <v>1501</v>
      </c>
      <c r="C1112" t="s">
        <v>113</v>
      </c>
      <c r="D1112">
        <v>4</v>
      </c>
      <c r="E1112">
        <v>0</v>
      </c>
      <c r="F1112">
        <v>0</v>
      </c>
      <c r="H1112" t="s">
        <v>155</v>
      </c>
      <c r="I1112">
        <f t="shared" si="51"/>
        <v>0</v>
      </c>
      <c r="J1112">
        <f t="shared" si="52"/>
        <v>0</v>
      </c>
      <c r="L1112" t="str">
        <f t="shared" si="53"/>
        <v>6558WOOROLOO</v>
      </c>
      <c r="M1112" t="s">
        <v>1499</v>
      </c>
    </row>
    <row r="1113" spans="1:13">
      <c r="A1113" t="s">
        <v>1502</v>
      </c>
      <c r="B1113" t="s">
        <v>1503</v>
      </c>
      <c r="C1113" t="s">
        <v>113</v>
      </c>
      <c r="D1113">
        <v>4</v>
      </c>
      <c r="E1113">
        <v>0</v>
      </c>
      <c r="F1113">
        <v>0</v>
      </c>
      <c r="H1113" t="s">
        <v>103</v>
      </c>
      <c r="I1113">
        <f t="shared" si="51"/>
        <v>0</v>
      </c>
      <c r="J1113">
        <f t="shared" si="52"/>
        <v>0</v>
      </c>
      <c r="L1113" t="str">
        <f t="shared" si="53"/>
        <v>6556BEECHINA</v>
      </c>
      <c r="M1113" t="s">
        <v>1499</v>
      </c>
    </row>
    <row r="1114" spans="1:13">
      <c r="A1114" t="s">
        <v>1502</v>
      </c>
      <c r="B1114" t="s">
        <v>1504</v>
      </c>
      <c r="C1114" t="s">
        <v>113</v>
      </c>
      <c r="D1114">
        <v>4</v>
      </c>
      <c r="E1114">
        <v>0</v>
      </c>
      <c r="F1114">
        <v>0</v>
      </c>
      <c r="H1114" t="s">
        <v>103</v>
      </c>
      <c r="I1114">
        <f t="shared" si="51"/>
        <v>0</v>
      </c>
      <c r="J1114">
        <f t="shared" si="52"/>
        <v>0</v>
      </c>
      <c r="L1114" t="str">
        <f t="shared" si="53"/>
        <v>6556CHIDLOW</v>
      </c>
      <c r="M1114" t="s">
        <v>1499</v>
      </c>
    </row>
    <row r="1115" spans="1:13">
      <c r="A1115" t="s">
        <v>1502</v>
      </c>
      <c r="B1115" t="s">
        <v>1505</v>
      </c>
      <c r="C1115" t="s">
        <v>113</v>
      </c>
      <c r="D1115">
        <v>4</v>
      </c>
      <c r="E1115">
        <v>0</v>
      </c>
      <c r="F1115">
        <v>0</v>
      </c>
      <c r="H1115" t="s">
        <v>103</v>
      </c>
      <c r="I1115">
        <f t="shared" si="51"/>
        <v>0</v>
      </c>
      <c r="J1115">
        <f t="shared" si="52"/>
        <v>0</v>
      </c>
      <c r="L1115" t="str">
        <f t="shared" si="53"/>
        <v>6556GORRIE</v>
      </c>
      <c r="M1115" t="s">
        <v>1499</v>
      </c>
    </row>
    <row r="1116" spans="1:13">
      <c r="A1116" t="s">
        <v>1502</v>
      </c>
      <c r="B1116" t="s">
        <v>1506</v>
      </c>
      <c r="C1116" t="s">
        <v>113</v>
      </c>
      <c r="D1116">
        <v>4</v>
      </c>
      <c r="E1116">
        <v>0</v>
      </c>
      <c r="F1116">
        <v>0</v>
      </c>
      <c r="H1116" t="s">
        <v>103</v>
      </c>
      <c r="I1116">
        <f t="shared" si="51"/>
        <v>0</v>
      </c>
      <c r="J1116">
        <f t="shared" si="52"/>
        <v>0</v>
      </c>
      <c r="L1116" t="str">
        <f t="shared" si="53"/>
        <v>6556MALMALLING</v>
      </c>
      <c r="M1116" t="s">
        <v>1499</v>
      </c>
    </row>
    <row r="1117" spans="1:13">
      <c r="A1117" t="s">
        <v>1502</v>
      </c>
      <c r="B1117" t="s">
        <v>1507</v>
      </c>
      <c r="C1117" t="s">
        <v>113</v>
      </c>
      <c r="D1117">
        <v>4</v>
      </c>
      <c r="E1117">
        <v>0</v>
      </c>
      <c r="F1117">
        <v>0</v>
      </c>
      <c r="H1117" t="s">
        <v>103</v>
      </c>
      <c r="I1117">
        <f t="shared" si="51"/>
        <v>0</v>
      </c>
      <c r="J1117">
        <f t="shared" si="52"/>
        <v>0</v>
      </c>
      <c r="L1117" t="str">
        <f t="shared" si="53"/>
        <v>6556THE LAKES</v>
      </c>
      <c r="M1117" t="s">
        <v>1499</v>
      </c>
    </row>
    <row r="1118" spans="1:13">
      <c r="A1118" t="s">
        <v>1508</v>
      </c>
      <c r="B1118" t="s">
        <v>1509</v>
      </c>
      <c r="C1118" t="s">
        <v>113</v>
      </c>
      <c r="D1118">
        <v>4</v>
      </c>
      <c r="E1118">
        <v>0</v>
      </c>
      <c r="F1118">
        <v>0</v>
      </c>
      <c r="H1118" t="s">
        <v>103</v>
      </c>
      <c r="I1118">
        <f t="shared" si="51"/>
        <v>0</v>
      </c>
      <c r="J1118">
        <f t="shared" si="52"/>
        <v>0</v>
      </c>
      <c r="L1118" t="str">
        <f t="shared" si="53"/>
        <v>6537DENHAM</v>
      </c>
      <c r="M1118" t="s">
        <v>1198</v>
      </c>
    </row>
    <row r="1119" spans="1:13">
      <c r="A1119" t="s">
        <v>1508</v>
      </c>
      <c r="B1119" t="s">
        <v>1510</v>
      </c>
      <c r="C1119" t="s">
        <v>113</v>
      </c>
      <c r="D1119">
        <v>4</v>
      </c>
      <c r="E1119">
        <v>0</v>
      </c>
      <c r="F1119">
        <v>0</v>
      </c>
      <c r="H1119" t="s">
        <v>103</v>
      </c>
      <c r="I1119">
        <f t="shared" si="51"/>
        <v>0</v>
      </c>
      <c r="J1119">
        <f t="shared" si="52"/>
        <v>0</v>
      </c>
      <c r="L1119" t="str">
        <f t="shared" si="53"/>
        <v>6537DIRK HARTOG</v>
      </c>
      <c r="M1119" t="s">
        <v>1198</v>
      </c>
    </row>
    <row r="1120" spans="1:13">
      <c r="A1120" t="s">
        <v>1508</v>
      </c>
      <c r="B1120" t="s">
        <v>1511</v>
      </c>
      <c r="C1120" t="s">
        <v>113</v>
      </c>
      <c r="D1120">
        <v>5</v>
      </c>
      <c r="E1120">
        <v>0</v>
      </c>
      <c r="F1120">
        <v>0</v>
      </c>
      <c r="H1120" t="s">
        <v>103</v>
      </c>
      <c r="I1120">
        <f t="shared" si="51"/>
        <v>0</v>
      </c>
      <c r="J1120">
        <f t="shared" si="52"/>
        <v>0</v>
      </c>
      <c r="L1120" t="str">
        <f t="shared" si="53"/>
        <v>6537DIRK HARTOG ISLAND</v>
      </c>
      <c r="M1120" t="s">
        <v>1198</v>
      </c>
    </row>
    <row r="1121" spans="1:13">
      <c r="A1121" t="s">
        <v>1508</v>
      </c>
      <c r="B1121" t="s">
        <v>1512</v>
      </c>
      <c r="C1121" t="s">
        <v>113</v>
      </c>
      <c r="D1121">
        <v>4</v>
      </c>
      <c r="E1121">
        <v>0</v>
      </c>
      <c r="F1121">
        <v>0</v>
      </c>
      <c r="H1121" t="s">
        <v>103</v>
      </c>
      <c r="I1121">
        <f t="shared" si="51"/>
        <v>0</v>
      </c>
      <c r="J1121">
        <f t="shared" si="52"/>
        <v>0</v>
      </c>
      <c r="L1121" t="str">
        <f t="shared" si="53"/>
        <v>6537FRANCOIS PERON NATIONAL PARK</v>
      </c>
      <c r="M1121" t="s">
        <v>1198</v>
      </c>
    </row>
    <row r="1122" spans="1:13">
      <c r="A1122" t="s">
        <v>1508</v>
      </c>
      <c r="B1122" t="s">
        <v>1513</v>
      </c>
      <c r="C1122" t="s">
        <v>113</v>
      </c>
      <c r="D1122">
        <v>4</v>
      </c>
      <c r="E1122">
        <v>0</v>
      </c>
      <c r="F1122">
        <v>0</v>
      </c>
      <c r="H1122" t="s">
        <v>103</v>
      </c>
      <c r="I1122">
        <f t="shared" si="51"/>
        <v>0</v>
      </c>
      <c r="J1122">
        <f t="shared" si="52"/>
        <v>0</v>
      </c>
      <c r="L1122" t="str">
        <f t="shared" si="53"/>
        <v>6537MONKEY MIA</v>
      </c>
      <c r="M1122" t="s">
        <v>1198</v>
      </c>
    </row>
    <row r="1123" spans="1:13">
      <c r="A1123" t="s">
        <v>1508</v>
      </c>
      <c r="B1123" t="s">
        <v>1514</v>
      </c>
      <c r="C1123" t="s">
        <v>113</v>
      </c>
      <c r="D1123">
        <v>4</v>
      </c>
      <c r="E1123">
        <v>0</v>
      </c>
      <c r="F1123">
        <v>0</v>
      </c>
      <c r="H1123" t="s">
        <v>103</v>
      </c>
      <c r="I1123">
        <f t="shared" si="51"/>
        <v>0</v>
      </c>
      <c r="J1123">
        <f t="shared" si="52"/>
        <v>0</v>
      </c>
      <c r="L1123" t="str">
        <f t="shared" si="53"/>
        <v>6537NANGA</v>
      </c>
      <c r="M1123" t="s">
        <v>1198</v>
      </c>
    </row>
    <row r="1124" spans="1:13">
      <c r="A1124" t="s">
        <v>1508</v>
      </c>
      <c r="B1124" t="s">
        <v>1515</v>
      </c>
      <c r="C1124" t="s">
        <v>113</v>
      </c>
      <c r="D1124">
        <v>4</v>
      </c>
      <c r="E1124">
        <v>0</v>
      </c>
      <c r="F1124">
        <v>0</v>
      </c>
      <c r="H1124" t="s">
        <v>103</v>
      </c>
      <c r="I1124">
        <f t="shared" si="51"/>
        <v>0</v>
      </c>
      <c r="J1124">
        <f t="shared" si="52"/>
        <v>0</v>
      </c>
      <c r="L1124" t="str">
        <f t="shared" si="53"/>
        <v>6537SHARK BAY</v>
      </c>
      <c r="M1124" t="s">
        <v>1198</v>
      </c>
    </row>
    <row r="1125" spans="1:13">
      <c r="A1125" t="s">
        <v>1508</v>
      </c>
      <c r="B1125" t="s">
        <v>1516</v>
      </c>
      <c r="C1125" t="s">
        <v>113</v>
      </c>
      <c r="D1125">
        <v>4</v>
      </c>
      <c r="E1125">
        <v>0</v>
      </c>
      <c r="F1125">
        <v>0</v>
      </c>
      <c r="H1125" t="s">
        <v>103</v>
      </c>
      <c r="I1125">
        <f t="shared" si="51"/>
        <v>0</v>
      </c>
      <c r="J1125">
        <f t="shared" si="52"/>
        <v>0</v>
      </c>
      <c r="L1125" t="str">
        <f t="shared" si="53"/>
        <v>6537USELESS LOOP</v>
      </c>
      <c r="M1125" t="s">
        <v>1198</v>
      </c>
    </row>
    <row r="1126" spans="1:13">
      <c r="A1126" t="s">
        <v>1517</v>
      </c>
      <c r="B1126" t="s">
        <v>1518</v>
      </c>
      <c r="C1126" t="s">
        <v>113</v>
      </c>
      <c r="D1126">
        <v>4</v>
      </c>
      <c r="E1126">
        <v>0</v>
      </c>
      <c r="F1126">
        <v>0</v>
      </c>
      <c r="H1126" t="s">
        <v>103</v>
      </c>
      <c r="I1126">
        <f t="shared" si="51"/>
        <v>0</v>
      </c>
      <c r="J1126">
        <f t="shared" si="52"/>
        <v>0</v>
      </c>
      <c r="L1126" t="str">
        <f t="shared" si="53"/>
        <v>6536KALBARRI</v>
      </c>
      <c r="M1126" t="s">
        <v>1198</v>
      </c>
    </row>
    <row r="1127" spans="1:13">
      <c r="A1127" t="s">
        <v>1517</v>
      </c>
      <c r="B1127" t="s">
        <v>1519</v>
      </c>
      <c r="C1127" t="s">
        <v>113</v>
      </c>
      <c r="D1127">
        <v>4</v>
      </c>
      <c r="E1127">
        <v>0</v>
      </c>
      <c r="F1127">
        <v>0</v>
      </c>
      <c r="H1127" t="s">
        <v>103</v>
      </c>
      <c r="I1127">
        <f t="shared" si="51"/>
        <v>0</v>
      </c>
      <c r="J1127">
        <f t="shared" si="52"/>
        <v>0</v>
      </c>
      <c r="L1127" t="str">
        <f t="shared" si="53"/>
        <v>6536KALBARRI NATIONAL PARK</v>
      </c>
      <c r="M1127" t="s">
        <v>1198</v>
      </c>
    </row>
    <row r="1128" spans="1:13">
      <c r="A1128" t="s">
        <v>1517</v>
      </c>
      <c r="B1128" t="s">
        <v>1520</v>
      </c>
      <c r="C1128" t="s">
        <v>113</v>
      </c>
      <c r="D1128">
        <v>4</v>
      </c>
      <c r="E1128">
        <v>0</v>
      </c>
      <c r="F1128">
        <v>0</v>
      </c>
      <c r="H1128" t="s">
        <v>103</v>
      </c>
      <c r="I1128">
        <f t="shared" si="51"/>
        <v>0</v>
      </c>
      <c r="J1128">
        <f t="shared" si="52"/>
        <v>0</v>
      </c>
      <c r="L1128" t="str">
        <f t="shared" si="53"/>
        <v>6536ZUYTDORP</v>
      </c>
      <c r="M1128" t="s">
        <v>1198</v>
      </c>
    </row>
    <row r="1129" spans="1:13">
      <c r="A1129" t="s">
        <v>1521</v>
      </c>
      <c r="B1129" t="s">
        <v>1522</v>
      </c>
      <c r="C1129" t="s">
        <v>113</v>
      </c>
      <c r="D1129">
        <v>4</v>
      </c>
      <c r="E1129">
        <v>0</v>
      </c>
      <c r="F1129">
        <v>0</v>
      </c>
      <c r="H1129" t="s">
        <v>103</v>
      </c>
      <c r="I1129">
        <f t="shared" si="51"/>
        <v>0</v>
      </c>
      <c r="J1129">
        <f t="shared" si="52"/>
        <v>0</v>
      </c>
      <c r="L1129" t="str">
        <f t="shared" si="53"/>
        <v>6535ALMA</v>
      </c>
      <c r="M1129" t="s">
        <v>1198</v>
      </c>
    </row>
    <row r="1130" spans="1:13">
      <c r="A1130" t="s">
        <v>1521</v>
      </c>
      <c r="B1130" t="s">
        <v>1523</v>
      </c>
      <c r="C1130" t="s">
        <v>113</v>
      </c>
      <c r="D1130">
        <v>4</v>
      </c>
      <c r="E1130">
        <v>0</v>
      </c>
      <c r="F1130">
        <v>0</v>
      </c>
      <c r="H1130" t="s">
        <v>103</v>
      </c>
      <c r="I1130">
        <f t="shared" si="51"/>
        <v>0</v>
      </c>
      <c r="J1130">
        <f t="shared" si="52"/>
        <v>0</v>
      </c>
      <c r="L1130" t="str">
        <f t="shared" si="53"/>
        <v>6535BOWES</v>
      </c>
      <c r="M1130" t="s">
        <v>1198</v>
      </c>
    </row>
    <row r="1131" spans="1:13">
      <c r="A1131" t="s">
        <v>1521</v>
      </c>
      <c r="B1131" t="s">
        <v>1524</v>
      </c>
      <c r="C1131" t="s">
        <v>113</v>
      </c>
      <c r="D1131">
        <v>4</v>
      </c>
      <c r="E1131">
        <v>0</v>
      </c>
      <c r="F1131">
        <v>0</v>
      </c>
      <c r="H1131" t="s">
        <v>103</v>
      </c>
      <c r="I1131">
        <f t="shared" si="51"/>
        <v>0</v>
      </c>
      <c r="J1131">
        <f t="shared" si="52"/>
        <v>0</v>
      </c>
      <c r="L1131" t="str">
        <f t="shared" si="53"/>
        <v>6535EAST BOWES</v>
      </c>
      <c r="M1131" t="s">
        <v>1198</v>
      </c>
    </row>
    <row r="1132" spans="1:13">
      <c r="A1132" t="s">
        <v>1521</v>
      </c>
      <c r="B1132" t="s">
        <v>1525</v>
      </c>
      <c r="C1132" t="s">
        <v>113</v>
      </c>
      <c r="D1132">
        <v>4</v>
      </c>
      <c r="E1132">
        <v>0</v>
      </c>
      <c r="F1132">
        <v>0</v>
      </c>
      <c r="H1132" t="s">
        <v>103</v>
      </c>
      <c r="I1132">
        <f t="shared" si="51"/>
        <v>0</v>
      </c>
      <c r="J1132">
        <f t="shared" si="52"/>
        <v>0</v>
      </c>
      <c r="L1132" t="str">
        <f t="shared" si="53"/>
        <v>6535GREGORY</v>
      </c>
      <c r="M1132" t="s">
        <v>1198</v>
      </c>
    </row>
    <row r="1133" spans="1:13">
      <c r="A1133" t="s">
        <v>1521</v>
      </c>
      <c r="B1133" t="s">
        <v>1526</v>
      </c>
      <c r="C1133" t="s">
        <v>113</v>
      </c>
      <c r="D1133">
        <v>4</v>
      </c>
      <c r="E1133">
        <v>0</v>
      </c>
      <c r="F1133">
        <v>0</v>
      </c>
      <c r="H1133" t="s">
        <v>103</v>
      </c>
      <c r="I1133">
        <f t="shared" si="51"/>
        <v>0</v>
      </c>
      <c r="J1133">
        <f t="shared" si="52"/>
        <v>0</v>
      </c>
      <c r="L1133" t="str">
        <f t="shared" si="53"/>
        <v>6535HORROCKS</v>
      </c>
      <c r="M1133" t="s">
        <v>1198</v>
      </c>
    </row>
    <row r="1134" spans="1:13">
      <c r="A1134" t="s">
        <v>1521</v>
      </c>
      <c r="B1134" t="s">
        <v>1527</v>
      </c>
      <c r="C1134" t="s">
        <v>113</v>
      </c>
      <c r="D1134">
        <v>4</v>
      </c>
      <c r="E1134">
        <v>0</v>
      </c>
      <c r="F1134">
        <v>0</v>
      </c>
      <c r="H1134" t="s">
        <v>103</v>
      </c>
      <c r="I1134">
        <f t="shared" si="51"/>
        <v>0</v>
      </c>
      <c r="J1134">
        <f t="shared" si="52"/>
        <v>0</v>
      </c>
      <c r="L1134" t="str">
        <f t="shared" si="53"/>
        <v>6535ISSEKA</v>
      </c>
      <c r="M1134" t="s">
        <v>1198</v>
      </c>
    </row>
    <row r="1135" spans="1:13">
      <c r="A1135" t="s">
        <v>1521</v>
      </c>
      <c r="B1135" t="s">
        <v>1528</v>
      </c>
      <c r="C1135" t="s">
        <v>113</v>
      </c>
      <c r="D1135">
        <v>4</v>
      </c>
      <c r="E1135">
        <v>0</v>
      </c>
      <c r="F1135">
        <v>0</v>
      </c>
      <c r="H1135" t="s">
        <v>103</v>
      </c>
      <c r="I1135">
        <f t="shared" si="51"/>
        <v>0</v>
      </c>
      <c r="J1135">
        <f t="shared" si="52"/>
        <v>0</v>
      </c>
      <c r="L1135" t="str">
        <f t="shared" si="53"/>
        <v>6535NORTHAMPTON</v>
      </c>
      <c r="M1135" t="s">
        <v>1198</v>
      </c>
    </row>
    <row r="1136" spans="1:13">
      <c r="A1136" t="s">
        <v>1521</v>
      </c>
      <c r="B1136" t="s">
        <v>1529</v>
      </c>
      <c r="C1136" t="s">
        <v>113</v>
      </c>
      <c r="D1136">
        <v>4</v>
      </c>
      <c r="E1136">
        <v>0</v>
      </c>
      <c r="F1136">
        <v>0</v>
      </c>
      <c r="H1136" t="s">
        <v>103</v>
      </c>
      <c r="I1136">
        <f t="shared" si="51"/>
        <v>0</v>
      </c>
      <c r="J1136">
        <f t="shared" si="52"/>
        <v>0</v>
      </c>
      <c r="L1136" t="str">
        <f t="shared" si="53"/>
        <v>6535OGILVIE</v>
      </c>
      <c r="M1136" t="s">
        <v>1198</v>
      </c>
    </row>
    <row r="1137" spans="1:13">
      <c r="A1137" t="s">
        <v>1521</v>
      </c>
      <c r="B1137" t="s">
        <v>1530</v>
      </c>
      <c r="C1137" t="s">
        <v>113</v>
      </c>
      <c r="D1137">
        <v>4</v>
      </c>
      <c r="E1137">
        <v>0</v>
      </c>
      <c r="F1137">
        <v>0</v>
      </c>
      <c r="H1137" t="s">
        <v>103</v>
      </c>
      <c r="I1137">
        <f t="shared" si="51"/>
        <v>0</v>
      </c>
      <c r="J1137">
        <f t="shared" si="52"/>
        <v>0</v>
      </c>
      <c r="L1137" t="str">
        <f t="shared" si="53"/>
        <v>6535SANDY GULLY</v>
      </c>
      <c r="M1137" t="s">
        <v>1198</v>
      </c>
    </row>
    <row r="1138" spans="1:13">
      <c r="A1138" t="s">
        <v>1521</v>
      </c>
      <c r="B1138" t="s">
        <v>1531</v>
      </c>
      <c r="C1138" t="s">
        <v>113</v>
      </c>
      <c r="D1138">
        <v>4</v>
      </c>
      <c r="E1138">
        <v>0</v>
      </c>
      <c r="F1138">
        <v>0</v>
      </c>
      <c r="H1138" t="s">
        <v>103</v>
      </c>
      <c r="I1138">
        <f t="shared" si="51"/>
        <v>0</v>
      </c>
      <c r="J1138">
        <f t="shared" si="52"/>
        <v>0</v>
      </c>
      <c r="L1138" t="str">
        <f t="shared" si="53"/>
        <v>6535YALLABATHARRA</v>
      </c>
      <c r="M1138" t="s">
        <v>1198</v>
      </c>
    </row>
    <row r="1139" spans="1:13">
      <c r="A1139" t="s">
        <v>1532</v>
      </c>
      <c r="B1139" t="s">
        <v>1533</v>
      </c>
      <c r="C1139" t="s">
        <v>113</v>
      </c>
      <c r="D1139">
        <v>4</v>
      </c>
      <c r="E1139">
        <v>0</v>
      </c>
      <c r="F1139">
        <v>0</v>
      </c>
      <c r="H1139" t="s">
        <v>103</v>
      </c>
      <c r="I1139">
        <f t="shared" si="51"/>
        <v>0</v>
      </c>
      <c r="J1139">
        <f t="shared" si="52"/>
        <v>0</v>
      </c>
      <c r="L1139" t="str">
        <f t="shared" si="53"/>
        <v>6532AJANA</v>
      </c>
      <c r="M1139" t="s">
        <v>1198</v>
      </c>
    </row>
    <row r="1140" spans="1:13">
      <c r="A1140" t="s">
        <v>1532</v>
      </c>
      <c r="B1140" t="s">
        <v>1534</v>
      </c>
      <c r="C1140" t="s">
        <v>113</v>
      </c>
      <c r="D1140">
        <v>4</v>
      </c>
      <c r="E1140">
        <v>0</v>
      </c>
      <c r="F1140">
        <v>0</v>
      </c>
      <c r="H1140" t="s">
        <v>103</v>
      </c>
      <c r="I1140">
        <f t="shared" si="51"/>
        <v>0</v>
      </c>
      <c r="J1140">
        <f t="shared" si="52"/>
        <v>0</v>
      </c>
      <c r="L1140" t="str">
        <f t="shared" si="53"/>
        <v>6532BINNU</v>
      </c>
      <c r="M1140" t="s">
        <v>1198</v>
      </c>
    </row>
    <row r="1141" spans="1:13">
      <c r="A1141" t="s">
        <v>1532</v>
      </c>
      <c r="B1141" t="s">
        <v>1535</v>
      </c>
      <c r="C1141" t="s">
        <v>113</v>
      </c>
      <c r="D1141">
        <v>4</v>
      </c>
      <c r="E1141">
        <v>0</v>
      </c>
      <c r="F1141">
        <v>0</v>
      </c>
      <c r="H1141" t="s">
        <v>103</v>
      </c>
      <c r="I1141">
        <f t="shared" si="51"/>
        <v>0</v>
      </c>
      <c r="J1141">
        <f t="shared" si="52"/>
        <v>0</v>
      </c>
      <c r="L1141" t="str">
        <f t="shared" si="53"/>
        <v>6532BOOTENAL</v>
      </c>
      <c r="M1141" t="s">
        <v>1198</v>
      </c>
    </row>
    <row r="1142" spans="1:13">
      <c r="A1142" t="s">
        <v>1532</v>
      </c>
      <c r="B1142" t="s">
        <v>1536</v>
      </c>
      <c r="C1142" t="s">
        <v>113</v>
      </c>
      <c r="D1142">
        <v>4</v>
      </c>
      <c r="E1142">
        <v>0</v>
      </c>
      <c r="F1142">
        <v>0</v>
      </c>
      <c r="H1142" t="s">
        <v>103</v>
      </c>
      <c r="I1142">
        <f t="shared" si="51"/>
        <v>0</v>
      </c>
      <c r="J1142">
        <f t="shared" si="52"/>
        <v>0</v>
      </c>
      <c r="L1142" t="str">
        <f t="shared" si="53"/>
        <v>6532BRINGO</v>
      </c>
      <c r="M1142" t="s">
        <v>1198</v>
      </c>
    </row>
    <row r="1143" spans="1:13">
      <c r="A1143" t="s">
        <v>1532</v>
      </c>
      <c r="B1143" t="s">
        <v>1537</v>
      </c>
      <c r="C1143" t="s">
        <v>113</v>
      </c>
      <c r="D1143">
        <v>4</v>
      </c>
      <c r="E1143">
        <v>0</v>
      </c>
      <c r="F1143">
        <v>0</v>
      </c>
      <c r="H1143" t="s">
        <v>103</v>
      </c>
      <c r="I1143">
        <f t="shared" si="51"/>
        <v>0</v>
      </c>
      <c r="J1143">
        <f t="shared" si="52"/>
        <v>0</v>
      </c>
      <c r="L1143" t="str">
        <f t="shared" si="53"/>
        <v>6532BULLER</v>
      </c>
      <c r="M1143" t="s">
        <v>1198</v>
      </c>
    </row>
    <row r="1144" spans="1:13">
      <c r="A1144" t="s">
        <v>1532</v>
      </c>
      <c r="B1144" t="s">
        <v>1538</v>
      </c>
      <c r="C1144" t="s">
        <v>113</v>
      </c>
      <c r="D1144">
        <v>4</v>
      </c>
      <c r="E1144">
        <v>0</v>
      </c>
      <c r="F1144">
        <v>0</v>
      </c>
      <c r="H1144" t="s">
        <v>103</v>
      </c>
      <c r="I1144">
        <f t="shared" si="51"/>
        <v>0</v>
      </c>
      <c r="J1144">
        <f t="shared" si="52"/>
        <v>0</v>
      </c>
      <c r="L1144" t="str">
        <f t="shared" si="53"/>
        <v>6532BURMA ROAD</v>
      </c>
      <c r="M1144" t="s">
        <v>1198</v>
      </c>
    </row>
    <row r="1145" spans="1:13">
      <c r="A1145" t="s">
        <v>1532</v>
      </c>
      <c r="B1145" t="s">
        <v>1539</v>
      </c>
      <c r="C1145" t="s">
        <v>113</v>
      </c>
      <c r="D1145">
        <v>4</v>
      </c>
      <c r="E1145">
        <v>0</v>
      </c>
      <c r="F1145">
        <v>0</v>
      </c>
      <c r="H1145" t="s">
        <v>103</v>
      </c>
      <c r="I1145">
        <f t="shared" si="51"/>
        <v>0</v>
      </c>
      <c r="J1145">
        <f t="shared" si="52"/>
        <v>0</v>
      </c>
      <c r="L1145" t="str">
        <f t="shared" si="53"/>
        <v>6532CAPE BURNEY</v>
      </c>
      <c r="M1145" t="s">
        <v>1198</v>
      </c>
    </row>
    <row r="1146" spans="1:13">
      <c r="A1146" t="s">
        <v>1532</v>
      </c>
      <c r="B1146" t="s">
        <v>1540</v>
      </c>
      <c r="C1146" t="s">
        <v>113</v>
      </c>
      <c r="D1146">
        <v>4</v>
      </c>
      <c r="E1146">
        <v>0</v>
      </c>
      <c r="F1146">
        <v>0</v>
      </c>
      <c r="H1146" t="s">
        <v>103</v>
      </c>
      <c r="I1146">
        <f t="shared" si="51"/>
        <v>0</v>
      </c>
      <c r="J1146">
        <f t="shared" si="52"/>
        <v>0</v>
      </c>
      <c r="L1146" t="str">
        <f t="shared" si="53"/>
        <v>6532CARRARANG</v>
      </c>
      <c r="M1146" t="s">
        <v>1198</v>
      </c>
    </row>
    <row r="1147" spans="1:13">
      <c r="A1147" t="s">
        <v>1532</v>
      </c>
      <c r="B1147" t="s">
        <v>1541</v>
      </c>
      <c r="C1147" t="s">
        <v>113</v>
      </c>
      <c r="D1147">
        <v>4</v>
      </c>
      <c r="E1147">
        <v>0</v>
      </c>
      <c r="F1147">
        <v>0</v>
      </c>
      <c r="H1147" t="s">
        <v>103</v>
      </c>
      <c r="I1147">
        <f t="shared" si="51"/>
        <v>0</v>
      </c>
      <c r="J1147">
        <f t="shared" si="52"/>
        <v>0</v>
      </c>
      <c r="L1147" t="str">
        <f t="shared" si="53"/>
        <v>6532COBURN</v>
      </c>
      <c r="M1147" t="s">
        <v>1198</v>
      </c>
    </row>
    <row r="1148" spans="1:13">
      <c r="A1148" t="s">
        <v>1532</v>
      </c>
      <c r="B1148" t="s">
        <v>1542</v>
      </c>
      <c r="C1148" t="s">
        <v>113</v>
      </c>
      <c r="D1148">
        <v>4</v>
      </c>
      <c r="E1148">
        <v>0</v>
      </c>
      <c r="F1148">
        <v>0</v>
      </c>
      <c r="H1148" t="s">
        <v>103</v>
      </c>
      <c r="I1148">
        <f t="shared" si="51"/>
        <v>0</v>
      </c>
      <c r="J1148">
        <f t="shared" si="52"/>
        <v>0</v>
      </c>
      <c r="L1148" t="str">
        <f t="shared" si="53"/>
        <v>6532COOLCALALAYA</v>
      </c>
      <c r="M1148" t="s">
        <v>1198</v>
      </c>
    </row>
    <row r="1149" spans="1:13">
      <c r="A1149" t="s">
        <v>1532</v>
      </c>
      <c r="B1149" t="s">
        <v>1543</v>
      </c>
      <c r="C1149" t="s">
        <v>113</v>
      </c>
      <c r="D1149">
        <v>4</v>
      </c>
      <c r="E1149">
        <v>0</v>
      </c>
      <c r="F1149">
        <v>0</v>
      </c>
      <c r="H1149" t="s">
        <v>103</v>
      </c>
      <c r="I1149">
        <f t="shared" si="51"/>
        <v>0</v>
      </c>
      <c r="J1149">
        <f t="shared" si="52"/>
        <v>0</v>
      </c>
      <c r="L1149" t="str">
        <f t="shared" si="53"/>
        <v>6532DARTMOOR</v>
      </c>
      <c r="M1149" t="s">
        <v>1198</v>
      </c>
    </row>
    <row r="1150" spans="1:13">
      <c r="A1150" t="s">
        <v>1532</v>
      </c>
      <c r="B1150" t="s">
        <v>1544</v>
      </c>
      <c r="C1150" t="s">
        <v>113</v>
      </c>
      <c r="D1150">
        <v>4</v>
      </c>
      <c r="E1150">
        <v>0</v>
      </c>
      <c r="F1150">
        <v>0</v>
      </c>
      <c r="H1150" t="s">
        <v>103</v>
      </c>
      <c r="I1150">
        <f t="shared" si="51"/>
        <v>0</v>
      </c>
      <c r="J1150">
        <f t="shared" si="52"/>
        <v>0</v>
      </c>
      <c r="L1150" t="str">
        <f t="shared" si="53"/>
        <v>6532DEEPDALE</v>
      </c>
      <c r="M1150" t="s">
        <v>1198</v>
      </c>
    </row>
    <row r="1151" spans="1:13">
      <c r="A1151" t="s">
        <v>1532</v>
      </c>
      <c r="B1151" t="s">
        <v>1545</v>
      </c>
      <c r="C1151" t="s">
        <v>113</v>
      </c>
      <c r="D1151">
        <v>4</v>
      </c>
      <c r="E1151">
        <v>0</v>
      </c>
      <c r="F1151">
        <v>0</v>
      </c>
      <c r="H1151" t="s">
        <v>103</v>
      </c>
      <c r="I1151">
        <f t="shared" si="51"/>
        <v>0</v>
      </c>
      <c r="J1151">
        <f t="shared" si="52"/>
        <v>0</v>
      </c>
      <c r="L1151" t="str">
        <f t="shared" si="53"/>
        <v>6532DINDILOA</v>
      </c>
      <c r="M1151" t="s">
        <v>1198</v>
      </c>
    </row>
    <row r="1152" spans="1:13">
      <c r="A1152" t="s">
        <v>1532</v>
      </c>
      <c r="B1152" t="s">
        <v>1546</v>
      </c>
      <c r="C1152" t="s">
        <v>113</v>
      </c>
      <c r="D1152">
        <v>3</v>
      </c>
      <c r="E1152">
        <v>0</v>
      </c>
      <c r="F1152">
        <v>2</v>
      </c>
      <c r="H1152" t="s">
        <v>103</v>
      </c>
      <c r="I1152">
        <f t="shared" si="51"/>
        <v>0</v>
      </c>
      <c r="J1152">
        <f t="shared" si="52"/>
        <v>0</v>
      </c>
      <c r="L1152" t="str">
        <f t="shared" si="53"/>
        <v>6532DRUMMOND COVE</v>
      </c>
      <c r="M1152" t="s">
        <v>1198</v>
      </c>
    </row>
    <row r="1153" spans="1:13">
      <c r="A1153" t="s">
        <v>1532</v>
      </c>
      <c r="B1153" t="s">
        <v>1547</v>
      </c>
      <c r="C1153" t="s">
        <v>113</v>
      </c>
      <c r="D1153">
        <v>4</v>
      </c>
      <c r="E1153">
        <v>0</v>
      </c>
      <c r="F1153">
        <v>0</v>
      </c>
      <c r="H1153" t="s">
        <v>103</v>
      </c>
      <c r="I1153">
        <f t="shared" si="51"/>
        <v>0</v>
      </c>
      <c r="J1153">
        <f t="shared" si="52"/>
        <v>0</v>
      </c>
      <c r="L1153" t="str">
        <f t="shared" si="53"/>
        <v>6532DURAWAH</v>
      </c>
      <c r="M1153" t="s">
        <v>1198</v>
      </c>
    </row>
    <row r="1154" spans="1:13">
      <c r="A1154" t="s">
        <v>1532</v>
      </c>
      <c r="B1154" t="s">
        <v>1548</v>
      </c>
      <c r="C1154" t="s">
        <v>113</v>
      </c>
      <c r="D1154">
        <v>4</v>
      </c>
      <c r="E1154">
        <v>0</v>
      </c>
      <c r="F1154">
        <v>0</v>
      </c>
      <c r="H1154" t="s">
        <v>103</v>
      </c>
      <c r="I1154">
        <f t="shared" ref="I1154:I1217" si="54">IF(ISERROR(VLOOKUP(A1154,SelPostCode,1,FALSE)),0,1)</f>
        <v>0</v>
      </c>
      <c r="J1154">
        <f t="shared" ref="J1154:J1217" si="55">IF(I1154=0,0,IF(ISERROR(VLOOKUP(B1154,SelSuburb,1,FALSE)),0,1))</f>
        <v>0</v>
      </c>
      <c r="L1154" t="str">
        <f t="shared" ref="L1154:L1217" si="56">CONCATENATE(A1154,B1154)</f>
        <v>6532EAST CHAPMAN</v>
      </c>
      <c r="M1154" t="s">
        <v>1198</v>
      </c>
    </row>
    <row r="1155" spans="1:13">
      <c r="A1155" t="s">
        <v>1532</v>
      </c>
      <c r="B1155" t="s">
        <v>1549</v>
      </c>
      <c r="C1155" t="s">
        <v>113</v>
      </c>
      <c r="D1155">
        <v>4</v>
      </c>
      <c r="E1155">
        <v>0</v>
      </c>
      <c r="F1155">
        <v>0</v>
      </c>
      <c r="H1155" t="s">
        <v>103</v>
      </c>
      <c r="I1155">
        <f t="shared" si="54"/>
        <v>0</v>
      </c>
      <c r="J1155">
        <f t="shared" si="55"/>
        <v>0</v>
      </c>
      <c r="L1155" t="str">
        <f t="shared" si="56"/>
        <v>6532EAST NABAWA</v>
      </c>
      <c r="M1155" t="s">
        <v>1198</v>
      </c>
    </row>
    <row r="1156" spans="1:13">
      <c r="A1156" t="s">
        <v>1532</v>
      </c>
      <c r="B1156" t="s">
        <v>1550</v>
      </c>
      <c r="C1156" t="s">
        <v>113</v>
      </c>
      <c r="D1156">
        <v>4</v>
      </c>
      <c r="E1156">
        <v>0</v>
      </c>
      <c r="F1156">
        <v>0</v>
      </c>
      <c r="H1156" t="s">
        <v>103</v>
      </c>
      <c r="I1156">
        <f t="shared" si="54"/>
        <v>0</v>
      </c>
      <c r="J1156">
        <f t="shared" si="55"/>
        <v>0</v>
      </c>
      <c r="L1156" t="str">
        <f t="shared" si="56"/>
        <v>6532EAST YUNA</v>
      </c>
      <c r="M1156" t="s">
        <v>1198</v>
      </c>
    </row>
    <row r="1157" spans="1:13">
      <c r="A1157" t="s">
        <v>1532</v>
      </c>
      <c r="B1157" t="s">
        <v>790</v>
      </c>
      <c r="C1157" t="s">
        <v>113</v>
      </c>
      <c r="D1157">
        <v>4</v>
      </c>
      <c r="E1157">
        <v>0</v>
      </c>
      <c r="F1157">
        <v>0</v>
      </c>
      <c r="H1157" t="s">
        <v>103</v>
      </c>
      <c r="I1157">
        <f t="shared" si="54"/>
        <v>0</v>
      </c>
      <c r="J1157">
        <f t="shared" si="55"/>
        <v>0</v>
      </c>
      <c r="L1157" t="str">
        <f t="shared" si="56"/>
        <v>6532ELLENDALE</v>
      </c>
      <c r="M1157" t="s">
        <v>1198</v>
      </c>
    </row>
    <row r="1158" spans="1:13">
      <c r="A1158" t="s">
        <v>1532</v>
      </c>
      <c r="B1158" t="s">
        <v>1551</v>
      </c>
      <c r="C1158" t="s">
        <v>113</v>
      </c>
      <c r="D1158">
        <v>4</v>
      </c>
      <c r="E1158">
        <v>0</v>
      </c>
      <c r="F1158">
        <v>0</v>
      </c>
      <c r="H1158" t="s">
        <v>103</v>
      </c>
      <c r="I1158">
        <f t="shared" si="54"/>
        <v>0</v>
      </c>
      <c r="J1158">
        <f t="shared" si="55"/>
        <v>0</v>
      </c>
      <c r="L1158" t="str">
        <f t="shared" si="56"/>
        <v>6532ERADU</v>
      </c>
      <c r="M1158" t="s">
        <v>1198</v>
      </c>
    </row>
    <row r="1159" spans="1:13">
      <c r="A1159" t="s">
        <v>1532</v>
      </c>
      <c r="B1159" t="s">
        <v>1552</v>
      </c>
      <c r="C1159" t="s">
        <v>113</v>
      </c>
      <c r="D1159">
        <v>4</v>
      </c>
      <c r="E1159">
        <v>0</v>
      </c>
      <c r="F1159">
        <v>0</v>
      </c>
      <c r="H1159" t="s">
        <v>103</v>
      </c>
      <c r="I1159">
        <f t="shared" si="54"/>
        <v>0</v>
      </c>
      <c r="J1159">
        <f t="shared" si="55"/>
        <v>0</v>
      </c>
      <c r="L1159" t="str">
        <f t="shared" si="56"/>
        <v>6532ERADU SOUTH</v>
      </c>
      <c r="M1159" t="s">
        <v>1198</v>
      </c>
    </row>
    <row r="1160" spans="1:13">
      <c r="A1160" t="s">
        <v>1532</v>
      </c>
      <c r="B1160" t="s">
        <v>1553</v>
      </c>
      <c r="C1160" t="s">
        <v>113</v>
      </c>
      <c r="D1160">
        <v>4</v>
      </c>
      <c r="E1160">
        <v>0</v>
      </c>
      <c r="F1160">
        <v>0</v>
      </c>
      <c r="H1160" t="s">
        <v>103</v>
      </c>
      <c r="I1160">
        <f t="shared" si="54"/>
        <v>0</v>
      </c>
      <c r="J1160">
        <f t="shared" si="55"/>
        <v>0</v>
      </c>
      <c r="L1160" t="str">
        <f t="shared" si="56"/>
        <v>6532EURARDY</v>
      </c>
      <c r="M1160" t="s">
        <v>1198</v>
      </c>
    </row>
    <row r="1161" spans="1:13">
      <c r="A1161" t="s">
        <v>1532</v>
      </c>
      <c r="B1161" t="s">
        <v>1554</v>
      </c>
      <c r="C1161" t="s">
        <v>113</v>
      </c>
      <c r="D1161">
        <v>4</v>
      </c>
      <c r="E1161">
        <v>0</v>
      </c>
      <c r="F1161">
        <v>0</v>
      </c>
      <c r="H1161" t="s">
        <v>103</v>
      </c>
      <c r="I1161">
        <f t="shared" si="54"/>
        <v>0</v>
      </c>
      <c r="J1161">
        <f t="shared" si="55"/>
        <v>0</v>
      </c>
      <c r="L1161" t="str">
        <f t="shared" si="56"/>
        <v>6532GEORGINA</v>
      </c>
      <c r="M1161" t="s">
        <v>1198</v>
      </c>
    </row>
    <row r="1162" spans="1:13">
      <c r="A1162" t="s">
        <v>1532</v>
      </c>
      <c r="B1162" t="s">
        <v>1555</v>
      </c>
      <c r="C1162" t="s">
        <v>113</v>
      </c>
      <c r="D1162">
        <v>4</v>
      </c>
      <c r="E1162">
        <v>0</v>
      </c>
      <c r="F1162">
        <v>0</v>
      </c>
      <c r="H1162" t="s">
        <v>103</v>
      </c>
      <c r="I1162">
        <f t="shared" si="54"/>
        <v>0</v>
      </c>
      <c r="J1162">
        <f t="shared" si="55"/>
        <v>0</v>
      </c>
      <c r="L1162" t="str">
        <f t="shared" si="56"/>
        <v>6532GLENFIELD</v>
      </c>
      <c r="M1162" t="s">
        <v>1198</v>
      </c>
    </row>
    <row r="1163" spans="1:13">
      <c r="A1163" t="s">
        <v>1532</v>
      </c>
      <c r="B1163" t="s">
        <v>1556</v>
      </c>
      <c r="C1163" t="s">
        <v>113</v>
      </c>
      <c r="D1163">
        <v>4</v>
      </c>
      <c r="E1163">
        <v>0</v>
      </c>
      <c r="F1163">
        <v>0</v>
      </c>
      <c r="H1163" t="s">
        <v>103</v>
      </c>
      <c r="I1163">
        <f t="shared" si="54"/>
        <v>0</v>
      </c>
      <c r="J1163">
        <f t="shared" si="55"/>
        <v>0</v>
      </c>
      <c r="L1163" t="str">
        <f t="shared" si="56"/>
        <v>6532GREENOUGH</v>
      </c>
      <c r="M1163" t="s">
        <v>1198</v>
      </c>
    </row>
    <row r="1164" spans="1:13">
      <c r="A1164" t="s">
        <v>1532</v>
      </c>
      <c r="B1164" t="s">
        <v>1557</v>
      </c>
      <c r="C1164" t="s">
        <v>113</v>
      </c>
      <c r="D1164">
        <v>4</v>
      </c>
      <c r="E1164">
        <v>0</v>
      </c>
      <c r="F1164">
        <v>0</v>
      </c>
      <c r="H1164" t="s">
        <v>103</v>
      </c>
      <c r="I1164">
        <f t="shared" si="54"/>
        <v>0</v>
      </c>
      <c r="J1164">
        <f t="shared" si="55"/>
        <v>0</v>
      </c>
      <c r="L1164" t="str">
        <f t="shared" si="56"/>
        <v>6532HAMELIN POOL</v>
      </c>
      <c r="M1164" t="s">
        <v>1198</v>
      </c>
    </row>
    <row r="1165" spans="1:13">
      <c r="A1165" t="s">
        <v>1532</v>
      </c>
      <c r="B1165" t="s">
        <v>1558</v>
      </c>
      <c r="C1165" t="s">
        <v>113</v>
      </c>
      <c r="D1165">
        <v>4</v>
      </c>
      <c r="E1165">
        <v>0</v>
      </c>
      <c r="F1165">
        <v>0</v>
      </c>
      <c r="H1165" t="s">
        <v>103</v>
      </c>
      <c r="I1165">
        <f t="shared" si="54"/>
        <v>0</v>
      </c>
      <c r="J1165">
        <f t="shared" si="55"/>
        <v>0</v>
      </c>
      <c r="L1165" t="str">
        <f t="shared" si="56"/>
        <v>6532HICKETY</v>
      </c>
      <c r="M1165" t="s">
        <v>1198</v>
      </c>
    </row>
    <row r="1166" spans="1:13">
      <c r="A1166" t="s">
        <v>1532</v>
      </c>
      <c r="B1166" t="s">
        <v>1559</v>
      </c>
      <c r="C1166" t="s">
        <v>113</v>
      </c>
      <c r="D1166">
        <v>4</v>
      </c>
      <c r="E1166">
        <v>0</v>
      </c>
      <c r="F1166">
        <v>0</v>
      </c>
      <c r="H1166" t="s">
        <v>103</v>
      </c>
      <c r="I1166">
        <f t="shared" si="54"/>
        <v>0</v>
      </c>
      <c r="J1166">
        <f t="shared" si="55"/>
        <v>0</v>
      </c>
      <c r="L1166" t="str">
        <f t="shared" si="56"/>
        <v>6532HOWATHARRA</v>
      </c>
      <c r="M1166" t="s">
        <v>1198</v>
      </c>
    </row>
    <row r="1167" spans="1:13">
      <c r="A1167" t="s">
        <v>1532</v>
      </c>
      <c r="B1167" t="s">
        <v>1560</v>
      </c>
      <c r="C1167" t="s">
        <v>113</v>
      </c>
      <c r="D1167">
        <v>4</v>
      </c>
      <c r="E1167">
        <v>0</v>
      </c>
      <c r="F1167">
        <v>0</v>
      </c>
      <c r="H1167" t="s">
        <v>103</v>
      </c>
      <c r="I1167">
        <f t="shared" si="54"/>
        <v>0</v>
      </c>
      <c r="J1167">
        <f t="shared" si="55"/>
        <v>0</v>
      </c>
      <c r="L1167" t="str">
        <f t="shared" si="56"/>
        <v>6532KOJARENA</v>
      </c>
      <c r="M1167" t="s">
        <v>1198</v>
      </c>
    </row>
    <row r="1168" spans="1:13">
      <c r="A1168" t="s">
        <v>1532</v>
      </c>
      <c r="B1168" t="s">
        <v>1561</v>
      </c>
      <c r="C1168" t="s">
        <v>113</v>
      </c>
      <c r="D1168">
        <v>4</v>
      </c>
      <c r="E1168">
        <v>0</v>
      </c>
      <c r="F1168">
        <v>0</v>
      </c>
      <c r="H1168" t="s">
        <v>103</v>
      </c>
      <c r="I1168">
        <f t="shared" si="54"/>
        <v>0</v>
      </c>
      <c r="J1168">
        <f t="shared" si="55"/>
        <v>0</v>
      </c>
      <c r="L1168" t="str">
        <f t="shared" si="56"/>
        <v>6532MARRAH</v>
      </c>
      <c r="M1168" t="s">
        <v>1198</v>
      </c>
    </row>
    <row r="1169" spans="1:13">
      <c r="A1169" t="s">
        <v>1532</v>
      </c>
      <c r="B1169" t="s">
        <v>1562</v>
      </c>
      <c r="C1169" t="s">
        <v>113</v>
      </c>
      <c r="D1169">
        <v>4</v>
      </c>
      <c r="E1169">
        <v>0</v>
      </c>
      <c r="F1169">
        <v>0</v>
      </c>
      <c r="H1169" t="s">
        <v>103</v>
      </c>
      <c r="I1169">
        <f t="shared" si="54"/>
        <v>0</v>
      </c>
      <c r="J1169">
        <f t="shared" si="55"/>
        <v>0</v>
      </c>
      <c r="L1169" t="str">
        <f t="shared" si="56"/>
        <v>6532MEADOW</v>
      </c>
      <c r="M1169" t="s">
        <v>1198</v>
      </c>
    </row>
    <row r="1170" spans="1:13">
      <c r="A1170" t="s">
        <v>1532</v>
      </c>
      <c r="B1170" t="s">
        <v>1563</v>
      </c>
      <c r="C1170" t="s">
        <v>113</v>
      </c>
      <c r="D1170">
        <v>4</v>
      </c>
      <c r="E1170">
        <v>0</v>
      </c>
      <c r="F1170">
        <v>0</v>
      </c>
      <c r="H1170" t="s">
        <v>103</v>
      </c>
      <c r="I1170">
        <f t="shared" si="54"/>
        <v>0</v>
      </c>
      <c r="J1170">
        <f t="shared" si="55"/>
        <v>0</v>
      </c>
      <c r="L1170" t="str">
        <f t="shared" si="56"/>
        <v>6532MINNENOOKA</v>
      </c>
      <c r="M1170" t="s">
        <v>1198</v>
      </c>
    </row>
    <row r="1171" spans="1:13">
      <c r="A1171" t="s">
        <v>1532</v>
      </c>
      <c r="B1171" t="s">
        <v>1564</v>
      </c>
      <c r="C1171" t="s">
        <v>113</v>
      </c>
      <c r="D1171">
        <v>4</v>
      </c>
      <c r="E1171">
        <v>0</v>
      </c>
      <c r="F1171">
        <v>0</v>
      </c>
      <c r="H1171" t="s">
        <v>103</v>
      </c>
      <c r="I1171">
        <f t="shared" si="54"/>
        <v>0</v>
      </c>
      <c r="J1171">
        <f t="shared" si="55"/>
        <v>0</v>
      </c>
      <c r="L1171" t="str">
        <f t="shared" si="56"/>
        <v>6532MOONYOONOOKA</v>
      </c>
      <c r="M1171" t="s">
        <v>1198</v>
      </c>
    </row>
    <row r="1172" spans="1:13">
      <c r="A1172" t="s">
        <v>1532</v>
      </c>
      <c r="B1172" t="s">
        <v>1565</v>
      </c>
      <c r="C1172" t="s">
        <v>113</v>
      </c>
      <c r="D1172">
        <v>4</v>
      </c>
      <c r="E1172">
        <v>0</v>
      </c>
      <c r="F1172">
        <v>0</v>
      </c>
      <c r="H1172" t="s">
        <v>103</v>
      </c>
      <c r="I1172">
        <f t="shared" si="54"/>
        <v>0</v>
      </c>
      <c r="J1172">
        <f t="shared" si="55"/>
        <v>0</v>
      </c>
      <c r="L1172" t="str">
        <f t="shared" si="56"/>
        <v>6532MOUNT ERIN</v>
      </c>
      <c r="M1172" t="s">
        <v>1198</v>
      </c>
    </row>
    <row r="1173" spans="1:13">
      <c r="A1173" t="s">
        <v>1532</v>
      </c>
      <c r="B1173" t="s">
        <v>1566</v>
      </c>
      <c r="C1173" t="s">
        <v>113</v>
      </c>
      <c r="D1173">
        <v>4</v>
      </c>
      <c r="E1173">
        <v>0</v>
      </c>
      <c r="F1173">
        <v>0</v>
      </c>
      <c r="H1173" t="s">
        <v>103</v>
      </c>
      <c r="I1173">
        <f t="shared" si="54"/>
        <v>0</v>
      </c>
      <c r="J1173">
        <f t="shared" si="55"/>
        <v>0</v>
      </c>
      <c r="L1173" t="str">
        <f t="shared" si="56"/>
        <v>6532NABAWA</v>
      </c>
      <c r="M1173" t="s">
        <v>1198</v>
      </c>
    </row>
    <row r="1174" spans="1:13">
      <c r="A1174" t="s">
        <v>1532</v>
      </c>
      <c r="B1174" t="s">
        <v>1567</v>
      </c>
      <c r="C1174" t="s">
        <v>113</v>
      </c>
      <c r="D1174">
        <v>4</v>
      </c>
      <c r="E1174">
        <v>0</v>
      </c>
      <c r="F1174">
        <v>0</v>
      </c>
      <c r="H1174" t="s">
        <v>103</v>
      </c>
      <c r="I1174">
        <f t="shared" si="54"/>
        <v>0</v>
      </c>
      <c r="J1174">
        <f t="shared" si="55"/>
        <v>0</v>
      </c>
      <c r="L1174" t="str">
        <f t="shared" si="56"/>
        <v>6532NANSON</v>
      </c>
      <c r="M1174" t="s">
        <v>1198</v>
      </c>
    </row>
    <row r="1175" spans="1:13">
      <c r="A1175" t="s">
        <v>1532</v>
      </c>
      <c r="B1175" t="s">
        <v>1568</v>
      </c>
      <c r="C1175" t="s">
        <v>113</v>
      </c>
      <c r="D1175">
        <v>4</v>
      </c>
      <c r="E1175">
        <v>0</v>
      </c>
      <c r="F1175">
        <v>0</v>
      </c>
      <c r="H1175" t="s">
        <v>103</v>
      </c>
      <c r="I1175">
        <f t="shared" si="54"/>
        <v>0</v>
      </c>
      <c r="J1175">
        <f t="shared" si="55"/>
        <v>0</v>
      </c>
      <c r="L1175" t="str">
        <f t="shared" si="56"/>
        <v>6532NARALING</v>
      </c>
      <c r="M1175" t="s">
        <v>1198</v>
      </c>
    </row>
    <row r="1176" spans="1:13">
      <c r="A1176" t="s">
        <v>1532</v>
      </c>
      <c r="B1176" t="s">
        <v>1569</v>
      </c>
      <c r="C1176" t="s">
        <v>113</v>
      </c>
      <c r="D1176">
        <v>4</v>
      </c>
      <c r="E1176">
        <v>0</v>
      </c>
      <c r="F1176">
        <v>0</v>
      </c>
      <c r="H1176" t="s">
        <v>103</v>
      </c>
      <c r="I1176">
        <f t="shared" si="54"/>
        <v>0</v>
      </c>
      <c r="J1176">
        <f t="shared" si="55"/>
        <v>0</v>
      </c>
      <c r="L1176" t="str">
        <f t="shared" si="56"/>
        <v>6532NARNGULU</v>
      </c>
      <c r="M1176" t="s">
        <v>1198</v>
      </c>
    </row>
    <row r="1177" spans="1:13">
      <c r="A1177" t="s">
        <v>1532</v>
      </c>
      <c r="B1177" t="s">
        <v>1570</v>
      </c>
      <c r="C1177" t="s">
        <v>113</v>
      </c>
      <c r="D1177">
        <v>4</v>
      </c>
      <c r="E1177">
        <v>0</v>
      </c>
      <c r="F1177">
        <v>0</v>
      </c>
      <c r="H1177" t="s">
        <v>103</v>
      </c>
      <c r="I1177">
        <f t="shared" si="54"/>
        <v>0</v>
      </c>
      <c r="J1177">
        <f t="shared" si="55"/>
        <v>0</v>
      </c>
      <c r="L1177" t="str">
        <f t="shared" si="56"/>
        <v>6532NARRA TARRA</v>
      </c>
      <c r="M1177" t="s">
        <v>1198</v>
      </c>
    </row>
    <row r="1178" spans="1:13">
      <c r="A1178" t="s">
        <v>1532</v>
      </c>
      <c r="B1178" t="s">
        <v>1571</v>
      </c>
      <c r="C1178" t="s">
        <v>113</v>
      </c>
      <c r="D1178">
        <v>4</v>
      </c>
      <c r="E1178">
        <v>0</v>
      </c>
      <c r="F1178">
        <v>0</v>
      </c>
      <c r="H1178" t="s">
        <v>103</v>
      </c>
      <c r="I1178">
        <f t="shared" si="54"/>
        <v>0</v>
      </c>
      <c r="J1178">
        <f t="shared" si="55"/>
        <v>0</v>
      </c>
      <c r="L1178" t="str">
        <f t="shared" si="56"/>
        <v>6532NERREN NERREN</v>
      </c>
      <c r="M1178" t="s">
        <v>1198</v>
      </c>
    </row>
    <row r="1179" spans="1:13">
      <c r="A1179" t="s">
        <v>1532</v>
      </c>
      <c r="B1179" t="s">
        <v>1572</v>
      </c>
      <c r="C1179" t="s">
        <v>113</v>
      </c>
      <c r="D1179">
        <v>4</v>
      </c>
      <c r="E1179">
        <v>0</v>
      </c>
      <c r="F1179">
        <v>0</v>
      </c>
      <c r="H1179" t="s">
        <v>103</v>
      </c>
      <c r="I1179">
        <f t="shared" si="54"/>
        <v>0</v>
      </c>
      <c r="J1179">
        <f t="shared" si="55"/>
        <v>0</v>
      </c>
      <c r="L1179" t="str">
        <f t="shared" si="56"/>
        <v>6532NOLBA</v>
      </c>
      <c r="M1179" t="s">
        <v>1198</v>
      </c>
    </row>
    <row r="1180" spans="1:13">
      <c r="A1180" t="s">
        <v>1532</v>
      </c>
      <c r="B1180" t="s">
        <v>1573</v>
      </c>
      <c r="C1180" t="s">
        <v>113</v>
      </c>
      <c r="D1180">
        <v>4</v>
      </c>
      <c r="E1180">
        <v>0</v>
      </c>
      <c r="F1180">
        <v>0</v>
      </c>
      <c r="H1180" t="s">
        <v>103</v>
      </c>
      <c r="I1180">
        <f t="shared" si="54"/>
        <v>0</v>
      </c>
      <c r="J1180">
        <f t="shared" si="55"/>
        <v>0</v>
      </c>
      <c r="L1180" t="str">
        <f t="shared" si="56"/>
        <v>6532NORTH ERADU</v>
      </c>
      <c r="M1180" t="s">
        <v>1198</v>
      </c>
    </row>
    <row r="1181" spans="1:13">
      <c r="A1181" t="s">
        <v>1532</v>
      </c>
      <c r="B1181" t="s">
        <v>1574</v>
      </c>
      <c r="C1181" t="s">
        <v>113</v>
      </c>
      <c r="D1181">
        <v>4</v>
      </c>
      <c r="E1181">
        <v>0</v>
      </c>
      <c r="F1181">
        <v>0</v>
      </c>
      <c r="H1181" t="s">
        <v>103</v>
      </c>
      <c r="I1181">
        <f t="shared" si="54"/>
        <v>0</v>
      </c>
      <c r="J1181">
        <f t="shared" si="55"/>
        <v>0</v>
      </c>
      <c r="L1181" t="str">
        <f t="shared" si="56"/>
        <v>6532NORTHERN GULLY</v>
      </c>
      <c r="M1181" t="s">
        <v>1198</v>
      </c>
    </row>
    <row r="1182" spans="1:13">
      <c r="A1182" t="s">
        <v>1532</v>
      </c>
      <c r="B1182" t="s">
        <v>1575</v>
      </c>
      <c r="C1182" t="s">
        <v>113</v>
      </c>
      <c r="D1182">
        <v>4</v>
      </c>
      <c r="E1182">
        <v>0</v>
      </c>
      <c r="F1182">
        <v>0</v>
      </c>
      <c r="H1182" t="s">
        <v>103</v>
      </c>
      <c r="I1182">
        <f t="shared" si="54"/>
        <v>0</v>
      </c>
      <c r="J1182">
        <f t="shared" si="55"/>
        <v>0</v>
      </c>
      <c r="L1182" t="str">
        <f t="shared" si="56"/>
        <v>6532OAKAJEE</v>
      </c>
      <c r="M1182" t="s">
        <v>1198</v>
      </c>
    </row>
    <row r="1183" spans="1:13">
      <c r="A1183" t="s">
        <v>1532</v>
      </c>
      <c r="B1183" t="s">
        <v>1576</v>
      </c>
      <c r="C1183" t="s">
        <v>113</v>
      </c>
      <c r="D1183">
        <v>4</v>
      </c>
      <c r="E1183">
        <v>0</v>
      </c>
      <c r="F1183">
        <v>0</v>
      </c>
      <c r="H1183" t="s">
        <v>103</v>
      </c>
      <c r="I1183">
        <f t="shared" si="54"/>
        <v>0</v>
      </c>
      <c r="J1183">
        <f t="shared" si="55"/>
        <v>0</v>
      </c>
      <c r="L1183" t="str">
        <f t="shared" si="56"/>
        <v>6532ROCKWELL</v>
      </c>
      <c r="M1183" t="s">
        <v>1198</v>
      </c>
    </row>
    <row r="1184" spans="1:13">
      <c r="A1184" t="s">
        <v>1532</v>
      </c>
      <c r="B1184" t="s">
        <v>1577</v>
      </c>
      <c r="C1184" t="s">
        <v>113</v>
      </c>
      <c r="D1184">
        <v>4</v>
      </c>
      <c r="E1184">
        <v>0</v>
      </c>
      <c r="F1184">
        <v>0</v>
      </c>
      <c r="H1184" t="s">
        <v>103</v>
      </c>
      <c r="I1184">
        <f t="shared" si="54"/>
        <v>0</v>
      </c>
      <c r="J1184">
        <f t="shared" si="55"/>
        <v>0</v>
      </c>
      <c r="L1184" t="str">
        <f t="shared" si="56"/>
        <v>6532RUDDS GULLY</v>
      </c>
      <c r="M1184" t="s">
        <v>1198</v>
      </c>
    </row>
    <row r="1185" spans="1:13">
      <c r="A1185" t="s">
        <v>1532</v>
      </c>
      <c r="B1185" t="s">
        <v>1578</v>
      </c>
      <c r="C1185" t="s">
        <v>113</v>
      </c>
      <c r="D1185">
        <v>4</v>
      </c>
      <c r="E1185">
        <v>0</v>
      </c>
      <c r="F1185">
        <v>0</v>
      </c>
      <c r="H1185" t="s">
        <v>103</v>
      </c>
      <c r="I1185">
        <f t="shared" si="54"/>
        <v>0</v>
      </c>
      <c r="J1185">
        <f t="shared" si="55"/>
        <v>0</v>
      </c>
      <c r="L1185" t="str">
        <f t="shared" si="56"/>
        <v>6532SANDSPRINGS</v>
      </c>
      <c r="M1185" t="s">
        <v>1198</v>
      </c>
    </row>
    <row r="1186" spans="1:13">
      <c r="A1186" t="s">
        <v>1532</v>
      </c>
      <c r="B1186" t="s">
        <v>1579</v>
      </c>
      <c r="C1186" t="s">
        <v>113</v>
      </c>
      <c r="D1186">
        <v>4</v>
      </c>
      <c r="E1186">
        <v>0</v>
      </c>
      <c r="F1186">
        <v>0</v>
      </c>
      <c r="H1186" t="s">
        <v>103</v>
      </c>
      <c r="I1186">
        <f t="shared" si="54"/>
        <v>0</v>
      </c>
      <c r="J1186">
        <f t="shared" si="55"/>
        <v>0</v>
      </c>
      <c r="L1186" t="str">
        <f t="shared" si="56"/>
        <v>6532SOUTH YUNA</v>
      </c>
      <c r="M1186" t="s">
        <v>1198</v>
      </c>
    </row>
    <row r="1187" spans="1:13">
      <c r="A1187" t="s">
        <v>1532</v>
      </c>
      <c r="B1187" t="s">
        <v>1580</v>
      </c>
      <c r="C1187" t="s">
        <v>113</v>
      </c>
      <c r="D1187">
        <v>4</v>
      </c>
      <c r="E1187">
        <v>0</v>
      </c>
      <c r="F1187">
        <v>0</v>
      </c>
      <c r="H1187" t="s">
        <v>103</v>
      </c>
      <c r="I1187">
        <f t="shared" si="54"/>
        <v>0</v>
      </c>
      <c r="J1187">
        <f t="shared" si="55"/>
        <v>0</v>
      </c>
      <c r="L1187" t="str">
        <f t="shared" si="56"/>
        <v>6532TAMALA</v>
      </c>
      <c r="M1187" t="s">
        <v>1198</v>
      </c>
    </row>
    <row r="1188" spans="1:13">
      <c r="A1188" t="s">
        <v>1532</v>
      </c>
      <c r="B1188" t="s">
        <v>1581</v>
      </c>
      <c r="C1188" t="s">
        <v>113</v>
      </c>
      <c r="D1188">
        <v>4</v>
      </c>
      <c r="E1188">
        <v>0</v>
      </c>
      <c r="F1188">
        <v>0</v>
      </c>
      <c r="H1188" t="s">
        <v>103</v>
      </c>
      <c r="I1188">
        <f t="shared" si="54"/>
        <v>0</v>
      </c>
      <c r="J1188">
        <f t="shared" si="55"/>
        <v>0</v>
      </c>
      <c r="L1188" t="str">
        <f t="shared" si="56"/>
        <v>6532TIBRADDEN</v>
      </c>
      <c r="M1188" t="s">
        <v>1198</v>
      </c>
    </row>
    <row r="1189" spans="1:13">
      <c r="A1189" t="s">
        <v>1532</v>
      </c>
      <c r="B1189" t="s">
        <v>1582</v>
      </c>
      <c r="C1189" t="s">
        <v>113</v>
      </c>
      <c r="D1189">
        <v>4</v>
      </c>
      <c r="E1189">
        <v>0</v>
      </c>
      <c r="F1189">
        <v>0</v>
      </c>
      <c r="H1189" t="s">
        <v>103</v>
      </c>
      <c r="I1189">
        <f t="shared" si="54"/>
        <v>0</v>
      </c>
      <c r="J1189">
        <f t="shared" si="55"/>
        <v>0</v>
      </c>
      <c r="L1189" t="str">
        <f t="shared" si="56"/>
        <v>6532TOOLONGA</v>
      </c>
      <c r="M1189" t="s">
        <v>1198</v>
      </c>
    </row>
    <row r="1190" spans="1:13">
      <c r="A1190" t="s">
        <v>1532</v>
      </c>
      <c r="B1190" t="s">
        <v>1583</v>
      </c>
      <c r="C1190" t="s">
        <v>113</v>
      </c>
      <c r="D1190">
        <v>4</v>
      </c>
      <c r="E1190">
        <v>0</v>
      </c>
      <c r="F1190">
        <v>0</v>
      </c>
      <c r="H1190" t="s">
        <v>103</v>
      </c>
      <c r="I1190">
        <f t="shared" si="54"/>
        <v>0</v>
      </c>
      <c r="J1190">
        <f t="shared" si="55"/>
        <v>0</v>
      </c>
      <c r="L1190" t="str">
        <f t="shared" si="56"/>
        <v>6532VALENTINE</v>
      </c>
      <c r="M1190" t="s">
        <v>1198</v>
      </c>
    </row>
    <row r="1191" spans="1:13">
      <c r="A1191" t="s">
        <v>1532</v>
      </c>
      <c r="B1191" t="s">
        <v>1584</v>
      </c>
      <c r="C1191" t="s">
        <v>113</v>
      </c>
      <c r="D1191">
        <v>4</v>
      </c>
      <c r="E1191">
        <v>0</v>
      </c>
      <c r="F1191">
        <v>0</v>
      </c>
      <c r="H1191" t="s">
        <v>103</v>
      </c>
      <c r="I1191">
        <f t="shared" si="54"/>
        <v>0</v>
      </c>
      <c r="J1191">
        <f t="shared" si="55"/>
        <v>0</v>
      </c>
      <c r="L1191" t="str">
        <f t="shared" si="56"/>
        <v>6532WANDANA</v>
      </c>
      <c r="M1191" t="s">
        <v>1198</v>
      </c>
    </row>
    <row r="1192" spans="1:13">
      <c r="A1192" t="s">
        <v>1532</v>
      </c>
      <c r="B1192" t="s">
        <v>1585</v>
      </c>
      <c r="C1192" t="s">
        <v>113</v>
      </c>
      <c r="D1192">
        <v>4</v>
      </c>
      <c r="E1192">
        <v>0</v>
      </c>
      <c r="F1192">
        <v>0</v>
      </c>
      <c r="H1192" t="s">
        <v>103</v>
      </c>
      <c r="I1192">
        <f t="shared" si="54"/>
        <v>0</v>
      </c>
      <c r="J1192">
        <f t="shared" si="55"/>
        <v>0</v>
      </c>
      <c r="L1192" t="str">
        <f t="shared" si="56"/>
        <v>6532WEST BINNU</v>
      </c>
      <c r="M1192" t="s">
        <v>1198</v>
      </c>
    </row>
    <row r="1193" spans="1:13">
      <c r="A1193" t="s">
        <v>1532</v>
      </c>
      <c r="B1193" t="s">
        <v>1586</v>
      </c>
      <c r="C1193" t="s">
        <v>113</v>
      </c>
      <c r="D1193">
        <v>4</v>
      </c>
      <c r="E1193">
        <v>0</v>
      </c>
      <c r="F1193">
        <v>0</v>
      </c>
      <c r="H1193" t="s">
        <v>103</v>
      </c>
      <c r="I1193">
        <f t="shared" si="54"/>
        <v>0</v>
      </c>
      <c r="J1193">
        <f t="shared" si="55"/>
        <v>0</v>
      </c>
      <c r="L1193" t="str">
        <f t="shared" si="56"/>
        <v>6532WHITE PEAK</v>
      </c>
      <c r="M1193" t="s">
        <v>1198</v>
      </c>
    </row>
    <row r="1194" spans="1:13">
      <c r="A1194" t="s">
        <v>1532</v>
      </c>
      <c r="B1194" t="s">
        <v>1587</v>
      </c>
      <c r="C1194" t="s">
        <v>113</v>
      </c>
      <c r="D1194">
        <v>4</v>
      </c>
      <c r="E1194">
        <v>0</v>
      </c>
      <c r="F1194">
        <v>0</v>
      </c>
      <c r="H1194" t="s">
        <v>103</v>
      </c>
      <c r="I1194">
        <f t="shared" si="54"/>
        <v>0</v>
      </c>
      <c r="J1194">
        <f t="shared" si="55"/>
        <v>0</v>
      </c>
      <c r="L1194" t="str">
        <f t="shared" si="56"/>
        <v>6532WICHERINA</v>
      </c>
      <c r="M1194" t="s">
        <v>1198</v>
      </c>
    </row>
    <row r="1195" spans="1:13">
      <c r="A1195" t="s">
        <v>1532</v>
      </c>
      <c r="B1195" t="s">
        <v>1588</v>
      </c>
      <c r="C1195" t="s">
        <v>113</v>
      </c>
      <c r="D1195">
        <v>4</v>
      </c>
      <c r="E1195">
        <v>0</v>
      </c>
      <c r="F1195">
        <v>0</v>
      </c>
      <c r="H1195" t="s">
        <v>103</v>
      </c>
      <c r="I1195">
        <f t="shared" si="54"/>
        <v>0</v>
      </c>
      <c r="J1195">
        <f t="shared" si="55"/>
        <v>0</v>
      </c>
      <c r="L1195" t="str">
        <f t="shared" si="56"/>
        <v>6532WICHERINA SOUTH</v>
      </c>
      <c r="M1195" t="s">
        <v>1198</v>
      </c>
    </row>
    <row r="1196" spans="1:13">
      <c r="A1196" t="s">
        <v>1532</v>
      </c>
      <c r="B1196" t="s">
        <v>1589</v>
      </c>
      <c r="C1196" t="s">
        <v>113</v>
      </c>
      <c r="D1196">
        <v>4</v>
      </c>
      <c r="E1196">
        <v>0</v>
      </c>
      <c r="F1196">
        <v>0</v>
      </c>
      <c r="H1196" t="s">
        <v>103</v>
      </c>
      <c r="I1196">
        <f t="shared" si="54"/>
        <v>0</v>
      </c>
      <c r="J1196">
        <f t="shared" si="55"/>
        <v>0</v>
      </c>
      <c r="L1196" t="str">
        <f t="shared" si="56"/>
        <v>6532YETNA</v>
      </c>
      <c r="M1196" t="s">
        <v>1198</v>
      </c>
    </row>
    <row r="1197" spans="1:13">
      <c r="A1197" t="s">
        <v>1532</v>
      </c>
      <c r="B1197" t="s">
        <v>1590</v>
      </c>
      <c r="C1197" t="s">
        <v>113</v>
      </c>
      <c r="D1197">
        <v>4</v>
      </c>
      <c r="E1197">
        <v>0</v>
      </c>
      <c r="F1197">
        <v>0</v>
      </c>
      <c r="H1197" t="s">
        <v>103</v>
      </c>
      <c r="I1197">
        <f t="shared" si="54"/>
        <v>0</v>
      </c>
      <c r="J1197">
        <f t="shared" si="55"/>
        <v>0</v>
      </c>
      <c r="L1197" t="str">
        <f t="shared" si="56"/>
        <v>6532YUNA</v>
      </c>
      <c r="M1197" t="s">
        <v>1198</v>
      </c>
    </row>
    <row r="1198" spans="1:13">
      <c r="A1198" t="s">
        <v>1591</v>
      </c>
      <c r="B1198" t="s">
        <v>1592</v>
      </c>
      <c r="C1198" t="s">
        <v>113</v>
      </c>
      <c r="D1198">
        <v>1</v>
      </c>
      <c r="E1198">
        <v>0</v>
      </c>
      <c r="F1198">
        <v>2</v>
      </c>
      <c r="H1198" t="s">
        <v>103</v>
      </c>
      <c r="I1198">
        <f t="shared" si="54"/>
        <v>0</v>
      </c>
      <c r="J1198">
        <f t="shared" si="55"/>
        <v>0</v>
      </c>
      <c r="L1198" t="str">
        <f t="shared" si="56"/>
        <v>6531GERALDTON</v>
      </c>
      <c r="M1198" t="e">
        <v>#N/A</v>
      </c>
    </row>
    <row r="1199" spans="1:13">
      <c r="A1199" t="s">
        <v>1593</v>
      </c>
      <c r="B1199" t="s">
        <v>1594</v>
      </c>
      <c r="C1199" t="s">
        <v>113</v>
      </c>
      <c r="D1199">
        <v>3</v>
      </c>
      <c r="E1199">
        <v>0</v>
      </c>
      <c r="F1199">
        <v>2</v>
      </c>
      <c r="H1199" t="s">
        <v>103</v>
      </c>
      <c r="I1199">
        <f t="shared" si="54"/>
        <v>0</v>
      </c>
      <c r="J1199">
        <f t="shared" si="55"/>
        <v>0</v>
      </c>
      <c r="L1199" t="str">
        <f t="shared" si="56"/>
        <v>6530BEACHLANDS</v>
      </c>
      <c r="M1199" t="s">
        <v>1198</v>
      </c>
    </row>
    <row r="1200" spans="1:13">
      <c r="A1200" t="s">
        <v>1593</v>
      </c>
      <c r="B1200" t="s">
        <v>1595</v>
      </c>
      <c r="C1200" t="s">
        <v>113</v>
      </c>
      <c r="D1200">
        <v>3</v>
      </c>
      <c r="E1200">
        <v>0</v>
      </c>
      <c r="F1200">
        <v>2</v>
      </c>
      <c r="H1200" t="s">
        <v>103</v>
      </c>
      <c r="I1200">
        <f t="shared" si="54"/>
        <v>0</v>
      </c>
      <c r="J1200">
        <f t="shared" si="55"/>
        <v>0</v>
      </c>
      <c r="L1200" t="str">
        <f t="shared" si="56"/>
        <v>6530BERESFORD</v>
      </c>
      <c r="M1200" t="s">
        <v>1198</v>
      </c>
    </row>
    <row r="1201" spans="1:13">
      <c r="A1201" t="s">
        <v>1593</v>
      </c>
      <c r="B1201" t="s">
        <v>1596</v>
      </c>
      <c r="C1201" t="s">
        <v>113</v>
      </c>
      <c r="D1201">
        <v>3</v>
      </c>
      <c r="E1201">
        <v>0</v>
      </c>
      <c r="F1201">
        <v>2</v>
      </c>
      <c r="H1201" t="s">
        <v>103</v>
      </c>
      <c r="I1201">
        <f t="shared" si="54"/>
        <v>0</v>
      </c>
      <c r="J1201">
        <f t="shared" si="55"/>
        <v>0</v>
      </c>
      <c r="L1201" t="str">
        <f t="shared" si="56"/>
        <v>6530BLUFF POINT</v>
      </c>
      <c r="M1201" t="s">
        <v>1198</v>
      </c>
    </row>
    <row r="1202" spans="1:13">
      <c r="A1202" t="s">
        <v>1593</v>
      </c>
      <c r="B1202" t="s">
        <v>1592</v>
      </c>
      <c r="C1202" t="s">
        <v>113</v>
      </c>
      <c r="D1202">
        <v>3</v>
      </c>
      <c r="E1202">
        <v>0</v>
      </c>
      <c r="F1202">
        <v>2</v>
      </c>
      <c r="H1202" t="s">
        <v>103</v>
      </c>
      <c r="I1202">
        <f t="shared" si="54"/>
        <v>0</v>
      </c>
      <c r="J1202">
        <f t="shared" si="55"/>
        <v>0</v>
      </c>
      <c r="L1202" t="str">
        <f t="shared" si="56"/>
        <v>6530GERALDTON</v>
      </c>
      <c r="M1202" t="s">
        <v>1198</v>
      </c>
    </row>
    <row r="1203" spans="1:13">
      <c r="A1203" t="s">
        <v>1593</v>
      </c>
      <c r="B1203" t="s">
        <v>1597</v>
      </c>
      <c r="C1203" t="s">
        <v>113</v>
      </c>
      <c r="D1203">
        <v>3</v>
      </c>
      <c r="E1203">
        <v>0</v>
      </c>
      <c r="F1203">
        <v>2</v>
      </c>
      <c r="H1203" t="s">
        <v>103</v>
      </c>
      <c r="I1203">
        <f t="shared" si="54"/>
        <v>0</v>
      </c>
      <c r="J1203">
        <f t="shared" si="55"/>
        <v>0</v>
      </c>
      <c r="L1203" t="str">
        <f t="shared" si="56"/>
        <v>6530KARLOO</v>
      </c>
      <c r="M1203" t="s">
        <v>1198</v>
      </c>
    </row>
    <row r="1204" spans="1:13">
      <c r="A1204" t="s">
        <v>1593</v>
      </c>
      <c r="B1204" t="s">
        <v>1598</v>
      </c>
      <c r="C1204" t="s">
        <v>113</v>
      </c>
      <c r="D1204">
        <v>3</v>
      </c>
      <c r="E1204">
        <v>0</v>
      </c>
      <c r="F1204">
        <v>2</v>
      </c>
      <c r="H1204" t="s">
        <v>103</v>
      </c>
      <c r="I1204">
        <f t="shared" si="54"/>
        <v>0</v>
      </c>
      <c r="J1204">
        <f t="shared" si="55"/>
        <v>0</v>
      </c>
      <c r="L1204" t="str">
        <f t="shared" si="56"/>
        <v>6530MAHOMETS FLATS</v>
      </c>
      <c r="M1204" t="s">
        <v>1198</v>
      </c>
    </row>
    <row r="1205" spans="1:13">
      <c r="A1205" t="s">
        <v>1593</v>
      </c>
      <c r="B1205" t="s">
        <v>1599</v>
      </c>
      <c r="C1205" t="s">
        <v>113</v>
      </c>
      <c r="D1205">
        <v>3</v>
      </c>
      <c r="E1205">
        <v>0</v>
      </c>
      <c r="F1205">
        <v>2</v>
      </c>
      <c r="H1205" t="s">
        <v>103</v>
      </c>
      <c r="I1205">
        <f t="shared" si="54"/>
        <v>0</v>
      </c>
      <c r="J1205">
        <f t="shared" si="55"/>
        <v>0</v>
      </c>
      <c r="L1205" t="str">
        <f t="shared" si="56"/>
        <v>6530MERU</v>
      </c>
      <c r="M1205" t="s">
        <v>1198</v>
      </c>
    </row>
    <row r="1206" spans="1:13">
      <c r="A1206" t="s">
        <v>1593</v>
      </c>
      <c r="B1206" t="s">
        <v>1600</v>
      </c>
      <c r="C1206" t="s">
        <v>113</v>
      </c>
      <c r="D1206">
        <v>3</v>
      </c>
      <c r="E1206">
        <v>0</v>
      </c>
      <c r="F1206">
        <v>2</v>
      </c>
      <c r="H1206" t="s">
        <v>103</v>
      </c>
      <c r="I1206">
        <f t="shared" si="54"/>
        <v>0</v>
      </c>
      <c r="J1206">
        <f t="shared" si="55"/>
        <v>0</v>
      </c>
      <c r="L1206" t="str">
        <f t="shared" si="56"/>
        <v>6530MORESBY</v>
      </c>
      <c r="M1206" t="s">
        <v>1198</v>
      </c>
    </row>
    <row r="1207" spans="1:13">
      <c r="A1207" t="s">
        <v>1593</v>
      </c>
      <c r="B1207" t="s">
        <v>1601</v>
      </c>
      <c r="C1207" t="s">
        <v>113</v>
      </c>
      <c r="D1207">
        <v>3</v>
      </c>
      <c r="E1207">
        <v>0</v>
      </c>
      <c r="F1207">
        <v>2</v>
      </c>
      <c r="H1207" t="s">
        <v>103</v>
      </c>
      <c r="I1207">
        <f t="shared" si="54"/>
        <v>0</v>
      </c>
      <c r="J1207">
        <f t="shared" si="55"/>
        <v>0</v>
      </c>
      <c r="L1207" t="str">
        <f t="shared" si="56"/>
        <v>6530MOUNT TARCOOLA</v>
      </c>
      <c r="M1207" t="s">
        <v>1198</v>
      </c>
    </row>
    <row r="1208" spans="1:13">
      <c r="A1208" t="s">
        <v>1593</v>
      </c>
      <c r="B1208" t="s">
        <v>1602</v>
      </c>
      <c r="C1208" t="s">
        <v>113</v>
      </c>
      <c r="D1208">
        <v>3</v>
      </c>
      <c r="E1208">
        <v>0</v>
      </c>
      <c r="F1208">
        <v>2</v>
      </c>
      <c r="H1208" t="s">
        <v>103</v>
      </c>
      <c r="I1208">
        <f t="shared" si="54"/>
        <v>0</v>
      </c>
      <c r="J1208">
        <f t="shared" si="55"/>
        <v>0</v>
      </c>
      <c r="L1208" t="str">
        <f t="shared" si="56"/>
        <v>6530RANGEWAY</v>
      </c>
      <c r="M1208" t="s">
        <v>1198</v>
      </c>
    </row>
    <row r="1209" spans="1:13">
      <c r="A1209" t="s">
        <v>1593</v>
      </c>
      <c r="B1209" t="s">
        <v>1603</v>
      </c>
      <c r="C1209" t="s">
        <v>113</v>
      </c>
      <c r="D1209">
        <v>3</v>
      </c>
      <c r="E1209">
        <v>0</v>
      </c>
      <c r="F1209">
        <v>2</v>
      </c>
      <c r="H1209" t="s">
        <v>103</v>
      </c>
      <c r="I1209">
        <f t="shared" si="54"/>
        <v>0</v>
      </c>
      <c r="J1209">
        <f t="shared" si="55"/>
        <v>0</v>
      </c>
      <c r="L1209" t="str">
        <f t="shared" si="56"/>
        <v>6530SPALDING</v>
      </c>
      <c r="M1209" t="s">
        <v>1198</v>
      </c>
    </row>
    <row r="1210" spans="1:13">
      <c r="A1210" t="s">
        <v>1593</v>
      </c>
      <c r="B1210" t="s">
        <v>1604</v>
      </c>
      <c r="C1210" t="s">
        <v>113</v>
      </c>
      <c r="D1210">
        <v>3</v>
      </c>
      <c r="E1210">
        <v>0</v>
      </c>
      <c r="F1210">
        <v>2</v>
      </c>
      <c r="H1210" t="s">
        <v>103</v>
      </c>
      <c r="I1210">
        <f t="shared" si="54"/>
        <v>0</v>
      </c>
      <c r="J1210">
        <f t="shared" si="55"/>
        <v>0</v>
      </c>
      <c r="L1210" t="str">
        <f t="shared" si="56"/>
        <v>6530STRATHALBYN</v>
      </c>
      <c r="M1210" t="s">
        <v>1198</v>
      </c>
    </row>
    <row r="1211" spans="1:13">
      <c r="A1211" t="s">
        <v>1593</v>
      </c>
      <c r="B1211" t="s">
        <v>1605</v>
      </c>
      <c r="C1211" t="s">
        <v>113</v>
      </c>
      <c r="D1211">
        <v>3</v>
      </c>
      <c r="E1211">
        <v>0</v>
      </c>
      <c r="F1211">
        <v>2</v>
      </c>
      <c r="H1211" t="s">
        <v>103</v>
      </c>
      <c r="I1211">
        <f t="shared" si="54"/>
        <v>0</v>
      </c>
      <c r="J1211">
        <f t="shared" si="55"/>
        <v>0</v>
      </c>
      <c r="L1211" t="str">
        <f t="shared" si="56"/>
        <v>6530SUNSET BEACH</v>
      </c>
      <c r="M1211" t="s">
        <v>1198</v>
      </c>
    </row>
    <row r="1212" spans="1:13">
      <c r="A1212" t="s">
        <v>1593</v>
      </c>
      <c r="B1212" t="s">
        <v>1606</v>
      </c>
      <c r="C1212" t="s">
        <v>113</v>
      </c>
      <c r="D1212">
        <v>3</v>
      </c>
      <c r="E1212">
        <v>0</v>
      </c>
      <c r="F1212">
        <v>2</v>
      </c>
      <c r="H1212" t="s">
        <v>103</v>
      </c>
      <c r="I1212">
        <f t="shared" si="54"/>
        <v>0</v>
      </c>
      <c r="J1212">
        <f t="shared" si="55"/>
        <v>0</v>
      </c>
      <c r="L1212" t="str">
        <f t="shared" si="56"/>
        <v>6530TARCOOLA BEACH</v>
      </c>
      <c r="M1212" t="s">
        <v>1198</v>
      </c>
    </row>
    <row r="1213" spans="1:13">
      <c r="A1213" t="s">
        <v>1593</v>
      </c>
      <c r="B1213" t="s">
        <v>1607</v>
      </c>
      <c r="C1213" t="s">
        <v>113</v>
      </c>
      <c r="D1213">
        <v>3</v>
      </c>
      <c r="E1213">
        <v>0</v>
      </c>
      <c r="F1213">
        <v>2</v>
      </c>
      <c r="H1213" t="s">
        <v>103</v>
      </c>
      <c r="I1213">
        <f t="shared" si="54"/>
        <v>0</v>
      </c>
      <c r="J1213">
        <f t="shared" si="55"/>
        <v>0</v>
      </c>
      <c r="L1213" t="str">
        <f t="shared" si="56"/>
        <v>6530UTAKARRA</v>
      </c>
      <c r="M1213" t="s">
        <v>1198</v>
      </c>
    </row>
    <row r="1214" spans="1:13">
      <c r="A1214" t="s">
        <v>1593</v>
      </c>
      <c r="B1214" t="s">
        <v>1608</v>
      </c>
      <c r="C1214" t="s">
        <v>113</v>
      </c>
      <c r="D1214">
        <v>3</v>
      </c>
      <c r="E1214">
        <v>0</v>
      </c>
      <c r="F1214">
        <v>2</v>
      </c>
      <c r="H1214" t="s">
        <v>103</v>
      </c>
      <c r="I1214">
        <f t="shared" si="54"/>
        <v>0</v>
      </c>
      <c r="J1214">
        <f t="shared" si="55"/>
        <v>0</v>
      </c>
      <c r="L1214" t="str">
        <f t="shared" si="56"/>
        <v>6530WAGGRAKINE</v>
      </c>
      <c r="M1214" t="s">
        <v>1198</v>
      </c>
    </row>
    <row r="1215" spans="1:13">
      <c r="A1215" t="s">
        <v>1593</v>
      </c>
      <c r="B1215" t="s">
        <v>1609</v>
      </c>
      <c r="C1215" t="s">
        <v>113</v>
      </c>
      <c r="D1215">
        <v>3</v>
      </c>
      <c r="E1215">
        <v>0</v>
      </c>
      <c r="F1215">
        <v>2</v>
      </c>
      <c r="H1215" t="s">
        <v>103</v>
      </c>
      <c r="I1215">
        <f t="shared" si="54"/>
        <v>0</v>
      </c>
      <c r="J1215">
        <f t="shared" si="55"/>
        <v>0</v>
      </c>
      <c r="L1215" t="str">
        <f t="shared" si="56"/>
        <v>6530WANDINA</v>
      </c>
      <c r="M1215" t="s">
        <v>1198</v>
      </c>
    </row>
    <row r="1216" spans="1:13">
      <c r="A1216" t="s">
        <v>1593</v>
      </c>
      <c r="B1216" t="s">
        <v>1610</v>
      </c>
      <c r="C1216" t="s">
        <v>113</v>
      </c>
      <c r="D1216">
        <v>3</v>
      </c>
      <c r="E1216">
        <v>0</v>
      </c>
      <c r="F1216">
        <v>2</v>
      </c>
      <c r="H1216" t="s">
        <v>103</v>
      </c>
      <c r="I1216">
        <f t="shared" si="54"/>
        <v>0</v>
      </c>
      <c r="J1216">
        <f t="shared" si="55"/>
        <v>0</v>
      </c>
      <c r="L1216" t="str">
        <f t="shared" si="56"/>
        <v>6530WEBBERTON</v>
      </c>
      <c r="M1216" t="s">
        <v>1198</v>
      </c>
    </row>
    <row r="1217" spans="1:13">
      <c r="A1217" t="s">
        <v>1593</v>
      </c>
      <c r="B1217" t="s">
        <v>1611</v>
      </c>
      <c r="C1217" t="s">
        <v>113</v>
      </c>
      <c r="D1217">
        <v>3</v>
      </c>
      <c r="E1217">
        <v>0</v>
      </c>
      <c r="F1217">
        <v>2</v>
      </c>
      <c r="H1217" t="s">
        <v>103</v>
      </c>
      <c r="I1217">
        <f t="shared" si="54"/>
        <v>0</v>
      </c>
      <c r="J1217">
        <f t="shared" si="55"/>
        <v>0</v>
      </c>
      <c r="L1217" t="str">
        <f t="shared" si="56"/>
        <v>6530WEST END</v>
      </c>
      <c r="M1217" t="s">
        <v>1198</v>
      </c>
    </row>
    <row r="1218" spans="1:13">
      <c r="A1218" t="s">
        <v>1593</v>
      </c>
      <c r="B1218" t="s">
        <v>1612</v>
      </c>
      <c r="C1218" t="s">
        <v>113</v>
      </c>
      <c r="D1218">
        <v>3</v>
      </c>
      <c r="E1218">
        <v>0</v>
      </c>
      <c r="F1218">
        <v>2</v>
      </c>
      <c r="H1218" t="s">
        <v>103</v>
      </c>
      <c r="I1218">
        <f t="shared" ref="I1218:I1281" si="57">IF(ISERROR(VLOOKUP(A1218,SelPostCode,1,FALSE)),0,1)</f>
        <v>0</v>
      </c>
      <c r="J1218">
        <f t="shared" ref="J1218:J1281" si="58">IF(I1218=0,0,IF(ISERROR(VLOOKUP(B1218,SelSuburb,1,FALSE)),0,1))</f>
        <v>0</v>
      </c>
      <c r="L1218" t="str">
        <f t="shared" ref="L1218:L1281" si="59">CONCATENATE(A1218,B1218)</f>
        <v>6530WONTHELLA</v>
      </c>
      <c r="M1218" t="s">
        <v>1198</v>
      </c>
    </row>
    <row r="1219" spans="1:13">
      <c r="A1219" t="s">
        <v>1593</v>
      </c>
      <c r="B1219" t="s">
        <v>1613</v>
      </c>
      <c r="C1219" t="s">
        <v>113</v>
      </c>
      <c r="D1219">
        <v>3</v>
      </c>
      <c r="E1219">
        <v>0</v>
      </c>
      <c r="F1219">
        <v>2</v>
      </c>
      <c r="H1219" t="s">
        <v>103</v>
      </c>
      <c r="I1219">
        <f t="shared" si="57"/>
        <v>0</v>
      </c>
      <c r="J1219">
        <f t="shared" si="58"/>
        <v>0</v>
      </c>
      <c r="L1219" t="str">
        <f t="shared" si="59"/>
        <v>6530WOORREE</v>
      </c>
      <c r="M1219" t="s">
        <v>1198</v>
      </c>
    </row>
    <row r="1220" spans="1:13">
      <c r="A1220" t="s">
        <v>1614</v>
      </c>
      <c r="B1220" t="s">
        <v>1615</v>
      </c>
      <c r="C1220" t="s">
        <v>113</v>
      </c>
      <c r="D1220">
        <v>4</v>
      </c>
      <c r="E1220">
        <v>0</v>
      </c>
      <c r="F1220">
        <v>0</v>
      </c>
      <c r="H1220" t="s">
        <v>103</v>
      </c>
      <c r="I1220">
        <f t="shared" si="57"/>
        <v>0</v>
      </c>
      <c r="J1220">
        <f t="shared" si="58"/>
        <v>0</v>
      </c>
      <c r="L1220" t="str">
        <f t="shared" si="59"/>
        <v>6528MOUNT HILL</v>
      </c>
      <c r="M1220" t="s">
        <v>1198</v>
      </c>
    </row>
    <row r="1221" spans="1:13">
      <c r="A1221" t="s">
        <v>1614</v>
      </c>
      <c r="B1221" t="s">
        <v>1616</v>
      </c>
      <c r="C1221" t="s">
        <v>113</v>
      </c>
      <c r="D1221">
        <v>4</v>
      </c>
      <c r="E1221">
        <v>0</v>
      </c>
      <c r="F1221">
        <v>0</v>
      </c>
      <c r="H1221" t="s">
        <v>103</v>
      </c>
      <c r="I1221">
        <f t="shared" si="57"/>
        <v>0</v>
      </c>
      <c r="J1221">
        <f t="shared" si="58"/>
        <v>0</v>
      </c>
      <c r="L1221" t="str">
        <f t="shared" si="59"/>
        <v>6528SOUTH GREENOUGH</v>
      </c>
      <c r="M1221" t="s">
        <v>1198</v>
      </c>
    </row>
    <row r="1222" spans="1:13">
      <c r="A1222" t="s">
        <v>1614</v>
      </c>
      <c r="B1222" t="s">
        <v>1617</v>
      </c>
      <c r="C1222" t="s">
        <v>113</v>
      </c>
      <c r="D1222">
        <v>4</v>
      </c>
      <c r="E1222">
        <v>0</v>
      </c>
      <c r="F1222">
        <v>0</v>
      </c>
      <c r="H1222" t="s">
        <v>103</v>
      </c>
      <c r="I1222">
        <f t="shared" si="57"/>
        <v>0</v>
      </c>
      <c r="J1222">
        <f t="shared" si="58"/>
        <v>0</v>
      </c>
      <c r="L1222" t="str">
        <f t="shared" si="59"/>
        <v>6528WALKAWAY</v>
      </c>
      <c r="M1222" t="s">
        <v>1198</v>
      </c>
    </row>
    <row r="1223" spans="1:13">
      <c r="A1223" t="s">
        <v>1618</v>
      </c>
      <c r="B1223" t="s">
        <v>1619</v>
      </c>
      <c r="C1223" t="s">
        <v>113</v>
      </c>
      <c r="D1223">
        <v>4</v>
      </c>
      <c r="E1223">
        <v>0</v>
      </c>
      <c r="F1223">
        <v>0</v>
      </c>
      <c r="H1223" t="s">
        <v>103</v>
      </c>
      <c r="I1223">
        <f t="shared" si="57"/>
        <v>0</v>
      </c>
      <c r="J1223">
        <f t="shared" si="58"/>
        <v>0</v>
      </c>
      <c r="L1223" t="str">
        <f t="shared" si="59"/>
        <v>6525ALLANOOKA</v>
      </c>
      <c r="M1223" t="s">
        <v>1198</v>
      </c>
    </row>
    <row r="1224" spans="1:13">
      <c r="A1224" t="s">
        <v>1618</v>
      </c>
      <c r="B1224" t="s">
        <v>1620</v>
      </c>
      <c r="C1224" t="s">
        <v>113</v>
      </c>
      <c r="D1224">
        <v>4</v>
      </c>
      <c r="E1224">
        <v>0</v>
      </c>
      <c r="F1224">
        <v>0</v>
      </c>
      <c r="H1224" t="s">
        <v>103</v>
      </c>
      <c r="I1224">
        <f t="shared" si="57"/>
        <v>0</v>
      </c>
      <c r="J1224">
        <f t="shared" si="58"/>
        <v>0</v>
      </c>
      <c r="L1224" t="str">
        <f t="shared" si="59"/>
        <v>6525ARROWSMITH</v>
      </c>
      <c r="M1224" t="s">
        <v>1198</v>
      </c>
    </row>
    <row r="1225" spans="1:13">
      <c r="A1225" t="s">
        <v>1618</v>
      </c>
      <c r="B1225" t="s">
        <v>1621</v>
      </c>
      <c r="C1225" t="s">
        <v>113</v>
      </c>
      <c r="D1225">
        <v>4</v>
      </c>
      <c r="E1225">
        <v>0</v>
      </c>
      <c r="F1225">
        <v>0</v>
      </c>
      <c r="H1225" t="s">
        <v>103</v>
      </c>
      <c r="I1225">
        <f t="shared" si="57"/>
        <v>0</v>
      </c>
      <c r="J1225">
        <f t="shared" si="58"/>
        <v>0</v>
      </c>
      <c r="L1225" t="str">
        <f t="shared" si="59"/>
        <v>6525BONNIEFIELD</v>
      </c>
      <c r="M1225" t="s">
        <v>1198</v>
      </c>
    </row>
    <row r="1226" spans="1:13">
      <c r="A1226" t="s">
        <v>1618</v>
      </c>
      <c r="B1226" t="s">
        <v>1622</v>
      </c>
      <c r="C1226" t="s">
        <v>113</v>
      </c>
      <c r="D1226">
        <v>4</v>
      </c>
      <c r="E1226">
        <v>0</v>
      </c>
      <c r="F1226">
        <v>0</v>
      </c>
      <c r="H1226" t="s">
        <v>103</v>
      </c>
      <c r="I1226">
        <f t="shared" si="57"/>
        <v>0</v>
      </c>
      <c r="J1226">
        <f t="shared" si="58"/>
        <v>0</v>
      </c>
      <c r="L1226" t="str">
        <f t="shared" si="59"/>
        <v>6525BOOKARA</v>
      </c>
      <c r="M1226" t="s">
        <v>1198</v>
      </c>
    </row>
    <row r="1227" spans="1:13">
      <c r="A1227" t="s">
        <v>1618</v>
      </c>
      <c r="B1227" t="s">
        <v>1623</v>
      </c>
      <c r="C1227" t="s">
        <v>113</v>
      </c>
      <c r="D1227">
        <v>4</v>
      </c>
      <c r="E1227">
        <v>0</v>
      </c>
      <c r="F1227">
        <v>0</v>
      </c>
      <c r="H1227" t="s">
        <v>103</v>
      </c>
      <c r="I1227">
        <f t="shared" si="57"/>
        <v>0</v>
      </c>
      <c r="J1227">
        <f t="shared" si="58"/>
        <v>0</v>
      </c>
      <c r="L1227" t="str">
        <f t="shared" si="59"/>
        <v>6525DONGARA</v>
      </c>
      <c r="M1227" t="s">
        <v>1198</v>
      </c>
    </row>
    <row r="1228" spans="1:13">
      <c r="A1228" t="s">
        <v>1618</v>
      </c>
      <c r="B1228" t="s">
        <v>1624</v>
      </c>
      <c r="C1228" t="s">
        <v>113</v>
      </c>
      <c r="D1228">
        <v>4</v>
      </c>
      <c r="E1228">
        <v>0</v>
      </c>
      <c r="F1228">
        <v>0</v>
      </c>
      <c r="H1228" t="s">
        <v>103</v>
      </c>
      <c r="I1228">
        <f t="shared" si="57"/>
        <v>0</v>
      </c>
      <c r="J1228">
        <f t="shared" si="58"/>
        <v>0</v>
      </c>
      <c r="L1228" t="str">
        <f t="shared" si="59"/>
        <v>6525IRWIN</v>
      </c>
      <c r="M1228" t="s">
        <v>1198</v>
      </c>
    </row>
    <row r="1229" spans="1:13">
      <c r="A1229" t="s">
        <v>1618</v>
      </c>
      <c r="B1229" t="s">
        <v>1625</v>
      </c>
      <c r="C1229" t="s">
        <v>113</v>
      </c>
      <c r="D1229">
        <v>4</v>
      </c>
      <c r="E1229">
        <v>0</v>
      </c>
      <c r="F1229">
        <v>0</v>
      </c>
      <c r="H1229" t="s">
        <v>103</v>
      </c>
      <c r="I1229">
        <f t="shared" si="57"/>
        <v>0</v>
      </c>
      <c r="J1229">
        <f t="shared" si="58"/>
        <v>0</v>
      </c>
      <c r="L1229" t="str">
        <f t="shared" si="59"/>
        <v>6525MILO</v>
      </c>
      <c r="M1229" t="s">
        <v>1198</v>
      </c>
    </row>
    <row r="1230" spans="1:13">
      <c r="A1230" t="s">
        <v>1618</v>
      </c>
      <c r="B1230" t="s">
        <v>1626</v>
      </c>
      <c r="C1230" t="s">
        <v>113</v>
      </c>
      <c r="D1230">
        <v>4</v>
      </c>
      <c r="E1230">
        <v>0</v>
      </c>
      <c r="F1230">
        <v>0</v>
      </c>
      <c r="H1230" t="s">
        <v>103</v>
      </c>
      <c r="I1230">
        <f t="shared" si="57"/>
        <v>0</v>
      </c>
      <c r="J1230">
        <f t="shared" si="58"/>
        <v>0</v>
      </c>
      <c r="L1230" t="str">
        <f t="shared" si="59"/>
        <v>6525MOUNT ADAMS</v>
      </c>
      <c r="M1230" t="s">
        <v>1198</v>
      </c>
    </row>
    <row r="1231" spans="1:13">
      <c r="A1231" t="s">
        <v>1618</v>
      </c>
      <c r="B1231" t="s">
        <v>1627</v>
      </c>
      <c r="C1231" t="s">
        <v>113</v>
      </c>
      <c r="D1231">
        <v>4</v>
      </c>
      <c r="E1231">
        <v>0</v>
      </c>
      <c r="F1231">
        <v>0</v>
      </c>
      <c r="H1231" t="s">
        <v>103</v>
      </c>
      <c r="I1231">
        <f t="shared" si="57"/>
        <v>0</v>
      </c>
      <c r="J1231">
        <f t="shared" si="58"/>
        <v>0</v>
      </c>
      <c r="L1231" t="str">
        <f t="shared" si="59"/>
        <v>6525MOUNT HORNER</v>
      </c>
      <c r="M1231" t="s">
        <v>1198</v>
      </c>
    </row>
    <row r="1232" spans="1:13">
      <c r="A1232" t="s">
        <v>1618</v>
      </c>
      <c r="B1232" t="s">
        <v>1628</v>
      </c>
      <c r="C1232" t="s">
        <v>113</v>
      </c>
      <c r="D1232">
        <v>4</v>
      </c>
      <c r="E1232">
        <v>0</v>
      </c>
      <c r="F1232">
        <v>0</v>
      </c>
      <c r="H1232" t="s">
        <v>103</v>
      </c>
      <c r="I1232">
        <f t="shared" si="57"/>
        <v>0</v>
      </c>
      <c r="J1232">
        <f t="shared" si="58"/>
        <v>0</v>
      </c>
      <c r="L1232" t="str">
        <f t="shared" si="59"/>
        <v>6525PORT DENISON</v>
      </c>
      <c r="M1232" t="s">
        <v>1198</v>
      </c>
    </row>
    <row r="1233" spans="1:13">
      <c r="A1233" t="s">
        <v>1618</v>
      </c>
      <c r="B1233" t="s">
        <v>514</v>
      </c>
      <c r="C1233" t="s">
        <v>113</v>
      </c>
      <c r="D1233">
        <v>4</v>
      </c>
      <c r="E1233">
        <v>0</v>
      </c>
      <c r="F1233">
        <v>0</v>
      </c>
      <c r="H1233" t="s">
        <v>103</v>
      </c>
      <c r="I1233">
        <f t="shared" si="57"/>
        <v>0</v>
      </c>
      <c r="J1233">
        <f t="shared" si="58"/>
        <v>0</v>
      </c>
      <c r="L1233" t="str">
        <f t="shared" si="59"/>
        <v>6525SPRINGFIELD</v>
      </c>
      <c r="M1233" t="s">
        <v>1198</v>
      </c>
    </row>
    <row r="1234" spans="1:13">
      <c r="A1234" t="s">
        <v>1618</v>
      </c>
      <c r="B1234" t="s">
        <v>1629</v>
      </c>
      <c r="C1234" t="s">
        <v>113</v>
      </c>
      <c r="D1234">
        <v>4</v>
      </c>
      <c r="E1234">
        <v>0</v>
      </c>
      <c r="F1234">
        <v>0</v>
      </c>
      <c r="H1234" t="s">
        <v>103</v>
      </c>
      <c r="I1234">
        <f t="shared" si="57"/>
        <v>0</v>
      </c>
      <c r="J1234">
        <f t="shared" si="58"/>
        <v>0</v>
      </c>
      <c r="L1234" t="str">
        <f t="shared" si="59"/>
        <v>6525YARDARINO</v>
      </c>
      <c r="M1234" t="s">
        <v>1198</v>
      </c>
    </row>
    <row r="1235" spans="1:13">
      <c r="A1235" t="s">
        <v>1630</v>
      </c>
      <c r="B1235" t="s">
        <v>1631</v>
      </c>
      <c r="C1235" t="s">
        <v>113</v>
      </c>
      <c r="D1235">
        <v>4</v>
      </c>
      <c r="E1235">
        <v>0</v>
      </c>
      <c r="F1235">
        <v>0</v>
      </c>
      <c r="H1235" t="s">
        <v>155</v>
      </c>
      <c r="I1235">
        <f t="shared" si="57"/>
        <v>0</v>
      </c>
      <c r="J1235">
        <f t="shared" si="58"/>
        <v>0</v>
      </c>
      <c r="L1235" t="str">
        <f t="shared" si="59"/>
        <v>6522BUNDANOON</v>
      </c>
      <c r="M1235" t="s">
        <v>1198</v>
      </c>
    </row>
    <row r="1236" spans="1:13">
      <c r="A1236" t="s">
        <v>1630</v>
      </c>
      <c r="B1236" t="s">
        <v>1632</v>
      </c>
      <c r="C1236" t="s">
        <v>113</v>
      </c>
      <c r="D1236">
        <v>4</v>
      </c>
      <c r="E1236">
        <v>0</v>
      </c>
      <c r="F1236">
        <v>0</v>
      </c>
      <c r="H1236" t="s">
        <v>155</v>
      </c>
      <c r="I1236">
        <f t="shared" si="57"/>
        <v>0</v>
      </c>
      <c r="J1236">
        <f t="shared" si="58"/>
        <v>0</v>
      </c>
      <c r="L1236" t="str">
        <f t="shared" si="59"/>
        <v>6522HOLMWOOD</v>
      </c>
      <c r="M1236" t="s">
        <v>1198</v>
      </c>
    </row>
    <row r="1237" spans="1:13">
      <c r="A1237" t="s">
        <v>1630</v>
      </c>
      <c r="B1237" t="s">
        <v>1633</v>
      </c>
      <c r="C1237" t="s">
        <v>113</v>
      </c>
      <c r="D1237">
        <v>4</v>
      </c>
      <c r="E1237">
        <v>0</v>
      </c>
      <c r="F1237">
        <v>0</v>
      </c>
      <c r="H1237" t="s">
        <v>155</v>
      </c>
      <c r="I1237">
        <f t="shared" si="57"/>
        <v>0</v>
      </c>
      <c r="J1237">
        <f t="shared" si="58"/>
        <v>0</v>
      </c>
      <c r="L1237" t="str">
        <f t="shared" si="59"/>
        <v>6522IKEWA</v>
      </c>
      <c r="M1237" t="s">
        <v>1198</v>
      </c>
    </row>
    <row r="1238" spans="1:13">
      <c r="A1238" t="s">
        <v>1630</v>
      </c>
      <c r="B1238" t="s">
        <v>1634</v>
      </c>
      <c r="C1238" t="s">
        <v>113</v>
      </c>
      <c r="D1238">
        <v>4</v>
      </c>
      <c r="E1238">
        <v>0</v>
      </c>
      <c r="F1238">
        <v>0</v>
      </c>
      <c r="H1238" t="s">
        <v>155</v>
      </c>
      <c r="I1238">
        <f t="shared" si="57"/>
        <v>0</v>
      </c>
      <c r="J1238">
        <f t="shared" si="58"/>
        <v>0</v>
      </c>
      <c r="L1238" t="str">
        <f t="shared" si="59"/>
        <v>6522LOCKIER</v>
      </c>
      <c r="M1238" t="s">
        <v>1198</v>
      </c>
    </row>
    <row r="1239" spans="1:13">
      <c r="A1239" t="s">
        <v>1630</v>
      </c>
      <c r="B1239" t="s">
        <v>1635</v>
      </c>
      <c r="C1239" t="s">
        <v>113</v>
      </c>
      <c r="D1239">
        <v>4</v>
      </c>
      <c r="E1239">
        <v>0</v>
      </c>
      <c r="F1239">
        <v>0</v>
      </c>
      <c r="H1239" t="s">
        <v>155</v>
      </c>
      <c r="I1239">
        <f t="shared" si="57"/>
        <v>0</v>
      </c>
      <c r="J1239">
        <f t="shared" si="58"/>
        <v>0</v>
      </c>
      <c r="L1239" t="str">
        <f t="shared" si="59"/>
        <v>6522MINGENEW</v>
      </c>
      <c r="M1239" t="s">
        <v>1198</v>
      </c>
    </row>
    <row r="1240" spans="1:13">
      <c r="A1240" t="s">
        <v>1630</v>
      </c>
      <c r="B1240" t="s">
        <v>1636</v>
      </c>
      <c r="C1240" t="s">
        <v>113</v>
      </c>
      <c r="D1240">
        <v>4</v>
      </c>
      <c r="E1240">
        <v>0</v>
      </c>
      <c r="F1240">
        <v>0</v>
      </c>
      <c r="H1240" t="s">
        <v>155</v>
      </c>
      <c r="I1240">
        <f t="shared" si="57"/>
        <v>0</v>
      </c>
      <c r="J1240">
        <f t="shared" si="58"/>
        <v>0</v>
      </c>
      <c r="L1240" t="str">
        <f t="shared" si="59"/>
        <v>6522MOORIARY</v>
      </c>
      <c r="M1240" t="s">
        <v>1198</v>
      </c>
    </row>
    <row r="1241" spans="1:13">
      <c r="A1241" t="s">
        <v>1630</v>
      </c>
      <c r="B1241" t="s">
        <v>1637</v>
      </c>
      <c r="C1241" t="s">
        <v>113</v>
      </c>
      <c r="D1241">
        <v>4</v>
      </c>
      <c r="E1241">
        <v>0</v>
      </c>
      <c r="F1241">
        <v>0</v>
      </c>
      <c r="H1241" t="s">
        <v>155</v>
      </c>
      <c r="I1241">
        <f t="shared" si="57"/>
        <v>0</v>
      </c>
      <c r="J1241">
        <f t="shared" si="58"/>
        <v>0</v>
      </c>
      <c r="L1241" t="str">
        <f t="shared" si="59"/>
        <v>6522MOUNT BUDD</v>
      </c>
      <c r="M1241" t="s">
        <v>1198</v>
      </c>
    </row>
    <row r="1242" spans="1:13">
      <c r="A1242" t="s">
        <v>1630</v>
      </c>
      <c r="B1242" t="s">
        <v>1638</v>
      </c>
      <c r="C1242" t="s">
        <v>113</v>
      </c>
      <c r="D1242">
        <v>4</v>
      </c>
      <c r="E1242">
        <v>0</v>
      </c>
      <c r="F1242">
        <v>0</v>
      </c>
      <c r="H1242" t="s">
        <v>155</v>
      </c>
      <c r="I1242">
        <f t="shared" si="57"/>
        <v>0</v>
      </c>
      <c r="J1242">
        <f t="shared" si="58"/>
        <v>0</v>
      </c>
      <c r="L1242" t="str">
        <f t="shared" si="59"/>
        <v>6522NANGETTY</v>
      </c>
      <c r="M1242" t="s">
        <v>1198</v>
      </c>
    </row>
    <row r="1243" spans="1:13">
      <c r="A1243" t="s">
        <v>1630</v>
      </c>
      <c r="B1243" t="s">
        <v>1639</v>
      </c>
      <c r="C1243" t="s">
        <v>113</v>
      </c>
      <c r="D1243">
        <v>4</v>
      </c>
      <c r="E1243">
        <v>0</v>
      </c>
      <c r="F1243">
        <v>0</v>
      </c>
      <c r="H1243" t="s">
        <v>155</v>
      </c>
      <c r="I1243">
        <f t="shared" si="57"/>
        <v>0</v>
      </c>
      <c r="J1243">
        <f t="shared" si="58"/>
        <v>0</v>
      </c>
      <c r="L1243" t="str">
        <f t="shared" si="59"/>
        <v>6522YANDANOOKA</v>
      </c>
      <c r="M1243" t="s">
        <v>1198</v>
      </c>
    </row>
    <row r="1244" spans="1:13">
      <c r="A1244" t="s">
        <v>1630</v>
      </c>
      <c r="B1244" t="s">
        <v>1640</v>
      </c>
      <c r="C1244" t="s">
        <v>113</v>
      </c>
      <c r="D1244">
        <v>4</v>
      </c>
      <c r="E1244">
        <v>0</v>
      </c>
      <c r="F1244">
        <v>0</v>
      </c>
      <c r="H1244" t="s">
        <v>155</v>
      </c>
      <c r="I1244">
        <f t="shared" si="57"/>
        <v>0</v>
      </c>
      <c r="J1244">
        <f t="shared" si="58"/>
        <v>0</v>
      </c>
      <c r="L1244" t="str">
        <f t="shared" si="59"/>
        <v>6522YARRAGADEE</v>
      </c>
      <c r="M1244" t="s">
        <v>1198</v>
      </c>
    </row>
    <row r="1245" spans="1:13">
      <c r="A1245" t="s">
        <v>1641</v>
      </c>
      <c r="B1245" t="s">
        <v>1642</v>
      </c>
      <c r="C1245" t="s">
        <v>113</v>
      </c>
      <c r="D1245">
        <v>4</v>
      </c>
      <c r="E1245">
        <v>0</v>
      </c>
      <c r="F1245">
        <v>0</v>
      </c>
      <c r="H1245" t="s">
        <v>103</v>
      </c>
      <c r="I1245">
        <f t="shared" si="57"/>
        <v>0</v>
      </c>
      <c r="J1245">
        <f t="shared" si="58"/>
        <v>0</v>
      </c>
      <c r="L1245" t="str">
        <f t="shared" si="59"/>
        <v>6521BADGINGARRA</v>
      </c>
      <c r="M1245" t="s">
        <v>1434</v>
      </c>
    </row>
    <row r="1246" spans="1:13">
      <c r="A1246" t="s">
        <v>1641</v>
      </c>
      <c r="B1246" t="s">
        <v>1643</v>
      </c>
      <c r="C1246" t="s">
        <v>113</v>
      </c>
      <c r="D1246">
        <v>4</v>
      </c>
      <c r="E1246">
        <v>0</v>
      </c>
      <c r="F1246">
        <v>0</v>
      </c>
      <c r="H1246" t="s">
        <v>103</v>
      </c>
      <c r="I1246">
        <f t="shared" si="57"/>
        <v>0</v>
      </c>
      <c r="J1246">
        <f t="shared" si="58"/>
        <v>0</v>
      </c>
      <c r="L1246" t="str">
        <f t="shared" si="59"/>
        <v>6521BOOTHENDARRA</v>
      </c>
      <c r="M1246" t="s">
        <v>1434</v>
      </c>
    </row>
    <row r="1247" spans="1:13">
      <c r="A1247" t="s">
        <v>1641</v>
      </c>
      <c r="B1247" t="s">
        <v>1644</v>
      </c>
      <c r="C1247" t="s">
        <v>113</v>
      </c>
      <c r="D1247">
        <v>4</v>
      </c>
      <c r="E1247">
        <v>0</v>
      </c>
      <c r="F1247">
        <v>0</v>
      </c>
      <c r="H1247" t="s">
        <v>103</v>
      </c>
      <c r="I1247">
        <f t="shared" si="57"/>
        <v>0</v>
      </c>
      <c r="J1247">
        <f t="shared" si="58"/>
        <v>0</v>
      </c>
      <c r="L1247" t="str">
        <f t="shared" si="59"/>
        <v>6521GREY</v>
      </c>
      <c r="M1247" t="s">
        <v>1434</v>
      </c>
    </row>
    <row r="1248" spans="1:13">
      <c r="A1248" t="s">
        <v>1641</v>
      </c>
      <c r="B1248" t="s">
        <v>1645</v>
      </c>
      <c r="C1248" t="s">
        <v>113</v>
      </c>
      <c r="D1248">
        <v>4</v>
      </c>
      <c r="E1248">
        <v>0</v>
      </c>
      <c r="F1248">
        <v>0</v>
      </c>
      <c r="H1248" t="s">
        <v>103</v>
      </c>
      <c r="I1248">
        <f t="shared" si="57"/>
        <v>0</v>
      </c>
      <c r="J1248">
        <f t="shared" si="58"/>
        <v>0</v>
      </c>
      <c r="L1248" t="str">
        <f t="shared" si="59"/>
        <v>6521HILL RIVER</v>
      </c>
      <c r="M1248" t="s">
        <v>1434</v>
      </c>
    </row>
    <row r="1249" spans="1:13">
      <c r="A1249" t="s">
        <v>1641</v>
      </c>
      <c r="B1249" t="s">
        <v>1646</v>
      </c>
      <c r="C1249" t="s">
        <v>113</v>
      </c>
      <c r="D1249">
        <v>4</v>
      </c>
      <c r="E1249">
        <v>0</v>
      </c>
      <c r="F1249">
        <v>0</v>
      </c>
      <c r="H1249" t="s">
        <v>103</v>
      </c>
      <c r="I1249">
        <f t="shared" si="57"/>
        <v>0</v>
      </c>
      <c r="J1249">
        <f t="shared" si="58"/>
        <v>0</v>
      </c>
      <c r="L1249" t="str">
        <f t="shared" si="59"/>
        <v>6521NAMBUNG</v>
      </c>
      <c r="M1249" t="s">
        <v>1434</v>
      </c>
    </row>
    <row r="1250" spans="1:13">
      <c r="A1250" t="s">
        <v>1647</v>
      </c>
      <c r="B1250" t="s">
        <v>1648</v>
      </c>
      <c r="C1250" t="s">
        <v>113</v>
      </c>
      <c r="D1250">
        <v>4</v>
      </c>
      <c r="E1250">
        <v>0</v>
      </c>
      <c r="F1250">
        <v>0</v>
      </c>
      <c r="H1250" t="s">
        <v>103</v>
      </c>
      <c r="I1250">
        <f t="shared" si="57"/>
        <v>0</v>
      </c>
      <c r="J1250">
        <f t="shared" si="58"/>
        <v>0</v>
      </c>
      <c r="L1250" t="str">
        <f t="shared" si="59"/>
        <v>6519ARRINO</v>
      </c>
      <c r="M1250" t="s">
        <v>1198</v>
      </c>
    </row>
    <row r="1251" spans="1:13">
      <c r="A1251" t="s">
        <v>1647</v>
      </c>
      <c r="B1251" t="s">
        <v>1649</v>
      </c>
      <c r="C1251" t="s">
        <v>113</v>
      </c>
      <c r="D1251">
        <v>4</v>
      </c>
      <c r="E1251">
        <v>0</v>
      </c>
      <c r="F1251">
        <v>0</v>
      </c>
      <c r="H1251" t="s">
        <v>103</v>
      </c>
      <c r="I1251">
        <f t="shared" si="57"/>
        <v>0</v>
      </c>
      <c r="J1251">
        <f t="shared" si="58"/>
        <v>0</v>
      </c>
      <c r="L1251" t="str">
        <f t="shared" si="59"/>
        <v>6519ARROWSMITH EAST</v>
      </c>
      <c r="M1251" t="s">
        <v>1198</v>
      </c>
    </row>
    <row r="1252" spans="1:13">
      <c r="A1252" t="s">
        <v>1647</v>
      </c>
      <c r="B1252" t="s">
        <v>1650</v>
      </c>
      <c r="C1252" t="s">
        <v>113</v>
      </c>
      <c r="D1252">
        <v>4</v>
      </c>
      <c r="E1252">
        <v>0</v>
      </c>
      <c r="F1252">
        <v>0</v>
      </c>
      <c r="H1252" t="s">
        <v>103</v>
      </c>
      <c r="I1252">
        <f t="shared" si="57"/>
        <v>0</v>
      </c>
      <c r="J1252">
        <f t="shared" si="58"/>
        <v>0</v>
      </c>
      <c r="L1252" t="str">
        <f t="shared" si="59"/>
        <v>6519DUDAWA</v>
      </c>
      <c r="M1252" t="s">
        <v>1198</v>
      </c>
    </row>
    <row r="1253" spans="1:13">
      <c r="A1253" t="s">
        <v>1647</v>
      </c>
      <c r="B1253" t="s">
        <v>1651</v>
      </c>
      <c r="C1253" t="s">
        <v>113</v>
      </c>
      <c r="D1253">
        <v>4</v>
      </c>
      <c r="E1253">
        <v>0</v>
      </c>
      <c r="F1253">
        <v>0</v>
      </c>
      <c r="H1253" t="s">
        <v>103</v>
      </c>
      <c r="I1253">
        <f t="shared" si="57"/>
        <v>0</v>
      </c>
      <c r="J1253">
        <f t="shared" si="58"/>
        <v>0</v>
      </c>
      <c r="L1253" t="str">
        <f t="shared" si="59"/>
        <v>6519KADATHINNI</v>
      </c>
      <c r="M1253" t="s">
        <v>1198</v>
      </c>
    </row>
    <row r="1254" spans="1:13">
      <c r="A1254" t="s">
        <v>1647</v>
      </c>
      <c r="B1254" t="s">
        <v>1652</v>
      </c>
      <c r="C1254" t="s">
        <v>113</v>
      </c>
      <c r="D1254">
        <v>4</v>
      </c>
      <c r="E1254">
        <v>0</v>
      </c>
      <c r="F1254">
        <v>0</v>
      </c>
      <c r="H1254" t="s">
        <v>103</v>
      </c>
      <c r="I1254">
        <f t="shared" si="57"/>
        <v>0</v>
      </c>
      <c r="J1254">
        <f t="shared" si="58"/>
        <v>0</v>
      </c>
      <c r="L1254" t="str">
        <f t="shared" si="59"/>
        <v>6519THREE SPRINGS</v>
      </c>
      <c r="M1254" t="s">
        <v>1198</v>
      </c>
    </row>
    <row r="1255" spans="1:13">
      <c r="A1255" t="s">
        <v>1647</v>
      </c>
      <c r="B1255" t="s">
        <v>1653</v>
      </c>
      <c r="C1255" t="s">
        <v>113</v>
      </c>
      <c r="D1255">
        <v>4</v>
      </c>
      <c r="E1255">
        <v>0</v>
      </c>
      <c r="F1255">
        <v>0</v>
      </c>
      <c r="H1255" t="s">
        <v>103</v>
      </c>
      <c r="I1255">
        <f t="shared" si="57"/>
        <v>0</v>
      </c>
      <c r="J1255">
        <f t="shared" si="58"/>
        <v>0</v>
      </c>
      <c r="L1255" t="str">
        <f t="shared" si="59"/>
        <v>6519WOMARDEN</v>
      </c>
      <c r="M1255" t="s">
        <v>1198</v>
      </c>
    </row>
    <row r="1256" spans="1:13">
      <c r="A1256" t="s">
        <v>1654</v>
      </c>
      <c r="B1256" t="s">
        <v>1655</v>
      </c>
      <c r="C1256" t="s">
        <v>113</v>
      </c>
      <c r="D1256">
        <v>4</v>
      </c>
      <c r="E1256">
        <v>0</v>
      </c>
      <c r="F1256">
        <v>0</v>
      </c>
      <c r="H1256" t="s">
        <v>103</v>
      </c>
      <c r="I1256">
        <f t="shared" si="57"/>
        <v>0</v>
      </c>
      <c r="J1256">
        <f t="shared" si="58"/>
        <v>0</v>
      </c>
      <c r="L1256" t="str">
        <f t="shared" si="59"/>
        <v>6518ENEABBA</v>
      </c>
      <c r="M1256" t="s">
        <v>1198</v>
      </c>
    </row>
    <row r="1257" spans="1:13">
      <c r="A1257" t="s">
        <v>1654</v>
      </c>
      <c r="B1257" t="s">
        <v>1656</v>
      </c>
      <c r="C1257" t="s">
        <v>113</v>
      </c>
      <c r="D1257">
        <v>4</v>
      </c>
      <c r="E1257">
        <v>0</v>
      </c>
      <c r="F1257">
        <v>0</v>
      </c>
      <c r="H1257" t="s">
        <v>103</v>
      </c>
      <c r="I1257">
        <f t="shared" si="57"/>
        <v>0</v>
      </c>
      <c r="J1257">
        <f t="shared" si="58"/>
        <v>0</v>
      </c>
      <c r="L1257" t="str">
        <f t="shared" si="59"/>
        <v>6518WARRADARGE</v>
      </c>
      <c r="M1257" t="s">
        <v>1198</v>
      </c>
    </row>
    <row r="1258" spans="1:13">
      <c r="A1258" t="s">
        <v>1657</v>
      </c>
      <c r="B1258" t="s">
        <v>1658</v>
      </c>
      <c r="C1258" t="s">
        <v>113</v>
      </c>
      <c r="D1258">
        <v>4</v>
      </c>
      <c r="E1258">
        <v>0</v>
      </c>
      <c r="F1258">
        <v>0</v>
      </c>
      <c r="H1258" t="s">
        <v>103</v>
      </c>
      <c r="I1258">
        <f t="shared" si="57"/>
        <v>0</v>
      </c>
      <c r="J1258">
        <f t="shared" si="58"/>
        <v>0</v>
      </c>
      <c r="L1258" t="str">
        <f t="shared" si="59"/>
        <v>6517CARNAMAH</v>
      </c>
      <c r="M1258" t="s">
        <v>1198</v>
      </c>
    </row>
    <row r="1259" spans="1:13">
      <c r="A1259" t="s">
        <v>1657</v>
      </c>
      <c r="B1259" t="s">
        <v>1659</v>
      </c>
      <c r="C1259" t="s">
        <v>113</v>
      </c>
      <c r="D1259">
        <v>4</v>
      </c>
      <c r="E1259">
        <v>0</v>
      </c>
      <c r="F1259">
        <v>0</v>
      </c>
      <c r="H1259" t="s">
        <v>103</v>
      </c>
      <c r="I1259">
        <f t="shared" si="57"/>
        <v>0</v>
      </c>
      <c r="J1259">
        <f t="shared" si="58"/>
        <v>0</v>
      </c>
      <c r="L1259" t="str">
        <f t="shared" si="59"/>
        <v>6517WINCHESTER</v>
      </c>
      <c r="M1259" t="s">
        <v>1198</v>
      </c>
    </row>
    <row r="1260" spans="1:13">
      <c r="A1260" t="s">
        <v>1660</v>
      </c>
      <c r="B1260" t="s">
        <v>1661</v>
      </c>
      <c r="C1260" t="s">
        <v>113</v>
      </c>
      <c r="D1260">
        <v>4</v>
      </c>
      <c r="E1260">
        <v>0</v>
      </c>
      <c r="F1260">
        <v>0</v>
      </c>
      <c r="H1260" t="s">
        <v>103</v>
      </c>
      <c r="I1260">
        <f t="shared" si="57"/>
        <v>0</v>
      </c>
      <c r="J1260">
        <f t="shared" si="58"/>
        <v>0</v>
      </c>
      <c r="L1260" t="str">
        <f t="shared" si="59"/>
        <v>6516JURIEN BAY</v>
      </c>
      <c r="M1260" t="s">
        <v>1434</v>
      </c>
    </row>
    <row r="1261" spans="1:13">
      <c r="A1261" t="s">
        <v>1662</v>
      </c>
      <c r="B1261" t="s">
        <v>1663</v>
      </c>
      <c r="C1261" t="s">
        <v>113</v>
      </c>
      <c r="D1261">
        <v>4</v>
      </c>
      <c r="E1261">
        <v>0</v>
      </c>
      <c r="F1261">
        <v>0</v>
      </c>
      <c r="H1261" t="s">
        <v>103</v>
      </c>
      <c r="I1261">
        <f t="shared" si="57"/>
        <v>0</v>
      </c>
      <c r="J1261">
        <f t="shared" si="58"/>
        <v>0</v>
      </c>
      <c r="L1261" t="str">
        <f t="shared" si="59"/>
        <v>6515COOROW</v>
      </c>
      <c r="M1261" t="s">
        <v>1198</v>
      </c>
    </row>
    <row r="1262" spans="1:13">
      <c r="A1262" t="s">
        <v>1662</v>
      </c>
      <c r="B1262" t="s">
        <v>1664</v>
      </c>
      <c r="C1262" t="s">
        <v>113</v>
      </c>
      <c r="D1262">
        <v>4</v>
      </c>
      <c r="E1262">
        <v>0</v>
      </c>
      <c r="F1262">
        <v>0</v>
      </c>
      <c r="H1262" t="s">
        <v>103</v>
      </c>
      <c r="I1262">
        <f t="shared" si="57"/>
        <v>0</v>
      </c>
      <c r="J1262">
        <f t="shared" si="58"/>
        <v>0</v>
      </c>
      <c r="L1262" t="str">
        <f t="shared" si="59"/>
        <v>6515EGANU</v>
      </c>
      <c r="M1262" t="s">
        <v>1198</v>
      </c>
    </row>
    <row r="1263" spans="1:13">
      <c r="A1263" t="s">
        <v>1662</v>
      </c>
      <c r="B1263" t="s">
        <v>1665</v>
      </c>
      <c r="C1263" t="s">
        <v>113</v>
      </c>
      <c r="D1263">
        <v>4</v>
      </c>
      <c r="E1263">
        <v>0</v>
      </c>
      <c r="F1263">
        <v>0</v>
      </c>
      <c r="H1263" t="s">
        <v>103</v>
      </c>
      <c r="I1263">
        <f t="shared" si="57"/>
        <v>0</v>
      </c>
      <c r="J1263">
        <f t="shared" si="58"/>
        <v>0</v>
      </c>
      <c r="L1263" t="str">
        <f t="shared" si="59"/>
        <v>6515MARCHAGEE</v>
      </c>
      <c r="M1263" t="s">
        <v>1198</v>
      </c>
    </row>
    <row r="1264" spans="1:13">
      <c r="A1264" t="s">
        <v>1662</v>
      </c>
      <c r="B1264" t="s">
        <v>1666</v>
      </c>
      <c r="C1264" t="s">
        <v>113</v>
      </c>
      <c r="D1264">
        <v>4</v>
      </c>
      <c r="E1264">
        <v>0</v>
      </c>
      <c r="F1264">
        <v>0</v>
      </c>
      <c r="H1264" t="s">
        <v>103</v>
      </c>
      <c r="I1264">
        <f t="shared" si="57"/>
        <v>0</v>
      </c>
      <c r="J1264">
        <f t="shared" si="58"/>
        <v>0</v>
      </c>
      <c r="L1264" t="str">
        <f t="shared" si="59"/>
        <v>6515WADDY FOREST</v>
      </c>
      <c r="M1264" t="s">
        <v>1198</v>
      </c>
    </row>
    <row r="1265" spans="1:13">
      <c r="A1265" t="s">
        <v>1667</v>
      </c>
      <c r="B1265" t="s">
        <v>1668</v>
      </c>
      <c r="C1265" t="s">
        <v>113</v>
      </c>
      <c r="D1265">
        <v>4</v>
      </c>
      <c r="E1265">
        <v>0</v>
      </c>
      <c r="F1265">
        <v>0</v>
      </c>
      <c r="H1265" t="s">
        <v>103</v>
      </c>
      <c r="I1265">
        <f t="shared" si="57"/>
        <v>0</v>
      </c>
      <c r="J1265">
        <f t="shared" si="58"/>
        <v>0</v>
      </c>
      <c r="L1265" t="str">
        <f t="shared" si="59"/>
        <v>6514GREEN HEAD</v>
      </c>
      <c r="M1265" t="s">
        <v>1198</v>
      </c>
    </row>
    <row r="1266" spans="1:13">
      <c r="A1266" t="s">
        <v>1667</v>
      </c>
      <c r="B1266" t="s">
        <v>1669</v>
      </c>
      <c r="C1266" t="s">
        <v>113</v>
      </c>
      <c r="D1266">
        <v>4</v>
      </c>
      <c r="E1266">
        <v>0</v>
      </c>
      <c r="F1266">
        <v>0</v>
      </c>
      <c r="H1266" t="s">
        <v>103</v>
      </c>
      <c r="I1266">
        <f t="shared" si="57"/>
        <v>0</v>
      </c>
      <c r="J1266">
        <f t="shared" si="58"/>
        <v>0</v>
      </c>
      <c r="L1266" t="str">
        <f t="shared" si="59"/>
        <v>6514LEEMAN</v>
      </c>
      <c r="M1266" t="s">
        <v>1198</v>
      </c>
    </row>
    <row r="1267" spans="1:13">
      <c r="A1267" t="s">
        <v>1670</v>
      </c>
      <c r="B1267" t="s">
        <v>1671</v>
      </c>
      <c r="C1267" t="s">
        <v>113</v>
      </c>
      <c r="D1267">
        <v>4</v>
      </c>
      <c r="E1267">
        <v>0</v>
      </c>
      <c r="F1267">
        <v>0</v>
      </c>
      <c r="H1267" t="s">
        <v>103</v>
      </c>
      <c r="I1267">
        <f t="shared" si="57"/>
        <v>0</v>
      </c>
      <c r="J1267">
        <f t="shared" si="58"/>
        <v>0</v>
      </c>
      <c r="L1267" t="str">
        <f t="shared" si="59"/>
        <v>6513GUNYIDI</v>
      </c>
      <c r="M1267" t="s">
        <v>1198</v>
      </c>
    </row>
    <row r="1268" spans="1:13">
      <c r="A1268" t="s">
        <v>1670</v>
      </c>
      <c r="B1268" t="s">
        <v>1672</v>
      </c>
      <c r="C1268" t="s">
        <v>113</v>
      </c>
      <c r="D1268">
        <v>4</v>
      </c>
      <c r="E1268">
        <v>0</v>
      </c>
      <c r="F1268">
        <v>0</v>
      </c>
      <c r="H1268" t="s">
        <v>103</v>
      </c>
      <c r="I1268">
        <f t="shared" si="57"/>
        <v>0</v>
      </c>
      <c r="J1268">
        <f t="shared" si="58"/>
        <v>0</v>
      </c>
      <c r="L1268" t="str">
        <f t="shared" si="59"/>
        <v>6513WATHEROO</v>
      </c>
      <c r="M1268" t="s">
        <v>1198</v>
      </c>
    </row>
    <row r="1269" spans="1:13">
      <c r="A1269" t="s">
        <v>1673</v>
      </c>
      <c r="B1269" t="s">
        <v>1674</v>
      </c>
      <c r="C1269" t="s">
        <v>113</v>
      </c>
      <c r="D1269">
        <v>4</v>
      </c>
      <c r="E1269">
        <v>0</v>
      </c>
      <c r="F1269">
        <v>0</v>
      </c>
      <c r="H1269" t="s">
        <v>103</v>
      </c>
      <c r="I1269">
        <f t="shared" si="57"/>
        <v>0</v>
      </c>
      <c r="J1269">
        <f t="shared" si="58"/>
        <v>0</v>
      </c>
      <c r="L1269" t="str">
        <f t="shared" si="59"/>
        <v>6512COOMBERDALE</v>
      </c>
      <c r="M1269" t="s">
        <v>1434</v>
      </c>
    </row>
    <row r="1270" spans="1:13">
      <c r="A1270" t="s">
        <v>1673</v>
      </c>
      <c r="B1270" t="s">
        <v>1675</v>
      </c>
      <c r="C1270" t="s">
        <v>113</v>
      </c>
      <c r="D1270">
        <v>4</v>
      </c>
      <c r="E1270">
        <v>0</v>
      </c>
      <c r="F1270">
        <v>0</v>
      </c>
      <c r="H1270" t="s">
        <v>103</v>
      </c>
      <c r="I1270">
        <f t="shared" si="57"/>
        <v>0</v>
      </c>
      <c r="J1270">
        <f t="shared" si="58"/>
        <v>0</v>
      </c>
      <c r="L1270" t="str">
        <f t="shared" si="59"/>
        <v>6512NAMBAN</v>
      </c>
      <c r="M1270" t="s">
        <v>1434</v>
      </c>
    </row>
    <row r="1271" spans="1:13">
      <c r="A1271" t="s">
        <v>1676</v>
      </c>
      <c r="B1271" t="s">
        <v>1677</v>
      </c>
      <c r="C1271" t="s">
        <v>113</v>
      </c>
      <c r="D1271">
        <v>4</v>
      </c>
      <c r="E1271">
        <v>0</v>
      </c>
      <c r="F1271">
        <v>0</v>
      </c>
      <c r="H1271" t="s">
        <v>155</v>
      </c>
      <c r="I1271">
        <f t="shared" si="57"/>
        <v>0</v>
      </c>
      <c r="J1271">
        <f t="shared" si="58"/>
        <v>0</v>
      </c>
      <c r="L1271" t="str">
        <f t="shared" si="59"/>
        <v>6511CERVANTES</v>
      </c>
      <c r="M1271" t="s">
        <v>1434</v>
      </c>
    </row>
    <row r="1272" spans="1:13">
      <c r="A1272" t="s">
        <v>1678</v>
      </c>
      <c r="B1272" t="s">
        <v>1679</v>
      </c>
      <c r="C1272" t="s">
        <v>113</v>
      </c>
      <c r="D1272">
        <v>4</v>
      </c>
      <c r="E1272">
        <v>0</v>
      </c>
      <c r="F1272">
        <v>0</v>
      </c>
      <c r="H1272" t="s">
        <v>103</v>
      </c>
      <c r="I1272">
        <f t="shared" si="57"/>
        <v>0</v>
      </c>
      <c r="J1272">
        <f t="shared" si="58"/>
        <v>0</v>
      </c>
      <c r="L1272" t="str">
        <f t="shared" si="59"/>
        <v>6510BARBERTON</v>
      </c>
      <c r="M1272" t="s">
        <v>1434</v>
      </c>
    </row>
    <row r="1273" spans="1:13">
      <c r="A1273" t="s">
        <v>1678</v>
      </c>
      <c r="B1273" t="s">
        <v>1680</v>
      </c>
      <c r="C1273" t="s">
        <v>113</v>
      </c>
      <c r="D1273">
        <v>4</v>
      </c>
      <c r="E1273">
        <v>0</v>
      </c>
      <c r="F1273">
        <v>0</v>
      </c>
      <c r="H1273" t="s">
        <v>103</v>
      </c>
      <c r="I1273">
        <f t="shared" si="57"/>
        <v>0</v>
      </c>
      <c r="J1273">
        <f t="shared" si="58"/>
        <v>0</v>
      </c>
      <c r="L1273" t="str">
        <f t="shared" si="59"/>
        <v>6510BERKSHIRE VALLEY</v>
      </c>
      <c r="M1273" t="s">
        <v>1434</v>
      </c>
    </row>
    <row r="1274" spans="1:13">
      <c r="A1274" t="s">
        <v>1678</v>
      </c>
      <c r="B1274" t="s">
        <v>1681</v>
      </c>
      <c r="C1274" t="s">
        <v>113</v>
      </c>
      <c r="D1274">
        <v>4</v>
      </c>
      <c r="E1274">
        <v>0</v>
      </c>
      <c r="F1274">
        <v>0</v>
      </c>
      <c r="H1274" t="s">
        <v>103</v>
      </c>
      <c r="I1274">
        <f t="shared" si="57"/>
        <v>0</v>
      </c>
      <c r="J1274">
        <f t="shared" si="58"/>
        <v>0</v>
      </c>
      <c r="L1274" t="str">
        <f t="shared" si="59"/>
        <v>6510GILLINGARRA</v>
      </c>
      <c r="M1274" t="s">
        <v>1434</v>
      </c>
    </row>
    <row r="1275" spans="1:13">
      <c r="A1275" t="s">
        <v>1678</v>
      </c>
      <c r="B1275" t="s">
        <v>1682</v>
      </c>
      <c r="C1275" t="s">
        <v>113</v>
      </c>
      <c r="D1275">
        <v>4</v>
      </c>
      <c r="E1275">
        <v>0</v>
      </c>
      <c r="F1275">
        <v>0</v>
      </c>
      <c r="H1275" t="s">
        <v>103</v>
      </c>
      <c r="I1275">
        <f t="shared" si="57"/>
        <v>0</v>
      </c>
      <c r="J1275">
        <f t="shared" si="58"/>
        <v>0</v>
      </c>
      <c r="L1275" t="str">
        <f t="shared" si="59"/>
        <v>6510KOOJAN</v>
      </c>
      <c r="M1275" t="s">
        <v>1434</v>
      </c>
    </row>
    <row r="1276" spans="1:13">
      <c r="A1276" t="s">
        <v>1678</v>
      </c>
      <c r="B1276" t="s">
        <v>1683</v>
      </c>
      <c r="C1276" t="s">
        <v>113</v>
      </c>
      <c r="D1276">
        <v>4</v>
      </c>
      <c r="E1276">
        <v>0</v>
      </c>
      <c r="F1276">
        <v>0</v>
      </c>
      <c r="H1276" t="s">
        <v>103</v>
      </c>
      <c r="I1276">
        <f t="shared" si="57"/>
        <v>0</v>
      </c>
      <c r="J1276">
        <f t="shared" si="58"/>
        <v>0</v>
      </c>
      <c r="L1276" t="str">
        <f t="shared" si="59"/>
        <v>6510MOORA</v>
      </c>
      <c r="M1276" t="s">
        <v>1434</v>
      </c>
    </row>
    <row r="1277" spans="1:13">
      <c r="A1277" t="s">
        <v>1678</v>
      </c>
      <c r="B1277" t="s">
        <v>1684</v>
      </c>
      <c r="C1277" t="s">
        <v>113</v>
      </c>
      <c r="D1277">
        <v>4</v>
      </c>
      <c r="E1277">
        <v>0</v>
      </c>
      <c r="F1277">
        <v>0</v>
      </c>
      <c r="H1277" t="s">
        <v>103</v>
      </c>
      <c r="I1277">
        <f t="shared" si="57"/>
        <v>0</v>
      </c>
      <c r="J1277">
        <f t="shared" si="58"/>
        <v>0</v>
      </c>
      <c r="L1277" t="str">
        <f t="shared" si="59"/>
        <v>6510WALEBING</v>
      </c>
      <c r="M1277" t="s">
        <v>1434</v>
      </c>
    </row>
    <row r="1278" spans="1:13">
      <c r="A1278" t="s">
        <v>1685</v>
      </c>
      <c r="B1278" t="s">
        <v>1686</v>
      </c>
      <c r="C1278" t="s">
        <v>113</v>
      </c>
      <c r="D1278">
        <v>4</v>
      </c>
      <c r="E1278">
        <v>0</v>
      </c>
      <c r="F1278">
        <v>0</v>
      </c>
      <c r="H1278" t="s">
        <v>103</v>
      </c>
      <c r="I1278">
        <f t="shared" si="57"/>
        <v>0</v>
      </c>
      <c r="J1278">
        <f t="shared" si="58"/>
        <v>0</v>
      </c>
      <c r="L1278" t="str">
        <f t="shared" si="59"/>
        <v>6509GLENTROMIE</v>
      </c>
      <c r="M1278" t="s">
        <v>1434</v>
      </c>
    </row>
    <row r="1279" spans="1:13">
      <c r="A1279" t="s">
        <v>1685</v>
      </c>
      <c r="B1279" t="s">
        <v>1687</v>
      </c>
      <c r="C1279" t="s">
        <v>113</v>
      </c>
      <c r="D1279">
        <v>4</v>
      </c>
      <c r="E1279">
        <v>0</v>
      </c>
      <c r="F1279">
        <v>0</v>
      </c>
      <c r="H1279" t="s">
        <v>103</v>
      </c>
      <c r="I1279">
        <f t="shared" si="57"/>
        <v>0</v>
      </c>
      <c r="J1279">
        <f t="shared" si="58"/>
        <v>0</v>
      </c>
      <c r="L1279" t="str">
        <f t="shared" si="59"/>
        <v>6509NEW NORCIA</v>
      </c>
      <c r="M1279" t="s">
        <v>1434</v>
      </c>
    </row>
    <row r="1280" spans="1:13">
      <c r="A1280" t="s">
        <v>1685</v>
      </c>
      <c r="B1280" t="s">
        <v>1688</v>
      </c>
      <c r="C1280" t="s">
        <v>113</v>
      </c>
      <c r="D1280">
        <v>4</v>
      </c>
      <c r="E1280">
        <v>0</v>
      </c>
      <c r="F1280">
        <v>0</v>
      </c>
      <c r="H1280" t="s">
        <v>103</v>
      </c>
      <c r="I1280">
        <f t="shared" si="57"/>
        <v>0</v>
      </c>
      <c r="J1280">
        <f t="shared" si="58"/>
        <v>0</v>
      </c>
      <c r="L1280" t="str">
        <f t="shared" si="59"/>
        <v>6509WADDINGTON</v>
      </c>
      <c r="M1280" t="s">
        <v>1434</v>
      </c>
    </row>
    <row r="1281" spans="1:13">
      <c r="A1281" t="s">
        <v>1685</v>
      </c>
      <c r="B1281" t="s">
        <v>1689</v>
      </c>
      <c r="C1281" t="s">
        <v>113</v>
      </c>
      <c r="D1281">
        <v>4</v>
      </c>
      <c r="E1281">
        <v>0</v>
      </c>
      <c r="F1281">
        <v>0</v>
      </c>
      <c r="H1281" t="s">
        <v>103</v>
      </c>
      <c r="I1281">
        <f t="shared" si="57"/>
        <v>0</v>
      </c>
      <c r="J1281">
        <f t="shared" si="58"/>
        <v>0</v>
      </c>
      <c r="L1281" t="str">
        <f t="shared" si="59"/>
        <v>6509YARAWINDAH</v>
      </c>
      <c r="M1281" t="s">
        <v>1434</v>
      </c>
    </row>
    <row r="1282" spans="1:13">
      <c r="A1282" t="s">
        <v>1690</v>
      </c>
      <c r="B1282" t="s">
        <v>1691</v>
      </c>
      <c r="C1282" t="s">
        <v>113</v>
      </c>
      <c r="D1282">
        <v>4</v>
      </c>
      <c r="E1282">
        <v>0</v>
      </c>
      <c r="F1282">
        <v>0</v>
      </c>
      <c r="H1282" t="s">
        <v>103</v>
      </c>
      <c r="I1282">
        <f t="shared" ref="I1282:I1345" si="60">IF(ISERROR(VLOOKUP(A1282,SelPostCode,1,FALSE)),0,1)</f>
        <v>0</v>
      </c>
      <c r="J1282">
        <f t="shared" ref="J1282:J1345" si="61">IF(I1282=0,0,IF(ISERROR(VLOOKUP(B1282,SelSuburb,1,FALSE)),0,1))</f>
        <v>0</v>
      </c>
      <c r="L1282" t="str">
        <f t="shared" ref="L1282:L1345" si="62">CONCATENATE(A1282,B1282)</f>
        <v>6507CATABY</v>
      </c>
      <c r="M1282" t="s">
        <v>1434</v>
      </c>
    </row>
    <row r="1283" spans="1:13">
      <c r="A1283" t="s">
        <v>1690</v>
      </c>
      <c r="B1283" t="s">
        <v>1692</v>
      </c>
      <c r="C1283" t="s">
        <v>113</v>
      </c>
      <c r="D1283">
        <v>4</v>
      </c>
      <c r="E1283">
        <v>0</v>
      </c>
      <c r="F1283">
        <v>0</v>
      </c>
      <c r="H1283" t="s">
        <v>103</v>
      </c>
      <c r="I1283">
        <f t="shared" si="60"/>
        <v>0</v>
      </c>
      <c r="J1283">
        <f t="shared" si="61"/>
        <v>0</v>
      </c>
      <c r="L1283" t="str">
        <f t="shared" si="62"/>
        <v>6507COOLJARLOO</v>
      </c>
      <c r="M1283" t="s">
        <v>1434</v>
      </c>
    </row>
    <row r="1284" spans="1:13">
      <c r="A1284" t="s">
        <v>1690</v>
      </c>
      <c r="B1284" t="s">
        <v>1693</v>
      </c>
      <c r="C1284" t="s">
        <v>113</v>
      </c>
      <c r="D1284">
        <v>4</v>
      </c>
      <c r="E1284">
        <v>0</v>
      </c>
      <c r="F1284">
        <v>0</v>
      </c>
      <c r="H1284" t="s">
        <v>103</v>
      </c>
      <c r="I1284">
        <f t="shared" si="60"/>
        <v>0</v>
      </c>
      <c r="J1284">
        <f t="shared" si="61"/>
        <v>0</v>
      </c>
      <c r="L1284" t="str">
        <f t="shared" si="62"/>
        <v>6507DANDARAGAN</v>
      </c>
      <c r="M1284" t="s">
        <v>1434</v>
      </c>
    </row>
    <row r="1285" spans="1:13">
      <c r="A1285" t="s">
        <v>1690</v>
      </c>
      <c r="B1285" t="s">
        <v>1694</v>
      </c>
      <c r="C1285" t="s">
        <v>113</v>
      </c>
      <c r="D1285">
        <v>4</v>
      </c>
      <c r="E1285">
        <v>0</v>
      </c>
      <c r="F1285">
        <v>0</v>
      </c>
      <c r="H1285" t="s">
        <v>103</v>
      </c>
      <c r="I1285">
        <f t="shared" si="60"/>
        <v>0</v>
      </c>
      <c r="J1285">
        <f t="shared" si="61"/>
        <v>0</v>
      </c>
      <c r="L1285" t="str">
        <f t="shared" si="62"/>
        <v>6507MIMEGARRA</v>
      </c>
      <c r="M1285" t="s">
        <v>1434</v>
      </c>
    </row>
    <row r="1286" spans="1:13">
      <c r="A1286" t="s">
        <v>1690</v>
      </c>
      <c r="B1286" t="s">
        <v>1695</v>
      </c>
      <c r="C1286" t="s">
        <v>113</v>
      </c>
      <c r="D1286">
        <v>4</v>
      </c>
      <c r="E1286">
        <v>0</v>
      </c>
      <c r="F1286">
        <v>0</v>
      </c>
      <c r="H1286" t="s">
        <v>103</v>
      </c>
      <c r="I1286">
        <f t="shared" si="60"/>
        <v>0</v>
      </c>
      <c r="J1286">
        <f t="shared" si="61"/>
        <v>0</v>
      </c>
      <c r="L1286" t="str">
        <f t="shared" si="62"/>
        <v>6507REGANS FORD</v>
      </c>
      <c r="M1286" t="s">
        <v>1434</v>
      </c>
    </row>
    <row r="1287" spans="1:13">
      <c r="A1287" t="s">
        <v>1690</v>
      </c>
      <c r="B1287" t="s">
        <v>1696</v>
      </c>
      <c r="C1287" t="s">
        <v>113</v>
      </c>
      <c r="D1287">
        <v>4</v>
      </c>
      <c r="E1287">
        <v>0</v>
      </c>
      <c r="F1287">
        <v>0</v>
      </c>
      <c r="H1287" t="s">
        <v>103</v>
      </c>
      <c r="I1287">
        <f t="shared" si="60"/>
        <v>0</v>
      </c>
      <c r="J1287">
        <f t="shared" si="61"/>
        <v>0</v>
      </c>
      <c r="L1287" t="str">
        <f t="shared" si="62"/>
        <v>6507YATHROO</v>
      </c>
      <c r="M1287" t="s">
        <v>1434</v>
      </c>
    </row>
    <row r="1288" spans="1:13">
      <c r="A1288" t="s">
        <v>1697</v>
      </c>
      <c r="B1288" t="s">
        <v>1698</v>
      </c>
      <c r="C1288" t="s">
        <v>113</v>
      </c>
      <c r="D1288">
        <v>4</v>
      </c>
      <c r="E1288">
        <v>0</v>
      </c>
      <c r="F1288">
        <v>0</v>
      </c>
      <c r="H1288" t="s">
        <v>103</v>
      </c>
      <c r="I1288">
        <f t="shared" si="60"/>
        <v>0</v>
      </c>
      <c r="J1288">
        <f t="shared" si="61"/>
        <v>0</v>
      </c>
      <c r="L1288" t="str">
        <f t="shared" si="62"/>
        <v>6506MOGUMBER</v>
      </c>
      <c r="M1288" t="s">
        <v>1434</v>
      </c>
    </row>
    <row r="1289" spans="1:13">
      <c r="A1289" t="s">
        <v>1699</v>
      </c>
      <c r="B1289" t="s">
        <v>1700</v>
      </c>
      <c r="C1289" t="s">
        <v>113</v>
      </c>
      <c r="D1289">
        <v>4</v>
      </c>
      <c r="E1289">
        <v>0</v>
      </c>
      <c r="F1289">
        <v>0</v>
      </c>
      <c r="H1289" t="s">
        <v>103</v>
      </c>
      <c r="I1289">
        <f t="shared" si="60"/>
        <v>0</v>
      </c>
      <c r="J1289">
        <f t="shared" si="61"/>
        <v>0</v>
      </c>
      <c r="L1289" t="str">
        <f t="shared" si="62"/>
        <v>6505WANNAMAL</v>
      </c>
      <c r="M1289" t="s">
        <v>1434</v>
      </c>
    </row>
    <row r="1290" spans="1:13">
      <c r="A1290" t="s">
        <v>1701</v>
      </c>
      <c r="B1290" t="s">
        <v>1702</v>
      </c>
      <c r="C1290" t="s">
        <v>113</v>
      </c>
      <c r="D1290">
        <v>4</v>
      </c>
      <c r="E1290">
        <v>0</v>
      </c>
      <c r="F1290">
        <v>0</v>
      </c>
      <c r="H1290" t="s">
        <v>103</v>
      </c>
      <c r="I1290">
        <f t="shared" si="60"/>
        <v>0</v>
      </c>
      <c r="J1290">
        <f t="shared" si="61"/>
        <v>0</v>
      </c>
      <c r="L1290" t="str">
        <f t="shared" si="62"/>
        <v>6504MOOLIABEENEE</v>
      </c>
      <c r="M1290" t="s">
        <v>1434</v>
      </c>
    </row>
    <row r="1291" spans="1:13">
      <c r="A1291" t="s">
        <v>1703</v>
      </c>
      <c r="B1291" t="s">
        <v>1704</v>
      </c>
      <c r="C1291" t="s">
        <v>113</v>
      </c>
      <c r="D1291">
        <v>4</v>
      </c>
      <c r="E1291">
        <v>0</v>
      </c>
      <c r="F1291">
        <v>0</v>
      </c>
      <c r="H1291" t="s">
        <v>103</v>
      </c>
      <c r="I1291">
        <f t="shared" si="60"/>
        <v>0</v>
      </c>
      <c r="J1291">
        <f t="shared" si="61"/>
        <v>0</v>
      </c>
      <c r="L1291" t="str">
        <f t="shared" si="62"/>
        <v>6503BAMBUN</v>
      </c>
      <c r="M1291" t="s">
        <v>1434</v>
      </c>
    </row>
    <row r="1292" spans="1:13">
      <c r="A1292" t="s">
        <v>1703</v>
      </c>
      <c r="B1292" t="s">
        <v>1705</v>
      </c>
      <c r="C1292" t="s">
        <v>113</v>
      </c>
      <c r="D1292">
        <v>4</v>
      </c>
      <c r="E1292">
        <v>0</v>
      </c>
      <c r="F1292">
        <v>0</v>
      </c>
      <c r="H1292" t="s">
        <v>103</v>
      </c>
      <c r="I1292">
        <f t="shared" si="60"/>
        <v>0</v>
      </c>
      <c r="J1292">
        <f t="shared" si="61"/>
        <v>0</v>
      </c>
      <c r="L1292" t="str">
        <f t="shared" si="62"/>
        <v>6503BEERMULLAH</v>
      </c>
      <c r="M1292" t="s">
        <v>1434</v>
      </c>
    </row>
    <row r="1293" spans="1:13">
      <c r="A1293" t="s">
        <v>1703</v>
      </c>
      <c r="B1293" t="s">
        <v>1706</v>
      </c>
      <c r="C1293" t="s">
        <v>113</v>
      </c>
      <c r="D1293">
        <v>4</v>
      </c>
      <c r="E1293">
        <v>0</v>
      </c>
      <c r="F1293">
        <v>0</v>
      </c>
      <c r="H1293" t="s">
        <v>103</v>
      </c>
      <c r="I1293">
        <f t="shared" si="60"/>
        <v>0</v>
      </c>
      <c r="J1293">
        <f t="shared" si="61"/>
        <v>0</v>
      </c>
      <c r="L1293" t="str">
        <f t="shared" si="62"/>
        <v>6503BOONANARRING</v>
      </c>
      <c r="M1293" t="s">
        <v>1434</v>
      </c>
    </row>
    <row r="1294" spans="1:13">
      <c r="A1294" t="s">
        <v>1703</v>
      </c>
      <c r="B1294" t="s">
        <v>1707</v>
      </c>
      <c r="C1294" t="s">
        <v>113</v>
      </c>
      <c r="D1294">
        <v>4</v>
      </c>
      <c r="E1294">
        <v>0</v>
      </c>
      <c r="F1294">
        <v>0</v>
      </c>
      <c r="H1294" t="s">
        <v>103</v>
      </c>
      <c r="I1294">
        <f t="shared" si="60"/>
        <v>0</v>
      </c>
      <c r="J1294">
        <f t="shared" si="61"/>
        <v>0</v>
      </c>
      <c r="L1294" t="str">
        <f t="shared" si="62"/>
        <v>6503BREERA</v>
      </c>
      <c r="M1294" t="s">
        <v>1434</v>
      </c>
    </row>
    <row r="1295" spans="1:13">
      <c r="A1295" t="s">
        <v>1703</v>
      </c>
      <c r="B1295" t="s">
        <v>1708</v>
      </c>
      <c r="C1295" t="s">
        <v>113</v>
      </c>
      <c r="D1295">
        <v>4</v>
      </c>
      <c r="E1295">
        <v>0</v>
      </c>
      <c r="F1295">
        <v>0</v>
      </c>
      <c r="H1295" t="s">
        <v>103</v>
      </c>
      <c r="I1295">
        <f t="shared" si="60"/>
        <v>0</v>
      </c>
      <c r="J1295">
        <f t="shared" si="61"/>
        <v>0</v>
      </c>
      <c r="L1295" t="str">
        <f t="shared" si="62"/>
        <v>6503COONABIDGEE</v>
      </c>
      <c r="M1295" t="s">
        <v>1434</v>
      </c>
    </row>
    <row r="1296" spans="1:13">
      <c r="A1296" t="s">
        <v>1703</v>
      </c>
      <c r="B1296" t="s">
        <v>1709</v>
      </c>
      <c r="C1296" t="s">
        <v>113</v>
      </c>
      <c r="D1296">
        <v>4</v>
      </c>
      <c r="E1296">
        <v>0</v>
      </c>
      <c r="F1296">
        <v>0</v>
      </c>
      <c r="H1296" t="s">
        <v>103</v>
      </c>
      <c r="I1296">
        <f t="shared" si="60"/>
        <v>0</v>
      </c>
      <c r="J1296">
        <f t="shared" si="61"/>
        <v>0</v>
      </c>
      <c r="L1296" t="str">
        <f t="shared" si="62"/>
        <v>6503COWALLA</v>
      </c>
      <c r="M1296" t="s">
        <v>1434</v>
      </c>
    </row>
    <row r="1297" spans="1:13">
      <c r="A1297" t="s">
        <v>1703</v>
      </c>
      <c r="B1297" t="s">
        <v>1710</v>
      </c>
      <c r="C1297" t="s">
        <v>113</v>
      </c>
      <c r="D1297">
        <v>4</v>
      </c>
      <c r="E1297">
        <v>0</v>
      </c>
      <c r="F1297">
        <v>0</v>
      </c>
      <c r="H1297" t="s">
        <v>103</v>
      </c>
      <c r="I1297">
        <f t="shared" si="60"/>
        <v>0</v>
      </c>
      <c r="J1297">
        <f t="shared" si="61"/>
        <v>0</v>
      </c>
      <c r="L1297" t="str">
        <f t="shared" si="62"/>
        <v>6503CULLALLA</v>
      </c>
      <c r="M1297" t="s">
        <v>1434</v>
      </c>
    </row>
    <row r="1298" spans="1:13">
      <c r="A1298" t="s">
        <v>1703</v>
      </c>
      <c r="B1298" t="s">
        <v>1711</v>
      </c>
      <c r="C1298" t="s">
        <v>113</v>
      </c>
      <c r="D1298">
        <v>4</v>
      </c>
      <c r="E1298">
        <v>0</v>
      </c>
      <c r="F1298">
        <v>0</v>
      </c>
      <c r="H1298" t="s">
        <v>103</v>
      </c>
      <c r="I1298">
        <f t="shared" si="60"/>
        <v>0</v>
      </c>
      <c r="J1298">
        <f t="shared" si="61"/>
        <v>0</v>
      </c>
      <c r="L1298" t="str">
        <f t="shared" si="62"/>
        <v>6503GINGIN</v>
      </c>
      <c r="M1298" t="s">
        <v>1434</v>
      </c>
    </row>
    <row r="1299" spans="1:13">
      <c r="A1299" t="s">
        <v>1703</v>
      </c>
      <c r="B1299" t="s">
        <v>1712</v>
      </c>
      <c r="C1299" t="s">
        <v>113</v>
      </c>
      <c r="D1299">
        <v>4</v>
      </c>
      <c r="E1299">
        <v>0</v>
      </c>
      <c r="F1299">
        <v>0</v>
      </c>
      <c r="H1299" t="s">
        <v>103</v>
      </c>
      <c r="I1299">
        <f t="shared" si="60"/>
        <v>0</v>
      </c>
      <c r="J1299">
        <f t="shared" si="61"/>
        <v>0</v>
      </c>
      <c r="L1299" t="str">
        <f t="shared" si="62"/>
        <v>6503GINGINUP</v>
      </c>
      <c r="M1299" t="s">
        <v>1434</v>
      </c>
    </row>
    <row r="1300" spans="1:13">
      <c r="A1300" t="s">
        <v>1703</v>
      </c>
      <c r="B1300" t="s">
        <v>1713</v>
      </c>
      <c r="C1300" t="s">
        <v>113</v>
      </c>
      <c r="D1300">
        <v>4</v>
      </c>
      <c r="E1300">
        <v>0</v>
      </c>
      <c r="F1300">
        <v>0</v>
      </c>
      <c r="H1300" t="s">
        <v>103</v>
      </c>
      <c r="I1300">
        <f t="shared" si="60"/>
        <v>0</v>
      </c>
      <c r="J1300">
        <f t="shared" si="61"/>
        <v>0</v>
      </c>
      <c r="L1300" t="str">
        <f t="shared" si="62"/>
        <v>6503GRANVILLE</v>
      </c>
      <c r="M1300" t="s">
        <v>1434</v>
      </c>
    </row>
    <row r="1301" spans="1:13">
      <c r="A1301" t="s">
        <v>1703</v>
      </c>
      <c r="B1301" t="s">
        <v>1714</v>
      </c>
      <c r="C1301" t="s">
        <v>113</v>
      </c>
      <c r="D1301">
        <v>4</v>
      </c>
      <c r="E1301">
        <v>0</v>
      </c>
      <c r="F1301">
        <v>0</v>
      </c>
      <c r="H1301" t="s">
        <v>103</v>
      </c>
      <c r="I1301">
        <f t="shared" si="60"/>
        <v>0</v>
      </c>
      <c r="J1301">
        <f t="shared" si="61"/>
        <v>0</v>
      </c>
      <c r="L1301" t="str">
        <f t="shared" si="62"/>
        <v>6503LENNARD BROOK</v>
      </c>
      <c r="M1301" t="s">
        <v>1434</v>
      </c>
    </row>
    <row r="1302" spans="1:13">
      <c r="A1302" t="s">
        <v>1703</v>
      </c>
      <c r="B1302" t="s">
        <v>1715</v>
      </c>
      <c r="C1302" t="s">
        <v>113</v>
      </c>
      <c r="D1302">
        <v>4</v>
      </c>
      <c r="E1302">
        <v>0</v>
      </c>
      <c r="F1302">
        <v>0</v>
      </c>
      <c r="H1302" t="s">
        <v>103</v>
      </c>
      <c r="I1302">
        <f t="shared" si="60"/>
        <v>0</v>
      </c>
      <c r="J1302">
        <f t="shared" si="61"/>
        <v>0</v>
      </c>
      <c r="L1302" t="str">
        <f t="shared" si="62"/>
        <v>6503MINDARRA</v>
      </c>
      <c r="M1302" t="s">
        <v>1434</v>
      </c>
    </row>
    <row r="1303" spans="1:13">
      <c r="A1303" t="s">
        <v>1703</v>
      </c>
      <c r="B1303" t="s">
        <v>1716</v>
      </c>
      <c r="C1303" t="s">
        <v>113</v>
      </c>
      <c r="D1303">
        <v>4</v>
      </c>
      <c r="E1303">
        <v>0</v>
      </c>
      <c r="F1303">
        <v>0</v>
      </c>
      <c r="H1303" t="s">
        <v>103</v>
      </c>
      <c r="I1303">
        <f t="shared" si="60"/>
        <v>0</v>
      </c>
      <c r="J1303">
        <f t="shared" si="61"/>
        <v>0</v>
      </c>
      <c r="L1303" t="str">
        <f t="shared" si="62"/>
        <v>6503MOONDAH</v>
      </c>
      <c r="M1303" t="s">
        <v>1434</v>
      </c>
    </row>
    <row r="1304" spans="1:13">
      <c r="A1304" t="s">
        <v>1703</v>
      </c>
      <c r="B1304" t="s">
        <v>1717</v>
      </c>
      <c r="C1304" t="s">
        <v>113</v>
      </c>
      <c r="D1304">
        <v>4</v>
      </c>
      <c r="E1304">
        <v>0</v>
      </c>
      <c r="F1304">
        <v>0</v>
      </c>
      <c r="H1304" t="s">
        <v>103</v>
      </c>
      <c r="I1304">
        <f t="shared" si="60"/>
        <v>0</v>
      </c>
      <c r="J1304">
        <f t="shared" si="61"/>
        <v>0</v>
      </c>
      <c r="L1304" t="str">
        <f t="shared" si="62"/>
        <v>6503MOORE RIVER NATIONAL PARK</v>
      </c>
      <c r="M1304" t="s">
        <v>1434</v>
      </c>
    </row>
    <row r="1305" spans="1:13">
      <c r="A1305" t="s">
        <v>1703</v>
      </c>
      <c r="B1305" t="s">
        <v>1718</v>
      </c>
      <c r="C1305" t="s">
        <v>113</v>
      </c>
      <c r="D1305">
        <v>4</v>
      </c>
      <c r="E1305">
        <v>0</v>
      </c>
      <c r="F1305">
        <v>0</v>
      </c>
      <c r="H1305" t="s">
        <v>103</v>
      </c>
      <c r="I1305">
        <f t="shared" si="60"/>
        <v>0</v>
      </c>
      <c r="J1305">
        <f t="shared" si="61"/>
        <v>0</v>
      </c>
      <c r="L1305" t="str">
        <f t="shared" si="62"/>
        <v>6503MUCKENBURRA</v>
      </c>
      <c r="M1305" t="s">
        <v>1434</v>
      </c>
    </row>
    <row r="1306" spans="1:13">
      <c r="A1306" t="s">
        <v>1703</v>
      </c>
      <c r="B1306" t="s">
        <v>1719</v>
      </c>
      <c r="C1306" t="s">
        <v>113</v>
      </c>
      <c r="D1306">
        <v>4</v>
      </c>
      <c r="E1306">
        <v>0</v>
      </c>
      <c r="F1306">
        <v>0</v>
      </c>
      <c r="H1306" t="s">
        <v>103</v>
      </c>
      <c r="I1306">
        <f t="shared" si="60"/>
        <v>0</v>
      </c>
      <c r="J1306">
        <f t="shared" si="61"/>
        <v>0</v>
      </c>
      <c r="L1306" t="str">
        <f t="shared" si="62"/>
        <v>6503NEERGABBY</v>
      </c>
      <c r="M1306" t="s">
        <v>1434</v>
      </c>
    </row>
    <row r="1307" spans="1:13">
      <c r="A1307" t="s">
        <v>1703</v>
      </c>
      <c r="B1307" t="s">
        <v>1720</v>
      </c>
      <c r="C1307" t="s">
        <v>113</v>
      </c>
      <c r="D1307">
        <v>4</v>
      </c>
      <c r="E1307">
        <v>0</v>
      </c>
      <c r="F1307">
        <v>0</v>
      </c>
      <c r="H1307" t="s">
        <v>103</v>
      </c>
      <c r="I1307">
        <f t="shared" si="60"/>
        <v>0</v>
      </c>
      <c r="J1307">
        <f t="shared" si="61"/>
        <v>0</v>
      </c>
      <c r="L1307" t="str">
        <f t="shared" si="62"/>
        <v>6503ORANGE SPRINGS</v>
      </c>
      <c r="M1307" t="s">
        <v>1434</v>
      </c>
    </row>
    <row r="1308" spans="1:13">
      <c r="A1308" t="s">
        <v>1703</v>
      </c>
      <c r="B1308" t="s">
        <v>1721</v>
      </c>
      <c r="C1308" t="s">
        <v>113</v>
      </c>
      <c r="D1308">
        <v>4</v>
      </c>
      <c r="E1308">
        <v>0</v>
      </c>
      <c r="F1308">
        <v>0</v>
      </c>
      <c r="H1308" t="s">
        <v>103</v>
      </c>
      <c r="I1308">
        <f t="shared" si="60"/>
        <v>0</v>
      </c>
      <c r="J1308">
        <f t="shared" si="61"/>
        <v>0</v>
      </c>
      <c r="L1308" t="str">
        <f t="shared" si="62"/>
        <v>6503RED GULLY</v>
      </c>
      <c r="M1308" t="s">
        <v>1434</v>
      </c>
    </row>
    <row r="1309" spans="1:13">
      <c r="A1309" t="s">
        <v>1703</v>
      </c>
      <c r="B1309" t="s">
        <v>1722</v>
      </c>
      <c r="C1309" t="s">
        <v>113</v>
      </c>
      <c r="D1309">
        <v>4</v>
      </c>
      <c r="E1309">
        <v>0</v>
      </c>
      <c r="F1309">
        <v>0</v>
      </c>
      <c r="H1309" t="s">
        <v>103</v>
      </c>
      <c r="I1309">
        <f t="shared" si="60"/>
        <v>0</v>
      </c>
      <c r="J1309">
        <f t="shared" si="61"/>
        <v>0</v>
      </c>
      <c r="L1309" t="str">
        <f t="shared" si="62"/>
        <v>6503WANERIE</v>
      </c>
      <c r="M1309" t="s">
        <v>1434</v>
      </c>
    </row>
    <row r="1310" spans="1:13">
      <c r="A1310" t="s">
        <v>1703</v>
      </c>
      <c r="B1310" t="s">
        <v>1723</v>
      </c>
      <c r="C1310" t="s">
        <v>113</v>
      </c>
      <c r="D1310">
        <v>4</v>
      </c>
      <c r="E1310">
        <v>0</v>
      </c>
      <c r="F1310">
        <v>0</v>
      </c>
      <c r="H1310" t="s">
        <v>103</v>
      </c>
      <c r="I1310">
        <f t="shared" si="60"/>
        <v>0</v>
      </c>
      <c r="J1310">
        <f t="shared" si="61"/>
        <v>0</v>
      </c>
      <c r="L1310" t="str">
        <f t="shared" si="62"/>
        <v>6503YEAL</v>
      </c>
      <c r="M1310" t="s">
        <v>1434</v>
      </c>
    </row>
    <row r="1311" spans="1:13">
      <c r="A1311" t="s">
        <v>1724</v>
      </c>
      <c r="B1311" t="s">
        <v>1725</v>
      </c>
      <c r="C1311" t="s">
        <v>113</v>
      </c>
      <c r="D1311">
        <v>4</v>
      </c>
      <c r="E1311">
        <v>0</v>
      </c>
      <c r="F1311">
        <v>0</v>
      </c>
      <c r="H1311" t="s">
        <v>103</v>
      </c>
      <c r="I1311">
        <f t="shared" si="60"/>
        <v>0</v>
      </c>
      <c r="J1311">
        <f t="shared" si="61"/>
        <v>0</v>
      </c>
      <c r="L1311" t="str">
        <f t="shared" si="62"/>
        <v>6502BINDOON</v>
      </c>
      <c r="M1311" t="s">
        <v>1434</v>
      </c>
    </row>
    <row r="1312" spans="1:13">
      <c r="A1312" t="s">
        <v>1724</v>
      </c>
      <c r="B1312" t="s">
        <v>1726</v>
      </c>
      <c r="C1312" t="s">
        <v>113</v>
      </c>
      <c r="D1312">
        <v>4</v>
      </c>
      <c r="E1312">
        <v>0</v>
      </c>
      <c r="F1312">
        <v>0</v>
      </c>
      <c r="H1312" t="s">
        <v>103</v>
      </c>
      <c r="I1312">
        <f t="shared" si="60"/>
        <v>0</v>
      </c>
      <c r="J1312">
        <f t="shared" si="61"/>
        <v>0</v>
      </c>
      <c r="L1312" t="str">
        <f t="shared" si="62"/>
        <v>6502BINDOON TRAINING AREA</v>
      </c>
      <c r="M1312" t="s">
        <v>1434</v>
      </c>
    </row>
    <row r="1313" spans="1:13">
      <c r="A1313" t="s">
        <v>1727</v>
      </c>
      <c r="B1313" t="s">
        <v>1728</v>
      </c>
      <c r="C1313" t="s">
        <v>113</v>
      </c>
      <c r="D1313">
        <v>4</v>
      </c>
      <c r="E1313">
        <v>0</v>
      </c>
      <c r="F1313">
        <v>0</v>
      </c>
      <c r="H1313" t="s">
        <v>103</v>
      </c>
      <c r="I1313">
        <f t="shared" si="60"/>
        <v>0</v>
      </c>
      <c r="J1313">
        <f t="shared" si="61"/>
        <v>0</v>
      </c>
      <c r="L1313" t="str">
        <f t="shared" si="62"/>
        <v>6501MUCHEA</v>
      </c>
      <c r="M1313" t="s">
        <v>1434</v>
      </c>
    </row>
    <row r="1314" spans="1:13">
      <c r="A1314" t="s">
        <v>1729</v>
      </c>
      <c r="B1314" t="s">
        <v>1730</v>
      </c>
      <c r="C1314" t="s">
        <v>113</v>
      </c>
      <c r="D1314">
        <v>4</v>
      </c>
      <c r="E1314">
        <v>0</v>
      </c>
      <c r="F1314">
        <v>0</v>
      </c>
      <c r="H1314" t="s">
        <v>103</v>
      </c>
      <c r="I1314">
        <f t="shared" si="60"/>
        <v>0</v>
      </c>
      <c r="J1314">
        <f t="shared" si="61"/>
        <v>0</v>
      </c>
      <c r="L1314" t="str">
        <f t="shared" si="62"/>
        <v>6490BURRAN ROCK</v>
      </c>
      <c r="M1314" t="s">
        <v>1434</v>
      </c>
    </row>
    <row r="1315" spans="1:13">
      <c r="A1315" t="s">
        <v>1729</v>
      </c>
      <c r="B1315" t="s">
        <v>1731</v>
      </c>
      <c r="C1315" t="s">
        <v>113</v>
      </c>
      <c r="D1315">
        <v>4</v>
      </c>
      <c r="E1315">
        <v>0</v>
      </c>
      <c r="F1315">
        <v>0</v>
      </c>
      <c r="H1315" t="s">
        <v>103</v>
      </c>
      <c r="I1315">
        <f t="shared" si="60"/>
        <v>0</v>
      </c>
      <c r="J1315">
        <f t="shared" si="61"/>
        <v>0</v>
      </c>
      <c r="L1315" t="str">
        <f t="shared" si="62"/>
        <v>6490CHANDLER</v>
      </c>
      <c r="M1315" t="s">
        <v>1434</v>
      </c>
    </row>
    <row r="1316" spans="1:13">
      <c r="A1316" t="s">
        <v>1729</v>
      </c>
      <c r="B1316" t="s">
        <v>1732</v>
      </c>
      <c r="C1316" t="s">
        <v>113</v>
      </c>
      <c r="D1316">
        <v>4</v>
      </c>
      <c r="E1316">
        <v>0</v>
      </c>
      <c r="F1316">
        <v>0</v>
      </c>
      <c r="H1316" t="s">
        <v>103</v>
      </c>
      <c r="I1316">
        <f t="shared" si="60"/>
        <v>0</v>
      </c>
      <c r="J1316">
        <f t="shared" si="61"/>
        <v>0</v>
      </c>
      <c r="L1316" t="str">
        <f t="shared" si="62"/>
        <v>6490ELABBIN</v>
      </c>
      <c r="M1316" t="s">
        <v>1434</v>
      </c>
    </row>
    <row r="1317" spans="1:13">
      <c r="A1317" t="s">
        <v>1729</v>
      </c>
      <c r="B1317" t="s">
        <v>1733</v>
      </c>
      <c r="C1317" t="s">
        <v>113</v>
      </c>
      <c r="D1317">
        <v>4</v>
      </c>
      <c r="E1317">
        <v>0</v>
      </c>
      <c r="F1317">
        <v>0</v>
      </c>
      <c r="H1317" t="s">
        <v>103</v>
      </c>
      <c r="I1317">
        <f t="shared" si="60"/>
        <v>0</v>
      </c>
      <c r="J1317">
        <f t="shared" si="61"/>
        <v>0</v>
      </c>
      <c r="L1317" t="str">
        <f t="shared" si="62"/>
        <v>6490KWELKAN</v>
      </c>
      <c r="M1317" t="s">
        <v>1434</v>
      </c>
    </row>
    <row r="1318" spans="1:13">
      <c r="A1318" t="s">
        <v>1729</v>
      </c>
      <c r="B1318" t="s">
        <v>1734</v>
      </c>
      <c r="C1318" t="s">
        <v>113</v>
      </c>
      <c r="D1318">
        <v>4</v>
      </c>
      <c r="E1318">
        <v>0</v>
      </c>
      <c r="F1318">
        <v>0</v>
      </c>
      <c r="H1318" t="s">
        <v>103</v>
      </c>
      <c r="I1318">
        <f t="shared" si="60"/>
        <v>0</v>
      </c>
      <c r="J1318">
        <f t="shared" si="61"/>
        <v>0</v>
      </c>
      <c r="L1318" t="str">
        <f t="shared" si="62"/>
        <v>6490NUNGARIN</v>
      </c>
      <c r="M1318" t="s">
        <v>1434</v>
      </c>
    </row>
    <row r="1319" spans="1:13">
      <c r="A1319" t="s">
        <v>1729</v>
      </c>
      <c r="B1319" t="s">
        <v>1735</v>
      </c>
      <c r="C1319" t="s">
        <v>113</v>
      </c>
      <c r="D1319">
        <v>4</v>
      </c>
      <c r="E1319">
        <v>0</v>
      </c>
      <c r="F1319">
        <v>0</v>
      </c>
      <c r="H1319" t="s">
        <v>103</v>
      </c>
      <c r="I1319">
        <f t="shared" si="60"/>
        <v>0</v>
      </c>
      <c r="J1319">
        <f t="shared" si="61"/>
        <v>0</v>
      </c>
      <c r="L1319" t="str">
        <f t="shared" si="62"/>
        <v>6490TALGOMINE</v>
      </c>
      <c r="M1319" t="s">
        <v>1434</v>
      </c>
    </row>
    <row r="1320" spans="1:13">
      <c r="A1320" t="s">
        <v>1736</v>
      </c>
      <c r="B1320" t="s">
        <v>1737</v>
      </c>
      <c r="C1320" t="s">
        <v>113</v>
      </c>
      <c r="D1320">
        <v>4</v>
      </c>
      <c r="E1320">
        <v>0</v>
      </c>
      <c r="F1320">
        <v>0</v>
      </c>
      <c r="H1320" t="s">
        <v>155</v>
      </c>
      <c r="I1320">
        <f t="shared" si="60"/>
        <v>0</v>
      </c>
      <c r="J1320">
        <f t="shared" si="61"/>
        <v>0</v>
      </c>
      <c r="L1320" t="str">
        <f t="shared" si="62"/>
        <v>6489KUNUNOPPIN</v>
      </c>
      <c r="M1320" t="s">
        <v>1434</v>
      </c>
    </row>
    <row r="1321" spans="1:13">
      <c r="A1321" t="s">
        <v>1736</v>
      </c>
      <c r="B1321" t="s">
        <v>1738</v>
      </c>
      <c r="C1321" t="s">
        <v>113</v>
      </c>
      <c r="D1321">
        <v>4</v>
      </c>
      <c r="E1321">
        <v>0</v>
      </c>
      <c r="F1321">
        <v>0</v>
      </c>
      <c r="H1321" t="s">
        <v>155</v>
      </c>
      <c r="I1321">
        <f t="shared" si="60"/>
        <v>0</v>
      </c>
      <c r="J1321">
        <f t="shared" si="61"/>
        <v>0</v>
      </c>
      <c r="L1321" t="str">
        <f t="shared" si="62"/>
        <v>6489NORTH KUNUNOPPIN</v>
      </c>
      <c r="M1321" t="s">
        <v>1434</v>
      </c>
    </row>
    <row r="1322" spans="1:13">
      <c r="A1322" t="s">
        <v>1736</v>
      </c>
      <c r="B1322" t="s">
        <v>1739</v>
      </c>
      <c r="C1322" t="s">
        <v>113</v>
      </c>
      <c r="D1322">
        <v>4</v>
      </c>
      <c r="E1322">
        <v>0</v>
      </c>
      <c r="F1322">
        <v>0</v>
      </c>
      <c r="H1322" t="s">
        <v>155</v>
      </c>
      <c r="I1322">
        <f t="shared" si="60"/>
        <v>0</v>
      </c>
      <c r="J1322">
        <f t="shared" si="61"/>
        <v>0</v>
      </c>
      <c r="L1322" t="str">
        <f t="shared" si="62"/>
        <v>6489SOUTH KUNUNOPPIN</v>
      </c>
      <c r="M1322" t="s">
        <v>1434</v>
      </c>
    </row>
    <row r="1323" spans="1:13">
      <c r="A1323" t="s">
        <v>1740</v>
      </c>
      <c r="B1323" t="s">
        <v>1741</v>
      </c>
      <c r="C1323" t="s">
        <v>113</v>
      </c>
      <c r="D1323">
        <v>4</v>
      </c>
      <c r="E1323">
        <v>0</v>
      </c>
      <c r="F1323">
        <v>0</v>
      </c>
      <c r="H1323" t="s">
        <v>103</v>
      </c>
      <c r="I1323">
        <f t="shared" si="60"/>
        <v>0</v>
      </c>
      <c r="J1323">
        <f t="shared" si="61"/>
        <v>0</v>
      </c>
      <c r="L1323" t="str">
        <f t="shared" si="62"/>
        <v>6488NORTH TRAYNING</v>
      </c>
      <c r="M1323" t="s">
        <v>1434</v>
      </c>
    </row>
    <row r="1324" spans="1:13">
      <c r="A1324" t="s">
        <v>1740</v>
      </c>
      <c r="B1324" t="s">
        <v>1742</v>
      </c>
      <c r="C1324" t="s">
        <v>113</v>
      </c>
      <c r="D1324">
        <v>4</v>
      </c>
      <c r="E1324">
        <v>0</v>
      </c>
      <c r="F1324">
        <v>0</v>
      </c>
      <c r="H1324" t="s">
        <v>103</v>
      </c>
      <c r="I1324">
        <f t="shared" si="60"/>
        <v>0</v>
      </c>
      <c r="J1324">
        <f t="shared" si="61"/>
        <v>0</v>
      </c>
      <c r="L1324" t="str">
        <f t="shared" si="62"/>
        <v>6488SOUTH TRAYNING</v>
      </c>
      <c r="M1324" t="s">
        <v>1434</v>
      </c>
    </row>
    <row r="1325" spans="1:13">
      <c r="A1325" t="s">
        <v>1740</v>
      </c>
      <c r="B1325" t="s">
        <v>1743</v>
      </c>
      <c r="C1325" t="s">
        <v>113</v>
      </c>
      <c r="D1325">
        <v>4</v>
      </c>
      <c r="E1325">
        <v>0</v>
      </c>
      <c r="F1325">
        <v>0</v>
      </c>
      <c r="H1325" t="s">
        <v>103</v>
      </c>
      <c r="I1325">
        <f t="shared" si="60"/>
        <v>0</v>
      </c>
      <c r="J1325">
        <f t="shared" si="61"/>
        <v>0</v>
      </c>
      <c r="L1325" t="str">
        <f t="shared" si="62"/>
        <v>6488TRAYNING</v>
      </c>
      <c r="M1325" t="s">
        <v>1434</v>
      </c>
    </row>
    <row r="1326" spans="1:13">
      <c r="A1326" t="s">
        <v>1744</v>
      </c>
      <c r="B1326" t="s">
        <v>1745</v>
      </c>
      <c r="C1326" t="s">
        <v>113</v>
      </c>
      <c r="D1326">
        <v>4</v>
      </c>
      <c r="E1326">
        <v>0</v>
      </c>
      <c r="F1326">
        <v>0</v>
      </c>
      <c r="H1326" t="s">
        <v>103</v>
      </c>
      <c r="I1326">
        <f t="shared" si="60"/>
        <v>0</v>
      </c>
      <c r="J1326">
        <f t="shared" si="61"/>
        <v>0</v>
      </c>
      <c r="L1326" t="str">
        <f t="shared" si="62"/>
        <v>6487NORTH YELBENI</v>
      </c>
      <c r="M1326" t="s">
        <v>1434</v>
      </c>
    </row>
    <row r="1327" spans="1:13">
      <c r="A1327" t="s">
        <v>1744</v>
      </c>
      <c r="B1327" t="s">
        <v>1746</v>
      </c>
      <c r="C1327" t="s">
        <v>113</v>
      </c>
      <c r="D1327">
        <v>4</v>
      </c>
      <c r="E1327">
        <v>0</v>
      </c>
      <c r="F1327">
        <v>0</v>
      </c>
      <c r="H1327" t="s">
        <v>103</v>
      </c>
      <c r="I1327">
        <f t="shared" si="60"/>
        <v>0</v>
      </c>
      <c r="J1327">
        <f t="shared" si="61"/>
        <v>0</v>
      </c>
      <c r="L1327" t="str">
        <f t="shared" si="62"/>
        <v>6487SOUTH YELBENI</v>
      </c>
      <c r="M1327" t="s">
        <v>1434</v>
      </c>
    </row>
    <row r="1328" spans="1:13">
      <c r="A1328" t="s">
        <v>1744</v>
      </c>
      <c r="B1328" t="s">
        <v>1747</v>
      </c>
      <c r="C1328" t="s">
        <v>113</v>
      </c>
      <c r="D1328">
        <v>4</v>
      </c>
      <c r="E1328">
        <v>0</v>
      </c>
      <c r="F1328">
        <v>0</v>
      </c>
      <c r="H1328" t="s">
        <v>103</v>
      </c>
      <c r="I1328">
        <f t="shared" si="60"/>
        <v>0</v>
      </c>
      <c r="J1328">
        <f t="shared" si="61"/>
        <v>0</v>
      </c>
      <c r="L1328" t="str">
        <f t="shared" si="62"/>
        <v>6487YELBENI</v>
      </c>
      <c r="M1328" t="s">
        <v>1434</v>
      </c>
    </row>
    <row r="1329" spans="1:13">
      <c r="A1329" t="s">
        <v>1748</v>
      </c>
      <c r="B1329" t="s">
        <v>1749</v>
      </c>
      <c r="C1329" t="s">
        <v>113</v>
      </c>
      <c r="D1329">
        <v>4</v>
      </c>
      <c r="E1329">
        <v>0</v>
      </c>
      <c r="F1329">
        <v>0</v>
      </c>
      <c r="H1329" t="s">
        <v>103</v>
      </c>
      <c r="I1329">
        <f t="shared" si="60"/>
        <v>0</v>
      </c>
      <c r="J1329">
        <f t="shared" si="61"/>
        <v>0</v>
      </c>
      <c r="L1329" t="str">
        <f t="shared" si="62"/>
        <v>6485COWCOWING</v>
      </c>
      <c r="M1329" t="s">
        <v>1434</v>
      </c>
    </row>
    <row r="1330" spans="1:13">
      <c r="A1330" t="s">
        <v>1748</v>
      </c>
      <c r="B1330" t="s">
        <v>1750</v>
      </c>
      <c r="C1330" t="s">
        <v>113</v>
      </c>
      <c r="D1330">
        <v>4</v>
      </c>
      <c r="E1330">
        <v>0</v>
      </c>
      <c r="F1330">
        <v>0</v>
      </c>
      <c r="H1330" t="s">
        <v>103</v>
      </c>
      <c r="I1330">
        <f t="shared" si="60"/>
        <v>0</v>
      </c>
      <c r="J1330">
        <f t="shared" si="61"/>
        <v>0</v>
      </c>
      <c r="L1330" t="str">
        <f t="shared" si="62"/>
        <v>6485KORRELOCKING</v>
      </c>
      <c r="M1330" t="s">
        <v>1434</v>
      </c>
    </row>
    <row r="1331" spans="1:13">
      <c r="A1331" t="s">
        <v>1748</v>
      </c>
      <c r="B1331" t="s">
        <v>1751</v>
      </c>
      <c r="C1331" t="s">
        <v>113</v>
      </c>
      <c r="D1331">
        <v>4</v>
      </c>
      <c r="E1331">
        <v>0</v>
      </c>
      <c r="F1331">
        <v>0</v>
      </c>
      <c r="H1331" t="s">
        <v>103</v>
      </c>
      <c r="I1331">
        <f t="shared" si="60"/>
        <v>0</v>
      </c>
      <c r="J1331">
        <f t="shared" si="61"/>
        <v>0</v>
      </c>
      <c r="L1331" t="str">
        <f t="shared" si="62"/>
        <v>6485NALKAIN</v>
      </c>
      <c r="M1331" t="s">
        <v>1434</v>
      </c>
    </row>
    <row r="1332" spans="1:13">
      <c r="A1332" t="s">
        <v>1748</v>
      </c>
      <c r="B1332" t="s">
        <v>1752</v>
      </c>
      <c r="C1332" t="s">
        <v>113</v>
      </c>
      <c r="D1332">
        <v>4</v>
      </c>
      <c r="E1332">
        <v>0</v>
      </c>
      <c r="F1332">
        <v>0</v>
      </c>
      <c r="H1332" t="s">
        <v>103</v>
      </c>
      <c r="I1332">
        <f t="shared" si="60"/>
        <v>0</v>
      </c>
      <c r="J1332">
        <f t="shared" si="61"/>
        <v>0</v>
      </c>
      <c r="L1332" t="str">
        <f t="shared" si="62"/>
        <v>6485NEMBUDDING</v>
      </c>
      <c r="M1332" t="s">
        <v>1434</v>
      </c>
    </row>
    <row r="1333" spans="1:13">
      <c r="A1333" t="s">
        <v>1748</v>
      </c>
      <c r="B1333" t="s">
        <v>1753</v>
      </c>
      <c r="C1333" t="s">
        <v>113</v>
      </c>
      <c r="D1333">
        <v>4</v>
      </c>
      <c r="E1333">
        <v>0</v>
      </c>
      <c r="F1333">
        <v>0</v>
      </c>
      <c r="H1333" t="s">
        <v>103</v>
      </c>
      <c r="I1333">
        <f t="shared" si="60"/>
        <v>0</v>
      </c>
      <c r="J1333">
        <f t="shared" si="61"/>
        <v>0</v>
      </c>
      <c r="L1333" t="str">
        <f t="shared" si="62"/>
        <v>6485WYALKATCHEM</v>
      </c>
      <c r="M1333" t="s">
        <v>1434</v>
      </c>
    </row>
    <row r="1334" spans="1:13">
      <c r="A1334" t="s">
        <v>1754</v>
      </c>
      <c r="B1334" t="s">
        <v>1755</v>
      </c>
      <c r="C1334" t="s">
        <v>113</v>
      </c>
      <c r="D1334">
        <v>4</v>
      </c>
      <c r="E1334">
        <v>0</v>
      </c>
      <c r="F1334">
        <v>0</v>
      </c>
      <c r="H1334" t="s">
        <v>103</v>
      </c>
      <c r="I1334">
        <f t="shared" si="60"/>
        <v>0</v>
      </c>
      <c r="J1334">
        <f t="shared" si="61"/>
        <v>0</v>
      </c>
      <c r="L1334" t="str">
        <f t="shared" si="62"/>
        <v>6484BULLFINCH</v>
      </c>
      <c r="M1334" t="s">
        <v>1434</v>
      </c>
    </row>
    <row r="1335" spans="1:13">
      <c r="A1335" t="s">
        <v>1754</v>
      </c>
      <c r="B1335" t="s">
        <v>1756</v>
      </c>
      <c r="C1335" t="s">
        <v>113</v>
      </c>
      <c r="D1335">
        <v>4</v>
      </c>
      <c r="E1335">
        <v>0</v>
      </c>
      <c r="F1335">
        <v>0</v>
      </c>
      <c r="H1335" t="s">
        <v>103</v>
      </c>
      <c r="I1335">
        <f t="shared" si="60"/>
        <v>0</v>
      </c>
      <c r="J1335">
        <f t="shared" si="61"/>
        <v>0</v>
      </c>
      <c r="L1335" t="str">
        <f t="shared" si="62"/>
        <v>6484ENNUIN</v>
      </c>
      <c r="M1335" t="s">
        <v>1434</v>
      </c>
    </row>
    <row r="1336" spans="1:13">
      <c r="A1336" t="s">
        <v>1754</v>
      </c>
      <c r="B1336" t="s">
        <v>1757</v>
      </c>
      <c r="C1336" t="s">
        <v>113</v>
      </c>
      <c r="D1336">
        <v>4</v>
      </c>
      <c r="E1336">
        <v>0</v>
      </c>
      <c r="F1336">
        <v>0</v>
      </c>
      <c r="H1336" t="s">
        <v>103</v>
      </c>
      <c r="I1336">
        <f t="shared" si="60"/>
        <v>0</v>
      </c>
      <c r="J1336">
        <f t="shared" si="61"/>
        <v>0</v>
      </c>
      <c r="L1336" t="str">
        <f t="shared" si="62"/>
        <v>6484LAKE DEBORAH</v>
      </c>
      <c r="M1336" t="s">
        <v>1434</v>
      </c>
    </row>
    <row r="1337" spans="1:13">
      <c r="A1337" t="s">
        <v>1758</v>
      </c>
      <c r="B1337" t="s">
        <v>1759</v>
      </c>
      <c r="C1337" t="s">
        <v>113</v>
      </c>
      <c r="D1337">
        <v>4</v>
      </c>
      <c r="E1337">
        <v>0</v>
      </c>
      <c r="F1337">
        <v>0</v>
      </c>
      <c r="H1337" t="s">
        <v>103</v>
      </c>
      <c r="I1337">
        <f t="shared" si="60"/>
        <v>0</v>
      </c>
      <c r="J1337">
        <f t="shared" si="61"/>
        <v>0</v>
      </c>
      <c r="L1337" t="str">
        <f t="shared" si="62"/>
        <v>6480NUKARNI</v>
      </c>
      <c r="M1337" t="s">
        <v>1434</v>
      </c>
    </row>
    <row r="1338" spans="1:13">
      <c r="A1338" t="s">
        <v>1760</v>
      </c>
      <c r="B1338" t="s">
        <v>1761</v>
      </c>
      <c r="C1338" t="s">
        <v>113</v>
      </c>
      <c r="D1338">
        <v>4</v>
      </c>
      <c r="E1338">
        <v>0</v>
      </c>
      <c r="F1338">
        <v>0</v>
      </c>
      <c r="H1338" t="s">
        <v>103</v>
      </c>
      <c r="I1338">
        <f t="shared" si="60"/>
        <v>0</v>
      </c>
      <c r="J1338">
        <f t="shared" si="61"/>
        <v>0</v>
      </c>
      <c r="L1338" t="str">
        <f t="shared" si="62"/>
        <v>6479BARBALIN</v>
      </c>
      <c r="M1338" t="s">
        <v>1434</v>
      </c>
    </row>
    <row r="1339" spans="1:13">
      <c r="A1339" t="s">
        <v>1760</v>
      </c>
      <c r="B1339" t="s">
        <v>1762</v>
      </c>
      <c r="C1339" t="s">
        <v>113</v>
      </c>
      <c r="D1339">
        <v>4</v>
      </c>
      <c r="E1339">
        <v>0</v>
      </c>
      <c r="F1339">
        <v>0</v>
      </c>
      <c r="H1339" t="s">
        <v>103</v>
      </c>
      <c r="I1339">
        <f t="shared" si="60"/>
        <v>0</v>
      </c>
      <c r="J1339">
        <f t="shared" si="61"/>
        <v>0</v>
      </c>
      <c r="L1339" t="str">
        <f t="shared" si="62"/>
        <v>6479BONNIE ROCK</v>
      </c>
      <c r="M1339" t="s">
        <v>1434</v>
      </c>
    </row>
    <row r="1340" spans="1:13">
      <c r="A1340" t="s">
        <v>1760</v>
      </c>
      <c r="B1340" t="s">
        <v>1763</v>
      </c>
      <c r="C1340" t="s">
        <v>113</v>
      </c>
      <c r="D1340">
        <v>4</v>
      </c>
      <c r="E1340">
        <v>0</v>
      </c>
      <c r="F1340">
        <v>0</v>
      </c>
      <c r="H1340" t="s">
        <v>103</v>
      </c>
      <c r="I1340">
        <f t="shared" si="60"/>
        <v>0</v>
      </c>
      <c r="J1340">
        <f t="shared" si="61"/>
        <v>0</v>
      </c>
      <c r="L1340" t="str">
        <f t="shared" si="62"/>
        <v>6479DANDANNING</v>
      </c>
      <c r="M1340" t="s">
        <v>1434</v>
      </c>
    </row>
    <row r="1341" spans="1:13">
      <c r="A1341" t="s">
        <v>1760</v>
      </c>
      <c r="B1341" t="s">
        <v>1764</v>
      </c>
      <c r="C1341" t="s">
        <v>113</v>
      </c>
      <c r="D1341">
        <v>4</v>
      </c>
      <c r="E1341">
        <v>0</v>
      </c>
      <c r="F1341">
        <v>0</v>
      </c>
      <c r="H1341" t="s">
        <v>103</v>
      </c>
      <c r="I1341">
        <f t="shared" si="60"/>
        <v>0</v>
      </c>
      <c r="J1341">
        <f t="shared" si="61"/>
        <v>0</v>
      </c>
      <c r="L1341" t="str">
        <f t="shared" si="62"/>
        <v>6479ELACHBUTTING</v>
      </c>
      <c r="M1341" t="s">
        <v>1434</v>
      </c>
    </row>
    <row r="1342" spans="1:13">
      <c r="A1342" t="s">
        <v>1760</v>
      </c>
      <c r="B1342" t="s">
        <v>1765</v>
      </c>
      <c r="C1342" t="s">
        <v>113</v>
      </c>
      <c r="D1342">
        <v>4</v>
      </c>
      <c r="E1342">
        <v>0</v>
      </c>
      <c r="F1342">
        <v>0</v>
      </c>
      <c r="H1342" t="s">
        <v>103</v>
      </c>
      <c r="I1342">
        <f t="shared" si="60"/>
        <v>0</v>
      </c>
      <c r="J1342">
        <f t="shared" si="61"/>
        <v>0</v>
      </c>
      <c r="L1342" t="str">
        <f t="shared" si="62"/>
        <v>6479KARLONING</v>
      </c>
      <c r="M1342" t="s">
        <v>1434</v>
      </c>
    </row>
    <row r="1343" spans="1:13">
      <c r="A1343" t="s">
        <v>1760</v>
      </c>
      <c r="B1343" t="s">
        <v>1766</v>
      </c>
      <c r="C1343" t="s">
        <v>113</v>
      </c>
      <c r="D1343">
        <v>4</v>
      </c>
      <c r="E1343">
        <v>0</v>
      </c>
      <c r="F1343">
        <v>0</v>
      </c>
      <c r="H1343" t="s">
        <v>103</v>
      </c>
      <c r="I1343">
        <f t="shared" si="60"/>
        <v>0</v>
      </c>
      <c r="J1343">
        <f t="shared" si="61"/>
        <v>0</v>
      </c>
      <c r="L1343" t="str">
        <f t="shared" si="62"/>
        <v>6479LAKE BROWN</v>
      </c>
      <c r="M1343" t="s">
        <v>1434</v>
      </c>
    </row>
    <row r="1344" spans="1:13">
      <c r="A1344" t="s">
        <v>1760</v>
      </c>
      <c r="B1344" t="s">
        <v>1767</v>
      </c>
      <c r="C1344" t="s">
        <v>113</v>
      </c>
      <c r="D1344">
        <v>4</v>
      </c>
      <c r="E1344">
        <v>0</v>
      </c>
      <c r="F1344">
        <v>0</v>
      </c>
      <c r="H1344" t="s">
        <v>103</v>
      </c>
      <c r="I1344">
        <f t="shared" si="60"/>
        <v>0</v>
      </c>
      <c r="J1344">
        <f t="shared" si="61"/>
        <v>0</v>
      </c>
      <c r="L1344" t="str">
        <f t="shared" si="62"/>
        <v>6479MANGOWINE</v>
      </c>
      <c r="M1344" t="s">
        <v>1434</v>
      </c>
    </row>
    <row r="1345" spans="1:13">
      <c r="A1345" t="s">
        <v>1760</v>
      </c>
      <c r="B1345" t="s">
        <v>1768</v>
      </c>
      <c r="C1345" t="s">
        <v>113</v>
      </c>
      <c r="D1345">
        <v>4</v>
      </c>
      <c r="E1345">
        <v>0</v>
      </c>
      <c r="F1345">
        <v>0</v>
      </c>
      <c r="H1345" t="s">
        <v>103</v>
      </c>
      <c r="I1345">
        <f t="shared" si="60"/>
        <v>0</v>
      </c>
      <c r="J1345">
        <f t="shared" si="61"/>
        <v>0</v>
      </c>
      <c r="L1345" t="str">
        <f t="shared" si="62"/>
        <v>6479MUKINBUDIN</v>
      </c>
      <c r="M1345" t="s">
        <v>1434</v>
      </c>
    </row>
    <row r="1346" spans="1:13">
      <c r="A1346" t="s">
        <v>1760</v>
      </c>
      <c r="B1346" t="s">
        <v>1769</v>
      </c>
      <c r="C1346" t="s">
        <v>113</v>
      </c>
      <c r="D1346">
        <v>4</v>
      </c>
      <c r="E1346">
        <v>0</v>
      </c>
      <c r="F1346">
        <v>0</v>
      </c>
      <c r="H1346" t="s">
        <v>103</v>
      </c>
      <c r="I1346">
        <f t="shared" ref="I1346:I1409" si="63">IF(ISERROR(VLOOKUP(A1346,SelPostCode,1,FALSE)),0,1)</f>
        <v>0</v>
      </c>
      <c r="J1346">
        <f t="shared" ref="J1346:J1409" si="64">IF(I1346=0,0,IF(ISERROR(VLOOKUP(B1346,SelSuburb,1,FALSE)),0,1))</f>
        <v>0</v>
      </c>
      <c r="L1346" t="str">
        <f t="shared" ref="L1346:L1409" si="65">CONCATENATE(A1346,B1346)</f>
        <v>6479WATTONING</v>
      </c>
      <c r="M1346" t="s">
        <v>1434</v>
      </c>
    </row>
    <row r="1347" spans="1:13">
      <c r="A1347" t="s">
        <v>1760</v>
      </c>
      <c r="B1347" t="s">
        <v>1770</v>
      </c>
      <c r="C1347" t="s">
        <v>113</v>
      </c>
      <c r="D1347">
        <v>4</v>
      </c>
      <c r="E1347">
        <v>0</v>
      </c>
      <c r="F1347">
        <v>0</v>
      </c>
      <c r="H1347" t="s">
        <v>103</v>
      </c>
      <c r="I1347">
        <f t="shared" si="63"/>
        <v>0</v>
      </c>
      <c r="J1347">
        <f t="shared" si="64"/>
        <v>0</v>
      </c>
      <c r="L1347" t="str">
        <f t="shared" si="65"/>
        <v>6479WILGOYNE</v>
      </c>
      <c r="M1347" t="s">
        <v>1434</v>
      </c>
    </row>
    <row r="1348" spans="1:13">
      <c r="A1348" t="s">
        <v>1771</v>
      </c>
      <c r="B1348" t="s">
        <v>1772</v>
      </c>
      <c r="C1348" t="s">
        <v>113</v>
      </c>
      <c r="D1348">
        <v>4</v>
      </c>
      <c r="E1348">
        <v>0</v>
      </c>
      <c r="F1348">
        <v>0</v>
      </c>
      <c r="H1348" t="s">
        <v>103</v>
      </c>
      <c r="I1348">
        <f t="shared" si="63"/>
        <v>0</v>
      </c>
      <c r="J1348">
        <f t="shared" si="64"/>
        <v>0</v>
      </c>
      <c r="L1348" t="str">
        <f t="shared" si="65"/>
        <v>6477BENCUBBIN</v>
      </c>
      <c r="M1348" t="s">
        <v>1434</v>
      </c>
    </row>
    <row r="1349" spans="1:13">
      <c r="A1349" t="s">
        <v>1771</v>
      </c>
      <c r="B1349" t="s">
        <v>1773</v>
      </c>
      <c r="C1349" t="s">
        <v>113</v>
      </c>
      <c r="D1349">
        <v>4</v>
      </c>
      <c r="E1349">
        <v>0</v>
      </c>
      <c r="F1349">
        <v>0</v>
      </c>
      <c r="H1349" t="s">
        <v>103</v>
      </c>
      <c r="I1349">
        <f t="shared" si="63"/>
        <v>0</v>
      </c>
      <c r="J1349">
        <f t="shared" si="64"/>
        <v>0</v>
      </c>
      <c r="L1349" t="str">
        <f t="shared" si="65"/>
        <v>6477WELBUNGIN</v>
      </c>
      <c r="M1349" t="s">
        <v>1434</v>
      </c>
    </row>
    <row r="1350" spans="1:13">
      <c r="A1350" t="s">
        <v>1774</v>
      </c>
      <c r="B1350" t="s">
        <v>1775</v>
      </c>
      <c r="C1350" t="s">
        <v>113</v>
      </c>
      <c r="D1350">
        <v>4</v>
      </c>
      <c r="E1350">
        <v>0</v>
      </c>
      <c r="F1350">
        <v>0</v>
      </c>
      <c r="H1350" t="s">
        <v>103</v>
      </c>
      <c r="I1350">
        <f t="shared" si="63"/>
        <v>0</v>
      </c>
      <c r="J1350">
        <f t="shared" si="64"/>
        <v>0</v>
      </c>
      <c r="L1350" t="str">
        <f t="shared" si="65"/>
        <v>6476GABBIN</v>
      </c>
      <c r="M1350" t="s">
        <v>1434</v>
      </c>
    </row>
    <row r="1351" spans="1:13">
      <c r="A1351" t="s">
        <v>1776</v>
      </c>
      <c r="B1351" t="s">
        <v>1777</v>
      </c>
      <c r="C1351" t="s">
        <v>113</v>
      </c>
      <c r="D1351">
        <v>4</v>
      </c>
      <c r="E1351">
        <v>0</v>
      </c>
      <c r="F1351">
        <v>0</v>
      </c>
      <c r="H1351" t="s">
        <v>103</v>
      </c>
      <c r="I1351">
        <f t="shared" si="63"/>
        <v>0</v>
      </c>
      <c r="J1351">
        <f t="shared" si="64"/>
        <v>0</v>
      </c>
      <c r="L1351" t="str">
        <f t="shared" si="65"/>
        <v>6475BADGERIN ROCK</v>
      </c>
      <c r="M1351" t="s">
        <v>1434</v>
      </c>
    </row>
    <row r="1352" spans="1:13">
      <c r="A1352" t="s">
        <v>1776</v>
      </c>
      <c r="B1352" t="s">
        <v>1778</v>
      </c>
      <c r="C1352" t="s">
        <v>113</v>
      </c>
      <c r="D1352">
        <v>4</v>
      </c>
      <c r="E1352">
        <v>0</v>
      </c>
      <c r="F1352">
        <v>0</v>
      </c>
      <c r="H1352" t="s">
        <v>103</v>
      </c>
      <c r="I1352">
        <f t="shared" si="63"/>
        <v>0</v>
      </c>
      <c r="J1352">
        <f t="shared" si="64"/>
        <v>0</v>
      </c>
      <c r="L1352" t="str">
        <f t="shared" si="65"/>
        <v>6475BOORALAMING</v>
      </c>
      <c r="M1352" t="s">
        <v>1434</v>
      </c>
    </row>
    <row r="1353" spans="1:13">
      <c r="A1353" t="s">
        <v>1776</v>
      </c>
      <c r="B1353" t="s">
        <v>1779</v>
      </c>
      <c r="C1353" t="s">
        <v>113</v>
      </c>
      <c r="D1353">
        <v>4</v>
      </c>
      <c r="E1353">
        <v>0</v>
      </c>
      <c r="F1353">
        <v>0</v>
      </c>
      <c r="H1353" t="s">
        <v>103</v>
      </c>
      <c r="I1353">
        <f t="shared" si="63"/>
        <v>0</v>
      </c>
      <c r="J1353">
        <f t="shared" si="64"/>
        <v>0</v>
      </c>
      <c r="L1353" t="str">
        <f t="shared" si="65"/>
        <v>6475DUKIN</v>
      </c>
      <c r="M1353" t="s">
        <v>1434</v>
      </c>
    </row>
    <row r="1354" spans="1:13">
      <c r="A1354" t="s">
        <v>1776</v>
      </c>
      <c r="B1354" t="s">
        <v>1780</v>
      </c>
      <c r="C1354" t="s">
        <v>113</v>
      </c>
      <c r="D1354">
        <v>4</v>
      </c>
      <c r="E1354">
        <v>0</v>
      </c>
      <c r="F1354">
        <v>0</v>
      </c>
      <c r="H1354" t="s">
        <v>103</v>
      </c>
      <c r="I1354">
        <f t="shared" si="63"/>
        <v>0</v>
      </c>
      <c r="J1354">
        <f t="shared" si="64"/>
        <v>0</v>
      </c>
      <c r="L1354" t="str">
        <f t="shared" si="65"/>
        <v>6475KOORDA</v>
      </c>
      <c r="M1354" t="s">
        <v>1434</v>
      </c>
    </row>
    <row r="1355" spans="1:13">
      <c r="A1355" t="s">
        <v>1776</v>
      </c>
      <c r="B1355" t="s">
        <v>1781</v>
      </c>
      <c r="C1355" t="s">
        <v>113</v>
      </c>
      <c r="D1355">
        <v>4</v>
      </c>
      <c r="E1355">
        <v>0</v>
      </c>
      <c r="F1355">
        <v>0</v>
      </c>
      <c r="H1355" t="s">
        <v>103</v>
      </c>
      <c r="I1355">
        <f t="shared" si="63"/>
        <v>0</v>
      </c>
      <c r="J1355">
        <f t="shared" si="64"/>
        <v>0</v>
      </c>
      <c r="L1355" t="str">
        <f t="shared" si="65"/>
        <v>6475LAKE MARGARETTE</v>
      </c>
      <c r="M1355" t="s">
        <v>1434</v>
      </c>
    </row>
    <row r="1356" spans="1:13">
      <c r="A1356" t="s">
        <v>1776</v>
      </c>
      <c r="B1356" t="s">
        <v>1782</v>
      </c>
      <c r="C1356" t="s">
        <v>113</v>
      </c>
      <c r="D1356">
        <v>4</v>
      </c>
      <c r="E1356">
        <v>0</v>
      </c>
      <c r="F1356">
        <v>0</v>
      </c>
      <c r="H1356" t="s">
        <v>103</v>
      </c>
      <c r="I1356">
        <f t="shared" si="63"/>
        <v>0</v>
      </c>
      <c r="J1356">
        <f t="shared" si="64"/>
        <v>0</v>
      </c>
      <c r="L1356" t="str">
        <f t="shared" si="65"/>
        <v>6475MOLLERIN</v>
      </c>
      <c r="M1356" t="s">
        <v>1434</v>
      </c>
    </row>
    <row r="1357" spans="1:13">
      <c r="A1357" t="s">
        <v>1776</v>
      </c>
      <c r="B1357" t="s">
        <v>1783</v>
      </c>
      <c r="C1357" t="s">
        <v>113</v>
      </c>
      <c r="D1357">
        <v>4</v>
      </c>
      <c r="E1357">
        <v>0</v>
      </c>
      <c r="F1357">
        <v>0</v>
      </c>
      <c r="H1357" t="s">
        <v>103</v>
      </c>
      <c r="I1357">
        <f t="shared" si="63"/>
        <v>0</v>
      </c>
      <c r="J1357">
        <f t="shared" si="64"/>
        <v>0</v>
      </c>
      <c r="L1357" t="str">
        <f t="shared" si="65"/>
        <v>6475NEWCARLBEON</v>
      </c>
      <c r="M1357" t="s">
        <v>1434</v>
      </c>
    </row>
    <row r="1358" spans="1:13">
      <c r="A1358" t="s">
        <v>1784</v>
      </c>
      <c r="B1358" t="s">
        <v>1785</v>
      </c>
      <c r="C1358" t="s">
        <v>113</v>
      </c>
      <c r="D1358">
        <v>4</v>
      </c>
      <c r="E1358">
        <v>0</v>
      </c>
      <c r="F1358">
        <v>0</v>
      </c>
      <c r="H1358" t="s">
        <v>103</v>
      </c>
      <c r="I1358">
        <f t="shared" si="63"/>
        <v>0</v>
      </c>
      <c r="J1358">
        <f t="shared" si="64"/>
        <v>0</v>
      </c>
      <c r="L1358" t="str">
        <f t="shared" si="65"/>
        <v>6473NORTH WIALKI</v>
      </c>
      <c r="M1358" t="s">
        <v>1434</v>
      </c>
    </row>
    <row r="1359" spans="1:13">
      <c r="A1359" t="s">
        <v>1784</v>
      </c>
      <c r="B1359" t="s">
        <v>1786</v>
      </c>
      <c r="C1359" t="s">
        <v>113</v>
      </c>
      <c r="D1359">
        <v>4</v>
      </c>
      <c r="E1359">
        <v>0</v>
      </c>
      <c r="F1359">
        <v>0</v>
      </c>
      <c r="H1359" t="s">
        <v>103</v>
      </c>
      <c r="I1359">
        <f t="shared" si="63"/>
        <v>0</v>
      </c>
      <c r="J1359">
        <f t="shared" si="64"/>
        <v>0</v>
      </c>
      <c r="L1359" t="str">
        <f t="shared" si="65"/>
        <v>6473WIALKI</v>
      </c>
      <c r="M1359" t="s">
        <v>1434</v>
      </c>
    </row>
    <row r="1360" spans="1:13">
      <c r="A1360" t="s">
        <v>1787</v>
      </c>
      <c r="B1360" t="s">
        <v>1788</v>
      </c>
      <c r="C1360" t="s">
        <v>113</v>
      </c>
      <c r="D1360">
        <v>4</v>
      </c>
      <c r="E1360">
        <v>0</v>
      </c>
      <c r="F1360">
        <v>0</v>
      </c>
      <c r="H1360" t="s">
        <v>103</v>
      </c>
      <c r="I1360">
        <f t="shared" si="63"/>
        <v>0</v>
      </c>
      <c r="J1360">
        <f t="shared" si="64"/>
        <v>0</v>
      </c>
      <c r="L1360" t="str">
        <f t="shared" si="65"/>
        <v>6472BEACON</v>
      </c>
      <c r="M1360" t="s">
        <v>1434</v>
      </c>
    </row>
    <row r="1361" spans="1:13">
      <c r="A1361" t="s">
        <v>1787</v>
      </c>
      <c r="B1361" t="s">
        <v>1789</v>
      </c>
      <c r="C1361" t="s">
        <v>113</v>
      </c>
      <c r="D1361">
        <v>4</v>
      </c>
      <c r="E1361">
        <v>0</v>
      </c>
      <c r="F1361">
        <v>0</v>
      </c>
      <c r="H1361" t="s">
        <v>103</v>
      </c>
      <c r="I1361">
        <f t="shared" si="63"/>
        <v>0</v>
      </c>
      <c r="J1361">
        <f t="shared" si="64"/>
        <v>0</v>
      </c>
      <c r="L1361" t="str">
        <f t="shared" si="65"/>
        <v>6472BIMBIJY</v>
      </c>
      <c r="M1361" t="s">
        <v>1434</v>
      </c>
    </row>
    <row r="1362" spans="1:13">
      <c r="A1362" t="s">
        <v>1787</v>
      </c>
      <c r="B1362" t="s">
        <v>1790</v>
      </c>
      <c r="C1362" t="s">
        <v>113</v>
      </c>
      <c r="D1362">
        <v>4</v>
      </c>
      <c r="E1362">
        <v>0</v>
      </c>
      <c r="F1362">
        <v>0</v>
      </c>
      <c r="H1362" t="s">
        <v>103</v>
      </c>
      <c r="I1362">
        <f t="shared" si="63"/>
        <v>0</v>
      </c>
      <c r="J1362">
        <f t="shared" si="64"/>
        <v>0</v>
      </c>
      <c r="L1362" t="str">
        <f t="shared" si="65"/>
        <v>6472CLEARY</v>
      </c>
      <c r="M1362" t="s">
        <v>1434</v>
      </c>
    </row>
    <row r="1363" spans="1:13">
      <c r="A1363" t="s">
        <v>1787</v>
      </c>
      <c r="B1363" t="s">
        <v>1791</v>
      </c>
      <c r="C1363" t="s">
        <v>113</v>
      </c>
      <c r="D1363">
        <v>4</v>
      </c>
      <c r="E1363">
        <v>0</v>
      </c>
      <c r="F1363">
        <v>0</v>
      </c>
      <c r="H1363" t="s">
        <v>103</v>
      </c>
      <c r="I1363">
        <f t="shared" si="63"/>
        <v>0</v>
      </c>
      <c r="J1363">
        <f t="shared" si="64"/>
        <v>0</v>
      </c>
      <c r="L1363" t="str">
        <f t="shared" si="65"/>
        <v>6472KARROUN HILL</v>
      </c>
      <c r="M1363" t="s">
        <v>1434</v>
      </c>
    </row>
    <row r="1364" spans="1:13">
      <c r="A1364" t="s">
        <v>1787</v>
      </c>
      <c r="B1364" t="s">
        <v>1792</v>
      </c>
      <c r="C1364" t="s">
        <v>113</v>
      </c>
      <c r="D1364">
        <v>4</v>
      </c>
      <c r="E1364">
        <v>0</v>
      </c>
      <c r="F1364">
        <v>0</v>
      </c>
      <c r="H1364" t="s">
        <v>103</v>
      </c>
      <c r="I1364">
        <f t="shared" si="63"/>
        <v>0</v>
      </c>
      <c r="J1364">
        <f t="shared" si="64"/>
        <v>0</v>
      </c>
      <c r="L1364" t="str">
        <f t="shared" si="65"/>
        <v>6472MOUROUBRA</v>
      </c>
      <c r="M1364" t="s">
        <v>1434</v>
      </c>
    </row>
    <row r="1365" spans="1:13">
      <c r="A1365" t="s">
        <v>1787</v>
      </c>
      <c r="B1365" t="s">
        <v>1793</v>
      </c>
      <c r="C1365" t="s">
        <v>113</v>
      </c>
      <c r="D1365">
        <v>4</v>
      </c>
      <c r="E1365">
        <v>0</v>
      </c>
      <c r="F1365">
        <v>0</v>
      </c>
      <c r="H1365" t="s">
        <v>103</v>
      </c>
      <c r="I1365">
        <f t="shared" si="63"/>
        <v>0</v>
      </c>
      <c r="J1365">
        <f t="shared" si="64"/>
        <v>0</v>
      </c>
      <c r="L1365" t="str">
        <f t="shared" si="65"/>
        <v>6472REMLAP</v>
      </c>
      <c r="M1365" t="s">
        <v>1434</v>
      </c>
    </row>
    <row r="1366" spans="1:13">
      <c r="A1366" t="s">
        <v>1787</v>
      </c>
      <c r="B1366" t="s">
        <v>1794</v>
      </c>
      <c r="C1366" t="s">
        <v>113</v>
      </c>
      <c r="D1366">
        <v>4</v>
      </c>
      <c r="E1366">
        <v>0</v>
      </c>
      <c r="F1366">
        <v>0</v>
      </c>
      <c r="H1366" t="s">
        <v>103</v>
      </c>
      <c r="I1366">
        <f t="shared" si="63"/>
        <v>0</v>
      </c>
      <c r="J1366">
        <f t="shared" si="64"/>
        <v>0</v>
      </c>
      <c r="L1366" t="str">
        <f t="shared" si="65"/>
        <v>6472TAMPU</v>
      </c>
      <c r="M1366" t="s">
        <v>1434</v>
      </c>
    </row>
    <row r="1367" spans="1:13">
      <c r="A1367" t="s">
        <v>1795</v>
      </c>
      <c r="B1367" t="s">
        <v>1796</v>
      </c>
      <c r="C1367" t="s">
        <v>113</v>
      </c>
      <c r="D1367">
        <v>4</v>
      </c>
      <c r="E1367">
        <v>0</v>
      </c>
      <c r="F1367">
        <v>0</v>
      </c>
      <c r="H1367" t="s">
        <v>103</v>
      </c>
      <c r="I1367">
        <f t="shared" si="63"/>
        <v>0</v>
      </c>
      <c r="J1367">
        <f t="shared" si="64"/>
        <v>0</v>
      </c>
      <c r="L1367" t="str">
        <f t="shared" si="65"/>
        <v>6470KULJA</v>
      </c>
      <c r="M1367" t="s">
        <v>1434</v>
      </c>
    </row>
    <row r="1368" spans="1:13">
      <c r="A1368" t="s">
        <v>1797</v>
      </c>
      <c r="B1368" t="s">
        <v>1798</v>
      </c>
      <c r="C1368" t="s">
        <v>113</v>
      </c>
      <c r="D1368">
        <v>4</v>
      </c>
      <c r="E1368">
        <v>0</v>
      </c>
      <c r="F1368">
        <v>0</v>
      </c>
      <c r="H1368" t="s">
        <v>103</v>
      </c>
      <c r="I1368">
        <f t="shared" si="63"/>
        <v>0</v>
      </c>
      <c r="J1368">
        <f t="shared" si="64"/>
        <v>0</v>
      </c>
      <c r="L1368" t="str">
        <f t="shared" si="65"/>
        <v>6468GOODLANDS</v>
      </c>
      <c r="M1368" t="s">
        <v>1434</v>
      </c>
    </row>
    <row r="1369" spans="1:13">
      <c r="A1369" t="s">
        <v>1797</v>
      </c>
      <c r="B1369" t="s">
        <v>1799</v>
      </c>
      <c r="C1369" t="s">
        <v>113</v>
      </c>
      <c r="D1369">
        <v>4</v>
      </c>
      <c r="E1369">
        <v>0</v>
      </c>
      <c r="F1369">
        <v>0</v>
      </c>
      <c r="H1369" t="s">
        <v>103</v>
      </c>
      <c r="I1369">
        <f t="shared" si="63"/>
        <v>0</v>
      </c>
      <c r="J1369">
        <f t="shared" si="64"/>
        <v>0</v>
      </c>
      <c r="L1369" t="str">
        <f t="shared" si="65"/>
        <v>6468KALANNIE</v>
      </c>
      <c r="M1369" t="s">
        <v>1434</v>
      </c>
    </row>
    <row r="1370" spans="1:13">
      <c r="A1370" t="s">
        <v>1797</v>
      </c>
      <c r="B1370" t="s">
        <v>1800</v>
      </c>
      <c r="C1370" t="s">
        <v>113</v>
      </c>
      <c r="D1370">
        <v>4</v>
      </c>
      <c r="E1370">
        <v>0</v>
      </c>
      <c r="F1370">
        <v>0</v>
      </c>
      <c r="H1370" t="s">
        <v>103</v>
      </c>
      <c r="I1370">
        <f t="shared" si="63"/>
        <v>0</v>
      </c>
      <c r="J1370">
        <f t="shared" si="64"/>
        <v>0</v>
      </c>
      <c r="L1370" t="str">
        <f t="shared" si="65"/>
        <v>6468PETRUDOR</v>
      </c>
      <c r="M1370" t="s">
        <v>1434</v>
      </c>
    </row>
    <row r="1371" spans="1:13">
      <c r="A1371" t="s">
        <v>1801</v>
      </c>
      <c r="B1371" t="s">
        <v>1802</v>
      </c>
      <c r="C1371" t="s">
        <v>113</v>
      </c>
      <c r="D1371">
        <v>4</v>
      </c>
      <c r="E1371">
        <v>0</v>
      </c>
      <c r="F1371">
        <v>0</v>
      </c>
      <c r="H1371" t="s">
        <v>155</v>
      </c>
      <c r="I1371">
        <f t="shared" si="63"/>
        <v>0</v>
      </c>
      <c r="J1371">
        <f t="shared" si="64"/>
        <v>0</v>
      </c>
      <c r="L1371" t="str">
        <f t="shared" si="65"/>
        <v>6467BURAKIN</v>
      </c>
      <c r="M1371" t="s">
        <v>1434</v>
      </c>
    </row>
    <row r="1372" spans="1:13">
      <c r="A1372" t="s">
        <v>1803</v>
      </c>
      <c r="B1372" t="s">
        <v>1804</v>
      </c>
      <c r="C1372" t="s">
        <v>113</v>
      </c>
      <c r="D1372">
        <v>4</v>
      </c>
      <c r="E1372">
        <v>0</v>
      </c>
      <c r="F1372">
        <v>0</v>
      </c>
      <c r="H1372" t="s">
        <v>103</v>
      </c>
      <c r="I1372">
        <f t="shared" si="63"/>
        <v>0</v>
      </c>
      <c r="J1372">
        <f t="shared" si="64"/>
        <v>0</v>
      </c>
      <c r="L1372" t="str">
        <f t="shared" si="65"/>
        <v>6466CADOUX</v>
      </c>
      <c r="M1372" t="s">
        <v>1434</v>
      </c>
    </row>
    <row r="1373" spans="1:13">
      <c r="A1373" t="s">
        <v>1805</v>
      </c>
      <c r="B1373" t="s">
        <v>1806</v>
      </c>
      <c r="C1373" t="s">
        <v>113</v>
      </c>
      <c r="D1373">
        <v>4</v>
      </c>
      <c r="E1373">
        <v>0</v>
      </c>
      <c r="F1373">
        <v>0</v>
      </c>
      <c r="H1373" t="s">
        <v>103</v>
      </c>
      <c r="I1373">
        <f t="shared" si="63"/>
        <v>0</v>
      </c>
      <c r="J1373">
        <f t="shared" si="64"/>
        <v>0</v>
      </c>
      <c r="L1373" t="str">
        <f t="shared" si="65"/>
        <v>6465MANMANNING</v>
      </c>
      <c r="M1373" t="s">
        <v>1434</v>
      </c>
    </row>
    <row r="1374" spans="1:13">
      <c r="A1374" t="s">
        <v>1807</v>
      </c>
      <c r="B1374" t="s">
        <v>1808</v>
      </c>
      <c r="C1374" t="s">
        <v>113</v>
      </c>
      <c r="D1374">
        <v>4</v>
      </c>
      <c r="E1374">
        <v>0</v>
      </c>
      <c r="F1374">
        <v>0</v>
      </c>
      <c r="H1374" t="s">
        <v>103</v>
      </c>
      <c r="I1374">
        <f t="shared" si="63"/>
        <v>0</v>
      </c>
      <c r="J1374">
        <f t="shared" si="64"/>
        <v>0</v>
      </c>
      <c r="L1374" t="str">
        <f t="shared" si="65"/>
        <v>6463BENJABERRING</v>
      </c>
      <c r="M1374" t="s">
        <v>1434</v>
      </c>
    </row>
    <row r="1375" spans="1:13">
      <c r="A1375" t="s">
        <v>1809</v>
      </c>
      <c r="B1375" t="s">
        <v>1810</v>
      </c>
      <c r="C1375" t="s">
        <v>113</v>
      </c>
      <c r="D1375">
        <v>4</v>
      </c>
      <c r="E1375">
        <v>0</v>
      </c>
      <c r="F1375">
        <v>0</v>
      </c>
      <c r="H1375" t="s">
        <v>103</v>
      </c>
      <c r="I1375">
        <f t="shared" si="63"/>
        <v>0</v>
      </c>
      <c r="J1375">
        <f t="shared" si="64"/>
        <v>0</v>
      </c>
      <c r="L1375" t="str">
        <f t="shared" si="65"/>
        <v>6462HINDMARSH</v>
      </c>
      <c r="M1375" t="s">
        <v>1434</v>
      </c>
    </row>
    <row r="1376" spans="1:13">
      <c r="A1376" t="s">
        <v>1809</v>
      </c>
      <c r="B1376" t="s">
        <v>1811</v>
      </c>
      <c r="C1376" t="s">
        <v>113</v>
      </c>
      <c r="D1376">
        <v>4</v>
      </c>
      <c r="E1376">
        <v>0</v>
      </c>
      <c r="F1376">
        <v>0</v>
      </c>
      <c r="H1376" t="s">
        <v>103</v>
      </c>
      <c r="I1376">
        <f t="shared" si="63"/>
        <v>0</v>
      </c>
      <c r="J1376">
        <f t="shared" si="64"/>
        <v>0</v>
      </c>
      <c r="L1376" t="str">
        <f t="shared" si="65"/>
        <v>6462MINNIVALE</v>
      </c>
      <c r="M1376" t="s">
        <v>1434</v>
      </c>
    </row>
    <row r="1377" spans="1:13">
      <c r="A1377" t="s">
        <v>1809</v>
      </c>
      <c r="B1377" t="s">
        <v>1812</v>
      </c>
      <c r="C1377" t="s">
        <v>113</v>
      </c>
      <c r="D1377">
        <v>4</v>
      </c>
      <c r="E1377">
        <v>0</v>
      </c>
      <c r="F1377">
        <v>0</v>
      </c>
      <c r="H1377" t="s">
        <v>103</v>
      </c>
      <c r="I1377">
        <f t="shared" si="63"/>
        <v>0</v>
      </c>
      <c r="J1377">
        <f t="shared" si="64"/>
        <v>0</v>
      </c>
      <c r="L1377" t="str">
        <f t="shared" si="65"/>
        <v>6462UCARTY</v>
      </c>
      <c r="M1377" t="s">
        <v>1434</v>
      </c>
    </row>
    <row r="1378" spans="1:13">
      <c r="A1378" t="s">
        <v>1813</v>
      </c>
      <c r="B1378" t="s">
        <v>1814</v>
      </c>
      <c r="C1378" t="s">
        <v>113</v>
      </c>
      <c r="D1378">
        <v>4</v>
      </c>
      <c r="E1378">
        <v>0</v>
      </c>
      <c r="F1378">
        <v>0</v>
      </c>
      <c r="H1378" t="s">
        <v>103</v>
      </c>
      <c r="I1378">
        <f t="shared" si="63"/>
        <v>0</v>
      </c>
      <c r="J1378">
        <f t="shared" si="64"/>
        <v>0</v>
      </c>
      <c r="L1378" t="str">
        <f t="shared" si="65"/>
        <v>6461DOWERIN</v>
      </c>
      <c r="M1378" t="s">
        <v>1434</v>
      </c>
    </row>
    <row r="1379" spans="1:13">
      <c r="A1379" t="s">
        <v>1813</v>
      </c>
      <c r="B1379" t="s">
        <v>1815</v>
      </c>
      <c r="C1379" t="s">
        <v>113</v>
      </c>
      <c r="D1379">
        <v>4</v>
      </c>
      <c r="E1379">
        <v>0</v>
      </c>
      <c r="F1379">
        <v>0</v>
      </c>
      <c r="H1379" t="s">
        <v>103</v>
      </c>
      <c r="I1379">
        <f t="shared" si="63"/>
        <v>0</v>
      </c>
      <c r="J1379">
        <f t="shared" si="64"/>
        <v>0</v>
      </c>
      <c r="L1379" t="str">
        <f t="shared" si="65"/>
        <v>6461KOOMBERKINE</v>
      </c>
      <c r="M1379" t="s">
        <v>1434</v>
      </c>
    </row>
    <row r="1380" spans="1:13">
      <c r="A1380" t="s">
        <v>1816</v>
      </c>
      <c r="B1380" t="s">
        <v>1817</v>
      </c>
      <c r="C1380" t="s">
        <v>113</v>
      </c>
      <c r="D1380">
        <v>4</v>
      </c>
      <c r="E1380">
        <v>0</v>
      </c>
      <c r="F1380">
        <v>0</v>
      </c>
      <c r="H1380" t="s">
        <v>103</v>
      </c>
      <c r="I1380">
        <f t="shared" si="63"/>
        <v>0</v>
      </c>
      <c r="J1380">
        <f t="shared" si="64"/>
        <v>0</v>
      </c>
      <c r="L1380" t="str">
        <f t="shared" si="65"/>
        <v>6460GOOMALLING</v>
      </c>
      <c r="M1380" t="s">
        <v>1434</v>
      </c>
    </row>
    <row r="1381" spans="1:13">
      <c r="A1381" t="s">
        <v>1816</v>
      </c>
      <c r="B1381" t="s">
        <v>1818</v>
      </c>
      <c r="C1381" t="s">
        <v>113</v>
      </c>
      <c r="D1381">
        <v>4</v>
      </c>
      <c r="E1381">
        <v>0</v>
      </c>
      <c r="F1381">
        <v>0</v>
      </c>
      <c r="H1381" t="s">
        <v>103</v>
      </c>
      <c r="I1381">
        <f t="shared" si="63"/>
        <v>0</v>
      </c>
      <c r="J1381">
        <f t="shared" si="64"/>
        <v>0</v>
      </c>
      <c r="L1381" t="str">
        <f t="shared" si="65"/>
        <v>6460HULONGINE</v>
      </c>
      <c r="M1381" t="s">
        <v>1434</v>
      </c>
    </row>
    <row r="1382" spans="1:13">
      <c r="A1382" t="s">
        <v>1816</v>
      </c>
      <c r="B1382" t="s">
        <v>1819</v>
      </c>
      <c r="C1382" t="s">
        <v>113</v>
      </c>
      <c r="D1382">
        <v>4</v>
      </c>
      <c r="E1382">
        <v>0</v>
      </c>
      <c r="F1382">
        <v>0</v>
      </c>
      <c r="H1382" t="s">
        <v>103</v>
      </c>
      <c r="I1382">
        <f t="shared" si="63"/>
        <v>0</v>
      </c>
      <c r="J1382">
        <f t="shared" si="64"/>
        <v>0</v>
      </c>
      <c r="L1382" t="str">
        <f t="shared" si="65"/>
        <v>6460KARRANADGIN</v>
      </c>
      <c r="M1382" t="s">
        <v>1434</v>
      </c>
    </row>
    <row r="1383" spans="1:13">
      <c r="A1383" t="s">
        <v>1816</v>
      </c>
      <c r="B1383" t="s">
        <v>1820</v>
      </c>
      <c r="C1383" t="s">
        <v>113</v>
      </c>
      <c r="D1383">
        <v>4</v>
      </c>
      <c r="E1383">
        <v>0</v>
      </c>
      <c r="F1383">
        <v>0</v>
      </c>
      <c r="H1383" t="s">
        <v>103</v>
      </c>
      <c r="I1383">
        <f t="shared" si="63"/>
        <v>0</v>
      </c>
      <c r="J1383">
        <f t="shared" si="64"/>
        <v>0</v>
      </c>
      <c r="L1383" t="str">
        <f t="shared" si="65"/>
        <v>6460UCARTY WEST</v>
      </c>
      <c r="M1383" t="s">
        <v>1434</v>
      </c>
    </row>
    <row r="1384" spans="1:13">
      <c r="A1384" t="s">
        <v>1816</v>
      </c>
      <c r="B1384" t="s">
        <v>1821</v>
      </c>
      <c r="C1384" t="s">
        <v>113</v>
      </c>
      <c r="D1384">
        <v>4</v>
      </c>
      <c r="E1384">
        <v>0</v>
      </c>
      <c r="F1384">
        <v>0</v>
      </c>
      <c r="H1384" t="s">
        <v>103</v>
      </c>
      <c r="I1384">
        <f t="shared" si="63"/>
        <v>0</v>
      </c>
      <c r="J1384">
        <f t="shared" si="64"/>
        <v>0</v>
      </c>
      <c r="L1384" t="str">
        <f t="shared" si="65"/>
        <v>6460WALYORMOURING</v>
      </c>
      <c r="M1384" t="s">
        <v>1434</v>
      </c>
    </row>
    <row r="1385" spans="1:13">
      <c r="A1385" t="s">
        <v>1822</v>
      </c>
      <c r="B1385" t="s">
        <v>1823</v>
      </c>
      <c r="C1385" t="s">
        <v>113</v>
      </c>
      <c r="D1385">
        <v>4</v>
      </c>
      <c r="E1385">
        <v>0</v>
      </c>
      <c r="F1385">
        <v>0</v>
      </c>
      <c r="H1385" t="s">
        <v>103</v>
      </c>
      <c r="I1385">
        <f t="shared" si="63"/>
        <v>0</v>
      </c>
      <c r="J1385">
        <f t="shared" si="64"/>
        <v>0</v>
      </c>
      <c r="L1385" t="str">
        <f t="shared" si="65"/>
        <v>6452BURAMINYA</v>
      </c>
      <c r="M1385" t="s">
        <v>1198</v>
      </c>
    </row>
    <row r="1386" spans="1:13">
      <c r="A1386" t="s">
        <v>1822</v>
      </c>
      <c r="B1386" t="s">
        <v>1824</v>
      </c>
      <c r="C1386" t="s">
        <v>113</v>
      </c>
      <c r="D1386">
        <v>4</v>
      </c>
      <c r="E1386">
        <v>0</v>
      </c>
      <c r="F1386">
        <v>0</v>
      </c>
      <c r="H1386" t="s">
        <v>103</v>
      </c>
      <c r="I1386">
        <f t="shared" si="63"/>
        <v>0</v>
      </c>
      <c r="J1386">
        <f t="shared" si="64"/>
        <v>0</v>
      </c>
      <c r="L1386" t="str">
        <f t="shared" si="65"/>
        <v>6452CAPE ARID</v>
      </c>
      <c r="M1386" t="s">
        <v>1198</v>
      </c>
    </row>
    <row r="1387" spans="1:13">
      <c r="A1387" t="s">
        <v>1822</v>
      </c>
      <c r="B1387" t="s">
        <v>1825</v>
      </c>
      <c r="C1387" t="s">
        <v>113</v>
      </c>
      <c r="D1387">
        <v>4</v>
      </c>
      <c r="E1387">
        <v>0</v>
      </c>
      <c r="F1387">
        <v>0</v>
      </c>
      <c r="H1387" t="s">
        <v>103</v>
      </c>
      <c r="I1387">
        <f t="shared" si="63"/>
        <v>0</v>
      </c>
      <c r="J1387">
        <f t="shared" si="64"/>
        <v>0</v>
      </c>
      <c r="L1387" t="str">
        <f t="shared" si="65"/>
        <v>6452ISRAELITE BAY</v>
      </c>
      <c r="M1387" t="s">
        <v>1198</v>
      </c>
    </row>
    <row r="1388" spans="1:13">
      <c r="A1388" t="s">
        <v>1826</v>
      </c>
      <c r="B1388" t="s">
        <v>1827</v>
      </c>
      <c r="C1388" t="s">
        <v>113</v>
      </c>
      <c r="D1388">
        <v>4</v>
      </c>
      <c r="E1388">
        <v>0</v>
      </c>
      <c r="F1388">
        <v>0</v>
      </c>
      <c r="H1388" t="s">
        <v>103</v>
      </c>
      <c r="I1388">
        <f t="shared" si="63"/>
        <v>0</v>
      </c>
      <c r="J1388">
        <f t="shared" si="64"/>
        <v>0</v>
      </c>
      <c r="L1388" t="str">
        <f t="shared" si="65"/>
        <v>6450BANDY CREEK</v>
      </c>
      <c r="M1388" t="s">
        <v>1198</v>
      </c>
    </row>
    <row r="1389" spans="1:13">
      <c r="A1389" t="s">
        <v>1826</v>
      </c>
      <c r="B1389" t="s">
        <v>1828</v>
      </c>
      <c r="C1389" t="s">
        <v>113</v>
      </c>
      <c r="D1389">
        <v>4</v>
      </c>
      <c r="E1389">
        <v>0</v>
      </c>
      <c r="F1389">
        <v>0</v>
      </c>
      <c r="H1389" t="s">
        <v>103</v>
      </c>
      <c r="I1389">
        <f t="shared" si="63"/>
        <v>0</v>
      </c>
      <c r="J1389">
        <f t="shared" si="64"/>
        <v>0</v>
      </c>
      <c r="L1389" t="str">
        <f t="shared" si="65"/>
        <v>6450BEAUMONT</v>
      </c>
      <c r="M1389" t="s">
        <v>1198</v>
      </c>
    </row>
    <row r="1390" spans="1:13">
      <c r="A1390" t="s">
        <v>1826</v>
      </c>
      <c r="B1390" t="s">
        <v>1829</v>
      </c>
      <c r="C1390" t="s">
        <v>113</v>
      </c>
      <c r="D1390">
        <v>4</v>
      </c>
      <c r="E1390">
        <v>0</v>
      </c>
      <c r="F1390">
        <v>0</v>
      </c>
      <c r="H1390" t="s">
        <v>103</v>
      </c>
      <c r="I1390">
        <f t="shared" si="63"/>
        <v>0</v>
      </c>
      <c r="J1390">
        <f t="shared" si="64"/>
        <v>0</v>
      </c>
      <c r="L1390" t="str">
        <f t="shared" si="65"/>
        <v>6450BOYATUP</v>
      </c>
      <c r="M1390" t="s">
        <v>1198</v>
      </c>
    </row>
    <row r="1391" spans="1:13">
      <c r="A1391" t="s">
        <v>1826</v>
      </c>
      <c r="B1391" t="s">
        <v>1830</v>
      </c>
      <c r="C1391" t="s">
        <v>113</v>
      </c>
      <c r="D1391">
        <v>4</v>
      </c>
      <c r="E1391">
        <v>0</v>
      </c>
      <c r="F1391">
        <v>0</v>
      </c>
      <c r="H1391" t="s">
        <v>103</v>
      </c>
      <c r="I1391">
        <f t="shared" si="63"/>
        <v>0</v>
      </c>
      <c r="J1391">
        <f t="shared" si="64"/>
        <v>0</v>
      </c>
      <c r="L1391" t="str">
        <f t="shared" si="65"/>
        <v>6450CAPE LE GRAND</v>
      </c>
      <c r="M1391" t="s">
        <v>1198</v>
      </c>
    </row>
    <row r="1392" spans="1:13">
      <c r="A1392" t="s">
        <v>1826</v>
      </c>
      <c r="B1392" t="s">
        <v>1831</v>
      </c>
      <c r="C1392" t="s">
        <v>113</v>
      </c>
      <c r="D1392">
        <v>4</v>
      </c>
      <c r="E1392">
        <v>0</v>
      </c>
      <c r="F1392">
        <v>0</v>
      </c>
      <c r="H1392" t="s">
        <v>103</v>
      </c>
      <c r="I1392">
        <f t="shared" si="63"/>
        <v>0</v>
      </c>
      <c r="J1392">
        <f t="shared" si="64"/>
        <v>0</v>
      </c>
      <c r="L1392" t="str">
        <f t="shared" si="65"/>
        <v>6450CASCADE</v>
      </c>
      <c r="M1392" t="s">
        <v>1198</v>
      </c>
    </row>
    <row r="1393" spans="1:13">
      <c r="A1393" t="s">
        <v>1826</v>
      </c>
      <c r="B1393" t="s">
        <v>1832</v>
      </c>
      <c r="C1393" t="s">
        <v>113</v>
      </c>
      <c r="D1393">
        <v>3</v>
      </c>
      <c r="E1393">
        <v>0</v>
      </c>
      <c r="F1393">
        <v>2</v>
      </c>
      <c r="H1393" t="s">
        <v>103</v>
      </c>
      <c r="I1393">
        <f t="shared" si="63"/>
        <v>0</v>
      </c>
      <c r="J1393">
        <f t="shared" si="64"/>
        <v>0</v>
      </c>
      <c r="L1393" t="str">
        <f t="shared" si="65"/>
        <v>6450CASTLETOWN</v>
      </c>
      <c r="M1393" t="s">
        <v>1198</v>
      </c>
    </row>
    <row r="1394" spans="1:13">
      <c r="A1394" t="s">
        <v>1826</v>
      </c>
      <c r="B1394" t="s">
        <v>1833</v>
      </c>
      <c r="C1394" t="s">
        <v>113</v>
      </c>
      <c r="D1394">
        <v>3</v>
      </c>
      <c r="E1394">
        <v>0</v>
      </c>
      <c r="F1394">
        <v>2</v>
      </c>
      <c r="H1394" t="s">
        <v>103</v>
      </c>
      <c r="I1394">
        <f t="shared" si="63"/>
        <v>0</v>
      </c>
      <c r="J1394">
        <f t="shared" si="64"/>
        <v>0</v>
      </c>
      <c r="L1394" t="str">
        <f t="shared" si="65"/>
        <v>6450CHADWICK</v>
      </c>
      <c r="M1394" t="s">
        <v>1198</v>
      </c>
    </row>
    <row r="1395" spans="1:13">
      <c r="A1395" t="s">
        <v>1826</v>
      </c>
      <c r="B1395" t="s">
        <v>1834</v>
      </c>
      <c r="C1395" t="s">
        <v>113</v>
      </c>
      <c r="D1395">
        <v>4</v>
      </c>
      <c r="E1395">
        <v>0</v>
      </c>
      <c r="F1395">
        <v>0</v>
      </c>
      <c r="H1395" t="s">
        <v>103</v>
      </c>
      <c r="I1395">
        <f t="shared" si="63"/>
        <v>0</v>
      </c>
      <c r="J1395">
        <f t="shared" si="64"/>
        <v>0</v>
      </c>
      <c r="L1395" t="str">
        <f t="shared" si="65"/>
        <v>6450CONDINGUP</v>
      </c>
      <c r="M1395" t="s">
        <v>1198</v>
      </c>
    </row>
    <row r="1396" spans="1:13">
      <c r="A1396" t="s">
        <v>1826</v>
      </c>
      <c r="B1396" t="s">
        <v>1835</v>
      </c>
      <c r="C1396" t="s">
        <v>113</v>
      </c>
      <c r="D1396">
        <v>4</v>
      </c>
      <c r="E1396">
        <v>0</v>
      </c>
      <c r="F1396">
        <v>0</v>
      </c>
      <c r="H1396" t="s">
        <v>103</v>
      </c>
      <c r="I1396">
        <f t="shared" si="63"/>
        <v>0</v>
      </c>
      <c r="J1396">
        <f t="shared" si="64"/>
        <v>0</v>
      </c>
      <c r="L1396" t="str">
        <f t="shared" si="65"/>
        <v>6450COOMALBIDGUP</v>
      </c>
      <c r="M1396" t="s">
        <v>1198</v>
      </c>
    </row>
    <row r="1397" spans="1:13">
      <c r="A1397" t="s">
        <v>1826</v>
      </c>
      <c r="B1397" t="s">
        <v>1836</v>
      </c>
      <c r="C1397" t="s">
        <v>113</v>
      </c>
      <c r="D1397">
        <v>4</v>
      </c>
      <c r="E1397">
        <v>0</v>
      </c>
      <c r="F1397">
        <v>0</v>
      </c>
      <c r="H1397" t="s">
        <v>103</v>
      </c>
      <c r="I1397">
        <f t="shared" si="63"/>
        <v>0</v>
      </c>
      <c r="J1397">
        <f t="shared" si="64"/>
        <v>0</v>
      </c>
      <c r="L1397" t="str">
        <f t="shared" si="65"/>
        <v>6450DALYUP</v>
      </c>
      <c r="M1397" t="s">
        <v>1198</v>
      </c>
    </row>
    <row r="1398" spans="1:13">
      <c r="A1398" t="s">
        <v>1826</v>
      </c>
      <c r="B1398" t="s">
        <v>1837</v>
      </c>
      <c r="C1398" t="s">
        <v>113</v>
      </c>
      <c r="D1398">
        <v>4</v>
      </c>
      <c r="E1398">
        <v>0</v>
      </c>
      <c r="F1398">
        <v>0</v>
      </c>
      <c r="H1398" t="s">
        <v>103</v>
      </c>
      <c r="I1398">
        <f t="shared" si="63"/>
        <v>0</v>
      </c>
      <c r="J1398">
        <f t="shared" si="64"/>
        <v>0</v>
      </c>
      <c r="L1398" t="str">
        <f t="shared" si="65"/>
        <v>6450EAST MUNGLINUP</v>
      </c>
      <c r="M1398" t="s">
        <v>1198</v>
      </c>
    </row>
    <row r="1399" spans="1:13">
      <c r="A1399" t="s">
        <v>1826</v>
      </c>
      <c r="B1399" t="s">
        <v>1838</v>
      </c>
      <c r="C1399" t="s">
        <v>113</v>
      </c>
      <c r="D1399">
        <v>3</v>
      </c>
      <c r="E1399">
        <v>0</v>
      </c>
      <c r="F1399">
        <v>2</v>
      </c>
      <c r="H1399" t="s">
        <v>103</v>
      </c>
      <c r="I1399">
        <f t="shared" si="63"/>
        <v>0</v>
      </c>
      <c r="J1399">
        <f t="shared" si="64"/>
        <v>0</v>
      </c>
      <c r="L1399" t="str">
        <f t="shared" si="65"/>
        <v>6450ESPERANCE</v>
      </c>
      <c r="M1399" t="s">
        <v>1198</v>
      </c>
    </row>
    <row r="1400" spans="1:13">
      <c r="A1400" t="s">
        <v>1826</v>
      </c>
      <c r="B1400" t="s">
        <v>1839</v>
      </c>
      <c r="C1400" t="s">
        <v>113</v>
      </c>
      <c r="D1400">
        <v>4</v>
      </c>
      <c r="E1400">
        <v>0</v>
      </c>
      <c r="F1400">
        <v>0</v>
      </c>
      <c r="H1400" t="s">
        <v>103</v>
      </c>
      <c r="I1400">
        <f t="shared" si="63"/>
        <v>0</v>
      </c>
      <c r="J1400">
        <f t="shared" si="64"/>
        <v>0</v>
      </c>
      <c r="L1400" t="str">
        <f t="shared" si="65"/>
        <v>6450HOWICK</v>
      </c>
      <c r="M1400" t="s">
        <v>1198</v>
      </c>
    </row>
    <row r="1401" spans="1:13">
      <c r="A1401" t="s">
        <v>1826</v>
      </c>
      <c r="B1401" t="s">
        <v>1840</v>
      </c>
      <c r="C1401" t="s">
        <v>113</v>
      </c>
      <c r="D1401">
        <v>4</v>
      </c>
      <c r="E1401">
        <v>0</v>
      </c>
      <c r="F1401">
        <v>0</v>
      </c>
      <c r="H1401" t="s">
        <v>103</v>
      </c>
      <c r="I1401">
        <f t="shared" si="63"/>
        <v>0</v>
      </c>
      <c r="J1401">
        <f t="shared" si="64"/>
        <v>0</v>
      </c>
      <c r="L1401" t="str">
        <f t="shared" si="65"/>
        <v>6450MERIVALE</v>
      </c>
      <c r="M1401" t="s">
        <v>1198</v>
      </c>
    </row>
    <row r="1402" spans="1:13">
      <c r="A1402" t="s">
        <v>1826</v>
      </c>
      <c r="B1402" t="s">
        <v>1841</v>
      </c>
      <c r="C1402" t="s">
        <v>113</v>
      </c>
      <c r="D1402">
        <v>4</v>
      </c>
      <c r="E1402">
        <v>0</v>
      </c>
      <c r="F1402">
        <v>0</v>
      </c>
      <c r="H1402" t="s">
        <v>103</v>
      </c>
      <c r="I1402">
        <f t="shared" si="63"/>
        <v>0</v>
      </c>
      <c r="J1402">
        <f t="shared" si="64"/>
        <v>0</v>
      </c>
      <c r="L1402" t="str">
        <f t="shared" si="65"/>
        <v>6450MONJINGUP</v>
      </c>
      <c r="M1402" t="s">
        <v>1198</v>
      </c>
    </row>
    <row r="1403" spans="1:13">
      <c r="A1403" t="s">
        <v>1826</v>
      </c>
      <c r="B1403" t="s">
        <v>1842</v>
      </c>
      <c r="C1403" t="s">
        <v>113</v>
      </c>
      <c r="D1403">
        <v>4</v>
      </c>
      <c r="E1403">
        <v>0</v>
      </c>
      <c r="F1403">
        <v>0</v>
      </c>
      <c r="H1403" t="s">
        <v>103</v>
      </c>
      <c r="I1403">
        <f t="shared" si="63"/>
        <v>0</v>
      </c>
      <c r="J1403">
        <f t="shared" si="64"/>
        <v>0</v>
      </c>
      <c r="L1403" t="str">
        <f t="shared" si="65"/>
        <v>6450MUNGLINUP</v>
      </c>
      <c r="M1403" t="s">
        <v>1198</v>
      </c>
    </row>
    <row r="1404" spans="1:13">
      <c r="A1404" t="s">
        <v>1826</v>
      </c>
      <c r="B1404" t="s">
        <v>1843</v>
      </c>
      <c r="C1404" t="s">
        <v>113</v>
      </c>
      <c r="D1404">
        <v>4</v>
      </c>
      <c r="E1404">
        <v>0</v>
      </c>
      <c r="F1404">
        <v>0</v>
      </c>
      <c r="H1404" t="s">
        <v>103</v>
      </c>
      <c r="I1404">
        <f t="shared" si="63"/>
        <v>0</v>
      </c>
      <c r="J1404">
        <f t="shared" si="64"/>
        <v>0</v>
      </c>
      <c r="L1404" t="str">
        <f t="shared" si="65"/>
        <v>6450MYRUP</v>
      </c>
      <c r="M1404" t="s">
        <v>1198</v>
      </c>
    </row>
    <row r="1405" spans="1:13">
      <c r="A1405" t="s">
        <v>1826</v>
      </c>
      <c r="B1405" t="s">
        <v>1844</v>
      </c>
      <c r="C1405" t="s">
        <v>113</v>
      </c>
      <c r="D1405">
        <v>4</v>
      </c>
      <c r="E1405">
        <v>0</v>
      </c>
      <c r="F1405">
        <v>0</v>
      </c>
      <c r="H1405" t="s">
        <v>103</v>
      </c>
      <c r="I1405">
        <f t="shared" si="63"/>
        <v>0</v>
      </c>
      <c r="J1405">
        <f t="shared" si="64"/>
        <v>0</v>
      </c>
      <c r="L1405" t="str">
        <f t="shared" si="65"/>
        <v>6450NERIDUP</v>
      </c>
      <c r="M1405" t="s">
        <v>1198</v>
      </c>
    </row>
    <row r="1406" spans="1:13">
      <c r="A1406" t="s">
        <v>1826</v>
      </c>
      <c r="B1406" t="s">
        <v>1845</v>
      </c>
      <c r="C1406" t="s">
        <v>113</v>
      </c>
      <c r="D1406">
        <v>3</v>
      </c>
      <c r="E1406">
        <v>0</v>
      </c>
      <c r="F1406">
        <v>2</v>
      </c>
      <c r="H1406" t="s">
        <v>103</v>
      </c>
      <c r="I1406">
        <f t="shared" si="63"/>
        <v>0</v>
      </c>
      <c r="J1406">
        <f t="shared" si="64"/>
        <v>0</v>
      </c>
      <c r="L1406" t="str">
        <f t="shared" si="65"/>
        <v>6450NULSEN</v>
      </c>
      <c r="M1406" t="s">
        <v>1198</v>
      </c>
    </row>
    <row r="1407" spans="1:13">
      <c r="A1407" t="s">
        <v>1826</v>
      </c>
      <c r="B1407" t="s">
        <v>1846</v>
      </c>
      <c r="C1407" t="s">
        <v>113</v>
      </c>
      <c r="D1407">
        <v>3</v>
      </c>
      <c r="E1407">
        <v>0</v>
      </c>
      <c r="F1407">
        <v>0</v>
      </c>
      <c r="H1407" t="s">
        <v>103</v>
      </c>
      <c r="I1407">
        <f t="shared" si="63"/>
        <v>0</v>
      </c>
      <c r="J1407">
        <f t="shared" si="64"/>
        <v>0</v>
      </c>
      <c r="L1407" t="str">
        <f t="shared" si="65"/>
        <v>6450PINK LAKE</v>
      </c>
      <c r="M1407" t="s">
        <v>1198</v>
      </c>
    </row>
    <row r="1408" spans="1:13">
      <c r="A1408" t="s">
        <v>1826</v>
      </c>
      <c r="B1408" t="s">
        <v>1847</v>
      </c>
      <c r="C1408" t="s">
        <v>113</v>
      </c>
      <c r="D1408">
        <v>3</v>
      </c>
      <c r="E1408">
        <v>0</v>
      </c>
      <c r="F1408">
        <v>2</v>
      </c>
      <c r="H1408" t="s">
        <v>103</v>
      </c>
      <c r="I1408">
        <f t="shared" si="63"/>
        <v>0</v>
      </c>
      <c r="J1408">
        <f t="shared" si="64"/>
        <v>0</v>
      </c>
      <c r="L1408" t="str">
        <f t="shared" si="65"/>
        <v>6450SINCLAIR</v>
      </c>
      <c r="M1408" t="s">
        <v>1198</v>
      </c>
    </row>
    <row r="1409" spans="1:13">
      <c r="A1409" t="s">
        <v>1826</v>
      </c>
      <c r="B1409" t="s">
        <v>1848</v>
      </c>
      <c r="C1409" t="s">
        <v>113</v>
      </c>
      <c r="D1409">
        <v>3</v>
      </c>
      <c r="E1409">
        <v>0</v>
      </c>
      <c r="F1409">
        <v>2</v>
      </c>
      <c r="H1409" t="s">
        <v>103</v>
      </c>
      <c r="I1409">
        <f t="shared" si="63"/>
        <v>0</v>
      </c>
      <c r="J1409">
        <f t="shared" si="64"/>
        <v>0</v>
      </c>
      <c r="L1409" t="str">
        <f t="shared" si="65"/>
        <v>6450WEST BEACH</v>
      </c>
      <c r="M1409" t="s">
        <v>1198</v>
      </c>
    </row>
    <row r="1410" spans="1:13">
      <c r="A1410" t="s">
        <v>1826</v>
      </c>
      <c r="B1410" t="s">
        <v>1849</v>
      </c>
      <c r="C1410" t="s">
        <v>113</v>
      </c>
      <c r="D1410">
        <v>4</v>
      </c>
      <c r="E1410">
        <v>0</v>
      </c>
      <c r="F1410">
        <v>0</v>
      </c>
      <c r="H1410" t="s">
        <v>103</v>
      </c>
      <c r="I1410">
        <f t="shared" ref="I1410:I1473" si="66">IF(ISERROR(VLOOKUP(A1410,SelPostCode,1,FALSE)),0,1)</f>
        <v>0</v>
      </c>
      <c r="J1410">
        <f t="shared" ref="J1410:J1473" si="67">IF(I1410=0,0,IF(ISERROR(VLOOKUP(B1410,SelSuburb,1,FALSE)),0,1))</f>
        <v>0</v>
      </c>
      <c r="L1410" t="str">
        <f t="shared" ref="L1410:L1473" si="68">CONCATENATE(A1410,B1410)</f>
        <v>6450WINDABOUT</v>
      </c>
      <c r="M1410" t="s">
        <v>1198</v>
      </c>
    </row>
    <row r="1411" spans="1:13">
      <c r="A1411" t="s">
        <v>1850</v>
      </c>
      <c r="B1411" t="s">
        <v>1851</v>
      </c>
      <c r="C1411" t="s">
        <v>113</v>
      </c>
      <c r="D1411">
        <v>4</v>
      </c>
      <c r="E1411">
        <v>0</v>
      </c>
      <c r="F1411">
        <v>0</v>
      </c>
      <c r="H1411" t="s">
        <v>103</v>
      </c>
      <c r="I1411">
        <f t="shared" si="66"/>
        <v>0</v>
      </c>
      <c r="J1411">
        <f t="shared" si="67"/>
        <v>0</v>
      </c>
      <c r="L1411" t="str">
        <f t="shared" si="68"/>
        <v>6448GIBSON</v>
      </c>
      <c r="M1411" t="s">
        <v>1198</v>
      </c>
    </row>
    <row r="1412" spans="1:13">
      <c r="A1412" t="s">
        <v>1852</v>
      </c>
      <c r="B1412" t="s">
        <v>1853</v>
      </c>
      <c r="C1412" t="s">
        <v>113</v>
      </c>
      <c r="D1412">
        <v>4</v>
      </c>
      <c r="E1412">
        <v>0</v>
      </c>
      <c r="F1412">
        <v>0</v>
      </c>
      <c r="H1412" t="s">
        <v>103</v>
      </c>
      <c r="I1412">
        <f t="shared" si="66"/>
        <v>0</v>
      </c>
      <c r="J1412">
        <f t="shared" si="67"/>
        <v>0</v>
      </c>
      <c r="L1412" t="str">
        <f t="shared" si="68"/>
        <v>6447LORT RIVER</v>
      </c>
      <c r="M1412" t="s">
        <v>1198</v>
      </c>
    </row>
    <row r="1413" spans="1:13">
      <c r="A1413" t="s">
        <v>1852</v>
      </c>
      <c r="B1413" t="s">
        <v>1854</v>
      </c>
      <c r="C1413" t="s">
        <v>113</v>
      </c>
      <c r="D1413">
        <v>4</v>
      </c>
      <c r="E1413">
        <v>0</v>
      </c>
      <c r="F1413">
        <v>0</v>
      </c>
      <c r="H1413" t="s">
        <v>103</v>
      </c>
      <c r="I1413">
        <f t="shared" si="66"/>
        <v>0</v>
      </c>
      <c r="J1413">
        <f t="shared" si="67"/>
        <v>0</v>
      </c>
      <c r="L1413" t="str">
        <f t="shared" si="68"/>
        <v>6447MOUNT NEY</v>
      </c>
      <c r="M1413" t="s">
        <v>1198</v>
      </c>
    </row>
    <row r="1414" spans="1:13">
      <c r="A1414" t="s">
        <v>1852</v>
      </c>
      <c r="B1414" t="s">
        <v>1855</v>
      </c>
      <c r="C1414" t="s">
        <v>113</v>
      </c>
      <c r="D1414">
        <v>4</v>
      </c>
      <c r="E1414">
        <v>0</v>
      </c>
      <c r="F1414">
        <v>0</v>
      </c>
      <c r="H1414" t="s">
        <v>103</v>
      </c>
      <c r="I1414">
        <f t="shared" si="66"/>
        <v>0</v>
      </c>
      <c r="J1414">
        <f t="shared" si="67"/>
        <v>0</v>
      </c>
      <c r="L1414" t="str">
        <f t="shared" si="68"/>
        <v>6447SCADDAN</v>
      </c>
      <c r="M1414" t="s">
        <v>1198</v>
      </c>
    </row>
    <row r="1415" spans="1:13">
      <c r="A1415" t="s">
        <v>1852</v>
      </c>
      <c r="B1415" t="s">
        <v>1856</v>
      </c>
      <c r="C1415" t="s">
        <v>113</v>
      </c>
      <c r="D1415">
        <v>4</v>
      </c>
      <c r="E1415">
        <v>0</v>
      </c>
      <c r="F1415">
        <v>0</v>
      </c>
      <c r="H1415" t="s">
        <v>103</v>
      </c>
      <c r="I1415">
        <f t="shared" si="66"/>
        <v>0</v>
      </c>
      <c r="J1415">
        <f t="shared" si="67"/>
        <v>0</v>
      </c>
      <c r="L1415" t="str">
        <f t="shared" si="68"/>
        <v>6447WITTENOOM HILLS</v>
      </c>
      <c r="M1415" t="s">
        <v>1198</v>
      </c>
    </row>
    <row r="1416" spans="1:13">
      <c r="A1416" t="s">
        <v>1857</v>
      </c>
      <c r="B1416" t="s">
        <v>1858</v>
      </c>
      <c r="C1416" t="s">
        <v>113</v>
      </c>
      <c r="D1416">
        <v>4</v>
      </c>
      <c r="E1416">
        <v>0</v>
      </c>
      <c r="F1416">
        <v>0</v>
      </c>
      <c r="H1416" t="s">
        <v>155</v>
      </c>
      <c r="I1416">
        <f t="shared" si="66"/>
        <v>0</v>
      </c>
      <c r="J1416">
        <f t="shared" si="67"/>
        <v>0</v>
      </c>
      <c r="L1416" t="str">
        <f t="shared" si="68"/>
        <v>6446GRASS PATCH</v>
      </c>
      <c r="M1416" t="s">
        <v>1198</v>
      </c>
    </row>
    <row r="1417" spans="1:13">
      <c r="A1417" t="s">
        <v>1859</v>
      </c>
      <c r="B1417" t="s">
        <v>1860</v>
      </c>
      <c r="C1417" t="s">
        <v>113</v>
      </c>
      <c r="D1417">
        <v>4</v>
      </c>
      <c r="E1417">
        <v>0</v>
      </c>
      <c r="F1417">
        <v>0</v>
      </c>
      <c r="H1417" t="s">
        <v>155</v>
      </c>
      <c r="I1417">
        <f t="shared" si="66"/>
        <v>0</v>
      </c>
      <c r="J1417">
        <f t="shared" si="67"/>
        <v>0</v>
      </c>
      <c r="L1417" t="str">
        <f t="shared" si="68"/>
        <v>6445NORTH CASCADE</v>
      </c>
      <c r="M1417" t="s">
        <v>1198</v>
      </c>
    </row>
    <row r="1418" spans="1:13">
      <c r="A1418" t="s">
        <v>1859</v>
      </c>
      <c r="B1418" t="s">
        <v>1861</v>
      </c>
      <c r="C1418" t="s">
        <v>113</v>
      </c>
      <c r="D1418">
        <v>4</v>
      </c>
      <c r="E1418">
        <v>0</v>
      </c>
      <c r="F1418">
        <v>0</v>
      </c>
      <c r="H1418" t="s">
        <v>155</v>
      </c>
      <c r="I1418">
        <f t="shared" si="66"/>
        <v>0</v>
      </c>
      <c r="J1418">
        <f t="shared" si="67"/>
        <v>0</v>
      </c>
      <c r="L1418" t="str">
        <f t="shared" si="68"/>
        <v>6445SALMON GUMS</v>
      </c>
      <c r="M1418" t="s">
        <v>1198</v>
      </c>
    </row>
    <row r="1419" spans="1:13">
      <c r="A1419" t="s">
        <v>1862</v>
      </c>
      <c r="B1419" t="s">
        <v>1863</v>
      </c>
      <c r="C1419" t="s">
        <v>113</v>
      </c>
      <c r="D1419">
        <v>4</v>
      </c>
      <c r="E1419">
        <v>0</v>
      </c>
      <c r="F1419">
        <v>0</v>
      </c>
      <c r="H1419" t="s">
        <v>155</v>
      </c>
      <c r="I1419">
        <f t="shared" si="66"/>
        <v>0</v>
      </c>
      <c r="J1419">
        <f t="shared" si="67"/>
        <v>0</v>
      </c>
      <c r="L1419" t="str">
        <f t="shared" si="68"/>
        <v>6443BALLADONIA</v>
      </c>
      <c r="M1419" t="s">
        <v>1198</v>
      </c>
    </row>
    <row r="1420" spans="1:13">
      <c r="A1420" t="s">
        <v>1862</v>
      </c>
      <c r="B1420" t="s">
        <v>1864</v>
      </c>
      <c r="C1420" t="s">
        <v>113</v>
      </c>
      <c r="D1420">
        <v>4</v>
      </c>
      <c r="E1420">
        <v>0</v>
      </c>
      <c r="F1420">
        <v>0</v>
      </c>
      <c r="H1420" t="s">
        <v>155</v>
      </c>
      <c r="I1420">
        <f t="shared" si="66"/>
        <v>0</v>
      </c>
      <c r="J1420">
        <f t="shared" si="67"/>
        <v>0</v>
      </c>
      <c r="L1420" t="str">
        <f t="shared" si="68"/>
        <v>6443CAIGUNA</v>
      </c>
      <c r="M1420" t="s">
        <v>1198</v>
      </c>
    </row>
    <row r="1421" spans="1:13">
      <c r="A1421" t="s">
        <v>1862</v>
      </c>
      <c r="B1421" t="s">
        <v>1865</v>
      </c>
      <c r="C1421" t="s">
        <v>113</v>
      </c>
      <c r="D1421">
        <v>4</v>
      </c>
      <c r="E1421">
        <v>0</v>
      </c>
      <c r="F1421">
        <v>0</v>
      </c>
      <c r="H1421" t="s">
        <v>155</v>
      </c>
      <c r="I1421">
        <f t="shared" si="66"/>
        <v>0</v>
      </c>
      <c r="J1421">
        <f t="shared" si="67"/>
        <v>0</v>
      </c>
      <c r="L1421" t="str">
        <f t="shared" si="68"/>
        <v>6443COCKLEBIDDY</v>
      </c>
      <c r="M1421" t="s">
        <v>1198</v>
      </c>
    </row>
    <row r="1422" spans="1:13">
      <c r="A1422" t="s">
        <v>1862</v>
      </c>
      <c r="B1422" t="s">
        <v>1866</v>
      </c>
      <c r="C1422" t="s">
        <v>113</v>
      </c>
      <c r="D1422">
        <v>5</v>
      </c>
      <c r="E1422">
        <v>0</v>
      </c>
      <c r="F1422">
        <v>0</v>
      </c>
      <c r="H1422" t="s">
        <v>155</v>
      </c>
      <c r="I1422">
        <f t="shared" si="66"/>
        <v>0</v>
      </c>
      <c r="J1422">
        <f t="shared" si="67"/>
        <v>0</v>
      </c>
      <c r="L1422" t="str">
        <f t="shared" si="68"/>
        <v>6443DUNDAS</v>
      </c>
      <c r="M1422" t="s">
        <v>1198</v>
      </c>
    </row>
    <row r="1423" spans="1:13">
      <c r="A1423" t="s">
        <v>1862</v>
      </c>
      <c r="B1423" t="s">
        <v>1867</v>
      </c>
      <c r="C1423" t="s">
        <v>113</v>
      </c>
      <c r="D1423">
        <v>4</v>
      </c>
      <c r="E1423">
        <v>0</v>
      </c>
      <c r="F1423">
        <v>0</v>
      </c>
      <c r="H1423" t="s">
        <v>155</v>
      </c>
      <c r="I1423">
        <f t="shared" si="66"/>
        <v>0</v>
      </c>
      <c r="J1423">
        <f t="shared" si="67"/>
        <v>0</v>
      </c>
      <c r="L1423" t="str">
        <f t="shared" si="68"/>
        <v>6443EUCLA</v>
      </c>
      <c r="M1423" t="s">
        <v>1198</v>
      </c>
    </row>
    <row r="1424" spans="1:13">
      <c r="A1424" t="s">
        <v>1862</v>
      </c>
      <c r="B1424" t="s">
        <v>1868</v>
      </c>
      <c r="C1424" t="s">
        <v>113</v>
      </c>
      <c r="D1424">
        <v>4</v>
      </c>
      <c r="E1424">
        <v>0</v>
      </c>
      <c r="F1424">
        <v>0</v>
      </c>
      <c r="H1424" t="s">
        <v>155</v>
      </c>
      <c r="I1424">
        <f t="shared" si="66"/>
        <v>0</v>
      </c>
      <c r="J1424">
        <f t="shared" si="67"/>
        <v>0</v>
      </c>
      <c r="L1424" t="str">
        <f t="shared" si="68"/>
        <v>6443FRASER RANGE</v>
      </c>
      <c r="M1424" t="s">
        <v>1198</v>
      </c>
    </row>
    <row r="1425" spans="1:13">
      <c r="A1425" t="s">
        <v>1862</v>
      </c>
      <c r="B1425" t="s">
        <v>1869</v>
      </c>
      <c r="C1425" t="s">
        <v>113</v>
      </c>
      <c r="D1425">
        <v>5</v>
      </c>
      <c r="E1425">
        <v>0</v>
      </c>
      <c r="F1425">
        <v>0</v>
      </c>
      <c r="H1425" t="s">
        <v>155</v>
      </c>
      <c r="I1425">
        <f t="shared" si="66"/>
        <v>0</v>
      </c>
      <c r="J1425">
        <f t="shared" si="67"/>
        <v>0</v>
      </c>
      <c r="L1425" t="str">
        <f t="shared" si="68"/>
        <v>6443HIGGINSVILLE</v>
      </c>
      <c r="M1425" t="s">
        <v>1198</v>
      </c>
    </row>
    <row r="1426" spans="1:13">
      <c r="A1426" t="s">
        <v>1862</v>
      </c>
      <c r="B1426" t="s">
        <v>1870</v>
      </c>
      <c r="C1426" t="s">
        <v>113</v>
      </c>
      <c r="D1426">
        <v>4</v>
      </c>
      <c r="E1426">
        <v>0</v>
      </c>
      <c r="F1426">
        <v>0</v>
      </c>
      <c r="H1426" t="s">
        <v>155</v>
      </c>
      <c r="I1426">
        <f t="shared" si="66"/>
        <v>0</v>
      </c>
      <c r="J1426">
        <f t="shared" si="67"/>
        <v>0</v>
      </c>
      <c r="L1426" t="str">
        <f t="shared" si="68"/>
        <v>6443MADURA</v>
      </c>
      <c r="M1426" t="s">
        <v>1198</v>
      </c>
    </row>
    <row r="1427" spans="1:13">
      <c r="A1427" t="s">
        <v>1862</v>
      </c>
      <c r="B1427" t="s">
        <v>1871</v>
      </c>
      <c r="C1427" t="s">
        <v>113</v>
      </c>
      <c r="D1427">
        <v>4</v>
      </c>
      <c r="E1427">
        <v>0</v>
      </c>
      <c r="F1427">
        <v>0</v>
      </c>
      <c r="H1427" t="s">
        <v>155</v>
      </c>
      <c r="I1427">
        <f t="shared" si="66"/>
        <v>0</v>
      </c>
      <c r="J1427">
        <f t="shared" si="67"/>
        <v>0</v>
      </c>
      <c r="L1427" t="str">
        <f t="shared" si="68"/>
        <v>6443MUNDRABILLA</v>
      </c>
      <c r="M1427" t="s">
        <v>1198</v>
      </c>
    </row>
    <row r="1428" spans="1:13">
      <c r="A1428" t="s">
        <v>1862</v>
      </c>
      <c r="B1428" t="s">
        <v>1872</v>
      </c>
      <c r="C1428" t="s">
        <v>113</v>
      </c>
      <c r="D1428">
        <v>4</v>
      </c>
      <c r="E1428">
        <v>0</v>
      </c>
      <c r="F1428">
        <v>0</v>
      </c>
      <c r="H1428" t="s">
        <v>155</v>
      </c>
      <c r="I1428">
        <f t="shared" si="66"/>
        <v>0</v>
      </c>
      <c r="J1428">
        <f t="shared" si="67"/>
        <v>0</v>
      </c>
      <c r="L1428" t="str">
        <f t="shared" si="68"/>
        <v>6443NORSEMAN</v>
      </c>
      <c r="M1428" t="s">
        <v>1198</v>
      </c>
    </row>
    <row r="1429" spans="1:13">
      <c r="A1429" t="s">
        <v>1862</v>
      </c>
      <c r="B1429" t="s">
        <v>1873</v>
      </c>
      <c r="C1429" t="s">
        <v>113</v>
      </c>
      <c r="D1429">
        <v>4</v>
      </c>
      <c r="E1429">
        <v>0</v>
      </c>
      <c r="F1429">
        <v>0</v>
      </c>
      <c r="H1429" t="s">
        <v>155</v>
      </c>
      <c r="I1429">
        <f t="shared" si="66"/>
        <v>0</v>
      </c>
      <c r="J1429">
        <f t="shared" si="67"/>
        <v>0</v>
      </c>
      <c r="L1429" t="str">
        <f t="shared" si="68"/>
        <v>6443WIDGIEMOOLTHA</v>
      </c>
      <c r="M1429" t="s">
        <v>1198</v>
      </c>
    </row>
    <row r="1430" spans="1:13">
      <c r="A1430" t="s">
        <v>1874</v>
      </c>
      <c r="B1430" t="s">
        <v>1875</v>
      </c>
      <c r="C1430" t="s">
        <v>113</v>
      </c>
      <c r="D1430">
        <v>4</v>
      </c>
      <c r="E1430">
        <v>0</v>
      </c>
      <c r="F1430">
        <v>0</v>
      </c>
      <c r="H1430" t="s">
        <v>155</v>
      </c>
      <c r="I1430">
        <f t="shared" si="66"/>
        <v>0</v>
      </c>
      <c r="J1430">
        <f t="shared" si="67"/>
        <v>0</v>
      </c>
      <c r="L1430" t="str">
        <f t="shared" si="68"/>
        <v>6442KAMBALDA</v>
      </c>
      <c r="M1430" t="s">
        <v>1198</v>
      </c>
    </row>
    <row r="1431" spans="1:13">
      <c r="A1431" t="s">
        <v>1874</v>
      </c>
      <c r="B1431" t="s">
        <v>1876</v>
      </c>
      <c r="C1431" t="s">
        <v>113</v>
      </c>
      <c r="D1431">
        <v>4</v>
      </c>
      <c r="E1431">
        <v>0</v>
      </c>
      <c r="F1431">
        <v>0</v>
      </c>
      <c r="H1431" t="s">
        <v>155</v>
      </c>
      <c r="I1431">
        <f t="shared" si="66"/>
        <v>0</v>
      </c>
      <c r="J1431">
        <f t="shared" si="67"/>
        <v>0</v>
      </c>
      <c r="L1431" t="str">
        <f t="shared" si="68"/>
        <v>6442KAMBALDA EAST</v>
      </c>
      <c r="M1431" t="s">
        <v>1198</v>
      </c>
    </row>
    <row r="1432" spans="1:13">
      <c r="A1432" t="s">
        <v>1874</v>
      </c>
      <c r="B1432" t="s">
        <v>1877</v>
      </c>
      <c r="C1432" t="s">
        <v>113</v>
      </c>
      <c r="D1432">
        <v>4</v>
      </c>
      <c r="E1432">
        <v>0</v>
      </c>
      <c r="F1432">
        <v>0</v>
      </c>
      <c r="H1432" t="s">
        <v>155</v>
      </c>
      <c r="I1432">
        <f t="shared" si="66"/>
        <v>0</v>
      </c>
      <c r="J1432">
        <f t="shared" si="67"/>
        <v>0</v>
      </c>
      <c r="L1432" t="str">
        <f t="shared" si="68"/>
        <v>6442KAMBALDA WEST</v>
      </c>
      <c r="M1432" t="s">
        <v>1198</v>
      </c>
    </row>
    <row r="1433" spans="1:13">
      <c r="A1433" t="s">
        <v>1878</v>
      </c>
      <c r="B1433" t="s">
        <v>1879</v>
      </c>
      <c r="C1433" t="s">
        <v>113</v>
      </c>
      <c r="D1433">
        <v>4</v>
      </c>
      <c r="E1433">
        <v>0</v>
      </c>
      <c r="F1433">
        <v>0</v>
      </c>
      <c r="H1433" t="s">
        <v>155</v>
      </c>
      <c r="I1433">
        <f t="shared" si="66"/>
        <v>0</v>
      </c>
      <c r="J1433">
        <f t="shared" si="67"/>
        <v>0</v>
      </c>
      <c r="L1433" t="str">
        <f t="shared" si="68"/>
        <v>6440BANDYA</v>
      </c>
      <c r="M1433" t="s">
        <v>1198</v>
      </c>
    </row>
    <row r="1434" spans="1:13">
      <c r="A1434" t="s">
        <v>1878</v>
      </c>
      <c r="B1434" t="s">
        <v>1880</v>
      </c>
      <c r="C1434" t="s">
        <v>113</v>
      </c>
      <c r="D1434">
        <v>4</v>
      </c>
      <c r="E1434">
        <v>0</v>
      </c>
      <c r="F1434">
        <v>0</v>
      </c>
      <c r="H1434" t="s">
        <v>155</v>
      </c>
      <c r="I1434">
        <f t="shared" si="66"/>
        <v>0</v>
      </c>
      <c r="J1434">
        <f t="shared" si="67"/>
        <v>0</v>
      </c>
      <c r="L1434" t="str">
        <f t="shared" si="68"/>
        <v>6440BEADELL</v>
      </c>
      <c r="M1434" t="s">
        <v>1198</v>
      </c>
    </row>
    <row r="1435" spans="1:13">
      <c r="A1435" t="s">
        <v>1878</v>
      </c>
      <c r="B1435" t="s">
        <v>1881</v>
      </c>
      <c r="C1435" t="s">
        <v>113</v>
      </c>
      <c r="D1435">
        <v>4</v>
      </c>
      <c r="E1435">
        <v>0</v>
      </c>
      <c r="F1435">
        <v>0</v>
      </c>
      <c r="H1435" t="s">
        <v>155</v>
      </c>
      <c r="I1435">
        <f t="shared" si="66"/>
        <v>0</v>
      </c>
      <c r="J1435">
        <f t="shared" si="67"/>
        <v>0</v>
      </c>
      <c r="L1435" t="str">
        <f t="shared" si="68"/>
        <v>6440BURTVILLE</v>
      </c>
      <c r="M1435" t="s">
        <v>1198</v>
      </c>
    </row>
    <row r="1436" spans="1:13">
      <c r="A1436" t="s">
        <v>1878</v>
      </c>
      <c r="B1436" t="s">
        <v>1882</v>
      </c>
      <c r="C1436" t="s">
        <v>113</v>
      </c>
      <c r="D1436">
        <v>4</v>
      </c>
      <c r="E1436">
        <v>0</v>
      </c>
      <c r="F1436">
        <v>0</v>
      </c>
      <c r="H1436" t="s">
        <v>155</v>
      </c>
      <c r="I1436">
        <f t="shared" si="66"/>
        <v>0</v>
      </c>
      <c r="J1436">
        <f t="shared" si="67"/>
        <v>0</v>
      </c>
      <c r="L1436" t="str">
        <f t="shared" si="68"/>
        <v>6440COSMO NEWBERY</v>
      </c>
      <c r="M1436" t="s">
        <v>1198</v>
      </c>
    </row>
    <row r="1437" spans="1:13">
      <c r="A1437" t="s">
        <v>1878</v>
      </c>
      <c r="B1437" t="s">
        <v>1883</v>
      </c>
      <c r="C1437" t="s">
        <v>113</v>
      </c>
      <c r="D1437">
        <v>4</v>
      </c>
      <c r="E1437">
        <v>0</v>
      </c>
      <c r="F1437">
        <v>0</v>
      </c>
      <c r="H1437" t="s">
        <v>155</v>
      </c>
      <c r="I1437">
        <f t="shared" si="66"/>
        <v>0</v>
      </c>
      <c r="J1437">
        <f t="shared" si="67"/>
        <v>0</v>
      </c>
      <c r="L1437" t="str">
        <f t="shared" si="68"/>
        <v>6440LAKE WELLS</v>
      </c>
      <c r="M1437" t="s">
        <v>1198</v>
      </c>
    </row>
    <row r="1438" spans="1:13">
      <c r="A1438" t="s">
        <v>1878</v>
      </c>
      <c r="B1438" t="s">
        <v>1884</v>
      </c>
      <c r="C1438" t="s">
        <v>113</v>
      </c>
      <c r="D1438">
        <v>4</v>
      </c>
      <c r="E1438">
        <v>0</v>
      </c>
      <c r="F1438">
        <v>0</v>
      </c>
      <c r="H1438" t="s">
        <v>155</v>
      </c>
      <c r="I1438">
        <f t="shared" si="66"/>
        <v>0</v>
      </c>
      <c r="J1438">
        <f t="shared" si="67"/>
        <v>0</v>
      </c>
      <c r="L1438" t="str">
        <f t="shared" si="68"/>
        <v>6440LAVERTON</v>
      </c>
      <c r="M1438" t="s">
        <v>1198</v>
      </c>
    </row>
    <row r="1439" spans="1:13">
      <c r="A1439" t="s">
        <v>1878</v>
      </c>
      <c r="B1439" t="s">
        <v>1885</v>
      </c>
      <c r="C1439" t="s">
        <v>113</v>
      </c>
      <c r="D1439">
        <v>4</v>
      </c>
      <c r="E1439">
        <v>0</v>
      </c>
      <c r="F1439">
        <v>0</v>
      </c>
      <c r="H1439" t="s">
        <v>155</v>
      </c>
      <c r="I1439">
        <f t="shared" si="66"/>
        <v>0</v>
      </c>
      <c r="J1439">
        <f t="shared" si="67"/>
        <v>0</v>
      </c>
      <c r="L1439" t="str">
        <f t="shared" si="68"/>
        <v>6440NEALE</v>
      </c>
      <c r="M1439" t="s">
        <v>1198</v>
      </c>
    </row>
    <row r="1440" spans="1:13">
      <c r="A1440" t="s">
        <v>1886</v>
      </c>
      <c r="B1440" t="s">
        <v>1887</v>
      </c>
      <c r="C1440" t="s">
        <v>113</v>
      </c>
      <c r="D1440">
        <v>4</v>
      </c>
      <c r="E1440">
        <v>0</v>
      </c>
      <c r="F1440">
        <v>0</v>
      </c>
      <c r="H1440" t="s">
        <v>155</v>
      </c>
      <c r="I1440">
        <f t="shared" si="66"/>
        <v>0</v>
      </c>
      <c r="J1440">
        <f t="shared" si="67"/>
        <v>0</v>
      </c>
      <c r="L1440" t="str">
        <f t="shared" si="68"/>
        <v>6438LAKE DARLOT</v>
      </c>
      <c r="M1440" t="s">
        <v>1198</v>
      </c>
    </row>
    <row r="1441" spans="1:13">
      <c r="A1441" t="s">
        <v>1886</v>
      </c>
      <c r="B1441" t="s">
        <v>1888</v>
      </c>
      <c r="C1441" t="s">
        <v>113</v>
      </c>
      <c r="D1441">
        <v>4</v>
      </c>
      <c r="E1441">
        <v>0</v>
      </c>
      <c r="F1441">
        <v>0</v>
      </c>
      <c r="H1441" t="s">
        <v>155</v>
      </c>
      <c r="I1441">
        <f t="shared" si="66"/>
        <v>0</v>
      </c>
      <c r="J1441">
        <f t="shared" si="67"/>
        <v>0</v>
      </c>
      <c r="L1441" t="str">
        <f t="shared" si="68"/>
        <v>6438LEONORA</v>
      </c>
      <c r="M1441" t="s">
        <v>1198</v>
      </c>
    </row>
    <row r="1442" spans="1:13">
      <c r="A1442" t="s">
        <v>1889</v>
      </c>
      <c r="B1442" t="s">
        <v>1890</v>
      </c>
      <c r="C1442" t="s">
        <v>113</v>
      </c>
      <c r="D1442">
        <v>4</v>
      </c>
      <c r="E1442">
        <v>0</v>
      </c>
      <c r="F1442">
        <v>0</v>
      </c>
      <c r="H1442" t="s">
        <v>155</v>
      </c>
      <c r="I1442">
        <f t="shared" si="66"/>
        <v>0</v>
      </c>
      <c r="J1442">
        <f t="shared" si="67"/>
        <v>0</v>
      </c>
      <c r="L1442" t="str">
        <f t="shared" si="68"/>
        <v>6437LEINSTER</v>
      </c>
      <c r="M1442" t="s">
        <v>1198</v>
      </c>
    </row>
    <row r="1443" spans="1:13">
      <c r="A1443" t="s">
        <v>1889</v>
      </c>
      <c r="B1443" t="s">
        <v>1891</v>
      </c>
      <c r="C1443" t="s">
        <v>113</v>
      </c>
      <c r="D1443">
        <v>5</v>
      </c>
      <c r="E1443">
        <v>0</v>
      </c>
      <c r="F1443">
        <v>0</v>
      </c>
      <c r="H1443" t="s">
        <v>155</v>
      </c>
      <c r="I1443">
        <f t="shared" si="66"/>
        <v>0</v>
      </c>
      <c r="J1443">
        <f t="shared" si="67"/>
        <v>0</v>
      </c>
      <c r="L1443" t="str">
        <f t="shared" si="68"/>
        <v>6437SIR SAMUEL</v>
      </c>
      <c r="M1443" t="s">
        <v>1198</v>
      </c>
    </row>
    <row r="1444" spans="1:13">
      <c r="A1444" t="s">
        <v>1892</v>
      </c>
      <c r="B1444" t="s">
        <v>1893</v>
      </c>
      <c r="C1444" t="s">
        <v>113</v>
      </c>
      <c r="D1444">
        <v>4</v>
      </c>
      <c r="E1444">
        <v>0</v>
      </c>
      <c r="F1444">
        <v>0</v>
      </c>
      <c r="H1444" t="s">
        <v>155</v>
      </c>
      <c r="I1444">
        <f t="shared" si="66"/>
        <v>0</v>
      </c>
      <c r="J1444">
        <f t="shared" si="67"/>
        <v>0</v>
      </c>
      <c r="L1444" t="str">
        <f t="shared" si="68"/>
        <v>6436MENZIES</v>
      </c>
      <c r="M1444" t="s">
        <v>1198</v>
      </c>
    </row>
    <row r="1445" spans="1:13">
      <c r="A1445" t="s">
        <v>1892</v>
      </c>
      <c r="B1445" t="s">
        <v>1894</v>
      </c>
      <c r="C1445" t="s">
        <v>113</v>
      </c>
      <c r="D1445">
        <v>4</v>
      </c>
      <c r="E1445">
        <v>0</v>
      </c>
      <c r="F1445">
        <v>0</v>
      </c>
      <c r="H1445" t="s">
        <v>155</v>
      </c>
      <c r="I1445">
        <f t="shared" si="66"/>
        <v>0</v>
      </c>
      <c r="J1445">
        <f t="shared" si="67"/>
        <v>0</v>
      </c>
      <c r="L1445" t="str">
        <f t="shared" si="68"/>
        <v>6436ULARRING</v>
      </c>
      <c r="M1445" t="s">
        <v>1198</v>
      </c>
    </row>
    <row r="1446" spans="1:13">
      <c r="A1446" t="s">
        <v>1895</v>
      </c>
      <c r="B1446" t="s">
        <v>1896</v>
      </c>
      <c r="C1446" t="s">
        <v>113</v>
      </c>
      <c r="D1446">
        <v>4</v>
      </c>
      <c r="E1446">
        <v>0</v>
      </c>
      <c r="F1446">
        <v>0</v>
      </c>
      <c r="H1446" t="s">
        <v>155</v>
      </c>
      <c r="I1446">
        <f t="shared" si="66"/>
        <v>0</v>
      </c>
      <c r="J1446">
        <f t="shared" si="67"/>
        <v>0</v>
      </c>
      <c r="L1446" t="str">
        <f t="shared" si="68"/>
        <v>6435AGNEW</v>
      </c>
      <c r="M1446" t="e">
        <v>#N/A</v>
      </c>
    </row>
    <row r="1447" spans="1:13">
      <c r="A1447" t="s">
        <v>1897</v>
      </c>
      <c r="B1447" t="s">
        <v>1898</v>
      </c>
      <c r="C1447" t="s">
        <v>113</v>
      </c>
      <c r="D1447">
        <v>4</v>
      </c>
      <c r="E1447">
        <v>0</v>
      </c>
      <c r="F1447">
        <v>0</v>
      </c>
      <c r="H1447" t="s">
        <v>155</v>
      </c>
      <c r="I1447">
        <f t="shared" si="66"/>
        <v>0</v>
      </c>
      <c r="J1447">
        <f t="shared" si="67"/>
        <v>0</v>
      </c>
      <c r="L1447" t="str">
        <f t="shared" si="68"/>
        <v>6434CUNDEELEE</v>
      </c>
      <c r="M1447" t="s">
        <v>1198</v>
      </c>
    </row>
    <row r="1448" spans="1:13">
      <c r="A1448" t="s">
        <v>1897</v>
      </c>
      <c r="B1448" t="s">
        <v>1899</v>
      </c>
      <c r="C1448" t="s">
        <v>113</v>
      </c>
      <c r="D1448">
        <v>4</v>
      </c>
      <c r="E1448">
        <v>0</v>
      </c>
      <c r="F1448">
        <v>0</v>
      </c>
      <c r="H1448" t="s">
        <v>155</v>
      </c>
      <c r="I1448">
        <f t="shared" si="66"/>
        <v>0</v>
      </c>
      <c r="J1448">
        <f t="shared" si="67"/>
        <v>0</v>
      </c>
      <c r="L1448" t="str">
        <f t="shared" si="68"/>
        <v>6434FORREST</v>
      </c>
      <c r="M1448" t="s">
        <v>1198</v>
      </c>
    </row>
    <row r="1449" spans="1:13">
      <c r="A1449" t="s">
        <v>1897</v>
      </c>
      <c r="B1449" t="s">
        <v>1900</v>
      </c>
      <c r="C1449" t="s">
        <v>113</v>
      </c>
      <c r="D1449">
        <v>4</v>
      </c>
      <c r="E1449">
        <v>0</v>
      </c>
      <c r="F1449">
        <v>0</v>
      </c>
      <c r="H1449" t="s">
        <v>155</v>
      </c>
      <c r="I1449">
        <f t="shared" si="66"/>
        <v>0</v>
      </c>
      <c r="J1449">
        <f t="shared" si="67"/>
        <v>0</v>
      </c>
      <c r="L1449" t="str">
        <f t="shared" si="68"/>
        <v>6434PARKESTON</v>
      </c>
      <c r="M1449" t="s">
        <v>1198</v>
      </c>
    </row>
    <row r="1450" spans="1:13">
      <c r="A1450" t="s">
        <v>1897</v>
      </c>
      <c r="B1450" t="s">
        <v>1901</v>
      </c>
      <c r="C1450" t="s">
        <v>113</v>
      </c>
      <c r="D1450">
        <v>4</v>
      </c>
      <c r="E1450">
        <v>0</v>
      </c>
      <c r="F1450">
        <v>0</v>
      </c>
      <c r="H1450" t="s">
        <v>155</v>
      </c>
      <c r="I1450">
        <f t="shared" si="66"/>
        <v>0</v>
      </c>
      <c r="J1450">
        <f t="shared" si="67"/>
        <v>0</v>
      </c>
      <c r="L1450" t="str">
        <f t="shared" si="68"/>
        <v>6434RAWLINNA</v>
      </c>
      <c r="M1450" t="s">
        <v>1198</v>
      </c>
    </row>
    <row r="1451" spans="1:13">
      <c r="A1451" t="s">
        <v>1897</v>
      </c>
      <c r="B1451" t="s">
        <v>1902</v>
      </c>
      <c r="C1451" t="s">
        <v>113</v>
      </c>
      <c r="D1451">
        <v>4</v>
      </c>
      <c r="E1451">
        <v>0</v>
      </c>
      <c r="F1451">
        <v>0</v>
      </c>
      <c r="H1451" t="s">
        <v>155</v>
      </c>
      <c r="I1451">
        <f t="shared" si="66"/>
        <v>0</v>
      </c>
      <c r="J1451">
        <f t="shared" si="67"/>
        <v>0</v>
      </c>
      <c r="L1451" t="str">
        <f t="shared" si="68"/>
        <v>6434ZANTHUS</v>
      </c>
      <c r="M1451" t="s">
        <v>1198</v>
      </c>
    </row>
    <row r="1452" spans="1:13">
      <c r="A1452" t="s">
        <v>1903</v>
      </c>
      <c r="B1452" t="s">
        <v>1904</v>
      </c>
      <c r="C1452" t="s">
        <v>113</v>
      </c>
      <c r="D1452">
        <v>2</v>
      </c>
      <c r="E1452">
        <v>0</v>
      </c>
      <c r="F1452">
        <v>2</v>
      </c>
      <c r="H1452" t="s">
        <v>155</v>
      </c>
      <c r="I1452">
        <f t="shared" si="66"/>
        <v>0</v>
      </c>
      <c r="J1452">
        <f t="shared" si="67"/>
        <v>0</v>
      </c>
      <c r="L1452" t="str">
        <f t="shared" si="68"/>
        <v>6433HANNANS</v>
      </c>
      <c r="M1452" t="e">
        <v>#N/A</v>
      </c>
    </row>
    <row r="1453" spans="1:13">
      <c r="A1453" t="s">
        <v>1903</v>
      </c>
      <c r="B1453" t="s">
        <v>1905</v>
      </c>
      <c r="C1453" t="s">
        <v>113</v>
      </c>
      <c r="D1453">
        <v>2</v>
      </c>
      <c r="E1453">
        <v>0</v>
      </c>
      <c r="F1453">
        <v>2</v>
      </c>
      <c r="H1453" t="s">
        <v>155</v>
      </c>
      <c r="I1453">
        <f t="shared" si="66"/>
        <v>0</v>
      </c>
      <c r="J1453">
        <f t="shared" si="67"/>
        <v>0</v>
      </c>
      <c r="L1453" t="str">
        <f t="shared" si="68"/>
        <v>6433KALGOORLIE</v>
      </c>
      <c r="M1453" t="e">
        <v>#N/A</v>
      </c>
    </row>
    <row r="1454" spans="1:13">
      <c r="A1454" t="s">
        <v>1906</v>
      </c>
      <c r="B1454" t="s">
        <v>1907</v>
      </c>
      <c r="C1454" t="s">
        <v>113</v>
      </c>
      <c r="D1454">
        <v>5</v>
      </c>
      <c r="E1454">
        <v>0</v>
      </c>
      <c r="F1454">
        <v>0</v>
      </c>
      <c r="H1454" t="s">
        <v>155</v>
      </c>
      <c r="I1454">
        <f t="shared" si="66"/>
        <v>0</v>
      </c>
      <c r="J1454">
        <f t="shared" si="67"/>
        <v>0</v>
      </c>
      <c r="L1454" t="str">
        <f t="shared" si="68"/>
        <v>6432BOULDER</v>
      </c>
      <c r="M1454" t="s">
        <v>1198</v>
      </c>
    </row>
    <row r="1455" spans="1:13">
      <c r="A1455" t="s">
        <v>1906</v>
      </c>
      <c r="B1455" t="s">
        <v>1908</v>
      </c>
      <c r="C1455" t="s">
        <v>113</v>
      </c>
      <c r="D1455">
        <v>5</v>
      </c>
      <c r="E1455">
        <v>0</v>
      </c>
      <c r="F1455">
        <v>0</v>
      </c>
      <c r="H1455" t="s">
        <v>155</v>
      </c>
      <c r="I1455">
        <f t="shared" si="66"/>
        <v>0</v>
      </c>
      <c r="J1455">
        <f t="shared" si="67"/>
        <v>0</v>
      </c>
      <c r="L1455" t="str">
        <f t="shared" si="68"/>
        <v>6432FIMISTON</v>
      </c>
      <c r="M1455" t="s">
        <v>1198</v>
      </c>
    </row>
    <row r="1456" spans="1:13">
      <c r="A1456" t="s">
        <v>1906</v>
      </c>
      <c r="B1456" t="s">
        <v>1909</v>
      </c>
      <c r="C1456" t="s">
        <v>113</v>
      </c>
      <c r="D1456">
        <v>5</v>
      </c>
      <c r="E1456">
        <v>0</v>
      </c>
      <c r="F1456">
        <v>0</v>
      </c>
      <c r="H1456" t="s">
        <v>155</v>
      </c>
      <c r="I1456">
        <f t="shared" si="66"/>
        <v>0</v>
      </c>
      <c r="J1456">
        <f t="shared" si="67"/>
        <v>0</v>
      </c>
      <c r="L1456" t="str">
        <f t="shared" si="68"/>
        <v>6432SOUTH BOULDER</v>
      </c>
      <c r="M1456" t="s">
        <v>1198</v>
      </c>
    </row>
    <row r="1457" spans="1:13">
      <c r="A1457" t="s">
        <v>1906</v>
      </c>
      <c r="B1457" t="s">
        <v>1910</v>
      </c>
      <c r="C1457" t="s">
        <v>113</v>
      </c>
      <c r="D1457">
        <v>5</v>
      </c>
      <c r="E1457">
        <v>0</v>
      </c>
      <c r="F1457">
        <v>0</v>
      </c>
      <c r="H1457" t="s">
        <v>155</v>
      </c>
      <c r="I1457">
        <f t="shared" si="66"/>
        <v>0</v>
      </c>
      <c r="J1457">
        <f t="shared" si="67"/>
        <v>0</v>
      </c>
      <c r="L1457" t="str">
        <f t="shared" si="68"/>
        <v>6432VICTORY HEIGHTS</v>
      </c>
      <c r="M1457" t="s">
        <v>1198</v>
      </c>
    </row>
    <row r="1458" spans="1:13">
      <c r="A1458" t="s">
        <v>1911</v>
      </c>
      <c r="B1458" t="s">
        <v>1912</v>
      </c>
      <c r="C1458" t="s">
        <v>113</v>
      </c>
      <c r="D1458">
        <v>4</v>
      </c>
      <c r="E1458">
        <v>0</v>
      </c>
      <c r="F1458">
        <v>0</v>
      </c>
      <c r="H1458" t="s">
        <v>155</v>
      </c>
      <c r="I1458">
        <f t="shared" si="66"/>
        <v>0</v>
      </c>
      <c r="J1458">
        <f t="shared" si="67"/>
        <v>0</v>
      </c>
      <c r="L1458" t="str">
        <f t="shared" si="68"/>
        <v>6431BOORARA</v>
      </c>
      <c r="M1458" t="s">
        <v>1198</v>
      </c>
    </row>
    <row r="1459" spans="1:13">
      <c r="A1459" t="s">
        <v>1911</v>
      </c>
      <c r="B1459" t="s">
        <v>1913</v>
      </c>
      <c r="C1459" t="s">
        <v>113</v>
      </c>
      <c r="D1459">
        <v>4</v>
      </c>
      <c r="E1459">
        <v>0</v>
      </c>
      <c r="F1459">
        <v>0</v>
      </c>
      <c r="H1459" t="s">
        <v>155</v>
      </c>
      <c r="I1459">
        <f t="shared" si="66"/>
        <v>0</v>
      </c>
      <c r="J1459">
        <f t="shared" si="67"/>
        <v>0</v>
      </c>
      <c r="L1459" t="str">
        <f t="shared" si="68"/>
        <v>6431BROWN HILL</v>
      </c>
      <c r="M1459" t="s">
        <v>1198</v>
      </c>
    </row>
    <row r="1460" spans="1:13">
      <c r="A1460" t="s">
        <v>1911</v>
      </c>
      <c r="B1460" t="s">
        <v>1914</v>
      </c>
      <c r="C1460" t="s">
        <v>113</v>
      </c>
      <c r="D1460">
        <v>4</v>
      </c>
      <c r="E1460">
        <v>0</v>
      </c>
      <c r="F1460">
        <v>0</v>
      </c>
      <c r="H1460" t="s">
        <v>155</v>
      </c>
      <c r="I1460">
        <f t="shared" si="66"/>
        <v>0</v>
      </c>
      <c r="J1460">
        <f t="shared" si="67"/>
        <v>0</v>
      </c>
      <c r="L1460" t="str">
        <f t="shared" si="68"/>
        <v>6431BULONG</v>
      </c>
      <c r="M1460" t="s">
        <v>1198</v>
      </c>
    </row>
    <row r="1461" spans="1:13">
      <c r="A1461" t="s">
        <v>1911</v>
      </c>
      <c r="B1461" t="s">
        <v>1915</v>
      </c>
      <c r="C1461" t="s">
        <v>113</v>
      </c>
      <c r="D1461">
        <v>4</v>
      </c>
      <c r="E1461">
        <v>0</v>
      </c>
      <c r="F1461">
        <v>0</v>
      </c>
      <c r="H1461" t="s">
        <v>155</v>
      </c>
      <c r="I1461">
        <f t="shared" si="66"/>
        <v>0</v>
      </c>
      <c r="J1461">
        <f t="shared" si="67"/>
        <v>0</v>
      </c>
      <c r="L1461" t="str">
        <f t="shared" si="68"/>
        <v>6431EMU FLAT</v>
      </c>
      <c r="M1461" t="s">
        <v>1198</v>
      </c>
    </row>
    <row r="1462" spans="1:13">
      <c r="A1462" t="s">
        <v>1911</v>
      </c>
      <c r="B1462" t="s">
        <v>1916</v>
      </c>
      <c r="C1462" t="s">
        <v>113</v>
      </c>
      <c r="D1462">
        <v>4</v>
      </c>
      <c r="E1462">
        <v>0</v>
      </c>
      <c r="F1462">
        <v>0</v>
      </c>
      <c r="H1462" t="s">
        <v>155</v>
      </c>
      <c r="I1462">
        <f t="shared" si="66"/>
        <v>0</v>
      </c>
      <c r="J1462">
        <f t="shared" si="67"/>
        <v>0</v>
      </c>
      <c r="L1462" t="str">
        <f t="shared" si="68"/>
        <v>6431FEYSVILLE</v>
      </c>
      <c r="M1462" t="s">
        <v>1198</v>
      </c>
    </row>
    <row r="1463" spans="1:13">
      <c r="A1463" t="s">
        <v>1911</v>
      </c>
      <c r="B1463" t="s">
        <v>1917</v>
      </c>
      <c r="C1463" t="s">
        <v>113</v>
      </c>
      <c r="D1463">
        <v>4</v>
      </c>
      <c r="E1463">
        <v>0</v>
      </c>
      <c r="F1463">
        <v>0</v>
      </c>
      <c r="H1463" t="s">
        <v>155</v>
      </c>
      <c r="I1463">
        <f t="shared" si="66"/>
        <v>0</v>
      </c>
      <c r="J1463">
        <f t="shared" si="67"/>
        <v>0</v>
      </c>
      <c r="L1463" t="str">
        <f t="shared" si="68"/>
        <v>6431KANOWNA</v>
      </c>
      <c r="M1463" t="s">
        <v>1198</v>
      </c>
    </row>
    <row r="1464" spans="1:13">
      <c r="A1464" t="s">
        <v>1911</v>
      </c>
      <c r="B1464" t="s">
        <v>1918</v>
      </c>
      <c r="C1464" t="s">
        <v>113</v>
      </c>
      <c r="D1464">
        <v>4</v>
      </c>
      <c r="E1464">
        <v>0</v>
      </c>
      <c r="F1464">
        <v>0</v>
      </c>
      <c r="H1464" t="s">
        <v>155</v>
      </c>
      <c r="I1464">
        <f t="shared" si="66"/>
        <v>0</v>
      </c>
      <c r="J1464">
        <f t="shared" si="67"/>
        <v>0</v>
      </c>
      <c r="L1464" t="str">
        <f t="shared" si="68"/>
        <v>6431KOOKYNIE</v>
      </c>
      <c r="M1464" t="s">
        <v>1198</v>
      </c>
    </row>
    <row r="1465" spans="1:13">
      <c r="A1465" t="s">
        <v>1911</v>
      </c>
      <c r="B1465" t="s">
        <v>1919</v>
      </c>
      <c r="C1465" t="s">
        <v>113</v>
      </c>
      <c r="D1465">
        <v>4</v>
      </c>
      <c r="E1465">
        <v>0</v>
      </c>
      <c r="F1465">
        <v>0</v>
      </c>
      <c r="H1465" t="s">
        <v>155</v>
      </c>
      <c r="I1465">
        <f t="shared" si="66"/>
        <v>0</v>
      </c>
      <c r="J1465">
        <f t="shared" si="67"/>
        <v>0</v>
      </c>
      <c r="L1465" t="str">
        <f t="shared" si="68"/>
        <v>6431KURNALPI</v>
      </c>
      <c r="M1465" t="s">
        <v>1198</v>
      </c>
    </row>
    <row r="1466" spans="1:13">
      <c r="A1466" t="s">
        <v>1911</v>
      </c>
      <c r="B1466" t="s">
        <v>1920</v>
      </c>
      <c r="C1466" t="s">
        <v>113</v>
      </c>
      <c r="D1466">
        <v>4</v>
      </c>
      <c r="E1466">
        <v>0</v>
      </c>
      <c r="F1466">
        <v>0</v>
      </c>
      <c r="H1466" t="s">
        <v>155</v>
      </c>
      <c r="I1466">
        <f t="shared" si="66"/>
        <v>0</v>
      </c>
      <c r="J1466">
        <f t="shared" si="67"/>
        <v>0</v>
      </c>
      <c r="L1466" t="str">
        <f t="shared" si="68"/>
        <v>6431LAKEWOOD</v>
      </c>
      <c r="M1466" t="s">
        <v>1198</v>
      </c>
    </row>
    <row r="1467" spans="1:13">
      <c r="A1467" t="s">
        <v>1911</v>
      </c>
      <c r="B1467" t="s">
        <v>1921</v>
      </c>
      <c r="C1467" t="s">
        <v>113</v>
      </c>
      <c r="D1467">
        <v>4</v>
      </c>
      <c r="E1467">
        <v>0</v>
      </c>
      <c r="F1467">
        <v>0</v>
      </c>
      <c r="H1467" t="s">
        <v>155</v>
      </c>
      <c r="I1467">
        <f t="shared" si="66"/>
        <v>0</v>
      </c>
      <c r="J1467">
        <f t="shared" si="67"/>
        <v>0</v>
      </c>
      <c r="L1467" t="str">
        <f t="shared" si="68"/>
        <v>6431ORA BANDA</v>
      </c>
      <c r="M1467" t="s">
        <v>1198</v>
      </c>
    </row>
    <row r="1468" spans="1:13">
      <c r="A1468" t="s">
        <v>1911</v>
      </c>
      <c r="B1468" t="s">
        <v>1922</v>
      </c>
      <c r="C1468" t="s">
        <v>113</v>
      </c>
      <c r="D1468">
        <v>4</v>
      </c>
      <c r="E1468">
        <v>0</v>
      </c>
      <c r="F1468">
        <v>0</v>
      </c>
      <c r="H1468" t="s">
        <v>155</v>
      </c>
      <c r="I1468">
        <f t="shared" si="66"/>
        <v>0</v>
      </c>
      <c r="J1468">
        <f t="shared" si="67"/>
        <v>0</v>
      </c>
      <c r="L1468" t="str">
        <f t="shared" si="68"/>
        <v>6431PLUMRIDGE LAKES</v>
      </c>
      <c r="M1468" t="s">
        <v>1198</v>
      </c>
    </row>
    <row r="1469" spans="1:13">
      <c r="A1469" t="s">
        <v>1911</v>
      </c>
      <c r="B1469" t="s">
        <v>1923</v>
      </c>
      <c r="C1469" t="s">
        <v>113</v>
      </c>
      <c r="D1469">
        <v>4</v>
      </c>
      <c r="E1469">
        <v>0</v>
      </c>
      <c r="F1469">
        <v>0</v>
      </c>
      <c r="H1469" t="s">
        <v>155</v>
      </c>
      <c r="I1469">
        <f t="shared" si="66"/>
        <v>0</v>
      </c>
      <c r="J1469">
        <f t="shared" si="67"/>
        <v>0</v>
      </c>
      <c r="L1469" t="str">
        <f t="shared" si="68"/>
        <v>6431TRAFALGAR</v>
      </c>
      <c r="M1469" t="s">
        <v>1198</v>
      </c>
    </row>
    <row r="1470" spans="1:13">
      <c r="A1470" t="s">
        <v>1911</v>
      </c>
      <c r="B1470" t="s">
        <v>1924</v>
      </c>
      <c r="C1470" t="s">
        <v>113</v>
      </c>
      <c r="D1470">
        <v>4</v>
      </c>
      <c r="E1470">
        <v>0</v>
      </c>
      <c r="F1470">
        <v>0</v>
      </c>
      <c r="H1470" t="s">
        <v>155</v>
      </c>
      <c r="I1470">
        <f t="shared" si="66"/>
        <v>0</v>
      </c>
      <c r="J1470">
        <f t="shared" si="67"/>
        <v>0</v>
      </c>
      <c r="L1470" t="str">
        <f t="shared" si="68"/>
        <v>6431WARBURTON</v>
      </c>
      <c r="M1470" t="s">
        <v>1198</v>
      </c>
    </row>
    <row r="1471" spans="1:13">
      <c r="A1471" t="s">
        <v>1925</v>
      </c>
      <c r="B1471" t="s">
        <v>1926</v>
      </c>
      <c r="C1471" t="s">
        <v>113</v>
      </c>
      <c r="D1471">
        <v>5</v>
      </c>
      <c r="E1471">
        <v>0</v>
      </c>
      <c r="F1471">
        <v>0</v>
      </c>
      <c r="H1471" t="s">
        <v>155</v>
      </c>
      <c r="I1471">
        <f t="shared" si="66"/>
        <v>0</v>
      </c>
      <c r="J1471">
        <f t="shared" si="67"/>
        <v>0</v>
      </c>
      <c r="L1471" t="str">
        <f t="shared" si="68"/>
        <v>6430BINDULI</v>
      </c>
      <c r="M1471" t="s">
        <v>1198</v>
      </c>
    </row>
    <row r="1472" spans="1:13">
      <c r="A1472" t="s">
        <v>1925</v>
      </c>
      <c r="B1472" t="s">
        <v>1927</v>
      </c>
      <c r="C1472" t="s">
        <v>113</v>
      </c>
      <c r="D1472">
        <v>5</v>
      </c>
      <c r="E1472">
        <v>0</v>
      </c>
      <c r="F1472">
        <v>0</v>
      </c>
      <c r="H1472" t="s">
        <v>155</v>
      </c>
      <c r="I1472">
        <f t="shared" si="66"/>
        <v>0</v>
      </c>
      <c r="J1472">
        <f t="shared" si="67"/>
        <v>0</v>
      </c>
      <c r="L1472" t="str">
        <f t="shared" si="68"/>
        <v>6430BROADWOOD</v>
      </c>
      <c r="M1472" t="s">
        <v>1198</v>
      </c>
    </row>
    <row r="1473" spans="1:13">
      <c r="A1473" t="s">
        <v>1925</v>
      </c>
      <c r="B1473" t="s">
        <v>1904</v>
      </c>
      <c r="C1473" t="s">
        <v>113</v>
      </c>
      <c r="D1473">
        <v>5</v>
      </c>
      <c r="E1473">
        <v>0</v>
      </c>
      <c r="F1473">
        <v>0</v>
      </c>
      <c r="H1473" t="s">
        <v>155</v>
      </c>
      <c r="I1473">
        <f t="shared" si="66"/>
        <v>0</v>
      </c>
      <c r="J1473">
        <f t="shared" si="67"/>
        <v>0</v>
      </c>
      <c r="L1473" t="str">
        <f t="shared" si="68"/>
        <v>6430HANNANS</v>
      </c>
      <c r="M1473" t="s">
        <v>1198</v>
      </c>
    </row>
    <row r="1474" spans="1:13">
      <c r="A1474" t="s">
        <v>1925</v>
      </c>
      <c r="B1474" t="s">
        <v>1905</v>
      </c>
      <c r="C1474" t="s">
        <v>113</v>
      </c>
      <c r="D1474">
        <v>5</v>
      </c>
      <c r="E1474">
        <v>0</v>
      </c>
      <c r="F1474">
        <v>0</v>
      </c>
      <c r="H1474" t="s">
        <v>155</v>
      </c>
      <c r="I1474">
        <f t="shared" ref="I1474:I1537" si="69">IF(ISERROR(VLOOKUP(A1474,SelPostCode,1,FALSE)),0,1)</f>
        <v>0</v>
      </c>
      <c r="J1474">
        <f t="shared" ref="J1474:J1537" si="70">IF(I1474=0,0,IF(ISERROR(VLOOKUP(B1474,SelSuburb,1,FALSE)),0,1))</f>
        <v>0</v>
      </c>
      <c r="L1474" t="str">
        <f t="shared" ref="L1474:L1537" si="71">CONCATENATE(A1474,B1474)</f>
        <v>6430KALGOORLIE</v>
      </c>
      <c r="M1474" t="s">
        <v>1198</v>
      </c>
    </row>
    <row r="1475" spans="1:13">
      <c r="A1475" t="s">
        <v>1925</v>
      </c>
      <c r="B1475" t="s">
        <v>1928</v>
      </c>
      <c r="C1475" t="s">
        <v>113</v>
      </c>
      <c r="D1475">
        <v>5</v>
      </c>
      <c r="E1475">
        <v>0</v>
      </c>
      <c r="F1475">
        <v>0</v>
      </c>
      <c r="H1475" t="s">
        <v>155</v>
      </c>
      <c r="I1475">
        <f t="shared" si="69"/>
        <v>0</v>
      </c>
      <c r="J1475">
        <f t="shared" si="70"/>
        <v>0</v>
      </c>
      <c r="L1475" t="str">
        <f t="shared" si="71"/>
        <v>6430KARLKURLA</v>
      </c>
      <c r="M1475" t="s">
        <v>1198</v>
      </c>
    </row>
    <row r="1476" spans="1:13">
      <c r="A1476" t="s">
        <v>1925</v>
      </c>
      <c r="B1476" t="s">
        <v>1929</v>
      </c>
      <c r="C1476" t="s">
        <v>113</v>
      </c>
      <c r="D1476">
        <v>5</v>
      </c>
      <c r="E1476">
        <v>0</v>
      </c>
      <c r="F1476">
        <v>0</v>
      </c>
      <c r="H1476" t="s">
        <v>155</v>
      </c>
      <c r="I1476">
        <f t="shared" si="69"/>
        <v>0</v>
      </c>
      <c r="J1476">
        <f t="shared" si="70"/>
        <v>0</v>
      </c>
      <c r="L1476" t="str">
        <f t="shared" si="71"/>
        <v>6430LAMINGTON</v>
      </c>
      <c r="M1476" t="s">
        <v>1198</v>
      </c>
    </row>
    <row r="1477" spans="1:13">
      <c r="A1477" t="s">
        <v>1925</v>
      </c>
      <c r="B1477" t="s">
        <v>1930</v>
      </c>
      <c r="C1477" t="s">
        <v>113</v>
      </c>
      <c r="D1477">
        <v>5</v>
      </c>
      <c r="E1477">
        <v>0</v>
      </c>
      <c r="F1477">
        <v>0</v>
      </c>
      <c r="H1477" t="s">
        <v>155</v>
      </c>
      <c r="I1477">
        <f t="shared" si="69"/>
        <v>0</v>
      </c>
      <c r="J1477">
        <f t="shared" si="70"/>
        <v>0</v>
      </c>
      <c r="L1477" t="str">
        <f t="shared" si="71"/>
        <v>6430MULLINGAR</v>
      </c>
      <c r="M1477" t="s">
        <v>1198</v>
      </c>
    </row>
    <row r="1478" spans="1:13">
      <c r="A1478" t="s">
        <v>1925</v>
      </c>
      <c r="B1478" t="s">
        <v>1931</v>
      </c>
      <c r="C1478" t="s">
        <v>113</v>
      </c>
      <c r="D1478">
        <v>5</v>
      </c>
      <c r="E1478">
        <v>0</v>
      </c>
      <c r="F1478">
        <v>0</v>
      </c>
      <c r="H1478" t="s">
        <v>155</v>
      </c>
      <c r="I1478">
        <f t="shared" si="69"/>
        <v>0</v>
      </c>
      <c r="J1478">
        <f t="shared" si="70"/>
        <v>0</v>
      </c>
      <c r="L1478" t="str">
        <f t="shared" si="71"/>
        <v>6430PICCADILLY</v>
      </c>
      <c r="M1478" t="s">
        <v>1198</v>
      </c>
    </row>
    <row r="1479" spans="1:13">
      <c r="A1479" t="s">
        <v>1925</v>
      </c>
      <c r="B1479" t="s">
        <v>1932</v>
      </c>
      <c r="C1479" t="s">
        <v>113</v>
      </c>
      <c r="D1479">
        <v>5</v>
      </c>
      <c r="E1479">
        <v>0</v>
      </c>
      <c r="F1479">
        <v>0</v>
      </c>
      <c r="H1479" t="s">
        <v>155</v>
      </c>
      <c r="I1479">
        <f t="shared" si="69"/>
        <v>0</v>
      </c>
      <c r="J1479">
        <f t="shared" si="70"/>
        <v>0</v>
      </c>
      <c r="L1479" t="str">
        <f t="shared" si="71"/>
        <v>6430SOMERVILLE</v>
      </c>
      <c r="M1479" t="s">
        <v>1198</v>
      </c>
    </row>
    <row r="1480" spans="1:13">
      <c r="A1480" t="s">
        <v>1925</v>
      </c>
      <c r="B1480" t="s">
        <v>1933</v>
      </c>
      <c r="C1480" t="s">
        <v>113</v>
      </c>
      <c r="D1480">
        <v>5</v>
      </c>
      <c r="E1480">
        <v>0</v>
      </c>
      <c r="F1480">
        <v>0</v>
      </c>
      <c r="H1480" t="s">
        <v>155</v>
      </c>
      <c r="I1480">
        <f t="shared" si="69"/>
        <v>0</v>
      </c>
      <c r="J1480">
        <f t="shared" si="70"/>
        <v>0</v>
      </c>
      <c r="L1480" t="str">
        <f t="shared" si="71"/>
        <v>6430SOUTH KALGOORLIE</v>
      </c>
      <c r="M1480" t="s">
        <v>1198</v>
      </c>
    </row>
    <row r="1481" spans="1:13">
      <c r="A1481" t="s">
        <v>1925</v>
      </c>
      <c r="B1481" t="s">
        <v>1934</v>
      </c>
      <c r="C1481" t="s">
        <v>113</v>
      </c>
      <c r="D1481">
        <v>5</v>
      </c>
      <c r="E1481">
        <v>0</v>
      </c>
      <c r="F1481">
        <v>0</v>
      </c>
      <c r="H1481" t="s">
        <v>155</v>
      </c>
      <c r="I1481">
        <f t="shared" si="69"/>
        <v>0</v>
      </c>
      <c r="J1481">
        <f t="shared" si="70"/>
        <v>0</v>
      </c>
      <c r="L1481" t="str">
        <f t="shared" si="71"/>
        <v>6430WEST KALGOORLIE</v>
      </c>
      <c r="M1481" t="s">
        <v>1198</v>
      </c>
    </row>
    <row r="1482" spans="1:13">
      <c r="A1482" t="s">
        <v>1925</v>
      </c>
      <c r="B1482" t="s">
        <v>1935</v>
      </c>
      <c r="C1482" t="s">
        <v>113</v>
      </c>
      <c r="D1482">
        <v>5</v>
      </c>
      <c r="E1482">
        <v>0</v>
      </c>
      <c r="F1482">
        <v>0</v>
      </c>
      <c r="H1482" t="s">
        <v>155</v>
      </c>
      <c r="I1482">
        <f t="shared" si="69"/>
        <v>0</v>
      </c>
      <c r="J1482">
        <f t="shared" si="70"/>
        <v>0</v>
      </c>
      <c r="L1482" t="str">
        <f t="shared" si="71"/>
        <v>6430WEST LAMINGTON</v>
      </c>
      <c r="M1482" t="s">
        <v>1198</v>
      </c>
    </row>
    <row r="1483" spans="1:13">
      <c r="A1483" t="s">
        <v>1925</v>
      </c>
      <c r="B1483" t="s">
        <v>1936</v>
      </c>
      <c r="C1483" t="s">
        <v>113</v>
      </c>
      <c r="D1483">
        <v>5</v>
      </c>
      <c r="E1483">
        <v>0</v>
      </c>
      <c r="F1483">
        <v>0</v>
      </c>
      <c r="H1483" t="s">
        <v>155</v>
      </c>
      <c r="I1483">
        <f t="shared" si="69"/>
        <v>0</v>
      </c>
      <c r="J1483">
        <f t="shared" si="70"/>
        <v>0</v>
      </c>
      <c r="L1483" t="str">
        <f t="shared" si="71"/>
        <v>6430WILLIAMSTOWN</v>
      </c>
      <c r="M1483" t="s">
        <v>1198</v>
      </c>
    </row>
    <row r="1484" spans="1:13">
      <c r="A1484" t="s">
        <v>1925</v>
      </c>
      <c r="B1484" t="s">
        <v>1937</v>
      </c>
      <c r="C1484" t="s">
        <v>113</v>
      </c>
      <c r="D1484">
        <v>5</v>
      </c>
      <c r="E1484">
        <v>0</v>
      </c>
      <c r="F1484">
        <v>0</v>
      </c>
      <c r="H1484" t="s">
        <v>155</v>
      </c>
      <c r="I1484">
        <f t="shared" si="69"/>
        <v>0</v>
      </c>
      <c r="J1484">
        <f t="shared" si="70"/>
        <v>0</v>
      </c>
      <c r="L1484" t="str">
        <f t="shared" si="71"/>
        <v>6430YILKARI</v>
      </c>
      <c r="M1484" t="s">
        <v>1198</v>
      </c>
    </row>
    <row r="1485" spans="1:13">
      <c r="A1485" t="s">
        <v>1938</v>
      </c>
      <c r="B1485" t="s">
        <v>1939</v>
      </c>
      <c r="C1485" t="s">
        <v>113</v>
      </c>
      <c r="D1485">
        <v>5</v>
      </c>
      <c r="E1485">
        <v>0</v>
      </c>
      <c r="F1485">
        <v>0</v>
      </c>
      <c r="H1485" t="s">
        <v>155</v>
      </c>
      <c r="I1485">
        <f t="shared" si="69"/>
        <v>0</v>
      </c>
      <c r="J1485">
        <f t="shared" si="70"/>
        <v>0</v>
      </c>
      <c r="L1485" t="str">
        <f t="shared" si="71"/>
        <v>6429BOORABBIN</v>
      </c>
      <c r="M1485" t="s">
        <v>1198</v>
      </c>
    </row>
    <row r="1486" spans="1:13">
      <c r="A1486" t="s">
        <v>1938</v>
      </c>
      <c r="B1486" t="s">
        <v>1940</v>
      </c>
      <c r="C1486" t="s">
        <v>113</v>
      </c>
      <c r="D1486">
        <v>5</v>
      </c>
      <c r="E1486">
        <v>0</v>
      </c>
      <c r="F1486">
        <v>0</v>
      </c>
      <c r="H1486" t="s">
        <v>155</v>
      </c>
      <c r="I1486">
        <f t="shared" si="69"/>
        <v>0</v>
      </c>
      <c r="J1486">
        <f t="shared" si="70"/>
        <v>0</v>
      </c>
      <c r="L1486" t="str">
        <f t="shared" si="71"/>
        <v>6429BULLABULLING</v>
      </c>
      <c r="M1486" t="s">
        <v>1198</v>
      </c>
    </row>
    <row r="1487" spans="1:13">
      <c r="A1487" t="s">
        <v>1938</v>
      </c>
      <c r="B1487" t="s">
        <v>1941</v>
      </c>
      <c r="C1487" t="s">
        <v>113</v>
      </c>
      <c r="D1487">
        <v>5</v>
      </c>
      <c r="E1487">
        <v>0</v>
      </c>
      <c r="F1487">
        <v>0</v>
      </c>
      <c r="H1487" t="s">
        <v>155</v>
      </c>
      <c r="I1487">
        <f t="shared" si="69"/>
        <v>0</v>
      </c>
      <c r="J1487">
        <f t="shared" si="70"/>
        <v>0</v>
      </c>
      <c r="L1487" t="str">
        <f t="shared" si="71"/>
        <v>6429COOLGARDIE</v>
      </c>
      <c r="M1487" t="s">
        <v>1198</v>
      </c>
    </row>
    <row r="1488" spans="1:13">
      <c r="A1488" t="s">
        <v>1938</v>
      </c>
      <c r="B1488" t="s">
        <v>1942</v>
      </c>
      <c r="C1488" t="s">
        <v>113</v>
      </c>
      <c r="D1488">
        <v>5</v>
      </c>
      <c r="E1488">
        <v>0</v>
      </c>
      <c r="F1488">
        <v>0</v>
      </c>
      <c r="H1488" t="s">
        <v>155</v>
      </c>
      <c r="I1488">
        <f t="shared" si="69"/>
        <v>0</v>
      </c>
      <c r="J1488">
        <f t="shared" si="70"/>
        <v>0</v>
      </c>
      <c r="L1488" t="str">
        <f t="shared" si="71"/>
        <v>6429KARRAMINDIE</v>
      </c>
      <c r="M1488" t="s">
        <v>1198</v>
      </c>
    </row>
    <row r="1489" spans="1:13">
      <c r="A1489" t="s">
        <v>1938</v>
      </c>
      <c r="B1489" t="s">
        <v>1943</v>
      </c>
      <c r="C1489" t="s">
        <v>113</v>
      </c>
      <c r="D1489">
        <v>5</v>
      </c>
      <c r="E1489">
        <v>0</v>
      </c>
      <c r="F1489">
        <v>0</v>
      </c>
      <c r="H1489" t="s">
        <v>155</v>
      </c>
      <c r="I1489">
        <f t="shared" si="69"/>
        <v>0</v>
      </c>
      <c r="J1489">
        <f t="shared" si="70"/>
        <v>0</v>
      </c>
      <c r="L1489" t="str">
        <f t="shared" si="71"/>
        <v>6429LONDONDERRY</v>
      </c>
      <c r="M1489" t="s">
        <v>1198</v>
      </c>
    </row>
    <row r="1490" spans="1:13">
      <c r="A1490" t="s">
        <v>1938</v>
      </c>
      <c r="B1490" t="s">
        <v>1944</v>
      </c>
      <c r="C1490" t="s">
        <v>113</v>
      </c>
      <c r="D1490">
        <v>5</v>
      </c>
      <c r="E1490">
        <v>0</v>
      </c>
      <c r="F1490">
        <v>0</v>
      </c>
      <c r="H1490" t="s">
        <v>155</v>
      </c>
      <c r="I1490">
        <f t="shared" si="69"/>
        <v>0</v>
      </c>
      <c r="J1490">
        <f t="shared" si="70"/>
        <v>0</v>
      </c>
      <c r="L1490" t="str">
        <f t="shared" si="71"/>
        <v>6429MOUNT BURGES</v>
      </c>
      <c r="M1490" t="s">
        <v>1198</v>
      </c>
    </row>
    <row r="1491" spans="1:13">
      <c r="A1491" t="s">
        <v>1938</v>
      </c>
      <c r="B1491" t="s">
        <v>1945</v>
      </c>
      <c r="C1491" t="s">
        <v>113</v>
      </c>
      <c r="D1491">
        <v>5</v>
      </c>
      <c r="E1491">
        <v>0</v>
      </c>
      <c r="F1491">
        <v>0</v>
      </c>
      <c r="H1491" t="s">
        <v>155</v>
      </c>
      <c r="I1491">
        <f t="shared" si="69"/>
        <v>0</v>
      </c>
      <c r="J1491">
        <f t="shared" si="70"/>
        <v>0</v>
      </c>
      <c r="L1491" t="str">
        <f t="shared" si="71"/>
        <v>6429VICTORIA ROCK</v>
      </c>
      <c r="M1491" t="s">
        <v>1198</v>
      </c>
    </row>
    <row r="1492" spans="1:13">
      <c r="A1492" t="s">
        <v>1938</v>
      </c>
      <c r="B1492" t="s">
        <v>1946</v>
      </c>
      <c r="C1492" t="s">
        <v>113</v>
      </c>
      <c r="D1492">
        <v>5</v>
      </c>
      <c r="E1492">
        <v>0</v>
      </c>
      <c r="F1492">
        <v>0</v>
      </c>
      <c r="H1492" t="s">
        <v>155</v>
      </c>
      <c r="I1492">
        <f t="shared" si="69"/>
        <v>0</v>
      </c>
      <c r="J1492">
        <f t="shared" si="70"/>
        <v>0</v>
      </c>
      <c r="L1492" t="str">
        <f t="shared" si="71"/>
        <v>6429WALLAROO</v>
      </c>
      <c r="M1492" t="s">
        <v>1198</v>
      </c>
    </row>
    <row r="1493" spans="1:13">
      <c r="A1493" t="s">
        <v>1947</v>
      </c>
      <c r="B1493" t="s">
        <v>1948</v>
      </c>
      <c r="C1493" t="s">
        <v>113</v>
      </c>
      <c r="D1493">
        <v>4</v>
      </c>
      <c r="E1493">
        <v>0</v>
      </c>
      <c r="F1493">
        <v>0</v>
      </c>
      <c r="H1493" t="s">
        <v>155</v>
      </c>
      <c r="I1493">
        <f t="shared" si="69"/>
        <v>0</v>
      </c>
      <c r="J1493">
        <f t="shared" si="70"/>
        <v>0</v>
      </c>
      <c r="L1493" t="str">
        <f t="shared" si="71"/>
        <v>6428BABAKIN</v>
      </c>
      <c r="M1493" t="s">
        <v>1434</v>
      </c>
    </row>
    <row r="1494" spans="1:13">
      <c r="A1494" t="s">
        <v>1949</v>
      </c>
      <c r="B1494" t="s">
        <v>1950</v>
      </c>
      <c r="C1494" t="s">
        <v>113</v>
      </c>
      <c r="D1494">
        <v>4</v>
      </c>
      <c r="E1494">
        <v>0</v>
      </c>
      <c r="F1494">
        <v>0</v>
      </c>
      <c r="H1494" t="s">
        <v>155</v>
      </c>
      <c r="I1494">
        <f t="shared" si="69"/>
        <v>0</v>
      </c>
      <c r="J1494">
        <f t="shared" si="70"/>
        <v>0</v>
      </c>
      <c r="L1494" t="str">
        <f t="shared" si="71"/>
        <v>6427KOOLYANOBBING</v>
      </c>
      <c r="M1494" t="s">
        <v>1434</v>
      </c>
    </row>
    <row r="1495" spans="1:13">
      <c r="A1495" t="s">
        <v>1951</v>
      </c>
      <c r="B1495" t="s">
        <v>1952</v>
      </c>
      <c r="C1495" t="s">
        <v>113</v>
      </c>
      <c r="D1495">
        <v>4</v>
      </c>
      <c r="E1495">
        <v>0</v>
      </c>
      <c r="F1495">
        <v>0</v>
      </c>
      <c r="H1495" t="s">
        <v>155</v>
      </c>
      <c r="I1495">
        <f t="shared" si="69"/>
        <v>0</v>
      </c>
      <c r="J1495">
        <f t="shared" si="70"/>
        <v>0</v>
      </c>
      <c r="L1495" t="str">
        <f t="shared" si="71"/>
        <v>6426CORINTHIA</v>
      </c>
      <c r="M1495" t="s">
        <v>1434</v>
      </c>
    </row>
    <row r="1496" spans="1:13">
      <c r="A1496" t="s">
        <v>1951</v>
      </c>
      <c r="B1496" t="s">
        <v>1953</v>
      </c>
      <c r="C1496" t="s">
        <v>113</v>
      </c>
      <c r="D1496">
        <v>4</v>
      </c>
      <c r="E1496">
        <v>0</v>
      </c>
      <c r="F1496">
        <v>0</v>
      </c>
      <c r="H1496" t="s">
        <v>155</v>
      </c>
      <c r="I1496">
        <f t="shared" si="69"/>
        <v>0</v>
      </c>
      <c r="J1496">
        <f t="shared" si="70"/>
        <v>0</v>
      </c>
      <c r="L1496" t="str">
        <f t="shared" si="71"/>
        <v>6426GHOOLI</v>
      </c>
      <c r="M1496" t="s">
        <v>1434</v>
      </c>
    </row>
    <row r="1497" spans="1:13">
      <c r="A1497" t="s">
        <v>1951</v>
      </c>
      <c r="B1497" t="s">
        <v>1954</v>
      </c>
      <c r="C1497" t="s">
        <v>113</v>
      </c>
      <c r="D1497">
        <v>4</v>
      </c>
      <c r="E1497">
        <v>0</v>
      </c>
      <c r="F1497">
        <v>0</v>
      </c>
      <c r="H1497" t="s">
        <v>155</v>
      </c>
      <c r="I1497">
        <f t="shared" si="69"/>
        <v>0</v>
      </c>
      <c r="J1497">
        <f t="shared" si="70"/>
        <v>0</v>
      </c>
      <c r="L1497" t="str">
        <f t="shared" si="71"/>
        <v>6426HOLLETON</v>
      </c>
      <c r="M1497" t="s">
        <v>1434</v>
      </c>
    </row>
    <row r="1498" spans="1:13">
      <c r="A1498" t="s">
        <v>1951</v>
      </c>
      <c r="B1498" t="s">
        <v>1955</v>
      </c>
      <c r="C1498" t="s">
        <v>113</v>
      </c>
      <c r="D1498">
        <v>4</v>
      </c>
      <c r="E1498">
        <v>0</v>
      </c>
      <c r="F1498">
        <v>0</v>
      </c>
      <c r="H1498" t="s">
        <v>155</v>
      </c>
      <c r="I1498">
        <f t="shared" si="69"/>
        <v>0</v>
      </c>
      <c r="J1498">
        <f t="shared" si="70"/>
        <v>0</v>
      </c>
      <c r="L1498" t="str">
        <f t="shared" si="71"/>
        <v>6426MARVEL LOCH</v>
      </c>
      <c r="M1498" t="s">
        <v>1434</v>
      </c>
    </row>
    <row r="1499" spans="1:13">
      <c r="A1499" t="s">
        <v>1951</v>
      </c>
      <c r="B1499" t="s">
        <v>1956</v>
      </c>
      <c r="C1499" t="s">
        <v>113</v>
      </c>
      <c r="D1499">
        <v>4</v>
      </c>
      <c r="E1499">
        <v>0</v>
      </c>
      <c r="F1499">
        <v>0</v>
      </c>
      <c r="H1499" t="s">
        <v>155</v>
      </c>
      <c r="I1499">
        <f t="shared" si="69"/>
        <v>0</v>
      </c>
      <c r="J1499">
        <f t="shared" si="70"/>
        <v>0</v>
      </c>
      <c r="L1499" t="str">
        <f t="shared" si="71"/>
        <v>6426MOUNT HAMPTON</v>
      </c>
      <c r="M1499" t="s">
        <v>1434</v>
      </c>
    </row>
    <row r="1500" spans="1:13">
      <c r="A1500" t="s">
        <v>1951</v>
      </c>
      <c r="B1500" t="s">
        <v>1957</v>
      </c>
      <c r="C1500" t="s">
        <v>113</v>
      </c>
      <c r="D1500">
        <v>4</v>
      </c>
      <c r="E1500">
        <v>0</v>
      </c>
      <c r="F1500">
        <v>0</v>
      </c>
      <c r="H1500" t="s">
        <v>155</v>
      </c>
      <c r="I1500">
        <f t="shared" si="69"/>
        <v>0</v>
      </c>
      <c r="J1500">
        <f t="shared" si="70"/>
        <v>0</v>
      </c>
      <c r="L1500" t="str">
        <f t="shared" si="71"/>
        <v>6426MOUNT HOLLAND</v>
      </c>
      <c r="M1500" t="s">
        <v>1434</v>
      </c>
    </row>
    <row r="1501" spans="1:13">
      <c r="A1501" t="s">
        <v>1951</v>
      </c>
      <c r="B1501" t="s">
        <v>1958</v>
      </c>
      <c r="C1501" t="s">
        <v>113</v>
      </c>
      <c r="D1501">
        <v>4</v>
      </c>
      <c r="E1501">
        <v>0</v>
      </c>
      <c r="F1501">
        <v>0</v>
      </c>
      <c r="H1501" t="s">
        <v>155</v>
      </c>
      <c r="I1501">
        <f t="shared" si="69"/>
        <v>0</v>
      </c>
      <c r="J1501">
        <f t="shared" si="70"/>
        <v>0</v>
      </c>
      <c r="L1501" t="str">
        <f t="shared" si="71"/>
        <v>6426MOUNT JACKSON</v>
      </c>
      <c r="M1501" t="s">
        <v>1434</v>
      </c>
    </row>
    <row r="1502" spans="1:13">
      <c r="A1502" t="s">
        <v>1951</v>
      </c>
      <c r="B1502" t="s">
        <v>1959</v>
      </c>
      <c r="C1502" t="s">
        <v>113</v>
      </c>
      <c r="D1502">
        <v>4</v>
      </c>
      <c r="E1502">
        <v>0</v>
      </c>
      <c r="F1502">
        <v>0</v>
      </c>
      <c r="H1502" t="s">
        <v>155</v>
      </c>
      <c r="I1502">
        <f t="shared" si="69"/>
        <v>0</v>
      </c>
      <c r="J1502">
        <f t="shared" si="70"/>
        <v>0</v>
      </c>
      <c r="L1502" t="str">
        <f t="shared" si="71"/>
        <v>6426MOUNT PALMER</v>
      </c>
      <c r="M1502" t="s">
        <v>1434</v>
      </c>
    </row>
    <row r="1503" spans="1:13">
      <c r="A1503" t="s">
        <v>1951</v>
      </c>
      <c r="B1503" t="s">
        <v>1960</v>
      </c>
      <c r="C1503" t="s">
        <v>113</v>
      </c>
      <c r="D1503">
        <v>4</v>
      </c>
      <c r="E1503">
        <v>0</v>
      </c>
      <c r="F1503">
        <v>0</v>
      </c>
      <c r="H1503" t="s">
        <v>155</v>
      </c>
      <c r="I1503">
        <f t="shared" si="69"/>
        <v>0</v>
      </c>
      <c r="J1503">
        <f t="shared" si="70"/>
        <v>0</v>
      </c>
      <c r="L1503" t="str">
        <f t="shared" si="71"/>
        <v>6426PARKER RANGE</v>
      </c>
      <c r="M1503" t="s">
        <v>1434</v>
      </c>
    </row>
    <row r="1504" spans="1:13">
      <c r="A1504" t="s">
        <v>1951</v>
      </c>
      <c r="B1504" t="s">
        <v>1961</v>
      </c>
      <c r="C1504" t="s">
        <v>113</v>
      </c>
      <c r="D1504">
        <v>4</v>
      </c>
      <c r="E1504">
        <v>0</v>
      </c>
      <c r="F1504">
        <v>0</v>
      </c>
      <c r="H1504" t="s">
        <v>155</v>
      </c>
      <c r="I1504">
        <f t="shared" si="69"/>
        <v>0</v>
      </c>
      <c r="J1504">
        <f t="shared" si="70"/>
        <v>0</v>
      </c>
      <c r="L1504" t="str">
        <f t="shared" si="71"/>
        <v>6426SKELETON ROCK</v>
      </c>
      <c r="M1504" t="s">
        <v>1434</v>
      </c>
    </row>
    <row r="1505" spans="1:13">
      <c r="A1505" t="s">
        <v>1951</v>
      </c>
      <c r="B1505" t="s">
        <v>1962</v>
      </c>
      <c r="C1505" t="s">
        <v>113</v>
      </c>
      <c r="D1505">
        <v>4</v>
      </c>
      <c r="E1505">
        <v>0</v>
      </c>
      <c r="F1505">
        <v>0</v>
      </c>
      <c r="H1505" t="s">
        <v>155</v>
      </c>
      <c r="I1505">
        <f t="shared" si="69"/>
        <v>0</v>
      </c>
      <c r="J1505">
        <f t="shared" si="70"/>
        <v>0</v>
      </c>
      <c r="L1505" t="str">
        <f t="shared" si="71"/>
        <v>6426SOUTH YILGARN</v>
      </c>
      <c r="M1505" t="s">
        <v>1434</v>
      </c>
    </row>
    <row r="1506" spans="1:13">
      <c r="A1506" t="s">
        <v>1951</v>
      </c>
      <c r="B1506" t="s">
        <v>1963</v>
      </c>
      <c r="C1506" t="s">
        <v>113</v>
      </c>
      <c r="D1506">
        <v>4</v>
      </c>
      <c r="E1506">
        <v>0</v>
      </c>
      <c r="F1506">
        <v>0</v>
      </c>
      <c r="H1506" t="s">
        <v>155</v>
      </c>
      <c r="I1506">
        <f t="shared" si="69"/>
        <v>0</v>
      </c>
      <c r="J1506">
        <f t="shared" si="70"/>
        <v>0</v>
      </c>
      <c r="L1506" t="str">
        <f t="shared" si="71"/>
        <v>6426SOUTHERN CROSS</v>
      </c>
      <c r="M1506" t="s">
        <v>1434</v>
      </c>
    </row>
    <row r="1507" spans="1:13">
      <c r="A1507" t="s">
        <v>1951</v>
      </c>
      <c r="B1507" t="s">
        <v>1964</v>
      </c>
      <c r="C1507" t="s">
        <v>113</v>
      </c>
      <c r="D1507">
        <v>4</v>
      </c>
      <c r="E1507">
        <v>0</v>
      </c>
      <c r="F1507">
        <v>0</v>
      </c>
      <c r="H1507" t="s">
        <v>155</v>
      </c>
      <c r="I1507">
        <f t="shared" si="69"/>
        <v>0</v>
      </c>
      <c r="J1507">
        <f t="shared" si="70"/>
        <v>0</v>
      </c>
      <c r="L1507" t="str">
        <f t="shared" si="71"/>
        <v>6426TURKEY HILL</v>
      </c>
      <c r="M1507" t="s">
        <v>1434</v>
      </c>
    </row>
    <row r="1508" spans="1:13">
      <c r="A1508" t="s">
        <v>1951</v>
      </c>
      <c r="B1508" t="s">
        <v>1965</v>
      </c>
      <c r="C1508" t="s">
        <v>113</v>
      </c>
      <c r="D1508">
        <v>4</v>
      </c>
      <c r="E1508">
        <v>0</v>
      </c>
      <c r="F1508">
        <v>0</v>
      </c>
      <c r="H1508" t="s">
        <v>155</v>
      </c>
      <c r="I1508">
        <f t="shared" si="69"/>
        <v>0</v>
      </c>
      <c r="J1508">
        <f t="shared" si="70"/>
        <v>0</v>
      </c>
      <c r="L1508" t="str">
        <f t="shared" si="71"/>
        <v>6426YELLOWDINE</v>
      </c>
      <c r="M1508" t="s">
        <v>1434</v>
      </c>
    </row>
    <row r="1509" spans="1:13">
      <c r="A1509" t="s">
        <v>1966</v>
      </c>
      <c r="B1509" t="s">
        <v>1967</v>
      </c>
      <c r="C1509" t="s">
        <v>113</v>
      </c>
      <c r="D1509">
        <v>4</v>
      </c>
      <c r="E1509">
        <v>0</v>
      </c>
      <c r="F1509">
        <v>0</v>
      </c>
      <c r="H1509" t="s">
        <v>155</v>
      </c>
      <c r="I1509">
        <f t="shared" si="69"/>
        <v>0</v>
      </c>
      <c r="J1509">
        <f t="shared" si="70"/>
        <v>0</v>
      </c>
      <c r="L1509" t="str">
        <f t="shared" si="71"/>
        <v>6425DULYALBIN</v>
      </c>
      <c r="M1509" t="s">
        <v>1434</v>
      </c>
    </row>
    <row r="1510" spans="1:13">
      <c r="A1510" t="s">
        <v>1966</v>
      </c>
      <c r="B1510" t="s">
        <v>1968</v>
      </c>
      <c r="C1510" t="s">
        <v>113</v>
      </c>
      <c r="D1510">
        <v>4</v>
      </c>
      <c r="E1510">
        <v>0</v>
      </c>
      <c r="F1510">
        <v>0</v>
      </c>
      <c r="H1510" t="s">
        <v>155</v>
      </c>
      <c r="I1510">
        <f t="shared" si="69"/>
        <v>0</v>
      </c>
      <c r="J1510">
        <f t="shared" si="70"/>
        <v>0</v>
      </c>
      <c r="L1510" t="str">
        <f t="shared" si="71"/>
        <v>6425MOORINE ROCK</v>
      </c>
      <c r="M1510" t="s">
        <v>1434</v>
      </c>
    </row>
    <row r="1511" spans="1:13">
      <c r="A1511" t="s">
        <v>1969</v>
      </c>
      <c r="B1511" t="s">
        <v>1970</v>
      </c>
      <c r="C1511" t="s">
        <v>113</v>
      </c>
      <c r="D1511">
        <v>4</v>
      </c>
      <c r="E1511">
        <v>0</v>
      </c>
      <c r="F1511">
        <v>0</v>
      </c>
      <c r="H1511" t="s">
        <v>155</v>
      </c>
      <c r="I1511">
        <f t="shared" si="69"/>
        <v>0</v>
      </c>
      <c r="J1511">
        <f t="shared" si="70"/>
        <v>0</v>
      </c>
      <c r="L1511" t="str">
        <f t="shared" si="71"/>
        <v>6424BODALLIN</v>
      </c>
      <c r="M1511" t="s">
        <v>1434</v>
      </c>
    </row>
    <row r="1512" spans="1:13">
      <c r="A1512" t="s">
        <v>1969</v>
      </c>
      <c r="B1512" t="s">
        <v>1971</v>
      </c>
      <c r="C1512" t="s">
        <v>113</v>
      </c>
      <c r="D1512">
        <v>4</v>
      </c>
      <c r="E1512">
        <v>0</v>
      </c>
      <c r="F1512">
        <v>0</v>
      </c>
      <c r="H1512" t="s">
        <v>155</v>
      </c>
      <c r="I1512">
        <f t="shared" si="69"/>
        <v>0</v>
      </c>
      <c r="J1512">
        <f t="shared" si="70"/>
        <v>0</v>
      </c>
      <c r="L1512" t="str">
        <f t="shared" si="71"/>
        <v>6424NORTH BODALLIN</v>
      </c>
      <c r="M1512" t="s">
        <v>1434</v>
      </c>
    </row>
    <row r="1513" spans="1:13">
      <c r="A1513" t="s">
        <v>1969</v>
      </c>
      <c r="B1513" t="s">
        <v>1972</v>
      </c>
      <c r="C1513" t="s">
        <v>113</v>
      </c>
      <c r="D1513">
        <v>4</v>
      </c>
      <c r="E1513">
        <v>0</v>
      </c>
      <c r="F1513">
        <v>0</v>
      </c>
      <c r="H1513" t="s">
        <v>155</v>
      </c>
      <c r="I1513">
        <f t="shared" si="69"/>
        <v>0</v>
      </c>
      <c r="J1513">
        <f t="shared" si="70"/>
        <v>0</v>
      </c>
      <c r="L1513" t="str">
        <f t="shared" si="71"/>
        <v>6424SOUTH BODALLIN</v>
      </c>
      <c r="M1513" t="s">
        <v>1434</v>
      </c>
    </row>
    <row r="1514" spans="1:13">
      <c r="A1514" t="s">
        <v>1973</v>
      </c>
      <c r="B1514" t="s">
        <v>1974</v>
      </c>
      <c r="C1514" t="s">
        <v>113</v>
      </c>
      <c r="D1514">
        <v>4</v>
      </c>
      <c r="E1514">
        <v>0</v>
      </c>
      <c r="F1514">
        <v>0</v>
      </c>
      <c r="H1514" t="s">
        <v>155</v>
      </c>
      <c r="I1514">
        <f t="shared" si="69"/>
        <v>0</v>
      </c>
      <c r="J1514">
        <f t="shared" si="70"/>
        <v>0</v>
      </c>
      <c r="L1514" t="str">
        <f t="shared" si="71"/>
        <v>6423BOODAROCKIN</v>
      </c>
      <c r="M1514" t="s">
        <v>1434</v>
      </c>
    </row>
    <row r="1515" spans="1:13">
      <c r="A1515" t="s">
        <v>1973</v>
      </c>
      <c r="B1515" t="s">
        <v>1975</v>
      </c>
      <c r="C1515" t="s">
        <v>113</v>
      </c>
      <c r="D1515">
        <v>4</v>
      </c>
      <c r="E1515">
        <v>0</v>
      </c>
      <c r="F1515">
        <v>0</v>
      </c>
      <c r="H1515" t="s">
        <v>155</v>
      </c>
      <c r="I1515">
        <f t="shared" si="69"/>
        <v>0</v>
      </c>
      <c r="J1515">
        <f t="shared" si="70"/>
        <v>0</v>
      </c>
      <c r="L1515" t="str">
        <f t="shared" si="71"/>
        <v>6423CARRABIN</v>
      </c>
      <c r="M1515" t="s">
        <v>1434</v>
      </c>
    </row>
    <row r="1516" spans="1:13">
      <c r="A1516" t="s">
        <v>1973</v>
      </c>
      <c r="B1516" t="s">
        <v>1976</v>
      </c>
      <c r="C1516" t="s">
        <v>113</v>
      </c>
      <c r="D1516">
        <v>4</v>
      </c>
      <c r="E1516">
        <v>0</v>
      </c>
      <c r="F1516">
        <v>0</v>
      </c>
      <c r="H1516" t="s">
        <v>155</v>
      </c>
      <c r="I1516">
        <f t="shared" si="69"/>
        <v>0</v>
      </c>
      <c r="J1516">
        <f t="shared" si="70"/>
        <v>0</v>
      </c>
      <c r="L1516" t="str">
        <f t="shared" si="71"/>
        <v>6423WARRACHUPPIN</v>
      </c>
      <c r="M1516" t="s">
        <v>1434</v>
      </c>
    </row>
    <row r="1517" spans="1:13">
      <c r="A1517" t="s">
        <v>1973</v>
      </c>
      <c r="B1517" t="s">
        <v>1977</v>
      </c>
      <c r="C1517" t="s">
        <v>113</v>
      </c>
      <c r="D1517">
        <v>4</v>
      </c>
      <c r="E1517">
        <v>0</v>
      </c>
      <c r="F1517">
        <v>0</v>
      </c>
      <c r="H1517" t="s">
        <v>155</v>
      </c>
      <c r="I1517">
        <f t="shared" si="69"/>
        <v>0</v>
      </c>
      <c r="J1517">
        <f t="shared" si="70"/>
        <v>0</v>
      </c>
      <c r="L1517" t="str">
        <f t="shared" si="71"/>
        <v>6423WESTONIA</v>
      </c>
      <c r="M1517" t="s">
        <v>1434</v>
      </c>
    </row>
    <row r="1518" spans="1:13">
      <c r="A1518" t="s">
        <v>1978</v>
      </c>
      <c r="B1518" t="s">
        <v>1979</v>
      </c>
      <c r="C1518" t="s">
        <v>113</v>
      </c>
      <c r="D1518">
        <v>4</v>
      </c>
      <c r="E1518">
        <v>0</v>
      </c>
      <c r="F1518">
        <v>0</v>
      </c>
      <c r="H1518" t="s">
        <v>103</v>
      </c>
      <c r="I1518">
        <f t="shared" si="69"/>
        <v>0</v>
      </c>
      <c r="J1518">
        <f t="shared" si="70"/>
        <v>0</v>
      </c>
      <c r="L1518" t="str">
        <f t="shared" si="71"/>
        <v>6422WALGOOLAN</v>
      </c>
      <c r="M1518" t="s">
        <v>1434</v>
      </c>
    </row>
    <row r="1519" spans="1:13">
      <c r="A1519" t="s">
        <v>1980</v>
      </c>
      <c r="B1519" t="s">
        <v>1981</v>
      </c>
      <c r="C1519" t="s">
        <v>113</v>
      </c>
      <c r="D1519">
        <v>4</v>
      </c>
      <c r="E1519">
        <v>0</v>
      </c>
      <c r="F1519">
        <v>0</v>
      </c>
      <c r="H1519" t="s">
        <v>155</v>
      </c>
      <c r="I1519">
        <f t="shared" si="69"/>
        <v>0</v>
      </c>
      <c r="J1519">
        <f t="shared" si="70"/>
        <v>0</v>
      </c>
      <c r="L1519" t="str">
        <f t="shared" si="71"/>
        <v>6421BURRACOPPIN</v>
      </c>
      <c r="M1519" t="s">
        <v>1434</v>
      </c>
    </row>
    <row r="1520" spans="1:13">
      <c r="A1520" t="s">
        <v>1980</v>
      </c>
      <c r="B1520" t="s">
        <v>1982</v>
      </c>
      <c r="C1520" t="s">
        <v>113</v>
      </c>
      <c r="D1520">
        <v>4</v>
      </c>
      <c r="E1520">
        <v>0</v>
      </c>
      <c r="F1520">
        <v>0</v>
      </c>
      <c r="H1520" t="s">
        <v>155</v>
      </c>
      <c r="I1520">
        <f t="shared" si="69"/>
        <v>0</v>
      </c>
      <c r="J1520">
        <f t="shared" si="70"/>
        <v>0</v>
      </c>
      <c r="L1520" t="str">
        <f t="shared" si="71"/>
        <v>6421CAMPION</v>
      </c>
      <c r="M1520" t="s">
        <v>1434</v>
      </c>
    </row>
    <row r="1521" spans="1:13">
      <c r="A1521" t="s">
        <v>1980</v>
      </c>
      <c r="B1521" t="s">
        <v>1983</v>
      </c>
      <c r="C1521" t="s">
        <v>113</v>
      </c>
      <c r="D1521">
        <v>4</v>
      </c>
      <c r="E1521">
        <v>0</v>
      </c>
      <c r="F1521">
        <v>0</v>
      </c>
      <c r="H1521" t="s">
        <v>155</v>
      </c>
      <c r="I1521">
        <f t="shared" si="69"/>
        <v>0</v>
      </c>
      <c r="J1521">
        <f t="shared" si="70"/>
        <v>0</v>
      </c>
      <c r="L1521" t="str">
        <f t="shared" si="71"/>
        <v>6421SOUTH BURRACOPPIN</v>
      </c>
      <c r="M1521" t="s">
        <v>1434</v>
      </c>
    </row>
    <row r="1522" spans="1:13">
      <c r="A1522" t="s">
        <v>1980</v>
      </c>
      <c r="B1522" t="s">
        <v>1984</v>
      </c>
      <c r="C1522" t="s">
        <v>113</v>
      </c>
      <c r="D1522">
        <v>4</v>
      </c>
      <c r="E1522">
        <v>0</v>
      </c>
      <c r="F1522">
        <v>0</v>
      </c>
      <c r="H1522" t="s">
        <v>155</v>
      </c>
      <c r="I1522">
        <f t="shared" si="69"/>
        <v>0</v>
      </c>
      <c r="J1522">
        <f t="shared" si="70"/>
        <v>0</v>
      </c>
      <c r="L1522" t="str">
        <f t="shared" si="71"/>
        <v>6421WARRALAKIN</v>
      </c>
      <c r="M1522" t="s">
        <v>1434</v>
      </c>
    </row>
    <row r="1523" spans="1:13">
      <c r="A1523" t="s">
        <v>1985</v>
      </c>
      <c r="B1523" t="s">
        <v>1986</v>
      </c>
      <c r="C1523" t="s">
        <v>113</v>
      </c>
      <c r="D1523">
        <v>4</v>
      </c>
      <c r="E1523">
        <v>0</v>
      </c>
      <c r="F1523">
        <v>0</v>
      </c>
      <c r="H1523" t="s">
        <v>155</v>
      </c>
      <c r="I1523">
        <f t="shared" si="69"/>
        <v>0</v>
      </c>
      <c r="J1523">
        <f t="shared" si="70"/>
        <v>0</v>
      </c>
      <c r="L1523" t="str">
        <f t="shared" si="71"/>
        <v>6420CRAMPHORNE</v>
      </c>
      <c r="M1523" t="s">
        <v>1434</v>
      </c>
    </row>
    <row r="1524" spans="1:13">
      <c r="A1524" t="s">
        <v>1985</v>
      </c>
      <c r="B1524" t="s">
        <v>1987</v>
      </c>
      <c r="C1524" t="s">
        <v>113</v>
      </c>
      <c r="D1524">
        <v>4</v>
      </c>
      <c r="E1524">
        <v>0</v>
      </c>
      <c r="F1524">
        <v>0</v>
      </c>
      <c r="H1524" t="s">
        <v>155</v>
      </c>
      <c r="I1524">
        <f t="shared" si="69"/>
        <v>0</v>
      </c>
      <c r="J1524">
        <f t="shared" si="70"/>
        <v>0</v>
      </c>
      <c r="L1524" t="str">
        <f t="shared" si="71"/>
        <v>6420MUNTADGIN</v>
      </c>
      <c r="M1524" t="s">
        <v>1434</v>
      </c>
    </row>
    <row r="1525" spans="1:13">
      <c r="A1525" t="s">
        <v>1988</v>
      </c>
      <c r="B1525" t="s">
        <v>1989</v>
      </c>
      <c r="C1525" t="s">
        <v>113</v>
      </c>
      <c r="D1525">
        <v>4</v>
      </c>
      <c r="E1525">
        <v>0</v>
      </c>
      <c r="F1525">
        <v>0</v>
      </c>
      <c r="H1525" t="s">
        <v>155</v>
      </c>
      <c r="I1525">
        <f t="shared" si="69"/>
        <v>0</v>
      </c>
      <c r="J1525">
        <f t="shared" si="70"/>
        <v>0</v>
      </c>
      <c r="L1525" t="str">
        <f t="shared" si="71"/>
        <v>6419ARDATH</v>
      </c>
      <c r="M1525" t="s">
        <v>1434</v>
      </c>
    </row>
    <row r="1526" spans="1:13">
      <c r="A1526" t="s">
        <v>1990</v>
      </c>
      <c r="B1526" t="s">
        <v>1991</v>
      </c>
      <c r="C1526" t="s">
        <v>113</v>
      </c>
      <c r="D1526">
        <v>4</v>
      </c>
      <c r="E1526">
        <v>0</v>
      </c>
      <c r="F1526">
        <v>0</v>
      </c>
      <c r="H1526" t="s">
        <v>155</v>
      </c>
      <c r="I1526">
        <f t="shared" si="69"/>
        <v>0</v>
      </c>
      <c r="J1526">
        <f t="shared" si="70"/>
        <v>0</v>
      </c>
      <c r="L1526" t="str">
        <f t="shared" si="71"/>
        <v>6418BRUCE ROCK</v>
      </c>
      <c r="M1526" t="s">
        <v>1434</v>
      </c>
    </row>
    <row r="1527" spans="1:13">
      <c r="A1527" t="s">
        <v>1990</v>
      </c>
      <c r="B1527" t="s">
        <v>1992</v>
      </c>
      <c r="C1527" t="s">
        <v>113</v>
      </c>
      <c r="D1527">
        <v>4</v>
      </c>
      <c r="E1527">
        <v>0</v>
      </c>
      <c r="F1527">
        <v>0</v>
      </c>
      <c r="H1527" t="s">
        <v>155</v>
      </c>
      <c r="I1527">
        <f t="shared" si="69"/>
        <v>0</v>
      </c>
      <c r="J1527">
        <f t="shared" si="70"/>
        <v>0</v>
      </c>
      <c r="L1527" t="str">
        <f t="shared" si="71"/>
        <v>6418YARDING</v>
      </c>
      <c r="M1527" t="s">
        <v>1434</v>
      </c>
    </row>
    <row r="1528" spans="1:13">
      <c r="A1528" t="s">
        <v>1993</v>
      </c>
      <c r="B1528" t="s">
        <v>1994</v>
      </c>
      <c r="C1528" t="s">
        <v>113</v>
      </c>
      <c r="D1528">
        <v>4</v>
      </c>
      <c r="E1528">
        <v>0</v>
      </c>
      <c r="F1528">
        <v>0</v>
      </c>
      <c r="H1528" t="s">
        <v>155</v>
      </c>
      <c r="I1528">
        <f t="shared" si="69"/>
        <v>0</v>
      </c>
      <c r="J1528">
        <f t="shared" si="70"/>
        <v>0</v>
      </c>
      <c r="L1528" t="str">
        <f t="shared" si="71"/>
        <v>6415GOOMARIN</v>
      </c>
      <c r="M1528" t="s">
        <v>1434</v>
      </c>
    </row>
    <row r="1529" spans="1:13">
      <c r="A1529" t="s">
        <v>1993</v>
      </c>
      <c r="B1529" t="s">
        <v>1995</v>
      </c>
      <c r="C1529" t="s">
        <v>113</v>
      </c>
      <c r="D1529">
        <v>4</v>
      </c>
      <c r="E1529">
        <v>0</v>
      </c>
      <c r="F1529">
        <v>0</v>
      </c>
      <c r="H1529" t="s">
        <v>155</v>
      </c>
      <c r="I1529">
        <f t="shared" si="69"/>
        <v>0</v>
      </c>
      <c r="J1529">
        <f t="shared" si="70"/>
        <v>0</v>
      </c>
      <c r="L1529" t="str">
        <f t="shared" si="71"/>
        <v>6415KORBEL</v>
      </c>
      <c r="M1529" t="s">
        <v>1434</v>
      </c>
    </row>
    <row r="1530" spans="1:13">
      <c r="A1530" t="s">
        <v>1993</v>
      </c>
      <c r="B1530" t="s">
        <v>1996</v>
      </c>
      <c r="C1530" t="s">
        <v>113</v>
      </c>
      <c r="D1530">
        <v>4</v>
      </c>
      <c r="E1530">
        <v>0</v>
      </c>
      <c r="F1530">
        <v>0</v>
      </c>
      <c r="H1530" t="s">
        <v>155</v>
      </c>
      <c r="I1530">
        <f t="shared" si="69"/>
        <v>0</v>
      </c>
      <c r="J1530">
        <f t="shared" si="70"/>
        <v>0</v>
      </c>
      <c r="L1530" t="str">
        <f t="shared" si="71"/>
        <v>6415MERREDIN</v>
      </c>
      <c r="M1530" t="s">
        <v>1434</v>
      </c>
    </row>
    <row r="1531" spans="1:13">
      <c r="A1531" t="s">
        <v>1993</v>
      </c>
      <c r="B1531" t="s">
        <v>1997</v>
      </c>
      <c r="C1531" t="s">
        <v>113</v>
      </c>
      <c r="D1531">
        <v>4</v>
      </c>
      <c r="E1531">
        <v>0</v>
      </c>
      <c r="F1531">
        <v>0</v>
      </c>
      <c r="H1531" t="s">
        <v>155</v>
      </c>
      <c r="I1531">
        <f t="shared" si="69"/>
        <v>0</v>
      </c>
      <c r="J1531">
        <f t="shared" si="70"/>
        <v>0</v>
      </c>
      <c r="L1531" t="str">
        <f t="shared" si="71"/>
        <v>6415NOKANING</v>
      </c>
      <c r="M1531" t="s">
        <v>1434</v>
      </c>
    </row>
    <row r="1532" spans="1:13">
      <c r="A1532" t="s">
        <v>1993</v>
      </c>
      <c r="B1532" t="s">
        <v>1998</v>
      </c>
      <c r="C1532" t="s">
        <v>113</v>
      </c>
      <c r="D1532">
        <v>4</v>
      </c>
      <c r="E1532">
        <v>0</v>
      </c>
      <c r="F1532">
        <v>0</v>
      </c>
      <c r="H1532" t="s">
        <v>155</v>
      </c>
      <c r="I1532">
        <f t="shared" si="69"/>
        <v>0</v>
      </c>
      <c r="J1532">
        <f t="shared" si="70"/>
        <v>0</v>
      </c>
      <c r="L1532" t="str">
        <f t="shared" si="71"/>
        <v>6415NORPA</v>
      </c>
      <c r="M1532" t="s">
        <v>1434</v>
      </c>
    </row>
    <row r="1533" spans="1:13">
      <c r="A1533" t="s">
        <v>1993</v>
      </c>
      <c r="B1533" t="s">
        <v>1999</v>
      </c>
      <c r="C1533" t="s">
        <v>113</v>
      </c>
      <c r="D1533">
        <v>4</v>
      </c>
      <c r="E1533">
        <v>0</v>
      </c>
      <c r="F1533">
        <v>0</v>
      </c>
      <c r="H1533" t="s">
        <v>155</v>
      </c>
      <c r="I1533">
        <f t="shared" si="69"/>
        <v>0</v>
      </c>
      <c r="J1533">
        <f t="shared" si="70"/>
        <v>0</v>
      </c>
      <c r="L1533" t="str">
        <f t="shared" si="71"/>
        <v>6415TANDEGIN</v>
      </c>
      <c r="M1533" t="s">
        <v>1434</v>
      </c>
    </row>
    <row r="1534" spans="1:13">
      <c r="A1534" t="s">
        <v>2000</v>
      </c>
      <c r="B1534" t="s">
        <v>2001</v>
      </c>
      <c r="C1534" t="s">
        <v>113</v>
      </c>
      <c r="D1534">
        <v>4</v>
      </c>
      <c r="E1534">
        <v>0</v>
      </c>
      <c r="F1534">
        <v>0</v>
      </c>
      <c r="H1534" t="s">
        <v>155</v>
      </c>
      <c r="I1534">
        <f t="shared" si="69"/>
        <v>0</v>
      </c>
      <c r="J1534">
        <f t="shared" si="70"/>
        <v>0</v>
      </c>
      <c r="L1534" t="str">
        <f t="shared" si="71"/>
        <v>6414NANGEENAN</v>
      </c>
      <c r="M1534" t="s">
        <v>1434</v>
      </c>
    </row>
    <row r="1535" spans="1:13">
      <c r="A1535" t="s">
        <v>2002</v>
      </c>
      <c r="B1535" t="s">
        <v>2003</v>
      </c>
      <c r="C1535" t="s">
        <v>113</v>
      </c>
      <c r="D1535">
        <v>4</v>
      </c>
      <c r="E1535">
        <v>0</v>
      </c>
      <c r="F1535">
        <v>0</v>
      </c>
      <c r="H1535" t="s">
        <v>155</v>
      </c>
      <c r="I1535">
        <f t="shared" si="69"/>
        <v>0</v>
      </c>
      <c r="J1535">
        <f t="shared" si="70"/>
        <v>0</v>
      </c>
      <c r="L1535" t="str">
        <f t="shared" si="71"/>
        <v>6413HINES HILL</v>
      </c>
      <c r="M1535" t="s">
        <v>1434</v>
      </c>
    </row>
    <row r="1536" spans="1:13">
      <c r="A1536" t="s">
        <v>2004</v>
      </c>
      <c r="B1536" t="s">
        <v>2005</v>
      </c>
      <c r="C1536" t="s">
        <v>113</v>
      </c>
      <c r="D1536">
        <v>4</v>
      </c>
      <c r="E1536">
        <v>0</v>
      </c>
      <c r="F1536">
        <v>0</v>
      </c>
      <c r="H1536" t="s">
        <v>155</v>
      </c>
      <c r="I1536">
        <f t="shared" si="69"/>
        <v>0</v>
      </c>
      <c r="J1536">
        <f t="shared" si="70"/>
        <v>0</v>
      </c>
      <c r="L1536" t="str">
        <f t="shared" si="71"/>
        <v>6412BAANDEE</v>
      </c>
      <c r="M1536" t="s">
        <v>1434</v>
      </c>
    </row>
    <row r="1537" spans="1:13">
      <c r="A1537" t="s">
        <v>2004</v>
      </c>
      <c r="B1537" t="s">
        <v>2006</v>
      </c>
      <c r="C1537" t="s">
        <v>113</v>
      </c>
      <c r="D1537">
        <v>4</v>
      </c>
      <c r="E1537">
        <v>0</v>
      </c>
      <c r="F1537">
        <v>0</v>
      </c>
      <c r="H1537" t="s">
        <v>155</v>
      </c>
      <c r="I1537">
        <f t="shared" si="69"/>
        <v>0</v>
      </c>
      <c r="J1537">
        <f t="shared" si="70"/>
        <v>0</v>
      </c>
      <c r="L1537" t="str">
        <f t="shared" si="71"/>
        <v>6412NORTH BAANDEE</v>
      </c>
      <c r="M1537" t="s">
        <v>1434</v>
      </c>
    </row>
    <row r="1538" spans="1:13">
      <c r="A1538" t="s">
        <v>2007</v>
      </c>
      <c r="B1538" t="s">
        <v>2008</v>
      </c>
      <c r="C1538" t="s">
        <v>113</v>
      </c>
      <c r="D1538">
        <v>4</v>
      </c>
      <c r="E1538">
        <v>0</v>
      </c>
      <c r="F1538">
        <v>0</v>
      </c>
      <c r="H1538" t="s">
        <v>155</v>
      </c>
      <c r="I1538">
        <f t="shared" ref="I1538:I1601" si="72">IF(ISERROR(VLOOKUP(A1538,SelPostCode,1,FALSE)),0,1)</f>
        <v>0</v>
      </c>
      <c r="J1538">
        <f t="shared" ref="J1538:J1601" si="73">IF(I1538=0,0,IF(ISERROR(VLOOKUP(B1538,SelSuburb,1,FALSE)),0,1))</f>
        <v>0</v>
      </c>
      <c r="L1538" t="str">
        <f t="shared" ref="L1538:L1601" si="74">CONCATENATE(A1538,B1538)</f>
        <v>6411DOODLAKINE</v>
      </c>
      <c r="M1538" t="s">
        <v>1434</v>
      </c>
    </row>
    <row r="1539" spans="1:13">
      <c r="A1539" t="s">
        <v>2007</v>
      </c>
      <c r="B1539" t="s">
        <v>2009</v>
      </c>
      <c r="C1539" t="s">
        <v>113</v>
      </c>
      <c r="D1539">
        <v>4</v>
      </c>
      <c r="E1539">
        <v>0</v>
      </c>
      <c r="F1539">
        <v>0</v>
      </c>
      <c r="H1539" t="s">
        <v>155</v>
      </c>
      <c r="I1539">
        <f t="shared" si="72"/>
        <v>0</v>
      </c>
      <c r="J1539">
        <f t="shared" si="73"/>
        <v>0</v>
      </c>
      <c r="L1539" t="str">
        <f t="shared" si="74"/>
        <v>6411SOUTH DOODLAKINE</v>
      </c>
      <c r="M1539" t="s">
        <v>1434</v>
      </c>
    </row>
    <row r="1540" spans="1:13">
      <c r="A1540" t="s">
        <v>2010</v>
      </c>
      <c r="B1540" t="s">
        <v>2011</v>
      </c>
      <c r="C1540" t="s">
        <v>113</v>
      </c>
      <c r="D1540">
        <v>4</v>
      </c>
      <c r="E1540">
        <v>0</v>
      </c>
      <c r="F1540">
        <v>0</v>
      </c>
      <c r="H1540" t="s">
        <v>155</v>
      </c>
      <c r="I1540">
        <f t="shared" si="72"/>
        <v>0</v>
      </c>
      <c r="J1540">
        <f t="shared" si="73"/>
        <v>0</v>
      </c>
      <c r="L1540" t="str">
        <f t="shared" si="74"/>
        <v>6410BUNGULLA</v>
      </c>
      <c r="M1540" t="s">
        <v>1434</v>
      </c>
    </row>
    <row r="1541" spans="1:13">
      <c r="A1541" t="s">
        <v>2010</v>
      </c>
      <c r="B1541" t="s">
        <v>2012</v>
      </c>
      <c r="C1541" t="s">
        <v>113</v>
      </c>
      <c r="D1541">
        <v>4</v>
      </c>
      <c r="E1541">
        <v>0</v>
      </c>
      <c r="F1541">
        <v>0</v>
      </c>
      <c r="H1541" t="s">
        <v>155</v>
      </c>
      <c r="I1541">
        <f t="shared" si="72"/>
        <v>0</v>
      </c>
      <c r="J1541">
        <f t="shared" si="73"/>
        <v>0</v>
      </c>
      <c r="L1541" t="str">
        <f t="shared" si="74"/>
        <v>6410DAADENNING CREEK</v>
      </c>
      <c r="M1541" t="s">
        <v>1434</v>
      </c>
    </row>
    <row r="1542" spans="1:13">
      <c r="A1542" t="s">
        <v>2010</v>
      </c>
      <c r="B1542" t="s">
        <v>2013</v>
      </c>
      <c r="C1542" t="s">
        <v>113</v>
      </c>
      <c r="D1542">
        <v>4</v>
      </c>
      <c r="E1542">
        <v>0</v>
      </c>
      <c r="F1542">
        <v>0</v>
      </c>
      <c r="H1542" t="s">
        <v>155</v>
      </c>
      <c r="I1542">
        <f t="shared" si="72"/>
        <v>0</v>
      </c>
      <c r="J1542">
        <f t="shared" si="73"/>
        <v>0</v>
      </c>
      <c r="L1542" t="str">
        <f t="shared" si="74"/>
        <v>6410KELLERBERRIN</v>
      </c>
      <c r="M1542" t="s">
        <v>1434</v>
      </c>
    </row>
    <row r="1543" spans="1:13">
      <c r="A1543" t="s">
        <v>2010</v>
      </c>
      <c r="B1543" t="s">
        <v>2014</v>
      </c>
      <c r="C1543" t="s">
        <v>113</v>
      </c>
      <c r="D1543">
        <v>4</v>
      </c>
      <c r="E1543">
        <v>0</v>
      </c>
      <c r="F1543">
        <v>0</v>
      </c>
      <c r="H1543" t="s">
        <v>155</v>
      </c>
      <c r="I1543">
        <f t="shared" si="72"/>
        <v>0</v>
      </c>
      <c r="J1543">
        <f t="shared" si="73"/>
        <v>0</v>
      </c>
      <c r="L1543" t="str">
        <f t="shared" si="74"/>
        <v>6410MOUNT CAROLINE</v>
      </c>
      <c r="M1543" t="s">
        <v>1434</v>
      </c>
    </row>
    <row r="1544" spans="1:13">
      <c r="A1544" t="s">
        <v>2010</v>
      </c>
      <c r="B1544" t="s">
        <v>2015</v>
      </c>
      <c r="C1544" t="s">
        <v>113</v>
      </c>
      <c r="D1544">
        <v>4</v>
      </c>
      <c r="E1544">
        <v>0</v>
      </c>
      <c r="F1544">
        <v>0</v>
      </c>
      <c r="H1544" t="s">
        <v>155</v>
      </c>
      <c r="I1544">
        <f t="shared" si="72"/>
        <v>0</v>
      </c>
      <c r="J1544">
        <f t="shared" si="73"/>
        <v>0</v>
      </c>
      <c r="L1544" t="str">
        <f t="shared" si="74"/>
        <v>6410NORTH KELLERBERRIN</v>
      </c>
      <c r="M1544" t="s">
        <v>1434</v>
      </c>
    </row>
    <row r="1545" spans="1:13">
      <c r="A1545" t="s">
        <v>2016</v>
      </c>
      <c r="B1545" t="s">
        <v>2017</v>
      </c>
      <c r="C1545" t="s">
        <v>113</v>
      </c>
      <c r="D1545">
        <v>4</v>
      </c>
      <c r="E1545">
        <v>0</v>
      </c>
      <c r="F1545">
        <v>0</v>
      </c>
      <c r="H1545" t="s">
        <v>155</v>
      </c>
      <c r="I1545">
        <f t="shared" si="72"/>
        <v>0</v>
      </c>
      <c r="J1545">
        <f t="shared" si="73"/>
        <v>0</v>
      </c>
      <c r="L1545" t="str">
        <f t="shared" si="74"/>
        <v>6409DOONGIN</v>
      </c>
      <c r="M1545" t="s">
        <v>1434</v>
      </c>
    </row>
    <row r="1546" spans="1:13">
      <c r="A1546" t="s">
        <v>2016</v>
      </c>
      <c r="B1546" t="s">
        <v>2018</v>
      </c>
      <c r="C1546" t="s">
        <v>113</v>
      </c>
      <c r="D1546">
        <v>1</v>
      </c>
      <c r="E1546">
        <v>0</v>
      </c>
      <c r="F1546">
        <v>2</v>
      </c>
      <c r="H1546" t="s">
        <v>155</v>
      </c>
      <c r="I1546">
        <f t="shared" si="72"/>
        <v>0</v>
      </c>
      <c r="J1546">
        <f t="shared" si="73"/>
        <v>0</v>
      </c>
      <c r="L1546" t="str">
        <f t="shared" si="74"/>
        <v>6409NORTH TAMMIN</v>
      </c>
      <c r="M1546" t="s">
        <v>1434</v>
      </c>
    </row>
    <row r="1547" spans="1:13">
      <c r="A1547" t="s">
        <v>2016</v>
      </c>
      <c r="B1547" t="s">
        <v>2019</v>
      </c>
      <c r="C1547" t="s">
        <v>113</v>
      </c>
      <c r="D1547">
        <v>1</v>
      </c>
      <c r="E1547">
        <v>0</v>
      </c>
      <c r="F1547">
        <v>2</v>
      </c>
      <c r="H1547" t="s">
        <v>155</v>
      </c>
      <c r="I1547">
        <f t="shared" si="72"/>
        <v>0</v>
      </c>
      <c r="J1547">
        <f t="shared" si="73"/>
        <v>0</v>
      </c>
      <c r="L1547" t="str">
        <f t="shared" si="74"/>
        <v>6409SOUTH TAMMIN</v>
      </c>
      <c r="M1547" t="s">
        <v>1434</v>
      </c>
    </row>
    <row r="1548" spans="1:13">
      <c r="A1548" t="s">
        <v>2016</v>
      </c>
      <c r="B1548" t="s">
        <v>2020</v>
      </c>
      <c r="C1548" t="s">
        <v>113</v>
      </c>
      <c r="D1548">
        <v>4</v>
      </c>
      <c r="E1548">
        <v>0</v>
      </c>
      <c r="F1548">
        <v>0</v>
      </c>
      <c r="H1548" t="s">
        <v>155</v>
      </c>
      <c r="I1548">
        <f t="shared" si="72"/>
        <v>0</v>
      </c>
      <c r="J1548">
        <f t="shared" si="73"/>
        <v>0</v>
      </c>
      <c r="L1548" t="str">
        <f t="shared" si="74"/>
        <v>6409TAMMIN</v>
      </c>
      <c r="M1548" t="s">
        <v>1434</v>
      </c>
    </row>
    <row r="1549" spans="1:13">
      <c r="A1549" t="s">
        <v>2016</v>
      </c>
      <c r="B1549" t="s">
        <v>2021</v>
      </c>
      <c r="C1549" t="s">
        <v>113</v>
      </c>
      <c r="D1549">
        <v>4</v>
      </c>
      <c r="E1549">
        <v>0</v>
      </c>
      <c r="F1549">
        <v>0</v>
      </c>
      <c r="H1549" t="s">
        <v>155</v>
      </c>
      <c r="I1549">
        <f t="shared" si="72"/>
        <v>0</v>
      </c>
      <c r="J1549">
        <f t="shared" si="73"/>
        <v>0</v>
      </c>
      <c r="L1549" t="str">
        <f t="shared" si="74"/>
        <v>6409YORKRAKINE</v>
      </c>
      <c r="M1549" t="s">
        <v>1434</v>
      </c>
    </row>
    <row r="1550" spans="1:13">
      <c r="A1550" t="s">
        <v>2022</v>
      </c>
      <c r="B1550" t="s">
        <v>2023</v>
      </c>
      <c r="C1550" t="s">
        <v>113</v>
      </c>
      <c r="D1550">
        <v>4</v>
      </c>
      <c r="E1550">
        <v>0</v>
      </c>
      <c r="F1550">
        <v>0</v>
      </c>
      <c r="H1550" t="s">
        <v>155</v>
      </c>
      <c r="I1550">
        <f t="shared" si="72"/>
        <v>0</v>
      </c>
      <c r="J1550">
        <f t="shared" si="73"/>
        <v>0</v>
      </c>
      <c r="L1550" t="str">
        <f t="shared" si="74"/>
        <v>6407CUNDERDIN</v>
      </c>
      <c r="M1550" t="s">
        <v>1434</v>
      </c>
    </row>
    <row r="1551" spans="1:13">
      <c r="A1551" t="s">
        <v>2022</v>
      </c>
      <c r="B1551" t="s">
        <v>2024</v>
      </c>
      <c r="C1551" t="s">
        <v>113</v>
      </c>
      <c r="D1551">
        <v>4</v>
      </c>
      <c r="E1551">
        <v>0</v>
      </c>
      <c r="F1551">
        <v>0</v>
      </c>
      <c r="H1551" t="s">
        <v>155</v>
      </c>
      <c r="I1551">
        <f t="shared" si="72"/>
        <v>0</v>
      </c>
      <c r="J1551">
        <f t="shared" si="73"/>
        <v>0</v>
      </c>
      <c r="L1551" t="str">
        <f t="shared" si="74"/>
        <v>6407WAEEL</v>
      </c>
      <c r="M1551" t="s">
        <v>1434</v>
      </c>
    </row>
    <row r="1552" spans="1:13">
      <c r="A1552" t="s">
        <v>2022</v>
      </c>
      <c r="B1552" t="s">
        <v>2025</v>
      </c>
      <c r="C1552" t="s">
        <v>113</v>
      </c>
      <c r="D1552">
        <v>4</v>
      </c>
      <c r="E1552">
        <v>0</v>
      </c>
      <c r="F1552">
        <v>0</v>
      </c>
      <c r="H1552" t="s">
        <v>155</v>
      </c>
      <c r="I1552">
        <f t="shared" si="72"/>
        <v>0</v>
      </c>
      <c r="J1552">
        <f t="shared" si="73"/>
        <v>0</v>
      </c>
      <c r="L1552" t="str">
        <f t="shared" si="74"/>
        <v>6407WATERCARRIN</v>
      </c>
      <c r="M1552" t="s">
        <v>1434</v>
      </c>
    </row>
    <row r="1553" spans="1:13">
      <c r="A1553" t="s">
        <v>2022</v>
      </c>
      <c r="B1553" t="s">
        <v>2026</v>
      </c>
      <c r="C1553" t="s">
        <v>113</v>
      </c>
      <c r="D1553">
        <v>4</v>
      </c>
      <c r="E1553">
        <v>0</v>
      </c>
      <c r="F1553">
        <v>0</v>
      </c>
      <c r="H1553" t="s">
        <v>155</v>
      </c>
      <c r="I1553">
        <f t="shared" si="72"/>
        <v>0</v>
      </c>
      <c r="J1553">
        <f t="shared" si="73"/>
        <v>0</v>
      </c>
      <c r="L1553" t="str">
        <f t="shared" si="74"/>
        <v>6407WYOLA</v>
      </c>
      <c r="M1553" t="s">
        <v>1434</v>
      </c>
    </row>
    <row r="1554" spans="1:13">
      <c r="A1554" t="s">
        <v>2022</v>
      </c>
      <c r="B1554" t="s">
        <v>2027</v>
      </c>
      <c r="C1554" t="s">
        <v>113</v>
      </c>
      <c r="D1554">
        <v>4</v>
      </c>
      <c r="E1554">
        <v>0</v>
      </c>
      <c r="F1554">
        <v>0</v>
      </c>
      <c r="H1554" t="s">
        <v>155</v>
      </c>
      <c r="I1554">
        <f t="shared" si="72"/>
        <v>0</v>
      </c>
      <c r="J1554">
        <f t="shared" si="73"/>
        <v>0</v>
      </c>
      <c r="L1554" t="str">
        <f t="shared" si="74"/>
        <v>6407WYOLA WEST</v>
      </c>
      <c r="M1554" t="s">
        <v>1434</v>
      </c>
    </row>
    <row r="1555" spans="1:13">
      <c r="A1555" t="s">
        <v>2022</v>
      </c>
      <c r="B1555" t="s">
        <v>2028</v>
      </c>
      <c r="C1555" t="s">
        <v>113</v>
      </c>
      <c r="D1555">
        <v>4</v>
      </c>
      <c r="E1555">
        <v>0</v>
      </c>
      <c r="F1555">
        <v>0</v>
      </c>
      <c r="H1555" t="s">
        <v>155</v>
      </c>
      <c r="I1555">
        <f t="shared" si="72"/>
        <v>0</v>
      </c>
      <c r="J1555">
        <f t="shared" si="73"/>
        <v>0</v>
      </c>
      <c r="L1555" t="str">
        <f t="shared" si="74"/>
        <v>6407YOUNDEGIN</v>
      </c>
      <c r="M1555" t="s">
        <v>1434</v>
      </c>
    </row>
    <row r="1556" spans="1:13">
      <c r="A1556" t="s">
        <v>2029</v>
      </c>
      <c r="B1556" t="s">
        <v>2030</v>
      </c>
      <c r="C1556" t="s">
        <v>113</v>
      </c>
      <c r="D1556">
        <v>4</v>
      </c>
      <c r="E1556">
        <v>0</v>
      </c>
      <c r="F1556">
        <v>0</v>
      </c>
      <c r="H1556" t="s">
        <v>155</v>
      </c>
      <c r="I1556">
        <f t="shared" si="72"/>
        <v>0</v>
      </c>
      <c r="J1556">
        <f t="shared" si="73"/>
        <v>0</v>
      </c>
      <c r="L1556" t="str">
        <f t="shared" si="74"/>
        <v>6405GREENWOODS VALLEY</v>
      </c>
      <c r="M1556" t="s">
        <v>1434</v>
      </c>
    </row>
    <row r="1557" spans="1:13">
      <c r="A1557" t="s">
        <v>2029</v>
      </c>
      <c r="B1557" t="s">
        <v>2031</v>
      </c>
      <c r="C1557" t="s">
        <v>113</v>
      </c>
      <c r="D1557">
        <v>4</v>
      </c>
      <c r="E1557">
        <v>0</v>
      </c>
      <c r="F1557">
        <v>0</v>
      </c>
      <c r="H1557" t="s">
        <v>155</v>
      </c>
      <c r="I1557">
        <f t="shared" si="72"/>
        <v>0</v>
      </c>
      <c r="J1557">
        <f t="shared" si="73"/>
        <v>0</v>
      </c>
      <c r="L1557" t="str">
        <f t="shared" si="74"/>
        <v>6405MECKERING</v>
      </c>
      <c r="M1557" t="s">
        <v>1434</v>
      </c>
    </row>
    <row r="1558" spans="1:13">
      <c r="A1558" t="s">
        <v>2029</v>
      </c>
      <c r="B1558" t="s">
        <v>2032</v>
      </c>
      <c r="C1558" t="s">
        <v>113</v>
      </c>
      <c r="D1558">
        <v>4</v>
      </c>
      <c r="E1558">
        <v>0</v>
      </c>
      <c r="F1558">
        <v>0</v>
      </c>
      <c r="H1558" t="s">
        <v>155</v>
      </c>
      <c r="I1558">
        <f t="shared" si="72"/>
        <v>0</v>
      </c>
      <c r="J1558">
        <f t="shared" si="73"/>
        <v>0</v>
      </c>
      <c r="L1558" t="str">
        <f t="shared" si="74"/>
        <v>6405QUELAGETTING</v>
      </c>
      <c r="M1558" t="s">
        <v>1434</v>
      </c>
    </row>
    <row r="1559" spans="1:13">
      <c r="A1559" t="s">
        <v>2029</v>
      </c>
      <c r="B1559" t="s">
        <v>2033</v>
      </c>
      <c r="C1559" t="s">
        <v>113</v>
      </c>
      <c r="D1559">
        <v>4</v>
      </c>
      <c r="E1559">
        <v>0</v>
      </c>
      <c r="F1559">
        <v>0</v>
      </c>
      <c r="H1559" t="s">
        <v>155</v>
      </c>
      <c r="I1559">
        <f t="shared" si="72"/>
        <v>0</v>
      </c>
      <c r="J1559">
        <f t="shared" si="73"/>
        <v>0</v>
      </c>
      <c r="L1559" t="str">
        <f t="shared" si="74"/>
        <v>6405WARDING EAST</v>
      </c>
      <c r="M1559" t="s">
        <v>1434</v>
      </c>
    </row>
    <row r="1560" spans="1:13">
      <c r="A1560" t="s">
        <v>2034</v>
      </c>
      <c r="B1560" t="s">
        <v>2035</v>
      </c>
      <c r="C1560" t="s">
        <v>113</v>
      </c>
      <c r="D1560">
        <v>4</v>
      </c>
      <c r="E1560">
        <v>0</v>
      </c>
      <c r="F1560">
        <v>0</v>
      </c>
      <c r="H1560" t="s">
        <v>155</v>
      </c>
      <c r="I1560">
        <f t="shared" si="72"/>
        <v>0</v>
      </c>
      <c r="J1560">
        <f t="shared" si="73"/>
        <v>0</v>
      </c>
      <c r="L1560" t="str">
        <f t="shared" si="74"/>
        <v>6403GRASS VALLEY</v>
      </c>
      <c r="M1560" t="s">
        <v>1434</v>
      </c>
    </row>
    <row r="1561" spans="1:13">
      <c r="A1561" t="s">
        <v>2036</v>
      </c>
      <c r="B1561" t="s">
        <v>678</v>
      </c>
      <c r="C1561" t="s">
        <v>113</v>
      </c>
      <c r="D1561">
        <v>4</v>
      </c>
      <c r="E1561">
        <v>0</v>
      </c>
      <c r="F1561">
        <v>0</v>
      </c>
      <c r="H1561" t="s">
        <v>155</v>
      </c>
      <c r="I1561">
        <f t="shared" si="72"/>
        <v>0</v>
      </c>
      <c r="J1561">
        <f t="shared" si="73"/>
        <v>0</v>
      </c>
      <c r="L1561" t="str">
        <f t="shared" si="74"/>
        <v>6401BUCKLAND</v>
      </c>
      <c r="M1561" t="s">
        <v>1434</v>
      </c>
    </row>
    <row r="1562" spans="1:13">
      <c r="A1562" t="s">
        <v>2036</v>
      </c>
      <c r="B1562" t="s">
        <v>2037</v>
      </c>
      <c r="C1562" t="s">
        <v>113</v>
      </c>
      <c r="D1562">
        <v>4</v>
      </c>
      <c r="E1562">
        <v>0</v>
      </c>
      <c r="F1562">
        <v>0</v>
      </c>
      <c r="H1562" t="s">
        <v>155</v>
      </c>
      <c r="I1562">
        <f t="shared" si="72"/>
        <v>0</v>
      </c>
      <c r="J1562">
        <f t="shared" si="73"/>
        <v>0</v>
      </c>
      <c r="L1562" t="str">
        <f t="shared" si="74"/>
        <v>6401BURLONG</v>
      </c>
      <c r="M1562" t="s">
        <v>1434</v>
      </c>
    </row>
    <row r="1563" spans="1:13">
      <c r="A1563" t="s">
        <v>2036</v>
      </c>
      <c r="B1563" t="s">
        <v>2038</v>
      </c>
      <c r="C1563" t="s">
        <v>113</v>
      </c>
      <c r="D1563">
        <v>4</v>
      </c>
      <c r="E1563">
        <v>0</v>
      </c>
      <c r="F1563">
        <v>0</v>
      </c>
      <c r="H1563" t="s">
        <v>155</v>
      </c>
      <c r="I1563">
        <f t="shared" si="72"/>
        <v>0</v>
      </c>
      <c r="J1563">
        <f t="shared" si="73"/>
        <v>0</v>
      </c>
      <c r="L1563" t="str">
        <f t="shared" si="74"/>
        <v>6401CUNJARDINE</v>
      </c>
      <c r="M1563" t="s">
        <v>1434</v>
      </c>
    </row>
    <row r="1564" spans="1:13">
      <c r="A1564" t="s">
        <v>2036</v>
      </c>
      <c r="B1564" t="s">
        <v>171</v>
      </c>
      <c r="C1564" t="s">
        <v>113</v>
      </c>
      <c r="D1564">
        <v>4</v>
      </c>
      <c r="E1564">
        <v>0</v>
      </c>
      <c r="F1564">
        <v>0</v>
      </c>
      <c r="H1564" t="s">
        <v>155</v>
      </c>
      <c r="I1564">
        <f t="shared" si="72"/>
        <v>0</v>
      </c>
      <c r="J1564">
        <f t="shared" si="73"/>
        <v>0</v>
      </c>
      <c r="L1564" t="str">
        <f t="shared" si="74"/>
        <v>6401IRISHTOWN</v>
      </c>
      <c r="M1564" t="s">
        <v>1434</v>
      </c>
    </row>
    <row r="1565" spans="1:13">
      <c r="A1565" t="s">
        <v>2036</v>
      </c>
      <c r="B1565" t="s">
        <v>2039</v>
      </c>
      <c r="C1565" t="s">
        <v>113</v>
      </c>
      <c r="D1565">
        <v>4</v>
      </c>
      <c r="E1565">
        <v>0</v>
      </c>
      <c r="F1565">
        <v>0</v>
      </c>
      <c r="H1565" t="s">
        <v>155</v>
      </c>
      <c r="I1565">
        <f t="shared" si="72"/>
        <v>0</v>
      </c>
      <c r="J1565">
        <f t="shared" si="73"/>
        <v>0</v>
      </c>
      <c r="L1565" t="str">
        <f t="shared" si="74"/>
        <v>6401JENNACUBBINE</v>
      </c>
      <c r="M1565" t="s">
        <v>1434</v>
      </c>
    </row>
    <row r="1566" spans="1:13">
      <c r="A1566" t="s">
        <v>2036</v>
      </c>
      <c r="B1566" t="s">
        <v>2040</v>
      </c>
      <c r="C1566" t="s">
        <v>113</v>
      </c>
      <c r="D1566">
        <v>4</v>
      </c>
      <c r="E1566">
        <v>0</v>
      </c>
      <c r="F1566">
        <v>0</v>
      </c>
      <c r="H1566" t="s">
        <v>155</v>
      </c>
      <c r="I1566">
        <f t="shared" si="72"/>
        <v>0</v>
      </c>
      <c r="J1566">
        <f t="shared" si="73"/>
        <v>0</v>
      </c>
      <c r="L1566" t="str">
        <f t="shared" si="74"/>
        <v>6401JENNAPULLIN</v>
      </c>
      <c r="M1566" t="s">
        <v>1434</v>
      </c>
    </row>
    <row r="1567" spans="1:13">
      <c r="A1567" t="s">
        <v>2036</v>
      </c>
      <c r="B1567" t="s">
        <v>2041</v>
      </c>
      <c r="C1567" t="s">
        <v>113</v>
      </c>
      <c r="D1567">
        <v>4</v>
      </c>
      <c r="E1567">
        <v>0</v>
      </c>
      <c r="F1567">
        <v>0</v>
      </c>
      <c r="H1567" t="s">
        <v>155</v>
      </c>
      <c r="I1567">
        <f t="shared" si="72"/>
        <v>0</v>
      </c>
      <c r="J1567">
        <f t="shared" si="73"/>
        <v>0</v>
      </c>
      <c r="L1567" t="str">
        <f t="shared" si="74"/>
        <v>6401MALABAINE</v>
      </c>
      <c r="M1567" t="s">
        <v>1434</v>
      </c>
    </row>
    <row r="1568" spans="1:13">
      <c r="A1568" t="s">
        <v>2036</v>
      </c>
      <c r="B1568" t="s">
        <v>2042</v>
      </c>
      <c r="C1568" t="s">
        <v>113</v>
      </c>
      <c r="D1568">
        <v>4</v>
      </c>
      <c r="E1568">
        <v>0</v>
      </c>
      <c r="F1568">
        <v>0</v>
      </c>
      <c r="H1568" t="s">
        <v>155</v>
      </c>
      <c r="I1568">
        <f t="shared" si="72"/>
        <v>0</v>
      </c>
      <c r="J1568">
        <f t="shared" si="73"/>
        <v>0</v>
      </c>
      <c r="L1568" t="str">
        <f t="shared" si="74"/>
        <v>6401MEENAAR</v>
      </c>
      <c r="M1568" t="s">
        <v>1434</v>
      </c>
    </row>
    <row r="1569" spans="1:13">
      <c r="A1569" t="s">
        <v>2036</v>
      </c>
      <c r="B1569" t="s">
        <v>2043</v>
      </c>
      <c r="C1569" t="s">
        <v>113</v>
      </c>
      <c r="D1569">
        <v>4</v>
      </c>
      <c r="E1569">
        <v>0</v>
      </c>
      <c r="F1569">
        <v>0</v>
      </c>
      <c r="H1569" t="s">
        <v>155</v>
      </c>
      <c r="I1569">
        <f t="shared" si="72"/>
        <v>0</v>
      </c>
      <c r="J1569">
        <f t="shared" si="73"/>
        <v>0</v>
      </c>
      <c r="L1569" t="str">
        <f t="shared" si="74"/>
        <v>6401MOKINE</v>
      </c>
      <c r="M1569" t="s">
        <v>1434</v>
      </c>
    </row>
    <row r="1570" spans="1:13">
      <c r="A1570" t="s">
        <v>2036</v>
      </c>
      <c r="B1570" t="s">
        <v>2044</v>
      </c>
      <c r="C1570" t="s">
        <v>113</v>
      </c>
      <c r="D1570">
        <v>4</v>
      </c>
      <c r="E1570">
        <v>0</v>
      </c>
      <c r="F1570">
        <v>0</v>
      </c>
      <c r="H1570" t="s">
        <v>155</v>
      </c>
      <c r="I1570">
        <f t="shared" si="72"/>
        <v>0</v>
      </c>
      <c r="J1570">
        <f t="shared" si="73"/>
        <v>0</v>
      </c>
      <c r="L1570" t="str">
        <f t="shared" si="74"/>
        <v>6401MULUCKINE</v>
      </c>
      <c r="M1570" t="s">
        <v>1434</v>
      </c>
    </row>
    <row r="1571" spans="1:13">
      <c r="A1571" t="s">
        <v>2036</v>
      </c>
      <c r="B1571" t="s">
        <v>2045</v>
      </c>
      <c r="C1571" t="s">
        <v>113</v>
      </c>
      <c r="D1571">
        <v>4</v>
      </c>
      <c r="E1571">
        <v>0</v>
      </c>
      <c r="F1571">
        <v>0</v>
      </c>
      <c r="H1571" t="s">
        <v>155</v>
      </c>
      <c r="I1571">
        <f t="shared" si="72"/>
        <v>0</v>
      </c>
      <c r="J1571">
        <f t="shared" si="73"/>
        <v>0</v>
      </c>
      <c r="L1571" t="str">
        <f t="shared" si="74"/>
        <v>6401MUMBERKINE</v>
      </c>
      <c r="M1571" t="s">
        <v>1434</v>
      </c>
    </row>
    <row r="1572" spans="1:13">
      <c r="A1572" t="s">
        <v>2036</v>
      </c>
      <c r="B1572" t="s">
        <v>2046</v>
      </c>
      <c r="C1572" t="s">
        <v>113</v>
      </c>
      <c r="D1572">
        <v>4</v>
      </c>
      <c r="E1572">
        <v>0</v>
      </c>
      <c r="F1572">
        <v>0</v>
      </c>
      <c r="H1572" t="s">
        <v>155</v>
      </c>
      <c r="I1572">
        <f t="shared" si="72"/>
        <v>0</v>
      </c>
      <c r="J1572">
        <f t="shared" si="73"/>
        <v>0</v>
      </c>
      <c r="L1572" t="str">
        <f t="shared" si="74"/>
        <v>6401MURESK</v>
      </c>
      <c r="M1572" t="s">
        <v>1434</v>
      </c>
    </row>
    <row r="1573" spans="1:13">
      <c r="A1573" t="s">
        <v>2036</v>
      </c>
      <c r="B1573" t="s">
        <v>2047</v>
      </c>
      <c r="C1573" t="s">
        <v>113</v>
      </c>
      <c r="D1573">
        <v>3</v>
      </c>
      <c r="E1573">
        <v>0</v>
      </c>
      <c r="F1573">
        <v>0</v>
      </c>
      <c r="H1573" t="s">
        <v>155</v>
      </c>
      <c r="I1573">
        <f t="shared" si="72"/>
        <v>0</v>
      </c>
      <c r="J1573">
        <f t="shared" si="73"/>
        <v>0</v>
      </c>
      <c r="L1573" t="str">
        <f t="shared" si="74"/>
        <v>6401NORTHAM</v>
      </c>
      <c r="M1573" t="s">
        <v>1434</v>
      </c>
    </row>
    <row r="1574" spans="1:13">
      <c r="A1574" t="s">
        <v>2036</v>
      </c>
      <c r="B1574" t="s">
        <v>2048</v>
      </c>
      <c r="C1574" t="s">
        <v>113</v>
      </c>
      <c r="D1574">
        <v>4</v>
      </c>
      <c r="E1574">
        <v>0</v>
      </c>
      <c r="F1574">
        <v>0</v>
      </c>
      <c r="H1574" t="s">
        <v>155</v>
      </c>
      <c r="I1574">
        <f t="shared" si="72"/>
        <v>0</v>
      </c>
      <c r="J1574">
        <f t="shared" si="73"/>
        <v>0</v>
      </c>
      <c r="L1574" t="str">
        <f t="shared" si="74"/>
        <v>6401ROSSMORE</v>
      </c>
      <c r="M1574" t="s">
        <v>1434</v>
      </c>
    </row>
    <row r="1575" spans="1:13">
      <c r="A1575" t="s">
        <v>2036</v>
      </c>
      <c r="B1575" t="s">
        <v>2049</v>
      </c>
      <c r="C1575" t="s">
        <v>113</v>
      </c>
      <c r="D1575">
        <v>4</v>
      </c>
      <c r="E1575">
        <v>0</v>
      </c>
      <c r="F1575">
        <v>0</v>
      </c>
      <c r="H1575" t="s">
        <v>155</v>
      </c>
      <c r="I1575">
        <f t="shared" si="72"/>
        <v>0</v>
      </c>
      <c r="J1575">
        <f t="shared" si="73"/>
        <v>0</v>
      </c>
      <c r="L1575" t="str">
        <f t="shared" si="74"/>
        <v>6401SOUTHERN BROOK</v>
      </c>
      <c r="M1575" t="s">
        <v>1434</v>
      </c>
    </row>
    <row r="1576" spans="1:13">
      <c r="A1576" t="s">
        <v>2036</v>
      </c>
      <c r="B1576" t="s">
        <v>2050</v>
      </c>
      <c r="C1576" t="s">
        <v>113</v>
      </c>
      <c r="D1576">
        <v>4</v>
      </c>
      <c r="E1576">
        <v>0</v>
      </c>
      <c r="F1576">
        <v>0</v>
      </c>
      <c r="H1576" t="s">
        <v>155</v>
      </c>
      <c r="I1576">
        <f t="shared" si="72"/>
        <v>0</v>
      </c>
      <c r="J1576">
        <f t="shared" si="73"/>
        <v>0</v>
      </c>
      <c r="L1576" t="str">
        <f t="shared" si="74"/>
        <v>6401SPENCERS BROOK</v>
      </c>
      <c r="M1576" t="s">
        <v>1434</v>
      </c>
    </row>
    <row r="1577" spans="1:13">
      <c r="A1577" t="s">
        <v>2036</v>
      </c>
      <c r="B1577" t="s">
        <v>2051</v>
      </c>
      <c r="C1577" t="s">
        <v>113</v>
      </c>
      <c r="D1577">
        <v>4</v>
      </c>
      <c r="E1577">
        <v>0</v>
      </c>
      <c r="F1577">
        <v>0</v>
      </c>
      <c r="H1577" t="s">
        <v>155</v>
      </c>
      <c r="I1577">
        <f t="shared" si="72"/>
        <v>0</v>
      </c>
      <c r="J1577">
        <f t="shared" si="73"/>
        <v>0</v>
      </c>
      <c r="L1577" t="str">
        <f t="shared" si="74"/>
        <v>6401THROSSELL</v>
      </c>
      <c r="M1577" t="s">
        <v>1434</v>
      </c>
    </row>
    <row r="1578" spans="1:13">
      <c r="A1578" t="s">
        <v>2036</v>
      </c>
      <c r="B1578" t="s">
        <v>2052</v>
      </c>
      <c r="C1578" t="s">
        <v>113</v>
      </c>
      <c r="D1578">
        <v>4</v>
      </c>
      <c r="E1578">
        <v>0</v>
      </c>
      <c r="F1578">
        <v>0</v>
      </c>
      <c r="H1578" t="s">
        <v>155</v>
      </c>
      <c r="I1578">
        <f t="shared" si="72"/>
        <v>0</v>
      </c>
      <c r="J1578">
        <f t="shared" si="73"/>
        <v>0</v>
      </c>
      <c r="L1578" t="str">
        <f t="shared" si="74"/>
        <v>6401WONGAMINE</v>
      </c>
      <c r="M1578" t="s">
        <v>1434</v>
      </c>
    </row>
    <row r="1579" spans="1:13">
      <c r="A1579" t="s">
        <v>2053</v>
      </c>
      <c r="B1579" t="s">
        <v>2054</v>
      </c>
      <c r="C1579" t="s">
        <v>113</v>
      </c>
      <c r="D1579">
        <v>4</v>
      </c>
      <c r="E1579">
        <v>0</v>
      </c>
      <c r="F1579">
        <v>0</v>
      </c>
      <c r="H1579" t="s">
        <v>155</v>
      </c>
      <c r="I1579">
        <f t="shared" si="72"/>
        <v>0</v>
      </c>
      <c r="J1579">
        <f t="shared" si="73"/>
        <v>0</v>
      </c>
      <c r="L1579" t="str">
        <f t="shared" si="74"/>
        <v>6398BROKE</v>
      </c>
      <c r="M1579" t="s">
        <v>2055</v>
      </c>
    </row>
    <row r="1580" spans="1:13">
      <c r="A1580" t="s">
        <v>2053</v>
      </c>
      <c r="B1580" t="s">
        <v>2056</v>
      </c>
      <c r="C1580" t="s">
        <v>113</v>
      </c>
      <c r="D1580">
        <v>4</v>
      </c>
      <c r="E1580">
        <v>0</v>
      </c>
      <c r="F1580">
        <v>0</v>
      </c>
      <c r="H1580" t="s">
        <v>155</v>
      </c>
      <c r="I1580">
        <f t="shared" si="72"/>
        <v>0</v>
      </c>
      <c r="J1580">
        <f t="shared" si="73"/>
        <v>0</v>
      </c>
      <c r="L1580" t="str">
        <f t="shared" si="74"/>
        <v>6398NORTH WALPOLE</v>
      </c>
      <c r="M1580" t="s">
        <v>2055</v>
      </c>
    </row>
    <row r="1581" spans="1:13">
      <c r="A1581" t="s">
        <v>2053</v>
      </c>
      <c r="B1581" t="s">
        <v>2057</v>
      </c>
      <c r="C1581" t="s">
        <v>113</v>
      </c>
      <c r="D1581">
        <v>4</v>
      </c>
      <c r="E1581">
        <v>0</v>
      </c>
      <c r="F1581">
        <v>0</v>
      </c>
      <c r="H1581" t="s">
        <v>155</v>
      </c>
      <c r="I1581">
        <f t="shared" si="72"/>
        <v>0</v>
      </c>
      <c r="J1581">
        <f t="shared" si="73"/>
        <v>0</v>
      </c>
      <c r="L1581" t="str">
        <f t="shared" si="74"/>
        <v>6398WALPOLE</v>
      </c>
      <c r="M1581" t="s">
        <v>2055</v>
      </c>
    </row>
    <row r="1582" spans="1:13">
      <c r="A1582" t="s">
        <v>2058</v>
      </c>
      <c r="B1582" t="s">
        <v>2059</v>
      </c>
      <c r="C1582" t="s">
        <v>113</v>
      </c>
      <c r="D1582">
        <v>4</v>
      </c>
      <c r="E1582">
        <v>0</v>
      </c>
      <c r="F1582">
        <v>0</v>
      </c>
      <c r="H1582" t="s">
        <v>155</v>
      </c>
      <c r="I1582">
        <f t="shared" si="72"/>
        <v>0</v>
      </c>
      <c r="J1582">
        <f t="shared" si="73"/>
        <v>0</v>
      </c>
      <c r="L1582" t="str">
        <f t="shared" si="74"/>
        <v>6397ROCKY GULLY</v>
      </c>
      <c r="M1582" t="s">
        <v>1434</v>
      </c>
    </row>
    <row r="1583" spans="1:13">
      <c r="A1583" t="s">
        <v>2060</v>
      </c>
      <c r="B1583" t="s">
        <v>2061</v>
      </c>
      <c r="C1583" t="s">
        <v>113</v>
      </c>
      <c r="D1583">
        <v>4</v>
      </c>
      <c r="E1583">
        <v>0</v>
      </c>
      <c r="F1583">
        <v>0</v>
      </c>
      <c r="H1583" t="s">
        <v>155</v>
      </c>
      <c r="I1583">
        <f t="shared" si="72"/>
        <v>0</v>
      </c>
      <c r="J1583">
        <f t="shared" si="73"/>
        <v>0</v>
      </c>
      <c r="L1583" t="str">
        <f t="shared" si="74"/>
        <v>6396FRANKLAND</v>
      </c>
      <c r="M1583" t="s">
        <v>1434</v>
      </c>
    </row>
    <row r="1584" spans="1:13">
      <c r="A1584" t="s">
        <v>2060</v>
      </c>
      <c r="B1584" t="s">
        <v>2062</v>
      </c>
      <c r="C1584" t="s">
        <v>113</v>
      </c>
      <c r="D1584">
        <v>4</v>
      </c>
      <c r="E1584">
        <v>0</v>
      </c>
      <c r="F1584">
        <v>0</v>
      </c>
      <c r="H1584" t="s">
        <v>155</v>
      </c>
      <c r="I1584">
        <f t="shared" si="72"/>
        <v>0</v>
      </c>
      <c r="J1584">
        <f t="shared" si="73"/>
        <v>0</v>
      </c>
      <c r="L1584" t="str">
        <f t="shared" si="74"/>
        <v>6396FRANKLAND RIVER</v>
      </c>
      <c r="M1584" t="s">
        <v>1434</v>
      </c>
    </row>
    <row r="1585" spans="1:13">
      <c r="A1585" t="s">
        <v>2063</v>
      </c>
      <c r="B1585" t="s">
        <v>2064</v>
      </c>
      <c r="C1585" t="s">
        <v>113</v>
      </c>
      <c r="D1585">
        <v>4</v>
      </c>
      <c r="E1585">
        <v>0</v>
      </c>
      <c r="F1585">
        <v>0</v>
      </c>
      <c r="H1585" t="s">
        <v>155</v>
      </c>
      <c r="I1585">
        <f t="shared" si="72"/>
        <v>0</v>
      </c>
      <c r="J1585">
        <f t="shared" si="73"/>
        <v>0</v>
      </c>
      <c r="L1585" t="str">
        <f t="shared" si="74"/>
        <v>6395CHERRY TREE POOL</v>
      </c>
      <c r="M1585" t="s">
        <v>2055</v>
      </c>
    </row>
    <row r="1586" spans="1:13">
      <c r="A1586" t="s">
        <v>2063</v>
      </c>
      <c r="B1586" t="s">
        <v>2065</v>
      </c>
      <c r="C1586" t="s">
        <v>113</v>
      </c>
      <c r="D1586">
        <v>4</v>
      </c>
      <c r="E1586">
        <v>0</v>
      </c>
      <c r="F1586">
        <v>0</v>
      </c>
      <c r="H1586" t="s">
        <v>155</v>
      </c>
      <c r="I1586">
        <f t="shared" si="72"/>
        <v>0</v>
      </c>
      <c r="J1586">
        <f t="shared" si="73"/>
        <v>0</v>
      </c>
      <c r="L1586" t="str">
        <f t="shared" si="74"/>
        <v>6395JINGALUP</v>
      </c>
      <c r="M1586" t="s">
        <v>2055</v>
      </c>
    </row>
    <row r="1587" spans="1:13">
      <c r="A1587" t="s">
        <v>2063</v>
      </c>
      <c r="B1587" t="s">
        <v>2066</v>
      </c>
      <c r="C1587" t="s">
        <v>113</v>
      </c>
      <c r="D1587">
        <v>4</v>
      </c>
      <c r="E1587">
        <v>0</v>
      </c>
      <c r="F1587">
        <v>0</v>
      </c>
      <c r="H1587" t="s">
        <v>155</v>
      </c>
      <c r="I1587">
        <f t="shared" si="72"/>
        <v>0</v>
      </c>
      <c r="J1587">
        <f t="shared" si="73"/>
        <v>0</v>
      </c>
      <c r="L1587" t="str">
        <f t="shared" si="74"/>
        <v>6395KOJONUP</v>
      </c>
      <c r="M1587" t="s">
        <v>2055</v>
      </c>
    </row>
    <row r="1588" spans="1:13">
      <c r="A1588" t="s">
        <v>2063</v>
      </c>
      <c r="B1588" t="s">
        <v>2067</v>
      </c>
      <c r="C1588" t="s">
        <v>113</v>
      </c>
      <c r="D1588">
        <v>4</v>
      </c>
      <c r="E1588">
        <v>0</v>
      </c>
      <c r="F1588">
        <v>0</v>
      </c>
      <c r="H1588" t="s">
        <v>155</v>
      </c>
      <c r="I1588">
        <f t="shared" si="72"/>
        <v>0</v>
      </c>
      <c r="J1588">
        <f t="shared" si="73"/>
        <v>0</v>
      </c>
      <c r="L1588" t="str">
        <f t="shared" si="74"/>
        <v>6395LUMEAH</v>
      </c>
      <c r="M1588" t="s">
        <v>2055</v>
      </c>
    </row>
    <row r="1589" spans="1:13">
      <c r="A1589" t="s">
        <v>2063</v>
      </c>
      <c r="B1589" t="s">
        <v>2068</v>
      </c>
      <c r="C1589" t="s">
        <v>113</v>
      </c>
      <c r="D1589">
        <v>4</v>
      </c>
      <c r="E1589">
        <v>0</v>
      </c>
      <c r="F1589">
        <v>0</v>
      </c>
      <c r="H1589" t="s">
        <v>155</v>
      </c>
      <c r="I1589">
        <f t="shared" si="72"/>
        <v>0</v>
      </c>
      <c r="J1589">
        <f t="shared" si="73"/>
        <v>0</v>
      </c>
      <c r="L1589" t="str">
        <f t="shared" si="74"/>
        <v>6395MOBRUP</v>
      </c>
      <c r="M1589" t="s">
        <v>2055</v>
      </c>
    </row>
    <row r="1590" spans="1:13">
      <c r="A1590" t="s">
        <v>2063</v>
      </c>
      <c r="B1590" t="s">
        <v>2069</v>
      </c>
      <c r="C1590" t="s">
        <v>113</v>
      </c>
      <c r="D1590">
        <v>4</v>
      </c>
      <c r="E1590">
        <v>0</v>
      </c>
      <c r="F1590">
        <v>0</v>
      </c>
      <c r="H1590" t="s">
        <v>155</v>
      </c>
      <c r="I1590">
        <f t="shared" si="72"/>
        <v>0</v>
      </c>
      <c r="J1590">
        <f t="shared" si="73"/>
        <v>0</v>
      </c>
      <c r="L1590" t="str">
        <f t="shared" si="74"/>
        <v>6395RYANSBROOK</v>
      </c>
      <c r="M1590" t="s">
        <v>2055</v>
      </c>
    </row>
    <row r="1591" spans="1:13">
      <c r="A1591" t="s">
        <v>2070</v>
      </c>
      <c r="B1591" t="s">
        <v>2071</v>
      </c>
      <c r="C1591" t="s">
        <v>113</v>
      </c>
      <c r="D1591">
        <v>4</v>
      </c>
      <c r="E1591">
        <v>0</v>
      </c>
      <c r="F1591">
        <v>0</v>
      </c>
      <c r="H1591" t="s">
        <v>155</v>
      </c>
      <c r="I1591">
        <f t="shared" si="72"/>
        <v>0</v>
      </c>
      <c r="J1591">
        <f t="shared" si="73"/>
        <v>0</v>
      </c>
      <c r="L1591" t="str">
        <f t="shared" si="74"/>
        <v>6394BEAUFORT RIVER</v>
      </c>
      <c r="M1591" t="s">
        <v>1434</v>
      </c>
    </row>
    <row r="1592" spans="1:13">
      <c r="A1592" t="s">
        <v>2070</v>
      </c>
      <c r="B1592" t="s">
        <v>2072</v>
      </c>
      <c r="C1592" t="s">
        <v>113</v>
      </c>
      <c r="D1592">
        <v>4</v>
      </c>
      <c r="E1592">
        <v>0</v>
      </c>
      <c r="F1592">
        <v>0</v>
      </c>
      <c r="H1592" t="s">
        <v>155</v>
      </c>
      <c r="I1592">
        <f t="shared" si="72"/>
        <v>0</v>
      </c>
      <c r="J1592">
        <f t="shared" si="73"/>
        <v>0</v>
      </c>
      <c r="L1592" t="str">
        <f t="shared" si="74"/>
        <v>6394BOILUP</v>
      </c>
      <c r="M1592" t="s">
        <v>1434</v>
      </c>
    </row>
    <row r="1593" spans="1:13">
      <c r="A1593" t="s">
        <v>2070</v>
      </c>
      <c r="B1593" t="s">
        <v>2073</v>
      </c>
      <c r="C1593" t="s">
        <v>113</v>
      </c>
      <c r="D1593">
        <v>4</v>
      </c>
      <c r="E1593">
        <v>0</v>
      </c>
      <c r="F1593">
        <v>0</v>
      </c>
      <c r="H1593" t="s">
        <v>155</v>
      </c>
      <c r="I1593">
        <f t="shared" si="72"/>
        <v>0</v>
      </c>
      <c r="J1593">
        <f t="shared" si="73"/>
        <v>0</v>
      </c>
      <c r="L1593" t="str">
        <f t="shared" si="74"/>
        <v>6394BOSCABEL</v>
      </c>
      <c r="M1593" t="s">
        <v>1434</v>
      </c>
    </row>
    <row r="1594" spans="1:13">
      <c r="A1594" t="s">
        <v>2070</v>
      </c>
      <c r="B1594" t="s">
        <v>2074</v>
      </c>
      <c r="C1594" t="s">
        <v>113</v>
      </c>
      <c r="D1594">
        <v>4</v>
      </c>
      <c r="E1594">
        <v>0</v>
      </c>
      <c r="F1594">
        <v>0</v>
      </c>
      <c r="H1594" t="s">
        <v>155</v>
      </c>
      <c r="I1594">
        <f t="shared" si="72"/>
        <v>0</v>
      </c>
      <c r="J1594">
        <f t="shared" si="73"/>
        <v>0</v>
      </c>
      <c r="L1594" t="str">
        <f t="shared" si="74"/>
        <v>6394CHANGERUP</v>
      </c>
      <c r="M1594" t="s">
        <v>1434</v>
      </c>
    </row>
    <row r="1595" spans="1:13">
      <c r="A1595" t="s">
        <v>2070</v>
      </c>
      <c r="B1595" t="s">
        <v>2075</v>
      </c>
      <c r="C1595" t="s">
        <v>113</v>
      </c>
      <c r="D1595">
        <v>1</v>
      </c>
      <c r="E1595">
        <v>0</v>
      </c>
      <c r="F1595">
        <v>2</v>
      </c>
      <c r="H1595" t="s">
        <v>155</v>
      </c>
      <c r="I1595">
        <f t="shared" si="72"/>
        <v>0</v>
      </c>
      <c r="J1595">
        <f t="shared" si="73"/>
        <v>0</v>
      </c>
      <c r="L1595" t="str">
        <f t="shared" si="74"/>
        <v>6394MOKUP</v>
      </c>
      <c r="M1595" t="s">
        <v>1434</v>
      </c>
    </row>
    <row r="1596" spans="1:13">
      <c r="A1596" t="s">
        <v>2070</v>
      </c>
      <c r="B1596" t="s">
        <v>2076</v>
      </c>
      <c r="C1596" t="s">
        <v>113</v>
      </c>
      <c r="D1596">
        <v>4</v>
      </c>
      <c r="E1596">
        <v>0</v>
      </c>
      <c r="F1596">
        <v>0</v>
      </c>
      <c r="H1596" t="s">
        <v>155</v>
      </c>
      <c r="I1596">
        <f t="shared" si="72"/>
        <v>0</v>
      </c>
      <c r="J1596">
        <f t="shared" si="73"/>
        <v>0</v>
      </c>
      <c r="L1596" t="str">
        <f t="shared" si="74"/>
        <v>6394MURADUP</v>
      </c>
      <c r="M1596" t="s">
        <v>1434</v>
      </c>
    </row>
    <row r="1597" spans="1:13">
      <c r="A1597" t="s">
        <v>2070</v>
      </c>
      <c r="B1597" t="s">
        <v>2077</v>
      </c>
      <c r="C1597" t="s">
        <v>113</v>
      </c>
      <c r="D1597">
        <v>4</v>
      </c>
      <c r="E1597">
        <v>0</v>
      </c>
      <c r="F1597">
        <v>0</v>
      </c>
      <c r="H1597" t="s">
        <v>155</v>
      </c>
      <c r="I1597">
        <f t="shared" si="72"/>
        <v>0</v>
      </c>
      <c r="J1597">
        <f t="shared" si="73"/>
        <v>0</v>
      </c>
      <c r="L1597" t="str">
        <f t="shared" si="74"/>
        <v>6394ORCHID VALLEY</v>
      </c>
      <c r="M1597" t="s">
        <v>1434</v>
      </c>
    </row>
    <row r="1598" spans="1:13">
      <c r="A1598" t="s">
        <v>2070</v>
      </c>
      <c r="B1598" t="s">
        <v>2078</v>
      </c>
      <c r="C1598" t="s">
        <v>113</v>
      </c>
      <c r="D1598">
        <v>4</v>
      </c>
      <c r="E1598">
        <v>0</v>
      </c>
      <c r="F1598">
        <v>0</v>
      </c>
      <c r="H1598" t="s">
        <v>155</v>
      </c>
      <c r="I1598">
        <f t="shared" si="72"/>
        <v>0</v>
      </c>
      <c r="J1598">
        <f t="shared" si="73"/>
        <v>0</v>
      </c>
      <c r="L1598" t="str">
        <f t="shared" si="74"/>
        <v>6394QUALEUP</v>
      </c>
      <c r="M1598" t="s">
        <v>1434</v>
      </c>
    </row>
    <row r="1599" spans="1:13">
      <c r="A1599" t="s">
        <v>2079</v>
      </c>
      <c r="B1599" t="s">
        <v>2080</v>
      </c>
      <c r="C1599" t="s">
        <v>113</v>
      </c>
      <c r="D1599">
        <v>4</v>
      </c>
      <c r="E1599">
        <v>0</v>
      </c>
      <c r="F1599">
        <v>0</v>
      </c>
      <c r="H1599" t="s">
        <v>155</v>
      </c>
      <c r="I1599">
        <f t="shared" si="72"/>
        <v>0</v>
      </c>
      <c r="J1599">
        <f t="shared" si="73"/>
        <v>0</v>
      </c>
      <c r="L1599" t="str">
        <f t="shared" si="74"/>
        <v>6393CORDERING</v>
      </c>
      <c r="M1599" t="s">
        <v>1434</v>
      </c>
    </row>
    <row r="1600" spans="1:13">
      <c r="A1600" t="s">
        <v>2079</v>
      </c>
      <c r="B1600" t="s">
        <v>2081</v>
      </c>
      <c r="C1600" t="s">
        <v>113</v>
      </c>
      <c r="D1600">
        <v>4</v>
      </c>
      <c r="E1600">
        <v>0</v>
      </c>
      <c r="F1600">
        <v>0</v>
      </c>
      <c r="H1600" t="s">
        <v>155</v>
      </c>
      <c r="I1600">
        <f t="shared" si="72"/>
        <v>0</v>
      </c>
      <c r="J1600">
        <f t="shared" si="73"/>
        <v>0</v>
      </c>
      <c r="L1600" t="str">
        <f t="shared" si="74"/>
        <v>6393DURANILLIN</v>
      </c>
      <c r="M1600" t="s">
        <v>1434</v>
      </c>
    </row>
    <row r="1601" spans="1:13">
      <c r="A1601" t="s">
        <v>2079</v>
      </c>
      <c r="B1601" t="s">
        <v>2082</v>
      </c>
      <c r="C1601" t="s">
        <v>113</v>
      </c>
      <c r="D1601">
        <v>4</v>
      </c>
      <c r="E1601">
        <v>0</v>
      </c>
      <c r="F1601">
        <v>0</v>
      </c>
      <c r="H1601" t="s">
        <v>155</v>
      </c>
      <c r="I1601">
        <f t="shared" si="72"/>
        <v>0</v>
      </c>
      <c r="J1601">
        <f t="shared" si="73"/>
        <v>0</v>
      </c>
      <c r="L1601" t="str">
        <f t="shared" si="74"/>
        <v>6393MOODIARRUP</v>
      </c>
      <c r="M1601" t="s">
        <v>1434</v>
      </c>
    </row>
    <row r="1602" spans="1:13">
      <c r="A1602" t="s">
        <v>2079</v>
      </c>
      <c r="B1602" t="s">
        <v>2083</v>
      </c>
      <c r="C1602" t="s">
        <v>113</v>
      </c>
      <c r="D1602">
        <v>4</v>
      </c>
      <c r="E1602">
        <v>0</v>
      </c>
      <c r="F1602">
        <v>0</v>
      </c>
      <c r="H1602" t="s">
        <v>155</v>
      </c>
      <c r="I1602">
        <f t="shared" ref="I1602:I1665" si="75">IF(ISERROR(VLOOKUP(A1602,SelPostCode,1,FALSE)),0,1)</f>
        <v>0</v>
      </c>
      <c r="J1602">
        <f t="shared" ref="J1602:J1665" si="76">IF(I1602=0,0,IF(ISERROR(VLOOKUP(B1602,SelSuburb,1,FALSE)),0,1))</f>
        <v>0</v>
      </c>
      <c r="L1602" t="str">
        <f t="shared" ref="L1602:L1665" si="77">CONCATENATE(A1602,B1602)</f>
        <v>6393TRIGWELL</v>
      </c>
      <c r="M1602" t="s">
        <v>1434</v>
      </c>
    </row>
    <row r="1603" spans="1:13">
      <c r="A1603" t="s">
        <v>2084</v>
      </c>
      <c r="B1603" t="s">
        <v>2085</v>
      </c>
      <c r="C1603" t="s">
        <v>113</v>
      </c>
      <c r="D1603">
        <v>4</v>
      </c>
      <c r="E1603">
        <v>0</v>
      </c>
      <c r="F1603">
        <v>0</v>
      </c>
      <c r="H1603" t="s">
        <v>155</v>
      </c>
      <c r="I1603">
        <f t="shared" si="75"/>
        <v>0</v>
      </c>
      <c r="J1603">
        <f t="shared" si="76"/>
        <v>0</v>
      </c>
      <c r="L1603" t="str">
        <f t="shared" si="77"/>
        <v>6392BOKAL</v>
      </c>
      <c r="M1603" t="s">
        <v>1434</v>
      </c>
    </row>
    <row r="1604" spans="1:13">
      <c r="A1604" t="s">
        <v>2084</v>
      </c>
      <c r="B1604" t="s">
        <v>2086</v>
      </c>
      <c r="C1604" t="s">
        <v>113</v>
      </c>
      <c r="D1604">
        <v>4</v>
      </c>
      <c r="E1604">
        <v>0</v>
      </c>
      <c r="F1604">
        <v>0</v>
      </c>
      <c r="H1604" t="s">
        <v>155</v>
      </c>
      <c r="I1604">
        <f t="shared" si="75"/>
        <v>0</v>
      </c>
      <c r="J1604">
        <f t="shared" si="76"/>
        <v>0</v>
      </c>
      <c r="L1604" t="str">
        <f t="shared" si="77"/>
        <v>6392BOOLADING</v>
      </c>
      <c r="M1604" t="s">
        <v>1434</v>
      </c>
    </row>
    <row r="1605" spans="1:13">
      <c r="A1605" t="s">
        <v>2084</v>
      </c>
      <c r="B1605" t="s">
        <v>2087</v>
      </c>
      <c r="C1605" t="s">
        <v>113</v>
      </c>
      <c r="D1605">
        <v>1</v>
      </c>
      <c r="E1605">
        <v>0</v>
      </c>
      <c r="F1605">
        <v>2</v>
      </c>
      <c r="H1605" t="s">
        <v>155</v>
      </c>
      <c r="I1605">
        <f t="shared" si="75"/>
        <v>0</v>
      </c>
      <c r="J1605">
        <f t="shared" si="76"/>
        <v>0</v>
      </c>
      <c r="L1605" t="str">
        <f t="shared" si="77"/>
        <v>6392DARDADINE</v>
      </c>
      <c r="M1605" t="s">
        <v>1434</v>
      </c>
    </row>
    <row r="1606" spans="1:13">
      <c r="A1606" t="s">
        <v>2084</v>
      </c>
      <c r="B1606" t="s">
        <v>2088</v>
      </c>
      <c r="C1606" t="s">
        <v>113</v>
      </c>
      <c r="D1606">
        <v>4</v>
      </c>
      <c r="E1606">
        <v>0</v>
      </c>
      <c r="F1606">
        <v>0</v>
      </c>
      <c r="H1606" t="s">
        <v>155</v>
      </c>
      <c r="I1606">
        <f t="shared" si="75"/>
        <v>0</v>
      </c>
      <c r="J1606">
        <f t="shared" si="76"/>
        <v>0</v>
      </c>
      <c r="L1606" t="str">
        <f t="shared" si="77"/>
        <v>6392DARKAN</v>
      </c>
      <c r="M1606" t="s">
        <v>1434</v>
      </c>
    </row>
    <row r="1607" spans="1:13">
      <c r="A1607" t="s">
        <v>2084</v>
      </c>
      <c r="B1607" t="s">
        <v>2089</v>
      </c>
      <c r="C1607" t="s">
        <v>113</v>
      </c>
      <c r="D1607">
        <v>1</v>
      </c>
      <c r="E1607">
        <v>0</v>
      </c>
      <c r="F1607">
        <v>2</v>
      </c>
      <c r="H1607" t="s">
        <v>155</v>
      </c>
      <c r="I1607">
        <f t="shared" si="75"/>
        <v>0</v>
      </c>
      <c r="J1607">
        <f t="shared" si="76"/>
        <v>0</v>
      </c>
      <c r="L1607" t="str">
        <f t="shared" si="77"/>
        <v>6392MEEKING</v>
      </c>
      <c r="M1607" t="s">
        <v>1434</v>
      </c>
    </row>
    <row r="1608" spans="1:13">
      <c r="A1608" t="s">
        <v>2090</v>
      </c>
      <c r="B1608" t="s">
        <v>2091</v>
      </c>
      <c r="C1608" t="s">
        <v>113</v>
      </c>
      <c r="D1608">
        <v>4</v>
      </c>
      <c r="E1608">
        <v>0</v>
      </c>
      <c r="F1608">
        <v>0</v>
      </c>
      <c r="H1608" t="s">
        <v>155</v>
      </c>
      <c r="I1608">
        <f t="shared" si="75"/>
        <v>0</v>
      </c>
      <c r="J1608">
        <f t="shared" si="76"/>
        <v>0</v>
      </c>
      <c r="L1608" t="str">
        <f t="shared" si="77"/>
        <v>6391BORANING</v>
      </c>
      <c r="M1608" t="s">
        <v>1434</v>
      </c>
    </row>
    <row r="1609" spans="1:13">
      <c r="A1609" t="s">
        <v>2090</v>
      </c>
      <c r="B1609" t="s">
        <v>2092</v>
      </c>
      <c r="C1609" t="s">
        <v>113</v>
      </c>
      <c r="D1609">
        <v>4</v>
      </c>
      <c r="E1609">
        <v>0</v>
      </c>
      <c r="F1609">
        <v>0</v>
      </c>
      <c r="H1609" t="s">
        <v>155</v>
      </c>
      <c r="I1609">
        <f t="shared" si="75"/>
        <v>0</v>
      </c>
      <c r="J1609">
        <f t="shared" si="76"/>
        <v>0</v>
      </c>
      <c r="L1609" t="str">
        <f t="shared" si="77"/>
        <v>6391CONGELIN</v>
      </c>
      <c r="M1609" t="s">
        <v>1434</v>
      </c>
    </row>
    <row r="1610" spans="1:13">
      <c r="A1610" t="s">
        <v>2090</v>
      </c>
      <c r="B1610" t="s">
        <v>2093</v>
      </c>
      <c r="C1610" t="s">
        <v>113</v>
      </c>
      <c r="D1610">
        <v>4</v>
      </c>
      <c r="E1610">
        <v>0</v>
      </c>
      <c r="F1610">
        <v>0</v>
      </c>
      <c r="H1610" t="s">
        <v>155</v>
      </c>
      <c r="I1610">
        <f t="shared" si="75"/>
        <v>0</v>
      </c>
      <c r="J1610">
        <f t="shared" si="76"/>
        <v>0</v>
      </c>
      <c r="L1610" t="str">
        <f t="shared" si="77"/>
        <v>6391CULBIN</v>
      </c>
      <c r="M1610" t="s">
        <v>1434</v>
      </c>
    </row>
    <row r="1611" spans="1:13">
      <c r="A1611" t="s">
        <v>2090</v>
      </c>
      <c r="B1611" t="s">
        <v>2094</v>
      </c>
      <c r="C1611" t="s">
        <v>113</v>
      </c>
      <c r="D1611">
        <v>4</v>
      </c>
      <c r="E1611">
        <v>0</v>
      </c>
      <c r="F1611">
        <v>0</v>
      </c>
      <c r="H1611" t="s">
        <v>155</v>
      </c>
      <c r="I1611">
        <f t="shared" si="75"/>
        <v>0</v>
      </c>
      <c r="J1611">
        <f t="shared" si="76"/>
        <v>0</v>
      </c>
      <c r="L1611" t="str">
        <f t="shared" si="77"/>
        <v>6391HILLMAN RIVER</v>
      </c>
      <c r="M1611" t="s">
        <v>1434</v>
      </c>
    </row>
    <row r="1612" spans="1:13">
      <c r="A1612" t="s">
        <v>2090</v>
      </c>
      <c r="B1612" t="s">
        <v>2095</v>
      </c>
      <c r="C1612" t="s">
        <v>113</v>
      </c>
      <c r="D1612">
        <v>4</v>
      </c>
      <c r="E1612">
        <v>0</v>
      </c>
      <c r="F1612">
        <v>0</v>
      </c>
      <c r="H1612" t="s">
        <v>155</v>
      </c>
      <c r="I1612">
        <f t="shared" si="75"/>
        <v>0</v>
      </c>
      <c r="J1612">
        <f t="shared" si="76"/>
        <v>0</v>
      </c>
      <c r="L1612" t="str">
        <f t="shared" si="77"/>
        <v>6391NARRAKINE</v>
      </c>
      <c r="M1612" t="s">
        <v>1434</v>
      </c>
    </row>
    <row r="1613" spans="1:13">
      <c r="A1613" t="s">
        <v>2090</v>
      </c>
      <c r="B1613" t="s">
        <v>2096</v>
      </c>
      <c r="C1613" t="s">
        <v>113</v>
      </c>
      <c r="D1613">
        <v>4</v>
      </c>
      <c r="E1613">
        <v>0</v>
      </c>
      <c r="F1613">
        <v>0</v>
      </c>
      <c r="H1613" t="s">
        <v>155</v>
      </c>
      <c r="I1613">
        <f t="shared" si="75"/>
        <v>0</v>
      </c>
      <c r="J1613">
        <f t="shared" si="76"/>
        <v>0</v>
      </c>
      <c r="L1613" t="str">
        <f t="shared" si="77"/>
        <v>6391QUINDANNING</v>
      </c>
      <c r="M1613" t="s">
        <v>1434</v>
      </c>
    </row>
    <row r="1614" spans="1:13">
      <c r="A1614" t="s">
        <v>2090</v>
      </c>
      <c r="B1614" t="s">
        <v>2097</v>
      </c>
      <c r="C1614" t="s">
        <v>113</v>
      </c>
      <c r="D1614">
        <v>4</v>
      </c>
      <c r="E1614">
        <v>0</v>
      </c>
      <c r="F1614">
        <v>0</v>
      </c>
      <c r="H1614" t="s">
        <v>155</v>
      </c>
      <c r="I1614">
        <f t="shared" si="75"/>
        <v>0</v>
      </c>
      <c r="J1614">
        <f t="shared" si="76"/>
        <v>0</v>
      </c>
      <c r="L1614" t="str">
        <f t="shared" si="77"/>
        <v>6391TARWONGA</v>
      </c>
      <c r="M1614" t="s">
        <v>1434</v>
      </c>
    </row>
    <row r="1615" spans="1:13">
      <c r="A1615" t="s">
        <v>2090</v>
      </c>
      <c r="B1615" t="s">
        <v>2098</v>
      </c>
      <c r="C1615" t="s">
        <v>113</v>
      </c>
      <c r="D1615">
        <v>4</v>
      </c>
      <c r="E1615">
        <v>0</v>
      </c>
      <c r="F1615">
        <v>0</v>
      </c>
      <c r="H1615" t="s">
        <v>155</v>
      </c>
      <c r="I1615">
        <f t="shared" si="75"/>
        <v>0</v>
      </c>
      <c r="J1615">
        <f t="shared" si="76"/>
        <v>0</v>
      </c>
      <c r="L1615" t="str">
        <f t="shared" si="77"/>
        <v>6391WILLIAMS</v>
      </c>
      <c r="M1615" t="s">
        <v>1434</v>
      </c>
    </row>
    <row r="1616" spans="1:13">
      <c r="A1616" t="s">
        <v>2099</v>
      </c>
      <c r="B1616" t="s">
        <v>2100</v>
      </c>
      <c r="C1616" t="s">
        <v>113</v>
      </c>
      <c r="D1616">
        <v>4</v>
      </c>
      <c r="E1616">
        <v>0</v>
      </c>
      <c r="F1616">
        <v>0</v>
      </c>
      <c r="H1616" t="s">
        <v>155</v>
      </c>
      <c r="I1616">
        <f t="shared" si="75"/>
        <v>0</v>
      </c>
      <c r="J1616">
        <f t="shared" si="76"/>
        <v>0</v>
      </c>
      <c r="L1616" t="str">
        <f t="shared" si="77"/>
        <v>6390BANNISTER</v>
      </c>
      <c r="M1616" t="s">
        <v>1434</v>
      </c>
    </row>
    <row r="1617" spans="1:13">
      <c r="A1617" t="s">
        <v>2099</v>
      </c>
      <c r="B1617" t="s">
        <v>2101</v>
      </c>
      <c r="C1617" t="s">
        <v>113</v>
      </c>
      <c r="D1617">
        <v>4</v>
      </c>
      <c r="E1617">
        <v>0</v>
      </c>
      <c r="F1617">
        <v>0</v>
      </c>
      <c r="H1617" t="s">
        <v>155</v>
      </c>
      <c r="I1617">
        <f t="shared" si="75"/>
        <v>0</v>
      </c>
      <c r="J1617">
        <f t="shared" si="76"/>
        <v>0</v>
      </c>
      <c r="L1617" t="str">
        <f t="shared" si="77"/>
        <v>6390BODDINGTON</v>
      </c>
      <c r="M1617" t="s">
        <v>1434</v>
      </c>
    </row>
    <row r="1618" spans="1:13">
      <c r="A1618" t="s">
        <v>2099</v>
      </c>
      <c r="B1618" t="s">
        <v>2102</v>
      </c>
      <c r="C1618" t="s">
        <v>113</v>
      </c>
      <c r="D1618">
        <v>4</v>
      </c>
      <c r="E1618">
        <v>0</v>
      </c>
      <c r="F1618">
        <v>0</v>
      </c>
      <c r="H1618" t="s">
        <v>155</v>
      </c>
      <c r="I1618">
        <f t="shared" si="75"/>
        <v>0</v>
      </c>
      <c r="J1618">
        <f t="shared" si="76"/>
        <v>0</v>
      </c>
      <c r="L1618" t="str">
        <f t="shared" si="77"/>
        <v>6390CROSSMAN</v>
      </c>
      <c r="M1618" t="s">
        <v>1434</v>
      </c>
    </row>
    <row r="1619" spans="1:13">
      <c r="A1619" t="s">
        <v>2099</v>
      </c>
      <c r="B1619" t="s">
        <v>2103</v>
      </c>
      <c r="C1619" t="s">
        <v>113</v>
      </c>
      <c r="D1619">
        <v>4</v>
      </c>
      <c r="E1619">
        <v>0</v>
      </c>
      <c r="F1619">
        <v>0</v>
      </c>
      <c r="H1619" t="s">
        <v>155</v>
      </c>
      <c r="I1619">
        <f t="shared" si="75"/>
        <v>0</v>
      </c>
      <c r="J1619">
        <f t="shared" si="76"/>
        <v>0</v>
      </c>
      <c r="L1619" t="str">
        <f t="shared" si="77"/>
        <v>6390LOWER HOTHAM</v>
      </c>
      <c r="M1619" t="s">
        <v>1434</v>
      </c>
    </row>
    <row r="1620" spans="1:13">
      <c r="A1620" t="s">
        <v>2099</v>
      </c>
      <c r="B1620" t="s">
        <v>2104</v>
      </c>
      <c r="C1620" t="s">
        <v>113</v>
      </c>
      <c r="D1620">
        <v>4</v>
      </c>
      <c r="E1620">
        <v>0</v>
      </c>
      <c r="F1620">
        <v>0</v>
      </c>
      <c r="H1620" t="s">
        <v>155</v>
      </c>
      <c r="I1620">
        <f t="shared" si="75"/>
        <v>0</v>
      </c>
      <c r="J1620">
        <f t="shared" si="76"/>
        <v>0</v>
      </c>
      <c r="L1620" t="str">
        <f t="shared" si="77"/>
        <v>6390MARRADONG</v>
      </c>
      <c r="M1620" t="s">
        <v>1434</v>
      </c>
    </row>
    <row r="1621" spans="1:13">
      <c r="A1621" t="s">
        <v>2099</v>
      </c>
      <c r="B1621" t="s">
        <v>2105</v>
      </c>
      <c r="C1621" t="s">
        <v>113</v>
      </c>
      <c r="D1621">
        <v>4</v>
      </c>
      <c r="E1621">
        <v>0</v>
      </c>
      <c r="F1621">
        <v>0</v>
      </c>
      <c r="H1621" t="s">
        <v>155</v>
      </c>
      <c r="I1621">
        <f t="shared" si="75"/>
        <v>0</v>
      </c>
      <c r="J1621">
        <f t="shared" si="76"/>
        <v>0</v>
      </c>
      <c r="L1621" t="str">
        <f t="shared" si="77"/>
        <v>6390MOUNT COOKE</v>
      </c>
      <c r="M1621" t="s">
        <v>1434</v>
      </c>
    </row>
    <row r="1622" spans="1:13">
      <c r="A1622" t="s">
        <v>2099</v>
      </c>
      <c r="B1622" t="s">
        <v>2106</v>
      </c>
      <c r="C1622" t="s">
        <v>113</v>
      </c>
      <c r="D1622">
        <v>4</v>
      </c>
      <c r="E1622">
        <v>0</v>
      </c>
      <c r="F1622">
        <v>0</v>
      </c>
      <c r="H1622" t="s">
        <v>155</v>
      </c>
      <c r="I1622">
        <f t="shared" si="75"/>
        <v>0</v>
      </c>
      <c r="J1622">
        <f t="shared" si="76"/>
        <v>0</v>
      </c>
      <c r="L1622" t="str">
        <f t="shared" si="77"/>
        <v>6390MOUNT WELLS</v>
      </c>
      <c r="M1622" t="s">
        <v>1434</v>
      </c>
    </row>
    <row r="1623" spans="1:13">
      <c r="A1623" t="s">
        <v>2099</v>
      </c>
      <c r="B1623" t="s">
        <v>2107</v>
      </c>
      <c r="C1623" t="s">
        <v>113</v>
      </c>
      <c r="D1623">
        <v>4</v>
      </c>
      <c r="E1623">
        <v>0</v>
      </c>
      <c r="F1623">
        <v>0</v>
      </c>
      <c r="H1623" t="s">
        <v>155</v>
      </c>
      <c r="I1623">
        <f t="shared" si="75"/>
        <v>0</v>
      </c>
      <c r="J1623">
        <f t="shared" si="76"/>
        <v>0</v>
      </c>
      <c r="L1623" t="str">
        <f t="shared" si="77"/>
        <v>6390NORTH BANNISTER</v>
      </c>
      <c r="M1623" t="s">
        <v>1434</v>
      </c>
    </row>
    <row r="1624" spans="1:13">
      <c r="A1624" t="s">
        <v>2099</v>
      </c>
      <c r="B1624" t="s">
        <v>2108</v>
      </c>
      <c r="C1624" t="s">
        <v>113</v>
      </c>
      <c r="D1624">
        <v>4</v>
      </c>
      <c r="E1624">
        <v>0</v>
      </c>
      <c r="F1624">
        <v>0</v>
      </c>
      <c r="H1624" t="s">
        <v>155</v>
      </c>
      <c r="I1624">
        <f t="shared" si="75"/>
        <v>0</v>
      </c>
      <c r="J1624">
        <f t="shared" si="76"/>
        <v>0</v>
      </c>
      <c r="L1624" t="str">
        <f t="shared" si="77"/>
        <v>6390RANFORD</v>
      </c>
      <c r="M1624" t="s">
        <v>1434</v>
      </c>
    </row>
    <row r="1625" spans="1:13">
      <c r="A1625" t="s">
        <v>2099</v>
      </c>
      <c r="B1625" t="s">
        <v>2109</v>
      </c>
      <c r="C1625" t="s">
        <v>113</v>
      </c>
      <c r="D1625">
        <v>4</v>
      </c>
      <c r="E1625">
        <v>0</v>
      </c>
      <c r="F1625">
        <v>0</v>
      </c>
      <c r="H1625" t="s">
        <v>155</v>
      </c>
      <c r="I1625">
        <f t="shared" si="75"/>
        <v>0</v>
      </c>
      <c r="J1625">
        <f t="shared" si="76"/>
        <v>0</v>
      </c>
      <c r="L1625" t="str">
        <f t="shared" si="77"/>
        <v>6390UPPER MURRAY</v>
      </c>
      <c r="M1625" t="s">
        <v>1434</v>
      </c>
    </row>
    <row r="1626" spans="1:13">
      <c r="A1626" t="s">
        <v>2099</v>
      </c>
      <c r="B1626" t="s">
        <v>2110</v>
      </c>
      <c r="C1626" t="s">
        <v>113</v>
      </c>
      <c r="D1626">
        <v>4</v>
      </c>
      <c r="E1626">
        <v>0</v>
      </c>
      <c r="F1626">
        <v>0</v>
      </c>
      <c r="H1626" t="s">
        <v>155</v>
      </c>
      <c r="I1626">
        <f t="shared" si="75"/>
        <v>0</v>
      </c>
      <c r="J1626">
        <f t="shared" si="76"/>
        <v>0</v>
      </c>
      <c r="L1626" t="str">
        <f t="shared" si="77"/>
        <v>6390WURAMING</v>
      </c>
      <c r="M1626" t="s">
        <v>1434</v>
      </c>
    </row>
    <row r="1627" spans="1:13">
      <c r="A1627" t="s">
        <v>2111</v>
      </c>
      <c r="B1627" t="s">
        <v>2112</v>
      </c>
      <c r="C1627" t="s">
        <v>113</v>
      </c>
      <c r="D1627">
        <v>4</v>
      </c>
      <c r="E1627">
        <v>0</v>
      </c>
      <c r="F1627">
        <v>0</v>
      </c>
      <c r="H1627" t="s">
        <v>155</v>
      </c>
      <c r="I1627">
        <f t="shared" si="75"/>
        <v>0</v>
      </c>
      <c r="J1627">
        <f t="shared" si="76"/>
        <v>0</v>
      </c>
      <c r="L1627" t="str">
        <f t="shared" si="77"/>
        <v>6386SHACKLETON</v>
      </c>
      <c r="M1627" t="s">
        <v>1434</v>
      </c>
    </row>
    <row r="1628" spans="1:13">
      <c r="A1628" t="s">
        <v>2113</v>
      </c>
      <c r="B1628" t="s">
        <v>2114</v>
      </c>
      <c r="C1628" t="s">
        <v>113</v>
      </c>
      <c r="D1628">
        <v>4</v>
      </c>
      <c r="E1628">
        <v>0</v>
      </c>
      <c r="F1628">
        <v>0</v>
      </c>
      <c r="H1628" t="s">
        <v>155</v>
      </c>
      <c r="I1628">
        <f t="shared" si="75"/>
        <v>0</v>
      </c>
      <c r="J1628">
        <f t="shared" si="76"/>
        <v>0</v>
      </c>
      <c r="L1628" t="str">
        <f t="shared" si="77"/>
        <v>6385KWOLYIN</v>
      </c>
      <c r="M1628" t="s">
        <v>1434</v>
      </c>
    </row>
    <row r="1629" spans="1:13">
      <c r="A1629" t="s">
        <v>2115</v>
      </c>
      <c r="B1629" t="s">
        <v>2116</v>
      </c>
      <c r="C1629" t="s">
        <v>113</v>
      </c>
      <c r="D1629">
        <v>4</v>
      </c>
      <c r="E1629">
        <v>0</v>
      </c>
      <c r="F1629">
        <v>0</v>
      </c>
      <c r="H1629" t="s">
        <v>155</v>
      </c>
      <c r="I1629">
        <f t="shared" si="75"/>
        <v>0</v>
      </c>
      <c r="J1629">
        <f t="shared" si="76"/>
        <v>0</v>
      </c>
      <c r="L1629" t="str">
        <f t="shared" si="77"/>
        <v>6384PANTAPIN</v>
      </c>
      <c r="M1629" t="s">
        <v>1434</v>
      </c>
    </row>
    <row r="1630" spans="1:13">
      <c r="A1630" t="s">
        <v>2117</v>
      </c>
      <c r="B1630" t="s">
        <v>2118</v>
      </c>
      <c r="C1630" t="s">
        <v>113</v>
      </c>
      <c r="D1630">
        <v>4</v>
      </c>
      <c r="E1630">
        <v>0</v>
      </c>
      <c r="F1630">
        <v>0</v>
      </c>
      <c r="H1630" t="s">
        <v>155</v>
      </c>
      <c r="I1630">
        <f t="shared" si="75"/>
        <v>0</v>
      </c>
      <c r="J1630">
        <f t="shared" si="76"/>
        <v>0</v>
      </c>
      <c r="L1630" t="str">
        <f t="shared" si="77"/>
        <v>6383BADJALING</v>
      </c>
      <c r="M1630" t="s">
        <v>1434</v>
      </c>
    </row>
    <row r="1631" spans="1:13">
      <c r="A1631" t="s">
        <v>2117</v>
      </c>
      <c r="B1631" t="s">
        <v>2119</v>
      </c>
      <c r="C1631" t="s">
        <v>113</v>
      </c>
      <c r="D1631">
        <v>4</v>
      </c>
      <c r="E1631">
        <v>0</v>
      </c>
      <c r="F1631">
        <v>0</v>
      </c>
      <c r="H1631" t="s">
        <v>155</v>
      </c>
      <c r="I1631">
        <f t="shared" si="75"/>
        <v>0</v>
      </c>
      <c r="J1631">
        <f t="shared" si="76"/>
        <v>0</v>
      </c>
      <c r="L1631" t="str">
        <f t="shared" si="77"/>
        <v>6383BALKULING</v>
      </c>
      <c r="M1631" t="s">
        <v>1434</v>
      </c>
    </row>
    <row r="1632" spans="1:13">
      <c r="A1632" t="s">
        <v>2117</v>
      </c>
      <c r="B1632" t="s">
        <v>2120</v>
      </c>
      <c r="C1632" t="s">
        <v>113</v>
      </c>
      <c r="D1632">
        <v>4</v>
      </c>
      <c r="E1632">
        <v>0</v>
      </c>
      <c r="F1632">
        <v>0</v>
      </c>
      <c r="H1632" t="s">
        <v>155</v>
      </c>
      <c r="I1632">
        <f t="shared" si="75"/>
        <v>0</v>
      </c>
      <c r="J1632">
        <f t="shared" si="76"/>
        <v>0</v>
      </c>
      <c r="L1632" t="str">
        <f t="shared" si="77"/>
        <v>6383CUBBINE</v>
      </c>
      <c r="M1632" t="s">
        <v>1434</v>
      </c>
    </row>
    <row r="1633" spans="1:13">
      <c r="A1633" t="s">
        <v>2117</v>
      </c>
      <c r="B1633" t="s">
        <v>2121</v>
      </c>
      <c r="C1633" t="s">
        <v>113</v>
      </c>
      <c r="D1633">
        <v>4</v>
      </c>
      <c r="E1633">
        <v>0</v>
      </c>
      <c r="F1633">
        <v>0</v>
      </c>
      <c r="H1633" t="s">
        <v>155</v>
      </c>
      <c r="I1633">
        <f t="shared" si="75"/>
        <v>0</v>
      </c>
      <c r="J1633">
        <f t="shared" si="76"/>
        <v>0</v>
      </c>
      <c r="L1633" t="str">
        <f t="shared" si="77"/>
        <v>6383DANGIN</v>
      </c>
      <c r="M1633" t="s">
        <v>1434</v>
      </c>
    </row>
    <row r="1634" spans="1:13">
      <c r="A1634" t="s">
        <v>2117</v>
      </c>
      <c r="B1634" t="s">
        <v>2122</v>
      </c>
      <c r="C1634" t="s">
        <v>113</v>
      </c>
      <c r="D1634">
        <v>4</v>
      </c>
      <c r="E1634">
        <v>0</v>
      </c>
      <c r="F1634">
        <v>0</v>
      </c>
      <c r="H1634" t="s">
        <v>155</v>
      </c>
      <c r="I1634">
        <f t="shared" si="75"/>
        <v>0</v>
      </c>
      <c r="J1634">
        <f t="shared" si="76"/>
        <v>0</v>
      </c>
      <c r="L1634" t="str">
        <f t="shared" si="77"/>
        <v>6383DOODENANNING</v>
      </c>
      <c r="M1634" t="s">
        <v>1434</v>
      </c>
    </row>
    <row r="1635" spans="1:13">
      <c r="A1635" t="s">
        <v>2117</v>
      </c>
      <c r="B1635" t="s">
        <v>2123</v>
      </c>
      <c r="C1635" t="s">
        <v>113</v>
      </c>
      <c r="D1635">
        <v>4</v>
      </c>
      <c r="E1635">
        <v>0</v>
      </c>
      <c r="F1635">
        <v>0</v>
      </c>
      <c r="H1635" t="s">
        <v>155</v>
      </c>
      <c r="I1635">
        <f t="shared" si="75"/>
        <v>0</v>
      </c>
      <c r="J1635">
        <f t="shared" si="76"/>
        <v>0</v>
      </c>
      <c r="L1635" t="str">
        <f t="shared" si="77"/>
        <v>6383DULBELLING</v>
      </c>
      <c r="M1635" t="s">
        <v>1434</v>
      </c>
    </row>
    <row r="1636" spans="1:13">
      <c r="A1636" t="s">
        <v>2117</v>
      </c>
      <c r="B1636" t="s">
        <v>761</v>
      </c>
      <c r="C1636" t="s">
        <v>113</v>
      </c>
      <c r="D1636">
        <v>4</v>
      </c>
      <c r="E1636">
        <v>0</v>
      </c>
      <c r="F1636">
        <v>0</v>
      </c>
      <c r="H1636" t="s">
        <v>155</v>
      </c>
      <c r="I1636">
        <f t="shared" si="75"/>
        <v>0</v>
      </c>
      <c r="J1636">
        <f t="shared" si="76"/>
        <v>0</v>
      </c>
      <c r="L1636" t="str">
        <f t="shared" si="77"/>
        <v>6383MAWSON</v>
      </c>
      <c r="M1636" t="s">
        <v>1434</v>
      </c>
    </row>
    <row r="1637" spans="1:13">
      <c r="A1637" t="s">
        <v>2117</v>
      </c>
      <c r="B1637" t="s">
        <v>2124</v>
      </c>
      <c r="C1637" t="s">
        <v>113</v>
      </c>
      <c r="D1637">
        <v>4</v>
      </c>
      <c r="E1637">
        <v>0</v>
      </c>
      <c r="F1637">
        <v>0</v>
      </c>
      <c r="H1637" t="s">
        <v>155</v>
      </c>
      <c r="I1637">
        <f t="shared" si="75"/>
        <v>0</v>
      </c>
      <c r="J1637">
        <f t="shared" si="76"/>
        <v>0</v>
      </c>
      <c r="L1637" t="str">
        <f t="shared" si="77"/>
        <v>6383MOUNT STIRLING</v>
      </c>
      <c r="M1637" t="s">
        <v>1434</v>
      </c>
    </row>
    <row r="1638" spans="1:13">
      <c r="A1638" t="s">
        <v>2117</v>
      </c>
      <c r="B1638" t="s">
        <v>2125</v>
      </c>
      <c r="C1638" t="s">
        <v>113</v>
      </c>
      <c r="D1638">
        <v>4</v>
      </c>
      <c r="E1638">
        <v>0</v>
      </c>
      <c r="F1638">
        <v>0</v>
      </c>
      <c r="H1638" t="s">
        <v>155</v>
      </c>
      <c r="I1638">
        <f t="shared" si="75"/>
        <v>0</v>
      </c>
      <c r="J1638">
        <f t="shared" si="76"/>
        <v>0</v>
      </c>
      <c r="L1638" t="str">
        <f t="shared" si="77"/>
        <v>6383QUAIRADING</v>
      </c>
      <c r="M1638" t="s">
        <v>1434</v>
      </c>
    </row>
    <row r="1639" spans="1:13">
      <c r="A1639" t="s">
        <v>2117</v>
      </c>
      <c r="B1639" t="s">
        <v>2126</v>
      </c>
      <c r="C1639" t="s">
        <v>113</v>
      </c>
      <c r="D1639">
        <v>4</v>
      </c>
      <c r="E1639">
        <v>0</v>
      </c>
      <c r="F1639">
        <v>0</v>
      </c>
      <c r="H1639" t="s">
        <v>155</v>
      </c>
      <c r="I1639">
        <f t="shared" si="75"/>
        <v>0</v>
      </c>
      <c r="J1639">
        <f t="shared" si="76"/>
        <v>0</v>
      </c>
      <c r="L1639" t="str">
        <f t="shared" si="77"/>
        <v>6383SOUTH CAROLING</v>
      </c>
      <c r="M1639" t="s">
        <v>1434</v>
      </c>
    </row>
    <row r="1640" spans="1:13">
      <c r="A1640" t="s">
        <v>2117</v>
      </c>
      <c r="B1640" t="s">
        <v>2127</v>
      </c>
      <c r="C1640" t="s">
        <v>113</v>
      </c>
      <c r="D1640">
        <v>4</v>
      </c>
      <c r="E1640">
        <v>0</v>
      </c>
      <c r="F1640">
        <v>0</v>
      </c>
      <c r="H1640" t="s">
        <v>155</v>
      </c>
      <c r="I1640">
        <f t="shared" si="75"/>
        <v>0</v>
      </c>
      <c r="J1640">
        <f t="shared" si="76"/>
        <v>0</v>
      </c>
      <c r="L1640" t="str">
        <f t="shared" si="77"/>
        <v>6383SOUTH QUAIRADING</v>
      </c>
      <c r="M1640" t="s">
        <v>1434</v>
      </c>
    </row>
    <row r="1641" spans="1:13">
      <c r="A1641" t="s">
        <v>2117</v>
      </c>
      <c r="B1641" t="s">
        <v>2128</v>
      </c>
      <c r="C1641" t="s">
        <v>113</v>
      </c>
      <c r="D1641">
        <v>4</v>
      </c>
      <c r="E1641">
        <v>0</v>
      </c>
      <c r="F1641">
        <v>0</v>
      </c>
      <c r="H1641" t="s">
        <v>155</v>
      </c>
      <c r="I1641">
        <f t="shared" si="75"/>
        <v>0</v>
      </c>
      <c r="J1641">
        <f t="shared" si="76"/>
        <v>0</v>
      </c>
      <c r="L1641" t="str">
        <f t="shared" si="77"/>
        <v>6383WAMENUSKING</v>
      </c>
      <c r="M1641" t="s">
        <v>1434</v>
      </c>
    </row>
    <row r="1642" spans="1:13">
      <c r="A1642" t="s">
        <v>2117</v>
      </c>
      <c r="B1642" t="s">
        <v>2129</v>
      </c>
      <c r="C1642" t="s">
        <v>113</v>
      </c>
      <c r="D1642">
        <v>4</v>
      </c>
      <c r="E1642">
        <v>0</v>
      </c>
      <c r="F1642">
        <v>0</v>
      </c>
      <c r="H1642" t="s">
        <v>155</v>
      </c>
      <c r="I1642">
        <f t="shared" si="75"/>
        <v>0</v>
      </c>
      <c r="J1642">
        <f t="shared" si="76"/>
        <v>0</v>
      </c>
      <c r="L1642" t="str">
        <f t="shared" si="77"/>
        <v>6383YOTING</v>
      </c>
      <c r="M1642" t="s">
        <v>1434</v>
      </c>
    </row>
    <row r="1643" spans="1:13">
      <c r="A1643" t="s">
        <v>2130</v>
      </c>
      <c r="B1643" t="s">
        <v>2131</v>
      </c>
      <c r="C1643" t="s">
        <v>113</v>
      </c>
      <c r="D1643">
        <v>4</v>
      </c>
      <c r="E1643">
        <v>0</v>
      </c>
      <c r="F1643">
        <v>0</v>
      </c>
      <c r="H1643" t="s">
        <v>155</v>
      </c>
      <c r="I1643">
        <f t="shared" si="75"/>
        <v>0</v>
      </c>
      <c r="J1643">
        <f t="shared" si="76"/>
        <v>0</v>
      </c>
      <c r="L1643" t="str">
        <f t="shared" si="77"/>
        <v>6375ADAMSVALE</v>
      </c>
      <c r="M1643" t="s">
        <v>1434</v>
      </c>
    </row>
    <row r="1644" spans="1:13">
      <c r="A1644" t="s">
        <v>2130</v>
      </c>
      <c r="B1644" t="s">
        <v>2132</v>
      </c>
      <c r="C1644" t="s">
        <v>113</v>
      </c>
      <c r="D1644">
        <v>4</v>
      </c>
      <c r="E1644">
        <v>0</v>
      </c>
      <c r="F1644">
        <v>0</v>
      </c>
      <c r="H1644" t="s">
        <v>155</v>
      </c>
      <c r="I1644">
        <f t="shared" si="75"/>
        <v>0</v>
      </c>
      <c r="J1644">
        <f t="shared" si="76"/>
        <v>0</v>
      </c>
      <c r="L1644" t="str">
        <f t="shared" si="77"/>
        <v>6375BILBARIN</v>
      </c>
      <c r="M1644" t="s">
        <v>1434</v>
      </c>
    </row>
    <row r="1645" spans="1:13">
      <c r="A1645" t="s">
        <v>2130</v>
      </c>
      <c r="B1645" t="s">
        <v>2133</v>
      </c>
      <c r="C1645" t="s">
        <v>113</v>
      </c>
      <c r="D1645">
        <v>4</v>
      </c>
      <c r="E1645">
        <v>0</v>
      </c>
      <c r="F1645">
        <v>0</v>
      </c>
      <c r="H1645" t="s">
        <v>155</v>
      </c>
      <c r="I1645">
        <f t="shared" si="75"/>
        <v>0</v>
      </c>
      <c r="J1645">
        <f t="shared" si="76"/>
        <v>0</v>
      </c>
      <c r="L1645" t="str">
        <f t="shared" si="77"/>
        <v>6375CORRIGIN</v>
      </c>
      <c r="M1645" t="s">
        <v>1434</v>
      </c>
    </row>
    <row r="1646" spans="1:13">
      <c r="A1646" t="s">
        <v>2130</v>
      </c>
      <c r="B1646" t="s">
        <v>2134</v>
      </c>
      <c r="C1646" t="s">
        <v>113</v>
      </c>
      <c r="D1646">
        <v>4</v>
      </c>
      <c r="E1646">
        <v>0</v>
      </c>
      <c r="F1646">
        <v>0</v>
      </c>
      <c r="H1646" t="s">
        <v>155</v>
      </c>
      <c r="I1646">
        <f t="shared" si="75"/>
        <v>0</v>
      </c>
      <c r="J1646">
        <f t="shared" si="76"/>
        <v>0</v>
      </c>
      <c r="L1646" t="str">
        <f t="shared" si="77"/>
        <v>6375GORGE ROCK</v>
      </c>
      <c r="M1646" t="s">
        <v>1434</v>
      </c>
    </row>
    <row r="1647" spans="1:13">
      <c r="A1647" t="s">
        <v>2130</v>
      </c>
      <c r="B1647" t="s">
        <v>2135</v>
      </c>
      <c r="C1647" t="s">
        <v>113</v>
      </c>
      <c r="D1647">
        <v>4</v>
      </c>
      <c r="E1647">
        <v>0</v>
      </c>
      <c r="F1647">
        <v>0</v>
      </c>
      <c r="H1647" t="s">
        <v>155</v>
      </c>
      <c r="I1647">
        <f t="shared" si="75"/>
        <v>0</v>
      </c>
      <c r="J1647">
        <f t="shared" si="76"/>
        <v>0</v>
      </c>
      <c r="L1647" t="str">
        <f t="shared" si="77"/>
        <v>6375KUNJIN</v>
      </c>
      <c r="M1647" t="s">
        <v>1434</v>
      </c>
    </row>
    <row r="1648" spans="1:13">
      <c r="A1648" t="s">
        <v>2130</v>
      </c>
      <c r="B1648" t="s">
        <v>2136</v>
      </c>
      <c r="C1648" t="s">
        <v>113</v>
      </c>
      <c r="D1648">
        <v>4</v>
      </c>
      <c r="E1648">
        <v>0</v>
      </c>
      <c r="F1648">
        <v>0</v>
      </c>
      <c r="H1648" t="s">
        <v>155</v>
      </c>
      <c r="I1648">
        <f t="shared" si="75"/>
        <v>0</v>
      </c>
      <c r="J1648">
        <f t="shared" si="76"/>
        <v>0</v>
      </c>
      <c r="L1648" t="str">
        <f t="shared" si="77"/>
        <v>6375KURRENKUTTEN</v>
      </c>
      <c r="M1648" t="s">
        <v>1434</v>
      </c>
    </row>
    <row r="1649" spans="1:13">
      <c r="A1649" t="s">
        <v>2137</v>
      </c>
      <c r="B1649" t="s">
        <v>2138</v>
      </c>
      <c r="C1649" t="s">
        <v>113</v>
      </c>
      <c r="D1649">
        <v>4</v>
      </c>
      <c r="E1649">
        <v>0</v>
      </c>
      <c r="F1649">
        <v>0</v>
      </c>
      <c r="H1649" t="s">
        <v>155</v>
      </c>
      <c r="I1649">
        <f t="shared" si="75"/>
        <v>0</v>
      </c>
      <c r="J1649">
        <f t="shared" si="76"/>
        <v>0</v>
      </c>
      <c r="L1649" t="str">
        <f t="shared" si="77"/>
        <v>6373BULLARING</v>
      </c>
      <c r="M1649" t="s">
        <v>1434</v>
      </c>
    </row>
    <row r="1650" spans="1:13">
      <c r="A1650" t="s">
        <v>2139</v>
      </c>
      <c r="B1650" t="s">
        <v>2140</v>
      </c>
      <c r="C1650" t="s">
        <v>113</v>
      </c>
      <c r="D1650">
        <v>4</v>
      </c>
      <c r="E1650">
        <v>0</v>
      </c>
      <c r="F1650">
        <v>0</v>
      </c>
      <c r="H1650" t="s">
        <v>155</v>
      </c>
      <c r="I1650">
        <f t="shared" si="75"/>
        <v>0</v>
      </c>
      <c r="J1650">
        <f t="shared" si="76"/>
        <v>0</v>
      </c>
      <c r="L1650" t="str">
        <f t="shared" si="77"/>
        <v>6372YEALERING</v>
      </c>
      <c r="M1650" t="s">
        <v>1434</v>
      </c>
    </row>
    <row r="1651" spans="1:13">
      <c r="A1651" t="s">
        <v>2141</v>
      </c>
      <c r="B1651" t="s">
        <v>2142</v>
      </c>
      <c r="C1651" t="s">
        <v>113</v>
      </c>
      <c r="D1651">
        <v>4</v>
      </c>
      <c r="E1651">
        <v>0</v>
      </c>
      <c r="F1651">
        <v>0</v>
      </c>
      <c r="H1651" t="s">
        <v>155</v>
      </c>
      <c r="I1651">
        <f t="shared" si="75"/>
        <v>0</v>
      </c>
      <c r="J1651">
        <f t="shared" si="76"/>
        <v>0</v>
      </c>
      <c r="L1651" t="str">
        <f t="shared" si="77"/>
        <v>6370EAST WICKEPIN</v>
      </c>
      <c r="M1651" t="s">
        <v>1434</v>
      </c>
    </row>
    <row r="1652" spans="1:13">
      <c r="A1652" t="s">
        <v>2141</v>
      </c>
      <c r="B1652" t="s">
        <v>2143</v>
      </c>
      <c r="C1652" t="s">
        <v>113</v>
      </c>
      <c r="D1652">
        <v>4</v>
      </c>
      <c r="E1652">
        <v>0</v>
      </c>
      <c r="F1652">
        <v>0</v>
      </c>
      <c r="H1652" t="s">
        <v>155</v>
      </c>
      <c r="I1652">
        <f t="shared" si="75"/>
        <v>0</v>
      </c>
      <c r="J1652">
        <f t="shared" si="76"/>
        <v>0</v>
      </c>
      <c r="L1652" t="str">
        <f t="shared" si="77"/>
        <v>6370KIRK ROCK</v>
      </c>
      <c r="M1652" t="s">
        <v>1434</v>
      </c>
    </row>
    <row r="1653" spans="1:13">
      <c r="A1653" t="s">
        <v>2141</v>
      </c>
      <c r="B1653" t="s">
        <v>2144</v>
      </c>
      <c r="C1653" t="s">
        <v>113</v>
      </c>
      <c r="D1653">
        <v>4</v>
      </c>
      <c r="E1653">
        <v>0</v>
      </c>
      <c r="F1653">
        <v>0</v>
      </c>
      <c r="H1653" t="s">
        <v>155</v>
      </c>
      <c r="I1653">
        <f t="shared" si="75"/>
        <v>0</v>
      </c>
      <c r="J1653">
        <f t="shared" si="76"/>
        <v>0</v>
      </c>
      <c r="L1653" t="str">
        <f t="shared" si="77"/>
        <v>6370MALYALLING</v>
      </c>
      <c r="M1653" t="s">
        <v>1434</v>
      </c>
    </row>
    <row r="1654" spans="1:13">
      <c r="A1654" t="s">
        <v>2141</v>
      </c>
      <c r="B1654" t="s">
        <v>2145</v>
      </c>
      <c r="C1654" t="s">
        <v>113</v>
      </c>
      <c r="D1654">
        <v>4</v>
      </c>
      <c r="E1654">
        <v>0</v>
      </c>
      <c r="F1654">
        <v>0</v>
      </c>
      <c r="H1654" t="s">
        <v>155</v>
      </c>
      <c r="I1654">
        <f t="shared" si="75"/>
        <v>0</v>
      </c>
      <c r="J1654">
        <f t="shared" si="76"/>
        <v>0</v>
      </c>
      <c r="L1654" t="str">
        <f t="shared" si="77"/>
        <v>6370WICKEPIN</v>
      </c>
      <c r="M1654" t="s">
        <v>1434</v>
      </c>
    </row>
    <row r="1655" spans="1:13">
      <c r="A1655" t="s">
        <v>2141</v>
      </c>
      <c r="B1655" t="s">
        <v>2146</v>
      </c>
      <c r="C1655" t="s">
        <v>113</v>
      </c>
      <c r="D1655">
        <v>4</v>
      </c>
      <c r="E1655">
        <v>0</v>
      </c>
      <c r="F1655">
        <v>0</v>
      </c>
      <c r="H1655" t="s">
        <v>155</v>
      </c>
      <c r="I1655">
        <f t="shared" si="75"/>
        <v>0</v>
      </c>
      <c r="J1655">
        <f t="shared" si="76"/>
        <v>0</v>
      </c>
      <c r="L1655" t="str">
        <f t="shared" si="77"/>
        <v>6370WOGOLIN</v>
      </c>
      <c r="M1655" t="s">
        <v>1434</v>
      </c>
    </row>
    <row r="1656" spans="1:13">
      <c r="A1656" t="s">
        <v>2147</v>
      </c>
      <c r="B1656" t="s">
        <v>2148</v>
      </c>
      <c r="C1656" t="s">
        <v>113</v>
      </c>
      <c r="D1656">
        <v>4</v>
      </c>
      <c r="E1656">
        <v>0</v>
      </c>
      <c r="F1656">
        <v>0</v>
      </c>
      <c r="H1656" t="s">
        <v>155</v>
      </c>
      <c r="I1656">
        <f t="shared" si="75"/>
        <v>0</v>
      </c>
      <c r="J1656">
        <f t="shared" si="76"/>
        <v>0</v>
      </c>
      <c r="L1656" t="str">
        <f t="shared" si="77"/>
        <v>6369EMU HILL</v>
      </c>
      <c r="M1656" t="s">
        <v>1434</v>
      </c>
    </row>
    <row r="1657" spans="1:13">
      <c r="A1657" t="s">
        <v>2147</v>
      </c>
      <c r="B1657" t="s">
        <v>2149</v>
      </c>
      <c r="C1657" t="s">
        <v>113</v>
      </c>
      <c r="D1657">
        <v>4</v>
      </c>
      <c r="E1657">
        <v>0</v>
      </c>
      <c r="F1657">
        <v>0</v>
      </c>
      <c r="H1657" t="s">
        <v>155</v>
      </c>
      <c r="I1657">
        <f t="shared" si="75"/>
        <v>0</v>
      </c>
      <c r="J1657">
        <f t="shared" si="76"/>
        <v>0</v>
      </c>
      <c r="L1657" t="str">
        <f t="shared" si="77"/>
        <v>6369MOUNT WALKER</v>
      </c>
      <c r="M1657" t="s">
        <v>1434</v>
      </c>
    </row>
    <row r="1658" spans="1:13">
      <c r="A1658" t="s">
        <v>2147</v>
      </c>
      <c r="B1658" t="s">
        <v>2150</v>
      </c>
      <c r="C1658" t="s">
        <v>113</v>
      </c>
      <c r="D1658">
        <v>4</v>
      </c>
      <c r="E1658">
        <v>0</v>
      </c>
      <c r="F1658">
        <v>0</v>
      </c>
      <c r="H1658" t="s">
        <v>155</v>
      </c>
      <c r="I1658">
        <f t="shared" si="75"/>
        <v>0</v>
      </c>
      <c r="J1658">
        <f t="shared" si="76"/>
        <v>0</v>
      </c>
      <c r="L1658" t="str">
        <f t="shared" si="77"/>
        <v>6369NAREMBEEN</v>
      </c>
      <c r="M1658" t="s">
        <v>1434</v>
      </c>
    </row>
    <row r="1659" spans="1:13">
      <c r="A1659" t="s">
        <v>2147</v>
      </c>
      <c r="B1659" t="s">
        <v>2151</v>
      </c>
      <c r="C1659" t="s">
        <v>113</v>
      </c>
      <c r="D1659">
        <v>4</v>
      </c>
      <c r="E1659">
        <v>0</v>
      </c>
      <c r="F1659">
        <v>0</v>
      </c>
      <c r="H1659" t="s">
        <v>155</v>
      </c>
      <c r="I1659">
        <f t="shared" si="75"/>
        <v>0</v>
      </c>
      <c r="J1659">
        <f t="shared" si="76"/>
        <v>0</v>
      </c>
      <c r="L1659" t="str">
        <f t="shared" si="77"/>
        <v>6369WADDERIN</v>
      </c>
      <c r="M1659" t="s">
        <v>1434</v>
      </c>
    </row>
    <row r="1660" spans="1:13">
      <c r="A1660" t="s">
        <v>2147</v>
      </c>
      <c r="B1660" t="s">
        <v>2152</v>
      </c>
      <c r="C1660" t="s">
        <v>113</v>
      </c>
      <c r="D1660">
        <v>4</v>
      </c>
      <c r="E1660">
        <v>0</v>
      </c>
      <c r="F1660">
        <v>0</v>
      </c>
      <c r="H1660" t="s">
        <v>155</v>
      </c>
      <c r="I1660">
        <f t="shared" si="75"/>
        <v>0</v>
      </c>
      <c r="J1660">
        <f t="shared" si="76"/>
        <v>0</v>
      </c>
      <c r="L1660" t="str">
        <f t="shared" si="77"/>
        <v>6369WEST HOLLETON</v>
      </c>
      <c r="M1660" t="s">
        <v>1434</v>
      </c>
    </row>
    <row r="1661" spans="1:13">
      <c r="A1661" t="s">
        <v>2147</v>
      </c>
      <c r="B1661" t="s">
        <v>2153</v>
      </c>
      <c r="C1661" t="s">
        <v>113</v>
      </c>
      <c r="D1661">
        <v>4</v>
      </c>
      <c r="E1661">
        <v>0</v>
      </c>
      <c r="F1661">
        <v>0</v>
      </c>
      <c r="H1661" t="s">
        <v>155</v>
      </c>
      <c r="I1661">
        <f t="shared" si="75"/>
        <v>0</v>
      </c>
      <c r="J1661">
        <f t="shared" si="76"/>
        <v>0</v>
      </c>
      <c r="L1661" t="str">
        <f t="shared" si="77"/>
        <v>6369WOOLOCUTTY</v>
      </c>
      <c r="M1661" t="s">
        <v>1434</v>
      </c>
    </row>
    <row r="1662" spans="1:13">
      <c r="A1662" t="s">
        <v>2154</v>
      </c>
      <c r="B1662" t="s">
        <v>2155</v>
      </c>
      <c r="C1662" t="s">
        <v>113</v>
      </c>
      <c r="D1662">
        <v>4</v>
      </c>
      <c r="E1662">
        <v>0</v>
      </c>
      <c r="F1662">
        <v>0</v>
      </c>
      <c r="H1662" t="s">
        <v>155</v>
      </c>
      <c r="I1662">
        <f t="shared" si="75"/>
        <v>0</v>
      </c>
      <c r="J1662">
        <f t="shared" si="76"/>
        <v>0</v>
      </c>
      <c r="L1662" t="str">
        <f t="shared" si="77"/>
        <v>6368SOUTH KUMMININ</v>
      </c>
      <c r="M1662" t="s">
        <v>1434</v>
      </c>
    </row>
    <row r="1663" spans="1:13">
      <c r="A1663" t="s">
        <v>2156</v>
      </c>
      <c r="B1663" t="s">
        <v>2157</v>
      </c>
      <c r="C1663" t="s">
        <v>113</v>
      </c>
      <c r="D1663">
        <v>4</v>
      </c>
      <c r="E1663">
        <v>0</v>
      </c>
      <c r="F1663">
        <v>0</v>
      </c>
      <c r="H1663" t="s">
        <v>155</v>
      </c>
      <c r="I1663">
        <f t="shared" si="75"/>
        <v>0</v>
      </c>
      <c r="J1663">
        <f t="shared" si="76"/>
        <v>0</v>
      </c>
      <c r="L1663" t="str">
        <f t="shared" si="77"/>
        <v>6367KONDININ</v>
      </c>
      <c r="M1663" t="s">
        <v>1434</v>
      </c>
    </row>
    <row r="1664" spans="1:13">
      <c r="A1664" t="s">
        <v>2158</v>
      </c>
      <c r="B1664" t="s">
        <v>2159</v>
      </c>
      <c r="C1664" t="s">
        <v>113</v>
      </c>
      <c r="D1664">
        <v>4</v>
      </c>
      <c r="E1664">
        <v>0</v>
      </c>
      <c r="F1664">
        <v>0</v>
      </c>
      <c r="H1664" t="s">
        <v>155</v>
      </c>
      <c r="I1664">
        <f t="shared" si="75"/>
        <v>0</v>
      </c>
      <c r="J1664">
        <f t="shared" si="76"/>
        <v>0</v>
      </c>
      <c r="L1664" t="str">
        <f t="shared" si="77"/>
        <v>6365JILAKIN</v>
      </c>
      <c r="M1664" t="s">
        <v>1434</v>
      </c>
    </row>
    <row r="1665" spans="1:13">
      <c r="A1665" t="s">
        <v>2158</v>
      </c>
      <c r="B1665" t="s">
        <v>2160</v>
      </c>
      <c r="C1665" t="s">
        <v>113</v>
      </c>
      <c r="D1665">
        <v>4</v>
      </c>
      <c r="E1665">
        <v>0</v>
      </c>
      <c r="F1665">
        <v>0</v>
      </c>
      <c r="H1665" t="s">
        <v>155</v>
      </c>
      <c r="I1665">
        <f t="shared" si="75"/>
        <v>0</v>
      </c>
      <c r="J1665">
        <f t="shared" si="76"/>
        <v>0</v>
      </c>
      <c r="L1665" t="str">
        <f t="shared" si="77"/>
        <v>6365JITARNING</v>
      </c>
      <c r="M1665" t="s">
        <v>1434</v>
      </c>
    </row>
    <row r="1666" spans="1:13">
      <c r="A1666" t="s">
        <v>2158</v>
      </c>
      <c r="B1666" t="s">
        <v>2161</v>
      </c>
      <c r="C1666" t="s">
        <v>113</v>
      </c>
      <c r="D1666">
        <v>4</v>
      </c>
      <c r="E1666">
        <v>0</v>
      </c>
      <c r="F1666">
        <v>0</v>
      </c>
      <c r="H1666" t="s">
        <v>155</v>
      </c>
      <c r="I1666">
        <f t="shared" ref="I1666:I1729" si="78">IF(ISERROR(VLOOKUP(A1666,SelPostCode,1,FALSE)),0,1)</f>
        <v>0</v>
      </c>
      <c r="J1666">
        <f t="shared" ref="J1666:J1729" si="79">IF(I1666=0,0,IF(ISERROR(VLOOKUP(B1666,SelSuburb,1,FALSE)),0,1))</f>
        <v>0</v>
      </c>
      <c r="L1666" t="str">
        <f t="shared" ref="L1666:L1729" si="80">CONCATENATE(A1666,B1666)</f>
        <v>6365KULIN</v>
      </c>
      <c r="M1666" t="s">
        <v>1434</v>
      </c>
    </row>
    <row r="1667" spans="1:13">
      <c r="A1667" t="s">
        <v>2158</v>
      </c>
      <c r="B1667" t="s">
        <v>2162</v>
      </c>
      <c r="C1667" t="s">
        <v>113</v>
      </c>
      <c r="D1667">
        <v>4</v>
      </c>
      <c r="E1667">
        <v>0</v>
      </c>
      <c r="F1667">
        <v>0</v>
      </c>
      <c r="H1667" t="s">
        <v>155</v>
      </c>
      <c r="I1667">
        <f t="shared" si="78"/>
        <v>0</v>
      </c>
      <c r="J1667">
        <f t="shared" si="79"/>
        <v>0</v>
      </c>
      <c r="L1667" t="str">
        <f t="shared" si="80"/>
        <v>6365KULIN WEST</v>
      </c>
      <c r="M1667" t="s">
        <v>1434</v>
      </c>
    </row>
    <row r="1668" spans="1:13">
      <c r="A1668" t="s">
        <v>2163</v>
      </c>
      <c r="B1668" t="s">
        <v>2164</v>
      </c>
      <c r="C1668" t="s">
        <v>113</v>
      </c>
      <c r="D1668">
        <v>4</v>
      </c>
      <c r="E1668">
        <v>0</v>
      </c>
      <c r="F1668">
        <v>0</v>
      </c>
      <c r="H1668" t="s">
        <v>155</v>
      </c>
      <c r="I1668">
        <f t="shared" si="78"/>
        <v>0</v>
      </c>
      <c r="J1668">
        <f t="shared" si="79"/>
        <v>0</v>
      </c>
      <c r="L1668" t="str">
        <f t="shared" si="80"/>
        <v>6363DUDININ</v>
      </c>
      <c r="M1668" t="s">
        <v>1434</v>
      </c>
    </row>
    <row r="1669" spans="1:13">
      <c r="A1669" t="s">
        <v>2163</v>
      </c>
      <c r="B1669" t="s">
        <v>2165</v>
      </c>
      <c r="C1669" t="s">
        <v>113</v>
      </c>
      <c r="D1669">
        <v>4</v>
      </c>
      <c r="E1669">
        <v>0</v>
      </c>
      <c r="F1669">
        <v>0</v>
      </c>
      <c r="H1669" t="s">
        <v>155</v>
      </c>
      <c r="I1669">
        <f t="shared" si="78"/>
        <v>0</v>
      </c>
      <c r="J1669">
        <f t="shared" si="79"/>
        <v>0</v>
      </c>
      <c r="L1669" t="str">
        <f t="shared" si="80"/>
        <v>6363WALYURIN</v>
      </c>
      <c r="M1669" t="s">
        <v>1434</v>
      </c>
    </row>
    <row r="1670" spans="1:13">
      <c r="A1670" t="s">
        <v>2166</v>
      </c>
      <c r="B1670" t="s">
        <v>2167</v>
      </c>
      <c r="C1670" t="s">
        <v>113</v>
      </c>
      <c r="D1670">
        <v>4</v>
      </c>
      <c r="E1670">
        <v>0</v>
      </c>
      <c r="F1670">
        <v>0</v>
      </c>
      <c r="H1670" t="s">
        <v>155</v>
      </c>
      <c r="I1670">
        <f t="shared" si="78"/>
        <v>0</v>
      </c>
      <c r="J1670">
        <f t="shared" si="79"/>
        <v>0</v>
      </c>
      <c r="L1670" t="str">
        <f t="shared" si="80"/>
        <v>6361HARRISMITH</v>
      </c>
      <c r="M1670" t="s">
        <v>1434</v>
      </c>
    </row>
    <row r="1671" spans="1:13">
      <c r="A1671" t="s">
        <v>2166</v>
      </c>
      <c r="B1671" t="s">
        <v>2168</v>
      </c>
      <c r="C1671" t="s">
        <v>113</v>
      </c>
      <c r="D1671">
        <v>4</v>
      </c>
      <c r="E1671">
        <v>0</v>
      </c>
      <c r="F1671">
        <v>0</v>
      </c>
      <c r="H1671" t="s">
        <v>155</v>
      </c>
      <c r="I1671">
        <f t="shared" si="78"/>
        <v>0</v>
      </c>
      <c r="J1671">
        <f t="shared" si="79"/>
        <v>0</v>
      </c>
      <c r="L1671" t="str">
        <f t="shared" si="80"/>
        <v>6361TINCURRIN</v>
      </c>
      <c r="M1671" t="s">
        <v>1434</v>
      </c>
    </row>
    <row r="1672" spans="1:13">
      <c r="A1672" t="s">
        <v>2169</v>
      </c>
      <c r="B1672" t="s">
        <v>2170</v>
      </c>
      <c r="C1672" t="s">
        <v>113</v>
      </c>
      <c r="D1672">
        <v>4</v>
      </c>
      <c r="E1672">
        <v>0</v>
      </c>
      <c r="F1672">
        <v>0</v>
      </c>
      <c r="H1672" t="s">
        <v>155</v>
      </c>
      <c r="I1672">
        <f t="shared" si="78"/>
        <v>0</v>
      </c>
      <c r="J1672">
        <f t="shared" si="79"/>
        <v>0</v>
      </c>
      <c r="L1672" t="str">
        <f t="shared" si="80"/>
        <v>6359FORRESTANIA</v>
      </c>
      <c r="M1672" t="s">
        <v>1434</v>
      </c>
    </row>
    <row r="1673" spans="1:13">
      <c r="A1673" t="s">
        <v>2169</v>
      </c>
      <c r="B1673" t="s">
        <v>2171</v>
      </c>
      <c r="C1673" t="s">
        <v>113</v>
      </c>
      <c r="D1673">
        <v>4</v>
      </c>
      <c r="E1673">
        <v>0</v>
      </c>
      <c r="F1673">
        <v>0</v>
      </c>
      <c r="H1673" t="s">
        <v>155</v>
      </c>
      <c r="I1673">
        <f t="shared" si="78"/>
        <v>0</v>
      </c>
      <c r="J1673">
        <f t="shared" si="79"/>
        <v>0</v>
      </c>
      <c r="L1673" t="str">
        <f t="shared" si="80"/>
        <v>6359HYDEN</v>
      </c>
      <c r="M1673" t="s">
        <v>1434</v>
      </c>
    </row>
    <row r="1674" spans="1:13">
      <c r="A1674" t="s">
        <v>2172</v>
      </c>
      <c r="B1674" t="s">
        <v>2173</v>
      </c>
      <c r="C1674" t="s">
        <v>113</v>
      </c>
      <c r="D1674">
        <v>4</v>
      </c>
      <c r="E1674">
        <v>0</v>
      </c>
      <c r="F1674">
        <v>0</v>
      </c>
      <c r="H1674" t="s">
        <v>155</v>
      </c>
      <c r="I1674">
        <f t="shared" si="78"/>
        <v>0</v>
      </c>
      <c r="J1674">
        <f t="shared" si="79"/>
        <v>0</v>
      </c>
      <c r="L1674" t="str">
        <f t="shared" si="80"/>
        <v>6358KARLGARIN</v>
      </c>
      <c r="M1674" t="s">
        <v>1434</v>
      </c>
    </row>
    <row r="1675" spans="1:13">
      <c r="A1675" t="s">
        <v>2174</v>
      </c>
      <c r="B1675" t="s">
        <v>2175</v>
      </c>
      <c r="C1675" t="s">
        <v>113</v>
      </c>
      <c r="D1675">
        <v>4</v>
      </c>
      <c r="E1675">
        <v>0</v>
      </c>
      <c r="F1675">
        <v>0</v>
      </c>
      <c r="H1675" t="s">
        <v>155</v>
      </c>
      <c r="I1675">
        <f t="shared" si="78"/>
        <v>0</v>
      </c>
      <c r="J1675">
        <f t="shared" si="79"/>
        <v>0</v>
      </c>
      <c r="L1675" t="str">
        <f t="shared" si="80"/>
        <v>6357PINGARING</v>
      </c>
      <c r="M1675" t="s">
        <v>1434</v>
      </c>
    </row>
    <row r="1676" spans="1:13">
      <c r="A1676" t="s">
        <v>2176</v>
      </c>
      <c r="B1676" t="s">
        <v>2177</v>
      </c>
      <c r="C1676" t="s">
        <v>113</v>
      </c>
      <c r="D1676">
        <v>3</v>
      </c>
      <c r="E1676">
        <v>0</v>
      </c>
      <c r="F1676">
        <v>2</v>
      </c>
      <c r="H1676" t="s">
        <v>155</v>
      </c>
      <c r="I1676">
        <f t="shared" si="78"/>
        <v>0</v>
      </c>
      <c r="J1676">
        <f t="shared" si="79"/>
        <v>0</v>
      </c>
      <c r="L1676" t="str">
        <f t="shared" si="80"/>
        <v>6356HATTER HILL</v>
      </c>
      <c r="M1676" t="s">
        <v>1198</v>
      </c>
    </row>
    <row r="1677" spans="1:13">
      <c r="A1677" t="s">
        <v>2176</v>
      </c>
      <c r="B1677" t="s">
        <v>2178</v>
      </c>
      <c r="C1677" t="s">
        <v>113</v>
      </c>
      <c r="D1677">
        <v>4</v>
      </c>
      <c r="E1677">
        <v>0</v>
      </c>
      <c r="F1677">
        <v>0</v>
      </c>
      <c r="H1677" t="s">
        <v>155</v>
      </c>
      <c r="I1677">
        <f t="shared" si="78"/>
        <v>0</v>
      </c>
      <c r="J1677">
        <f t="shared" si="79"/>
        <v>0</v>
      </c>
      <c r="L1677" t="str">
        <f t="shared" si="80"/>
        <v>6356LAKE KING</v>
      </c>
      <c r="M1677" t="s">
        <v>1198</v>
      </c>
    </row>
    <row r="1678" spans="1:13">
      <c r="A1678" t="s">
        <v>2176</v>
      </c>
      <c r="B1678" t="s">
        <v>2179</v>
      </c>
      <c r="C1678" t="s">
        <v>113</v>
      </c>
      <c r="D1678">
        <v>4</v>
      </c>
      <c r="E1678">
        <v>0</v>
      </c>
      <c r="F1678">
        <v>0</v>
      </c>
      <c r="H1678" t="s">
        <v>155</v>
      </c>
      <c r="I1678">
        <f t="shared" si="78"/>
        <v>0</v>
      </c>
      <c r="J1678">
        <f t="shared" si="79"/>
        <v>0</v>
      </c>
      <c r="L1678" t="str">
        <f t="shared" si="80"/>
        <v>6356MOUNT MADDEN</v>
      </c>
      <c r="M1678" t="s">
        <v>1198</v>
      </c>
    </row>
    <row r="1679" spans="1:13">
      <c r="A1679" t="s">
        <v>2180</v>
      </c>
      <c r="B1679" t="s">
        <v>2181</v>
      </c>
      <c r="C1679" t="s">
        <v>113</v>
      </c>
      <c r="D1679">
        <v>4</v>
      </c>
      <c r="E1679">
        <v>0</v>
      </c>
      <c r="F1679">
        <v>0</v>
      </c>
      <c r="H1679" t="s">
        <v>155</v>
      </c>
      <c r="I1679">
        <f t="shared" si="78"/>
        <v>0</v>
      </c>
      <c r="J1679">
        <f t="shared" si="79"/>
        <v>0</v>
      </c>
      <c r="L1679" t="str">
        <f t="shared" si="80"/>
        <v>6355DUNN ROCK</v>
      </c>
      <c r="M1679" t="s">
        <v>1434</v>
      </c>
    </row>
    <row r="1680" spans="1:13">
      <c r="A1680" t="s">
        <v>2180</v>
      </c>
      <c r="B1680" t="s">
        <v>2182</v>
      </c>
      <c r="C1680" t="s">
        <v>113</v>
      </c>
      <c r="D1680">
        <v>4</v>
      </c>
      <c r="E1680">
        <v>0</v>
      </c>
      <c r="F1680">
        <v>0</v>
      </c>
      <c r="H1680" t="s">
        <v>155</v>
      </c>
      <c r="I1680">
        <f t="shared" si="78"/>
        <v>0</v>
      </c>
      <c r="J1680">
        <f t="shared" si="79"/>
        <v>0</v>
      </c>
      <c r="L1680" t="str">
        <f t="shared" si="80"/>
        <v>6355EAST NEWDEGATE</v>
      </c>
      <c r="M1680" t="s">
        <v>1434</v>
      </c>
    </row>
    <row r="1681" spans="1:13">
      <c r="A1681" t="s">
        <v>2180</v>
      </c>
      <c r="B1681" t="s">
        <v>2183</v>
      </c>
      <c r="C1681" t="s">
        <v>113</v>
      </c>
      <c r="D1681">
        <v>4</v>
      </c>
      <c r="E1681">
        <v>0</v>
      </c>
      <c r="F1681">
        <v>0</v>
      </c>
      <c r="H1681" t="s">
        <v>155</v>
      </c>
      <c r="I1681">
        <f t="shared" si="78"/>
        <v>0</v>
      </c>
      <c r="J1681">
        <f t="shared" si="79"/>
        <v>0</v>
      </c>
      <c r="L1681" t="str">
        <f t="shared" si="80"/>
        <v>6355HOLT ROCK</v>
      </c>
      <c r="M1681" t="s">
        <v>1434</v>
      </c>
    </row>
    <row r="1682" spans="1:13">
      <c r="A1682" t="s">
        <v>2180</v>
      </c>
      <c r="B1682" t="s">
        <v>2184</v>
      </c>
      <c r="C1682" t="s">
        <v>113</v>
      </c>
      <c r="D1682">
        <v>4</v>
      </c>
      <c r="E1682">
        <v>0</v>
      </c>
      <c r="F1682">
        <v>0</v>
      </c>
      <c r="H1682" t="s">
        <v>155</v>
      </c>
      <c r="I1682">
        <f t="shared" si="78"/>
        <v>0</v>
      </c>
      <c r="J1682">
        <f t="shared" si="79"/>
        <v>0</v>
      </c>
      <c r="L1682" t="str">
        <f t="shared" si="80"/>
        <v>6355LAKE BIDDY</v>
      </c>
      <c r="M1682" t="s">
        <v>1434</v>
      </c>
    </row>
    <row r="1683" spans="1:13">
      <c r="A1683" t="s">
        <v>2180</v>
      </c>
      <c r="B1683" t="s">
        <v>2185</v>
      </c>
      <c r="C1683" t="s">
        <v>113</v>
      </c>
      <c r="D1683">
        <v>4</v>
      </c>
      <c r="E1683">
        <v>0</v>
      </c>
      <c r="F1683">
        <v>0</v>
      </c>
      <c r="H1683" t="s">
        <v>155</v>
      </c>
      <c r="I1683">
        <f t="shared" si="78"/>
        <v>0</v>
      </c>
      <c r="J1683">
        <f t="shared" si="79"/>
        <v>0</v>
      </c>
      <c r="L1683" t="str">
        <f t="shared" si="80"/>
        <v>6355LAKE CAMM</v>
      </c>
      <c r="M1683" t="s">
        <v>1434</v>
      </c>
    </row>
    <row r="1684" spans="1:13">
      <c r="A1684" t="s">
        <v>2180</v>
      </c>
      <c r="B1684" t="s">
        <v>2186</v>
      </c>
      <c r="C1684" t="s">
        <v>113</v>
      </c>
      <c r="D1684">
        <v>4</v>
      </c>
      <c r="E1684">
        <v>0</v>
      </c>
      <c r="F1684">
        <v>0</v>
      </c>
      <c r="H1684" t="s">
        <v>155</v>
      </c>
      <c r="I1684">
        <f t="shared" si="78"/>
        <v>0</v>
      </c>
      <c r="J1684">
        <f t="shared" si="79"/>
        <v>0</v>
      </c>
      <c r="L1684" t="str">
        <f t="shared" si="80"/>
        <v>6355LITTLE ITALY</v>
      </c>
      <c r="M1684" t="s">
        <v>1434</v>
      </c>
    </row>
    <row r="1685" spans="1:13">
      <c r="A1685" t="s">
        <v>2180</v>
      </c>
      <c r="B1685" t="s">
        <v>2187</v>
      </c>
      <c r="C1685" t="s">
        <v>113</v>
      </c>
      <c r="D1685">
        <v>4</v>
      </c>
      <c r="E1685">
        <v>0</v>
      </c>
      <c r="F1685">
        <v>0</v>
      </c>
      <c r="H1685" t="s">
        <v>155</v>
      </c>
      <c r="I1685">
        <f t="shared" si="78"/>
        <v>0</v>
      </c>
      <c r="J1685">
        <f t="shared" si="79"/>
        <v>0</v>
      </c>
      <c r="L1685" t="str">
        <f t="shared" si="80"/>
        <v>6355MAGENTA</v>
      </c>
      <c r="M1685" t="s">
        <v>1434</v>
      </c>
    </row>
    <row r="1686" spans="1:13">
      <c r="A1686" t="s">
        <v>2180</v>
      </c>
      <c r="B1686" t="s">
        <v>2188</v>
      </c>
      <c r="C1686" t="s">
        <v>113</v>
      </c>
      <c r="D1686">
        <v>4</v>
      </c>
      <c r="E1686">
        <v>0</v>
      </c>
      <c r="F1686">
        <v>0</v>
      </c>
      <c r="H1686" t="s">
        <v>155</v>
      </c>
      <c r="I1686">
        <f t="shared" si="78"/>
        <v>0</v>
      </c>
      <c r="J1686">
        <f t="shared" si="79"/>
        <v>0</v>
      </c>
      <c r="L1686" t="str">
        <f t="shared" si="80"/>
        <v>6355MOUNT SHERIDAN</v>
      </c>
      <c r="M1686" t="s">
        <v>1434</v>
      </c>
    </row>
    <row r="1687" spans="1:13">
      <c r="A1687" t="s">
        <v>2180</v>
      </c>
      <c r="B1687" t="s">
        <v>2189</v>
      </c>
      <c r="C1687" t="s">
        <v>113</v>
      </c>
      <c r="D1687">
        <v>4</v>
      </c>
      <c r="E1687">
        <v>0</v>
      </c>
      <c r="F1687">
        <v>0</v>
      </c>
      <c r="H1687" t="s">
        <v>155</v>
      </c>
      <c r="I1687">
        <f t="shared" si="78"/>
        <v>0</v>
      </c>
      <c r="J1687">
        <f t="shared" si="79"/>
        <v>0</v>
      </c>
      <c r="L1687" t="str">
        <f t="shared" si="80"/>
        <v>6355NEWDEGATE</v>
      </c>
      <c r="M1687" t="s">
        <v>1434</v>
      </c>
    </row>
    <row r="1688" spans="1:13">
      <c r="A1688" t="s">
        <v>2180</v>
      </c>
      <c r="B1688" t="s">
        <v>2190</v>
      </c>
      <c r="C1688" t="s">
        <v>113</v>
      </c>
      <c r="D1688">
        <v>4</v>
      </c>
      <c r="E1688">
        <v>0</v>
      </c>
      <c r="F1688">
        <v>0</v>
      </c>
      <c r="H1688" t="s">
        <v>155</v>
      </c>
      <c r="I1688">
        <f t="shared" si="78"/>
        <v>0</v>
      </c>
      <c r="J1688">
        <f t="shared" si="79"/>
        <v>0</v>
      </c>
      <c r="L1688" t="str">
        <f t="shared" si="80"/>
        <v>6355SOUTH NEWDEGATE</v>
      </c>
      <c r="M1688" t="s">
        <v>1434</v>
      </c>
    </row>
    <row r="1689" spans="1:13">
      <c r="A1689" t="s">
        <v>2180</v>
      </c>
      <c r="B1689" t="s">
        <v>2191</v>
      </c>
      <c r="C1689" t="s">
        <v>113</v>
      </c>
      <c r="D1689">
        <v>4</v>
      </c>
      <c r="E1689">
        <v>0</v>
      </c>
      <c r="F1689">
        <v>0</v>
      </c>
      <c r="H1689" t="s">
        <v>155</v>
      </c>
      <c r="I1689">
        <f t="shared" si="78"/>
        <v>0</v>
      </c>
      <c r="J1689">
        <f t="shared" si="79"/>
        <v>0</v>
      </c>
      <c r="L1689" t="str">
        <f t="shared" si="80"/>
        <v>6355VARLEY</v>
      </c>
      <c r="M1689" t="s">
        <v>1434</v>
      </c>
    </row>
    <row r="1690" spans="1:13">
      <c r="A1690" t="s">
        <v>2192</v>
      </c>
      <c r="B1690" t="s">
        <v>2193</v>
      </c>
      <c r="C1690" t="s">
        <v>113</v>
      </c>
      <c r="D1690">
        <v>4</v>
      </c>
      <c r="E1690">
        <v>0</v>
      </c>
      <c r="F1690">
        <v>0</v>
      </c>
      <c r="H1690" t="s">
        <v>155</v>
      </c>
      <c r="I1690">
        <f t="shared" si="78"/>
        <v>0</v>
      </c>
      <c r="J1690">
        <f t="shared" si="79"/>
        <v>0</v>
      </c>
      <c r="L1690" t="str">
        <f t="shared" si="80"/>
        <v>6353BEENONG</v>
      </c>
      <c r="M1690" t="s">
        <v>1434</v>
      </c>
    </row>
    <row r="1691" spans="1:13">
      <c r="A1691" t="s">
        <v>2192</v>
      </c>
      <c r="B1691" t="s">
        <v>2194</v>
      </c>
      <c r="C1691" t="s">
        <v>113</v>
      </c>
      <c r="D1691">
        <v>4</v>
      </c>
      <c r="E1691">
        <v>0</v>
      </c>
      <c r="F1691">
        <v>0</v>
      </c>
      <c r="H1691" t="s">
        <v>155</v>
      </c>
      <c r="I1691">
        <f t="shared" si="78"/>
        <v>0</v>
      </c>
      <c r="J1691">
        <f t="shared" si="79"/>
        <v>0</v>
      </c>
      <c r="L1691" t="str">
        <f t="shared" si="80"/>
        <v>6353BUNICHE</v>
      </c>
      <c r="M1691" t="s">
        <v>1434</v>
      </c>
    </row>
    <row r="1692" spans="1:13">
      <c r="A1692" t="s">
        <v>2192</v>
      </c>
      <c r="B1692" t="s">
        <v>2195</v>
      </c>
      <c r="C1692" t="s">
        <v>113</v>
      </c>
      <c r="D1692">
        <v>4</v>
      </c>
      <c r="E1692">
        <v>0</v>
      </c>
      <c r="F1692">
        <v>0</v>
      </c>
      <c r="H1692" t="s">
        <v>155</v>
      </c>
      <c r="I1692">
        <f t="shared" si="78"/>
        <v>0</v>
      </c>
      <c r="J1692">
        <f t="shared" si="79"/>
        <v>0</v>
      </c>
      <c r="L1692" t="str">
        <f t="shared" si="80"/>
        <v>6353KUENDER</v>
      </c>
      <c r="M1692" t="s">
        <v>1434</v>
      </c>
    </row>
    <row r="1693" spans="1:13">
      <c r="A1693" t="s">
        <v>2192</v>
      </c>
      <c r="B1693" t="s">
        <v>2196</v>
      </c>
      <c r="C1693" t="s">
        <v>113</v>
      </c>
      <c r="D1693">
        <v>4</v>
      </c>
      <c r="E1693">
        <v>0</v>
      </c>
      <c r="F1693">
        <v>0</v>
      </c>
      <c r="H1693" t="s">
        <v>155</v>
      </c>
      <c r="I1693">
        <f t="shared" si="78"/>
        <v>0</v>
      </c>
      <c r="J1693">
        <f t="shared" si="79"/>
        <v>0</v>
      </c>
      <c r="L1693" t="str">
        <f t="shared" si="80"/>
        <v>6353LAKE GRACE</v>
      </c>
      <c r="M1693" t="s">
        <v>1434</v>
      </c>
    </row>
    <row r="1694" spans="1:13">
      <c r="A1694" t="s">
        <v>2192</v>
      </c>
      <c r="B1694" t="s">
        <v>2197</v>
      </c>
      <c r="C1694" t="s">
        <v>113</v>
      </c>
      <c r="D1694">
        <v>4</v>
      </c>
      <c r="E1694">
        <v>0</v>
      </c>
      <c r="F1694">
        <v>0</v>
      </c>
      <c r="H1694" t="s">
        <v>155</v>
      </c>
      <c r="I1694">
        <f t="shared" si="78"/>
        <v>0</v>
      </c>
      <c r="J1694">
        <f t="shared" si="79"/>
        <v>0</v>
      </c>
      <c r="L1694" t="str">
        <f t="shared" si="80"/>
        <v>6353MALLEE HILL</v>
      </c>
      <c r="M1694" t="s">
        <v>1434</v>
      </c>
    </row>
    <row r="1695" spans="1:13">
      <c r="A1695" t="s">
        <v>2192</v>
      </c>
      <c r="B1695" t="s">
        <v>2198</v>
      </c>
      <c r="C1695" t="s">
        <v>113</v>
      </c>
      <c r="D1695">
        <v>4</v>
      </c>
      <c r="E1695">
        <v>0</v>
      </c>
      <c r="F1695">
        <v>0</v>
      </c>
      <c r="H1695" t="s">
        <v>155</v>
      </c>
      <c r="I1695">
        <f t="shared" si="78"/>
        <v>0</v>
      </c>
      <c r="J1695">
        <f t="shared" si="79"/>
        <v>0</v>
      </c>
      <c r="L1695" t="str">
        <f t="shared" si="80"/>
        <v>6353NEENDALING</v>
      </c>
      <c r="M1695" t="s">
        <v>1434</v>
      </c>
    </row>
    <row r="1696" spans="1:13">
      <c r="A1696" t="s">
        <v>2192</v>
      </c>
      <c r="B1696" t="s">
        <v>2199</v>
      </c>
      <c r="C1696" t="s">
        <v>113</v>
      </c>
      <c r="D1696">
        <v>4</v>
      </c>
      <c r="E1696">
        <v>0</v>
      </c>
      <c r="F1696">
        <v>0</v>
      </c>
      <c r="H1696" t="s">
        <v>155</v>
      </c>
      <c r="I1696">
        <f t="shared" si="78"/>
        <v>0</v>
      </c>
      <c r="J1696">
        <f t="shared" si="79"/>
        <v>0</v>
      </c>
      <c r="L1696" t="str">
        <f t="shared" si="80"/>
        <v>6353NORTH BURNGUP</v>
      </c>
      <c r="M1696" t="s">
        <v>1434</v>
      </c>
    </row>
    <row r="1697" spans="1:13">
      <c r="A1697" t="s">
        <v>2192</v>
      </c>
      <c r="B1697" t="s">
        <v>2200</v>
      </c>
      <c r="C1697" t="s">
        <v>113</v>
      </c>
      <c r="D1697">
        <v>4</v>
      </c>
      <c r="E1697">
        <v>0</v>
      </c>
      <c r="F1697">
        <v>0</v>
      </c>
      <c r="H1697" t="s">
        <v>155</v>
      </c>
      <c r="I1697">
        <f t="shared" si="78"/>
        <v>0</v>
      </c>
      <c r="J1697">
        <f t="shared" si="79"/>
        <v>0</v>
      </c>
      <c r="L1697" t="str">
        <f t="shared" si="80"/>
        <v>6353NORTH LAKE GRACE</v>
      </c>
      <c r="M1697" t="s">
        <v>1434</v>
      </c>
    </row>
    <row r="1698" spans="1:13">
      <c r="A1698" t="s">
        <v>2192</v>
      </c>
      <c r="B1698" t="s">
        <v>2201</v>
      </c>
      <c r="C1698" t="s">
        <v>113</v>
      </c>
      <c r="D1698">
        <v>4</v>
      </c>
      <c r="E1698">
        <v>0</v>
      </c>
      <c r="F1698">
        <v>0</v>
      </c>
      <c r="H1698" t="s">
        <v>155</v>
      </c>
      <c r="I1698">
        <f t="shared" si="78"/>
        <v>0</v>
      </c>
      <c r="J1698">
        <f t="shared" si="79"/>
        <v>0</v>
      </c>
      <c r="L1698" t="str">
        <f t="shared" si="80"/>
        <v>6353SOUTH LAKE GRACE</v>
      </c>
      <c r="M1698" t="s">
        <v>1434</v>
      </c>
    </row>
    <row r="1699" spans="1:13">
      <c r="A1699" t="s">
        <v>2192</v>
      </c>
      <c r="B1699" t="s">
        <v>2202</v>
      </c>
      <c r="C1699" t="s">
        <v>113</v>
      </c>
      <c r="D1699">
        <v>4</v>
      </c>
      <c r="E1699">
        <v>0</v>
      </c>
      <c r="F1699">
        <v>0</v>
      </c>
      <c r="H1699" t="s">
        <v>155</v>
      </c>
      <c r="I1699">
        <f t="shared" si="78"/>
        <v>0</v>
      </c>
      <c r="J1699">
        <f t="shared" si="79"/>
        <v>0</v>
      </c>
      <c r="L1699" t="str">
        <f t="shared" si="80"/>
        <v>6353TARIN ROCK</v>
      </c>
      <c r="M1699" t="s">
        <v>1434</v>
      </c>
    </row>
    <row r="1700" spans="1:13">
      <c r="A1700" t="s">
        <v>2203</v>
      </c>
      <c r="B1700" t="s">
        <v>2204</v>
      </c>
      <c r="C1700" t="s">
        <v>113</v>
      </c>
      <c r="D1700">
        <v>4</v>
      </c>
      <c r="E1700">
        <v>0</v>
      </c>
      <c r="F1700">
        <v>0</v>
      </c>
      <c r="H1700" t="s">
        <v>155</v>
      </c>
      <c r="I1700">
        <f t="shared" si="78"/>
        <v>0</v>
      </c>
      <c r="J1700">
        <f t="shared" si="79"/>
        <v>0</v>
      </c>
      <c r="L1700" t="str">
        <f t="shared" si="80"/>
        <v>6352KUKERIN</v>
      </c>
      <c r="M1700" t="s">
        <v>1434</v>
      </c>
    </row>
    <row r="1701" spans="1:13">
      <c r="A1701" t="s">
        <v>2203</v>
      </c>
      <c r="B1701" t="s">
        <v>2205</v>
      </c>
      <c r="C1701" t="s">
        <v>113</v>
      </c>
      <c r="D1701">
        <v>4</v>
      </c>
      <c r="E1701">
        <v>0</v>
      </c>
      <c r="F1701">
        <v>0</v>
      </c>
      <c r="H1701" t="s">
        <v>155</v>
      </c>
      <c r="I1701">
        <f t="shared" si="78"/>
        <v>0</v>
      </c>
      <c r="J1701">
        <f t="shared" si="79"/>
        <v>0</v>
      </c>
      <c r="L1701" t="str">
        <f t="shared" si="80"/>
        <v>6352MERILUP</v>
      </c>
      <c r="M1701" t="s">
        <v>1434</v>
      </c>
    </row>
    <row r="1702" spans="1:13">
      <c r="A1702" t="s">
        <v>2203</v>
      </c>
      <c r="B1702" t="s">
        <v>2206</v>
      </c>
      <c r="C1702" t="s">
        <v>113</v>
      </c>
      <c r="D1702">
        <v>4</v>
      </c>
      <c r="E1702">
        <v>0</v>
      </c>
      <c r="F1702">
        <v>0</v>
      </c>
      <c r="H1702" t="s">
        <v>155</v>
      </c>
      <c r="I1702">
        <f t="shared" si="78"/>
        <v>0</v>
      </c>
      <c r="J1702">
        <f t="shared" si="79"/>
        <v>0</v>
      </c>
      <c r="L1702" t="str">
        <f t="shared" si="80"/>
        <v>6352NORTH KUKERIN</v>
      </c>
      <c r="M1702" t="s">
        <v>1434</v>
      </c>
    </row>
    <row r="1703" spans="1:13">
      <c r="A1703" t="s">
        <v>2203</v>
      </c>
      <c r="B1703" t="s">
        <v>2207</v>
      </c>
      <c r="C1703" t="s">
        <v>113</v>
      </c>
      <c r="D1703">
        <v>4</v>
      </c>
      <c r="E1703">
        <v>0</v>
      </c>
      <c r="F1703">
        <v>0</v>
      </c>
      <c r="H1703" t="s">
        <v>155</v>
      </c>
      <c r="I1703">
        <f t="shared" si="78"/>
        <v>0</v>
      </c>
      <c r="J1703">
        <f t="shared" si="79"/>
        <v>0</v>
      </c>
      <c r="L1703" t="str">
        <f t="shared" si="80"/>
        <v>6352SOUTH KUKERIN</v>
      </c>
      <c r="M1703" t="s">
        <v>1434</v>
      </c>
    </row>
    <row r="1704" spans="1:13">
      <c r="A1704" t="s">
        <v>2208</v>
      </c>
      <c r="B1704" t="s">
        <v>2209</v>
      </c>
      <c r="C1704" t="s">
        <v>113</v>
      </c>
      <c r="D1704">
        <v>4</v>
      </c>
      <c r="E1704">
        <v>0</v>
      </c>
      <c r="F1704">
        <v>0</v>
      </c>
      <c r="H1704" t="s">
        <v>155</v>
      </c>
      <c r="I1704">
        <f t="shared" si="78"/>
        <v>0</v>
      </c>
      <c r="J1704">
        <f t="shared" si="79"/>
        <v>0</v>
      </c>
      <c r="L1704" t="str">
        <f t="shared" si="80"/>
        <v>6351MOULYINNING</v>
      </c>
      <c r="M1704" t="s">
        <v>1434</v>
      </c>
    </row>
    <row r="1705" spans="1:13">
      <c r="A1705" t="s">
        <v>2208</v>
      </c>
      <c r="B1705" t="s">
        <v>2210</v>
      </c>
      <c r="C1705" t="s">
        <v>113</v>
      </c>
      <c r="D1705">
        <v>4</v>
      </c>
      <c r="E1705">
        <v>0</v>
      </c>
      <c r="F1705">
        <v>0</v>
      </c>
      <c r="H1705" t="s">
        <v>155</v>
      </c>
      <c r="I1705">
        <f t="shared" si="78"/>
        <v>0</v>
      </c>
      <c r="J1705">
        <f t="shared" si="79"/>
        <v>0</v>
      </c>
      <c r="L1705" t="str">
        <f t="shared" si="80"/>
        <v>6351NORTH MOULYINNING</v>
      </c>
      <c r="M1705" t="s">
        <v>1434</v>
      </c>
    </row>
    <row r="1706" spans="1:13">
      <c r="A1706" t="s">
        <v>2211</v>
      </c>
      <c r="B1706" t="s">
        <v>2212</v>
      </c>
      <c r="C1706" t="s">
        <v>113</v>
      </c>
      <c r="D1706">
        <v>4</v>
      </c>
      <c r="E1706">
        <v>0</v>
      </c>
      <c r="F1706">
        <v>0</v>
      </c>
      <c r="H1706" t="s">
        <v>155</v>
      </c>
      <c r="I1706">
        <f t="shared" si="78"/>
        <v>0</v>
      </c>
      <c r="J1706">
        <f t="shared" si="79"/>
        <v>0</v>
      </c>
      <c r="L1706" t="str">
        <f t="shared" si="80"/>
        <v>6350DUMBLEYUNG</v>
      </c>
      <c r="M1706" t="s">
        <v>1434</v>
      </c>
    </row>
    <row r="1707" spans="1:13">
      <c r="A1707" t="s">
        <v>2211</v>
      </c>
      <c r="B1707" t="s">
        <v>2213</v>
      </c>
      <c r="C1707" t="s">
        <v>113</v>
      </c>
      <c r="D1707">
        <v>4</v>
      </c>
      <c r="E1707">
        <v>0</v>
      </c>
      <c r="F1707">
        <v>0</v>
      </c>
      <c r="H1707" t="s">
        <v>155</v>
      </c>
      <c r="I1707">
        <f t="shared" si="78"/>
        <v>0</v>
      </c>
      <c r="J1707">
        <f t="shared" si="79"/>
        <v>0</v>
      </c>
      <c r="L1707" t="str">
        <f t="shared" si="80"/>
        <v>6350NAIRIBIN</v>
      </c>
      <c r="M1707" t="s">
        <v>1434</v>
      </c>
    </row>
    <row r="1708" spans="1:13">
      <c r="A1708" t="s">
        <v>2211</v>
      </c>
      <c r="B1708" t="s">
        <v>2214</v>
      </c>
      <c r="C1708" t="s">
        <v>113</v>
      </c>
      <c r="D1708">
        <v>4</v>
      </c>
      <c r="E1708">
        <v>0</v>
      </c>
      <c r="F1708">
        <v>0</v>
      </c>
      <c r="H1708" t="s">
        <v>155</v>
      </c>
      <c r="I1708">
        <f t="shared" si="78"/>
        <v>0</v>
      </c>
      <c r="J1708">
        <f t="shared" si="79"/>
        <v>0</v>
      </c>
      <c r="L1708" t="str">
        <f t="shared" si="80"/>
        <v>6350NIPPERING</v>
      </c>
      <c r="M1708" t="s">
        <v>1434</v>
      </c>
    </row>
    <row r="1709" spans="1:13">
      <c r="A1709" t="s">
        <v>2215</v>
      </c>
      <c r="B1709" t="s">
        <v>2216</v>
      </c>
      <c r="C1709" t="s">
        <v>113</v>
      </c>
      <c r="D1709">
        <v>4</v>
      </c>
      <c r="E1709">
        <v>0</v>
      </c>
      <c r="F1709">
        <v>0</v>
      </c>
      <c r="H1709" t="s">
        <v>155</v>
      </c>
      <c r="I1709">
        <f t="shared" si="78"/>
        <v>0</v>
      </c>
      <c r="J1709">
        <f t="shared" si="79"/>
        <v>0</v>
      </c>
      <c r="L1709" t="str">
        <f t="shared" si="80"/>
        <v>6348HOPETOUN</v>
      </c>
      <c r="M1709" t="s">
        <v>1198</v>
      </c>
    </row>
    <row r="1710" spans="1:13">
      <c r="A1710" t="s">
        <v>2217</v>
      </c>
      <c r="B1710" t="s">
        <v>2218</v>
      </c>
      <c r="C1710" t="s">
        <v>113</v>
      </c>
      <c r="D1710">
        <v>4</v>
      </c>
      <c r="E1710">
        <v>0</v>
      </c>
      <c r="F1710">
        <v>0</v>
      </c>
      <c r="H1710" t="s">
        <v>155</v>
      </c>
      <c r="I1710">
        <f t="shared" si="78"/>
        <v>0</v>
      </c>
      <c r="J1710">
        <f t="shared" si="79"/>
        <v>0</v>
      </c>
      <c r="L1710" t="str">
        <f t="shared" si="80"/>
        <v>6346FITZGERALD RIVER NATIONAL PARK</v>
      </c>
      <c r="M1710" t="s">
        <v>1198</v>
      </c>
    </row>
    <row r="1711" spans="1:13">
      <c r="A1711" t="s">
        <v>2217</v>
      </c>
      <c r="B1711" t="s">
        <v>2219</v>
      </c>
      <c r="C1711" t="s">
        <v>113</v>
      </c>
      <c r="D1711">
        <v>4</v>
      </c>
      <c r="E1711">
        <v>0</v>
      </c>
      <c r="F1711">
        <v>0</v>
      </c>
      <c r="H1711" t="s">
        <v>155</v>
      </c>
      <c r="I1711">
        <f t="shared" si="78"/>
        <v>0</v>
      </c>
      <c r="J1711">
        <f t="shared" si="79"/>
        <v>0</v>
      </c>
      <c r="L1711" t="str">
        <f t="shared" si="80"/>
        <v>6346JERDACUTTUP</v>
      </c>
      <c r="M1711" t="s">
        <v>1198</v>
      </c>
    </row>
    <row r="1712" spans="1:13">
      <c r="A1712" t="s">
        <v>2217</v>
      </c>
      <c r="B1712" t="s">
        <v>2220</v>
      </c>
      <c r="C1712" t="s">
        <v>113</v>
      </c>
      <c r="D1712">
        <v>4</v>
      </c>
      <c r="E1712">
        <v>0</v>
      </c>
      <c r="F1712">
        <v>0</v>
      </c>
      <c r="H1712" t="s">
        <v>155</v>
      </c>
      <c r="I1712">
        <f t="shared" si="78"/>
        <v>0</v>
      </c>
      <c r="J1712">
        <f t="shared" si="79"/>
        <v>0</v>
      </c>
      <c r="L1712" t="str">
        <f t="shared" si="80"/>
        <v>6346RAVENSTHORPE</v>
      </c>
      <c r="M1712" t="s">
        <v>1198</v>
      </c>
    </row>
    <row r="1713" spans="1:13">
      <c r="A1713" t="s">
        <v>2217</v>
      </c>
      <c r="B1713" t="s">
        <v>2221</v>
      </c>
      <c r="C1713" t="s">
        <v>113</v>
      </c>
      <c r="D1713">
        <v>4</v>
      </c>
      <c r="E1713">
        <v>0</v>
      </c>
      <c r="F1713">
        <v>0</v>
      </c>
      <c r="H1713" t="s">
        <v>155</v>
      </c>
      <c r="I1713">
        <f t="shared" si="78"/>
        <v>0</v>
      </c>
      <c r="J1713">
        <f t="shared" si="79"/>
        <v>0</v>
      </c>
      <c r="L1713" t="str">
        <f t="shared" si="80"/>
        <v>6346WEST RIVER</v>
      </c>
      <c r="M1713" t="s">
        <v>1198</v>
      </c>
    </row>
    <row r="1714" spans="1:13">
      <c r="A1714" t="s">
        <v>2222</v>
      </c>
      <c r="B1714" t="s">
        <v>2223</v>
      </c>
      <c r="C1714" t="s">
        <v>113</v>
      </c>
      <c r="D1714">
        <v>4</v>
      </c>
      <c r="E1714">
        <v>0</v>
      </c>
      <c r="F1714">
        <v>0</v>
      </c>
      <c r="H1714" t="s">
        <v>155</v>
      </c>
      <c r="I1714">
        <f t="shared" si="78"/>
        <v>0</v>
      </c>
      <c r="J1714">
        <f t="shared" si="79"/>
        <v>0</v>
      </c>
      <c r="L1714" t="str">
        <f t="shared" si="80"/>
        <v>6343PINGRUP</v>
      </c>
      <c r="M1714" t="s">
        <v>1434</v>
      </c>
    </row>
    <row r="1715" spans="1:13">
      <c r="A1715" t="s">
        <v>2224</v>
      </c>
      <c r="B1715" t="s">
        <v>2225</v>
      </c>
      <c r="C1715" t="s">
        <v>113</v>
      </c>
      <c r="D1715">
        <v>4</v>
      </c>
      <c r="E1715">
        <v>0</v>
      </c>
      <c r="F1715">
        <v>0</v>
      </c>
      <c r="H1715" t="s">
        <v>155</v>
      </c>
      <c r="I1715">
        <f t="shared" si="78"/>
        <v>0</v>
      </c>
      <c r="J1715">
        <f t="shared" si="79"/>
        <v>0</v>
      </c>
      <c r="L1715" t="str">
        <f t="shared" si="80"/>
        <v>6341NYABING</v>
      </c>
      <c r="M1715" t="s">
        <v>1434</v>
      </c>
    </row>
    <row r="1716" spans="1:13">
      <c r="A1716" t="s">
        <v>2226</v>
      </c>
      <c r="B1716" t="s">
        <v>2227</v>
      </c>
      <c r="C1716" t="s">
        <v>113</v>
      </c>
      <c r="D1716">
        <v>4</v>
      </c>
      <c r="E1716">
        <v>0</v>
      </c>
      <c r="F1716">
        <v>0</v>
      </c>
      <c r="H1716" t="s">
        <v>155</v>
      </c>
      <c r="I1716">
        <f t="shared" si="78"/>
        <v>0</v>
      </c>
      <c r="J1716">
        <f t="shared" si="79"/>
        <v>0</v>
      </c>
      <c r="L1716" t="str">
        <f t="shared" si="80"/>
        <v>6338AMELUP</v>
      </c>
      <c r="M1716" t="s">
        <v>1198</v>
      </c>
    </row>
    <row r="1717" spans="1:13">
      <c r="A1717" t="s">
        <v>2226</v>
      </c>
      <c r="B1717" t="s">
        <v>2228</v>
      </c>
      <c r="C1717" t="s">
        <v>113</v>
      </c>
      <c r="D1717">
        <v>4</v>
      </c>
      <c r="E1717">
        <v>0</v>
      </c>
      <c r="F1717">
        <v>0</v>
      </c>
      <c r="H1717" t="s">
        <v>155</v>
      </c>
      <c r="I1717">
        <f t="shared" si="78"/>
        <v>0</v>
      </c>
      <c r="J1717">
        <f t="shared" si="79"/>
        <v>0</v>
      </c>
      <c r="L1717" t="str">
        <f t="shared" si="80"/>
        <v>6338BORDEN</v>
      </c>
      <c r="M1717" t="s">
        <v>1198</v>
      </c>
    </row>
    <row r="1718" spans="1:13">
      <c r="A1718" t="s">
        <v>2226</v>
      </c>
      <c r="B1718" t="s">
        <v>2229</v>
      </c>
      <c r="C1718" t="s">
        <v>113</v>
      </c>
      <c r="D1718">
        <v>4</v>
      </c>
      <c r="E1718">
        <v>0</v>
      </c>
      <c r="F1718">
        <v>0</v>
      </c>
      <c r="H1718" t="s">
        <v>155</v>
      </c>
      <c r="I1718">
        <f t="shared" si="78"/>
        <v>0</v>
      </c>
      <c r="J1718">
        <f t="shared" si="79"/>
        <v>0</v>
      </c>
      <c r="L1718" t="str">
        <f t="shared" si="80"/>
        <v>6338BOXWOOD HILL</v>
      </c>
      <c r="M1718" t="s">
        <v>1198</v>
      </c>
    </row>
    <row r="1719" spans="1:13">
      <c r="A1719" t="s">
        <v>2226</v>
      </c>
      <c r="B1719" t="s">
        <v>2230</v>
      </c>
      <c r="C1719" t="s">
        <v>113</v>
      </c>
      <c r="D1719">
        <v>4</v>
      </c>
      <c r="E1719">
        <v>0</v>
      </c>
      <c r="F1719">
        <v>0</v>
      </c>
      <c r="H1719" t="s">
        <v>155</v>
      </c>
      <c r="I1719">
        <f t="shared" si="78"/>
        <v>0</v>
      </c>
      <c r="J1719">
        <f t="shared" si="79"/>
        <v>0</v>
      </c>
      <c r="L1719" t="str">
        <f t="shared" si="80"/>
        <v>6338BREMER BAY</v>
      </c>
      <c r="M1719" t="s">
        <v>1198</v>
      </c>
    </row>
    <row r="1720" spans="1:13">
      <c r="A1720" t="s">
        <v>2226</v>
      </c>
      <c r="B1720" t="s">
        <v>2231</v>
      </c>
      <c r="C1720" t="s">
        <v>113</v>
      </c>
      <c r="D1720">
        <v>4</v>
      </c>
      <c r="E1720">
        <v>0</v>
      </c>
      <c r="F1720">
        <v>0</v>
      </c>
      <c r="H1720" t="s">
        <v>155</v>
      </c>
      <c r="I1720">
        <f t="shared" si="78"/>
        <v>0</v>
      </c>
      <c r="J1720">
        <f t="shared" si="79"/>
        <v>0</v>
      </c>
      <c r="L1720" t="str">
        <f t="shared" si="80"/>
        <v>6338MAGITUP</v>
      </c>
      <c r="M1720" t="s">
        <v>1198</v>
      </c>
    </row>
    <row r="1721" spans="1:13">
      <c r="A1721" t="s">
        <v>2226</v>
      </c>
      <c r="B1721" t="s">
        <v>2232</v>
      </c>
      <c r="C1721" t="s">
        <v>113</v>
      </c>
      <c r="D1721">
        <v>4</v>
      </c>
      <c r="E1721">
        <v>0</v>
      </c>
      <c r="F1721">
        <v>0</v>
      </c>
      <c r="H1721" t="s">
        <v>155</v>
      </c>
      <c r="I1721">
        <f t="shared" si="78"/>
        <v>0</v>
      </c>
      <c r="J1721">
        <f t="shared" si="79"/>
        <v>0</v>
      </c>
      <c r="L1721" t="str">
        <f t="shared" si="80"/>
        <v>6338MONJEBUP</v>
      </c>
      <c r="M1721" t="s">
        <v>1198</v>
      </c>
    </row>
    <row r="1722" spans="1:13">
      <c r="A1722" t="s">
        <v>2226</v>
      </c>
      <c r="B1722" t="s">
        <v>2233</v>
      </c>
      <c r="C1722" t="s">
        <v>113</v>
      </c>
      <c r="D1722">
        <v>4</v>
      </c>
      <c r="E1722">
        <v>0</v>
      </c>
      <c r="F1722">
        <v>0</v>
      </c>
      <c r="H1722" t="s">
        <v>155</v>
      </c>
      <c r="I1722">
        <f t="shared" si="78"/>
        <v>0</v>
      </c>
      <c r="J1722">
        <f t="shared" si="79"/>
        <v>0</v>
      </c>
      <c r="L1722" t="str">
        <f t="shared" si="80"/>
        <v>6338NALYERLUP</v>
      </c>
      <c r="M1722" t="s">
        <v>1198</v>
      </c>
    </row>
    <row r="1723" spans="1:13">
      <c r="A1723" t="s">
        <v>2226</v>
      </c>
      <c r="B1723" t="s">
        <v>2234</v>
      </c>
      <c r="C1723" t="s">
        <v>113</v>
      </c>
      <c r="D1723">
        <v>4</v>
      </c>
      <c r="E1723">
        <v>0</v>
      </c>
      <c r="F1723">
        <v>0</v>
      </c>
      <c r="H1723" t="s">
        <v>155</v>
      </c>
      <c r="I1723">
        <f t="shared" si="78"/>
        <v>0</v>
      </c>
      <c r="J1723">
        <f t="shared" si="79"/>
        <v>0</v>
      </c>
      <c r="L1723" t="str">
        <f t="shared" si="80"/>
        <v>6338NORTH STIRLINGS</v>
      </c>
      <c r="M1723" t="s">
        <v>1198</v>
      </c>
    </row>
    <row r="1724" spans="1:13">
      <c r="A1724" t="s">
        <v>2226</v>
      </c>
      <c r="B1724" t="s">
        <v>2235</v>
      </c>
      <c r="C1724" t="s">
        <v>113</v>
      </c>
      <c r="D1724">
        <v>4</v>
      </c>
      <c r="E1724">
        <v>0</v>
      </c>
      <c r="F1724">
        <v>0</v>
      </c>
      <c r="H1724" t="s">
        <v>155</v>
      </c>
      <c r="I1724">
        <f t="shared" si="78"/>
        <v>0</v>
      </c>
      <c r="J1724">
        <f t="shared" si="79"/>
        <v>0</v>
      </c>
      <c r="L1724" t="str">
        <f t="shared" si="80"/>
        <v>6338STIRLING RANGE NATIONAL PARK</v>
      </c>
      <c r="M1724" t="s">
        <v>1198</v>
      </c>
    </row>
    <row r="1725" spans="1:13">
      <c r="A1725" t="s">
        <v>2236</v>
      </c>
      <c r="B1725" t="s">
        <v>792</v>
      </c>
      <c r="C1725" t="s">
        <v>113</v>
      </c>
      <c r="D1725">
        <v>4</v>
      </c>
      <c r="E1725">
        <v>0</v>
      </c>
      <c r="F1725">
        <v>0</v>
      </c>
      <c r="H1725" t="s">
        <v>155</v>
      </c>
      <c r="I1725">
        <f t="shared" si="78"/>
        <v>0</v>
      </c>
      <c r="J1725">
        <f t="shared" si="79"/>
        <v>0</v>
      </c>
      <c r="L1725" t="str">
        <f t="shared" si="80"/>
        <v>6337FITZGERALD</v>
      </c>
      <c r="M1725" t="s">
        <v>1198</v>
      </c>
    </row>
    <row r="1726" spans="1:13">
      <c r="A1726" t="s">
        <v>2236</v>
      </c>
      <c r="B1726" t="s">
        <v>2237</v>
      </c>
      <c r="C1726" t="s">
        <v>113</v>
      </c>
      <c r="D1726">
        <v>4</v>
      </c>
      <c r="E1726">
        <v>0</v>
      </c>
      <c r="F1726">
        <v>0</v>
      </c>
      <c r="H1726" t="s">
        <v>155</v>
      </c>
      <c r="I1726">
        <f t="shared" si="78"/>
        <v>0</v>
      </c>
      <c r="J1726">
        <f t="shared" si="79"/>
        <v>0</v>
      </c>
      <c r="L1726" t="str">
        <f t="shared" si="80"/>
        <v>6337GAIRDNER</v>
      </c>
      <c r="M1726" t="s">
        <v>1198</v>
      </c>
    </row>
    <row r="1727" spans="1:13">
      <c r="A1727" t="s">
        <v>2236</v>
      </c>
      <c r="B1727" t="s">
        <v>2238</v>
      </c>
      <c r="C1727" t="s">
        <v>113</v>
      </c>
      <c r="D1727">
        <v>4</v>
      </c>
      <c r="E1727">
        <v>0</v>
      </c>
      <c r="F1727">
        <v>0</v>
      </c>
      <c r="H1727" t="s">
        <v>155</v>
      </c>
      <c r="I1727">
        <f t="shared" si="78"/>
        <v>0</v>
      </c>
      <c r="J1727">
        <f t="shared" si="79"/>
        <v>0</v>
      </c>
      <c r="L1727" t="str">
        <f t="shared" si="80"/>
        <v>6337JACUP</v>
      </c>
      <c r="M1727" t="s">
        <v>1198</v>
      </c>
    </row>
    <row r="1728" spans="1:13">
      <c r="A1728" t="s">
        <v>2236</v>
      </c>
      <c r="B1728" t="s">
        <v>2239</v>
      </c>
      <c r="C1728" t="s">
        <v>113</v>
      </c>
      <c r="D1728">
        <v>4</v>
      </c>
      <c r="E1728">
        <v>0</v>
      </c>
      <c r="F1728">
        <v>0</v>
      </c>
      <c r="H1728" t="s">
        <v>155</v>
      </c>
      <c r="I1728">
        <f t="shared" si="78"/>
        <v>0</v>
      </c>
      <c r="J1728">
        <f t="shared" si="79"/>
        <v>0</v>
      </c>
      <c r="L1728" t="str">
        <f t="shared" si="80"/>
        <v>6337JERRAMUNGUP</v>
      </c>
      <c r="M1728" t="s">
        <v>1198</v>
      </c>
    </row>
    <row r="1729" spans="1:13">
      <c r="A1729" t="s">
        <v>2236</v>
      </c>
      <c r="B1729" t="s">
        <v>2240</v>
      </c>
      <c r="C1729" t="s">
        <v>113</v>
      </c>
      <c r="D1729">
        <v>4</v>
      </c>
      <c r="E1729">
        <v>0</v>
      </c>
      <c r="F1729">
        <v>0</v>
      </c>
      <c r="H1729" t="s">
        <v>155</v>
      </c>
      <c r="I1729">
        <f t="shared" si="78"/>
        <v>0</v>
      </c>
      <c r="J1729">
        <f t="shared" si="79"/>
        <v>0</v>
      </c>
      <c r="L1729" t="str">
        <f t="shared" si="80"/>
        <v>6337WEST FITZGERALD</v>
      </c>
      <c r="M1729" t="s">
        <v>1198</v>
      </c>
    </row>
    <row r="1730" spans="1:13">
      <c r="A1730" t="s">
        <v>2241</v>
      </c>
      <c r="B1730" t="s">
        <v>2242</v>
      </c>
      <c r="C1730" t="s">
        <v>113</v>
      </c>
      <c r="D1730">
        <v>4</v>
      </c>
      <c r="E1730">
        <v>0</v>
      </c>
      <c r="F1730">
        <v>0</v>
      </c>
      <c r="H1730" t="s">
        <v>155</v>
      </c>
      <c r="I1730">
        <f t="shared" ref="I1730:I1793" si="81">IF(ISERROR(VLOOKUP(A1730,SelPostCode,1,FALSE)),0,1)</f>
        <v>0</v>
      </c>
      <c r="J1730">
        <f t="shared" ref="J1730:J1793" si="82">IF(I1730=0,0,IF(ISERROR(VLOOKUP(B1730,SelSuburb,1,FALSE)),0,1))</f>
        <v>0</v>
      </c>
      <c r="L1730" t="str">
        <f t="shared" ref="L1730:L1793" si="83">CONCATENATE(A1730,B1730)</f>
        <v>6336COWALELLUP</v>
      </c>
      <c r="M1730" t="s">
        <v>1434</v>
      </c>
    </row>
    <row r="1731" spans="1:13">
      <c r="A1731" t="s">
        <v>2241</v>
      </c>
      <c r="B1731" t="s">
        <v>2243</v>
      </c>
      <c r="C1731" t="s">
        <v>113</v>
      </c>
      <c r="D1731">
        <v>4</v>
      </c>
      <c r="E1731">
        <v>0</v>
      </c>
      <c r="F1731">
        <v>0</v>
      </c>
      <c r="H1731" t="s">
        <v>155</v>
      </c>
      <c r="I1731">
        <f t="shared" si="81"/>
        <v>0</v>
      </c>
      <c r="J1731">
        <f t="shared" si="82"/>
        <v>0</v>
      </c>
      <c r="L1731" t="str">
        <f t="shared" si="83"/>
        <v>6336MILLS LAKE</v>
      </c>
      <c r="M1731" t="s">
        <v>1434</v>
      </c>
    </row>
    <row r="1732" spans="1:13">
      <c r="A1732" t="s">
        <v>2241</v>
      </c>
      <c r="B1732" t="s">
        <v>2244</v>
      </c>
      <c r="C1732" t="s">
        <v>113</v>
      </c>
      <c r="D1732">
        <v>4</v>
      </c>
      <c r="E1732">
        <v>0</v>
      </c>
      <c r="F1732">
        <v>0</v>
      </c>
      <c r="H1732" t="s">
        <v>155</v>
      </c>
      <c r="I1732">
        <f t="shared" si="81"/>
        <v>0</v>
      </c>
      <c r="J1732">
        <f t="shared" si="82"/>
        <v>0</v>
      </c>
      <c r="L1732" t="str">
        <f t="shared" si="83"/>
        <v>6336MINDARABIN</v>
      </c>
      <c r="M1732" t="s">
        <v>1434</v>
      </c>
    </row>
    <row r="1733" spans="1:13">
      <c r="A1733" t="s">
        <v>2241</v>
      </c>
      <c r="B1733" t="s">
        <v>2245</v>
      </c>
      <c r="C1733" t="s">
        <v>113</v>
      </c>
      <c r="D1733">
        <v>4</v>
      </c>
      <c r="E1733">
        <v>0</v>
      </c>
      <c r="F1733">
        <v>0</v>
      </c>
      <c r="H1733" t="s">
        <v>155</v>
      </c>
      <c r="I1733">
        <f t="shared" si="81"/>
        <v>0</v>
      </c>
      <c r="J1733">
        <f t="shared" si="82"/>
        <v>0</v>
      </c>
      <c r="L1733" t="str">
        <f t="shared" si="83"/>
        <v>6336NEEDILUP</v>
      </c>
      <c r="M1733" t="s">
        <v>1434</v>
      </c>
    </row>
    <row r="1734" spans="1:13">
      <c r="A1734" t="s">
        <v>2241</v>
      </c>
      <c r="B1734" t="s">
        <v>2246</v>
      </c>
      <c r="C1734" t="s">
        <v>113</v>
      </c>
      <c r="D1734">
        <v>4</v>
      </c>
      <c r="E1734">
        <v>0</v>
      </c>
      <c r="F1734">
        <v>0</v>
      </c>
      <c r="H1734" t="s">
        <v>155</v>
      </c>
      <c r="I1734">
        <f t="shared" si="81"/>
        <v>0</v>
      </c>
      <c r="J1734">
        <f t="shared" si="82"/>
        <v>0</v>
      </c>
      <c r="L1734" t="str">
        <f t="shared" si="83"/>
        <v>6336ONGERUP</v>
      </c>
      <c r="M1734" t="s">
        <v>1434</v>
      </c>
    </row>
    <row r="1735" spans="1:13">
      <c r="A1735" t="s">
        <v>2241</v>
      </c>
      <c r="B1735" t="s">
        <v>2247</v>
      </c>
      <c r="C1735" t="s">
        <v>113</v>
      </c>
      <c r="D1735">
        <v>4</v>
      </c>
      <c r="E1735">
        <v>0</v>
      </c>
      <c r="F1735">
        <v>0</v>
      </c>
      <c r="H1735" t="s">
        <v>155</v>
      </c>
      <c r="I1735">
        <f t="shared" si="81"/>
        <v>0</v>
      </c>
      <c r="J1735">
        <f t="shared" si="82"/>
        <v>0</v>
      </c>
      <c r="L1735" t="str">
        <f t="shared" si="83"/>
        <v>6336TOOMPUP</v>
      </c>
      <c r="M1735" t="s">
        <v>1434</v>
      </c>
    </row>
    <row r="1736" spans="1:13">
      <c r="A1736" t="s">
        <v>2248</v>
      </c>
      <c r="B1736" t="s">
        <v>2249</v>
      </c>
      <c r="C1736" t="s">
        <v>113</v>
      </c>
      <c r="D1736">
        <v>4</v>
      </c>
      <c r="E1736">
        <v>0</v>
      </c>
      <c r="F1736">
        <v>0</v>
      </c>
      <c r="H1736" t="s">
        <v>155</v>
      </c>
      <c r="I1736">
        <f t="shared" si="81"/>
        <v>0</v>
      </c>
      <c r="J1736">
        <f t="shared" si="82"/>
        <v>0</v>
      </c>
      <c r="L1736" t="str">
        <f t="shared" si="83"/>
        <v>6335GNOWANGERUP</v>
      </c>
      <c r="M1736" t="s">
        <v>1434</v>
      </c>
    </row>
    <row r="1737" spans="1:13">
      <c r="A1737" t="s">
        <v>2248</v>
      </c>
      <c r="B1737" t="s">
        <v>2250</v>
      </c>
      <c r="C1737" t="s">
        <v>113</v>
      </c>
      <c r="D1737">
        <v>4</v>
      </c>
      <c r="E1737">
        <v>0</v>
      </c>
      <c r="F1737">
        <v>0</v>
      </c>
      <c r="H1737" t="s">
        <v>155</v>
      </c>
      <c r="I1737">
        <f t="shared" si="81"/>
        <v>0</v>
      </c>
      <c r="J1737">
        <f t="shared" si="82"/>
        <v>0</v>
      </c>
      <c r="L1737" t="str">
        <f t="shared" si="83"/>
        <v>6335JACKITUP</v>
      </c>
      <c r="M1737" t="s">
        <v>1434</v>
      </c>
    </row>
    <row r="1738" spans="1:13">
      <c r="A1738" t="s">
        <v>2248</v>
      </c>
      <c r="B1738" t="s">
        <v>2251</v>
      </c>
      <c r="C1738" t="s">
        <v>113</v>
      </c>
      <c r="D1738">
        <v>4</v>
      </c>
      <c r="E1738">
        <v>0</v>
      </c>
      <c r="F1738">
        <v>0</v>
      </c>
      <c r="H1738" t="s">
        <v>155</v>
      </c>
      <c r="I1738">
        <f t="shared" si="81"/>
        <v>0</v>
      </c>
      <c r="J1738">
        <f t="shared" si="82"/>
        <v>0</v>
      </c>
      <c r="L1738" t="str">
        <f t="shared" si="83"/>
        <v>6335KEBARINGUP</v>
      </c>
      <c r="M1738" t="s">
        <v>1434</v>
      </c>
    </row>
    <row r="1739" spans="1:13">
      <c r="A1739" t="s">
        <v>2248</v>
      </c>
      <c r="B1739" t="s">
        <v>2252</v>
      </c>
      <c r="C1739" t="s">
        <v>113</v>
      </c>
      <c r="D1739">
        <v>4</v>
      </c>
      <c r="E1739">
        <v>0</v>
      </c>
      <c r="F1739">
        <v>0</v>
      </c>
      <c r="H1739" t="s">
        <v>155</v>
      </c>
      <c r="I1739">
        <f t="shared" si="81"/>
        <v>0</v>
      </c>
      <c r="J1739">
        <f t="shared" si="82"/>
        <v>0</v>
      </c>
      <c r="L1739" t="str">
        <f t="shared" si="83"/>
        <v>6335PALLINUP</v>
      </c>
      <c r="M1739" t="s">
        <v>1434</v>
      </c>
    </row>
    <row r="1740" spans="1:13">
      <c r="A1740" t="s">
        <v>2253</v>
      </c>
      <c r="B1740" t="s">
        <v>2254</v>
      </c>
      <c r="C1740" t="s">
        <v>113</v>
      </c>
      <c r="D1740">
        <v>4</v>
      </c>
      <c r="E1740">
        <v>0</v>
      </c>
      <c r="F1740">
        <v>0</v>
      </c>
      <c r="H1740" t="s">
        <v>155</v>
      </c>
      <c r="I1740">
        <f t="shared" si="81"/>
        <v>0</v>
      </c>
      <c r="J1740">
        <f t="shared" si="82"/>
        <v>0</v>
      </c>
      <c r="L1740" t="str">
        <f t="shared" si="83"/>
        <v>6333BOW BRIDGE</v>
      </c>
      <c r="M1740" t="s">
        <v>1434</v>
      </c>
    </row>
    <row r="1741" spans="1:13">
      <c r="A1741" t="s">
        <v>2253</v>
      </c>
      <c r="B1741" t="s">
        <v>2255</v>
      </c>
      <c r="C1741" t="s">
        <v>113</v>
      </c>
      <c r="D1741">
        <v>2</v>
      </c>
      <c r="E1741">
        <v>0</v>
      </c>
      <c r="F1741">
        <v>2</v>
      </c>
      <c r="H1741" t="s">
        <v>155</v>
      </c>
      <c r="I1741">
        <f t="shared" si="81"/>
        <v>0</v>
      </c>
      <c r="J1741">
        <f t="shared" si="82"/>
        <v>0</v>
      </c>
      <c r="L1741" t="str">
        <f t="shared" si="83"/>
        <v>6333DENMARK</v>
      </c>
      <c r="M1741" t="s">
        <v>1434</v>
      </c>
    </row>
    <row r="1742" spans="1:13">
      <c r="A1742" t="s">
        <v>2253</v>
      </c>
      <c r="B1742" t="s">
        <v>2256</v>
      </c>
      <c r="C1742" t="s">
        <v>113</v>
      </c>
      <c r="D1742">
        <v>4</v>
      </c>
      <c r="E1742">
        <v>0</v>
      </c>
      <c r="F1742">
        <v>0</v>
      </c>
      <c r="H1742" t="s">
        <v>155</v>
      </c>
      <c r="I1742">
        <f t="shared" si="81"/>
        <v>0</v>
      </c>
      <c r="J1742">
        <f t="shared" si="82"/>
        <v>0</v>
      </c>
      <c r="L1742" t="str">
        <f t="shared" si="83"/>
        <v>6333HAY</v>
      </c>
      <c r="M1742" t="s">
        <v>1434</v>
      </c>
    </row>
    <row r="1743" spans="1:13">
      <c r="A1743" t="s">
        <v>2253</v>
      </c>
      <c r="B1743" t="s">
        <v>2257</v>
      </c>
      <c r="C1743" t="s">
        <v>113</v>
      </c>
      <c r="D1743">
        <v>4</v>
      </c>
      <c r="E1743">
        <v>0</v>
      </c>
      <c r="F1743">
        <v>0</v>
      </c>
      <c r="H1743" t="s">
        <v>155</v>
      </c>
      <c r="I1743">
        <f t="shared" si="81"/>
        <v>0</v>
      </c>
      <c r="J1743">
        <f t="shared" si="82"/>
        <v>0</v>
      </c>
      <c r="L1743" t="str">
        <f t="shared" si="83"/>
        <v>6333HAZELVALE</v>
      </c>
      <c r="M1743" t="s">
        <v>1434</v>
      </c>
    </row>
    <row r="1744" spans="1:13">
      <c r="A1744" t="s">
        <v>2253</v>
      </c>
      <c r="B1744" t="s">
        <v>2258</v>
      </c>
      <c r="C1744" t="s">
        <v>113</v>
      </c>
      <c r="D1744">
        <v>4</v>
      </c>
      <c r="E1744">
        <v>0</v>
      </c>
      <c r="F1744">
        <v>0</v>
      </c>
      <c r="H1744" t="s">
        <v>155</v>
      </c>
      <c r="I1744">
        <f t="shared" si="81"/>
        <v>0</v>
      </c>
      <c r="J1744">
        <f t="shared" si="82"/>
        <v>0</v>
      </c>
      <c r="L1744" t="str">
        <f t="shared" si="83"/>
        <v>6333KENTDALE</v>
      </c>
      <c r="M1744" t="s">
        <v>1434</v>
      </c>
    </row>
    <row r="1745" spans="1:13">
      <c r="A1745" t="s">
        <v>2253</v>
      </c>
      <c r="B1745" t="s">
        <v>2259</v>
      </c>
      <c r="C1745" t="s">
        <v>113</v>
      </c>
      <c r="D1745">
        <v>4</v>
      </c>
      <c r="E1745">
        <v>0</v>
      </c>
      <c r="F1745">
        <v>0</v>
      </c>
      <c r="H1745" t="s">
        <v>155</v>
      </c>
      <c r="I1745">
        <f t="shared" si="81"/>
        <v>0</v>
      </c>
      <c r="J1745">
        <f t="shared" si="82"/>
        <v>0</v>
      </c>
      <c r="L1745" t="str">
        <f t="shared" si="83"/>
        <v>6333KORDABUP</v>
      </c>
      <c r="M1745" t="s">
        <v>1434</v>
      </c>
    </row>
    <row r="1746" spans="1:13">
      <c r="A1746" t="s">
        <v>2253</v>
      </c>
      <c r="B1746" t="s">
        <v>2260</v>
      </c>
      <c r="C1746" t="s">
        <v>113</v>
      </c>
      <c r="D1746">
        <v>4</v>
      </c>
      <c r="E1746">
        <v>0</v>
      </c>
      <c r="F1746">
        <v>0</v>
      </c>
      <c r="H1746" t="s">
        <v>155</v>
      </c>
      <c r="I1746">
        <f t="shared" si="81"/>
        <v>0</v>
      </c>
      <c r="J1746">
        <f t="shared" si="82"/>
        <v>0</v>
      </c>
      <c r="L1746" t="str">
        <f t="shared" si="83"/>
        <v>6333MOUNT LINDESAY</v>
      </c>
      <c r="M1746" t="s">
        <v>1434</v>
      </c>
    </row>
    <row r="1747" spans="1:13">
      <c r="A1747" t="s">
        <v>2253</v>
      </c>
      <c r="B1747" t="s">
        <v>2261</v>
      </c>
      <c r="C1747" t="s">
        <v>113</v>
      </c>
      <c r="D1747">
        <v>4</v>
      </c>
      <c r="E1747">
        <v>0</v>
      </c>
      <c r="F1747">
        <v>0</v>
      </c>
      <c r="H1747" t="s">
        <v>155</v>
      </c>
      <c r="I1747">
        <f t="shared" si="81"/>
        <v>0</v>
      </c>
      <c r="J1747">
        <f t="shared" si="82"/>
        <v>0</v>
      </c>
      <c r="L1747" t="str">
        <f t="shared" si="83"/>
        <v>6333MOUNT ROMANCE</v>
      </c>
      <c r="M1747" t="s">
        <v>1434</v>
      </c>
    </row>
    <row r="1748" spans="1:13">
      <c r="A1748" t="s">
        <v>2253</v>
      </c>
      <c r="B1748" t="s">
        <v>2262</v>
      </c>
      <c r="C1748" t="s">
        <v>113</v>
      </c>
      <c r="D1748">
        <v>4</v>
      </c>
      <c r="E1748">
        <v>0</v>
      </c>
      <c r="F1748">
        <v>0</v>
      </c>
      <c r="H1748" t="s">
        <v>155</v>
      </c>
      <c r="I1748">
        <f t="shared" si="81"/>
        <v>0</v>
      </c>
      <c r="J1748">
        <f t="shared" si="82"/>
        <v>0</v>
      </c>
      <c r="L1748" t="str">
        <f t="shared" si="83"/>
        <v>6333NORNALUP</v>
      </c>
      <c r="M1748" t="s">
        <v>1434</v>
      </c>
    </row>
    <row r="1749" spans="1:13">
      <c r="A1749" t="s">
        <v>2253</v>
      </c>
      <c r="B1749" t="s">
        <v>2263</v>
      </c>
      <c r="C1749" t="s">
        <v>113</v>
      </c>
      <c r="D1749">
        <v>4</v>
      </c>
      <c r="E1749">
        <v>0</v>
      </c>
      <c r="F1749">
        <v>0</v>
      </c>
      <c r="H1749" t="s">
        <v>155</v>
      </c>
      <c r="I1749">
        <f t="shared" si="81"/>
        <v>0</v>
      </c>
      <c r="J1749">
        <f t="shared" si="82"/>
        <v>0</v>
      </c>
      <c r="L1749" t="str">
        <f t="shared" si="83"/>
        <v>6333OCEAN BEACH</v>
      </c>
      <c r="M1749" t="s">
        <v>1434</v>
      </c>
    </row>
    <row r="1750" spans="1:13">
      <c r="A1750" t="s">
        <v>2253</v>
      </c>
      <c r="B1750" t="s">
        <v>2264</v>
      </c>
      <c r="C1750" t="s">
        <v>113</v>
      </c>
      <c r="D1750">
        <v>4</v>
      </c>
      <c r="E1750">
        <v>0</v>
      </c>
      <c r="F1750">
        <v>0</v>
      </c>
      <c r="H1750" t="s">
        <v>155</v>
      </c>
      <c r="I1750">
        <f t="shared" si="81"/>
        <v>0</v>
      </c>
      <c r="J1750">
        <f t="shared" si="82"/>
        <v>0</v>
      </c>
      <c r="L1750" t="str">
        <f t="shared" si="83"/>
        <v>6333PARRYVILLE</v>
      </c>
      <c r="M1750" t="s">
        <v>1434</v>
      </c>
    </row>
    <row r="1751" spans="1:13">
      <c r="A1751" t="s">
        <v>2253</v>
      </c>
      <c r="B1751" t="s">
        <v>2265</v>
      </c>
      <c r="C1751" t="s">
        <v>113</v>
      </c>
      <c r="D1751">
        <v>4</v>
      </c>
      <c r="E1751">
        <v>0</v>
      </c>
      <c r="F1751">
        <v>0</v>
      </c>
      <c r="H1751" t="s">
        <v>155</v>
      </c>
      <c r="I1751">
        <f t="shared" si="81"/>
        <v>0</v>
      </c>
      <c r="J1751">
        <f t="shared" si="82"/>
        <v>0</v>
      </c>
      <c r="L1751" t="str">
        <f t="shared" si="83"/>
        <v>6333PEACEFUL BAY</v>
      </c>
      <c r="M1751" t="s">
        <v>1434</v>
      </c>
    </row>
    <row r="1752" spans="1:13">
      <c r="A1752" t="s">
        <v>2253</v>
      </c>
      <c r="B1752" t="s">
        <v>2266</v>
      </c>
      <c r="C1752" t="s">
        <v>113</v>
      </c>
      <c r="D1752">
        <v>4</v>
      </c>
      <c r="E1752">
        <v>0</v>
      </c>
      <c r="F1752">
        <v>0</v>
      </c>
      <c r="H1752" t="s">
        <v>155</v>
      </c>
      <c r="I1752">
        <f t="shared" si="81"/>
        <v>0</v>
      </c>
      <c r="J1752">
        <f t="shared" si="82"/>
        <v>0</v>
      </c>
      <c r="L1752" t="str">
        <f t="shared" si="83"/>
        <v>6333SCOTSDALE</v>
      </c>
      <c r="M1752" t="s">
        <v>1434</v>
      </c>
    </row>
    <row r="1753" spans="1:13">
      <c r="A1753" t="s">
        <v>2253</v>
      </c>
      <c r="B1753" t="s">
        <v>2267</v>
      </c>
      <c r="C1753" t="s">
        <v>113</v>
      </c>
      <c r="D1753">
        <v>4</v>
      </c>
      <c r="E1753">
        <v>0</v>
      </c>
      <c r="F1753">
        <v>0</v>
      </c>
      <c r="H1753" t="s">
        <v>155</v>
      </c>
      <c r="I1753">
        <f t="shared" si="81"/>
        <v>0</v>
      </c>
      <c r="J1753">
        <f t="shared" si="82"/>
        <v>0</v>
      </c>
      <c r="L1753" t="str">
        <f t="shared" si="83"/>
        <v>6333SHADFORTH</v>
      </c>
      <c r="M1753" t="s">
        <v>1434</v>
      </c>
    </row>
    <row r="1754" spans="1:13">
      <c r="A1754" t="s">
        <v>2253</v>
      </c>
      <c r="B1754" t="s">
        <v>2268</v>
      </c>
      <c r="C1754" t="s">
        <v>113</v>
      </c>
      <c r="D1754">
        <v>4</v>
      </c>
      <c r="E1754">
        <v>0</v>
      </c>
      <c r="F1754">
        <v>0</v>
      </c>
      <c r="H1754" t="s">
        <v>155</v>
      </c>
      <c r="I1754">
        <f t="shared" si="81"/>
        <v>0</v>
      </c>
      <c r="J1754">
        <f t="shared" si="82"/>
        <v>0</v>
      </c>
      <c r="L1754" t="str">
        <f t="shared" si="83"/>
        <v>6333TINGLEDALE</v>
      </c>
      <c r="M1754" t="s">
        <v>1434</v>
      </c>
    </row>
    <row r="1755" spans="1:13">
      <c r="A1755" t="s">
        <v>2253</v>
      </c>
      <c r="B1755" t="s">
        <v>2269</v>
      </c>
      <c r="C1755" t="s">
        <v>113</v>
      </c>
      <c r="D1755">
        <v>4</v>
      </c>
      <c r="E1755">
        <v>0</v>
      </c>
      <c r="F1755">
        <v>0</v>
      </c>
      <c r="H1755" t="s">
        <v>155</v>
      </c>
      <c r="I1755">
        <f t="shared" si="81"/>
        <v>0</v>
      </c>
      <c r="J1755">
        <f t="shared" si="82"/>
        <v>0</v>
      </c>
      <c r="L1755" t="str">
        <f t="shared" si="83"/>
        <v>6333TRENT</v>
      </c>
      <c r="M1755" t="s">
        <v>1434</v>
      </c>
    </row>
    <row r="1756" spans="1:13">
      <c r="A1756" t="s">
        <v>2253</v>
      </c>
      <c r="B1756" t="s">
        <v>2270</v>
      </c>
      <c r="C1756" t="s">
        <v>113</v>
      </c>
      <c r="D1756">
        <v>4</v>
      </c>
      <c r="E1756">
        <v>0</v>
      </c>
      <c r="F1756">
        <v>0</v>
      </c>
      <c r="H1756" t="s">
        <v>155</v>
      </c>
      <c r="I1756">
        <f t="shared" si="81"/>
        <v>0</v>
      </c>
      <c r="J1756">
        <f t="shared" si="82"/>
        <v>0</v>
      </c>
      <c r="L1756" t="str">
        <f t="shared" si="83"/>
        <v>6333WILLIAM BAY</v>
      </c>
      <c r="M1756" t="s">
        <v>1434</v>
      </c>
    </row>
    <row r="1757" spans="1:13">
      <c r="A1757" t="s">
        <v>2271</v>
      </c>
      <c r="B1757" t="s">
        <v>2272</v>
      </c>
      <c r="C1757" t="s">
        <v>113</v>
      </c>
      <c r="D1757">
        <v>1</v>
      </c>
      <c r="E1757">
        <v>0</v>
      </c>
      <c r="F1757">
        <v>2</v>
      </c>
      <c r="H1757" t="s">
        <v>155</v>
      </c>
      <c r="I1757">
        <f t="shared" si="81"/>
        <v>0</v>
      </c>
      <c r="J1757">
        <f t="shared" si="82"/>
        <v>0</v>
      </c>
      <c r="L1757" t="str">
        <f t="shared" si="83"/>
        <v>6332ALBANY</v>
      </c>
      <c r="M1757" t="e">
        <v>#N/A</v>
      </c>
    </row>
    <row r="1758" spans="1:13">
      <c r="A1758" t="s">
        <v>2273</v>
      </c>
      <c r="B1758" t="s">
        <v>2272</v>
      </c>
      <c r="C1758" t="s">
        <v>113</v>
      </c>
      <c r="D1758">
        <v>1</v>
      </c>
      <c r="E1758">
        <v>0</v>
      </c>
      <c r="F1758">
        <v>2</v>
      </c>
      <c r="H1758" t="s">
        <v>155</v>
      </c>
      <c r="I1758">
        <f t="shared" si="81"/>
        <v>0</v>
      </c>
      <c r="J1758">
        <f t="shared" si="82"/>
        <v>0</v>
      </c>
      <c r="L1758" t="str">
        <f t="shared" si="83"/>
        <v>6330ALBANY</v>
      </c>
      <c r="M1758" t="s">
        <v>1434</v>
      </c>
    </row>
    <row r="1759" spans="1:13">
      <c r="A1759" t="s">
        <v>2273</v>
      </c>
      <c r="B1759" t="s">
        <v>2274</v>
      </c>
      <c r="C1759" t="s">
        <v>113</v>
      </c>
      <c r="D1759">
        <v>1</v>
      </c>
      <c r="E1759">
        <v>0</v>
      </c>
      <c r="F1759">
        <v>2</v>
      </c>
      <c r="H1759" t="s">
        <v>155</v>
      </c>
      <c r="I1759">
        <f t="shared" si="81"/>
        <v>0</v>
      </c>
      <c r="J1759">
        <f t="shared" si="82"/>
        <v>0</v>
      </c>
      <c r="L1759" t="str">
        <f t="shared" si="83"/>
        <v>6330BAYONET HEAD</v>
      </c>
      <c r="M1759" t="s">
        <v>1434</v>
      </c>
    </row>
    <row r="1760" spans="1:13">
      <c r="A1760" t="s">
        <v>2273</v>
      </c>
      <c r="B1760" t="s">
        <v>2275</v>
      </c>
      <c r="C1760" t="s">
        <v>113</v>
      </c>
      <c r="D1760">
        <v>4</v>
      </c>
      <c r="E1760">
        <v>0</v>
      </c>
      <c r="F1760">
        <v>0</v>
      </c>
      <c r="H1760" t="s">
        <v>155</v>
      </c>
      <c r="I1760">
        <f t="shared" si="81"/>
        <v>0</v>
      </c>
      <c r="J1760">
        <f t="shared" si="82"/>
        <v>0</v>
      </c>
      <c r="L1760" t="str">
        <f t="shared" si="83"/>
        <v>6330BIG GROVE</v>
      </c>
      <c r="M1760" t="s">
        <v>1434</v>
      </c>
    </row>
    <row r="1761" spans="1:13">
      <c r="A1761" t="s">
        <v>2273</v>
      </c>
      <c r="B1761" t="s">
        <v>2276</v>
      </c>
      <c r="C1761" t="s">
        <v>113</v>
      </c>
      <c r="D1761">
        <v>4</v>
      </c>
      <c r="E1761">
        <v>0</v>
      </c>
      <c r="F1761">
        <v>0</v>
      </c>
      <c r="H1761" t="s">
        <v>155</v>
      </c>
      <c r="I1761">
        <f t="shared" si="81"/>
        <v>0</v>
      </c>
      <c r="J1761">
        <f t="shared" si="82"/>
        <v>0</v>
      </c>
      <c r="L1761" t="str">
        <f t="shared" si="83"/>
        <v>6330BORNHOLM</v>
      </c>
      <c r="M1761" t="s">
        <v>1434</v>
      </c>
    </row>
    <row r="1762" spans="1:13">
      <c r="A1762" t="s">
        <v>2273</v>
      </c>
      <c r="B1762" t="s">
        <v>2277</v>
      </c>
      <c r="C1762" t="s">
        <v>113</v>
      </c>
      <c r="D1762">
        <v>1</v>
      </c>
      <c r="E1762">
        <v>0</v>
      </c>
      <c r="F1762">
        <v>2</v>
      </c>
      <c r="H1762" t="s">
        <v>155</v>
      </c>
      <c r="I1762">
        <f t="shared" si="81"/>
        <v>0</v>
      </c>
      <c r="J1762">
        <f t="shared" si="82"/>
        <v>0</v>
      </c>
      <c r="L1762" t="str">
        <f t="shared" si="83"/>
        <v>6330CENTENNIAL PARK</v>
      </c>
      <c r="M1762" t="s">
        <v>1434</v>
      </c>
    </row>
    <row r="1763" spans="1:13">
      <c r="A1763" t="s">
        <v>2273</v>
      </c>
      <c r="B1763" t="s">
        <v>2278</v>
      </c>
      <c r="C1763" t="s">
        <v>113</v>
      </c>
      <c r="D1763">
        <v>1</v>
      </c>
      <c r="E1763">
        <v>0</v>
      </c>
      <c r="F1763">
        <v>2</v>
      </c>
      <c r="H1763" t="s">
        <v>155</v>
      </c>
      <c r="I1763">
        <f t="shared" si="81"/>
        <v>0</v>
      </c>
      <c r="J1763">
        <f t="shared" si="82"/>
        <v>0</v>
      </c>
      <c r="L1763" t="str">
        <f t="shared" si="83"/>
        <v>6330COLLINGWOOD HEIGHTS</v>
      </c>
      <c r="M1763" t="s">
        <v>1434</v>
      </c>
    </row>
    <row r="1764" spans="1:13">
      <c r="A1764" t="s">
        <v>2273</v>
      </c>
      <c r="B1764" t="s">
        <v>2279</v>
      </c>
      <c r="C1764" t="s">
        <v>113</v>
      </c>
      <c r="D1764">
        <v>1</v>
      </c>
      <c r="E1764">
        <v>0</v>
      </c>
      <c r="F1764">
        <v>2</v>
      </c>
      <c r="H1764" t="s">
        <v>155</v>
      </c>
      <c r="I1764">
        <f t="shared" si="81"/>
        <v>0</v>
      </c>
      <c r="J1764">
        <f t="shared" si="82"/>
        <v>0</v>
      </c>
      <c r="L1764" t="str">
        <f t="shared" si="83"/>
        <v>6330COLLINGWOOD PARK</v>
      </c>
      <c r="M1764" t="s">
        <v>1434</v>
      </c>
    </row>
    <row r="1765" spans="1:13">
      <c r="A1765" t="s">
        <v>2273</v>
      </c>
      <c r="B1765" t="s">
        <v>2280</v>
      </c>
      <c r="C1765" t="s">
        <v>113</v>
      </c>
      <c r="D1765">
        <v>1</v>
      </c>
      <c r="E1765">
        <v>0</v>
      </c>
      <c r="F1765">
        <v>2</v>
      </c>
      <c r="H1765" t="s">
        <v>155</v>
      </c>
      <c r="I1765">
        <f t="shared" si="81"/>
        <v>0</v>
      </c>
      <c r="J1765">
        <f t="shared" si="82"/>
        <v>0</v>
      </c>
      <c r="L1765" t="str">
        <f t="shared" si="83"/>
        <v>6330CUTHBERT</v>
      </c>
      <c r="M1765" t="s">
        <v>1434</v>
      </c>
    </row>
    <row r="1766" spans="1:13">
      <c r="A1766" t="s">
        <v>2273</v>
      </c>
      <c r="B1766" t="s">
        <v>2281</v>
      </c>
      <c r="C1766" t="s">
        <v>113</v>
      </c>
      <c r="D1766">
        <v>4</v>
      </c>
      <c r="E1766">
        <v>0</v>
      </c>
      <c r="F1766">
        <v>0</v>
      </c>
      <c r="H1766" t="s">
        <v>155</v>
      </c>
      <c r="I1766">
        <f t="shared" si="81"/>
        <v>0</v>
      </c>
      <c r="J1766">
        <f t="shared" si="82"/>
        <v>0</v>
      </c>
      <c r="L1766" t="str">
        <f t="shared" si="83"/>
        <v>6330DROME</v>
      </c>
      <c r="M1766" t="s">
        <v>1434</v>
      </c>
    </row>
    <row r="1767" spans="1:13">
      <c r="A1767" t="s">
        <v>2273</v>
      </c>
      <c r="B1767" t="s">
        <v>2282</v>
      </c>
      <c r="C1767" t="s">
        <v>113</v>
      </c>
      <c r="D1767">
        <v>4</v>
      </c>
      <c r="E1767">
        <v>0</v>
      </c>
      <c r="F1767">
        <v>0</v>
      </c>
      <c r="H1767" t="s">
        <v>155</v>
      </c>
      <c r="I1767">
        <f t="shared" si="81"/>
        <v>0</v>
      </c>
      <c r="J1767">
        <f t="shared" si="82"/>
        <v>0</v>
      </c>
      <c r="L1767" t="str">
        <f t="shared" si="83"/>
        <v>6330ELLEKER</v>
      </c>
      <c r="M1767" t="s">
        <v>1434</v>
      </c>
    </row>
    <row r="1768" spans="1:13">
      <c r="A1768" t="s">
        <v>2273</v>
      </c>
      <c r="B1768" t="s">
        <v>2283</v>
      </c>
      <c r="C1768" t="s">
        <v>113</v>
      </c>
      <c r="D1768">
        <v>1</v>
      </c>
      <c r="E1768">
        <v>0</v>
      </c>
      <c r="F1768">
        <v>2</v>
      </c>
      <c r="H1768" t="s">
        <v>155</v>
      </c>
      <c r="I1768">
        <f t="shared" si="81"/>
        <v>0</v>
      </c>
      <c r="J1768">
        <f t="shared" si="82"/>
        <v>0</v>
      </c>
      <c r="L1768" t="str">
        <f t="shared" si="83"/>
        <v>6330EMU POINT</v>
      </c>
      <c r="M1768" t="s">
        <v>1434</v>
      </c>
    </row>
    <row r="1769" spans="1:13">
      <c r="A1769" t="s">
        <v>2273</v>
      </c>
      <c r="B1769" t="s">
        <v>2284</v>
      </c>
      <c r="C1769" t="s">
        <v>113</v>
      </c>
      <c r="D1769">
        <v>4</v>
      </c>
      <c r="E1769">
        <v>0</v>
      </c>
      <c r="F1769">
        <v>0</v>
      </c>
      <c r="H1769" t="s">
        <v>155</v>
      </c>
      <c r="I1769">
        <f t="shared" si="81"/>
        <v>0</v>
      </c>
      <c r="J1769">
        <f t="shared" si="82"/>
        <v>0</v>
      </c>
      <c r="L1769" t="str">
        <f t="shared" si="83"/>
        <v>6330FRENCHMAN BAY</v>
      </c>
      <c r="M1769" t="s">
        <v>1434</v>
      </c>
    </row>
    <row r="1770" spans="1:13">
      <c r="A1770" t="s">
        <v>2273</v>
      </c>
      <c r="B1770" t="s">
        <v>2285</v>
      </c>
      <c r="C1770" t="s">
        <v>113</v>
      </c>
      <c r="D1770">
        <v>3</v>
      </c>
      <c r="E1770">
        <v>0</v>
      </c>
      <c r="F1770">
        <v>0</v>
      </c>
      <c r="H1770" t="s">
        <v>155</v>
      </c>
      <c r="I1770">
        <f t="shared" si="81"/>
        <v>0</v>
      </c>
      <c r="J1770">
        <f t="shared" si="82"/>
        <v>0</v>
      </c>
      <c r="L1770" t="str">
        <f t="shared" si="83"/>
        <v>6330GLEDHOW</v>
      </c>
      <c r="M1770" t="s">
        <v>1434</v>
      </c>
    </row>
    <row r="1771" spans="1:13">
      <c r="A1771" t="s">
        <v>2273</v>
      </c>
      <c r="B1771" t="s">
        <v>2286</v>
      </c>
      <c r="C1771" t="s">
        <v>113</v>
      </c>
      <c r="D1771">
        <v>2</v>
      </c>
      <c r="E1771">
        <v>0</v>
      </c>
      <c r="F1771">
        <v>2</v>
      </c>
      <c r="H1771" t="s">
        <v>155</v>
      </c>
      <c r="I1771">
        <f t="shared" si="81"/>
        <v>0</v>
      </c>
      <c r="J1771">
        <f t="shared" si="82"/>
        <v>0</v>
      </c>
      <c r="L1771" t="str">
        <f t="shared" si="83"/>
        <v>6330GOODE BEACH</v>
      </c>
      <c r="M1771" t="s">
        <v>1434</v>
      </c>
    </row>
    <row r="1772" spans="1:13">
      <c r="A1772" t="s">
        <v>2273</v>
      </c>
      <c r="B1772" t="s">
        <v>2287</v>
      </c>
      <c r="C1772" t="s">
        <v>113</v>
      </c>
      <c r="D1772">
        <v>4</v>
      </c>
      <c r="E1772">
        <v>0</v>
      </c>
      <c r="F1772">
        <v>0</v>
      </c>
      <c r="H1772" t="s">
        <v>155</v>
      </c>
      <c r="I1772">
        <f t="shared" si="81"/>
        <v>0</v>
      </c>
      <c r="J1772">
        <f t="shared" si="82"/>
        <v>0</v>
      </c>
      <c r="L1772" t="str">
        <f t="shared" si="83"/>
        <v>6330GREEN VALLEY</v>
      </c>
      <c r="M1772" t="s">
        <v>1434</v>
      </c>
    </row>
    <row r="1773" spans="1:13">
      <c r="A1773" t="s">
        <v>2273</v>
      </c>
      <c r="B1773" t="s">
        <v>2288</v>
      </c>
      <c r="C1773" t="s">
        <v>113</v>
      </c>
      <c r="D1773">
        <v>4</v>
      </c>
      <c r="E1773">
        <v>0</v>
      </c>
      <c r="F1773">
        <v>0</v>
      </c>
      <c r="H1773" t="s">
        <v>155</v>
      </c>
      <c r="I1773">
        <f t="shared" si="81"/>
        <v>0</v>
      </c>
      <c r="J1773">
        <f t="shared" si="82"/>
        <v>0</v>
      </c>
      <c r="L1773" t="str">
        <f t="shared" si="83"/>
        <v>6330KALGAN</v>
      </c>
      <c r="M1773" t="s">
        <v>1434</v>
      </c>
    </row>
    <row r="1774" spans="1:13">
      <c r="A1774" t="s">
        <v>2273</v>
      </c>
      <c r="B1774" t="s">
        <v>2289</v>
      </c>
      <c r="C1774" t="s">
        <v>113</v>
      </c>
      <c r="D1774">
        <v>2</v>
      </c>
      <c r="E1774">
        <v>0</v>
      </c>
      <c r="F1774">
        <v>2</v>
      </c>
      <c r="H1774" t="s">
        <v>155</v>
      </c>
      <c r="I1774">
        <f t="shared" si="81"/>
        <v>0</v>
      </c>
      <c r="J1774">
        <f t="shared" si="82"/>
        <v>0</v>
      </c>
      <c r="L1774" t="str">
        <f t="shared" si="83"/>
        <v>6330KING RIVER</v>
      </c>
      <c r="M1774" t="s">
        <v>1434</v>
      </c>
    </row>
    <row r="1775" spans="1:13">
      <c r="A1775" t="s">
        <v>2273</v>
      </c>
      <c r="B1775" t="s">
        <v>2290</v>
      </c>
      <c r="C1775" t="s">
        <v>113</v>
      </c>
      <c r="D1775">
        <v>4</v>
      </c>
      <c r="E1775">
        <v>0</v>
      </c>
      <c r="F1775">
        <v>0</v>
      </c>
      <c r="H1775" t="s">
        <v>155</v>
      </c>
      <c r="I1775">
        <f t="shared" si="81"/>
        <v>0</v>
      </c>
      <c r="J1775">
        <f t="shared" si="82"/>
        <v>0</v>
      </c>
      <c r="L1775" t="str">
        <f t="shared" si="83"/>
        <v>6330KRONKUP</v>
      </c>
      <c r="M1775" t="s">
        <v>1434</v>
      </c>
    </row>
    <row r="1776" spans="1:13">
      <c r="A1776" t="s">
        <v>2273</v>
      </c>
      <c r="B1776" t="s">
        <v>2291</v>
      </c>
      <c r="C1776" t="s">
        <v>113</v>
      </c>
      <c r="D1776">
        <v>1</v>
      </c>
      <c r="E1776">
        <v>0</v>
      </c>
      <c r="F1776">
        <v>2</v>
      </c>
      <c r="H1776" t="s">
        <v>155</v>
      </c>
      <c r="I1776">
        <f t="shared" si="81"/>
        <v>0</v>
      </c>
      <c r="J1776">
        <f t="shared" si="82"/>
        <v>0</v>
      </c>
      <c r="L1776" t="str">
        <f t="shared" si="83"/>
        <v>6330LANGE</v>
      </c>
      <c r="M1776" t="s">
        <v>1434</v>
      </c>
    </row>
    <row r="1777" spans="1:13">
      <c r="A1777" t="s">
        <v>2273</v>
      </c>
      <c r="B1777" t="s">
        <v>2292</v>
      </c>
      <c r="C1777" t="s">
        <v>113</v>
      </c>
      <c r="D1777">
        <v>2</v>
      </c>
      <c r="E1777">
        <v>0</v>
      </c>
      <c r="F1777">
        <v>2</v>
      </c>
      <c r="H1777" t="s">
        <v>155</v>
      </c>
      <c r="I1777">
        <f t="shared" si="81"/>
        <v>0</v>
      </c>
      <c r="J1777">
        <f t="shared" si="82"/>
        <v>0</v>
      </c>
      <c r="L1777" t="str">
        <f t="shared" si="83"/>
        <v>6330LITTLE GROVE</v>
      </c>
      <c r="M1777" t="s">
        <v>1434</v>
      </c>
    </row>
    <row r="1778" spans="1:13">
      <c r="A1778" t="s">
        <v>2273</v>
      </c>
      <c r="B1778" t="s">
        <v>2293</v>
      </c>
      <c r="C1778" t="s">
        <v>113</v>
      </c>
      <c r="D1778">
        <v>1</v>
      </c>
      <c r="E1778">
        <v>0</v>
      </c>
      <c r="F1778">
        <v>2</v>
      </c>
      <c r="H1778" t="s">
        <v>155</v>
      </c>
      <c r="I1778">
        <f t="shared" si="81"/>
        <v>0</v>
      </c>
      <c r="J1778">
        <f t="shared" si="82"/>
        <v>0</v>
      </c>
      <c r="L1778" t="str">
        <f t="shared" si="83"/>
        <v>6330LOCKYER</v>
      </c>
      <c r="M1778" t="s">
        <v>1434</v>
      </c>
    </row>
    <row r="1779" spans="1:13">
      <c r="A1779" t="s">
        <v>2273</v>
      </c>
      <c r="B1779" t="s">
        <v>2294</v>
      </c>
      <c r="C1779" t="s">
        <v>113</v>
      </c>
      <c r="D1779">
        <v>2</v>
      </c>
      <c r="E1779">
        <v>0</v>
      </c>
      <c r="F1779">
        <v>2</v>
      </c>
      <c r="H1779" t="s">
        <v>155</v>
      </c>
      <c r="I1779">
        <f t="shared" si="81"/>
        <v>0</v>
      </c>
      <c r="J1779">
        <f t="shared" si="82"/>
        <v>0</v>
      </c>
      <c r="L1779" t="str">
        <f t="shared" si="83"/>
        <v>6330LOWER KING</v>
      </c>
      <c r="M1779" t="s">
        <v>1434</v>
      </c>
    </row>
    <row r="1780" spans="1:13">
      <c r="A1780" t="s">
        <v>2273</v>
      </c>
      <c r="B1780" t="s">
        <v>2295</v>
      </c>
      <c r="C1780" t="s">
        <v>113</v>
      </c>
      <c r="D1780">
        <v>4</v>
      </c>
      <c r="E1780">
        <v>0</v>
      </c>
      <c r="F1780">
        <v>0</v>
      </c>
      <c r="H1780" t="s">
        <v>155</v>
      </c>
      <c r="I1780">
        <f t="shared" si="81"/>
        <v>0</v>
      </c>
      <c r="J1780">
        <f t="shared" si="82"/>
        <v>0</v>
      </c>
      <c r="L1780" t="str">
        <f t="shared" si="83"/>
        <v>6330LOWLANDS</v>
      </c>
      <c r="M1780" t="s">
        <v>1434</v>
      </c>
    </row>
    <row r="1781" spans="1:13">
      <c r="A1781" t="s">
        <v>2273</v>
      </c>
      <c r="B1781" t="s">
        <v>2296</v>
      </c>
      <c r="C1781" t="s">
        <v>113</v>
      </c>
      <c r="D1781">
        <v>4</v>
      </c>
      <c r="E1781">
        <v>0</v>
      </c>
      <c r="F1781">
        <v>0</v>
      </c>
      <c r="H1781" t="s">
        <v>155</v>
      </c>
      <c r="I1781">
        <f t="shared" si="81"/>
        <v>0</v>
      </c>
      <c r="J1781">
        <f t="shared" si="82"/>
        <v>0</v>
      </c>
      <c r="L1781" t="str">
        <f t="shared" si="83"/>
        <v>6330MARBELUP</v>
      </c>
      <c r="M1781" t="s">
        <v>1434</v>
      </c>
    </row>
    <row r="1782" spans="1:13">
      <c r="A1782" t="s">
        <v>2273</v>
      </c>
      <c r="B1782" t="s">
        <v>2297</v>
      </c>
      <c r="C1782" t="s">
        <v>113</v>
      </c>
      <c r="D1782">
        <v>3</v>
      </c>
      <c r="E1782">
        <v>0</v>
      </c>
      <c r="F1782">
        <v>0</v>
      </c>
      <c r="H1782" t="s">
        <v>155</v>
      </c>
      <c r="I1782">
        <f t="shared" si="81"/>
        <v>0</v>
      </c>
      <c r="J1782">
        <f t="shared" si="82"/>
        <v>0</v>
      </c>
      <c r="L1782" t="str">
        <f t="shared" si="83"/>
        <v>6330MCKAIL</v>
      </c>
      <c r="M1782" t="s">
        <v>1434</v>
      </c>
    </row>
    <row r="1783" spans="1:13">
      <c r="A1783" t="s">
        <v>2273</v>
      </c>
      <c r="B1783" t="s">
        <v>2298</v>
      </c>
      <c r="C1783" t="s">
        <v>113</v>
      </c>
      <c r="D1783">
        <v>1</v>
      </c>
      <c r="E1783">
        <v>0</v>
      </c>
      <c r="F1783">
        <v>2</v>
      </c>
      <c r="H1783" t="s">
        <v>155</v>
      </c>
      <c r="I1783">
        <f t="shared" si="81"/>
        <v>0</v>
      </c>
      <c r="J1783">
        <f t="shared" si="82"/>
        <v>0</v>
      </c>
      <c r="L1783" t="str">
        <f t="shared" si="83"/>
        <v>6330MIDDLETON BEACH</v>
      </c>
      <c r="M1783" t="s">
        <v>1434</v>
      </c>
    </row>
    <row r="1784" spans="1:13">
      <c r="A1784" t="s">
        <v>2273</v>
      </c>
      <c r="B1784" t="s">
        <v>2299</v>
      </c>
      <c r="C1784" t="s">
        <v>113</v>
      </c>
      <c r="D1784">
        <v>4</v>
      </c>
      <c r="E1784">
        <v>0</v>
      </c>
      <c r="F1784">
        <v>0</v>
      </c>
      <c r="H1784" t="s">
        <v>155</v>
      </c>
      <c r="I1784">
        <f t="shared" si="81"/>
        <v>0</v>
      </c>
      <c r="J1784">
        <f t="shared" si="82"/>
        <v>0</v>
      </c>
      <c r="L1784" t="str">
        <f t="shared" si="83"/>
        <v>6330MILLBROOK</v>
      </c>
      <c r="M1784" t="s">
        <v>1434</v>
      </c>
    </row>
    <row r="1785" spans="1:13">
      <c r="A1785" t="s">
        <v>2273</v>
      </c>
      <c r="B1785" t="s">
        <v>2300</v>
      </c>
      <c r="C1785" t="s">
        <v>113</v>
      </c>
      <c r="D1785">
        <v>1</v>
      </c>
      <c r="E1785">
        <v>0</v>
      </c>
      <c r="F1785">
        <v>2</v>
      </c>
      <c r="H1785" t="s">
        <v>155</v>
      </c>
      <c r="I1785">
        <f t="shared" si="81"/>
        <v>0</v>
      </c>
      <c r="J1785">
        <f t="shared" si="82"/>
        <v>0</v>
      </c>
      <c r="L1785" t="str">
        <f t="shared" si="83"/>
        <v>6330MILPARA</v>
      </c>
      <c r="M1785" t="s">
        <v>1434</v>
      </c>
    </row>
    <row r="1786" spans="1:13">
      <c r="A1786" t="s">
        <v>2273</v>
      </c>
      <c r="B1786" t="s">
        <v>2301</v>
      </c>
      <c r="C1786" t="s">
        <v>113</v>
      </c>
      <c r="D1786">
        <v>1</v>
      </c>
      <c r="E1786">
        <v>0</v>
      </c>
      <c r="F1786">
        <v>2</v>
      </c>
      <c r="H1786" t="s">
        <v>155</v>
      </c>
      <c r="I1786">
        <f t="shared" si="81"/>
        <v>0</v>
      </c>
      <c r="J1786">
        <f t="shared" si="82"/>
        <v>0</v>
      </c>
      <c r="L1786" t="str">
        <f t="shared" si="83"/>
        <v>6330MIRA MAR</v>
      </c>
      <c r="M1786" t="s">
        <v>1434</v>
      </c>
    </row>
    <row r="1787" spans="1:13">
      <c r="A1787" t="s">
        <v>2273</v>
      </c>
      <c r="B1787" t="s">
        <v>2302</v>
      </c>
      <c r="C1787" t="s">
        <v>113</v>
      </c>
      <c r="D1787">
        <v>1</v>
      </c>
      <c r="E1787">
        <v>0</v>
      </c>
      <c r="F1787">
        <v>2</v>
      </c>
      <c r="H1787" t="s">
        <v>155</v>
      </c>
      <c r="I1787">
        <f t="shared" si="81"/>
        <v>0</v>
      </c>
      <c r="J1787">
        <f t="shared" si="82"/>
        <v>0</v>
      </c>
      <c r="L1787" t="str">
        <f t="shared" si="83"/>
        <v>6330MOUNT CLARENCE</v>
      </c>
      <c r="M1787" t="s">
        <v>1434</v>
      </c>
    </row>
    <row r="1788" spans="1:13">
      <c r="A1788" t="s">
        <v>2273</v>
      </c>
      <c r="B1788" t="s">
        <v>2303</v>
      </c>
      <c r="C1788" t="s">
        <v>113</v>
      </c>
      <c r="D1788">
        <v>1</v>
      </c>
      <c r="E1788">
        <v>0</v>
      </c>
      <c r="F1788">
        <v>2</v>
      </c>
      <c r="H1788" t="s">
        <v>155</v>
      </c>
      <c r="I1788">
        <f t="shared" si="81"/>
        <v>0</v>
      </c>
      <c r="J1788">
        <f t="shared" si="82"/>
        <v>0</v>
      </c>
      <c r="L1788" t="str">
        <f t="shared" si="83"/>
        <v>6330MOUNT ELPHINSTONE</v>
      </c>
      <c r="M1788" t="s">
        <v>1434</v>
      </c>
    </row>
    <row r="1789" spans="1:13">
      <c r="A1789" t="s">
        <v>2273</v>
      </c>
      <c r="B1789" t="s">
        <v>2304</v>
      </c>
      <c r="C1789" t="s">
        <v>113</v>
      </c>
      <c r="D1789">
        <v>1</v>
      </c>
      <c r="E1789">
        <v>0</v>
      </c>
      <c r="F1789">
        <v>2</v>
      </c>
      <c r="H1789" t="s">
        <v>155</v>
      </c>
      <c r="I1789">
        <f t="shared" si="81"/>
        <v>0</v>
      </c>
      <c r="J1789">
        <f t="shared" si="82"/>
        <v>0</v>
      </c>
      <c r="L1789" t="str">
        <f t="shared" si="83"/>
        <v>6330MOUNT MELVILLE</v>
      </c>
      <c r="M1789" t="s">
        <v>1434</v>
      </c>
    </row>
    <row r="1790" spans="1:13">
      <c r="A1790" t="s">
        <v>2273</v>
      </c>
      <c r="B1790" t="s">
        <v>2305</v>
      </c>
      <c r="C1790" t="s">
        <v>113</v>
      </c>
      <c r="D1790">
        <v>4</v>
      </c>
      <c r="E1790">
        <v>0</v>
      </c>
      <c r="F1790">
        <v>0</v>
      </c>
      <c r="H1790" t="s">
        <v>155</v>
      </c>
      <c r="I1790">
        <f t="shared" si="81"/>
        <v>0</v>
      </c>
      <c r="J1790">
        <f t="shared" si="82"/>
        <v>0</v>
      </c>
      <c r="L1790" t="str">
        <f t="shared" si="83"/>
        <v>6330NANARUP</v>
      </c>
      <c r="M1790" t="s">
        <v>1434</v>
      </c>
    </row>
    <row r="1791" spans="1:13">
      <c r="A1791" t="s">
        <v>2273</v>
      </c>
      <c r="B1791" t="s">
        <v>2306</v>
      </c>
      <c r="C1791" t="s">
        <v>113</v>
      </c>
      <c r="D1791">
        <v>4</v>
      </c>
      <c r="E1791">
        <v>0</v>
      </c>
      <c r="F1791">
        <v>0</v>
      </c>
      <c r="H1791" t="s">
        <v>155</v>
      </c>
      <c r="I1791">
        <f t="shared" si="81"/>
        <v>0</v>
      </c>
      <c r="J1791">
        <f t="shared" si="82"/>
        <v>0</v>
      </c>
      <c r="L1791" t="str">
        <f t="shared" si="83"/>
        <v>6330NAPIER</v>
      </c>
      <c r="M1791" t="s">
        <v>1434</v>
      </c>
    </row>
    <row r="1792" spans="1:13">
      <c r="A1792" t="s">
        <v>2273</v>
      </c>
      <c r="B1792" t="s">
        <v>2307</v>
      </c>
      <c r="C1792" t="s">
        <v>113</v>
      </c>
      <c r="D1792">
        <v>4</v>
      </c>
      <c r="E1792">
        <v>0</v>
      </c>
      <c r="F1792">
        <v>0</v>
      </c>
      <c r="H1792" t="s">
        <v>155</v>
      </c>
      <c r="I1792">
        <f t="shared" si="81"/>
        <v>0</v>
      </c>
      <c r="J1792">
        <f t="shared" si="82"/>
        <v>0</v>
      </c>
      <c r="L1792" t="str">
        <f t="shared" si="83"/>
        <v>6330NULLAKI</v>
      </c>
      <c r="M1792" t="s">
        <v>1434</v>
      </c>
    </row>
    <row r="1793" spans="1:13">
      <c r="A1793" t="s">
        <v>2273</v>
      </c>
      <c r="B1793" t="s">
        <v>2308</v>
      </c>
      <c r="C1793" t="s">
        <v>113</v>
      </c>
      <c r="D1793">
        <v>1</v>
      </c>
      <c r="E1793">
        <v>0</v>
      </c>
      <c r="F1793">
        <v>2</v>
      </c>
      <c r="H1793" t="s">
        <v>155</v>
      </c>
      <c r="I1793">
        <f t="shared" si="81"/>
        <v>0</v>
      </c>
      <c r="J1793">
        <f t="shared" si="82"/>
        <v>0</v>
      </c>
      <c r="L1793" t="str">
        <f t="shared" si="83"/>
        <v>6330ORANA</v>
      </c>
      <c r="M1793" t="s">
        <v>1434</v>
      </c>
    </row>
    <row r="1794" spans="1:13">
      <c r="A1794" t="s">
        <v>2273</v>
      </c>
      <c r="B1794" t="s">
        <v>2309</v>
      </c>
      <c r="C1794" t="s">
        <v>113</v>
      </c>
      <c r="D1794">
        <v>1</v>
      </c>
      <c r="E1794">
        <v>0</v>
      </c>
      <c r="F1794">
        <v>2</v>
      </c>
      <c r="H1794" t="s">
        <v>155</v>
      </c>
      <c r="I1794">
        <f t="shared" ref="I1794:I1857" si="84">IF(ISERROR(VLOOKUP(A1794,SelPostCode,1,FALSE)),0,1)</f>
        <v>0</v>
      </c>
      <c r="J1794">
        <f t="shared" ref="J1794:J1857" si="85">IF(I1794=0,0,IF(ISERROR(VLOOKUP(B1794,SelSuburb,1,FALSE)),0,1))</f>
        <v>0</v>
      </c>
      <c r="L1794" t="str">
        <f t="shared" ref="L1794:L1857" si="86">CONCATENATE(A1794,B1794)</f>
        <v>6330PORT ALBANY</v>
      </c>
      <c r="M1794" t="s">
        <v>1434</v>
      </c>
    </row>
    <row r="1795" spans="1:13">
      <c r="A1795" t="s">
        <v>2273</v>
      </c>
      <c r="B1795" t="s">
        <v>2310</v>
      </c>
      <c r="C1795" t="s">
        <v>113</v>
      </c>
      <c r="D1795">
        <v>2</v>
      </c>
      <c r="E1795">
        <v>0</v>
      </c>
      <c r="F1795">
        <v>2</v>
      </c>
      <c r="H1795" t="s">
        <v>155</v>
      </c>
      <c r="I1795">
        <f t="shared" si="84"/>
        <v>0</v>
      </c>
      <c r="J1795">
        <f t="shared" si="85"/>
        <v>0</v>
      </c>
      <c r="L1795" t="str">
        <f t="shared" si="86"/>
        <v>6330ROBINSON</v>
      </c>
      <c r="M1795" t="s">
        <v>1434</v>
      </c>
    </row>
    <row r="1796" spans="1:13">
      <c r="A1796" t="s">
        <v>2273</v>
      </c>
      <c r="B1796" t="s">
        <v>2311</v>
      </c>
      <c r="C1796" t="s">
        <v>113</v>
      </c>
      <c r="D1796">
        <v>4</v>
      </c>
      <c r="E1796">
        <v>0</v>
      </c>
      <c r="F1796">
        <v>0</v>
      </c>
      <c r="H1796" t="s">
        <v>155</v>
      </c>
      <c r="I1796">
        <f t="shared" si="84"/>
        <v>0</v>
      </c>
      <c r="J1796">
        <f t="shared" si="85"/>
        <v>0</v>
      </c>
      <c r="L1796" t="str">
        <f t="shared" si="86"/>
        <v>6330SANDPATCH</v>
      </c>
      <c r="M1796" t="s">
        <v>1434</v>
      </c>
    </row>
    <row r="1797" spans="1:13">
      <c r="A1797" t="s">
        <v>2273</v>
      </c>
      <c r="B1797" t="s">
        <v>2312</v>
      </c>
      <c r="C1797" t="s">
        <v>113</v>
      </c>
      <c r="D1797">
        <v>1</v>
      </c>
      <c r="E1797">
        <v>0</v>
      </c>
      <c r="F1797">
        <v>2</v>
      </c>
      <c r="H1797" t="s">
        <v>155</v>
      </c>
      <c r="I1797">
        <f t="shared" si="84"/>
        <v>0</v>
      </c>
      <c r="J1797">
        <f t="shared" si="85"/>
        <v>0</v>
      </c>
      <c r="L1797" t="str">
        <f t="shared" si="86"/>
        <v>6330SEPPINGS</v>
      </c>
      <c r="M1797" t="s">
        <v>1434</v>
      </c>
    </row>
    <row r="1798" spans="1:13">
      <c r="A1798" t="s">
        <v>2273</v>
      </c>
      <c r="B1798" t="s">
        <v>2313</v>
      </c>
      <c r="C1798" t="s">
        <v>113</v>
      </c>
      <c r="D1798">
        <v>1</v>
      </c>
      <c r="E1798">
        <v>0</v>
      </c>
      <c r="F1798">
        <v>2</v>
      </c>
      <c r="H1798" t="s">
        <v>155</v>
      </c>
      <c r="I1798">
        <f t="shared" si="84"/>
        <v>0</v>
      </c>
      <c r="J1798">
        <f t="shared" si="85"/>
        <v>0</v>
      </c>
      <c r="L1798" t="str">
        <f t="shared" si="86"/>
        <v>6330SPENCER PARK</v>
      </c>
      <c r="M1798" t="s">
        <v>1434</v>
      </c>
    </row>
    <row r="1799" spans="1:13">
      <c r="A1799" t="s">
        <v>2273</v>
      </c>
      <c r="B1799" t="s">
        <v>2314</v>
      </c>
      <c r="C1799" t="s">
        <v>113</v>
      </c>
      <c r="D1799">
        <v>4</v>
      </c>
      <c r="E1799">
        <v>0</v>
      </c>
      <c r="F1799">
        <v>0</v>
      </c>
      <c r="H1799" t="s">
        <v>155</v>
      </c>
      <c r="I1799">
        <f t="shared" si="84"/>
        <v>0</v>
      </c>
      <c r="J1799">
        <f t="shared" si="85"/>
        <v>0</v>
      </c>
      <c r="L1799" t="str">
        <f t="shared" si="86"/>
        <v>6330TORBAY</v>
      </c>
      <c r="M1799" t="s">
        <v>1434</v>
      </c>
    </row>
    <row r="1800" spans="1:13">
      <c r="A1800" t="s">
        <v>2273</v>
      </c>
      <c r="B1800" t="s">
        <v>2315</v>
      </c>
      <c r="C1800" t="s">
        <v>113</v>
      </c>
      <c r="D1800">
        <v>2</v>
      </c>
      <c r="E1800">
        <v>0</v>
      </c>
      <c r="F1800">
        <v>2</v>
      </c>
      <c r="H1800" t="s">
        <v>155</v>
      </c>
      <c r="I1800">
        <f t="shared" si="84"/>
        <v>0</v>
      </c>
      <c r="J1800">
        <f t="shared" si="85"/>
        <v>0</v>
      </c>
      <c r="L1800" t="str">
        <f t="shared" si="86"/>
        <v>6330TORNDIRRUP</v>
      </c>
      <c r="M1800" t="s">
        <v>1434</v>
      </c>
    </row>
    <row r="1801" spans="1:13">
      <c r="A1801" t="s">
        <v>2273</v>
      </c>
      <c r="B1801" t="s">
        <v>2316</v>
      </c>
      <c r="C1801" t="s">
        <v>113</v>
      </c>
      <c r="D1801">
        <v>4</v>
      </c>
      <c r="E1801">
        <v>0</v>
      </c>
      <c r="F1801">
        <v>0</v>
      </c>
      <c r="H1801" t="s">
        <v>155</v>
      </c>
      <c r="I1801">
        <f t="shared" si="84"/>
        <v>0</v>
      </c>
      <c r="J1801">
        <f t="shared" si="85"/>
        <v>0</v>
      </c>
      <c r="L1801" t="str">
        <f t="shared" si="86"/>
        <v>6330VANCOUVER PENINSULA</v>
      </c>
      <c r="M1801" t="s">
        <v>1434</v>
      </c>
    </row>
    <row r="1802" spans="1:13">
      <c r="A1802" t="s">
        <v>2273</v>
      </c>
      <c r="B1802" t="s">
        <v>2317</v>
      </c>
      <c r="C1802" t="s">
        <v>113</v>
      </c>
      <c r="D1802">
        <v>1</v>
      </c>
      <c r="E1802">
        <v>0</v>
      </c>
      <c r="F1802">
        <v>2</v>
      </c>
      <c r="H1802" t="s">
        <v>155</v>
      </c>
      <c r="I1802">
        <f t="shared" si="84"/>
        <v>0</v>
      </c>
      <c r="J1802">
        <f t="shared" si="85"/>
        <v>0</v>
      </c>
      <c r="L1802" t="str">
        <f t="shared" si="86"/>
        <v>6330WALMSLEY</v>
      </c>
      <c r="M1802" t="s">
        <v>1434</v>
      </c>
    </row>
    <row r="1803" spans="1:13">
      <c r="A1803" t="s">
        <v>2273</v>
      </c>
      <c r="B1803" t="s">
        <v>2318</v>
      </c>
      <c r="C1803" t="s">
        <v>113</v>
      </c>
      <c r="D1803">
        <v>1</v>
      </c>
      <c r="E1803">
        <v>0</v>
      </c>
      <c r="F1803">
        <v>2</v>
      </c>
      <c r="H1803" t="s">
        <v>155</v>
      </c>
      <c r="I1803">
        <f t="shared" si="84"/>
        <v>0</v>
      </c>
      <c r="J1803">
        <f t="shared" si="85"/>
        <v>0</v>
      </c>
      <c r="L1803" t="str">
        <f t="shared" si="86"/>
        <v>6330WARRENUP</v>
      </c>
      <c r="M1803" t="s">
        <v>1434</v>
      </c>
    </row>
    <row r="1804" spans="1:13">
      <c r="A1804" t="s">
        <v>2273</v>
      </c>
      <c r="B1804" t="s">
        <v>2319</v>
      </c>
      <c r="C1804" t="s">
        <v>113</v>
      </c>
      <c r="D1804">
        <v>4</v>
      </c>
      <c r="E1804">
        <v>0</v>
      </c>
      <c r="F1804">
        <v>0</v>
      </c>
      <c r="H1804" t="s">
        <v>155</v>
      </c>
      <c r="I1804">
        <f t="shared" si="84"/>
        <v>0</v>
      </c>
      <c r="J1804">
        <f t="shared" si="85"/>
        <v>0</v>
      </c>
      <c r="L1804" t="str">
        <f t="shared" si="86"/>
        <v>6330WEST CAPE HOWE</v>
      </c>
      <c r="M1804" t="s">
        <v>1434</v>
      </c>
    </row>
    <row r="1805" spans="1:13">
      <c r="A1805" t="s">
        <v>2273</v>
      </c>
      <c r="B1805" t="s">
        <v>2320</v>
      </c>
      <c r="C1805" t="s">
        <v>113</v>
      </c>
      <c r="D1805">
        <v>2</v>
      </c>
      <c r="E1805">
        <v>0</v>
      </c>
      <c r="F1805">
        <v>2</v>
      </c>
      <c r="H1805" t="s">
        <v>155</v>
      </c>
      <c r="I1805">
        <f t="shared" si="84"/>
        <v>0</v>
      </c>
      <c r="J1805">
        <f t="shared" si="85"/>
        <v>0</v>
      </c>
      <c r="L1805" t="str">
        <f t="shared" si="86"/>
        <v>6330WILLYUNG</v>
      </c>
      <c r="M1805" t="s">
        <v>1434</v>
      </c>
    </row>
    <row r="1806" spans="1:13">
      <c r="A1806" t="s">
        <v>2273</v>
      </c>
      <c r="B1806" t="s">
        <v>2321</v>
      </c>
      <c r="C1806" t="s">
        <v>113</v>
      </c>
      <c r="D1806">
        <v>1</v>
      </c>
      <c r="E1806">
        <v>0</v>
      </c>
      <c r="F1806">
        <v>2</v>
      </c>
      <c r="H1806" t="s">
        <v>155</v>
      </c>
      <c r="I1806">
        <f t="shared" si="84"/>
        <v>0</v>
      </c>
      <c r="J1806">
        <f t="shared" si="85"/>
        <v>0</v>
      </c>
      <c r="L1806" t="str">
        <f t="shared" si="86"/>
        <v>6330YAKAMIA</v>
      </c>
      <c r="M1806" t="s">
        <v>1434</v>
      </c>
    </row>
    <row r="1807" spans="1:13">
      <c r="A1807" t="s">
        <v>2273</v>
      </c>
      <c r="B1807" t="s">
        <v>2322</v>
      </c>
      <c r="C1807" t="s">
        <v>113</v>
      </c>
      <c r="D1807">
        <v>4</v>
      </c>
      <c r="E1807">
        <v>0</v>
      </c>
      <c r="F1807">
        <v>0</v>
      </c>
      <c r="H1807" t="s">
        <v>155</v>
      </c>
      <c r="I1807">
        <f t="shared" si="84"/>
        <v>0</v>
      </c>
      <c r="J1807">
        <f t="shared" si="85"/>
        <v>0</v>
      </c>
      <c r="L1807" t="str">
        <f t="shared" si="86"/>
        <v>6330YOUNGS SIDING</v>
      </c>
      <c r="M1807" t="s">
        <v>1434</v>
      </c>
    </row>
    <row r="1808" spans="1:13">
      <c r="A1808" t="s">
        <v>2323</v>
      </c>
      <c r="B1808" t="s">
        <v>2324</v>
      </c>
      <c r="C1808" t="s">
        <v>113</v>
      </c>
      <c r="D1808">
        <v>4</v>
      </c>
      <c r="E1808">
        <v>0</v>
      </c>
      <c r="F1808">
        <v>0</v>
      </c>
      <c r="H1808" t="s">
        <v>155</v>
      </c>
      <c r="I1808">
        <f t="shared" si="84"/>
        <v>0</v>
      </c>
      <c r="J1808">
        <f t="shared" si="85"/>
        <v>0</v>
      </c>
      <c r="L1808" t="str">
        <f t="shared" si="86"/>
        <v>6328CAPE RICHE</v>
      </c>
      <c r="M1808" t="s">
        <v>1434</v>
      </c>
    </row>
    <row r="1809" spans="1:13">
      <c r="A1809" t="s">
        <v>2323</v>
      </c>
      <c r="B1809" t="s">
        <v>2325</v>
      </c>
      <c r="C1809" t="s">
        <v>113</v>
      </c>
      <c r="D1809">
        <v>4</v>
      </c>
      <c r="E1809">
        <v>0</v>
      </c>
      <c r="F1809">
        <v>0</v>
      </c>
      <c r="H1809" t="s">
        <v>155</v>
      </c>
      <c r="I1809">
        <f t="shared" si="84"/>
        <v>0</v>
      </c>
      <c r="J1809">
        <f t="shared" si="85"/>
        <v>0</v>
      </c>
      <c r="L1809" t="str">
        <f t="shared" si="86"/>
        <v>6328CHEYNES</v>
      </c>
      <c r="M1809" t="s">
        <v>1434</v>
      </c>
    </row>
    <row r="1810" spans="1:13">
      <c r="A1810" t="s">
        <v>2323</v>
      </c>
      <c r="B1810" t="s">
        <v>2326</v>
      </c>
      <c r="C1810" t="s">
        <v>113</v>
      </c>
      <c r="D1810">
        <v>4</v>
      </c>
      <c r="E1810">
        <v>0</v>
      </c>
      <c r="F1810">
        <v>0</v>
      </c>
      <c r="H1810" t="s">
        <v>155</v>
      </c>
      <c r="I1810">
        <f t="shared" si="84"/>
        <v>0</v>
      </c>
      <c r="J1810">
        <f t="shared" si="85"/>
        <v>0</v>
      </c>
      <c r="L1810" t="str">
        <f t="shared" si="86"/>
        <v>6328GNOWELLEN</v>
      </c>
      <c r="M1810" t="s">
        <v>1434</v>
      </c>
    </row>
    <row r="1811" spans="1:13">
      <c r="A1811" t="s">
        <v>2323</v>
      </c>
      <c r="B1811" t="s">
        <v>2327</v>
      </c>
      <c r="C1811" t="s">
        <v>113</v>
      </c>
      <c r="D1811">
        <v>4</v>
      </c>
      <c r="E1811">
        <v>0</v>
      </c>
      <c r="F1811">
        <v>0</v>
      </c>
      <c r="H1811" t="s">
        <v>155</v>
      </c>
      <c r="I1811">
        <f t="shared" si="84"/>
        <v>0</v>
      </c>
      <c r="J1811">
        <f t="shared" si="85"/>
        <v>0</v>
      </c>
      <c r="L1811" t="str">
        <f t="shared" si="86"/>
        <v>6328GREEN RANGE</v>
      </c>
      <c r="M1811" t="s">
        <v>1434</v>
      </c>
    </row>
    <row r="1812" spans="1:13">
      <c r="A1812" t="s">
        <v>2323</v>
      </c>
      <c r="B1812" t="s">
        <v>2328</v>
      </c>
      <c r="C1812" t="s">
        <v>113</v>
      </c>
      <c r="D1812">
        <v>4</v>
      </c>
      <c r="E1812">
        <v>0</v>
      </c>
      <c r="F1812">
        <v>0</v>
      </c>
      <c r="H1812" t="s">
        <v>155</v>
      </c>
      <c r="I1812">
        <f t="shared" si="84"/>
        <v>0</v>
      </c>
      <c r="J1812">
        <f t="shared" si="85"/>
        <v>0</v>
      </c>
      <c r="L1812" t="str">
        <f t="shared" si="86"/>
        <v>6328KOJANEERUP SOUTH</v>
      </c>
      <c r="M1812" t="s">
        <v>1434</v>
      </c>
    </row>
    <row r="1813" spans="1:13">
      <c r="A1813" t="s">
        <v>2323</v>
      </c>
      <c r="B1813" t="s">
        <v>2329</v>
      </c>
      <c r="C1813" t="s">
        <v>113</v>
      </c>
      <c r="D1813">
        <v>4</v>
      </c>
      <c r="E1813">
        <v>0</v>
      </c>
      <c r="F1813">
        <v>0</v>
      </c>
      <c r="H1813" t="s">
        <v>155</v>
      </c>
      <c r="I1813">
        <f t="shared" si="84"/>
        <v>0</v>
      </c>
      <c r="J1813">
        <f t="shared" si="85"/>
        <v>0</v>
      </c>
      <c r="L1813" t="str">
        <f t="shared" si="86"/>
        <v>6328MANYPEAKS</v>
      </c>
      <c r="M1813" t="s">
        <v>1434</v>
      </c>
    </row>
    <row r="1814" spans="1:13">
      <c r="A1814" t="s">
        <v>2323</v>
      </c>
      <c r="B1814" t="s">
        <v>2330</v>
      </c>
      <c r="C1814" t="s">
        <v>113</v>
      </c>
      <c r="D1814">
        <v>4</v>
      </c>
      <c r="E1814">
        <v>0</v>
      </c>
      <c r="F1814">
        <v>0</v>
      </c>
      <c r="H1814" t="s">
        <v>155</v>
      </c>
      <c r="I1814">
        <f t="shared" si="84"/>
        <v>0</v>
      </c>
      <c r="J1814">
        <f t="shared" si="85"/>
        <v>0</v>
      </c>
      <c r="L1814" t="str">
        <f t="shared" si="86"/>
        <v>6328METTLER</v>
      </c>
      <c r="M1814" t="s">
        <v>1434</v>
      </c>
    </row>
    <row r="1815" spans="1:13">
      <c r="A1815" t="s">
        <v>2323</v>
      </c>
      <c r="B1815" t="s">
        <v>2331</v>
      </c>
      <c r="C1815" t="s">
        <v>113</v>
      </c>
      <c r="D1815">
        <v>4</v>
      </c>
      <c r="E1815">
        <v>0</v>
      </c>
      <c r="F1815">
        <v>0</v>
      </c>
      <c r="H1815" t="s">
        <v>155</v>
      </c>
      <c r="I1815">
        <f t="shared" si="84"/>
        <v>0</v>
      </c>
      <c r="J1815">
        <f t="shared" si="85"/>
        <v>0</v>
      </c>
      <c r="L1815" t="str">
        <f t="shared" si="86"/>
        <v>6328PALMDALE</v>
      </c>
      <c r="M1815" t="s">
        <v>1434</v>
      </c>
    </row>
    <row r="1816" spans="1:13">
      <c r="A1816" t="s">
        <v>2323</v>
      </c>
      <c r="B1816" t="s">
        <v>2332</v>
      </c>
      <c r="C1816" t="s">
        <v>113</v>
      </c>
      <c r="D1816">
        <v>4</v>
      </c>
      <c r="E1816">
        <v>0</v>
      </c>
      <c r="F1816">
        <v>0</v>
      </c>
      <c r="H1816" t="s">
        <v>155</v>
      </c>
      <c r="I1816">
        <f t="shared" si="84"/>
        <v>0</v>
      </c>
      <c r="J1816">
        <f t="shared" si="85"/>
        <v>0</v>
      </c>
      <c r="L1816" t="str">
        <f t="shared" si="86"/>
        <v>6328WELLSTEAD</v>
      </c>
      <c r="M1816" t="s">
        <v>1434</v>
      </c>
    </row>
    <row r="1817" spans="1:13">
      <c r="A1817" t="s">
        <v>2333</v>
      </c>
      <c r="B1817" t="s">
        <v>2334</v>
      </c>
      <c r="C1817" t="s">
        <v>113</v>
      </c>
      <c r="D1817">
        <v>4</v>
      </c>
      <c r="E1817">
        <v>0</v>
      </c>
      <c r="F1817">
        <v>0</v>
      </c>
      <c r="H1817" t="s">
        <v>155</v>
      </c>
      <c r="I1817">
        <f t="shared" si="84"/>
        <v>0</v>
      </c>
      <c r="J1817">
        <f t="shared" si="85"/>
        <v>0</v>
      </c>
      <c r="L1817" t="str">
        <f t="shared" si="86"/>
        <v>6327REDMOND</v>
      </c>
      <c r="M1817" t="s">
        <v>1434</v>
      </c>
    </row>
    <row r="1818" spans="1:13">
      <c r="A1818" t="s">
        <v>2333</v>
      </c>
      <c r="B1818" t="s">
        <v>2335</v>
      </c>
      <c r="C1818" t="s">
        <v>113</v>
      </c>
      <c r="D1818">
        <v>4</v>
      </c>
      <c r="E1818">
        <v>0</v>
      </c>
      <c r="F1818">
        <v>0</v>
      </c>
      <c r="H1818" t="s">
        <v>155</v>
      </c>
      <c r="I1818">
        <f t="shared" si="84"/>
        <v>0</v>
      </c>
      <c r="J1818">
        <f t="shared" si="85"/>
        <v>0</v>
      </c>
      <c r="L1818" t="str">
        <f t="shared" si="86"/>
        <v>6327REDMOND WEST</v>
      </c>
      <c r="M1818" t="s">
        <v>1434</v>
      </c>
    </row>
    <row r="1819" spans="1:13">
      <c r="A1819" t="s">
        <v>2336</v>
      </c>
      <c r="B1819" t="s">
        <v>2337</v>
      </c>
      <c r="C1819" t="s">
        <v>113</v>
      </c>
      <c r="D1819">
        <v>4</v>
      </c>
      <c r="E1819">
        <v>0</v>
      </c>
      <c r="F1819">
        <v>0</v>
      </c>
      <c r="H1819" t="s">
        <v>155</v>
      </c>
      <c r="I1819">
        <f t="shared" si="84"/>
        <v>0</v>
      </c>
      <c r="J1819">
        <f t="shared" si="85"/>
        <v>0</v>
      </c>
      <c r="L1819" t="str">
        <f t="shared" si="86"/>
        <v>6326NARRIKUP</v>
      </c>
      <c r="M1819" t="s">
        <v>1434</v>
      </c>
    </row>
    <row r="1820" spans="1:13">
      <c r="A1820" t="s">
        <v>2338</v>
      </c>
      <c r="B1820" t="s">
        <v>2339</v>
      </c>
      <c r="C1820" t="s">
        <v>113</v>
      </c>
      <c r="D1820">
        <v>4</v>
      </c>
      <c r="E1820">
        <v>0</v>
      </c>
      <c r="F1820">
        <v>0</v>
      </c>
      <c r="H1820" t="s">
        <v>155</v>
      </c>
      <c r="I1820">
        <f t="shared" si="84"/>
        <v>0</v>
      </c>
      <c r="J1820">
        <f t="shared" si="85"/>
        <v>0</v>
      </c>
      <c r="L1820" t="str">
        <f t="shared" si="86"/>
        <v>6324DENBARKER</v>
      </c>
      <c r="M1820" t="s">
        <v>1434</v>
      </c>
    </row>
    <row r="1821" spans="1:13">
      <c r="A1821" t="s">
        <v>2338</v>
      </c>
      <c r="B1821" t="s">
        <v>2340</v>
      </c>
      <c r="C1821" t="s">
        <v>113</v>
      </c>
      <c r="D1821">
        <v>4</v>
      </c>
      <c r="E1821">
        <v>0</v>
      </c>
      <c r="F1821">
        <v>0</v>
      </c>
      <c r="H1821" t="s">
        <v>155</v>
      </c>
      <c r="I1821">
        <f t="shared" si="84"/>
        <v>0</v>
      </c>
      <c r="J1821">
        <f t="shared" si="85"/>
        <v>0</v>
      </c>
      <c r="L1821" t="str">
        <f t="shared" si="86"/>
        <v>6324FOREST HILL</v>
      </c>
      <c r="M1821" t="s">
        <v>1434</v>
      </c>
    </row>
    <row r="1822" spans="1:13">
      <c r="A1822" t="s">
        <v>2338</v>
      </c>
      <c r="B1822" t="s">
        <v>2341</v>
      </c>
      <c r="C1822" t="s">
        <v>113</v>
      </c>
      <c r="D1822">
        <v>4</v>
      </c>
      <c r="E1822">
        <v>0</v>
      </c>
      <c r="F1822">
        <v>0</v>
      </c>
      <c r="H1822" t="s">
        <v>155</v>
      </c>
      <c r="I1822">
        <f t="shared" si="84"/>
        <v>0</v>
      </c>
      <c r="J1822">
        <f t="shared" si="85"/>
        <v>0</v>
      </c>
      <c r="L1822" t="str">
        <f t="shared" si="86"/>
        <v>6324MOUNT BARKER</v>
      </c>
      <c r="M1822" t="s">
        <v>1434</v>
      </c>
    </row>
    <row r="1823" spans="1:13">
      <c r="A1823" t="s">
        <v>2338</v>
      </c>
      <c r="B1823" t="s">
        <v>2342</v>
      </c>
      <c r="C1823" t="s">
        <v>113</v>
      </c>
      <c r="D1823">
        <v>4</v>
      </c>
      <c r="E1823">
        <v>0</v>
      </c>
      <c r="F1823">
        <v>0</v>
      </c>
      <c r="H1823" t="s">
        <v>155</v>
      </c>
      <c r="I1823">
        <f t="shared" si="84"/>
        <v>0</v>
      </c>
      <c r="J1823">
        <f t="shared" si="85"/>
        <v>0</v>
      </c>
      <c r="L1823" t="str">
        <f t="shared" si="86"/>
        <v>6324PERILLUP</v>
      </c>
      <c r="M1823" t="s">
        <v>1434</v>
      </c>
    </row>
    <row r="1824" spans="1:13">
      <c r="A1824" t="s">
        <v>2338</v>
      </c>
      <c r="B1824" t="s">
        <v>2343</v>
      </c>
      <c r="C1824" t="s">
        <v>113</v>
      </c>
      <c r="D1824">
        <v>4</v>
      </c>
      <c r="E1824">
        <v>0</v>
      </c>
      <c r="F1824">
        <v>0</v>
      </c>
      <c r="H1824" t="s">
        <v>155</v>
      </c>
      <c r="I1824">
        <f t="shared" si="84"/>
        <v>0</v>
      </c>
      <c r="J1824">
        <f t="shared" si="85"/>
        <v>0</v>
      </c>
      <c r="L1824" t="str">
        <f t="shared" si="86"/>
        <v>6324PORONGURUP</v>
      </c>
      <c r="M1824" t="s">
        <v>1434</v>
      </c>
    </row>
    <row r="1825" spans="1:13">
      <c r="A1825" t="s">
        <v>2338</v>
      </c>
      <c r="B1825" t="s">
        <v>2344</v>
      </c>
      <c r="C1825" t="s">
        <v>113</v>
      </c>
      <c r="D1825">
        <v>4</v>
      </c>
      <c r="E1825">
        <v>0</v>
      </c>
      <c r="F1825">
        <v>0</v>
      </c>
      <c r="H1825" t="s">
        <v>155</v>
      </c>
      <c r="I1825">
        <f t="shared" si="84"/>
        <v>0</v>
      </c>
      <c r="J1825">
        <f t="shared" si="85"/>
        <v>0</v>
      </c>
      <c r="L1825" t="str">
        <f t="shared" si="86"/>
        <v>6324SOUTH STIRLING</v>
      </c>
      <c r="M1825" t="s">
        <v>1434</v>
      </c>
    </row>
    <row r="1826" spans="1:13">
      <c r="A1826" t="s">
        <v>2338</v>
      </c>
      <c r="B1826" t="s">
        <v>2345</v>
      </c>
      <c r="C1826" t="s">
        <v>113</v>
      </c>
      <c r="D1826">
        <v>4</v>
      </c>
      <c r="E1826">
        <v>0</v>
      </c>
      <c r="F1826">
        <v>0</v>
      </c>
      <c r="H1826" t="s">
        <v>155</v>
      </c>
      <c r="I1826">
        <f t="shared" si="84"/>
        <v>0</v>
      </c>
      <c r="J1826">
        <f t="shared" si="85"/>
        <v>0</v>
      </c>
      <c r="L1826" t="str">
        <f t="shared" si="86"/>
        <v>6324TAKALARUP</v>
      </c>
      <c r="M1826" t="s">
        <v>1434</v>
      </c>
    </row>
    <row r="1827" spans="1:13">
      <c r="A1827" t="s">
        <v>2338</v>
      </c>
      <c r="B1827" t="s">
        <v>2346</v>
      </c>
      <c r="C1827" t="s">
        <v>113</v>
      </c>
      <c r="D1827">
        <v>4</v>
      </c>
      <c r="E1827">
        <v>0</v>
      </c>
      <c r="F1827">
        <v>0</v>
      </c>
      <c r="H1827" t="s">
        <v>155</v>
      </c>
      <c r="I1827">
        <f t="shared" si="84"/>
        <v>0</v>
      </c>
      <c r="J1827">
        <f t="shared" si="85"/>
        <v>0</v>
      </c>
      <c r="L1827" t="str">
        <f t="shared" si="86"/>
        <v>6324WOOGENELLUP</v>
      </c>
      <c r="M1827" t="s">
        <v>1434</v>
      </c>
    </row>
    <row r="1828" spans="1:13">
      <c r="A1828" t="s">
        <v>2347</v>
      </c>
      <c r="B1828" t="s">
        <v>2348</v>
      </c>
      <c r="C1828" t="s">
        <v>113</v>
      </c>
      <c r="D1828">
        <v>4</v>
      </c>
      <c r="E1828">
        <v>0</v>
      </c>
      <c r="F1828">
        <v>0</v>
      </c>
      <c r="H1828" t="s">
        <v>155</v>
      </c>
      <c r="I1828">
        <f t="shared" si="84"/>
        <v>0</v>
      </c>
      <c r="J1828">
        <f t="shared" si="85"/>
        <v>0</v>
      </c>
      <c r="L1828" t="str">
        <f t="shared" si="86"/>
        <v>6323KENDENUP</v>
      </c>
      <c r="M1828" t="s">
        <v>1434</v>
      </c>
    </row>
    <row r="1829" spans="1:13">
      <c r="A1829" t="s">
        <v>2349</v>
      </c>
      <c r="B1829" t="s">
        <v>2350</v>
      </c>
      <c r="C1829" t="s">
        <v>113</v>
      </c>
      <c r="D1829">
        <v>4</v>
      </c>
      <c r="E1829">
        <v>0</v>
      </c>
      <c r="F1829">
        <v>0</v>
      </c>
      <c r="H1829" t="s">
        <v>155</v>
      </c>
      <c r="I1829">
        <f t="shared" si="84"/>
        <v>0</v>
      </c>
      <c r="J1829">
        <f t="shared" si="85"/>
        <v>0</v>
      </c>
      <c r="L1829" t="str">
        <f t="shared" si="86"/>
        <v>6322TENTERDEN</v>
      </c>
      <c r="M1829" t="s">
        <v>1434</v>
      </c>
    </row>
    <row r="1830" spans="1:13">
      <c r="A1830" t="s">
        <v>2351</v>
      </c>
      <c r="B1830" t="s">
        <v>679</v>
      </c>
      <c r="C1830" t="s">
        <v>113</v>
      </c>
      <c r="D1830">
        <v>4</v>
      </c>
      <c r="E1830">
        <v>0</v>
      </c>
      <c r="F1830">
        <v>0</v>
      </c>
      <c r="H1830" t="s">
        <v>155</v>
      </c>
      <c r="I1830">
        <f t="shared" si="84"/>
        <v>0</v>
      </c>
      <c r="J1830">
        <f t="shared" si="85"/>
        <v>0</v>
      </c>
      <c r="L1830" t="str">
        <f t="shared" si="86"/>
        <v>6321CRANBROOK</v>
      </c>
      <c r="M1830" t="s">
        <v>1434</v>
      </c>
    </row>
    <row r="1831" spans="1:13">
      <c r="A1831" t="s">
        <v>2352</v>
      </c>
      <c r="B1831" t="s">
        <v>2353</v>
      </c>
      <c r="C1831" t="s">
        <v>113</v>
      </c>
      <c r="D1831">
        <v>4</v>
      </c>
      <c r="E1831">
        <v>0</v>
      </c>
      <c r="F1831">
        <v>0</v>
      </c>
      <c r="H1831" t="s">
        <v>155</v>
      </c>
      <c r="I1831">
        <f t="shared" si="84"/>
        <v>0</v>
      </c>
      <c r="J1831">
        <f t="shared" si="85"/>
        <v>0</v>
      </c>
      <c r="L1831" t="str">
        <f t="shared" si="86"/>
        <v>6320BOBALONG</v>
      </c>
      <c r="M1831" t="s">
        <v>1434</v>
      </c>
    </row>
    <row r="1832" spans="1:13">
      <c r="A1832" t="s">
        <v>2352</v>
      </c>
      <c r="B1832" t="s">
        <v>2354</v>
      </c>
      <c r="C1832" t="s">
        <v>113</v>
      </c>
      <c r="D1832">
        <v>4</v>
      </c>
      <c r="E1832">
        <v>0</v>
      </c>
      <c r="F1832">
        <v>0</v>
      </c>
      <c r="H1832" t="s">
        <v>155</v>
      </c>
      <c r="I1832">
        <f t="shared" si="84"/>
        <v>0</v>
      </c>
      <c r="J1832">
        <f t="shared" si="85"/>
        <v>0</v>
      </c>
      <c r="L1832" t="str">
        <f t="shared" si="86"/>
        <v>6320BORDERDALE</v>
      </c>
      <c r="M1832" t="s">
        <v>1434</v>
      </c>
    </row>
    <row r="1833" spans="1:13">
      <c r="A1833" t="s">
        <v>2352</v>
      </c>
      <c r="B1833" t="s">
        <v>2355</v>
      </c>
      <c r="C1833" t="s">
        <v>113</v>
      </c>
      <c r="D1833">
        <v>4</v>
      </c>
      <c r="E1833">
        <v>0</v>
      </c>
      <c r="F1833">
        <v>0</v>
      </c>
      <c r="H1833" t="s">
        <v>155</v>
      </c>
      <c r="I1833">
        <f t="shared" si="84"/>
        <v>0</v>
      </c>
      <c r="J1833">
        <f t="shared" si="85"/>
        <v>0</v>
      </c>
      <c r="L1833" t="str">
        <f t="shared" si="86"/>
        <v>6320DARTNALL</v>
      </c>
      <c r="M1833" t="s">
        <v>1434</v>
      </c>
    </row>
    <row r="1834" spans="1:13">
      <c r="A1834" t="s">
        <v>2352</v>
      </c>
      <c r="B1834" t="s">
        <v>2356</v>
      </c>
      <c r="C1834" t="s">
        <v>113</v>
      </c>
      <c r="D1834">
        <v>4</v>
      </c>
      <c r="E1834">
        <v>0</v>
      </c>
      <c r="F1834">
        <v>0</v>
      </c>
      <c r="H1834" t="s">
        <v>155</v>
      </c>
      <c r="I1834">
        <f t="shared" si="84"/>
        <v>0</v>
      </c>
      <c r="J1834">
        <f t="shared" si="85"/>
        <v>0</v>
      </c>
      <c r="L1834" t="str">
        <f t="shared" si="86"/>
        <v>6320LAKE TOOLBRUNUP</v>
      </c>
      <c r="M1834" t="s">
        <v>1434</v>
      </c>
    </row>
    <row r="1835" spans="1:13">
      <c r="A1835" t="s">
        <v>2352</v>
      </c>
      <c r="B1835" t="s">
        <v>2357</v>
      </c>
      <c r="C1835" t="s">
        <v>113</v>
      </c>
      <c r="D1835">
        <v>4</v>
      </c>
      <c r="E1835">
        <v>0</v>
      </c>
      <c r="F1835">
        <v>0</v>
      </c>
      <c r="H1835" t="s">
        <v>155</v>
      </c>
      <c r="I1835">
        <f t="shared" si="84"/>
        <v>0</v>
      </c>
      <c r="J1835">
        <f t="shared" si="85"/>
        <v>0</v>
      </c>
      <c r="L1835" t="str">
        <f t="shared" si="86"/>
        <v>6320MOONIES HILL</v>
      </c>
      <c r="M1835" t="s">
        <v>1434</v>
      </c>
    </row>
    <row r="1836" spans="1:13">
      <c r="A1836" t="s">
        <v>2352</v>
      </c>
      <c r="B1836" t="s">
        <v>2358</v>
      </c>
      <c r="C1836" t="s">
        <v>113</v>
      </c>
      <c r="D1836">
        <v>4</v>
      </c>
      <c r="E1836">
        <v>0</v>
      </c>
      <c r="F1836">
        <v>0</v>
      </c>
      <c r="H1836" t="s">
        <v>155</v>
      </c>
      <c r="I1836">
        <f t="shared" si="84"/>
        <v>0</v>
      </c>
      <c r="J1836">
        <f t="shared" si="85"/>
        <v>0</v>
      </c>
      <c r="L1836" t="str">
        <f t="shared" si="86"/>
        <v>6320TAMBELLUP</v>
      </c>
      <c r="M1836" t="s">
        <v>1434</v>
      </c>
    </row>
    <row r="1837" spans="1:13">
      <c r="A1837" t="s">
        <v>2352</v>
      </c>
      <c r="B1837" t="s">
        <v>2359</v>
      </c>
      <c r="C1837" t="s">
        <v>113</v>
      </c>
      <c r="D1837">
        <v>4</v>
      </c>
      <c r="E1837">
        <v>0</v>
      </c>
      <c r="F1837">
        <v>0</v>
      </c>
      <c r="H1837" t="s">
        <v>155</v>
      </c>
      <c r="I1837">
        <f t="shared" si="84"/>
        <v>0</v>
      </c>
      <c r="J1837">
        <f t="shared" si="85"/>
        <v>0</v>
      </c>
      <c r="L1837" t="str">
        <f t="shared" si="86"/>
        <v>6320WANSBROUGH</v>
      </c>
      <c r="M1837" t="s">
        <v>1434</v>
      </c>
    </row>
    <row r="1838" spans="1:13">
      <c r="A1838" t="s">
        <v>2360</v>
      </c>
      <c r="B1838" t="s">
        <v>2361</v>
      </c>
      <c r="C1838" t="s">
        <v>113</v>
      </c>
      <c r="D1838">
        <v>4</v>
      </c>
      <c r="E1838">
        <v>0</v>
      </c>
      <c r="F1838">
        <v>0</v>
      </c>
      <c r="H1838" t="s">
        <v>155</v>
      </c>
      <c r="I1838">
        <f t="shared" si="84"/>
        <v>0</v>
      </c>
      <c r="J1838">
        <f t="shared" si="85"/>
        <v>0</v>
      </c>
      <c r="L1838" t="str">
        <f t="shared" si="86"/>
        <v>6318BROOMEHILL</v>
      </c>
      <c r="M1838" t="s">
        <v>1434</v>
      </c>
    </row>
    <row r="1839" spans="1:13">
      <c r="A1839" t="s">
        <v>2360</v>
      </c>
      <c r="B1839" t="s">
        <v>2362</v>
      </c>
      <c r="C1839" t="s">
        <v>113</v>
      </c>
      <c r="D1839">
        <v>4</v>
      </c>
      <c r="E1839">
        <v>0</v>
      </c>
      <c r="F1839">
        <v>0</v>
      </c>
      <c r="H1839" t="s">
        <v>155</v>
      </c>
      <c r="I1839">
        <f t="shared" si="84"/>
        <v>0</v>
      </c>
      <c r="J1839">
        <f t="shared" si="85"/>
        <v>0</v>
      </c>
      <c r="L1839" t="str">
        <f t="shared" si="86"/>
        <v>6318BROOMEHILL EAST</v>
      </c>
      <c r="M1839" t="s">
        <v>1434</v>
      </c>
    </row>
    <row r="1840" spans="1:13">
      <c r="A1840" t="s">
        <v>2360</v>
      </c>
      <c r="B1840" t="s">
        <v>2363</v>
      </c>
      <c r="C1840" t="s">
        <v>113</v>
      </c>
      <c r="D1840">
        <v>4</v>
      </c>
      <c r="E1840">
        <v>0</v>
      </c>
      <c r="F1840">
        <v>0</v>
      </c>
      <c r="H1840" t="s">
        <v>155</v>
      </c>
      <c r="I1840">
        <f t="shared" si="84"/>
        <v>0</v>
      </c>
      <c r="J1840">
        <f t="shared" si="85"/>
        <v>0</v>
      </c>
      <c r="L1840" t="str">
        <f t="shared" si="86"/>
        <v>6318BROOMEHILL VILLAGE</v>
      </c>
      <c r="M1840" t="s">
        <v>1434</v>
      </c>
    </row>
    <row r="1841" spans="1:13">
      <c r="A1841" t="s">
        <v>2360</v>
      </c>
      <c r="B1841" t="s">
        <v>2364</v>
      </c>
      <c r="C1841" t="s">
        <v>113</v>
      </c>
      <c r="D1841">
        <v>4</v>
      </c>
      <c r="E1841">
        <v>0</v>
      </c>
      <c r="F1841">
        <v>0</v>
      </c>
      <c r="H1841" t="s">
        <v>155</v>
      </c>
      <c r="I1841">
        <f t="shared" si="84"/>
        <v>0</v>
      </c>
      <c r="J1841">
        <f t="shared" si="85"/>
        <v>0</v>
      </c>
      <c r="L1841" t="str">
        <f t="shared" si="86"/>
        <v>6318BROOMEHILL WEST</v>
      </c>
      <c r="M1841" t="s">
        <v>1434</v>
      </c>
    </row>
    <row r="1842" spans="1:13">
      <c r="A1842" t="s">
        <v>2365</v>
      </c>
      <c r="B1842" t="s">
        <v>2366</v>
      </c>
      <c r="C1842" t="s">
        <v>113</v>
      </c>
      <c r="D1842">
        <v>4</v>
      </c>
      <c r="E1842">
        <v>0</v>
      </c>
      <c r="F1842">
        <v>0</v>
      </c>
      <c r="H1842" t="s">
        <v>155</v>
      </c>
      <c r="I1842">
        <f t="shared" si="84"/>
        <v>0</v>
      </c>
      <c r="J1842">
        <f t="shared" si="85"/>
        <v>0</v>
      </c>
      <c r="L1842" t="str">
        <f t="shared" si="86"/>
        <v>6317BADGEBUP</v>
      </c>
      <c r="M1842" t="s">
        <v>1434</v>
      </c>
    </row>
    <row r="1843" spans="1:13">
      <c r="A1843" t="s">
        <v>2365</v>
      </c>
      <c r="B1843" t="s">
        <v>2367</v>
      </c>
      <c r="C1843" t="s">
        <v>113</v>
      </c>
      <c r="D1843">
        <v>4</v>
      </c>
      <c r="E1843">
        <v>0</v>
      </c>
      <c r="F1843">
        <v>0</v>
      </c>
      <c r="H1843" t="s">
        <v>155</v>
      </c>
      <c r="I1843">
        <f t="shared" si="84"/>
        <v>0</v>
      </c>
      <c r="J1843">
        <f t="shared" si="85"/>
        <v>0</v>
      </c>
      <c r="L1843" t="str">
        <f t="shared" si="86"/>
        <v>6317BULLOCK HILLS</v>
      </c>
      <c r="M1843" t="s">
        <v>1434</v>
      </c>
    </row>
    <row r="1844" spans="1:13">
      <c r="A1844" t="s">
        <v>2365</v>
      </c>
      <c r="B1844" t="s">
        <v>2368</v>
      </c>
      <c r="C1844" t="s">
        <v>113</v>
      </c>
      <c r="D1844">
        <v>4</v>
      </c>
      <c r="E1844">
        <v>0</v>
      </c>
      <c r="F1844">
        <v>0</v>
      </c>
      <c r="H1844" t="s">
        <v>155</v>
      </c>
      <c r="I1844">
        <f t="shared" si="84"/>
        <v>0</v>
      </c>
      <c r="J1844">
        <f t="shared" si="85"/>
        <v>0</v>
      </c>
      <c r="L1844" t="str">
        <f t="shared" si="86"/>
        <v>6317CARROLUP</v>
      </c>
      <c r="M1844" t="s">
        <v>1434</v>
      </c>
    </row>
    <row r="1845" spans="1:13">
      <c r="A1845" t="s">
        <v>2365</v>
      </c>
      <c r="B1845" t="s">
        <v>2369</v>
      </c>
      <c r="C1845" t="s">
        <v>113</v>
      </c>
      <c r="D1845">
        <v>4</v>
      </c>
      <c r="E1845">
        <v>0</v>
      </c>
      <c r="F1845">
        <v>0</v>
      </c>
      <c r="H1845" t="s">
        <v>155</v>
      </c>
      <c r="I1845">
        <f t="shared" si="84"/>
        <v>0</v>
      </c>
      <c r="J1845">
        <f t="shared" si="85"/>
        <v>0</v>
      </c>
      <c r="L1845" t="str">
        <f t="shared" si="86"/>
        <v>6317COBLININE</v>
      </c>
      <c r="M1845" t="s">
        <v>1434</v>
      </c>
    </row>
    <row r="1846" spans="1:13">
      <c r="A1846" t="s">
        <v>2365</v>
      </c>
      <c r="B1846" t="s">
        <v>2370</v>
      </c>
      <c r="C1846" t="s">
        <v>113</v>
      </c>
      <c r="D1846">
        <v>4</v>
      </c>
      <c r="E1846">
        <v>0</v>
      </c>
      <c r="F1846">
        <v>0</v>
      </c>
      <c r="H1846" t="s">
        <v>155</v>
      </c>
      <c r="I1846">
        <f t="shared" si="84"/>
        <v>0</v>
      </c>
      <c r="J1846">
        <f t="shared" si="85"/>
        <v>0</v>
      </c>
      <c r="L1846" t="str">
        <f t="shared" si="86"/>
        <v>6317COYRECUP</v>
      </c>
      <c r="M1846" t="s">
        <v>1434</v>
      </c>
    </row>
    <row r="1847" spans="1:13">
      <c r="A1847" t="s">
        <v>2365</v>
      </c>
      <c r="B1847" t="s">
        <v>2371</v>
      </c>
      <c r="C1847" t="s">
        <v>113</v>
      </c>
      <c r="D1847">
        <v>4</v>
      </c>
      <c r="E1847">
        <v>0</v>
      </c>
      <c r="F1847">
        <v>0</v>
      </c>
      <c r="H1847" t="s">
        <v>155</v>
      </c>
      <c r="I1847">
        <f t="shared" si="84"/>
        <v>0</v>
      </c>
      <c r="J1847">
        <f t="shared" si="85"/>
        <v>0</v>
      </c>
      <c r="L1847" t="str">
        <f t="shared" si="86"/>
        <v>6317DATATINE</v>
      </c>
      <c r="M1847" t="s">
        <v>1434</v>
      </c>
    </row>
    <row r="1848" spans="1:13">
      <c r="A1848" t="s">
        <v>2365</v>
      </c>
      <c r="B1848" t="s">
        <v>2372</v>
      </c>
      <c r="C1848" t="s">
        <v>113</v>
      </c>
      <c r="D1848">
        <v>4</v>
      </c>
      <c r="E1848">
        <v>0</v>
      </c>
      <c r="F1848">
        <v>0</v>
      </c>
      <c r="H1848" t="s">
        <v>155</v>
      </c>
      <c r="I1848">
        <f t="shared" si="84"/>
        <v>0</v>
      </c>
      <c r="J1848">
        <f t="shared" si="85"/>
        <v>0</v>
      </c>
      <c r="L1848" t="str">
        <f t="shared" si="86"/>
        <v>6317EWLYAMARTUP</v>
      </c>
      <c r="M1848" t="s">
        <v>1434</v>
      </c>
    </row>
    <row r="1849" spans="1:13">
      <c r="A1849" t="s">
        <v>2365</v>
      </c>
      <c r="B1849" t="s">
        <v>2373</v>
      </c>
      <c r="C1849" t="s">
        <v>113</v>
      </c>
      <c r="D1849">
        <v>4</v>
      </c>
      <c r="E1849">
        <v>0</v>
      </c>
      <c r="F1849">
        <v>0</v>
      </c>
      <c r="H1849" t="s">
        <v>155</v>
      </c>
      <c r="I1849">
        <f t="shared" si="84"/>
        <v>0</v>
      </c>
      <c r="J1849">
        <f t="shared" si="85"/>
        <v>0</v>
      </c>
      <c r="L1849" t="str">
        <f t="shared" si="86"/>
        <v>6317KATANNING</v>
      </c>
      <c r="M1849" t="s">
        <v>1434</v>
      </c>
    </row>
    <row r="1850" spans="1:13">
      <c r="A1850" t="s">
        <v>2365</v>
      </c>
      <c r="B1850" t="s">
        <v>2374</v>
      </c>
      <c r="C1850" t="s">
        <v>113</v>
      </c>
      <c r="D1850">
        <v>4</v>
      </c>
      <c r="E1850">
        <v>0</v>
      </c>
      <c r="F1850">
        <v>0</v>
      </c>
      <c r="H1850" t="s">
        <v>155</v>
      </c>
      <c r="I1850">
        <f t="shared" si="84"/>
        <v>0</v>
      </c>
      <c r="J1850">
        <f t="shared" si="85"/>
        <v>0</v>
      </c>
      <c r="L1850" t="str">
        <f t="shared" si="86"/>
        <v>6317MARRACOONDA</v>
      </c>
      <c r="M1850" t="s">
        <v>1434</v>
      </c>
    </row>
    <row r="1851" spans="1:13">
      <c r="A1851" t="s">
        <v>2365</v>
      </c>
      <c r="B1851" t="s">
        <v>2375</v>
      </c>
      <c r="C1851" t="s">
        <v>113</v>
      </c>
      <c r="D1851">
        <v>4</v>
      </c>
      <c r="E1851">
        <v>0</v>
      </c>
      <c r="F1851">
        <v>0</v>
      </c>
      <c r="H1851" t="s">
        <v>155</v>
      </c>
      <c r="I1851">
        <f t="shared" si="84"/>
        <v>0</v>
      </c>
      <c r="J1851">
        <f t="shared" si="85"/>
        <v>0</v>
      </c>
      <c r="L1851" t="str">
        <f t="shared" si="86"/>
        <v>6317MOOJEBING</v>
      </c>
      <c r="M1851" t="s">
        <v>1434</v>
      </c>
    </row>
    <row r="1852" spans="1:13">
      <c r="A1852" t="s">
        <v>2365</v>
      </c>
      <c r="B1852" t="s">
        <v>2376</v>
      </c>
      <c r="C1852" t="s">
        <v>113</v>
      </c>
      <c r="D1852">
        <v>4</v>
      </c>
      <c r="E1852">
        <v>0</v>
      </c>
      <c r="F1852">
        <v>0</v>
      </c>
      <c r="H1852" t="s">
        <v>155</v>
      </c>
      <c r="I1852">
        <f t="shared" si="84"/>
        <v>0</v>
      </c>
      <c r="J1852">
        <f t="shared" si="85"/>
        <v>0</v>
      </c>
      <c r="L1852" t="str">
        <f t="shared" si="86"/>
        <v>6317MURDONG</v>
      </c>
      <c r="M1852" t="s">
        <v>1434</v>
      </c>
    </row>
    <row r="1853" spans="1:13">
      <c r="A1853" t="s">
        <v>2365</v>
      </c>
      <c r="B1853" t="s">
        <v>2377</v>
      </c>
      <c r="C1853" t="s">
        <v>113</v>
      </c>
      <c r="D1853">
        <v>4</v>
      </c>
      <c r="E1853">
        <v>0</v>
      </c>
      <c r="F1853">
        <v>0</v>
      </c>
      <c r="H1853" t="s">
        <v>155</v>
      </c>
      <c r="I1853">
        <f t="shared" si="84"/>
        <v>0</v>
      </c>
      <c r="J1853">
        <f t="shared" si="85"/>
        <v>0</v>
      </c>
      <c r="L1853" t="str">
        <f t="shared" si="86"/>
        <v>6317PINWERNYING</v>
      </c>
      <c r="M1853" t="s">
        <v>1434</v>
      </c>
    </row>
    <row r="1854" spans="1:13">
      <c r="A1854" t="s">
        <v>2365</v>
      </c>
      <c r="B1854" t="s">
        <v>2378</v>
      </c>
      <c r="C1854" t="s">
        <v>113</v>
      </c>
      <c r="D1854">
        <v>4</v>
      </c>
      <c r="E1854">
        <v>0</v>
      </c>
      <c r="F1854">
        <v>0</v>
      </c>
      <c r="H1854" t="s">
        <v>155</v>
      </c>
      <c r="I1854">
        <f t="shared" si="84"/>
        <v>0</v>
      </c>
      <c r="J1854">
        <f t="shared" si="85"/>
        <v>0</v>
      </c>
      <c r="L1854" t="str">
        <f t="shared" si="86"/>
        <v>6317SOUTH DATATINE</v>
      </c>
      <c r="M1854" t="s">
        <v>1434</v>
      </c>
    </row>
    <row r="1855" spans="1:13">
      <c r="A1855" t="s">
        <v>2365</v>
      </c>
      <c r="B1855" t="s">
        <v>2379</v>
      </c>
      <c r="C1855" t="s">
        <v>113</v>
      </c>
      <c r="D1855">
        <v>4</v>
      </c>
      <c r="E1855">
        <v>0</v>
      </c>
      <c r="F1855">
        <v>0</v>
      </c>
      <c r="H1855" t="s">
        <v>155</v>
      </c>
      <c r="I1855">
        <f t="shared" si="84"/>
        <v>0</v>
      </c>
      <c r="J1855">
        <f t="shared" si="85"/>
        <v>0</v>
      </c>
      <c r="L1855" t="str">
        <f t="shared" si="86"/>
        <v>6317SOUTH GLENCOE</v>
      </c>
      <c r="M1855" t="s">
        <v>1434</v>
      </c>
    </row>
    <row r="1856" spans="1:13">
      <c r="A1856" t="s">
        <v>2380</v>
      </c>
      <c r="B1856" t="s">
        <v>2381</v>
      </c>
      <c r="C1856" t="s">
        <v>113</v>
      </c>
      <c r="D1856">
        <v>4</v>
      </c>
      <c r="E1856">
        <v>0</v>
      </c>
      <c r="F1856">
        <v>0</v>
      </c>
      <c r="H1856" t="s">
        <v>155</v>
      </c>
      <c r="I1856">
        <f t="shared" si="84"/>
        <v>0</v>
      </c>
      <c r="J1856">
        <f t="shared" si="85"/>
        <v>0</v>
      </c>
      <c r="L1856" t="str">
        <f t="shared" si="86"/>
        <v>6316BOYERINE</v>
      </c>
      <c r="M1856" t="s">
        <v>1434</v>
      </c>
    </row>
    <row r="1857" spans="1:13">
      <c r="A1857" t="s">
        <v>2380</v>
      </c>
      <c r="B1857" t="s">
        <v>2382</v>
      </c>
      <c r="C1857" t="s">
        <v>113</v>
      </c>
      <c r="D1857">
        <v>4</v>
      </c>
      <c r="E1857">
        <v>0</v>
      </c>
      <c r="F1857">
        <v>0</v>
      </c>
      <c r="H1857" t="s">
        <v>155</v>
      </c>
      <c r="I1857">
        <f t="shared" si="84"/>
        <v>0</v>
      </c>
      <c r="J1857">
        <f t="shared" si="85"/>
        <v>0</v>
      </c>
      <c r="L1857" t="str">
        <f t="shared" si="86"/>
        <v>6316CARTMETICUP</v>
      </c>
      <c r="M1857" t="s">
        <v>1434</v>
      </c>
    </row>
    <row r="1858" spans="1:13">
      <c r="A1858" t="s">
        <v>2380</v>
      </c>
      <c r="B1858" t="s">
        <v>2383</v>
      </c>
      <c r="C1858" t="s">
        <v>113</v>
      </c>
      <c r="D1858">
        <v>4</v>
      </c>
      <c r="E1858">
        <v>0</v>
      </c>
      <c r="F1858">
        <v>0</v>
      </c>
      <c r="H1858" t="s">
        <v>155</v>
      </c>
      <c r="I1858">
        <f t="shared" ref="I1858:I1921" si="87">IF(ISERROR(VLOOKUP(A1858,SelPostCode,1,FALSE)),0,1)</f>
        <v>0</v>
      </c>
      <c r="J1858">
        <f t="shared" ref="J1858:J1921" si="88">IF(I1858=0,0,IF(ISERROR(VLOOKUP(B1858,SelSuburb,1,FALSE)),0,1))</f>
        <v>0</v>
      </c>
      <c r="L1858" t="str">
        <f t="shared" ref="L1858:L1921" si="89">CONCATENATE(A1858,B1858)</f>
        <v>6316GLENCOE</v>
      </c>
      <c r="M1858" t="s">
        <v>1434</v>
      </c>
    </row>
    <row r="1859" spans="1:13">
      <c r="A1859" t="s">
        <v>2380</v>
      </c>
      <c r="B1859" t="s">
        <v>2384</v>
      </c>
      <c r="C1859" t="s">
        <v>113</v>
      </c>
      <c r="D1859">
        <v>4</v>
      </c>
      <c r="E1859">
        <v>0</v>
      </c>
      <c r="F1859">
        <v>0</v>
      </c>
      <c r="H1859" t="s">
        <v>155</v>
      </c>
      <c r="I1859">
        <f t="shared" si="87"/>
        <v>0</v>
      </c>
      <c r="J1859">
        <f t="shared" si="88"/>
        <v>0</v>
      </c>
      <c r="L1859" t="str">
        <f t="shared" si="89"/>
        <v>6316KENMARE</v>
      </c>
      <c r="M1859" t="s">
        <v>1434</v>
      </c>
    </row>
    <row r="1860" spans="1:13">
      <c r="A1860" t="s">
        <v>2380</v>
      </c>
      <c r="B1860" t="s">
        <v>423</v>
      </c>
      <c r="C1860" t="s">
        <v>113</v>
      </c>
      <c r="D1860">
        <v>4</v>
      </c>
      <c r="E1860">
        <v>0</v>
      </c>
      <c r="F1860">
        <v>0</v>
      </c>
      <c r="H1860" t="s">
        <v>155</v>
      </c>
      <c r="I1860">
        <f t="shared" si="87"/>
        <v>0</v>
      </c>
      <c r="J1860">
        <f t="shared" si="88"/>
        <v>0</v>
      </c>
      <c r="L1860" t="str">
        <f t="shared" si="89"/>
        <v>6316WESTWOOD</v>
      </c>
      <c r="M1860" t="s">
        <v>1434</v>
      </c>
    </row>
    <row r="1861" spans="1:13">
      <c r="A1861" t="s">
        <v>2380</v>
      </c>
      <c r="B1861" t="s">
        <v>2385</v>
      </c>
      <c r="C1861" t="s">
        <v>113</v>
      </c>
      <c r="D1861">
        <v>4</v>
      </c>
      <c r="E1861">
        <v>0</v>
      </c>
      <c r="F1861">
        <v>0</v>
      </c>
      <c r="H1861" t="s">
        <v>155</v>
      </c>
      <c r="I1861">
        <f t="shared" si="87"/>
        <v>0</v>
      </c>
      <c r="J1861">
        <f t="shared" si="88"/>
        <v>0</v>
      </c>
      <c r="L1861" t="str">
        <f t="shared" si="89"/>
        <v>6316WOODANILLING</v>
      </c>
      <c r="M1861" t="s">
        <v>1434</v>
      </c>
    </row>
    <row r="1862" spans="1:13">
      <c r="A1862" t="s">
        <v>2386</v>
      </c>
      <c r="B1862" t="s">
        <v>163</v>
      </c>
      <c r="C1862" t="s">
        <v>113</v>
      </c>
      <c r="D1862">
        <v>4</v>
      </c>
      <c r="E1862">
        <v>0</v>
      </c>
      <c r="F1862">
        <v>0</v>
      </c>
      <c r="H1862" t="s">
        <v>155</v>
      </c>
      <c r="I1862">
        <f t="shared" si="87"/>
        <v>0</v>
      </c>
      <c r="J1862">
        <f t="shared" si="88"/>
        <v>0</v>
      </c>
      <c r="L1862" t="str">
        <f t="shared" si="89"/>
        <v>6315ARTHUR RIVER</v>
      </c>
      <c r="M1862" t="s">
        <v>1434</v>
      </c>
    </row>
    <row r="1863" spans="1:13">
      <c r="A1863" t="s">
        <v>2386</v>
      </c>
      <c r="B1863" t="s">
        <v>2387</v>
      </c>
      <c r="C1863" t="s">
        <v>113</v>
      </c>
      <c r="D1863">
        <v>4</v>
      </c>
      <c r="E1863">
        <v>0</v>
      </c>
      <c r="F1863">
        <v>0</v>
      </c>
      <c r="H1863" t="s">
        <v>155</v>
      </c>
      <c r="I1863">
        <f t="shared" si="87"/>
        <v>0</v>
      </c>
      <c r="J1863">
        <f t="shared" si="88"/>
        <v>0</v>
      </c>
      <c r="L1863" t="str">
        <f t="shared" si="89"/>
        <v>6315BALLAYING</v>
      </c>
      <c r="M1863" t="s">
        <v>1434</v>
      </c>
    </row>
    <row r="1864" spans="1:13">
      <c r="A1864" t="s">
        <v>2386</v>
      </c>
      <c r="B1864" t="s">
        <v>2388</v>
      </c>
      <c r="C1864" t="s">
        <v>113</v>
      </c>
      <c r="D1864">
        <v>4</v>
      </c>
      <c r="E1864">
        <v>0</v>
      </c>
      <c r="F1864">
        <v>0</v>
      </c>
      <c r="H1864" t="s">
        <v>155</v>
      </c>
      <c r="I1864">
        <f t="shared" si="87"/>
        <v>0</v>
      </c>
      <c r="J1864">
        <f t="shared" si="88"/>
        <v>0</v>
      </c>
      <c r="L1864" t="str">
        <f t="shared" si="89"/>
        <v>6315CANCANNING</v>
      </c>
      <c r="M1864" t="s">
        <v>1434</v>
      </c>
    </row>
    <row r="1865" spans="1:13">
      <c r="A1865" t="s">
        <v>2386</v>
      </c>
      <c r="B1865" t="s">
        <v>2389</v>
      </c>
      <c r="C1865" t="s">
        <v>113</v>
      </c>
      <c r="D1865">
        <v>4</v>
      </c>
      <c r="E1865">
        <v>0</v>
      </c>
      <c r="F1865">
        <v>0</v>
      </c>
      <c r="H1865" t="s">
        <v>155</v>
      </c>
      <c r="I1865">
        <f t="shared" si="87"/>
        <v>0</v>
      </c>
      <c r="J1865">
        <f t="shared" si="88"/>
        <v>0</v>
      </c>
      <c r="L1865" t="str">
        <f t="shared" si="89"/>
        <v>6315COLLANILLING</v>
      </c>
      <c r="M1865" t="s">
        <v>1434</v>
      </c>
    </row>
    <row r="1866" spans="1:13">
      <c r="A1866" t="s">
        <v>2386</v>
      </c>
      <c r="B1866" t="s">
        <v>2390</v>
      </c>
      <c r="C1866" t="s">
        <v>113</v>
      </c>
      <c r="D1866">
        <v>4</v>
      </c>
      <c r="E1866">
        <v>0</v>
      </c>
      <c r="F1866">
        <v>0</v>
      </c>
      <c r="H1866" t="s">
        <v>155</v>
      </c>
      <c r="I1866">
        <f t="shared" si="87"/>
        <v>0</v>
      </c>
      <c r="J1866">
        <f t="shared" si="88"/>
        <v>0</v>
      </c>
      <c r="L1866" t="str">
        <f t="shared" si="89"/>
        <v>6315DONGOLOCKING</v>
      </c>
      <c r="M1866" t="s">
        <v>1434</v>
      </c>
    </row>
    <row r="1867" spans="1:13">
      <c r="A1867" t="s">
        <v>2386</v>
      </c>
      <c r="B1867" t="s">
        <v>2391</v>
      </c>
      <c r="C1867" t="s">
        <v>113</v>
      </c>
      <c r="D1867">
        <v>4</v>
      </c>
      <c r="E1867">
        <v>0</v>
      </c>
      <c r="F1867">
        <v>0</v>
      </c>
      <c r="H1867" t="s">
        <v>155</v>
      </c>
      <c r="I1867">
        <f t="shared" si="87"/>
        <v>0</v>
      </c>
      <c r="J1867">
        <f t="shared" si="88"/>
        <v>0</v>
      </c>
      <c r="L1867" t="str">
        <f t="shared" si="89"/>
        <v>6315GUNDARING</v>
      </c>
      <c r="M1867" t="s">
        <v>1434</v>
      </c>
    </row>
    <row r="1868" spans="1:13">
      <c r="A1868" t="s">
        <v>2386</v>
      </c>
      <c r="B1868" t="s">
        <v>2392</v>
      </c>
      <c r="C1868" t="s">
        <v>113</v>
      </c>
      <c r="D1868">
        <v>4</v>
      </c>
      <c r="E1868">
        <v>0</v>
      </c>
      <c r="F1868">
        <v>0</v>
      </c>
      <c r="H1868" t="s">
        <v>155</v>
      </c>
      <c r="I1868">
        <f t="shared" si="87"/>
        <v>0</v>
      </c>
      <c r="J1868">
        <f t="shared" si="88"/>
        <v>0</v>
      </c>
      <c r="L1868" t="str">
        <f t="shared" si="89"/>
        <v>6315JALORAN</v>
      </c>
      <c r="M1868" t="s">
        <v>1434</v>
      </c>
    </row>
    <row r="1869" spans="1:13">
      <c r="A1869" t="s">
        <v>2386</v>
      </c>
      <c r="B1869" t="s">
        <v>2393</v>
      </c>
      <c r="C1869" t="s">
        <v>113</v>
      </c>
      <c r="D1869">
        <v>4</v>
      </c>
      <c r="E1869">
        <v>0</v>
      </c>
      <c r="F1869">
        <v>0</v>
      </c>
      <c r="H1869" t="s">
        <v>155</v>
      </c>
      <c r="I1869">
        <f t="shared" si="87"/>
        <v>0</v>
      </c>
      <c r="J1869">
        <f t="shared" si="88"/>
        <v>0</v>
      </c>
      <c r="L1869" t="str">
        <f t="shared" si="89"/>
        <v>6315LIME LAKE</v>
      </c>
      <c r="M1869" t="s">
        <v>1434</v>
      </c>
    </row>
    <row r="1870" spans="1:13">
      <c r="A1870" t="s">
        <v>2386</v>
      </c>
      <c r="B1870" t="s">
        <v>2394</v>
      </c>
      <c r="C1870" t="s">
        <v>113</v>
      </c>
      <c r="D1870">
        <v>4</v>
      </c>
      <c r="E1870">
        <v>0</v>
      </c>
      <c r="F1870">
        <v>0</v>
      </c>
      <c r="H1870" t="s">
        <v>155</v>
      </c>
      <c r="I1870">
        <f t="shared" si="87"/>
        <v>0</v>
      </c>
      <c r="J1870">
        <f t="shared" si="88"/>
        <v>0</v>
      </c>
      <c r="L1870" t="str">
        <f t="shared" si="89"/>
        <v>6315MINDING</v>
      </c>
      <c r="M1870" t="s">
        <v>1434</v>
      </c>
    </row>
    <row r="1871" spans="1:13">
      <c r="A1871" t="s">
        <v>2386</v>
      </c>
      <c r="B1871" t="s">
        <v>2395</v>
      </c>
      <c r="C1871" t="s">
        <v>113</v>
      </c>
      <c r="D1871">
        <v>4</v>
      </c>
      <c r="E1871">
        <v>0</v>
      </c>
      <c r="F1871">
        <v>0</v>
      </c>
      <c r="H1871" t="s">
        <v>155</v>
      </c>
      <c r="I1871">
        <f t="shared" si="87"/>
        <v>0</v>
      </c>
      <c r="J1871">
        <f t="shared" si="88"/>
        <v>0</v>
      </c>
      <c r="L1871" t="str">
        <f t="shared" si="89"/>
        <v>6315PIESSEVILLE</v>
      </c>
      <c r="M1871" t="s">
        <v>1434</v>
      </c>
    </row>
    <row r="1872" spans="1:13">
      <c r="A1872" t="s">
        <v>2386</v>
      </c>
      <c r="B1872" t="s">
        <v>2396</v>
      </c>
      <c r="C1872" t="s">
        <v>113</v>
      </c>
      <c r="D1872">
        <v>4</v>
      </c>
      <c r="E1872">
        <v>0</v>
      </c>
      <c r="F1872">
        <v>0</v>
      </c>
      <c r="H1872" t="s">
        <v>155</v>
      </c>
      <c r="I1872">
        <f t="shared" si="87"/>
        <v>0</v>
      </c>
      <c r="J1872">
        <f t="shared" si="88"/>
        <v>0</v>
      </c>
      <c r="L1872" t="str">
        <f t="shared" si="89"/>
        <v>6315WAGIN</v>
      </c>
      <c r="M1872" t="s">
        <v>1434</v>
      </c>
    </row>
    <row r="1873" spans="1:13">
      <c r="A1873" t="s">
        <v>2386</v>
      </c>
      <c r="B1873" t="s">
        <v>2397</v>
      </c>
      <c r="C1873" t="s">
        <v>113</v>
      </c>
      <c r="D1873">
        <v>4</v>
      </c>
      <c r="E1873">
        <v>0</v>
      </c>
      <c r="F1873">
        <v>0</v>
      </c>
      <c r="H1873" t="s">
        <v>155</v>
      </c>
      <c r="I1873">
        <f t="shared" si="87"/>
        <v>0</v>
      </c>
      <c r="J1873">
        <f t="shared" si="88"/>
        <v>0</v>
      </c>
      <c r="L1873" t="str">
        <f t="shared" si="89"/>
        <v>6315WEDGECARRUP</v>
      </c>
      <c r="M1873" t="s">
        <v>1434</v>
      </c>
    </row>
    <row r="1874" spans="1:13">
      <c r="A1874" t="s">
        <v>2398</v>
      </c>
      <c r="B1874" t="s">
        <v>2399</v>
      </c>
      <c r="C1874" t="s">
        <v>113</v>
      </c>
      <c r="D1874">
        <v>4</v>
      </c>
      <c r="E1874">
        <v>0</v>
      </c>
      <c r="F1874">
        <v>0</v>
      </c>
      <c r="H1874" t="s">
        <v>155</v>
      </c>
      <c r="I1874">
        <f t="shared" si="87"/>
        <v>0</v>
      </c>
      <c r="J1874">
        <f t="shared" si="88"/>
        <v>0</v>
      </c>
      <c r="L1874" t="str">
        <f t="shared" si="89"/>
        <v>6313HIGHBURY</v>
      </c>
      <c r="M1874" t="s">
        <v>1434</v>
      </c>
    </row>
    <row r="1875" spans="1:13">
      <c r="A1875" t="s">
        <v>2400</v>
      </c>
      <c r="B1875" t="s">
        <v>2401</v>
      </c>
      <c r="C1875" t="s">
        <v>113</v>
      </c>
      <c r="D1875">
        <v>4</v>
      </c>
      <c r="E1875">
        <v>0</v>
      </c>
      <c r="F1875">
        <v>0</v>
      </c>
      <c r="H1875" t="s">
        <v>155</v>
      </c>
      <c r="I1875">
        <f t="shared" si="87"/>
        <v>0</v>
      </c>
      <c r="J1875">
        <f t="shared" si="88"/>
        <v>0</v>
      </c>
      <c r="L1875" t="str">
        <f t="shared" si="89"/>
        <v>6312BOUNDAIN</v>
      </c>
      <c r="M1875" t="s">
        <v>1434</v>
      </c>
    </row>
    <row r="1876" spans="1:13">
      <c r="A1876" t="s">
        <v>2400</v>
      </c>
      <c r="B1876" t="s">
        <v>2402</v>
      </c>
      <c r="C1876" t="s">
        <v>113</v>
      </c>
      <c r="D1876">
        <v>4</v>
      </c>
      <c r="E1876">
        <v>0</v>
      </c>
      <c r="F1876">
        <v>0</v>
      </c>
      <c r="H1876" t="s">
        <v>155</v>
      </c>
      <c r="I1876">
        <f t="shared" si="87"/>
        <v>0</v>
      </c>
      <c r="J1876">
        <f t="shared" si="88"/>
        <v>0</v>
      </c>
      <c r="L1876" t="str">
        <f t="shared" si="89"/>
        <v>6312DUMBERNING</v>
      </c>
      <c r="M1876" t="s">
        <v>1434</v>
      </c>
    </row>
    <row r="1877" spans="1:13">
      <c r="A1877" t="s">
        <v>2400</v>
      </c>
      <c r="B1877" t="s">
        <v>2403</v>
      </c>
      <c r="C1877" t="s">
        <v>113</v>
      </c>
      <c r="D1877">
        <v>4</v>
      </c>
      <c r="E1877">
        <v>0</v>
      </c>
      <c r="F1877">
        <v>0</v>
      </c>
      <c r="H1877" t="s">
        <v>155</v>
      </c>
      <c r="I1877">
        <f t="shared" si="87"/>
        <v>0</v>
      </c>
      <c r="J1877">
        <f t="shared" si="88"/>
        <v>0</v>
      </c>
      <c r="L1877" t="str">
        <f t="shared" si="89"/>
        <v>6312HILLSIDE</v>
      </c>
      <c r="M1877" t="s">
        <v>1434</v>
      </c>
    </row>
    <row r="1878" spans="1:13">
      <c r="A1878" t="s">
        <v>2400</v>
      </c>
      <c r="B1878" t="s">
        <v>2404</v>
      </c>
      <c r="C1878" t="s">
        <v>113</v>
      </c>
      <c r="D1878">
        <v>4</v>
      </c>
      <c r="E1878">
        <v>0</v>
      </c>
      <c r="F1878">
        <v>0</v>
      </c>
      <c r="H1878" t="s">
        <v>155</v>
      </c>
      <c r="I1878">
        <f t="shared" si="87"/>
        <v>0</v>
      </c>
      <c r="J1878">
        <f t="shared" si="88"/>
        <v>0</v>
      </c>
      <c r="L1878" t="str">
        <f t="shared" si="89"/>
        <v>6312MINIGIN</v>
      </c>
      <c r="M1878" t="s">
        <v>1434</v>
      </c>
    </row>
    <row r="1879" spans="1:13">
      <c r="A1879" t="s">
        <v>2400</v>
      </c>
      <c r="B1879" t="s">
        <v>2405</v>
      </c>
      <c r="C1879" t="s">
        <v>113</v>
      </c>
      <c r="D1879">
        <v>4</v>
      </c>
      <c r="E1879">
        <v>0</v>
      </c>
      <c r="F1879">
        <v>0</v>
      </c>
      <c r="H1879" t="s">
        <v>155</v>
      </c>
      <c r="I1879">
        <f t="shared" si="87"/>
        <v>0</v>
      </c>
      <c r="J1879">
        <f t="shared" si="88"/>
        <v>0</v>
      </c>
      <c r="L1879" t="str">
        <f t="shared" si="89"/>
        <v>6312NARROGIN</v>
      </c>
      <c r="M1879" t="s">
        <v>1434</v>
      </c>
    </row>
    <row r="1880" spans="1:13">
      <c r="A1880" t="s">
        <v>2400</v>
      </c>
      <c r="B1880" t="s">
        <v>2406</v>
      </c>
      <c r="C1880" t="s">
        <v>113</v>
      </c>
      <c r="D1880">
        <v>4</v>
      </c>
      <c r="E1880">
        <v>0</v>
      </c>
      <c r="F1880">
        <v>0</v>
      </c>
      <c r="H1880" t="s">
        <v>155</v>
      </c>
      <c r="I1880">
        <f t="shared" si="87"/>
        <v>0</v>
      </c>
      <c r="J1880">
        <f t="shared" si="88"/>
        <v>0</v>
      </c>
      <c r="L1880" t="str">
        <f t="shared" si="89"/>
        <v>6312NARROGIN VALLEY</v>
      </c>
      <c r="M1880" t="s">
        <v>1434</v>
      </c>
    </row>
    <row r="1881" spans="1:13">
      <c r="A1881" t="s">
        <v>2400</v>
      </c>
      <c r="B1881" t="s">
        <v>2407</v>
      </c>
      <c r="C1881" t="s">
        <v>113</v>
      </c>
      <c r="D1881">
        <v>4</v>
      </c>
      <c r="E1881">
        <v>0</v>
      </c>
      <c r="F1881">
        <v>0</v>
      </c>
      <c r="H1881" t="s">
        <v>155</v>
      </c>
      <c r="I1881">
        <f t="shared" si="87"/>
        <v>0</v>
      </c>
      <c r="J1881">
        <f t="shared" si="88"/>
        <v>0</v>
      </c>
      <c r="L1881" t="str">
        <f t="shared" si="89"/>
        <v>6312NOMANS LAKE</v>
      </c>
      <c r="M1881" t="s">
        <v>1434</v>
      </c>
    </row>
    <row r="1882" spans="1:13">
      <c r="A1882" t="s">
        <v>2400</v>
      </c>
      <c r="B1882" t="s">
        <v>2408</v>
      </c>
      <c r="C1882" t="s">
        <v>113</v>
      </c>
      <c r="D1882">
        <v>4</v>
      </c>
      <c r="E1882">
        <v>0</v>
      </c>
      <c r="F1882">
        <v>0</v>
      </c>
      <c r="H1882" t="s">
        <v>155</v>
      </c>
      <c r="I1882">
        <f t="shared" si="87"/>
        <v>0</v>
      </c>
      <c r="J1882">
        <f t="shared" si="88"/>
        <v>0</v>
      </c>
      <c r="L1882" t="str">
        <f t="shared" si="89"/>
        <v>6312TOOLIBIN</v>
      </c>
      <c r="M1882" t="s">
        <v>1434</v>
      </c>
    </row>
    <row r="1883" spans="1:13">
      <c r="A1883" t="s">
        <v>2400</v>
      </c>
      <c r="B1883" t="s">
        <v>2409</v>
      </c>
      <c r="C1883" t="s">
        <v>113</v>
      </c>
      <c r="D1883">
        <v>4</v>
      </c>
      <c r="E1883">
        <v>0</v>
      </c>
      <c r="F1883">
        <v>0</v>
      </c>
      <c r="H1883" t="s">
        <v>155</v>
      </c>
      <c r="I1883">
        <f t="shared" si="87"/>
        <v>0</v>
      </c>
      <c r="J1883">
        <f t="shared" si="88"/>
        <v>0</v>
      </c>
      <c r="L1883" t="str">
        <f t="shared" si="89"/>
        <v>6312YILLIMINNING</v>
      </c>
      <c r="M1883" t="s">
        <v>1434</v>
      </c>
    </row>
    <row r="1884" spans="1:13">
      <c r="A1884" t="s">
        <v>2410</v>
      </c>
      <c r="B1884" t="s">
        <v>2411</v>
      </c>
      <c r="C1884" t="s">
        <v>113</v>
      </c>
      <c r="D1884">
        <v>4</v>
      </c>
      <c r="E1884">
        <v>0</v>
      </c>
      <c r="F1884">
        <v>0</v>
      </c>
      <c r="H1884" t="s">
        <v>103</v>
      </c>
      <c r="I1884">
        <f t="shared" si="87"/>
        <v>0</v>
      </c>
      <c r="J1884">
        <f t="shared" si="88"/>
        <v>0</v>
      </c>
      <c r="L1884" t="str">
        <f t="shared" si="89"/>
        <v>6311COMMODINE</v>
      </c>
      <c r="M1884" t="s">
        <v>1434</v>
      </c>
    </row>
    <row r="1885" spans="1:13">
      <c r="A1885" t="s">
        <v>2410</v>
      </c>
      <c r="B1885" t="s">
        <v>2412</v>
      </c>
      <c r="C1885" t="s">
        <v>113</v>
      </c>
      <c r="D1885">
        <v>4</v>
      </c>
      <c r="E1885">
        <v>0</v>
      </c>
      <c r="F1885">
        <v>0</v>
      </c>
      <c r="H1885" t="s">
        <v>103</v>
      </c>
      <c r="I1885">
        <f t="shared" si="87"/>
        <v>0</v>
      </c>
      <c r="J1885">
        <f t="shared" si="88"/>
        <v>0</v>
      </c>
      <c r="L1885" t="str">
        <f t="shared" si="89"/>
        <v>6311CONTINE</v>
      </c>
      <c r="M1885" t="s">
        <v>1434</v>
      </c>
    </row>
    <row r="1886" spans="1:13">
      <c r="A1886" t="s">
        <v>2410</v>
      </c>
      <c r="B1886" t="s">
        <v>2413</v>
      </c>
      <c r="C1886" t="s">
        <v>113</v>
      </c>
      <c r="D1886">
        <v>4</v>
      </c>
      <c r="E1886">
        <v>0</v>
      </c>
      <c r="F1886">
        <v>0</v>
      </c>
      <c r="H1886" t="s">
        <v>103</v>
      </c>
      <c r="I1886">
        <f t="shared" si="87"/>
        <v>0</v>
      </c>
      <c r="J1886">
        <f t="shared" si="88"/>
        <v>0</v>
      </c>
      <c r="L1886" t="str">
        <f t="shared" si="89"/>
        <v>6311CUBALLING</v>
      </c>
      <c r="M1886" t="s">
        <v>1434</v>
      </c>
    </row>
    <row r="1887" spans="1:13">
      <c r="A1887" t="s">
        <v>2410</v>
      </c>
      <c r="B1887" t="s">
        <v>2414</v>
      </c>
      <c r="C1887" t="s">
        <v>113</v>
      </c>
      <c r="D1887">
        <v>4</v>
      </c>
      <c r="E1887">
        <v>0</v>
      </c>
      <c r="F1887">
        <v>0</v>
      </c>
      <c r="H1887" t="s">
        <v>103</v>
      </c>
      <c r="I1887">
        <f t="shared" si="87"/>
        <v>0</v>
      </c>
      <c r="J1887">
        <f t="shared" si="88"/>
        <v>0</v>
      </c>
      <c r="L1887" t="str">
        <f t="shared" si="89"/>
        <v>6311DRYANDRA</v>
      </c>
      <c r="M1887" t="s">
        <v>1434</v>
      </c>
    </row>
    <row r="1888" spans="1:13">
      <c r="A1888" t="s">
        <v>2410</v>
      </c>
      <c r="B1888" t="s">
        <v>2415</v>
      </c>
      <c r="C1888" t="s">
        <v>113</v>
      </c>
      <c r="D1888">
        <v>4</v>
      </c>
      <c r="E1888">
        <v>0</v>
      </c>
      <c r="F1888">
        <v>0</v>
      </c>
      <c r="H1888" t="s">
        <v>103</v>
      </c>
      <c r="I1888">
        <f t="shared" si="87"/>
        <v>0</v>
      </c>
      <c r="J1888">
        <f t="shared" si="88"/>
        <v>0</v>
      </c>
      <c r="L1888" t="str">
        <f t="shared" si="89"/>
        <v>6311LOL GRAY</v>
      </c>
      <c r="M1888" t="s">
        <v>1434</v>
      </c>
    </row>
    <row r="1889" spans="1:13">
      <c r="A1889" t="s">
        <v>2410</v>
      </c>
      <c r="B1889" t="s">
        <v>2416</v>
      </c>
      <c r="C1889" t="s">
        <v>113</v>
      </c>
      <c r="D1889">
        <v>4</v>
      </c>
      <c r="E1889">
        <v>0</v>
      </c>
      <c r="F1889">
        <v>0</v>
      </c>
      <c r="H1889" t="s">
        <v>103</v>
      </c>
      <c r="I1889">
        <f t="shared" si="87"/>
        <v>0</v>
      </c>
      <c r="J1889">
        <f t="shared" si="88"/>
        <v>0</v>
      </c>
      <c r="L1889" t="str">
        <f t="shared" si="89"/>
        <v>6311TOWNSENDALE</v>
      </c>
      <c r="M1889" t="s">
        <v>1434</v>
      </c>
    </row>
    <row r="1890" spans="1:13">
      <c r="A1890" t="s">
        <v>2410</v>
      </c>
      <c r="B1890" t="s">
        <v>2417</v>
      </c>
      <c r="C1890" t="s">
        <v>113</v>
      </c>
      <c r="D1890">
        <v>4</v>
      </c>
      <c r="E1890">
        <v>0</v>
      </c>
      <c r="F1890">
        <v>0</v>
      </c>
      <c r="H1890" t="s">
        <v>103</v>
      </c>
      <c r="I1890">
        <f t="shared" si="87"/>
        <v>0</v>
      </c>
      <c r="J1890">
        <f t="shared" si="88"/>
        <v>0</v>
      </c>
      <c r="L1890" t="str">
        <f t="shared" si="89"/>
        <v>6311WARDERING</v>
      </c>
      <c r="M1890" t="s">
        <v>1434</v>
      </c>
    </row>
    <row r="1891" spans="1:13">
      <c r="A1891" t="s">
        <v>2410</v>
      </c>
      <c r="B1891" t="s">
        <v>2418</v>
      </c>
      <c r="C1891" t="s">
        <v>113</v>
      </c>
      <c r="D1891">
        <v>4</v>
      </c>
      <c r="E1891">
        <v>0</v>
      </c>
      <c r="F1891">
        <v>0</v>
      </c>
      <c r="H1891" t="s">
        <v>103</v>
      </c>
      <c r="I1891">
        <f t="shared" si="87"/>
        <v>0</v>
      </c>
      <c r="J1891">
        <f t="shared" si="88"/>
        <v>0</v>
      </c>
      <c r="L1891" t="str">
        <f t="shared" si="89"/>
        <v>6311YORNANING</v>
      </c>
      <c r="M1891" t="s">
        <v>1434</v>
      </c>
    </row>
    <row r="1892" spans="1:13">
      <c r="A1892" t="s">
        <v>2419</v>
      </c>
      <c r="B1892" t="s">
        <v>2420</v>
      </c>
      <c r="C1892" t="s">
        <v>113</v>
      </c>
      <c r="D1892">
        <v>4</v>
      </c>
      <c r="E1892">
        <v>0</v>
      </c>
      <c r="F1892">
        <v>0</v>
      </c>
      <c r="H1892" t="s">
        <v>155</v>
      </c>
      <c r="I1892">
        <f t="shared" si="87"/>
        <v>0</v>
      </c>
      <c r="J1892">
        <f t="shared" si="88"/>
        <v>0</v>
      </c>
      <c r="L1892" t="str">
        <f t="shared" si="89"/>
        <v>6309EAST POPANYINNING</v>
      </c>
      <c r="M1892" t="s">
        <v>1434</v>
      </c>
    </row>
    <row r="1893" spans="1:13">
      <c r="A1893" t="s">
        <v>2419</v>
      </c>
      <c r="B1893" t="s">
        <v>2421</v>
      </c>
      <c r="C1893" t="s">
        <v>113</v>
      </c>
      <c r="D1893">
        <v>4</v>
      </c>
      <c r="E1893">
        <v>0</v>
      </c>
      <c r="F1893">
        <v>0</v>
      </c>
      <c r="H1893" t="s">
        <v>155</v>
      </c>
      <c r="I1893">
        <f t="shared" si="87"/>
        <v>0</v>
      </c>
      <c r="J1893">
        <f t="shared" si="88"/>
        <v>0</v>
      </c>
      <c r="L1893" t="str">
        <f t="shared" si="89"/>
        <v>6309POPANYINNING</v>
      </c>
      <c r="M1893" t="s">
        <v>1434</v>
      </c>
    </row>
    <row r="1894" spans="1:13">
      <c r="A1894" t="s">
        <v>2419</v>
      </c>
      <c r="B1894" t="s">
        <v>2422</v>
      </c>
      <c r="C1894" t="s">
        <v>113</v>
      </c>
      <c r="D1894">
        <v>4</v>
      </c>
      <c r="E1894">
        <v>0</v>
      </c>
      <c r="F1894">
        <v>0</v>
      </c>
      <c r="H1894" t="s">
        <v>155</v>
      </c>
      <c r="I1894">
        <f t="shared" si="87"/>
        <v>0</v>
      </c>
      <c r="J1894">
        <f t="shared" si="88"/>
        <v>0</v>
      </c>
      <c r="L1894" t="str">
        <f t="shared" si="89"/>
        <v>6309STRATHERNE</v>
      </c>
      <c r="M1894" t="s">
        <v>1434</v>
      </c>
    </row>
    <row r="1895" spans="1:13">
      <c r="A1895" t="s">
        <v>2419</v>
      </c>
      <c r="B1895" t="s">
        <v>2423</v>
      </c>
      <c r="C1895" t="s">
        <v>113</v>
      </c>
      <c r="D1895">
        <v>4</v>
      </c>
      <c r="E1895">
        <v>0</v>
      </c>
      <c r="F1895">
        <v>0</v>
      </c>
      <c r="H1895" t="s">
        <v>155</v>
      </c>
      <c r="I1895">
        <f t="shared" si="87"/>
        <v>0</v>
      </c>
      <c r="J1895">
        <f t="shared" si="88"/>
        <v>0</v>
      </c>
      <c r="L1895" t="str">
        <f t="shared" si="89"/>
        <v>6309WEST POPANYINNING</v>
      </c>
      <c r="M1895" t="s">
        <v>1434</v>
      </c>
    </row>
    <row r="1896" spans="1:13">
      <c r="A1896" t="s">
        <v>2424</v>
      </c>
      <c r="B1896" t="s">
        <v>2425</v>
      </c>
      <c r="C1896" t="s">
        <v>113</v>
      </c>
      <c r="D1896">
        <v>4</v>
      </c>
      <c r="E1896">
        <v>0</v>
      </c>
      <c r="F1896">
        <v>0</v>
      </c>
      <c r="H1896" t="s">
        <v>155</v>
      </c>
      <c r="I1896">
        <f t="shared" si="87"/>
        <v>0</v>
      </c>
      <c r="J1896">
        <f t="shared" si="88"/>
        <v>0</v>
      </c>
      <c r="L1896" t="str">
        <f t="shared" si="89"/>
        <v>6308CODJATOTINE</v>
      </c>
      <c r="M1896" t="s">
        <v>1434</v>
      </c>
    </row>
    <row r="1897" spans="1:13">
      <c r="A1897" t="s">
        <v>2424</v>
      </c>
      <c r="B1897" t="s">
        <v>2426</v>
      </c>
      <c r="C1897" t="s">
        <v>113</v>
      </c>
      <c r="D1897">
        <v>4</v>
      </c>
      <c r="E1897">
        <v>0</v>
      </c>
      <c r="F1897">
        <v>0</v>
      </c>
      <c r="H1897" t="s">
        <v>155</v>
      </c>
      <c r="I1897">
        <f t="shared" si="87"/>
        <v>0</v>
      </c>
      <c r="J1897">
        <f t="shared" si="88"/>
        <v>0</v>
      </c>
      <c r="L1897" t="str">
        <f t="shared" si="89"/>
        <v>6308DWARDA</v>
      </c>
      <c r="M1897" t="s">
        <v>1434</v>
      </c>
    </row>
    <row r="1898" spans="1:13">
      <c r="A1898" t="s">
        <v>2424</v>
      </c>
      <c r="B1898" t="s">
        <v>2427</v>
      </c>
      <c r="C1898" t="s">
        <v>113</v>
      </c>
      <c r="D1898">
        <v>4</v>
      </c>
      <c r="E1898">
        <v>0</v>
      </c>
      <c r="F1898">
        <v>0</v>
      </c>
      <c r="H1898" t="s">
        <v>155</v>
      </c>
      <c r="I1898">
        <f t="shared" si="87"/>
        <v>0</v>
      </c>
      <c r="J1898">
        <f t="shared" si="88"/>
        <v>0</v>
      </c>
      <c r="L1898" t="str">
        <f t="shared" si="89"/>
        <v>6308EAST PINGELLY</v>
      </c>
      <c r="M1898" t="s">
        <v>1434</v>
      </c>
    </row>
    <row r="1899" spans="1:13">
      <c r="A1899" t="s">
        <v>2424</v>
      </c>
      <c r="B1899" t="s">
        <v>2428</v>
      </c>
      <c r="C1899" t="s">
        <v>113</v>
      </c>
      <c r="D1899">
        <v>4</v>
      </c>
      <c r="E1899">
        <v>0</v>
      </c>
      <c r="F1899">
        <v>0</v>
      </c>
      <c r="H1899" t="s">
        <v>155</v>
      </c>
      <c r="I1899">
        <f t="shared" si="87"/>
        <v>0</v>
      </c>
      <c r="J1899">
        <f t="shared" si="88"/>
        <v>0</v>
      </c>
      <c r="L1899" t="str">
        <f t="shared" si="89"/>
        <v>6308GILLIMANNING</v>
      </c>
      <c r="M1899" t="s">
        <v>1434</v>
      </c>
    </row>
    <row r="1900" spans="1:13">
      <c r="A1900" t="s">
        <v>2424</v>
      </c>
      <c r="B1900" t="s">
        <v>887</v>
      </c>
      <c r="C1900" t="s">
        <v>113</v>
      </c>
      <c r="D1900">
        <v>4</v>
      </c>
      <c r="E1900">
        <v>0</v>
      </c>
      <c r="F1900">
        <v>0</v>
      </c>
      <c r="H1900" t="s">
        <v>155</v>
      </c>
      <c r="I1900">
        <f t="shared" si="87"/>
        <v>0</v>
      </c>
      <c r="J1900">
        <f t="shared" si="88"/>
        <v>0</v>
      </c>
      <c r="L1900" t="str">
        <f t="shared" si="89"/>
        <v>6308HASTINGS</v>
      </c>
      <c r="M1900" t="s">
        <v>1434</v>
      </c>
    </row>
    <row r="1901" spans="1:13">
      <c r="A1901" t="s">
        <v>2424</v>
      </c>
      <c r="B1901" t="s">
        <v>2429</v>
      </c>
      <c r="C1901" t="s">
        <v>113</v>
      </c>
      <c r="D1901">
        <v>4</v>
      </c>
      <c r="E1901">
        <v>0</v>
      </c>
      <c r="F1901">
        <v>0</v>
      </c>
      <c r="H1901" t="s">
        <v>155</v>
      </c>
      <c r="I1901">
        <f t="shared" si="87"/>
        <v>0</v>
      </c>
      <c r="J1901">
        <f t="shared" si="88"/>
        <v>0</v>
      </c>
      <c r="L1901" t="str">
        <f t="shared" si="89"/>
        <v>6308PINGELLY</v>
      </c>
      <c r="M1901" t="s">
        <v>1434</v>
      </c>
    </row>
    <row r="1902" spans="1:13">
      <c r="A1902" t="s">
        <v>2424</v>
      </c>
      <c r="B1902" t="s">
        <v>2430</v>
      </c>
      <c r="C1902" t="s">
        <v>113</v>
      </c>
      <c r="D1902">
        <v>4</v>
      </c>
      <c r="E1902">
        <v>0</v>
      </c>
      <c r="F1902">
        <v>0</v>
      </c>
      <c r="H1902" t="s">
        <v>155</v>
      </c>
      <c r="I1902">
        <f t="shared" si="87"/>
        <v>0</v>
      </c>
      <c r="J1902">
        <f t="shared" si="88"/>
        <v>0</v>
      </c>
      <c r="L1902" t="str">
        <f t="shared" si="89"/>
        <v>6308PUMPHREYS BRIDGE</v>
      </c>
      <c r="M1902" t="s">
        <v>1434</v>
      </c>
    </row>
    <row r="1903" spans="1:13">
      <c r="A1903" t="s">
        <v>2424</v>
      </c>
      <c r="B1903" t="s">
        <v>2431</v>
      </c>
      <c r="C1903" t="s">
        <v>113</v>
      </c>
      <c r="D1903">
        <v>4</v>
      </c>
      <c r="E1903">
        <v>0</v>
      </c>
      <c r="F1903">
        <v>0</v>
      </c>
      <c r="H1903" t="s">
        <v>155</v>
      </c>
      <c r="I1903">
        <f t="shared" si="87"/>
        <v>0</v>
      </c>
      <c r="J1903">
        <f t="shared" si="88"/>
        <v>0</v>
      </c>
      <c r="L1903" t="str">
        <f t="shared" si="89"/>
        <v>6308SPRINGS</v>
      </c>
      <c r="M1903" t="s">
        <v>1434</v>
      </c>
    </row>
    <row r="1904" spans="1:13">
      <c r="A1904" t="s">
        <v>2424</v>
      </c>
      <c r="B1904" t="s">
        <v>2432</v>
      </c>
      <c r="C1904" t="s">
        <v>113</v>
      </c>
      <c r="D1904">
        <v>4</v>
      </c>
      <c r="E1904">
        <v>0</v>
      </c>
      <c r="F1904">
        <v>0</v>
      </c>
      <c r="H1904" t="s">
        <v>155</v>
      </c>
      <c r="I1904">
        <f t="shared" si="87"/>
        <v>0</v>
      </c>
      <c r="J1904">
        <f t="shared" si="88"/>
        <v>0</v>
      </c>
      <c r="L1904" t="str">
        <f t="shared" si="89"/>
        <v>6308WANDERING</v>
      </c>
      <c r="M1904" t="s">
        <v>1434</v>
      </c>
    </row>
    <row r="1905" spans="1:13">
      <c r="A1905" t="s">
        <v>2424</v>
      </c>
      <c r="B1905" t="s">
        <v>2433</v>
      </c>
      <c r="C1905" t="s">
        <v>113</v>
      </c>
      <c r="D1905">
        <v>4</v>
      </c>
      <c r="E1905">
        <v>0</v>
      </c>
      <c r="F1905">
        <v>0</v>
      </c>
      <c r="H1905" t="s">
        <v>155</v>
      </c>
      <c r="I1905">
        <f t="shared" si="87"/>
        <v>0</v>
      </c>
      <c r="J1905">
        <f t="shared" si="88"/>
        <v>0</v>
      </c>
      <c r="L1905" t="str">
        <f t="shared" si="89"/>
        <v>6308WEST PINGELLY</v>
      </c>
      <c r="M1905" t="s">
        <v>1434</v>
      </c>
    </row>
    <row r="1906" spans="1:13">
      <c r="A1906" t="s">
        <v>2434</v>
      </c>
      <c r="B1906" t="s">
        <v>2435</v>
      </c>
      <c r="C1906" t="s">
        <v>113</v>
      </c>
      <c r="D1906">
        <v>4</v>
      </c>
      <c r="E1906">
        <v>0</v>
      </c>
      <c r="F1906">
        <v>0</v>
      </c>
      <c r="H1906" t="s">
        <v>155</v>
      </c>
      <c r="I1906">
        <f t="shared" si="87"/>
        <v>0</v>
      </c>
      <c r="J1906">
        <f t="shared" si="88"/>
        <v>0</v>
      </c>
      <c r="L1906" t="str">
        <f t="shared" si="89"/>
        <v>6306ALDERSYDE</v>
      </c>
      <c r="M1906" t="s">
        <v>1434</v>
      </c>
    </row>
    <row r="1907" spans="1:13">
      <c r="A1907" t="s">
        <v>2434</v>
      </c>
      <c r="B1907" t="s">
        <v>2436</v>
      </c>
      <c r="C1907" t="s">
        <v>113</v>
      </c>
      <c r="D1907">
        <v>4</v>
      </c>
      <c r="E1907">
        <v>0</v>
      </c>
      <c r="F1907">
        <v>0</v>
      </c>
      <c r="H1907" t="s">
        <v>155</v>
      </c>
      <c r="I1907">
        <f t="shared" si="87"/>
        <v>0</v>
      </c>
      <c r="J1907">
        <f t="shared" si="88"/>
        <v>0</v>
      </c>
      <c r="L1907" t="str">
        <f t="shared" si="89"/>
        <v>6306BROOKTON</v>
      </c>
      <c r="M1907" t="s">
        <v>1434</v>
      </c>
    </row>
    <row r="1908" spans="1:13">
      <c r="A1908" t="s">
        <v>2434</v>
      </c>
      <c r="B1908" t="s">
        <v>2437</v>
      </c>
      <c r="C1908" t="s">
        <v>113</v>
      </c>
      <c r="D1908">
        <v>4</v>
      </c>
      <c r="E1908">
        <v>0</v>
      </c>
      <c r="F1908">
        <v>0</v>
      </c>
      <c r="H1908" t="s">
        <v>155</v>
      </c>
      <c r="I1908">
        <f t="shared" si="87"/>
        <v>0</v>
      </c>
      <c r="J1908">
        <f t="shared" si="88"/>
        <v>0</v>
      </c>
      <c r="L1908" t="str">
        <f t="shared" si="89"/>
        <v>6306BULYEE</v>
      </c>
      <c r="M1908" t="s">
        <v>1434</v>
      </c>
    </row>
    <row r="1909" spans="1:13">
      <c r="A1909" t="s">
        <v>2434</v>
      </c>
      <c r="B1909" t="s">
        <v>2438</v>
      </c>
      <c r="C1909" t="s">
        <v>113</v>
      </c>
      <c r="D1909">
        <v>4</v>
      </c>
      <c r="E1909">
        <v>0</v>
      </c>
      <c r="F1909">
        <v>0</v>
      </c>
      <c r="H1909" t="s">
        <v>155</v>
      </c>
      <c r="I1909">
        <f t="shared" si="87"/>
        <v>0</v>
      </c>
      <c r="J1909">
        <f t="shared" si="88"/>
        <v>0</v>
      </c>
      <c r="L1909" t="str">
        <f t="shared" si="89"/>
        <v>6306JELCOBINE</v>
      </c>
      <c r="M1909" t="s">
        <v>1434</v>
      </c>
    </row>
    <row r="1910" spans="1:13">
      <c r="A1910" t="s">
        <v>2434</v>
      </c>
      <c r="B1910" t="s">
        <v>2439</v>
      </c>
      <c r="C1910" t="s">
        <v>113</v>
      </c>
      <c r="D1910">
        <v>4</v>
      </c>
      <c r="E1910">
        <v>0</v>
      </c>
      <c r="F1910">
        <v>0</v>
      </c>
      <c r="H1910" t="s">
        <v>155</v>
      </c>
      <c r="I1910">
        <f t="shared" si="87"/>
        <v>0</v>
      </c>
      <c r="J1910">
        <f t="shared" si="88"/>
        <v>0</v>
      </c>
      <c r="L1910" t="str">
        <f t="shared" si="89"/>
        <v>6306KWEDA</v>
      </c>
      <c r="M1910" t="s">
        <v>1434</v>
      </c>
    </row>
    <row r="1911" spans="1:13">
      <c r="A1911" t="s">
        <v>2440</v>
      </c>
      <c r="B1911" t="s">
        <v>2441</v>
      </c>
      <c r="C1911" t="s">
        <v>113</v>
      </c>
      <c r="D1911">
        <v>4</v>
      </c>
      <c r="E1911">
        <v>0</v>
      </c>
      <c r="F1911">
        <v>0</v>
      </c>
      <c r="H1911" t="s">
        <v>155</v>
      </c>
      <c r="I1911">
        <f t="shared" si="87"/>
        <v>0</v>
      </c>
      <c r="J1911">
        <f t="shared" si="88"/>
        <v>0</v>
      </c>
      <c r="L1911" t="str">
        <f t="shared" si="89"/>
        <v>6304BALLY BALLY</v>
      </c>
      <c r="M1911" t="s">
        <v>1434</v>
      </c>
    </row>
    <row r="1912" spans="1:13">
      <c r="A1912" t="s">
        <v>2440</v>
      </c>
      <c r="B1912" t="s">
        <v>2442</v>
      </c>
      <c r="C1912" t="s">
        <v>113</v>
      </c>
      <c r="D1912">
        <v>4</v>
      </c>
      <c r="E1912">
        <v>0</v>
      </c>
      <c r="F1912">
        <v>0</v>
      </c>
      <c r="H1912" t="s">
        <v>155</v>
      </c>
      <c r="I1912">
        <f t="shared" si="87"/>
        <v>0</v>
      </c>
      <c r="J1912">
        <f t="shared" si="88"/>
        <v>0</v>
      </c>
      <c r="L1912" t="str">
        <f t="shared" si="89"/>
        <v>6304BEVERLEY</v>
      </c>
      <c r="M1912" t="s">
        <v>1434</v>
      </c>
    </row>
    <row r="1913" spans="1:13">
      <c r="A1913" t="s">
        <v>2440</v>
      </c>
      <c r="B1913" t="s">
        <v>2443</v>
      </c>
      <c r="C1913" t="s">
        <v>113</v>
      </c>
      <c r="D1913">
        <v>4</v>
      </c>
      <c r="E1913">
        <v>0</v>
      </c>
      <c r="F1913">
        <v>0</v>
      </c>
      <c r="H1913" t="s">
        <v>155</v>
      </c>
      <c r="I1913">
        <f t="shared" si="87"/>
        <v>0</v>
      </c>
      <c r="J1913">
        <f t="shared" si="88"/>
        <v>0</v>
      </c>
      <c r="L1913" t="str">
        <f t="shared" si="89"/>
        <v>6304DALE</v>
      </c>
      <c r="M1913" t="s">
        <v>1434</v>
      </c>
    </row>
    <row r="1914" spans="1:13">
      <c r="A1914" t="s">
        <v>2440</v>
      </c>
      <c r="B1914" t="s">
        <v>2444</v>
      </c>
      <c r="C1914" t="s">
        <v>113</v>
      </c>
      <c r="D1914">
        <v>4</v>
      </c>
      <c r="E1914">
        <v>0</v>
      </c>
      <c r="F1914">
        <v>0</v>
      </c>
      <c r="H1914" t="s">
        <v>155</v>
      </c>
      <c r="I1914">
        <f t="shared" si="87"/>
        <v>0</v>
      </c>
      <c r="J1914">
        <f t="shared" si="88"/>
        <v>0</v>
      </c>
      <c r="L1914" t="str">
        <f t="shared" si="89"/>
        <v>6304EAST BEVERLEY</v>
      </c>
      <c r="M1914" t="s">
        <v>1434</v>
      </c>
    </row>
    <row r="1915" spans="1:13">
      <c r="A1915" t="s">
        <v>2440</v>
      </c>
      <c r="B1915" t="s">
        <v>2445</v>
      </c>
      <c r="C1915" t="s">
        <v>113</v>
      </c>
      <c r="D1915">
        <v>4</v>
      </c>
      <c r="E1915">
        <v>0</v>
      </c>
      <c r="F1915">
        <v>0</v>
      </c>
      <c r="H1915" t="s">
        <v>155</v>
      </c>
      <c r="I1915">
        <f t="shared" si="87"/>
        <v>0</v>
      </c>
      <c r="J1915">
        <f t="shared" si="88"/>
        <v>0</v>
      </c>
      <c r="L1915" t="str">
        <f t="shared" si="89"/>
        <v>6304KOKEBY</v>
      </c>
      <c r="M1915" t="s">
        <v>1434</v>
      </c>
    </row>
    <row r="1916" spans="1:13">
      <c r="A1916" t="s">
        <v>2440</v>
      </c>
      <c r="B1916" t="s">
        <v>2446</v>
      </c>
      <c r="C1916" t="s">
        <v>113</v>
      </c>
      <c r="D1916">
        <v>4</v>
      </c>
      <c r="E1916">
        <v>0</v>
      </c>
      <c r="F1916">
        <v>0</v>
      </c>
      <c r="H1916" t="s">
        <v>155</v>
      </c>
      <c r="I1916">
        <f t="shared" si="87"/>
        <v>0</v>
      </c>
      <c r="J1916">
        <f t="shared" si="88"/>
        <v>0</v>
      </c>
      <c r="L1916" t="str">
        <f t="shared" si="89"/>
        <v>6304MORBINNING</v>
      </c>
      <c r="M1916" t="s">
        <v>1434</v>
      </c>
    </row>
    <row r="1917" spans="1:13">
      <c r="A1917" t="s">
        <v>2440</v>
      </c>
      <c r="B1917" t="s">
        <v>2447</v>
      </c>
      <c r="C1917" t="s">
        <v>113</v>
      </c>
      <c r="D1917">
        <v>4</v>
      </c>
      <c r="E1917">
        <v>0</v>
      </c>
      <c r="F1917">
        <v>0</v>
      </c>
      <c r="H1917" t="s">
        <v>155</v>
      </c>
      <c r="I1917">
        <f t="shared" si="87"/>
        <v>0</v>
      </c>
      <c r="J1917">
        <f t="shared" si="88"/>
        <v>0</v>
      </c>
      <c r="L1917" t="str">
        <f t="shared" si="89"/>
        <v>6304WESTDALE</v>
      </c>
      <c r="M1917" t="s">
        <v>1434</v>
      </c>
    </row>
    <row r="1918" spans="1:13">
      <c r="A1918" t="s">
        <v>2448</v>
      </c>
      <c r="B1918" t="s">
        <v>2449</v>
      </c>
      <c r="C1918" t="s">
        <v>113</v>
      </c>
      <c r="D1918">
        <v>4</v>
      </c>
      <c r="E1918">
        <v>0</v>
      </c>
      <c r="F1918">
        <v>0</v>
      </c>
      <c r="H1918" t="s">
        <v>155</v>
      </c>
      <c r="I1918">
        <f t="shared" si="87"/>
        <v>0</v>
      </c>
      <c r="J1918">
        <f t="shared" si="88"/>
        <v>0</v>
      </c>
      <c r="L1918" t="str">
        <f t="shared" si="89"/>
        <v>6302BADGIN</v>
      </c>
      <c r="M1918" t="s">
        <v>1434</v>
      </c>
    </row>
    <row r="1919" spans="1:13">
      <c r="A1919" t="s">
        <v>2448</v>
      </c>
      <c r="B1919" t="s">
        <v>2450</v>
      </c>
      <c r="C1919" t="s">
        <v>113</v>
      </c>
      <c r="D1919">
        <v>4</v>
      </c>
      <c r="E1919">
        <v>0</v>
      </c>
      <c r="F1919">
        <v>0</v>
      </c>
      <c r="H1919" t="s">
        <v>155</v>
      </c>
      <c r="I1919">
        <f t="shared" si="87"/>
        <v>0</v>
      </c>
      <c r="J1919">
        <f t="shared" si="88"/>
        <v>0</v>
      </c>
      <c r="L1919" t="str">
        <f t="shared" si="89"/>
        <v>6302BALLADONG</v>
      </c>
      <c r="M1919" t="s">
        <v>1434</v>
      </c>
    </row>
    <row r="1920" spans="1:13">
      <c r="A1920" t="s">
        <v>2448</v>
      </c>
      <c r="B1920" t="s">
        <v>2451</v>
      </c>
      <c r="C1920" t="s">
        <v>113</v>
      </c>
      <c r="D1920">
        <v>4</v>
      </c>
      <c r="E1920">
        <v>0</v>
      </c>
      <c r="F1920">
        <v>0</v>
      </c>
      <c r="H1920" t="s">
        <v>155</v>
      </c>
      <c r="I1920">
        <f t="shared" si="87"/>
        <v>0</v>
      </c>
      <c r="J1920">
        <f t="shared" si="88"/>
        <v>0</v>
      </c>
      <c r="L1920" t="str">
        <f t="shared" si="89"/>
        <v>6302BURGES</v>
      </c>
      <c r="M1920" t="s">
        <v>1434</v>
      </c>
    </row>
    <row r="1921" spans="1:13">
      <c r="A1921" t="s">
        <v>2448</v>
      </c>
      <c r="B1921" t="s">
        <v>2452</v>
      </c>
      <c r="C1921" t="s">
        <v>113</v>
      </c>
      <c r="D1921">
        <v>4</v>
      </c>
      <c r="E1921">
        <v>0</v>
      </c>
      <c r="F1921">
        <v>0</v>
      </c>
      <c r="H1921" t="s">
        <v>155</v>
      </c>
      <c r="I1921">
        <f t="shared" si="87"/>
        <v>0</v>
      </c>
      <c r="J1921">
        <f t="shared" si="88"/>
        <v>0</v>
      </c>
      <c r="L1921" t="str">
        <f t="shared" si="89"/>
        <v>6302CALJIE</v>
      </c>
      <c r="M1921" t="s">
        <v>1434</v>
      </c>
    </row>
    <row r="1922" spans="1:13">
      <c r="A1922" t="s">
        <v>2448</v>
      </c>
      <c r="B1922" t="s">
        <v>2453</v>
      </c>
      <c r="C1922" t="s">
        <v>113</v>
      </c>
      <c r="D1922">
        <v>4</v>
      </c>
      <c r="E1922">
        <v>0</v>
      </c>
      <c r="F1922">
        <v>0</v>
      </c>
      <c r="H1922" t="s">
        <v>155</v>
      </c>
      <c r="I1922">
        <f t="shared" ref="I1922:I1985" si="90">IF(ISERROR(VLOOKUP(A1922,SelPostCode,1,FALSE)),0,1)</f>
        <v>0</v>
      </c>
      <c r="J1922">
        <f t="shared" ref="J1922:J1985" si="91">IF(I1922=0,0,IF(ISERROR(VLOOKUP(B1922,SelSuburb,1,FALSE)),0,1))</f>
        <v>0</v>
      </c>
      <c r="L1922" t="str">
        <f t="shared" ref="L1922:L1985" si="92">CONCATENATE(A1922,B1922)</f>
        <v>6302COLD HARBOUR</v>
      </c>
      <c r="M1922" t="s">
        <v>1434</v>
      </c>
    </row>
    <row r="1923" spans="1:13">
      <c r="A1923" t="s">
        <v>2448</v>
      </c>
      <c r="B1923" t="s">
        <v>2454</v>
      </c>
      <c r="C1923" t="s">
        <v>113</v>
      </c>
      <c r="D1923">
        <v>4</v>
      </c>
      <c r="E1923">
        <v>0</v>
      </c>
      <c r="F1923">
        <v>0</v>
      </c>
      <c r="H1923" t="s">
        <v>155</v>
      </c>
      <c r="I1923">
        <f t="shared" si="90"/>
        <v>0</v>
      </c>
      <c r="J1923">
        <f t="shared" si="91"/>
        <v>0</v>
      </c>
      <c r="L1923" t="str">
        <f t="shared" si="92"/>
        <v>6302DALIAK</v>
      </c>
      <c r="M1923" t="s">
        <v>1434</v>
      </c>
    </row>
    <row r="1924" spans="1:13">
      <c r="A1924" t="s">
        <v>2448</v>
      </c>
      <c r="B1924" t="s">
        <v>2455</v>
      </c>
      <c r="C1924" t="s">
        <v>113</v>
      </c>
      <c r="D1924">
        <v>4</v>
      </c>
      <c r="E1924">
        <v>0</v>
      </c>
      <c r="F1924">
        <v>0</v>
      </c>
      <c r="H1924" t="s">
        <v>155</v>
      </c>
      <c r="I1924">
        <f t="shared" si="90"/>
        <v>0</v>
      </c>
      <c r="J1924">
        <f t="shared" si="91"/>
        <v>0</v>
      </c>
      <c r="L1924" t="str">
        <f t="shared" si="92"/>
        <v>6302FLINT</v>
      </c>
      <c r="M1924" t="s">
        <v>1434</v>
      </c>
    </row>
    <row r="1925" spans="1:13">
      <c r="A1925" t="s">
        <v>2448</v>
      </c>
      <c r="B1925" t="s">
        <v>2456</v>
      </c>
      <c r="C1925" t="s">
        <v>113</v>
      </c>
      <c r="D1925">
        <v>4</v>
      </c>
      <c r="E1925">
        <v>0</v>
      </c>
      <c r="F1925">
        <v>0</v>
      </c>
      <c r="H1925" t="s">
        <v>155</v>
      </c>
      <c r="I1925">
        <f t="shared" si="90"/>
        <v>0</v>
      </c>
      <c r="J1925">
        <f t="shared" si="91"/>
        <v>0</v>
      </c>
      <c r="L1925" t="str">
        <f t="shared" si="92"/>
        <v>6302FLYNN</v>
      </c>
      <c r="M1925" t="s">
        <v>1434</v>
      </c>
    </row>
    <row r="1926" spans="1:13">
      <c r="A1926" t="s">
        <v>2448</v>
      </c>
      <c r="B1926" t="s">
        <v>2457</v>
      </c>
      <c r="C1926" t="s">
        <v>113</v>
      </c>
      <c r="D1926">
        <v>4</v>
      </c>
      <c r="E1926">
        <v>0</v>
      </c>
      <c r="F1926">
        <v>0</v>
      </c>
      <c r="H1926" t="s">
        <v>155</v>
      </c>
      <c r="I1926">
        <f t="shared" si="90"/>
        <v>0</v>
      </c>
      <c r="J1926">
        <f t="shared" si="91"/>
        <v>0</v>
      </c>
      <c r="L1926" t="str">
        <f t="shared" si="92"/>
        <v>6302GILGERING</v>
      </c>
      <c r="M1926" t="s">
        <v>1434</v>
      </c>
    </row>
    <row r="1927" spans="1:13">
      <c r="A1927" t="s">
        <v>2448</v>
      </c>
      <c r="B1927" t="s">
        <v>2458</v>
      </c>
      <c r="C1927" t="s">
        <v>113</v>
      </c>
      <c r="D1927">
        <v>4</v>
      </c>
      <c r="E1927">
        <v>0</v>
      </c>
      <c r="F1927">
        <v>0</v>
      </c>
      <c r="H1927" t="s">
        <v>155</v>
      </c>
      <c r="I1927">
        <f t="shared" si="90"/>
        <v>0</v>
      </c>
      <c r="J1927">
        <f t="shared" si="91"/>
        <v>0</v>
      </c>
      <c r="L1927" t="str">
        <f t="shared" si="92"/>
        <v>6302GREENHILLS</v>
      </c>
      <c r="M1927" t="s">
        <v>1434</v>
      </c>
    </row>
    <row r="1928" spans="1:13">
      <c r="A1928" t="s">
        <v>2448</v>
      </c>
      <c r="B1928" t="s">
        <v>2459</v>
      </c>
      <c r="C1928" t="s">
        <v>113</v>
      </c>
      <c r="D1928">
        <v>4</v>
      </c>
      <c r="E1928">
        <v>0</v>
      </c>
      <c r="F1928">
        <v>0</v>
      </c>
      <c r="H1928" t="s">
        <v>155</v>
      </c>
      <c r="I1928">
        <f t="shared" si="90"/>
        <v>0</v>
      </c>
      <c r="J1928">
        <f t="shared" si="91"/>
        <v>0</v>
      </c>
      <c r="L1928" t="str">
        <f t="shared" si="92"/>
        <v>6302GWAMBYGINE</v>
      </c>
      <c r="M1928" t="s">
        <v>1434</v>
      </c>
    </row>
    <row r="1929" spans="1:13">
      <c r="A1929" t="s">
        <v>2448</v>
      </c>
      <c r="B1929" t="s">
        <v>2460</v>
      </c>
      <c r="C1929" t="s">
        <v>113</v>
      </c>
      <c r="D1929">
        <v>4</v>
      </c>
      <c r="E1929">
        <v>0</v>
      </c>
      <c r="F1929">
        <v>0</v>
      </c>
      <c r="H1929" t="s">
        <v>155</v>
      </c>
      <c r="I1929">
        <f t="shared" si="90"/>
        <v>0</v>
      </c>
      <c r="J1929">
        <f t="shared" si="91"/>
        <v>0</v>
      </c>
      <c r="L1929" t="str">
        <f t="shared" si="92"/>
        <v>6302INKPEN</v>
      </c>
      <c r="M1929" t="s">
        <v>1434</v>
      </c>
    </row>
    <row r="1930" spans="1:13">
      <c r="A1930" t="s">
        <v>2448</v>
      </c>
      <c r="B1930" t="s">
        <v>2461</v>
      </c>
      <c r="C1930" t="s">
        <v>113</v>
      </c>
      <c r="D1930">
        <v>4</v>
      </c>
      <c r="E1930">
        <v>0</v>
      </c>
      <c r="F1930">
        <v>0</v>
      </c>
      <c r="H1930" t="s">
        <v>155</v>
      </c>
      <c r="I1930">
        <f t="shared" si="90"/>
        <v>0</v>
      </c>
      <c r="J1930">
        <f t="shared" si="91"/>
        <v>0</v>
      </c>
      <c r="L1930" t="str">
        <f t="shared" si="92"/>
        <v>6302KAURING</v>
      </c>
      <c r="M1930" t="s">
        <v>1434</v>
      </c>
    </row>
    <row r="1931" spans="1:13">
      <c r="A1931" t="s">
        <v>2448</v>
      </c>
      <c r="B1931" t="s">
        <v>2462</v>
      </c>
      <c r="C1931" t="s">
        <v>113</v>
      </c>
      <c r="D1931">
        <v>4</v>
      </c>
      <c r="E1931">
        <v>0</v>
      </c>
      <c r="F1931">
        <v>0</v>
      </c>
      <c r="H1931" t="s">
        <v>155</v>
      </c>
      <c r="I1931">
        <f t="shared" si="90"/>
        <v>0</v>
      </c>
      <c r="J1931">
        <f t="shared" si="91"/>
        <v>0</v>
      </c>
      <c r="L1931" t="str">
        <f t="shared" si="92"/>
        <v>6302MALEBELLING</v>
      </c>
      <c r="M1931" t="s">
        <v>1434</v>
      </c>
    </row>
    <row r="1932" spans="1:13">
      <c r="A1932" t="s">
        <v>2448</v>
      </c>
      <c r="B1932" t="s">
        <v>2463</v>
      </c>
      <c r="C1932" t="s">
        <v>113</v>
      </c>
      <c r="D1932">
        <v>4</v>
      </c>
      <c r="E1932">
        <v>0</v>
      </c>
      <c r="F1932">
        <v>0</v>
      </c>
      <c r="H1932" t="s">
        <v>155</v>
      </c>
      <c r="I1932">
        <f t="shared" si="90"/>
        <v>0</v>
      </c>
      <c r="J1932">
        <f t="shared" si="91"/>
        <v>0</v>
      </c>
      <c r="L1932" t="str">
        <f t="shared" si="92"/>
        <v>6302MOUNT HARDEY</v>
      </c>
      <c r="M1932" t="s">
        <v>1434</v>
      </c>
    </row>
    <row r="1933" spans="1:13">
      <c r="A1933" t="s">
        <v>2448</v>
      </c>
      <c r="B1933" t="s">
        <v>2464</v>
      </c>
      <c r="C1933" t="s">
        <v>113</v>
      </c>
      <c r="D1933">
        <v>4</v>
      </c>
      <c r="E1933">
        <v>0</v>
      </c>
      <c r="F1933">
        <v>0</v>
      </c>
      <c r="H1933" t="s">
        <v>155</v>
      </c>
      <c r="I1933">
        <f t="shared" si="90"/>
        <v>0</v>
      </c>
      <c r="J1933">
        <f t="shared" si="91"/>
        <v>0</v>
      </c>
      <c r="L1933" t="str">
        <f t="shared" si="92"/>
        <v>6302MOUNT OBSERVATION</v>
      </c>
      <c r="M1933" t="s">
        <v>1434</v>
      </c>
    </row>
    <row r="1934" spans="1:13">
      <c r="A1934" t="s">
        <v>2448</v>
      </c>
      <c r="B1934" t="s">
        <v>2465</v>
      </c>
      <c r="C1934" t="s">
        <v>113</v>
      </c>
      <c r="D1934">
        <v>4</v>
      </c>
      <c r="E1934">
        <v>0</v>
      </c>
      <c r="F1934">
        <v>0</v>
      </c>
      <c r="H1934" t="s">
        <v>155</v>
      </c>
      <c r="I1934">
        <f t="shared" si="90"/>
        <v>0</v>
      </c>
      <c r="J1934">
        <f t="shared" si="91"/>
        <v>0</v>
      </c>
      <c r="L1934" t="str">
        <f t="shared" si="92"/>
        <v>6302NARRALOGGAN</v>
      </c>
      <c r="M1934" t="s">
        <v>1434</v>
      </c>
    </row>
    <row r="1935" spans="1:13">
      <c r="A1935" t="s">
        <v>2448</v>
      </c>
      <c r="B1935" t="s">
        <v>2466</v>
      </c>
      <c r="C1935" t="s">
        <v>113</v>
      </c>
      <c r="D1935">
        <v>4</v>
      </c>
      <c r="E1935">
        <v>0</v>
      </c>
      <c r="F1935">
        <v>0</v>
      </c>
      <c r="H1935" t="s">
        <v>155</v>
      </c>
      <c r="I1935">
        <f t="shared" si="90"/>
        <v>0</v>
      </c>
      <c r="J1935">
        <f t="shared" si="91"/>
        <v>0</v>
      </c>
      <c r="L1935" t="str">
        <f t="shared" si="92"/>
        <v>6302QUELLINGTON</v>
      </c>
      <c r="M1935" t="s">
        <v>1434</v>
      </c>
    </row>
    <row r="1936" spans="1:13">
      <c r="A1936" t="s">
        <v>2448</v>
      </c>
      <c r="B1936" t="s">
        <v>2467</v>
      </c>
      <c r="C1936" t="s">
        <v>113</v>
      </c>
      <c r="D1936">
        <v>4</v>
      </c>
      <c r="E1936">
        <v>0</v>
      </c>
      <c r="F1936">
        <v>0</v>
      </c>
      <c r="H1936" t="s">
        <v>155</v>
      </c>
      <c r="I1936">
        <f t="shared" si="90"/>
        <v>0</v>
      </c>
      <c r="J1936">
        <f t="shared" si="91"/>
        <v>0</v>
      </c>
      <c r="L1936" t="str">
        <f t="shared" si="92"/>
        <v>6302ST RONANS</v>
      </c>
      <c r="M1936" t="s">
        <v>1434</v>
      </c>
    </row>
    <row r="1937" spans="1:13">
      <c r="A1937" t="s">
        <v>2448</v>
      </c>
      <c r="B1937" t="s">
        <v>2468</v>
      </c>
      <c r="C1937" t="s">
        <v>113</v>
      </c>
      <c r="D1937">
        <v>4</v>
      </c>
      <c r="E1937">
        <v>0</v>
      </c>
      <c r="F1937">
        <v>0</v>
      </c>
      <c r="H1937" t="s">
        <v>155</v>
      </c>
      <c r="I1937">
        <f t="shared" si="90"/>
        <v>0</v>
      </c>
      <c r="J1937">
        <f t="shared" si="91"/>
        <v>0</v>
      </c>
      <c r="L1937" t="str">
        <f t="shared" si="92"/>
        <v>6302TALBOT</v>
      </c>
      <c r="M1937" t="s">
        <v>1434</v>
      </c>
    </row>
    <row r="1938" spans="1:13">
      <c r="A1938" t="s">
        <v>2448</v>
      </c>
      <c r="B1938" t="s">
        <v>2469</v>
      </c>
      <c r="C1938" t="s">
        <v>113</v>
      </c>
      <c r="D1938">
        <v>4</v>
      </c>
      <c r="E1938">
        <v>0</v>
      </c>
      <c r="F1938">
        <v>0</v>
      </c>
      <c r="H1938" t="s">
        <v>155</v>
      </c>
      <c r="I1938">
        <f t="shared" si="90"/>
        <v>0</v>
      </c>
      <c r="J1938">
        <f t="shared" si="91"/>
        <v>0</v>
      </c>
      <c r="L1938" t="str">
        <f t="shared" si="92"/>
        <v>6302TALBOT WEST</v>
      </c>
      <c r="M1938" t="s">
        <v>1434</v>
      </c>
    </row>
    <row r="1939" spans="1:13">
      <c r="A1939" t="s">
        <v>2448</v>
      </c>
      <c r="B1939" t="s">
        <v>2470</v>
      </c>
      <c r="C1939" t="s">
        <v>113</v>
      </c>
      <c r="D1939">
        <v>4</v>
      </c>
      <c r="E1939">
        <v>0</v>
      </c>
      <c r="F1939">
        <v>0</v>
      </c>
      <c r="H1939" t="s">
        <v>155</v>
      </c>
      <c r="I1939">
        <f t="shared" si="90"/>
        <v>0</v>
      </c>
      <c r="J1939">
        <f t="shared" si="91"/>
        <v>0</v>
      </c>
      <c r="L1939" t="str">
        <f t="shared" si="92"/>
        <v>6302WILBERFORCE</v>
      </c>
      <c r="M1939" t="s">
        <v>1434</v>
      </c>
    </row>
    <row r="1940" spans="1:13">
      <c r="A1940" t="s">
        <v>2448</v>
      </c>
      <c r="B1940" t="s">
        <v>2471</v>
      </c>
      <c r="C1940" t="s">
        <v>113</v>
      </c>
      <c r="D1940">
        <v>4</v>
      </c>
      <c r="E1940">
        <v>0</v>
      </c>
      <c r="F1940">
        <v>0</v>
      </c>
      <c r="H1940" t="s">
        <v>155</v>
      </c>
      <c r="I1940">
        <f t="shared" si="90"/>
        <v>0</v>
      </c>
      <c r="J1940">
        <f t="shared" si="91"/>
        <v>0</v>
      </c>
      <c r="L1940" t="str">
        <f t="shared" si="92"/>
        <v>6302YORK</v>
      </c>
      <c r="M1940" t="s">
        <v>1434</v>
      </c>
    </row>
    <row r="1941" spans="1:13">
      <c r="A1941" t="s">
        <v>2472</v>
      </c>
      <c r="B1941" t="s">
        <v>2473</v>
      </c>
      <c r="C1941" t="s">
        <v>113</v>
      </c>
      <c r="D1941">
        <v>2</v>
      </c>
      <c r="E1941">
        <v>0</v>
      </c>
      <c r="F1941">
        <v>2</v>
      </c>
      <c r="H1941" t="s">
        <v>155</v>
      </c>
      <c r="I1941">
        <f t="shared" si="90"/>
        <v>0</v>
      </c>
      <c r="J1941">
        <f t="shared" si="91"/>
        <v>0</v>
      </c>
      <c r="L1941" t="str">
        <f t="shared" si="92"/>
        <v>6290AUGUSTA</v>
      </c>
      <c r="M1941" t="s">
        <v>2055</v>
      </c>
    </row>
    <row r="1942" spans="1:13">
      <c r="A1942" t="s">
        <v>2472</v>
      </c>
      <c r="B1942" t="s">
        <v>2474</v>
      </c>
      <c r="C1942" t="s">
        <v>113</v>
      </c>
      <c r="D1942">
        <v>4</v>
      </c>
      <c r="E1942">
        <v>0</v>
      </c>
      <c r="F1942">
        <v>0</v>
      </c>
      <c r="H1942" t="s">
        <v>155</v>
      </c>
      <c r="I1942">
        <f t="shared" si="90"/>
        <v>0</v>
      </c>
      <c r="J1942">
        <f t="shared" si="91"/>
        <v>0</v>
      </c>
      <c r="L1942" t="str">
        <f t="shared" si="92"/>
        <v>6290DEEPDENE</v>
      </c>
      <c r="M1942" t="s">
        <v>2055</v>
      </c>
    </row>
    <row r="1943" spans="1:13">
      <c r="A1943" t="s">
        <v>2472</v>
      </c>
      <c r="B1943" t="s">
        <v>2475</v>
      </c>
      <c r="C1943" t="s">
        <v>113</v>
      </c>
      <c r="D1943">
        <v>4</v>
      </c>
      <c r="E1943">
        <v>0</v>
      </c>
      <c r="F1943">
        <v>0</v>
      </c>
      <c r="H1943" t="s">
        <v>155</v>
      </c>
      <c r="I1943">
        <f t="shared" si="90"/>
        <v>0</v>
      </c>
      <c r="J1943">
        <f t="shared" si="91"/>
        <v>0</v>
      </c>
      <c r="L1943" t="str">
        <f t="shared" si="92"/>
        <v>6290EAST AUGUSTA</v>
      </c>
      <c r="M1943" t="s">
        <v>2055</v>
      </c>
    </row>
    <row r="1944" spans="1:13">
      <c r="A1944" t="s">
        <v>2472</v>
      </c>
      <c r="B1944" t="s">
        <v>2476</v>
      </c>
      <c r="C1944" t="s">
        <v>113</v>
      </c>
      <c r="D1944">
        <v>4</v>
      </c>
      <c r="E1944">
        <v>0</v>
      </c>
      <c r="F1944">
        <v>0</v>
      </c>
      <c r="H1944" t="s">
        <v>155</v>
      </c>
      <c r="I1944">
        <f t="shared" si="90"/>
        <v>0</v>
      </c>
      <c r="J1944">
        <f t="shared" si="91"/>
        <v>0</v>
      </c>
      <c r="L1944" t="str">
        <f t="shared" si="92"/>
        <v>6290KUDARDUP</v>
      </c>
      <c r="M1944" t="s">
        <v>2055</v>
      </c>
    </row>
    <row r="1945" spans="1:13">
      <c r="A1945" t="s">
        <v>2472</v>
      </c>
      <c r="B1945" t="s">
        <v>2477</v>
      </c>
      <c r="C1945" t="s">
        <v>113</v>
      </c>
      <c r="D1945">
        <v>4</v>
      </c>
      <c r="E1945">
        <v>0</v>
      </c>
      <c r="F1945">
        <v>0</v>
      </c>
      <c r="H1945" t="s">
        <v>155</v>
      </c>
      <c r="I1945">
        <f t="shared" si="90"/>
        <v>0</v>
      </c>
      <c r="J1945">
        <f t="shared" si="91"/>
        <v>0</v>
      </c>
      <c r="L1945" t="str">
        <f t="shared" si="92"/>
        <v>6290LEEUWIN</v>
      </c>
      <c r="M1945" t="s">
        <v>2055</v>
      </c>
    </row>
    <row r="1946" spans="1:13">
      <c r="A1946" t="s">
        <v>2472</v>
      </c>
      <c r="B1946" t="s">
        <v>2478</v>
      </c>
      <c r="C1946" t="s">
        <v>113</v>
      </c>
      <c r="D1946">
        <v>5</v>
      </c>
      <c r="E1946">
        <v>0</v>
      </c>
      <c r="F1946">
        <v>0</v>
      </c>
      <c r="H1946" t="s">
        <v>155</v>
      </c>
      <c r="I1946">
        <f t="shared" si="90"/>
        <v>0</v>
      </c>
      <c r="J1946">
        <f t="shared" si="91"/>
        <v>0</v>
      </c>
      <c r="L1946" t="str">
        <f t="shared" si="92"/>
        <v>6290MOLLOY ISLAND</v>
      </c>
      <c r="M1946" t="s">
        <v>2055</v>
      </c>
    </row>
    <row r="1947" spans="1:13">
      <c r="A1947" t="s">
        <v>2479</v>
      </c>
      <c r="B1947" t="s">
        <v>2480</v>
      </c>
      <c r="C1947" t="s">
        <v>113</v>
      </c>
      <c r="D1947">
        <v>4</v>
      </c>
      <c r="E1947">
        <v>0</v>
      </c>
      <c r="F1947">
        <v>0</v>
      </c>
      <c r="H1947" t="s">
        <v>155</v>
      </c>
      <c r="I1947">
        <f t="shared" si="90"/>
        <v>0</v>
      </c>
      <c r="J1947">
        <f t="shared" si="91"/>
        <v>0</v>
      </c>
      <c r="L1947" t="str">
        <f t="shared" si="92"/>
        <v>6288ALEXANDRA BRIDGE</v>
      </c>
      <c r="M1947" t="s">
        <v>2055</v>
      </c>
    </row>
    <row r="1948" spans="1:13">
      <c r="A1948" t="s">
        <v>2479</v>
      </c>
      <c r="B1948" t="s">
        <v>2481</v>
      </c>
      <c r="C1948" t="s">
        <v>113</v>
      </c>
      <c r="D1948">
        <v>4</v>
      </c>
      <c r="E1948">
        <v>0</v>
      </c>
      <c r="F1948">
        <v>0</v>
      </c>
      <c r="H1948" t="s">
        <v>155</v>
      </c>
      <c r="I1948">
        <f t="shared" si="90"/>
        <v>0</v>
      </c>
      <c r="J1948">
        <f t="shared" si="91"/>
        <v>0</v>
      </c>
      <c r="L1948" t="str">
        <f t="shared" si="92"/>
        <v>6288COURTENAY</v>
      </c>
      <c r="M1948" t="s">
        <v>2055</v>
      </c>
    </row>
    <row r="1949" spans="1:13">
      <c r="A1949" t="s">
        <v>2479</v>
      </c>
      <c r="B1949" t="s">
        <v>2482</v>
      </c>
      <c r="C1949" t="s">
        <v>113</v>
      </c>
      <c r="D1949">
        <v>4</v>
      </c>
      <c r="E1949">
        <v>0</v>
      </c>
      <c r="F1949">
        <v>0</v>
      </c>
      <c r="H1949" t="s">
        <v>155</v>
      </c>
      <c r="I1949">
        <f t="shared" si="90"/>
        <v>0</v>
      </c>
      <c r="J1949">
        <f t="shared" si="91"/>
        <v>0</v>
      </c>
      <c r="L1949" t="str">
        <f t="shared" si="92"/>
        <v>6288HAMELIN BAY</v>
      </c>
      <c r="M1949" t="s">
        <v>2055</v>
      </c>
    </row>
    <row r="1950" spans="1:13">
      <c r="A1950" t="s">
        <v>2479</v>
      </c>
      <c r="B1950" t="s">
        <v>2483</v>
      </c>
      <c r="C1950" t="s">
        <v>113</v>
      </c>
      <c r="D1950">
        <v>4</v>
      </c>
      <c r="E1950">
        <v>0</v>
      </c>
      <c r="F1950">
        <v>0</v>
      </c>
      <c r="H1950" t="s">
        <v>155</v>
      </c>
      <c r="I1950">
        <f t="shared" si="90"/>
        <v>0</v>
      </c>
      <c r="J1950">
        <f t="shared" si="91"/>
        <v>0</v>
      </c>
      <c r="L1950" t="str">
        <f t="shared" si="92"/>
        <v>6288KARRIDALE</v>
      </c>
      <c r="M1950" t="s">
        <v>2055</v>
      </c>
    </row>
    <row r="1951" spans="1:13">
      <c r="A1951" t="s">
        <v>2479</v>
      </c>
      <c r="B1951" t="s">
        <v>2484</v>
      </c>
      <c r="C1951" t="s">
        <v>113</v>
      </c>
      <c r="D1951">
        <v>4</v>
      </c>
      <c r="E1951">
        <v>0</v>
      </c>
      <c r="F1951">
        <v>0</v>
      </c>
      <c r="H1951" t="s">
        <v>155</v>
      </c>
      <c r="I1951">
        <f t="shared" si="90"/>
        <v>0</v>
      </c>
      <c r="J1951">
        <f t="shared" si="91"/>
        <v>0</v>
      </c>
      <c r="L1951" t="str">
        <f t="shared" si="92"/>
        <v>6288NILLUP</v>
      </c>
      <c r="M1951" t="s">
        <v>2055</v>
      </c>
    </row>
    <row r="1952" spans="1:13">
      <c r="A1952" t="s">
        <v>2479</v>
      </c>
      <c r="B1952" t="s">
        <v>2485</v>
      </c>
      <c r="C1952" t="s">
        <v>113</v>
      </c>
      <c r="D1952">
        <v>4</v>
      </c>
      <c r="E1952">
        <v>0</v>
      </c>
      <c r="F1952">
        <v>0</v>
      </c>
      <c r="H1952" t="s">
        <v>155</v>
      </c>
      <c r="I1952">
        <f t="shared" si="90"/>
        <v>0</v>
      </c>
      <c r="J1952">
        <f t="shared" si="91"/>
        <v>0</v>
      </c>
      <c r="L1952" t="str">
        <f t="shared" si="92"/>
        <v>6288SCOTT RIVER</v>
      </c>
      <c r="M1952" t="s">
        <v>2055</v>
      </c>
    </row>
    <row r="1953" spans="1:13">
      <c r="A1953" t="s">
        <v>2479</v>
      </c>
      <c r="B1953" t="s">
        <v>2486</v>
      </c>
      <c r="C1953" t="s">
        <v>113</v>
      </c>
      <c r="D1953">
        <v>4</v>
      </c>
      <c r="E1953">
        <v>0</v>
      </c>
      <c r="F1953">
        <v>0</v>
      </c>
      <c r="H1953" t="s">
        <v>155</v>
      </c>
      <c r="I1953">
        <f t="shared" si="90"/>
        <v>0</v>
      </c>
      <c r="J1953">
        <f t="shared" si="91"/>
        <v>0</v>
      </c>
      <c r="L1953" t="str">
        <f t="shared" si="92"/>
        <v>6288WARNER GLEN</v>
      </c>
      <c r="M1953" t="s">
        <v>2055</v>
      </c>
    </row>
    <row r="1954" spans="1:13">
      <c r="A1954" t="s">
        <v>2487</v>
      </c>
      <c r="B1954" t="s">
        <v>2488</v>
      </c>
      <c r="C1954" t="s">
        <v>113</v>
      </c>
      <c r="D1954">
        <v>4</v>
      </c>
      <c r="E1954">
        <v>0</v>
      </c>
      <c r="F1954">
        <v>0</v>
      </c>
      <c r="H1954" t="s">
        <v>155</v>
      </c>
      <c r="I1954">
        <f t="shared" si="90"/>
        <v>0</v>
      </c>
      <c r="J1954">
        <f t="shared" si="91"/>
        <v>0</v>
      </c>
      <c r="L1954" t="str">
        <f t="shared" si="92"/>
        <v>6286BORANUP</v>
      </c>
      <c r="M1954" t="s">
        <v>2055</v>
      </c>
    </row>
    <row r="1955" spans="1:13">
      <c r="A1955" t="s">
        <v>2487</v>
      </c>
      <c r="B1955" t="s">
        <v>2489</v>
      </c>
      <c r="C1955" t="s">
        <v>113</v>
      </c>
      <c r="D1955">
        <v>4</v>
      </c>
      <c r="E1955">
        <v>0</v>
      </c>
      <c r="F1955">
        <v>0</v>
      </c>
      <c r="H1955" t="s">
        <v>155</v>
      </c>
      <c r="I1955">
        <f t="shared" si="90"/>
        <v>0</v>
      </c>
      <c r="J1955">
        <f t="shared" si="91"/>
        <v>0</v>
      </c>
      <c r="L1955" t="str">
        <f t="shared" si="92"/>
        <v>6286FOREST GROVE</v>
      </c>
      <c r="M1955" t="s">
        <v>2055</v>
      </c>
    </row>
    <row r="1956" spans="1:13">
      <c r="A1956" t="s">
        <v>2487</v>
      </c>
      <c r="B1956" t="s">
        <v>2490</v>
      </c>
      <c r="C1956" t="s">
        <v>113</v>
      </c>
      <c r="D1956">
        <v>4</v>
      </c>
      <c r="E1956">
        <v>0</v>
      </c>
      <c r="F1956">
        <v>0</v>
      </c>
      <c r="H1956" t="s">
        <v>155</v>
      </c>
      <c r="I1956">
        <f t="shared" si="90"/>
        <v>0</v>
      </c>
      <c r="J1956">
        <f t="shared" si="91"/>
        <v>0</v>
      </c>
      <c r="L1956" t="str">
        <f t="shared" si="92"/>
        <v>6286REDGATE</v>
      </c>
      <c r="M1956" t="s">
        <v>2055</v>
      </c>
    </row>
    <row r="1957" spans="1:13">
      <c r="A1957" t="s">
        <v>2487</v>
      </c>
      <c r="B1957" t="s">
        <v>2491</v>
      </c>
      <c r="C1957" t="s">
        <v>113</v>
      </c>
      <c r="D1957">
        <v>4</v>
      </c>
      <c r="E1957">
        <v>0</v>
      </c>
      <c r="F1957">
        <v>0</v>
      </c>
      <c r="H1957" t="s">
        <v>155</v>
      </c>
      <c r="I1957">
        <f t="shared" si="90"/>
        <v>0</v>
      </c>
      <c r="J1957">
        <f t="shared" si="91"/>
        <v>0</v>
      </c>
      <c r="L1957" t="str">
        <f t="shared" si="92"/>
        <v>6286WITCHCLIFFE</v>
      </c>
      <c r="M1957" t="s">
        <v>2055</v>
      </c>
    </row>
    <row r="1958" spans="1:13">
      <c r="A1958" t="s">
        <v>2492</v>
      </c>
      <c r="B1958" t="s">
        <v>2493</v>
      </c>
      <c r="C1958" t="s">
        <v>113</v>
      </c>
      <c r="D1958">
        <v>4</v>
      </c>
      <c r="E1958">
        <v>0</v>
      </c>
      <c r="F1958">
        <v>0</v>
      </c>
      <c r="H1958" t="s">
        <v>155</v>
      </c>
      <c r="I1958">
        <f t="shared" si="90"/>
        <v>0</v>
      </c>
      <c r="J1958">
        <f t="shared" si="91"/>
        <v>0</v>
      </c>
      <c r="L1958" t="str">
        <f t="shared" si="92"/>
        <v>6285BRAMLEY</v>
      </c>
      <c r="M1958" t="s">
        <v>2055</v>
      </c>
    </row>
    <row r="1959" spans="1:13">
      <c r="A1959" t="s">
        <v>2492</v>
      </c>
      <c r="B1959" t="s">
        <v>2494</v>
      </c>
      <c r="C1959" t="s">
        <v>113</v>
      </c>
      <c r="D1959">
        <v>3</v>
      </c>
      <c r="E1959">
        <v>0</v>
      </c>
      <c r="F1959">
        <v>0</v>
      </c>
      <c r="H1959" t="s">
        <v>155</v>
      </c>
      <c r="I1959">
        <f t="shared" si="90"/>
        <v>0</v>
      </c>
      <c r="J1959">
        <f t="shared" si="91"/>
        <v>0</v>
      </c>
      <c r="L1959" t="str">
        <f t="shared" si="92"/>
        <v>6285BURNSIDE</v>
      </c>
      <c r="M1959" t="s">
        <v>2055</v>
      </c>
    </row>
    <row r="1960" spans="1:13">
      <c r="A1960" t="s">
        <v>2492</v>
      </c>
      <c r="B1960" t="s">
        <v>2495</v>
      </c>
      <c r="C1960" t="s">
        <v>113</v>
      </c>
      <c r="D1960">
        <v>4</v>
      </c>
      <c r="E1960">
        <v>0</v>
      </c>
      <c r="F1960">
        <v>0</v>
      </c>
      <c r="H1960" t="s">
        <v>155</v>
      </c>
      <c r="I1960">
        <f t="shared" si="90"/>
        <v>0</v>
      </c>
      <c r="J1960">
        <f t="shared" si="91"/>
        <v>0</v>
      </c>
      <c r="L1960" t="str">
        <f t="shared" si="92"/>
        <v>6285GNARABUP</v>
      </c>
      <c r="M1960" t="s">
        <v>2055</v>
      </c>
    </row>
    <row r="1961" spans="1:13">
      <c r="A1961" t="s">
        <v>2492</v>
      </c>
      <c r="B1961" t="s">
        <v>2496</v>
      </c>
      <c r="C1961" t="s">
        <v>113</v>
      </c>
      <c r="D1961">
        <v>2</v>
      </c>
      <c r="E1961">
        <v>0</v>
      </c>
      <c r="F1961">
        <v>2</v>
      </c>
      <c r="H1961" t="s">
        <v>155</v>
      </c>
      <c r="I1961">
        <f t="shared" si="90"/>
        <v>0</v>
      </c>
      <c r="J1961">
        <f t="shared" si="91"/>
        <v>0</v>
      </c>
      <c r="L1961" t="str">
        <f t="shared" si="92"/>
        <v>6285MARGARET RIVER</v>
      </c>
      <c r="M1961" t="s">
        <v>2055</v>
      </c>
    </row>
    <row r="1962" spans="1:13">
      <c r="A1962" t="s">
        <v>2492</v>
      </c>
      <c r="B1962" t="s">
        <v>2497</v>
      </c>
      <c r="C1962" t="s">
        <v>113</v>
      </c>
      <c r="D1962">
        <v>4</v>
      </c>
      <c r="E1962">
        <v>0</v>
      </c>
      <c r="F1962">
        <v>0</v>
      </c>
      <c r="H1962" t="s">
        <v>155</v>
      </c>
      <c r="I1962">
        <f t="shared" si="90"/>
        <v>0</v>
      </c>
      <c r="J1962">
        <f t="shared" si="91"/>
        <v>0</v>
      </c>
      <c r="L1962" t="str">
        <f t="shared" si="92"/>
        <v>6285OSMINGTON</v>
      </c>
      <c r="M1962" t="s">
        <v>2055</v>
      </c>
    </row>
    <row r="1963" spans="1:13">
      <c r="A1963" t="s">
        <v>2492</v>
      </c>
      <c r="B1963" t="s">
        <v>2498</v>
      </c>
      <c r="C1963" t="s">
        <v>113</v>
      </c>
      <c r="D1963">
        <v>4</v>
      </c>
      <c r="E1963">
        <v>0</v>
      </c>
      <c r="F1963">
        <v>0</v>
      </c>
      <c r="H1963" t="s">
        <v>155</v>
      </c>
      <c r="I1963">
        <f t="shared" si="90"/>
        <v>0</v>
      </c>
      <c r="J1963">
        <f t="shared" si="91"/>
        <v>0</v>
      </c>
      <c r="L1963" t="str">
        <f t="shared" si="92"/>
        <v>6285PREVELLY</v>
      </c>
      <c r="M1963" t="s">
        <v>2055</v>
      </c>
    </row>
    <row r="1964" spans="1:13">
      <c r="A1964" t="s">
        <v>2492</v>
      </c>
      <c r="B1964" t="s">
        <v>2499</v>
      </c>
      <c r="C1964" t="s">
        <v>113</v>
      </c>
      <c r="D1964">
        <v>4</v>
      </c>
      <c r="E1964">
        <v>0</v>
      </c>
      <c r="F1964">
        <v>0</v>
      </c>
      <c r="H1964" t="s">
        <v>155</v>
      </c>
      <c r="I1964">
        <f t="shared" si="90"/>
        <v>0</v>
      </c>
      <c r="J1964">
        <f t="shared" si="91"/>
        <v>0</v>
      </c>
      <c r="L1964" t="str">
        <f t="shared" si="92"/>
        <v>6285ROSA BROOK</v>
      </c>
      <c r="M1964" t="s">
        <v>2055</v>
      </c>
    </row>
    <row r="1965" spans="1:13">
      <c r="A1965" t="s">
        <v>2492</v>
      </c>
      <c r="B1965" t="s">
        <v>2500</v>
      </c>
      <c r="C1965" t="s">
        <v>113</v>
      </c>
      <c r="D1965">
        <v>4</v>
      </c>
      <c r="E1965">
        <v>0</v>
      </c>
      <c r="F1965">
        <v>0</v>
      </c>
      <c r="H1965" t="s">
        <v>155</v>
      </c>
      <c r="I1965">
        <f t="shared" si="90"/>
        <v>0</v>
      </c>
      <c r="J1965">
        <f t="shared" si="91"/>
        <v>0</v>
      </c>
      <c r="L1965" t="str">
        <f t="shared" si="92"/>
        <v>6285ROSA GLEN</v>
      </c>
      <c r="M1965" t="s">
        <v>2055</v>
      </c>
    </row>
    <row r="1966" spans="1:13">
      <c r="A1966" t="s">
        <v>2492</v>
      </c>
      <c r="B1966" t="s">
        <v>2501</v>
      </c>
      <c r="C1966" t="s">
        <v>113</v>
      </c>
      <c r="D1966">
        <v>4</v>
      </c>
      <c r="E1966">
        <v>0</v>
      </c>
      <c r="F1966">
        <v>0</v>
      </c>
      <c r="H1966" t="s">
        <v>155</v>
      </c>
      <c r="I1966">
        <f t="shared" si="90"/>
        <v>0</v>
      </c>
      <c r="J1966">
        <f t="shared" si="91"/>
        <v>0</v>
      </c>
      <c r="L1966" t="str">
        <f t="shared" si="92"/>
        <v>6285SCHROEDER</v>
      </c>
      <c r="M1966" t="s">
        <v>2055</v>
      </c>
    </row>
    <row r="1967" spans="1:13">
      <c r="A1967" t="s">
        <v>2502</v>
      </c>
      <c r="B1967" t="s">
        <v>2503</v>
      </c>
      <c r="C1967" t="s">
        <v>113</v>
      </c>
      <c r="D1967">
        <v>4</v>
      </c>
      <c r="E1967">
        <v>0</v>
      </c>
      <c r="F1967">
        <v>0</v>
      </c>
      <c r="H1967" t="s">
        <v>155</v>
      </c>
      <c r="I1967">
        <f t="shared" si="90"/>
        <v>0</v>
      </c>
      <c r="J1967">
        <f t="shared" si="91"/>
        <v>0</v>
      </c>
      <c r="L1967" t="str">
        <f t="shared" si="92"/>
        <v>6284BAUDIN</v>
      </c>
      <c r="M1967" t="s">
        <v>2055</v>
      </c>
    </row>
    <row r="1968" spans="1:13">
      <c r="A1968" t="s">
        <v>2502</v>
      </c>
      <c r="B1968" t="s">
        <v>2504</v>
      </c>
      <c r="C1968" t="s">
        <v>113</v>
      </c>
      <c r="D1968">
        <v>4</v>
      </c>
      <c r="E1968">
        <v>0</v>
      </c>
      <c r="F1968">
        <v>0</v>
      </c>
      <c r="H1968" t="s">
        <v>155</v>
      </c>
      <c r="I1968">
        <f t="shared" si="90"/>
        <v>0</v>
      </c>
      <c r="J1968">
        <f t="shared" si="91"/>
        <v>0</v>
      </c>
      <c r="L1968" t="str">
        <f t="shared" si="92"/>
        <v>6284COWARAMUP</v>
      </c>
      <c r="M1968" t="s">
        <v>2055</v>
      </c>
    </row>
    <row r="1969" spans="1:13">
      <c r="A1969" t="s">
        <v>2502</v>
      </c>
      <c r="B1969" t="s">
        <v>2505</v>
      </c>
      <c r="C1969" t="s">
        <v>113</v>
      </c>
      <c r="D1969">
        <v>3</v>
      </c>
      <c r="E1969">
        <v>0</v>
      </c>
      <c r="F1969">
        <v>0</v>
      </c>
      <c r="H1969" t="s">
        <v>155</v>
      </c>
      <c r="I1969">
        <f t="shared" si="90"/>
        <v>0</v>
      </c>
      <c r="J1969">
        <f t="shared" si="91"/>
        <v>0</v>
      </c>
      <c r="L1969" t="str">
        <f t="shared" si="92"/>
        <v>6284GRACETOWN</v>
      </c>
      <c r="M1969" t="s">
        <v>2055</v>
      </c>
    </row>
    <row r="1970" spans="1:13">
      <c r="A1970" t="s">
        <v>2502</v>
      </c>
      <c r="B1970" t="s">
        <v>2506</v>
      </c>
      <c r="C1970" t="s">
        <v>113</v>
      </c>
      <c r="D1970">
        <v>4</v>
      </c>
      <c r="E1970">
        <v>0</v>
      </c>
      <c r="F1970">
        <v>0</v>
      </c>
      <c r="H1970" t="s">
        <v>155</v>
      </c>
      <c r="I1970">
        <f t="shared" si="90"/>
        <v>0</v>
      </c>
      <c r="J1970">
        <f t="shared" si="91"/>
        <v>0</v>
      </c>
      <c r="L1970" t="str">
        <f t="shared" si="92"/>
        <v>6284TREETON</v>
      </c>
      <c r="M1970" t="s">
        <v>2055</v>
      </c>
    </row>
    <row r="1971" spans="1:13">
      <c r="A1971" t="s">
        <v>2507</v>
      </c>
      <c r="B1971" t="s">
        <v>2508</v>
      </c>
      <c r="C1971" t="s">
        <v>113</v>
      </c>
      <c r="D1971">
        <v>3</v>
      </c>
      <c r="E1971">
        <v>0</v>
      </c>
      <c r="F1971">
        <v>0</v>
      </c>
      <c r="H1971" t="s">
        <v>155</v>
      </c>
      <c r="I1971">
        <f t="shared" si="90"/>
        <v>0</v>
      </c>
      <c r="J1971">
        <f t="shared" si="91"/>
        <v>0</v>
      </c>
      <c r="L1971" t="str">
        <f t="shared" si="92"/>
        <v>6282YALLINGUP</v>
      </c>
      <c r="M1971" t="s">
        <v>2055</v>
      </c>
    </row>
    <row r="1972" spans="1:13">
      <c r="A1972" t="s">
        <v>2507</v>
      </c>
      <c r="B1972" t="s">
        <v>2509</v>
      </c>
      <c r="C1972" t="s">
        <v>113</v>
      </c>
      <c r="D1972">
        <v>3</v>
      </c>
      <c r="E1972">
        <v>0</v>
      </c>
      <c r="F1972">
        <v>0</v>
      </c>
      <c r="H1972" t="s">
        <v>155</v>
      </c>
      <c r="I1972">
        <f t="shared" si="90"/>
        <v>0</v>
      </c>
      <c r="J1972">
        <f t="shared" si="91"/>
        <v>0</v>
      </c>
      <c r="L1972" t="str">
        <f t="shared" si="92"/>
        <v>6282YALLINGUP SIDING</v>
      </c>
      <c r="M1972" t="s">
        <v>2055</v>
      </c>
    </row>
    <row r="1973" spans="1:13">
      <c r="A1973" t="s">
        <v>2510</v>
      </c>
      <c r="B1973" t="s">
        <v>2511</v>
      </c>
      <c r="C1973" t="s">
        <v>113</v>
      </c>
      <c r="D1973">
        <v>2</v>
      </c>
      <c r="E1973">
        <v>0</v>
      </c>
      <c r="F1973">
        <v>2</v>
      </c>
      <c r="H1973" t="s">
        <v>155</v>
      </c>
      <c r="I1973">
        <f t="shared" si="90"/>
        <v>0</v>
      </c>
      <c r="J1973">
        <f t="shared" si="91"/>
        <v>0</v>
      </c>
      <c r="L1973" t="str">
        <f t="shared" si="92"/>
        <v>6281DUNSBOROUGH</v>
      </c>
      <c r="M1973" t="s">
        <v>2055</v>
      </c>
    </row>
    <row r="1974" spans="1:13">
      <c r="A1974" t="s">
        <v>2510</v>
      </c>
      <c r="B1974" t="s">
        <v>2512</v>
      </c>
      <c r="C1974" t="s">
        <v>113</v>
      </c>
      <c r="D1974">
        <v>2</v>
      </c>
      <c r="E1974">
        <v>0</v>
      </c>
      <c r="F1974">
        <v>2</v>
      </c>
      <c r="H1974" t="s">
        <v>155</v>
      </c>
      <c r="I1974">
        <f t="shared" si="90"/>
        <v>0</v>
      </c>
      <c r="J1974">
        <f t="shared" si="91"/>
        <v>0</v>
      </c>
      <c r="L1974" t="str">
        <f t="shared" si="92"/>
        <v>6281EAGLE BAY</v>
      </c>
      <c r="M1974" t="s">
        <v>2055</v>
      </c>
    </row>
    <row r="1975" spans="1:13">
      <c r="A1975" t="s">
        <v>2510</v>
      </c>
      <c r="B1975" t="s">
        <v>2513</v>
      </c>
      <c r="C1975" t="s">
        <v>113</v>
      </c>
      <c r="D1975">
        <v>2</v>
      </c>
      <c r="E1975">
        <v>0</v>
      </c>
      <c r="F1975">
        <v>2</v>
      </c>
      <c r="H1975" t="s">
        <v>155</v>
      </c>
      <c r="I1975">
        <f t="shared" si="90"/>
        <v>0</v>
      </c>
      <c r="J1975">
        <f t="shared" si="91"/>
        <v>0</v>
      </c>
      <c r="L1975" t="str">
        <f t="shared" si="92"/>
        <v>6281NATURALISTE</v>
      </c>
      <c r="M1975" t="s">
        <v>2055</v>
      </c>
    </row>
    <row r="1976" spans="1:13">
      <c r="A1976" t="s">
        <v>2510</v>
      </c>
      <c r="B1976" t="s">
        <v>2514</v>
      </c>
      <c r="C1976" t="s">
        <v>113</v>
      </c>
      <c r="D1976">
        <v>2</v>
      </c>
      <c r="E1976">
        <v>0</v>
      </c>
      <c r="F1976">
        <v>2</v>
      </c>
      <c r="H1976" t="s">
        <v>155</v>
      </c>
      <c r="I1976">
        <f t="shared" si="90"/>
        <v>0</v>
      </c>
      <c r="J1976">
        <f t="shared" si="91"/>
        <v>0</v>
      </c>
      <c r="L1976" t="str">
        <f t="shared" si="92"/>
        <v>6281QUEDJINUP</v>
      </c>
      <c r="M1976" t="s">
        <v>2055</v>
      </c>
    </row>
    <row r="1977" spans="1:13">
      <c r="A1977" t="s">
        <v>2510</v>
      </c>
      <c r="B1977" t="s">
        <v>2515</v>
      </c>
      <c r="C1977" t="s">
        <v>113</v>
      </c>
      <c r="D1977">
        <v>2</v>
      </c>
      <c r="E1977">
        <v>0</v>
      </c>
      <c r="F1977">
        <v>2</v>
      </c>
      <c r="H1977" t="s">
        <v>155</v>
      </c>
      <c r="I1977">
        <f t="shared" si="90"/>
        <v>0</v>
      </c>
      <c r="J1977">
        <f t="shared" si="91"/>
        <v>0</v>
      </c>
      <c r="L1977" t="str">
        <f t="shared" si="92"/>
        <v>6281QUINDALUP</v>
      </c>
      <c r="M1977" t="s">
        <v>2055</v>
      </c>
    </row>
    <row r="1978" spans="1:13">
      <c r="A1978" t="s">
        <v>2516</v>
      </c>
      <c r="B1978" t="s">
        <v>2517</v>
      </c>
      <c r="C1978" t="s">
        <v>113</v>
      </c>
      <c r="D1978">
        <v>4</v>
      </c>
      <c r="E1978">
        <v>0</v>
      </c>
      <c r="F1978">
        <v>0</v>
      </c>
      <c r="H1978" t="s">
        <v>155</v>
      </c>
      <c r="I1978">
        <f t="shared" si="90"/>
        <v>0</v>
      </c>
      <c r="J1978">
        <f t="shared" si="91"/>
        <v>0</v>
      </c>
      <c r="L1978" t="str">
        <f t="shared" si="92"/>
        <v>6280ABBA RIVER</v>
      </c>
      <c r="M1978" t="s">
        <v>2055</v>
      </c>
    </row>
    <row r="1979" spans="1:13">
      <c r="A1979" t="s">
        <v>2516</v>
      </c>
      <c r="B1979" t="s">
        <v>2518</v>
      </c>
      <c r="C1979" t="s">
        <v>113</v>
      </c>
      <c r="D1979">
        <v>4</v>
      </c>
      <c r="E1979">
        <v>0</v>
      </c>
      <c r="F1979">
        <v>0</v>
      </c>
      <c r="H1979" t="s">
        <v>155</v>
      </c>
      <c r="I1979">
        <f t="shared" si="90"/>
        <v>0</v>
      </c>
      <c r="J1979">
        <f t="shared" si="91"/>
        <v>0</v>
      </c>
      <c r="L1979" t="str">
        <f t="shared" si="92"/>
        <v>6280ABBEY</v>
      </c>
      <c r="M1979" t="s">
        <v>2055</v>
      </c>
    </row>
    <row r="1980" spans="1:13">
      <c r="A1980" t="s">
        <v>2516</v>
      </c>
      <c r="B1980" t="s">
        <v>743</v>
      </c>
      <c r="C1980" t="s">
        <v>113</v>
      </c>
      <c r="D1980">
        <v>4</v>
      </c>
      <c r="E1980">
        <v>0</v>
      </c>
      <c r="F1980">
        <v>0</v>
      </c>
      <c r="H1980" t="s">
        <v>155</v>
      </c>
      <c r="I1980">
        <f t="shared" si="90"/>
        <v>0</v>
      </c>
      <c r="J1980">
        <f t="shared" si="91"/>
        <v>0</v>
      </c>
      <c r="L1980" t="str">
        <f t="shared" si="92"/>
        <v>6280ACTON PARK</v>
      </c>
      <c r="M1980" t="s">
        <v>2055</v>
      </c>
    </row>
    <row r="1981" spans="1:13">
      <c r="A1981" t="s">
        <v>2516</v>
      </c>
      <c r="B1981" t="s">
        <v>2519</v>
      </c>
      <c r="C1981" t="s">
        <v>113</v>
      </c>
      <c r="D1981">
        <v>4</v>
      </c>
      <c r="E1981">
        <v>0</v>
      </c>
      <c r="F1981">
        <v>0</v>
      </c>
      <c r="H1981" t="s">
        <v>155</v>
      </c>
      <c r="I1981">
        <f t="shared" si="90"/>
        <v>0</v>
      </c>
      <c r="J1981">
        <f t="shared" si="91"/>
        <v>0</v>
      </c>
      <c r="L1981" t="str">
        <f t="shared" si="92"/>
        <v>6280AMBERGATE</v>
      </c>
      <c r="M1981" t="s">
        <v>2055</v>
      </c>
    </row>
    <row r="1982" spans="1:13">
      <c r="A1982" t="s">
        <v>2516</v>
      </c>
      <c r="B1982" t="s">
        <v>2520</v>
      </c>
      <c r="C1982" t="s">
        <v>113</v>
      </c>
      <c r="D1982">
        <v>4</v>
      </c>
      <c r="E1982">
        <v>0</v>
      </c>
      <c r="F1982">
        <v>0</v>
      </c>
      <c r="H1982" t="s">
        <v>155</v>
      </c>
      <c r="I1982">
        <f t="shared" si="90"/>
        <v>0</v>
      </c>
      <c r="J1982">
        <f t="shared" si="91"/>
        <v>0</v>
      </c>
      <c r="L1982" t="str">
        <f t="shared" si="92"/>
        <v>6280ANNIEBROOK</v>
      </c>
      <c r="M1982" t="s">
        <v>2055</v>
      </c>
    </row>
    <row r="1983" spans="1:13">
      <c r="A1983" t="s">
        <v>2516</v>
      </c>
      <c r="B1983" t="s">
        <v>2521</v>
      </c>
      <c r="C1983" t="s">
        <v>113</v>
      </c>
      <c r="D1983">
        <v>4</v>
      </c>
      <c r="E1983">
        <v>0</v>
      </c>
      <c r="F1983">
        <v>0</v>
      </c>
      <c r="H1983" t="s">
        <v>155</v>
      </c>
      <c r="I1983">
        <f t="shared" si="90"/>
        <v>0</v>
      </c>
      <c r="J1983">
        <f t="shared" si="91"/>
        <v>0</v>
      </c>
      <c r="L1983" t="str">
        <f t="shared" si="92"/>
        <v>6280BOALLIA</v>
      </c>
      <c r="M1983" t="s">
        <v>2055</v>
      </c>
    </row>
    <row r="1984" spans="1:13">
      <c r="A1984" t="s">
        <v>2516</v>
      </c>
      <c r="B1984" t="s">
        <v>2522</v>
      </c>
      <c r="C1984" t="s">
        <v>113</v>
      </c>
      <c r="D1984">
        <v>1</v>
      </c>
      <c r="E1984">
        <v>0</v>
      </c>
      <c r="F1984">
        <v>2</v>
      </c>
      <c r="H1984" t="s">
        <v>155</v>
      </c>
      <c r="I1984">
        <f t="shared" si="90"/>
        <v>0</v>
      </c>
      <c r="J1984">
        <f t="shared" si="91"/>
        <v>0</v>
      </c>
      <c r="L1984" t="str">
        <f t="shared" si="92"/>
        <v>6280BOVELL</v>
      </c>
      <c r="M1984" t="s">
        <v>2055</v>
      </c>
    </row>
    <row r="1985" spans="1:13">
      <c r="A1985" t="s">
        <v>2516</v>
      </c>
      <c r="B1985" t="s">
        <v>2523</v>
      </c>
      <c r="C1985" t="s">
        <v>113</v>
      </c>
      <c r="D1985">
        <v>1</v>
      </c>
      <c r="E1985">
        <v>0</v>
      </c>
      <c r="F1985">
        <v>2</v>
      </c>
      <c r="H1985" t="s">
        <v>155</v>
      </c>
      <c r="I1985">
        <f t="shared" si="90"/>
        <v>0</v>
      </c>
      <c r="J1985">
        <f t="shared" si="91"/>
        <v>0</v>
      </c>
      <c r="L1985" t="str">
        <f t="shared" si="92"/>
        <v>6280BROADWATER</v>
      </c>
      <c r="M1985" t="s">
        <v>2055</v>
      </c>
    </row>
    <row r="1986" spans="1:13">
      <c r="A1986" t="s">
        <v>2516</v>
      </c>
      <c r="B1986" t="s">
        <v>2524</v>
      </c>
      <c r="C1986" t="s">
        <v>113</v>
      </c>
      <c r="D1986">
        <v>1</v>
      </c>
      <c r="E1986">
        <v>0</v>
      </c>
      <c r="F1986">
        <v>2</v>
      </c>
      <c r="H1986" t="s">
        <v>155</v>
      </c>
      <c r="I1986">
        <f t="shared" ref="I1986:I2049" si="93">IF(ISERROR(VLOOKUP(A1986,SelPostCode,1,FALSE)),0,1)</f>
        <v>0</v>
      </c>
      <c r="J1986">
        <f t="shared" ref="J1986:J2049" si="94">IF(I1986=0,0,IF(ISERROR(VLOOKUP(B1986,SelSuburb,1,FALSE)),0,1))</f>
        <v>0</v>
      </c>
      <c r="L1986" t="str">
        <f t="shared" ref="L1986:L2049" si="95">CONCATENATE(A1986,B1986)</f>
        <v>6280BUSSELTON</v>
      </c>
      <c r="M1986" t="s">
        <v>2055</v>
      </c>
    </row>
    <row r="1987" spans="1:13">
      <c r="A1987" t="s">
        <v>2516</v>
      </c>
      <c r="B1987" t="s">
        <v>2525</v>
      </c>
      <c r="C1987" t="s">
        <v>113</v>
      </c>
      <c r="D1987">
        <v>4</v>
      </c>
      <c r="E1987">
        <v>0</v>
      </c>
      <c r="F1987">
        <v>0</v>
      </c>
      <c r="H1987" t="s">
        <v>155</v>
      </c>
      <c r="I1987">
        <f t="shared" si="93"/>
        <v>0</v>
      </c>
      <c r="J1987">
        <f t="shared" si="94"/>
        <v>0</v>
      </c>
      <c r="L1987" t="str">
        <f t="shared" si="95"/>
        <v>6280CARBUNUP RIVER</v>
      </c>
      <c r="M1987" t="s">
        <v>2055</v>
      </c>
    </row>
    <row r="1988" spans="1:13">
      <c r="A1988" t="s">
        <v>2516</v>
      </c>
      <c r="B1988" t="s">
        <v>2526</v>
      </c>
      <c r="C1988" t="s">
        <v>113</v>
      </c>
      <c r="D1988">
        <v>4</v>
      </c>
      <c r="E1988">
        <v>0</v>
      </c>
      <c r="F1988">
        <v>0</v>
      </c>
      <c r="H1988" t="s">
        <v>155</v>
      </c>
      <c r="I1988">
        <f t="shared" si="93"/>
        <v>0</v>
      </c>
      <c r="J1988">
        <f t="shared" si="94"/>
        <v>0</v>
      </c>
      <c r="L1988" t="str">
        <f t="shared" si="95"/>
        <v>6280CHAPMAN HILL</v>
      </c>
      <c r="M1988" t="s">
        <v>2055</v>
      </c>
    </row>
    <row r="1989" spans="1:13">
      <c r="A1989" t="s">
        <v>2516</v>
      </c>
      <c r="B1989" t="s">
        <v>2527</v>
      </c>
      <c r="C1989" t="s">
        <v>113</v>
      </c>
      <c r="D1989">
        <v>1</v>
      </c>
      <c r="E1989">
        <v>0</v>
      </c>
      <c r="F1989">
        <v>2</v>
      </c>
      <c r="H1989" t="s">
        <v>155</v>
      </c>
      <c r="I1989">
        <f t="shared" si="93"/>
        <v>0</v>
      </c>
      <c r="J1989">
        <f t="shared" si="94"/>
        <v>0</v>
      </c>
      <c r="L1989" t="str">
        <f t="shared" si="95"/>
        <v>6280GEOGRAPHE</v>
      </c>
      <c r="M1989" t="s">
        <v>2055</v>
      </c>
    </row>
    <row r="1990" spans="1:13">
      <c r="A1990" t="s">
        <v>2516</v>
      </c>
      <c r="B1990" t="s">
        <v>2528</v>
      </c>
      <c r="C1990" t="s">
        <v>113</v>
      </c>
      <c r="D1990">
        <v>4</v>
      </c>
      <c r="E1990">
        <v>0</v>
      </c>
      <c r="F1990">
        <v>0</v>
      </c>
      <c r="H1990" t="s">
        <v>155</v>
      </c>
      <c r="I1990">
        <f t="shared" si="93"/>
        <v>0</v>
      </c>
      <c r="J1990">
        <f t="shared" si="94"/>
        <v>0</v>
      </c>
      <c r="L1990" t="str">
        <f t="shared" si="95"/>
        <v>6280HITHERGREEN</v>
      </c>
      <c r="M1990" t="s">
        <v>2055</v>
      </c>
    </row>
    <row r="1991" spans="1:13">
      <c r="A1991" t="s">
        <v>2516</v>
      </c>
      <c r="B1991" t="s">
        <v>2529</v>
      </c>
      <c r="C1991" t="s">
        <v>113</v>
      </c>
      <c r="D1991">
        <v>4</v>
      </c>
      <c r="E1991">
        <v>0</v>
      </c>
      <c r="F1991">
        <v>0</v>
      </c>
      <c r="H1991" t="s">
        <v>155</v>
      </c>
      <c r="I1991">
        <f t="shared" si="93"/>
        <v>0</v>
      </c>
      <c r="J1991">
        <f t="shared" si="94"/>
        <v>0</v>
      </c>
      <c r="L1991" t="str">
        <f t="shared" si="95"/>
        <v>6280JINDONG</v>
      </c>
      <c r="M1991" t="s">
        <v>2055</v>
      </c>
    </row>
    <row r="1992" spans="1:13">
      <c r="A1992" t="s">
        <v>2516</v>
      </c>
      <c r="B1992" t="s">
        <v>2530</v>
      </c>
      <c r="C1992" t="s">
        <v>113</v>
      </c>
      <c r="D1992">
        <v>4</v>
      </c>
      <c r="E1992">
        <v>0</v>
      </c>
      <c r="F1992">
        <v>0</v>
      </c>
      <c r="H1992" t="s">
        <v>155</v>
      </c>
      <c r="I1992">
        <f t="shared" si="93"/>
        <v>0</v>
      </c>
      <c r="J1992">
        <f t="shared" si="94"/>
        <v>0</v>
      </c>
      <c r="L1992" t="str">
        <f t="shared" si="95"/>
        <v>6280KALGUP</v>
      </c>
      <c r="M1992" t="s">
        <v>2055</v>
      </c>
    </row>
    <row r="1993" spans="1:13">
      <c r="A1993" t="s">
        <v>2516</v>
      </c>
      <c r="B1993" t="s">
        <v>2531</v>
      </c>
      <c r="C1993" t="s">
        <v>113</v>
      </c>
      <c r="D1993">
        <v>4</v>
      </c>
      <c r="E1993">
        <v>0</v>
      </c>
      <c r="F1993">
        <v>0</v>
      </c>
      <c r="H1993" t="s">
        <v>155</v>
      </c>
      <c r="I1993">
        <f t="shared" si="93"/>
        <v>0</v>
      </c>
      <c r="J1993">
        <f t="shared" si="94"/>
        <v>0</v>
      </c>
      <c r="L1993" t="str">
        <f t="shared" si="95"/>
        <v>6280KALOORUP</v>
      </c>
      <c r="M1993" t="s">
        <v>2055</v>
      </c>
    </row>
    <row r="1994" spans="1:13">
      <c r="A1994" t="s">
        <v>2516</v>
      </c>
      <c r="B1994" t="s">
        <v>2532</v>
      </c>
      <c r="C1994" t="s">
        <v>113</v>
      </c>
      <c r="D1994">
        <v>4</v>
      </c>
      <c r="E1994">
        <v>0</v>
      </c>
      <c r="F1994">
        <v>0</v>
      </c>
      <c r="H1994" t="s">
        <v>155</v>
      </c>
      <c r="I1994">
        <f t="shared" si="93"/>
        <v>0</v>
      </c>
      <c r="J1994">
        <f t="shared" si="94"/>
        <v>0</v>
      </c>
      <c r="L1994" t="str">
        <f t="shared" si="95"/>
        <v>6280KEALY</v>
      </c>
      <c r="M1994" t="s">
        <v>2055</v>
      </c>
    </row>
    <row r="1995" spans="1:13">
      <c r="A1995" t="s">
        <v>2516</v>
      </c>
      <c r="B1995" t="s">
        <v>2533</v>
      </c>
      <c r="C1995" t="s">
        <v>113</v>
      </c>
      <c r="D1995">
        <v>4</v>
      </c>
      <c r="E1995">
        <v>0</v>
      </c>
      <c r="F1995">
        <v>0</v>
      </c>
      <c r="H1995" t="s">
        <v>155</v>
      </c>
      <c r="I1995">
        <f t="shared" si="93"/>
        <v>0</v>
      </c>
      <c r="J1995">
        <f t="shared" si="94"/>
        <v>0</v>
      </c>
      <c r="L1995" t="str">
        <f t="shared" si="95"/>
        <v>6280LUDLOW</v>
      </c>
      <c r="M1995" t="s">
        <v>2055</v>
      </c>
    </row>
    <row r="1996" spans="1:13">
      <c r="A1996" t="s">
        <v>2516</v>
      </c>
      <c r="B1996" t="s">
        <v>2534</v>
      </c>
      <c r="C1996" t="s">
        <v>113</v>
      </c>
      <c r="D1996">
        <v>2</v>
      </c>
      <c r="E1996">
        <v>0</v>
      </c>
      <c r="F1996">
        <v>2</v>
      </c>
      <c r="H1996" t="s">
        <v>155</v>
      </c>
      <c r="I1996">
        <f t="shared" si="93"/>
        <v>0</v>
      </c>
      <c r="J1996">
        <f t="shared" si="94"/>
        <v>0</v>
      </c>
      <c r="L1996" t="str">
        <f t="shared" si="95"/>
        <v>6280MARYBROOK</v>
      </c>
      <c r="M1996" t="s">
        <v>2055</v>
      </c>
    </row>
    <row r="1997" spans="1:13">
      <c r="A1997" t="s">
        <v>2516</v>
      </c>
      <c r="B1997" t="s">
        <v>2535</v>
      </c>
      <c r="C1997" t="s">
        <v>113</v>
      </c>
      <c r="D1997">
        <v>4</v>
      </c>
      <c r="E1997">
        <v>0</v>
      </c>
      <c r="F1997">
        <v>0</v>
      </c>
      <c r="H1997" t="s">
        <v>155</v>
      </c>
      <c r="I1997">
        <f t="shared" si="93"/>
        <v>0</v>
      </c>
      <c r="J1997">
        <f t="shared" si="94"/>
        <v>0</v>
      </c>
      <c r="L1997" t="str">
        <f t="shared" si="95"/>
        <v>6280METRICUP</v>
      </c>
      <c r="M1997" t="s">
        <v>2055</v>
      </c>
    </row>
    <row r="1998" spans="1:13">
      <c r="A1998" t="s">
        <v>2516</v>
      </c>
      <c r="B1998" t="s">
        <v>2536</v>
      </c>
      <c r="C1998" t="s">
        <v>113</v>
      </c>
      <c r="D1998">
        <v>4</v>
      </c>
      <c r="E1998">
        <v>0</v>
      </c>
      <c r="F1998">
        <v>0</v>
      </c>
      <c r="H1998" t="s">
        <v>155</v>
      </c>
      <c r="I1998">
        <f t="shared" si="93"/>
        <v>0</v>
      </c>
      <c r="J1998">
        <f t="shared" si="94"/>
        <v>0</v>
      </c>
      <c r="L1998" t="str">
        <f t="shared" si="95"/>
        <v>6280NORTH JINDONG</v>
      </c>
      <c r="M1998" t="s">
        <v>2055</v>
      </c>
    </row>
    <row r="1999" spans="1:13">
      <c r="A1999" t="s">
        <v>2516</v>
      </c>
      <c r="B1999" t="s">
        <v>2537</v>
      </c>
      <c r="C1999" t="s">
        <v>113</v>
      </c>
      <c r="D1999">
        <v>4</v>
      </c>
      <c r="E1999">
        <v>0</v>
      </c>
      <c r="F1999">
        <v>0</v>
      </c>
      <c r="H1999" t="s">
        <v>155</v>
      </c>
      <c r="I1999">
        <f t="shared" si="93"/>
        <v>0</v>
      </c>
      <c r="J1999">
        <f t="shared" si="94"/>
        <v>0</v>
      </c>
      <c r="L1999" t="str">
        <f t="shared" si="95"/>
        <v>6280REINSCOURT</v>
      </c>
      <c r="M1999" t="s">
        <v>2055</v>
      </c>
    </row>
    <row r="2000" spans="1:13">
      <c r="A2000" t="s">
        <v>2516</v>
      </c>
      <c r="B2000" t="s">
        <v>2538</v>
      </c>
      <c r="C2000" t="s">
        <v>113</v>
      </c>
      <c r="D2000">
        <v>4</v>
      </c>
      <c r="E2000">
        <v>0</v>
      </c>
      <c r="F2000">
        <v>0</v>
      </c>
      <c r="H2000" t="s">
        <v>155</v>
      </c>
      <c r="I2000">
        <f t="shared" si="93"/>
        <v>0</v>
      </c>
      <c r="J2000">
        <f t="shared" si="94"/>
        <v>0</v>
      </c>
      <c r="L2000" t="str">
        <f t="shared" si="95"/>
        <v>6280RUABON</v>
      </c>
      <c r="M2000" t="s">
        <v>2055</v>
      </c>
    </row>
    <row r="2001" spans="1:13">
      <c r="A2001" t="s">
        <v>2516</v>
      </c>
      <c r="B2001" t="s">
        <v>2539</v>
      </c>
      <c r="C2001" t="s">
        <v>113</v>
      </c>
      <c r="D2001">
        <v>4</v>
      </c>
      <c r="E2001">
        <v>0</v>
      </c>
      <c r="F2001">
        <v>0</v>
      </c>
      <c r="H2001" t="s">
        <v>155</v>
      </c>
      <c r="I2001">
        <f t="shared" si="93"/>
        <v>0</v>
      </c>
      <c r="J2001">
        <f t="shared" si="94"/>
        <v>0</v>
      </c>
      <c r="L2001" t="str">
        <f t="shared" si="95"/>
        <v>6280SABINA RIVER</v>
      </c>
      <c r="M2001" t="s">
        <v>2055</v>
      </c>
    </row>
    <row r="2002" spans="1:13">
      <c r="A2002" t="s">
        <v>2516</v>
      </c>
      <c r="B2002" t="s">
        <v>2540</v>
      </c>
      <c r="C2002" t="s">
        <v>113</v>
      </c>
      <c r="D2002">
        <v>4</v>
      </c>
      <c r="E2002">
        <v>0</v>
      </c>
      <c r="F2002">
        <v>0</v>
      </c>
      <c r="H2002" t="s">
        <v>155</v>
      </c>
      <c r="I2002">
        <f t="shared" si="93"/>
        <v>0</v>
      </c>
      <c r="J2002">
        <f t="shared" si="94"/>
        <v>0</v>
      </c>
      <c r="L2002" t="str">
        <f t="shared" si="95"/>
        <v>6280SIESTA PARK</v>
      </c>
      <c r="M2002" t="s">
        <v>2055</v>
      </c>
    </row>
    <row r="2003" spans="1:13">
      <c r="A2003" t="s">
        <v>2516</v>
      </c>
      <c r="B2003" t="s">
        <v>2541</v>
      </c>
      <c r="C2003" t="s">
        <v>113</v>
      </c>
      <c r="D2003">
        <v>4</v>
      </c>
      <c r="E2003">
        <v>0</v>
      </c>
      <c r="F2003">
        <v>0</v>
      </c>
      <c r="H2003" t="s">
        <v>155</v>
      </c>
      <c r="I2003">
        <f t="shared" si="93"/>
        <v>0</v>
      </c>
      <c r="J2003">
        <f t="shared" si="94"/>
        <v>0</v>
      </c>
      <c r="L2003" t="str">
        <f t="shared" si="95"/>
        <v>6280TUTUNUP</v>
      </c>
      <c r="M2003" t="s">
        <v>2055</v>
      </c>
    </row>
    <row r="2004" spans="1:13">
      <c r="A2004" t="s">
        <v>2516</v>
      </c>
      <c r="B2004" t="s">
        <v>2542</v>
      </c>
      <c r="C2004" t="s">
        <v>113</v>
      </c>
      <c r="D2004">
        <v>2</v>
      </c>
      <c r="E2004">
        <v>0</v>
      </c>
      <c r="F2004">
        <v>2</v>
      </c>
      <c r="H2004" t="s">
        <v>155</v>
      </c>
      <c r="I2004">
        <f t="shared" si="93"/>
        <v>0</v>
      </c>
      <c r="J2004">
        <f t="shared" si="94"/>
        <v>0</v>
      </c>
      <c r="L2004" t="str">
        <f t="shared" si="95"/>
        <v>6280VASSE</v>
      </c>
      <c r="M2004" t="s">
        <v>2055</v>
      </c>
    </row>
    <row r="2005" spans="1:13">
      <c r="A2005" t="s">
        <v>2516</v>
      </c>
      <c r="B2005" t="s">
        <v>2543</v>
      </c>
      <c r="C2005" t="s">
        <v>113</v>
      </c>
      <c r="D2005">
        <v>4</v>
      </c>
      <c r="E2005">
        <v>0</v>
      </c>
      <c r="F2005">
        <v>0</v>
      </c>
      <c r="H2005" t="s">
        <v>155</v>
      </c>
      <c r="I2005">
        <f t="shared" si="93"/>
        <v>0</v>
      </c>
      <c r="J2005">
        <f t="shared" si="94"/>
        <v>0</v>
      </c>
      <c r="L2005" t="str">
        <f t="shared" si="95"/>
        <v>6280WALSALL</v>
      </c>
      <c r="M2005" t="s">
        <v>2055</v>
      </c>
    </row>
    <row r="2006" spans="1:13">
      <c r="A2006" t="s">
        <v>2516</v>
      </c>
      <c r="B2006" t="s">
        <v>2544</v>
      </c>
      <c r="C2006" t="s">
        <v>113</v>
      </c>
      <c r="D2006">
        <v>1</v>
      </c>
      <c r="E2006">
        <v>0</v>
      </c>
      <c r="F2006">
        <v>2</v>
      </c>
      <c r="H2006" t="s">
        <v>155</v>
      </c>
      <c r="I2006">
        <f t="shared" si="93"/>
        <v>0</v>
      </c>
      <c r="J2006">
        <f t="shared" si="94"/>
        <v>0</v>
      </c>
      <c r="L2006" t="str">
        <f t="shared" si="95"/>
        <v>6280WEST BUSSELTON</v>
      </c>
      <c r="M2006" t="s">
        <v>2055</v>
      </c>
    </row>
    <row r="2007" spans="1:13">
      <c r="A2007" t="s">
        <v>2516</v>
      </c>
      <c r="B2007" t="s">
        <v>2545</v>
      </c>
      <c r="C2007" t="s">
        <v>113</v>
      </c>
      <c r="D2007">
        <v>4</v>
      </c>
      <c r="E2007">
        <v>0</v>
      </c>
      <c r="F2007">
        <v>0</v>
      </c>
      <c r="H2007" t="s">
        <v>155</v>
      </c>
      <c r="I2007">
        <f t="shared" si="93"/>
        <v>0</v>
      </c>
      <c r="J2007">
        <f t="shared" si="94"/>
        <v>0</v>
      </c>
      <c r="L2007" t="str">
        <f t="shared" si="95"/>
        <v>6280WILYABRUP</v>
      </c>
      <c r="M2007" t="s">
        <v>2055</v>
      </c>
    </row>
    <row r="2008" spans="1:13">
      <c r="A2008" t="s">
        <v>2516</v>
      </c>
      <c r="B2008" t="s">
        <v>2546</v>
      </c>
      <c r="C2008" t="s">
        <v>113</v>
      </c>
      <c r="D2008">
        <v>4</v>
      </c>
      <c r="E2008">
        <v>0</v>
      </c>
      <c r="F2008">
        <v>0</v>
      </c>
      <c r="H2008" t="s">
        <v>155</v>
      </c>
      <c r="I2008">
        <f t="shared" si="93"/>
        <v>0</v>
      </c>
      <c r="J2008">
        <f t="shared" si="94"/>
        <v>0</v>
      </c>
      <c r="L2008" t="str">
        <f t="shared" si="95"/>
        <v>6280WONNERUP</v>
      </c>
      <c r="M2008" t="s">
        <v>2055</v>
      </c>
    </row>
    <row r="2009" spans="1:13">
      <c r="A2009" t="s">
        <v>2516</v>
      </c>
      <c r="B2009" t="s">
        <v>2547</v>
      </c>
      <c r="C2009" t="s">
        <v>113</v>
      </c>
      <c r="D2009">
        <v>4</v>
      </c>
      <c r="E2009">
        <v>0</v>
      </c>
      <c r="F2009">
        <v>0</v>
      </c>
      <c r="H2009" t="s">
        <v>155</v>
      </c>
      <c r="I2009">
        <f t="shared" si="93"/>
        <v>0</v>
      </c>
      <c r="J2009">
        <f t="shared" si="94"/>
        <v>0</v>
      </c>
      <c r="L2009" t="str">
        <f t="shared" si="95"/>
        <v>6280YALYALUP</v>
      </c>
      <c r="M2009" t="s">
        <v>2055</v>
      </c>
    </row>
    <row r="2010" spans="1:13">
      <c r="A2010" t="s">
        <v>2516</v>
      </c>
      <c r="B2010" t="s">
        <v>2548</v>
      </c>
      <c r="C2010" t="s">
        <v>113</v>
      </c>
      <c r="D2010">
        <v>4</v>
      </c>
      <c r="E2010">
        <v>0</v>
      </c>
      <c r="F2010">
        <v>0</v>
      </c>
      <c r="H2010" t="s">
        <v>155</v>
      </c>
      <c r="I2010">
        <f t="shared" si="93"/>
        <v>0</v>
      </c>
      <c r="J2010">
        <f t="shared" si="94"/>
        <v>0</v>
      </c>
      <c r="L2010" t="str">
        <f t="shared" si="95"/>
        <v>6280YELVERTON</v>
      </c>
      <c r="M2010" t="s">
        <v>2055</v>
      </c>
    </row>
    <row r="2011" spans="1:13">
      <c r="A2011" t="s">
        <v>2516</v>
      </c>
      <c r="B2011" t="s">
        <v>2549</v>
      </c>
      <c r="C2011" t="s">
        <v>113</v>
      </c>
      <c r="D2011">
        <v>4</v>
      </c>
      <c r="E2011">
        <v>0</v>
      </c>
      <c r="F2011">
        <v>0</v>
      </c>
      <c r="H2011" t="s">
        <v>155</v>
      </c>
      <c r="I2011">
        <f t="shared" si="93"/>
        <v>0</v>
      </c>
      <c r="J2011">
        <f t="shared" si="94"/>
        <v>0</v>
      </c>
      <c r="L2011" t="str">
        <f t="shared" si="95"/>
        <v>6280YOONGARILLUP</v>
      </c>
      <c r="M2011" t="s">
        <v>2055</v>
      </c>
    </row>
    <row r="2012" spans="1:13">
      <c r="A2012" t="s">
        <v>2550</v>
      </c>
      <c r="B2012" t="s">
        <v>2551</v>
      </c>
      <c r="C2012" t="s">
        <v>113</v>
      </c>
      <c r="D2012">
        <v>4</v>
      </c>
      <c r="E2012">
        <v>0</v>
      </c>
      <c r="F2012">
        <v>0</v>
      </c>
      <c r="H2012" t="s">
        <v>155</v>
      </c>
      <c r="I2012">
        <f t="shared" si="93"/>
        <v>0</v>
      </c>
      <c r="J2012">
        <f t="shared" si="94"/>
        <v>0</v>
      </c>
      <c r="L2012" t="str">
        <f t="shared" si="95"/>
        <v>6275BARRABUP</v>
      </c>
      <c r="M2012" t="s">
        <v>2055</v>
      </c>
    </row>
    <row r="2013" spans="1:13">
      <c r="A2013" t="s">
        <v>2550</v>
      </c>
      <c r="B2013" t="s">
        <v>2552</v>
      </c>
      <c r="C2013" t="s">
        <v>113</v>
      </c>
      <c r="D2013">
        <v>4</v>
      </c>
      <c r="E2013">
        <v>0</v>
      </c>
      <c r="F2013">
        <v>0</v>
      </c>
      <c r="H2013" t="s">
        <v>155</v>
      </c>
      <c r="I2013">
        <f t="shared" si="93"/>
        <v>0</v>
      </c>
      <c r="J2013">
        <f t="shared" si="94"/>
        <v>0</v>
      </c>
      <c r="L2013" t="str">
        <f t="shared" si="95"/>
        <v>6275CARLOTTA</v>
      </c>
      <c r="M2013" t="s">
        <v>2055</v>
      </c>
    </row>
    <row r="2014" spans="1:13">
      <c r="A2014" t="s">
        <v>2550</v>
      </c>
      <c r="B2014" t="s">
        <v>2553</v>
      </c>
      <c r="C2014" t="s">
        <v>113</v>
      </c>
      <c r="D2014">
        <v>4</v>
      </c>
      <c r="E2014">
        <v>0</v>
      </c>
      <c r="F2014">
        <v>0</v>
      </c>
      <c r="H2014" t="s">
        <v>155</v>
      </c>
      <c r="I2014">
        <f t="shared" si="93"/>
        <v>0</v>
      </c>
      <c r="J2014">
        <f t="shared" si="94"/>
        <v>0</v>
      </c>
      <c r="L2014" t="str">
        <f t="shared" si="95"/>
        <v>6275CUNDINUP</v>
      </c>
      <c r="M2014" t="s">
        <v>2055</v>
      </c>
    </row>
    <row r="2015" spans="1:13">
      <c r="A2015" t="s">
        <v>2550</v>
      </c>
      <c r="B2015" t="s">
        <v>2554</v>
      </c>
      <c r="C2015" t="s">
        <v>113</v>
      </c>
      <c r="D2015">
        <v>4</v>
      </c>
      <c r="E2015">
        <v>0</v>
      </c>
      <c r="F2015">
        <v>0</v>
      </c>
      <c r="H2015" t="s">
        <v>155</v>
      </c>
      <c r="I2015">
        <f t="shared" si="93"/>
        <v>0</v>
      </c>
      <c r="J2015">
        <f t="shared" si="94"/>
        <v>0</v>
      </c>
      <c r="L2015" t="str">
        <f t="shared" si="95"/>
        <v>6275DARRADUP</v>
      </c>
      <c r="M2015" t="s">
        <v>2055</v>
      </c>
    </row>
    <row r="2016" spans="1:13">
      <c r="A2016" t="s">
        <v>2550</v>
      </c>
      <c r="B2016" t="s">
        <v>2555</v>
      </c>
      <c r="C2016" t="s">
        <v>113</v>
      </c>
      <c r="D2016">
        <v>4</v>
      </c>
      <c r="E2016">
        <v>0</v>
      </c>
      <c r="F2016">
        <v>0</v>
      </c>
      <c r="H2016" t="s">
        <v>155</v>
      </c>
      <c r="I2016">
        <f t="shared" si="93"/>
        <v>0</v>
      </c>
      <c r="J2016">
        <f t="shared" si="94"/>
        <v>0</v>
      </c>
      <c r="L2016" t="str">
        <f t="shared" si="95"/>
        <v>6275EAST NANNUP</v>
      </c>
      <c r="M2016" t="s">
        <v>2055</v>
      </c>
    </row>
    <row r="2017" spans="1:13">
      <c r="A2017" t="s">
        <v>2550</v>
      </c>
      <c r="B2017" t="s">
        <v>2556</v>
      </c>
      <c r="C2017" t="s">
        <v>113</v>
      </c>
      <c r="D2017">
        <v>4</v>
      </c>
      <c r="E2017">
        <v>0</v>
      </c>
      <c r="F2017">
        <v>0</v>
      </c>
      <c r="H2017" t="s">
        <v>155</v>
      </c>
      <c r="I2017">
        <f t="shared" si="93"/>
        <v>0</v>
      </c>
      <c r="J2017">
        <f t="shared" si="94"/>
        <v>0</v>
      </c>
      <c r="L2017" t="str">
        <f t="shared" si="95"/>
        <v>6275JALBARRAGUP</v>
      </c>
      <c r="M2017" t="s">
        <v>2055</v>
      </c>
    </row>
    <row r="2018" spans="1:13">
      <c r="A2018" t="s">
        <v>2550</v>
      </c>
      <c r="B2018" t="s">
        <v>2557</v>
      </c>
      <c r="C2018" t="s">
        <v>113</v>
      </c>
      <c r="D2018">
        <v>4</v>
      </c>
      <c r="E2018">
        <v>0</v>
      </c>
      <c r="F2018">
        <v>0</v>
      </c>
      <c r="H2018" t="s">
        <v>155</v>
      </c>
      <c r="I2018">
        <f t="shared" si="93"/>
        <v>0</v>
      </c>
      <c r="J2018">
        <f t="shared" si="94"/>
        <v>0</v>
      </c>
      <c r="L2018" t="str">
        <f t="shared" si="95"/>
        <v>6275JARRAHWOOD</v>
      </c>
      <c r="M2018" t="s">
        <v>2055</v>
      </c>
    </row>
    <row r="2019" spans="1:13">
      <c r="A2019" t="s">
        <v>2550</v>
      </c>
      <c r="B2019" t="s">
        <v>2558</v>
      </c>
      <c r="C2019" t="s">
        <v>113</v>
      </c>
      <c r="D2019">
        <v>4</v>
      </c>
      <c r="E2019">
        <v>0</v>
      </c>
      <c r="F2019">
        <v>0</v>
      </c>
      <c r="H2019" t="s">
        <v>155</v>
      </c>
      <c r="I2019">
        <f t="shared" si="93"/>
        <v>0</v>
      </c>
      <c r="J2019">
        <f t="shared" si="94"/>
        <v>0</v>
      </c>
      <c r="L2019" t="str">
        <f t="shared" si="95"/>
        <v>6275NANNUP</v>
      </c>
      <c r="M2019" t="s">
        <v>2055</v>
      </c>
    </row>
    <row r="2020" spans="1:13">
      <c r="A2020" t="s">
        <v>2550</v>
      </c>
      <c r="B2020" t="s">
        <v>2559</v>
      </c>
      <c r="C2020" t="s">
        <v>113</v>
      </c>
      <c r="D2020">
        <v>4</v>
      </c>
      <c r="E2020">
        <v>0</v>
      </c>
      <c r="F2020">
        <v>0</v>
      </c>
      <c r="H2020" t="s">
        <v>155</v>
      </c>
      <c r="I2020">
        <f t="shared" si="93"/>
        <v>0</v>
      </c>
      <c r="J2020">
        <f t="shared" si="94"/>
        <v>0</v>
      </c>
      <c r="L2020" t="str">
        <f t="shared" si="95"/>
        <v>6275SCOTT RIVER EAST</v>
      </c>
      <c r="M2020" t="s">
        <v>2055</v>
      </c>
    </row>
    <row r="2021" spans="1:13">
      <c r="A2021" t="s">
        <v>2550</v>
      </c>
      <c r="B2021" t="s">
        <v>2560</v>
      </c>
      <c r="C2021" t="s">
        <v>113</v>
      </c>
      <c r="D2021">
        <v>4</v>
      </c>
      <c r="E2021">
        <v>0</v>
      </c>
      <c r="F2021">
        <v>0</v>
      </c>
      <c r="H2021" t="s">
        <v>155</v>
      </c>
      <c r="I2021">
        <f t="shared" si="93"/>
        <v>0</v>
      </c>
      <c r="J2021">
        <f t="shared" si="94"/>
        <v>0</v>
      </c>
      <c r="L2021" t="str">
        <f t="shared" si="95"/>
        <v>6275YOGANUP</v>
      </c>
      <c r="M2021" t="s">
        <v>2055</v>
      </c>
    </row>
    <row r="2022" spans="1:13">
      <c r="A2022" t="s">
        <v>2561</v>
      </c>
      <c r="B2022" t="s">
        <v>2562</v>
      </c>
      <c r="C2022" t="s">
        <v>113</v>
      </c>
      <c r="D2022">
        <v>4</v>
      </c>
      <c r="E2022">
        <v>0</v>
      </c>
      <c r="F2022">
        <v>0</v>
      </c>
      <c r="H2022" t="s">
        <v>155</v>
      </c>
      <c r="I2022">
        <f t="shared" si="93"/>
        <v>0</v>
      </c>
      <c r="J2022">
        <f t="shared" si="94"/>
        <v>0</v>
      </c>
      <c r="L2022" t="str">
        <f t="shared" si="95"/>
        <v>6271CAPEL</v>
      </c>
      <c r="M2022" t="s">
        <v>2055</v>
      </c>
    </row>
    <row r="2023" spans="1:13">
      <c r="A2023" t="s">
        <v>2561</v>
      </c>
      <c r="B2023" t="s">
        <v>2563</v>
      </c>
      <c r="C2023" t="s">
        <v>113</v>
      </c>
      <c r="D2023">
        <v>4</v>
      </c>
      <c r="E2023">
        <v>0</v>
      </c>
      <c r="F2023">
        <v>0</v>
      </c>
      <c r="H2023" t="s">
        <v>155</v>
      </c>
      <c r="I2023">
        <f t="shared" si="93"/>
        <v>0</v>
      </c>
      <c r="J2023">
        <f t="shared" si="94"/>
        <v>0</v>
      </c>
      <c r="L2023" t="str">
        <f t="shared" si="95"/>
        <v>6271CAPEL RIVER</v>
      </c>
      <c r="M2023" t="s">
        <v>2055</v>
      </c>
    </row>
    <row r="2024" spans="1:13">
      <c r="A2024" t="s">
        <v>2561</v>
      </c>
      <c r="B2024" t="s">
        <v>2564</v>
      </c>
      <c r="C2024" t="s">
        <v>113</v>
      </c>
      <c r="D2024">
        <v>4</v>
      </c>
      <c r="E2024">
        <v>0</v>
      </c>
      <c r="F2024">
        <v>0</v>
      </c>
      <c r="H2024" t="s">
        <v>155</v>
      </c>
      <c r="I2024">
        <f t="shared" si="93"/>
        <v>0</v>
      </c>
      <c r="J2024">
        <f t="shared" si="94"/>
        <v>0</v>
      </c>
      <c r="L2024" t="str">
        <f t="shared" si="95"/>
        <v>6271FORREST BEACH</v>
      </c>
      <c r="M2024" t="s">
        <v>2055</v>
      </c>
    </row>
    <row r="2025" spans="1:13">
      <c r="A2025" t="s">
        <v>2561</v>
      </c>
      <c r="B2025" t="s">
        <v>2565</v>
      </c>
      <c r="C2025" t="s">
        <v>113</v>
      </c>
      <c r="D2025">
        <v>4</v>
      </c>
      <c r="E2025">
        <v>0</v>
      </c>
      <c r="F2025">
        <v>0</v>
      </c>
      <c r="H2025" t="s">
        <v>155</v>
      </c>
      <c r="I2025">
        <f t="shared" si="93"/>
        <v>0</v>
      </c>
      <c r="J2025">
        <f t="shared" si="94"/>
        <v>0</v>
      </c>
      <c r="L2025" t="str">
        <f t="shared" si="95"/>
        <v>6271PEPPERMINT GROVE BEACH</v>
      </c>
      <c r="M2025" t="s">
        <v>2055</v>
      </c>
    </row>
    <row r="2026" spans="1:13">
      <c r="A2026" t="s">
        <v>2561</v>
      </c>
      <c r="B2026" t="s">
        <v>2566</v>
      </c>
      <c r="C2026" t="s">
        <v>113</v>
      </c>
      <c r="D2026">
        <v>4</v>
      </c>
      <c r="E2026">
        <v>0</v>
      </c>
      <c r="F2026">
        <v>0</v>
      </c>
      <c r="H2026" t="s">
        <v>155</v>
      </c>
      <c r="I2026">
        <f t="shared" si="93"/>
        <v>0</v>
      </c>
      <c r="J2026">
        <f t="shared" si="94"/>
        <v>0</v>
      </c>
      <c r="L2026" t="str">
        <f t="shared" si="95"/>
        <v>6271STIRLING ESTATE</v>
      </c>
      <c r="M2026" t="s">
        <v>2055</v>
      </c>
    </row>
    <row r="2027" spans="1:13">
      <c r="A2027" t="s">
        <v>2567</v>
      </c>
      <c r="B2027" t="s">
        <v>2568</v>
      </c>
      <c r="C2027" t="s">
        <v>113</v>
      </c>
      <c r="D2027">
        <v>4</v>
      </c>
      <c r="E2027">
        <v>0</v>
      </c>
      <c r="F2027">
        <v>0</v>
      </c>
      <c r="H2027" t="s">
        <v>155</v>
      </c>
      <c r="I2027">
        <f t="shared" si="93"/>
        <v>0</v>
      </c>
      <c r="J2027">
        <f t="shared" si="94"/>
        <v>0</v>
      </c>
      <c r="L2027" t="str">
        <f t="shared" si="95"/>
        <v>6262BOORARA BROOK</v>
      </c>
      <c r="M2027" t="s">
        <v>2055</v>
      </c>
    </row>
    <row r="2028" spans="1:13">
      <c r="A2028" t="s">
        <v>2567</v>
      </c>
      <c r="B2028" t="s">
        <v>2569</v>
      </c>
      <c r="C2028" t="s">
        <v>113</v>
      </c>
      <c r="D2028">
        <v>4</v>
      </c>
      <c r="E2028">
        <v>0</v>
      </c>
      <c r="F2028">
        <v>0</v>
      </c>
      <c r="H2028" t="s">
        <v>155</v>
      </c>
      <c r="I2028">
        <f t="shared" si="93"/>
        <v>0</v>
      </c>
      <c r="J2028">
        <f t="shared" si="94"/>
        <v>0</v>
      </c>
      <c r="L2028" t="str">
        <f t="shared" si="95"/>
        <v>6262MEERUP</v>
      </c>
      <c r="M2028" t="s">
        <v>2055</v>
      </c>
    </row>
    <row r="2029" spans="1:13">
      <c r="A2029" t="s">
        <v>2567</v>
      </c>
      <c r="B2029" t="s">
        <v>2570</v>
      </c>
      <c r="C2029" t="s">
        <v>113</v>
      </c>
      <c r="D2029">
        <v>4</v>
      </c>
      <c r="E2029">
        <v>0</v>
      </c>
      <c r="F2029">
        <v>0</v>
      </c>
      <c r="H2029" t="s">
        <v>155</v>
      </c>
      <c r="I2029">
        <f t="shared" si="93"/>
        <v>0</v>
      </c>
      <c r="J2029">
        <f t="shared" si="94"/>
        <v>0</v>
      </c>
      <c r="L2029" t="str">
        <f t="shared" si="95"/>
        <v>6262NORTHCLIFFE</v>
      </c>
      <c r="M2029" t="s">
        <v>2055</v>
      </c>
    </row>
    <row r="2030" spans="1:13">
      <c r="A2030" t="s">
        <v>2567</v>
      </c>
      <c r="B2030" t="s">
        <v>967</v>
      </c>
      <c r="C2030" t="s">
        <v>113</v>
      </c>
      <c r="D2030">
        <v>4</v>
      </c>
      <c r="E2030">
        <v>0</v>
      </c>
      <c r="F2030">
        <v>0</v>
      </c>
      <c r="H2030" t="s">
        <v>155</v>
      </c>
      <c r="I2030">
        <f t="shared" si="93"/>
        <v>0</v>
      </c>
      <c r="J2030">
        <f t="shared" si="94"/>
        <v>0</v>
      </c>
      <c r="L2030" t="str">
        <f t="shared" si="95"/>
        <v>6262SHANNON</v>
      </c>
      <c r="M2030" t="s">
        <v>2055</v>
      </c>
    </row>
    <row r="2031" spans="1:13">
      <c r="A2031" t="s">
        <v>2567</v>
      </c>
      <c r="B2031" t="s">
        <v>2571</v>
      </c>
      <c r="C2031" t="s">
        <v>113</v>
      </c>
      <c r="D2031">
        <v>4</v>
      </c>
      <c r="E2031">
        <v>0</v>
      </c>
      <c r="F2031">
        <v>0</v>
      </c>
      <c r="H2031" t="s">
        <v>155</v>
      </c>
      <c r="I2031">
        <f t="shared" si="93"/>
        <v>0</v>
      </c>
      <c r="J2031">
        <f t="shared" si="94"/>
        <v>0</v>
      </c>
      <c r="L2031" t="str">
        <f t="shared" si="95"/>
        <v>6262WINDY HARBOUR</v>
      </c>
      <c r="M2031" t="s">
        <v>2055</v>
      </c>
    </row>
    <row r="2032" spans="1:13">
      <c r="A2032" t="s">
        <v>2572</v>
      </c>
      <c r="B2032" t="s">
        <v>2573</v>
      </c>
      <c r="C2032" t="s">
        <v>113</v>
      </c>
      <c r="D2032">
        <v>4</v>
      </c>
      <c r="E2032">
        <v>0</v>
      </c>
      <c r="F2032">
        <v>0</v>
      </c>
      <c r="H2032" t="s">
        <v>155</v>
      </c>
      <c r="I2032">
        <f t="shared" si="93"/>
        <v>0</v>
      </c>
      <c r="J2032">
        <f t="shared" si="94"/>
        <v>0</v>
      </c>
      <c r="L2032" t="str">
        <f t="shared" si="95"/>
        <v>6260BEEDELUP</v>
      </c>
      <c r="M2032" t="s">
        <v>2055</v>
      </c>
    </row>
    <row r="2033" spans="1:13">
      <c r="A2033" t="s">
        <v>2572</v>
      </c>
      <c r="B2033" t="s">
        <v>2574</v>
      </c>
      <c r="C2033" t="s">
        <v>113</v>
      </c>
      <c r="D2033">
        <v>4</v>
      </c>
      <c r="E2033">
        <v>0</v>
      </c>
      <c r="F2033">
        <v>0</v>
      </c>
      <c r="H2033" t="s">
        <v>155</v>
      </c>
      <c r="I2033">
        <f t="shared" si="93"/>
        <v>0</v>
      </c>
      <c r="J2033">
        <f t="shared" si="94"/>
        <v>0</v>
      </c>
      <c r="L2033" t="str">
        <f t="shared" si="95"/>
        <v>6260BIDDELIA</v>
      </c>
      <c r="M2033" t="s">
        <v>2055</v>
      </c>
    </row>
    <row r="2034" spans="1:13">
      <c r="A2034" t="s">
        <v>2572</v>
      </c>
      <c r="B2034" t="s">
        <v>2575</v>
      </c>
      <c r="C2034" t="s">
        <v>113</v>
      </c>
      <c r="D2034">
        <v>4</v>
      </c>
      <c r="E2034">
        <v>0</v>
      </c>
      <c r="F2034">
        <v>0</v>
      </c>
      <c r="H2034" t="s">
        <v>155</v>
      </c>
      <c r="I2034">
        <f t="shared" si="93"/>
        <v>0</v>
      </c>
      <c r="J2034">
        <f t="shared" si="94"/>
        <v>0</v>
      </c>
      <c r="L2034" t="str">
        <f t="shared" si="95"/>
        <v>6260CALLCUP</v>
      </c>
      <c r="M2034" t="s">
        <v>2055</v>
      </c>
    </row>
    <row r="2035" spans="1:13">
      <c r="A2035" t="s">
        <v>2572</v>
      </c>
      <c r="B2035" t="s">
        <v>2576</v>
      </c>
      <c r="C2035" t="s">
        <v>113</v>
      </c>
      <c r="D2035">
        <v>4</v>
      </c>
      <c r="E2035">
        <v>0</v>
      </c>
      <c r="F2035">
        <v>0</v>
      </c>
      <c r="H2035" t="s">
        <v>155</v>
      </c>
      <c r="I2035">
        <f t="shared" si="93"/>
        <v>0</v>
      </c>
      <c r="J2035">
        <f t="shared" si="94"/>
        <v>0</v>
      </c>
      <c r="L2035" t="str">
        <f t="shared" si="95"/>
        <v>6260CHANNYBEARUP</v>
      </c>
      <c r="M2035" t="s">
        <v>2055</v>
      </c>
    </row>
    <row r="2036" spans="1:13">
      <c r="A2036" t="s">
        <v>2572</v>
      </c>
      <c r="B2036" t="s">
        <v>2577</v>
      </c>
      <c r="C2036" t="s">
        <v>113</v>
      </c>
      <c r="D2036">
        <v>4</v>
      </c>
      <c r="E2036">
        <v>0</v>
      </c>
      <c r="F2036">
        <v>0</v>
      </c>
      <c r="H2036" t="s">
        <v>155</v>
      </c>
      <c r="I2036">
        <f t="shared" si="93"/>
        <v>0</v>
      </c>
      <c r="J2036">
        <f t="shared" si="94"/>
        <v>0</v>
      </c>
      <c r="L2036" t="str">
        <f t="shared" si="95"/>
        <v>6260COLLINS</v>
      </c>
      <c r="M2036" t="s">
        <v>2055</v>
      </c>
    </row>
    <row r="2037" spans="1:13">
      <c r="A2037" t="s">
        <v>2572</v>
      </c>
      <c r="B2037" t="s">
        <v>2578</v>
      </c>
      <c r="C2037" t="s">
        <v>113</v>
      </c>
      <c r="D2037">
        <v>4</v>
      </c>
      <c r="E2037">
        <v>0</v>
      </c>
      <c r="F2037">
        <v>0</v>
      </c>
      <c r="H2037" t="s">
        <v>155</v>
      </c>
      <c r="I2037">
        <f t="shared" si="93"/>
        <v>0</v>
      </c>
      <c r="J2037">
        <f t="shared" si="94"/>
        <v>0</v>
      </c>
      <c r="L2037" t="str">
        <f t="shared" si="95"/>
        <v>6260COLLINS SIDING</v>
      </c>
      <c r="M2037" t="s">
        <v>2055</v>
      </c>
    </row>
    <row r="2038" spans="1:13">
      <c r="A2038" t="s">
        <v>2572</v>
      </c>
      <c r="B2038" t="s">
        <v>2579</v>
      </c>
      <c r="C2038" t="s">
        <v>113</v>
      </c>
      <c r="D2038">
        <v>4</v>
      </c>
      <c r="E2038">
        <v>0</v>
      </c>
      <c r="F2038">
        <v>0</v>
      </c>
      <c r="H2038" t="s">
        <v>155</v>
      </c>
      <c r="I2038">
        <f t="shared" si="93"/>
        <v>0</v>
      </c>
      <c r="J2038">
        <f t="shared" si="94"/>
        <v>0</v>
      </c>
      <c r="L2038" t="str">
        <f t="shared" si="95"/>
        <v>6260EASTBROOK</v>
      </c>
      <c r="M2038" t="s">
        <v>2055</v>
      </c>
    </row>
    <row r="2039" spans="1:13">
      <c r="A2039" t="s">
        <v>2572</v>
      </c>
      <c r="B2039" t="s">
        <v>2580</v>
      </c>
      <c r="C2039" t="s">
        <v>113</v>
      </c>
      <c r="D2039">
        <v>4</v>
      </c>
      <c r="E2039">
        <v>0</v>
      </c>
      <c r="F2039">
        <v>0</v>
      </c>
      <c r="H2039" t="s">
        <v>155</v>
      </c>
      <c r="I2039">
        <f t="shared" si="93"/>
        <v>0</v>
      </c>
      <c r="J2039">
        <f t="shared" si="94"/>
        <v>0</v>
      </c>
      <c r="L2039" t="str">
        <f t="shared" si="95"/>
        <v>6260LAKE JASPER</v>
      </c>
      <c r="M2039" t="s">
        <v>2055</v>
      </c>
    </row>
    <row r="2040" spans="1:13">
      <c r="A2040" t="s">
        <v>2572</v>
      </c>
      <c r="B2040" t="s">
        <v>2581</v>
      </c>
      <c r="C2040" t="s">
        <v>113</v>
      </c>
      <c r="D2040">
        <v>4</v>
      </c>
      <c r="E2040">
        <v>0</v>
      </c>
      <c r="F2040">
        <v>0</v>
      </c>
      <c r="H2040" t="s">
        <v>155</v>
      </c>
      <c r="I2040">
        <f t="shared" si="93"/>
        <v>0</v>
      </c>
      <c r="J2040">
        <f t="shared" si="94"/>
        <v>0</v>
      </c>
      <c r="L2040" t="str">
        <f t="shared" si="95"/>
        <v>6260PEERABEELUP</v>
      </c>
      <c r="M2040" t="s">
        <v>2055</v>
      </c>
    </row>
    <row r="2041" spans="1:13">
      <c r="A2041" t="s">
        <v>2572</v>
      </c>
      <c r="B2041" t="s">
        <v>2582</v>
      </c>
      <c r="C2041" t="s">
        <v>113</v>
      </c>
      <c r="D2041">
        <v>4</v>
      </c>
      <c r="E2041">
        <v>0</v>
      </c>
      <c r="F2041">
        <v>0</v>
      </c>
      <c r="H2041" t="s">
        <v>155</v>
      </c>
      <c r="I2041">
        <f t="shared" si="93"/>
        <v>0</v>
      </c>
      <c r="J2041">
        <f t="shared" si="94"/>
        <v>0</v>
      </c>
      <c r="L2041" t="str">
        <f t="shared" si="95"/>
        <v>6260PEMBERTON</v>
      </c>
      <c r="M2041" t="s">
        <v>2055</v>
      </c>
    </row>
    <row r="2042" spans="1:13">
      <c r="A2042" t="s">
        <v>2572</v>
      </c>
      <c r="B2042" t="s">
        <v>2583</v>
      </c>
      <c r="C2042" t="s">
        <v>113</v>
      </c>
      <c r="D2042">
        <v>4</v>
      </c>
      <c r="E2042">
        <v>0</v>
      </c>
      <c r="F2042">
        <v>0</v>
      </c>
      <c r="H2042" t="s">
        <v>155</v>
      </c>
      <c r="I2042">
        <f t="shared" si="93"/>
        <v>0</v>
      </c>
      <c r="J2042">
        <f t="shared" si="94"/>
        <v>0</v>
      </c>
      <c r="L2042" t="str">
        <f t="shared" si="95"/>
        <v>6260YEAGARUP</v>
      </c>
      <c r="M2042" t="s">
        <v>2055</v>
      </c>
    </row>
    <row r="2043" spans="1:13">
      <c r="A2043" t="s">
        <v>2584</v>
      </c>
      <c r="B2043" t="s">
        <v>2585</v>
      </c>
      <c r="C2043" t="s">
        <v>113</v>
      </c>
      <c r="D2043">
        <v>4</v>
      </c>
      <c r="E2043">
        <v>0</v>
      </c>
      <c r="F2043">
        <v>0</v>
      </c>
      <c r="H2043" t="s">
        <v>155</v>
      </c>
      <c r="I2043">
        <f t="shared" si="93"/>
        <v>0</v>
      </c>
      <c r="J2043">
        <f t="shared" si="94"/>
        <v>0</v>
      </c>
      <c r="L2043" t="str">
        <f t="shared" si="95"/>
        <v>6258BALBARRUP</v>
      </c>
      <c r="M2043" t="s">
        <v>2055</v>
      </c>
    </row>
    <row r="2044" spans="1:13">
      <c r="A2044" t="s">
        <v>2584</v>
      </c>
      <c r="B2044" t="s">
        <v>2586</v>
      </c>
      <c r="C2044" t="s">
        <v>113</v>
      </c>
      <c r="D2044">
        <v>4</v>
      </c>
      <c r="E2044">
        <v>0</v>
      </c>
      <c r="F2044">
        <v>0</v>
      </c>
      <c r="H2044" t="s">
        <v>155</v>
      </c>
      <c r="I2044">
        <f t="shared" si="93"/>
        <v>0</v>
      </c>
      <c r="J2044">
        <f t="shared" si="94"/>
        <v>0</v>
      </c>
      <c r="L2044" t="str">
        <f t="shared" si="95"/>
        <v>6258CROWEA</v>
      </c>
      <c r="M2044" t="s">
        <v>2055</v>
      </c>
    </row>
    <row r="2045" spans="1:13">
      <c r="A2045" t="s">
        <v>2584</v>
      </c>
      <c r="B2045" t="s">
        <v>2587</v>
      </c>
      <c r="C2045" t="s">
        <v>113</v>
      </c>
      <c r="D2045">
        <v>4</v>
      </c>
      <c r="E2045">
        <v>0</v>
      </c>
      <c r="F2045">
        <v>0</v>
      </c>
      <c r="H2045" t="s">
        <v>155</v>
      </c>
      <c r="I2045">
        <f t="shared" si="93"/>
        <v>0</v>
      </c>
      <c r="J2045">
        <f t="shared" si="94"/>
        <v>0</v>
      </c>
      <c r="L2045" t="str">
        <f t="shared" si="95"/>
        <v>6258DEANMILL</v>
      </c>
      <c r="M2045" t="s">
        <v>2055</v>
      </c>
    </row>
    <row r="2046" spans="1:13">
      <c r="A2046" t="s">
        <v>2584</v>
      </c>
      <c r="B2046" t="s">
        <v>2588</v>
      </c>
      <c r="C2046" t="s">
        <v>113</v>
      </c>
      <c r="D2046">
        <v>4</v>
      </c>
      <c r="E2046">
        <v>0</v>
      </c>
      <c r="F2046">
        <v>0</v>
      </c>
      <c r="H2046" t="s">
        <v>155</v>
      </c>
      <c r="I2046">
        <f t="shared" si="93"/>
        <v>0</v>
      </c>
      <c r="J2046">
        <f t="shared" si="94"/>
        <v>0</v>
      </c>
      <c r="L2046" t="str">
        <f t="shared" si="95"/>
        <v>6258DIAMOND TREE</v>
      </c>
      <c r="M2046" t="s">
        <v>2055</v>
      </c>
    </row>
    <row r="2047" spans="1:13">
      <c r="A2047" t="s">
        <v>2584</v>
      </c>
      <c r="B2047" t="s">
        <v>2589</v>
      </c>
      <c r="C2047" t="s">
        <v>113</v>
      </c>
      <c r="D2047">
        <v>4</v>
      </c>
      <c r="E2047">
        <v>0</v>
      </c>
      <c r="F2047">
        <v>0</v>
      </c>
      <c r="H2047" t="s">
        <v>155</v>
      </c>
      <c r="I2047">
        <f t="shared" si="93"/>
        <v>0</v>
      </c>
      <c r="J2047">
        <f t="shared" si="94"/>
        <v>0</v>
      </c>
      <c r="L2047" t="str">
        <f t="shared" si="95"/>
        <v>6258DINGUP</v>
      </c>
      <c r="M2047" t="s">
        <v>2055</v>
      </c>
    </row>
    <row r="2048" spans="1:13">
      <c r="A2048" t="s">
        <v>2584</v>
      </c>
      <c r="B2048" t="s">
        <v>2590</v>
      </c>
      <c r="C2048" t="s">
        <v>113</v>
      </c>
      <c r="D2048">
        <v>4</v>
      </c>
      <c r="E2048">
        <v>0</v>
      </c>
      <c r="F2048">
        <v>0</v>
      </c>
      <c r="H2048" t="s">
        <v>155</v>
      </c>
      <c r="I2048">
        <f t="shared" si="93"/>
        <v>0</v>
      </c>
      <c r="J2048">
        <f t="shared" si="94"/>
        <v>0</v>
      </c>
      <c r="L2048" t="str">
        <f t="shared" si="95"/>
        <v>6258DIXVALE</v>
      </c>
      <c r="M2048" t="s">
        <v>2055</v>
      </c>
    </row>
    <row r="2049" spans="1:13">
      <c r="A2049" t="s">
        <v>2584</v>
      </c>
      <c r="B2049" t="s">
        <v>2591</v>
      </c>
      <c r="C2049" t="s">
        <v>113</v>
      </c>
      <c r="D2049">
        <v>4</v>
      </c>
      <c r="E2049">
        <v>0</v>
      </c>
      <c r="F2049">
        <v>0</v>
      </c>
      <c r="H2049" t="s">
        <v>155</v>
      </c>
      <c r="I2049">
        <f t="shared" si="93"/>
        <v>0</v>
      </c>
      <c r="J2049">
        <f t="shared" si="94"/>
        <v>0</v>
      </c>
      <c r="L2049" t="str">
        <f t="shared" si="95"/>
        <v>6258DONNELLY RIVER</v>
      </c>
      <c r="M2049" t="s">
        <v>2055</v>
      </c>
    </row>
    <row r="2050" spans="1:13">
      <c r="A2050" t="s">
        <v>2584</v>
      </c>
      <c r="B2050" t="s">
        <v>2592</v>
      </c>
      <c r="C2050" t="s">
        <v>113</v>
      </c>
      <c r="D2050">
        <v>4</v>
      </c>
      <c r="E2050">
        <v>0</v>
      </c>
      <c r="F2050">
        <v>0</v>
      </c>
      <c r="H2050" t="s">
        <v>155</v>
      </c>
      <c r="I2050">
        <f t="shared" ref="I2050:I2113" si="96">IF(ISERROR(VLOOKUP(A2050,SelPostCode,1,FALSE)),0,1)</f>
        <v>0</v>
      </c>
      <c r="J2050">
        <f t="shared" ref="J2050:J2113" si="97">IF(I2050=0,0,IF(ISERROR(VLOOKUP(B2050,SelSuburb,1,FALSE)),0,1))</f>
        <v>0</v>
      </c>
      <c r="L2050" t="str">
        <f t="shared" ref="L2050:L2113" si="98">CONCATENATE(A2050,B2050)</f>
        <v>6258GLENORAN</v>
      </c>
      <c r="M2050" t="s">
        <v>2055</v>
      </c>
    </row>
    <row r="2051" spans="1:13">
      <c r="A2051" t="s">
        <v>2584</v>
      </c>
      <c r="B2051" t="s">
        <v>2593</v>
      </c>
      <c r="C2051" t="s">
        <v>113</v>
      </c>
      <c r="D2051">
        <v>4</v>
      </c>
      <c r="E2051">
        <v>0</v>
      </c>
      <c r="F2051">
        <v>0</v>
      </c>
      <c r="H2051" t="s">
        <v>155</v>
      </c>
      <c r="I2051">
        <f t="shared" si="96"/>
        <v>0</v>
      </c>
      <c r="J2051">
        <f t="shared" si="97"/>
        <v>0</v>
      </c>
      <c r="L2051" t="str">
        <f t="shared" si="98"/>
        <v>6258JARDEE</v>
      </c>
      <c r="M2051" t="s">
        <v>2055</v>
      </c>
    </row>
    <row r="2052" spans="1:13">
      <c r="A2052" t="s">
        <v>2584</v>
      </c>
      <c r="B2052" t="s">
        <v>2594</v>
      </c>
      <c r="C2052" t="s">
        <v>113</v>
      </c>
      <c r="D2052">
        <v>4</v>
      </c>
      <c r="E2052">
        <v>0</v>
      </c>
      <c r="F2052">
        <v>0</v>
      </c>
      <c r="H2052" t="s">
        <v>155</v>
      </c>
      <c r="I2052">
        <f t="shared" si="96"/>
        <v>0</v>
      </c>
      <c r="J2052">
        <f t="shared" si="97"/>
        <v>0</v>
      </c>
      <c r="L2052" t="str">
        <f t="shared" si="98"/>
        <v>6258LAKE MUIR</v>
      </c>
      <c r="M2052" t="s">
        <v>2055</v>
      </c>
    </row>
    <row r="2053" spans="1:13">
      <c r="A2053" t="s">
        <v>2584</v>
      </c>
      <c r="B2053" t="s">
        <v>2595</v>
      </c>
      <c r="C2053" t="s">
        <v>113</v>
      </c>
      <c r="D2053">
        <v>4</v>
      </c>
      <c r="E2053">
        <v>0</v>
      </c>
      <c r="F2053">
        <v>0</v>
      </c>
      <c r="H2053" t="s">
        <v>155</v>
      </c>
      <c r="I2053">
        <f t="shared" si="96"/>
        <v>0</v>
      </c>
      <c r="J2053">
        <f t="shared" si="97"/>
        <v>0</v>
      </c>
      <c r="L2053" t="str">
        <f t="shared" si="98"/>
        <v>6258LINFARNE</v>
      </c>
      <c r="M2053" t="s">
        <v>2055</v>
      </c>
    </row>
    <row r="2054" spans="1:13">
      <c r="A2054" t="s">
        <v>2584</v>
      </c>
      <c r="B2054" t="s">
        <v>2596</v>
      </c>
      <c r="C2054" t="s">
        <v>113</v>
      </c>
      <c r="D2054">
        <v>4</v>
      </c>
      <c r="E2054">
        <v>0</v>
      </c>
      <c r="F2054">
        <v>0</v>
      </c>
      <c r="H2054" t="s">
        <v>155</v>
      </c>
      <c r="I2054">
        <f t="shared" si="96"/>
        <v>0</v>
      </c>
      <c r="J2054">
        <f t="shared" si="97"/>
        <v>0</v>
      </c>
      <c r="L2054" t="str">
        <f t="shared" si="98"/>
        <v>6258MANJIMUP</v>
      </c>
      <c r="M2054" t="s">
        <v>2055</v>
      </c>
    </row>
    <row r="2055" spans="1:13">
      <c r="A2055" t="s">
        <v>2584</v>
      </c>
      <c r="B2055" t="s">
        <v>352</v>
      </c>
      <c r="C2055" t="s">
        <v>113</v>
      </c>
      <c r="D2055">
        <v>4</v>
      </c>
      <c r="E2055">
        <v>0</v>
      </c>
      <c r="F2055">
        <v>0</v>
      </c>
      <c r="H2055" t="s">
        <v>155</v>
      </c>
      <c r="I2055">
        <f t="shared" si="96"/>
        <v>0</v>
      </c>
      <c r="J2055">
        <f t="shared" si="97"/>
        <v>0</v>
      </c>
      <c r="L2055" t="str">
        <f t="shared" si="98"/>
        <v>6258MIDDLESEX</v>
      </c>
      <c r="M2055" t="s">
        <v>2055</v>
      </c>
    </row>
    <row r="2056" spans="1:13">
      <c r="A2056" t="s">
        <v>2584</v>
      </c>
      <c r="B2056" t="s">
        <v>2597</v>
      </c>
      <c r="C2056" t="s">
        <v>113</v>
      </c>
      <c r="D2056">
        <v>4</v>
      </c>
      <c r="E2056">
        <v>0</v>
      </c>
      <c r="F2056">
        <v>0</v>
      </c>
      <c r="H2056" t="s">
        <v>155</v>
      </c>
      <c r="I2056">
        <f t="shared" si="96"/>
        <v>0</v>
      </c>
      <c r="J2056">
        <f t="shared" si="97"/>
        <v>0</v>
      </c>
      <c r="L2056" t="str">
        <f t="shared" si="98"/>
        <v>6258MORDALUP</v>
      </c>
      <c r="M2056" t="s">
        <v>2055</v>
      </c>
    </row>
    <row r="2057" spans="1:13">
      <c r="A2057" t="s">
        <v>2584</v>
      </c>
      <c r="B2057" t="s">
        <v>2598</v>
      </c>
      <c r="C2057" t="s">
        <v>113</v>
      </c>
      <c r="D2057">
        <v>4</v>
      </c>
      <c r="E2057">
        <v>0</v>
      </c>
      <c r="F2057">
        <v>0</v>
      </c>
      <c r="H2057" t="s">
        <v>155</v>
      </c>
      <c r="I2057">
        <f t="shared" si="96"/>
        <v>0</v>
      </c>
      <c r="J2057">
        <f t="shared" si="97"/>
        <v>0</v>
      </c>
      <c r="L2057" t="str">
        <f t="shared" si="98"/>
        <v>6258NYAMUP</v>
      </c>
      <c r="M2057" t="s">
        <v>2055</v>
      </c>
    </row>
    <row r="2058" spans="1:13">
      <c r="A2058" t="s">
        <v>2584</v>
      </c>
      <c r="B2058" t="s">
        <v>2599</v>
      </c>
      <c r="C2058" t="s">
        <v>113</v>
      </c>
      <c r="D2058">
        <v>4</v>
      </c>
      <c r="E2058">
        <v>0</v>
      </c>
      <c r="F2058">
        <v>0</v>
      </c>
      <c r="H2058" t="s">
        <v>155</v>
      </c>
      <c r="I2058">
        <f t="shared" si="96"/>
        <v>0</v>
      </c>
      <c r="J2058">
        <f t="shared" si="97"/>
        <v>0</v>
      </c>
      <c r="L2058" t="str">
        <f t="shared" si="98"/>
        <v>6258PALGARUP</v>
      </c>
      <c r="M2058" t="s">
        <v>2055</v>
      </c>
    </row>
    <row r="2059" spans="1:13">
      <c r="A2059" t="s">
        <v>2584</v>
      </c>
      <c r="B2059" t="s">
        <v>2600</v>
      </c>
      <c r="C2059" t="s">
        <v>113</v>
      </c>
      <c r="D2059">
        <v>4</v>
      </c>
      <c r="E2059">
        <v>0</v>
      </c>
      <c r="F2059">
        <v>0</v>
      </c>
      <c r="H2059" t="s">
        <v>155</v>
      </c>
      <c r="I2059">
        <f t="shared" si="96"/>
        <v>0</v>
      </c>
      <c r="J2059">
        <f t="shared" si="97"/>
        <v>0</v>
      </c>
      <c r="L2059" t="str">
        <f t="shared" si="98"/>
        <v>6258PERUP</v>
      </c>
      <c r="M2059" t="s">
        <v>2055</v>
      </c>
    </row>
    <row r="2060" spans="1:13">
      <c r="A2060" t="s">
        <v>2584</v>
      </c>
      <c r="B2060" t="s">
        <v>2601</v>
      </c>
      <c r="C2060" t="s">
        <v>113</v>
      </c>
      <c r="D2060">
        <v>4</v>
      </c>
      <c r="E2060">
        <v>0</v>
      </c>
      <c r="F2060">
        <v>0</v>
      </c>
      <c r="H2060" t="s">
        <v>155</v>
      </c>
      <c r="I2060">
        <f t="shared" si="96"/>
        <v>0</v>
      </c>
      <c r="J2060">
        <f t="shared" si="97"/>
        <v>0</v>
      </c>
      <c r="L2060" t="str">
        <f t="shared" si="98"/>
        <v>6258QUINNINUP</v>
      </c>
      <c r="M2060" t="s">
        <v>2055</v>
      </c>
    </row>
    <row r="2061" spans="1:13">
      <c r="A2061" t="s">
        <v>2584</v>
      </c>
      <c r="B2061" t="s">
        <v>2602</v>
      </c>
      <c r="C2061" t="s">
        <v>113</v>
      </c>
      <c r="D2061">
        <v>4</v>
      </c>
      <c r="E2061">
        <v>0</v>
      </c>
      <c r="F2061">
        <v>0</v>
      </c>
      <c r="H2061" t="s">
        <v>155</v>
      </c>
      <c r="I2061">
        <f t="shared" si="96"/>
        <v>0</v>
      </c>
      <c r="J2061">
        <f t="shared" si="97"/>
        <v>0</v>
      </c>
      <c r="L2061" t="str">
        <f t="shared" si="98"/>
        <v>6258RINGBARK</v>
      </c>
      <c r="M2061" t="s">
        <v>2055</v>
      </c>
    </row>
    <row r="2062" spans="1:13">
      <c r="A2062" t="s">
        <v>2584</v>
      </c>
      <c r="B2062" t="s">
        <v>2603</v>
      </c>
      <c r="C2062" t="s">
        <v>113</v>
      </c>
      <c r="D2062">
        <v>4</v>
      </c>
      <c r="E2062">
        <v>0</v>
      </c>
      <c r="F2062">
        <v>0</v>
      </c>
      <c r="H2062" t="s">
        <v>155</v>
      </c>
      <c r="I2062">
        <f t="shared" si="96"/>
        <v>0</v>
      </c>
      <c r="J2062">
        <f t="shared" si="97"/>
        <v>0</v>
      </c>
      <c r="L2062" t="str">
        <f t="shared" si="98"/>
        <v>6258SHANNON RIVER MILL</v>
      </c>
      <c r="M2062" t="s">
        <v>2055</v>
      </c>
    </row>
    <row r="2063" spans="1:13">
      <c r="A2063" t="s">
        <v>2584</v>
      </c>
      <c r="B2063" t="s">
        <v>2604</v>
      </c>
      <c r="C2063" t="s">
        <v>113</v>
      </c>
      <c r="D2063">
        <v>4</v>
      </c>
      <c r="E2063">
        <v>0</v>
      </c>
      <c r="F2063">
        <v>0</v>
      </c>
      <c r="H2063" t="s">
        <v>155</v>
      </c>
      <c r="I2063">
        <f t="shared" si="96"/>
        <v>0</v>
      </c>
      <c r="J2063">
        <f t="shared" si="97"/>
        <v>0</v>
      </c>
      <c r="L2063" t="str">
        <f t="shared" si="98"/>
        <v>6258SMITH BROOK</v>
      </c>
      <c r="M2063" t="s">
        <v>2055</v>
      </c>
    </row>
    <row r="2064" spans="1:13">
      <c r="A2064" t="s">
        <v>2584</v>
      </c>
      <c r="B2064" t="s">
        <v>2605</v>
      </c>
      <c r="C2064" t="s">
        <v>113</v>
      </c>
      <c r="D2064">
        <v>4</v>
      </c>
      <c r="E2064">
        <v>0</v>
      </c>
      <c r="F2064">
        <v>0</v>
      </c>
      <c r="H2064" t="s">
        <v>155</v>
      </c>
      <c r="I2064">
        <f t="shared" si="96"/>
        <v>0</v>
      </c>
      <c r="J2064">
        <f t="shared" si="97"/>
        <v>0</v>
      </c>
      <c r="L2064" t="str">
        <f t="shared" si="98"/>
        <v>6258UPPER WARREN</v>
      </c>
      <c r="M2064" t="s">
        <v>2055</v>
      </c>
    </row>
    <row r="2065" spans="1:13">
      <c r="A2065" t="s">
        <v>2584</v>
      </c>
      <c r="B2065" t="s">
        <v>2606</v>
      </c>
      <c r="C2065" t="s">
        <v>113</v>
      </c>
      <c r="D2065">
        <v>4</v>
      </c>
      <c r="E2065">
        <v>0</v>
      </c>
      <c r="F2065">
        <v>0</v>
      </c>
      <c r="H2065" t="s">
        <v>155</v>
      </c>
      <c r="I2065">
        <f t="shared" si="96"/>
        <v>0</v>
      </c>
      <c r="J2065">
        <f t="shared" si="97"/>
        <v>0</v>
      </c>
      <c r="L2065" t="str">
        <f t="shared" si="98"/>
        <v>6258WILGARRUP</v>
      </c>
      <c r="M2065" t="s">
        <v>2055</v>
      </c>
    </row>
    <row r="2066" spans="1:13">
      <c r="A2066" t="s">
        <v>2584</v>
      </c>
      <c r="B2066" t="s">
        <v>2607</v>
      </c>
      <c r="C2066" t="s">
        <v>113</v>
      </c>
      <c r="D2066">
        <v>4</v>
      </c>
      <c r="E2066">
        <v>0</v>
      </c>
      <c r="F2066">
        <v>0</v>
      </c>
      <c r="H2066" t="s">
        <v>155</v>
      </c>
      <c r="I2066">
        <f t="shared" si="96"/>
        <v>0</v>
      </c>
      <c r="J2066">
        <f t="shared" si="97"/>
        <v>0</v>
      </c>
      <c r="L2066" t="str">
        <f t="shared" si="98"/>
        <v>6258YANMAH</v>
      </c>
      <c r="M2066" t="s">
        <v>2055</v>
      </c>
    </row>
    <row r="2067" spans="1:13">
      <c r="A2067" t="s">
        <v>2608</v>
      </c>
      <c r="B2067" t="s">
        <v>2609</v>
      </c>
      <c r="C2067" t="s">
        <v>113</v>
      </c>
      <c r="D2067">
        <v>4</v>
      </c>
      <c r="E2067">
        <v>0</v>
      </c>
      <c r="F2067">
        <v>0</v>
      </c>
      <c r="H2067" t="s">
        <v>155</v>
      </c>
      <c r="I2067">
        <f t="shared" si="96"/>
        <v>0</v>
      </c>
      <c r="J2067">
        <f t="shared" si="97"/>
        <v>0</v>
      </c>
      <c r="L2067" t="str">
        <f t="shared" si="98"/>
        <v>6256GLENLYNN</v>
      </c>
      <c r="M2067" t="s">
        <v>2055</v>
      </c>
    </row>
    <row r="2068" spans="1:13">
      <c r="A2068" t="s">
        <v>2608</v>
      </c>
      <c r="B2068" t="s">
        <v>932</v>
      </c>
      <c r="C2068" t="s">
        <v>113</v>
      </c>
      <c r="D2068">
        <v>4</v>
      </c>
      <c r="E2068">
        <v>0</v>
      </c>
      <c r="F2068">
        <v>0</v>
      </c>
      <c r="H2068" t="s">
        <v>155</v>
      </c>
      <c r="I2068">
        <f t="shared" si="96"/>
        <v>0</v>
      </c>
      <c r="J2068">
        <f t="shared" si="97"/>
        <v>0</v>
      </c>
      <c r="L2068" t="str">
        <f t="shared" si="98"/>
        <v>6256KINGSTON</v>
      </c>
      <c r="M2068" t="s">
        <v>2055</v>
      </c>
    </row>
    <row r="2069" spans="1:13">
      <c r="A2069" t="s">
        <v>2608</v>
      </c>
      <c r="B2069" t="s">
        <v>2610</v>
      </c>
      <c r="C2069" t="s">
        <v>113</v>
      </c>
      <c r="D2069">
        <v>4</v>
      </c>
      <c r="E2069">
        <v>0</v>
      </c>
      <c r="F2069">
        <v>0</v>
      </c>
      <c r="H2069" t="s">
        <v>155</v>
      </c>
      <c r="I2069">
        <f t="shared" si="96"/>
        <v>0</v>
      </c>
      <c r="J2069">
        <f t="shared" si="97"/>
        <v>0</v>
      </c>
      <c r="L2069" t="str">
        <f t="shared" si="98"/>
        <v>6256MARANUP</v>
      </c>
      <c r="M2069" t="s">
        <v>2055</v>
      </c>
    </row>
    <row r="2070" spans="1:13">
      <c r="A2070" t="s">
        <v>2608</v>
      </c>
      <c r="B2070" t="s">
        <v>365</v>
      </c>
      <c r="C2070" t="s">
        <v>113</v>
      </c>
      <c r="D2070">
        <v>4</v>
      </c>
      <c r="E2070">
        <v>0</v>
      </c>
      <c r="F2070">
        <v>0</v>
      </c>
      <c r="H2070" t="s">
        <v>155</v>
      </c>
      <c r="I2070">
        <f t="shared" si="96"/>
        <v>0</v>
      </c>
      <c r="J2070">
        <f t="shared" si="97"/>
        <v>0</v>
      </c>
      <c r="L2070" t="str">
        <f t="shared" si="98"/>
        <v>6256SUNNYSIDE</v>
      </c>
      <c r="M2070" t="s">
        <v>2055</v>
      </c>
    </row>
    <row r="2071" spans="1:13">
      <c r="A2071" t="s">
        <v>2608</v>
      </c>
      <c r="B2071" t="s">
        <v>2611</v>
      </c>
      <c r="C2071" t="s">
        <v>113</v>
      </c>
      <c r="D2071">
        <v>4</v>
      </c>
      <c r="E2071">
        <v>0</v>
      </c>
      <c r="F2071">
        <v>0</v>
      </c>
      <c r="H2071" t="s">
        <v>155</v>
      </c>
      <c r="I2071">
        <f t="shared" si="96"/>
        <v>0</v>
      </c>
      <c r="J2071">
        <f t="shared" si="97"/>
        <v>0</v>
      </c>
      <c r="L2071" t="str">
        <f t="shared" si="98"/>
        <v>6256WANDILLUP</v>
      </c>
      <c r="M2071" t="s">
        <v>2055</v>
      </c>
    </row>
    <row r="2072" spans="1:13">
      <c r="A2072" t="s">
        <v>2608</v>
      </c>
      <c r="B2072" t="s">
        <v>2612</v>
      </c>
      <c r="C2072" t="s">
        <v>113</v>
      </c>
      <c r="D2072">
        <v>4</v>
      </c>
      <c r="E2072">
        <v>0</v>
      </c>
      <c r="F2072">
        <v>0</v>
      </c>
      <c r="H2072" t="s">
        <v>155</v>
      </c>
      <c r="I2072">
        <f t="shared" si="96"/>
        <v>0</v>
      </c>
      <c r="J2072">
        <f t="shared" si="97"/>
        <v>0</v>
      </c>
      <c r="L2072" t="str">
        <f t="shared" si="98"/>
        <v>6256YORNUP</v>
      </c>
      <c r="M2072" t="s">
        <v>2055</v>
      </c>
    </row>
    <row r="2073" spans="1:13">
      <c r="A2073" t="s">
        <v>2613</v>
      </c>
      <c r="B2073" t="s">
        <v>2614</v>
      </c>
      <c r="C2073" t="s">
        <v>113</v>
      </c>
      <c r="D2073">
        <v>4</v>
      </c>
      <c r="E2073">
        <v>0</v>
      </c>
      <c r="F2073">
        <v>0</v>
      </c>
      <c r="H2073" t="s">
        <v>155</v>
      </c>
      <c r="I2073">
        <f t="shared" si="96"/>
        <v>0</v>
      </c>
      <c r="J2073">
        <f t="shared" si="97"/>
        <v>0</v>
      </c>
      <c r="L2073" t="str">
        <f t="shared" si="98"/>
        <v>6255BENJINUP</v>
      </c>
      <c r="M2073" t="s">
        <v>2055</v>
      </c>
    </row>
    <row r="2074" spans="1:13">
      <c r="A2074" t="s">
        <v>2613</v>
      </c>
      <c r="B2074" t="s">
        <v>2615</v>
      </c>
      <c r="C2074" t="s">
        <v>113</v>
      </c>
      <c r="D2074">
        <v>4</v>
      </c>
      <c r="E2074">
        <v>0</v>
      </c>
      <c r="F2074">
        <v>0</v>
      </c>
      <c r="H2074" t="s">
        <v>155</v>
      </c>
      <c r="I2074">
        <f t="shared" si="96"/>
        <v>0</v>
      </c>
      <c r="J2074">
        <f t="shared" si="97"/>
        <v>0</v>
      </c>
      <c r="L2074" t="str">
        <f t="shared" si="98"/>
        <v>6255BRIDGETOWN</v>
      </c>
      <c r="M2074" t="s">
        <v>2055</v>
      </c>
    </row>
    <row r="2075" spans="1:13">
      <c r="A2075" t="s">
        <v>2613</v>
      </c>
      <c r="B2075" t="s">
        <v>2616</v>
      </c>
      <c r="C2075" t="s">
        <v>113</v>
      </c>
      <c r="D2075">
        <v>4</v>
      </c>
      <c r="E2075">
        <v>0</v>
      </c>
      <c r="F2075">
        <v>0</v>
      </c>
      <c r="H2075" t="s">
        <v>155</v>
      </c>
      <c r="I2075">
        <f t="shared" si="96"/>
        <v>0</v>
      </c>
      <c r="J2075">
        <f t="shared" si="97"/>
        <v>0</v>
      </c>
      <c r="L2075" t="str">
        <f t="shared" si="98"/>
        <v>6255CATTERICK</v>
      </c>
      <c r="M2075" t="s">
        <v>2055</v>
      </c>
    </row>
    <row r="2076" spans="1:13">
      <c r="A2076" t="s">
        <v>2613</v>
      </c>
      <c r="B2076" t="s">
        <v>2617</v>
      </c>
      <c r="C2076" t="s">
        <v>113</v>
      </c>
      <c r="D2076">
        <v>4</v>
      </c>
      <c r="E2076">
        <v>0</v>
      </c>
      <c r="F2076">
        <v>0</v>
      </c>
      <c r="H2076" t="s">
        <v>155</v>
      </c>
      <c r="I2076">
        <f t="shared" si="96"/>
        <v>0</v>
      </c>
      <c r="J2076">
        <f t="shared" si="97"/>
        <v>0</v>
      </c>
      <c r="L2076" t="str">
        <f t="shared" si="98"/>
        <v>6255HESTER</v>
      </c>
      <c r="M2076" t="s">
        <v>2055</v>
      </c>
    </row>
    <row r="2077" spans="1:13">
      <c r="A2077" t="s">
        <v>2613</v>
      </c>
      <c r="B2077" t="s">
        <v>2618</v>
      </c>
      <c r="C2077" t="s">
        <v>113</v>
      </c>
      <c r="D2077">
        <v>4</v>
      </c>
      <c r="E2077">
        <v>0</v>
      </c>
      <c r="F2077">
        <v>0</v>
      </c>
      <c r="H2077" t="s">
        <v>155</v>
      </c>
      <c r="I2077">
        <f t="shared" si="96"/>
        <v>0</v>
      </c>
      <c r="J2077">
        <f t="shared" si="97"/>
        <v>0</v>
      </c>
      <c r="L2077" t="str">
        <f t="shared" si="98"/>
        <v>6255HESTER BROOK</v>
      </c>
      <c r="M2077" t="s">
        <v>2055</v>
      </c>
    </row>
    <row r="2078" spans="1:13">
      <c r="A2078" t="s">
        <v>2613</v>
      </c>
      <c r="B2078" t="s">
        <v>2619</v>
      </c>
      <c r="C2078" t="s">
        <v>113</v>
      </c>
      <c r="D2078">
        <v>4</v>
      </c>
      <c r="E2078">
        <v>0</v>
      </c>
      <c r="F2078">
        <v>0</v>
      </c>
      <c r="H2078" t="s">
        <v>155</v>
      </c>
      <c r="I2078">
        <f t="shared" si="96"/>
        <v>0</v>
      </c>
      <c r="J2078">
        <f t="shared" si="97"/>
        <v>0</v>
      </c>
      <c r="L2078" t="str">
        <f t="shared" si="98"/>
        <v>6255KANGAROO GULLY</v>
      </c>
      <c r="M2078" t="s">
        <v>2055</v>
      </c>
    </row>
    <row r="2079" spans="1:13">
      <c r="A2079" t="s">
        <v>2613</v>
      </c>
      <c r="B2079" t="s">
        <v>2620</v>
      </c>
      <c r="C2079" t="s">
        <v>113</v>
      </c>
      <c r="D2079">
        <v>4</v>
      </c>
      <c r="E2079">
        <v>0</v>
      </c>
      <c r="F2079">
        <v>0</v>
      </c>
      <c r="H2079" t="s">
        <v>155</v>
      </c>
      <c r="I2079">
        <f t="shared" si="96"/>
        <v>0</v>
      </c>
      <c r="J2079">
        <f t="shared" si="97"/>
        <v>0</v>
      </c>
      <c r="L2079" t="str">
        <f t="shared" si="98"/>
        <v>6255WINNEJUP</v>
      </c>
      <c r="M2079" t="s">
        <v>2055</v>
      </c>
    </row>
    <row r="2080" spans="1:13">
      <c r="A2080" t="s">
        <v>2621</v>
      </c>
      <c r="B2080" t="s">
        <v>2622</v>
      </c>
      <c r="C2080" t="s">
        <v>113</v>
      </c>
      <c r="D2080">
        <v>4</v>
      </c>
      <c r="E2080">
        <v>0</v>
      </c>
      <c r="F2080">
        <v>0</v>
      </c>
      <c r="H2080" t="s">
        <v>155</v>
      </c>
      <c r="I2080">
        <f t="shared" si="96"/>
        <v>0</v>
      </c>
      <c r="J2080">
        <f t="shared" si="97"/>
        <v>0</v>
      </c>
      <c r="L2080" t="str">
        <f t="shared" si="98"/>
        <v>6254GREENBUSHES</v>
      </c>
      <c r="M2080" t="s">
        <v>2055</v>
      </c>
    </row>
    <row r="2081" spans="1:13">
      <c r="A2081" t="s">
        <v>2621</v>
      </c>
      <c r="B2081" t="s">
        <v>2623</v>
      </c>
      <c r="C2081" t="s">
        <v>113</v>
      </c>
      <c r="D2081">
        <v>4</v>
      </c>
      <c r="E2081">
        <v>0</v>
      </c>
      <c r="F2081">
        <v>0</v>
      </c>
      <c r="H2081" t="s">
        <v>155</v>
      </c>
      <c r="I2081">
        <f t="shared" si="96"/>
        <v>0</v>
      </c>
      <c r="J2081">
        <f t="shared" si="97"/>
        <v>0</v>
      </c>
      <c r="L2081" t="str">
        <f t="shared" si="98"/>
        <v>6254NORTH GREENBUSHES</v>
      </c>
      <c r="M2081" t="s">
        <v>2055</v>
      </c>
    </row>
    <row r="2082" spans="1:13">
      <c r="A2082" t="s">
        <v>2624</v>
      </c>
      <c r="B2082" t="s">
        <v>2625</v>
      </c>
      <c r="C2082" t="s">
        <v>113</v>
      </c>
      <c r="D2082">
        <v>4</v>
      </c>
      <c r="E2082">
        <v>0</v>
      </c>
      <c r="F2082">
        <v>0</v>
      </c>
      <c r="H2082" t="s">
        <v>155</v>
      </c>
      <c r="I2082">
        <f t="shared" si="96"/>
        <v>0</v>
      </c>
      <c r="J2082">
        <f t="shared" si="97"/>
        <v>0</v>
      </c>
      <c r="L2082" t="str">
        <f t="shared" si="98"/>
        <v>6253BALINGUP</v>
      </c>
      <c r="M2082" t="s">
        <v>2055</v>
      </c>
    </row>
    <row r="2083" spans="1:13">
      <c r="A2083" t="s">
        <v>2624</v>
      </c>
      <c r="B2083" t="s">
        <v>2626</v>
      </c>
      <c r="C2083" t="s">
        <v>113</v>
      </c>
      <c r="D2083">
        <v>4</v>
      </c>
      <c r="E2083">
        <v>0</v>
      </c>
      <c r="F2083">
        <v>0</v>
      </c>
      <c r="H2083" t="s">
        <v>155</v>
      </c>
      <c r="I2083">
        <f t="shared" si="96"/>
        <v>0</v>
      </c>
      <c r="J2083">
        <f t="shared" si="97"/>
        <v>0</v>
      </c>
      <c r="L2083" t="str">
        <f t="shared" si="98"/>
        <v>6253GRIMWADE</v>
      </c>
      <c r="M2083" t="s">
        <v>2055</v>
      </c>
    </row>
    <row r="2084" spans="1:13">
      <c r="A2084" t="s">
        <v>2624</v>
      </c>
      <c r="B2084" t="s">
        <v>2627</v>
      </c>
      <c r="C2084" t="s">
        <v>113</v>
      </c>
      <c r="D2084">
        <v>4</v>
      </c>
      <c r="E2084">
        <v>0</v>
      </c>
      <c r="F2084">
        <v>0</v>
      </c>
      <c r="H2084" t="s">
        <v>155</v>
      </c>
      <c r="I2084">
        <f t="shared" si="96"/>
        <v>0</v>
      </c>
      <c r="J2084">
        <f t="shared" si="97"/>
        <v>0</v>
      </c>
      <c r="L2084" t="str">
        <f t="shared" si="98"/>
        <v>6253SOUTHAMPTON</v>
      </c>
      <c r="M2084" t="s">
        <v>2055</v>
      </c>
    </row>
    <row r="2085" spans="1:13">
      <c r="A2085" t="s">
        <v>2628</v>
      </c>
      <c r="B2085" t="s">
        <v>2629</v>
      </c>
      <c r="C2085" t="s">
        <v>113</v>
      </c>
      <c r="D2085">
        <v>4</v>
      </c>
      <c r="E2085">
        <v>0</v>
      </c>
      <c r="F2085">
        <v>0</v>
      </c>
      <c r="H2085" t="s">
        <v>155</v>
      </c>
      <c r="I2085">
        <f t="shared" si="96"/>
        <v>0</v>
      </c>
      <c r="J2085">
        <f t="shared" si="97"/>
        <v>0</v>
      </c>
      <c r="L2085" t="str">
        <f t="shared" si="98"/>
        <v>6252MULLALYUP</v>
      </c>
      <c r="M2085" t="s">
        <v>2055</v>
      </c>
    </row>
    <row r="2086" spans="1:13">
      <c r="A2086" t="s">
        <v>2630</v>
      </c>
      <c r="B2086" t="s">
        <v>2631</v>
      </c>
      <c r="C2086" t="s">
        <v>113</v>
      </c>
      <c r="D2086">
        <v>4</v>
      </c>
      <c r="E2086">
        <v>0</v>
      </c>
      <c r="F2086">
        <v>0</v>
      </c>
      <c r="H2086" t="s">
        <v>155</v>
      </c>
      <c r="I2086">
        <f t="shared" si="96"/>
        <v>0</v>
      </c>
      <c r="J2086">
        <f t="shared" si="97"/>
        <v>0</v>
      </c>
      <c r="L2086" t="str">
        <f t="shared" si="98"/>
        <v>6251BRAZIER</v>
      </c>
      <c r="M2086" t="s">
        <v>2055</v>
      </c>
    </row>
    <row r="2087" spans="1:13">
      <c r="A2087" t="s">
        <v>2630</v>
      </c>
      <c r="B2087" t="s">
        <v>2632</v>
      </c>
      <c r="C2087" t="s">
        <v>113</v>
      </c>
      <c r="D2087">
        <v>4</v>
      </c>
      <c r="E2087">
        <v>0</v>
      </c>
      <c r="F2087">
        <v>0</v>
      </c>
      <c r="H2087" t="s">
        <v>155</v>
      </c>
      <c r="I2087">
        <f t="shared" si="96"/>
        <v>0</v>
      </c>
      <c r="J2087">
        <f t="shared" si="97"/>
        <v>0</v>
      </c>
      <c r="L2087" t="str">
        <f t="shared" si="98"/>
        <v>6251KIRUP</v>
      </c>
      <c r="M2087" t="s">
        <v>2055</v>
      </c>
    </row>
    <row r="2088" spans="1:13">
      <c r="A2088" t="s">
        <v>2630</v>
      </c>
      <c r="B2088" t="s">
        <v>2633</v>
      </c>
      <c r="C2088" t="s">
        <v>113</v>
      </c>
      <c r="D2088">
        <v>4</v>
      </c>
      <c r="E2088">
        <v>0</v>
      </c>
      <c r="F2088">
        <v>0</v>
      </c>
      <c r="H2088" t="s">
        <v>155</v>
      </c>
      <c r="I2088">
        <f t="shared" si="96"/>
        <v>0</v>
      </c>
      <c r="J2088">
        <f t="shared" si="97"/>
        <v>0</v>
      </c>
      <c r="L2088" t="str">
        <f t="shared" si="98"/>
        <v>6251NEWLANDS</v>
      </c>
      <c r="M2088" t="s">
        <v>2055</v>
      </c>
    </row>
    <row r="2089" spans="1:13">
      <c r="A2089" t="s">
        <v>2634</v>
      </c>
      <c r="B2089" t="s">
        <v>2635</v>
      </c>
      <c r="C2089" t="s">
        <v>113</v>
      </c>
      <c r="D2089">
        <v>4</v>
      </c>
      <c r="E2089">
        <v>0</v>
      </c>
      <c r="F2089">
        <v>0</v>
      </c>
      <c r="H2089" t="s">
        <v>155</v>
      </c>
      <c r="I2089">
        <f t="shared" si="96"/>
        <v>0</v>
      </c>
      <c r="J2089">
        <f t="shared" si="97"/>
        <v>0</v>
      </c>
      <c r="L2089" t="str">
        <f t="shared" si="98"/>
        <v>6244BOYUP BROOK</v>
      </c>
      <c r="M2089" t="s">
        <v>2055</v>
      </c>
    </row>
    <row r="2090" spans="1:13">
      <c r="A2090" t="s">
        <v>2634</v>
      </c>
      <c r="B2090" t="s">
        <v>2636</v>
      </c>
      <c r="C2090" t="s">
        <v>113</v>
      </c>
      <c r="D2090">
        <v>4</v>
      </c>
      <c r="E2090">
        <v>0</v>
      </c>
      <c r="F2090">
        <v>0</v>
      </c>
      <c r="H2090" t="s">
        <v>155</v>
      </c>
      <c r="I2090">
        <f t="shared" si="96"/>
        <v>0</v>
      </c>
      <c r="J2090">
        <f t="shared" si="97"/>
        <v>0</v>
      </c>
      <c r="L2090" t="str">
        <f t="shared" si="98"/>
        <v>6244CHOWERUP</v>
      </c>
      <c r="M2090" t="s">
        <v>2055</v>
      </c>
    </row>
    <row r="2091" spans="1:13">
      <c r="A2091" t="s">
        <v>2634</v>
      </c>
      <c r="B2091" t="s">
        <v>2637</v>
      </c>
      <c r="C2091" t="s">
        <v>113</v>
      </c>
      <c r="D2091">
        <v>4</v>
      </c>
      <c r="E2091">
        <v>0</v>
      </c>
      <c r="F2091">
        <v>0</v>
      </c>
      <c r="H2091" t="s">
        <v>155</v>
      </c>
      <c r="I2091">
        <f t="shared" si="96"/>
        <v>0</v>
      </c>
      <c r="J2091">
        <f t="shared" si="97"/>
        <v>0</v>
      </c>
      <c r="L2091" t="str">
        <f t="shared" si="98"/>
        <v>6244DINNINUP</v>
      </c>
      <c r="M2091" t="s">
        <v>2055</v>
      </c>
    </row>
    <row r="2092" spans="1:13">
      <c r="A2092" t="s">
        <v>2634</v>
      </c>
      <c r="B2092" t="s">
        <v>2638</v>
      </c>
      <c r="C2092" t="s">
        <v>113</v>
      </c>
      <c r="D2092">
        <v>4</v>
      </c>
      <c r="E2092">
        <v>0</v>
      </c>
      <c r="F2092">
        <v>0</v>
      </c>
      <c r="H2092" t="s">
        <v>155</v>
      </c>
      <c r="I2092">
        <f t="shared" si="96"/>
        <v>0</v>
      </c>
      <c r="J2092">
        <f t="shared" si="97"/>
        <v>0</v>
      </c>
      <c r="L2092" t="str">
        <f t="shared" si="98"/>
        <v>6244KULIKUP</v>
      </c>
      <c r="M2092" t="s">
        <v>2055</v>
      </c>
    </row>
    <row r="2093" spans="1:13">
      <c r="A2093" t="s">
        <v>2634</v>
      </c>
      <c r="B2093" t="s">
        <v>2639</v>
      </c>
      <c r="C2093" t="s">
        <v>113</v>
      </c>
      <c r="D2093">
        <v>4</v>
      </c>
      <c r="E2093">
        <v>0</v>
      </c>
      <c r="F2093">
        <v>0</v>
      </c>
      <c r="H2093" t="s">
        <v>155</v>
      </c>
      <c r="I2093">
        <f t="shared" si="96"/>
        <v>0</v>
      </c>
      <c r="J2093">
        <f t="shared" si="97"/>
        <v>0</v>
      </c>
      <c r="L2093" t="str">
        <f t="shared" si="98"/>
        <v>6244MAYANUP</v>
      </c>
      <c r="M2093" t="s">
        <v>2055</v>
      </c>
    </row>
    <row r="2094" spans="1:13">
      <c r="A2094" t="s">
        <v>2634</v>
      </c>
      <c r="B2094" t="s">
        <v>2640</v>
      </c>
      <c r="C2094" t="s">
        <v>113</v>
      </c>
      <c r="D2094">
        <v>4</v>
      </c>
      <c r="E2094">
        <v>0</v>
      </c>
      <c r="F2094">
        <v>0</v>
      </c>
      <c r="H2094" t="s">
        <v>155</v>
      </c>
      <c r="I2094">
        <f t="shared" si="96"/>
        <v>0</v>
      </c>
      <c r="J2094">
        <f t="shared" si="97"/>
        <v>0</v>
      </c>
      <c r="L2094" t="str">
        <f t="shared" si="98"/>
        <v>6244SCOTTS BROOK</v>
      </c>
      <c r="M2094" t="s">
        <v>2055</v>
      </c>
    </row>
    <row r="2095" spans="1:13">
      <c r="A2095" t="s">
        <v>2634</v>
      </c>
      <c r="B2095" t="s">
        <v>2641</v>
      </c>
      <c r="C2095" t="s">
        <v>113</v>
      </c>
      <c r="D2095">
        <v>4</v>
      </c>
      <c r="E2095">
        <v>0</v>
      </c>
      <c r="F2095">
        <v>0</v>
      </c>
      <c r="H2095" t="s">
        <v>155</v>
      </c>
      <c r="I2095">
        <f t="shared" si="96"/>
        <v>0</v>
      </c>
      <c r="J2095">
        <f t="shared" si="97"/>
        <v>0</v>
      </c>
      <c r="L2095" t="str">
        <f t="shared" si="98"/>
        <v>6244TONEBRIDGE</v>
      </c>
      <c r="M2095" t="s">
        <v>2055</v>
      </c>
    </row>
    <row r="2096" spans="1:13">
      <c r="A2096" t="s">
        <v>2642</v>
      </c>
      <c r="B2096" t="s">
        <v>2643</v>
      </c>
      <c r="C2096" t="s">
        <v>113</v>
      </c>
      <c r="D2096">
        <v>4</v>
      </c>
      <c r="E2096">
        <v>0</v>
      </c>
      <c r="F2096">
        <v>0</v>
      </c>
      <c r="H2096" t="s">
        <v>155</v>
      </c>
      <c r="I2096">
        <f t="shared" si="96"/>
        <v>0</v>
      </c>
      <c r="J2096">
        <f t="shared" si="97"/>
        <v>0</v>
      </c>
      <c r="L2096" t="str">
        <f t="shared" si="98"/>
        <v>6243WILGA</v>
      </c>
      <c r="M2096" t="s">
        <v>2055</v>
      </c>
    </row>
    <row r="2097" spans="1:13">
      <c r="A2097" t="s">
        <v>2642</v>
      </c>
      <c r="B2097" t="s">
        <v>2644</v>
      </c>
      <c r="C2097" t="s">
        <v>113</v>
      </c>
      <c r="D2097">
        <v>4</v>
      </c>
      <c r="E2097">
        <v>0</v>
      </c>
      <c r="F2097">
        <v>0</v>
      </c>
      <c r="H2097" t="s">
        <v>155</v>
      </c>
      <c r="I2097">
        <f t="shared" si="96"/>
        <v>0</v>
      </c>
      <c r="J2097">
        <f t="shared" si="97"/>
        <v>0</v>
      </c>
      <c r="L2097" t="str">
        <f t="shared" si="98"/>
        <v>6243WILGA WEST</v>
      </c>
      <c r="M2097" t="s">
        <v>2055</v>
      </c>
    </row>
    <row r="2098" spans="1:13">
      <c r="A2098" t="s">
        <v>2645</v>
      </c>
      <c r="B2098" t="s">
        <v>2646</v>
      </c>
      <c r="C2098" t="s">
        <v>113</v>
      </c>
      <c r="D2098">
        <v>4</v>
      </c>
      <c r="E2098">
        <v>0</v>
      </c>
      <c r="F2098">
        <v>0</v>
      </c>
      <c r="H2098" t="s">
        <v>155</v>
      </c>
      <c r="I2098">
        <f t="shared" si="96"/>
        <v>0</v>
      </c>
      <c r="J2098">
        <f t="shared" si="97"/>
        <v>0</v>
      </c>
      <c r="L2098" t="str">
        <f t="shared" si="98"/>
        <v>6240LOWDEN</v>
      </c>
      <c r="M2098" t="s">
        <v>2055</v>
      </c>
    </row>
    <row r="2099" spans="1:13">
      <c r="A2099" t="s">
        <v>2647</v>
      </c>
      <c r="B2099" t="s">
        <v>2648</v>
      </c>
      <c r="C2099" t="s">
        <v>113</v>
      </c>
      <c r="D2099">
        <v>4</v>
      </c>
      <c r="E2099">
        <v>0</v>
      </c>
      <c r="F2099">
        <v>0</v>
      </c>
      <c r="H2099" t="s">
        <v>155</v>
      </c>
      <c r="I2099">
        <f t="shared" si="96"/>
        <v>0</v>
      </c>
      <c r="J2099">
        <f t="shared" si="97"/>
        <v>0</v>
      </c>
      <c r="L2099" t="str">
        <f t="shared" si="98"/>
        <v>6239ARGYLE</v>
      </c>
      <c r="M2099" t="s">
        <v>2055</v>
      </c>
    </row>
    <row r="2100" spans="1:13">
      <c r="A2100" t="s">
        <v>2647</v>
      </c>
      <c r="B2100" t="s">
        <v>2649</v>
      </c>
      <c r="C2100" t="s">
        <v>113</v>
      </c>
      <c r="D2100">
        <v>4</v>
      </c>
      <c r="E2100">
        <v>0</v>
      </c>
      <c r="F2100">
        <v>0</v>
      </c>
      <c r="H2100" t="s">
        <v>155</v>
      </c>
      <c r="I2100">
        <f t="shared" si="96"/>
        <v>0</v>
      </c>
      <c r="J2100">
        <f t="shared" si="97"/>
        <v>0</v>
      </c>
      <c r="L2100" t="str">
        <f t="shared" si="98"/>
        <v>6239BEELERUP</v>
      </c>
      <c r="M2100" t="s">
        <v>2055</v>
      </c>
    </row>
    <row r="2101" spans="1:13">
      <c r="A2101" t="s">
        <v>2647</v>
      </c>
      <c r="B2101" t="s">
        <v>2650</v>
      </c>
      <c r="C2101" t="s">
        <v>113</v>
      </c>
      <c r="D2101">
        <v>4</v>
      </c>
      <c r="E2101">
        <v>0</v>
      </c>
      <c r="F2101">
        <v>0</v>
      </c>
      <c r="H2101" t="s">
        <v>155</v>
      </c>
      <c r="I2101">
        <f t="shared" si="96"/>
        <v>0</v>
      </c>
      <c r="J2101">
        <f t="shared" si="97"/>
        <v>0</v>
      </c>
      <c r="L2101" t="str">
        <f t="shared" si="98"/>
        <v>6239BROOKHAMPTON</v>
      </c>
      <c r="M2101" t="s">
        <v>2055</v>
      </c>
    </row>
    <row r="2102" spans="1:13">
      <c r="A2102" t="s">
        <v>2647</v>
      </c>
      <c r="B2102" t="s">
        <v>2651</v>
      </c>
      <c r="C2102" t="s">
        <v>113</v>
      </c>
      <c r="D2102">
        <v>4</v>
      </c>
      <c r="E2102">
        <v>0</v>
      </c>
      <c r="F2102">
        <v>0</v>
      </c>
      <c r="H2102" t="s">
        <v>155</v>
      </c>
      <c r="I2102">
        <f t="shared" si="96"/>
        <v>0</v>
      </c>
      <c r="J2102">
        <f t="shared" si="97"/>
        <v>0</v>
      </c>
      <c r="L2102" t="str">
        <f t="shared" si="98"/>
        <v>6239CHARLEY CREEK</v>
      </c>
      <c r="M2102" t="s">
        <v>2055</v>
      </c>
    </row>
    <row r="2103" spans="1:13">
      <c r="A2103" t="s">
        <v>2647</v>
      </c>
      <c r="B2103" t="s">
        <v>2652</v>
      </c>
      <c r="C2103" t="s">
        <v>113</v>
      </c>
      <c r="D2103">
        <v>4</v>
      </c>
      <c r="E2103">
        <v>0</v>
      </c>
      <c r="F2103">
        <v>0</v>
      </c>
      <c r="H2103" t="s">
        <v>155</v>
      </c>
      <c r="I2103">
        <f t="shared" si="96"/>
        <v>0</v>
      </c>
      <c r="J2103">
        <f t="shared" si="97"/>
        <v>0</v>
      </c>
      <c r="L2103" t="str">
        <f t="shared" si="98"/>
        <v>6239DONNYBROOK</v>
      </c>
      <c r="M2103" t="s">
        <v>2055</v>
      </c>
    </row>
    <row r="2104" spans="1:13">
      <c r="A2104" t="s">
        <v>2647</v>
      </c>
      <c r="B2104" t="s">
        <v>2653</v>
      </c>
      <c r="C2104" t="s">
        <v>113</v>
      </c>
      <c r="D2104">
        <v>4</v>
      </c>
      <c r="E2104">
        <v>0</v>
      </c>
      <c r="F2104">
        <v>0</v>
      </c>
      <c r="H2104" t="s">
        <v>155</v>
      </c>
      <c r="I2104">
        <f t="shared" si="96"/>
        <v>0</v>
      </c>
      <c r="J2104">
        <f t="shared" si="97"/>
        <v>0</v>
      </c>
      <c r="L2104" t="str">
        <f t="shared" si="98"/>
        <v>6239GLEN MERVYN</v>
      </c>
      <c r="M2104" t="s">
        <v>2055</v>
      </c>
    </row>
    <row r="2105" spans="1:13">
      <c r="A2105" t="s">
        <v>2647</v>
      </c>
      <c r="B2105" t="s">
        <v>2654</v>
      </c>
      <c r="C2105" t="s">
        <v>113</v>
      </c>
      <c r="D2105">
        <v>4</v>
      </c>
      <c r="E2105">
        <v>0</v>
      </c>
      <c r="F2105">
        <v>0</v>
      </c>
      <c r="H2105" t="s">
        <v>155</v>
      </c>
      <c r="I2105">
        <f t="shared" si="96"/>
        <v>0</v>
      </c>
      <c r="J2105">
        <f t="shared" si="97"/>
        <v>0</v>
      </c>
      <c r="L2105" t="str">
        <f t="shared" si="98"/>
        <v>6239PAYNEDALE</v>
      </c>
      <c r="M2105" t="s">
        <v>2055</v>
      </c>
    </row>
    <row r="2106" spans="1:13">
      <c r="A2106" t="s">
        <v>2647</v>
      </c>
      <c r="B2106" t="s">
        <v>2655</v>
      </c>
      <c r="C2106" t="s">
        <v>113</v>
      </c>
      <c r="D2106">
        <v>4</v>
      </c>
      <c r="E2106">
        <v>0</v>
      </c>
      <c r="F2106">
        <v>0</v>
      </c>
      <c r="H2106" t="s">
        <v>155</v>
      </c>
      <c r="I2106">
        <f t="shared" si="96"/>
        <v>0</v>
      </c>
      <c r="J2106">
        <f t="shared" si="97"/>
        <v>0</v>
      </c>
      <c r="L2106" t="str">
        <f t="shared" si="98"/>
        <v>6239QUEENWOOD</v>
      </c>
      <c r="M2106" t="s">
        <v>2055</v>
      </c>
    </row>
    <row r="2107" spans="1:13">
      <c r="A2107" t="s">
        <v>2647</v>
      </c>
      <c r="B2107" t="s">
        <v>2656</v>
      </c>
      <c r="C2107" t="s">
        <v>113</v>
      </c>
      <c r="D2107">
        <v>4</v>
      </c>
      <c r="E2107">
        <v>0</v>
      </c>
      <c r="F2107">
        <v>0</v>
      </c>
      <c r="H2107" t="s">
        <v>155</v>
      </c>
      <c r="I2107">
        <f t="shared" si="96"/>
        <v>0</v>
      </c>
      <c r="J2107">
        <f t="shared" si="97"/>
        <v>0</v>
      </c>
      <c r="L2107" t="str">
        <f t="shared" si="98"/>
        <v>6239THOMSON BROOK</v>
      </c>
      <c r="M2107" t="s">
        <v>2055</v>
      </c>
    </row>
    <row r="2108" spans="1:13">
      <c r="A2108" t="s">
        <v>2647</v>
      </c>
      <c r="B2108" t="s">
        <v>2657</v>
      </c>
      <c r="C2108" t="s">
        <v>113</v>
      </c>
      <c r="D2108">
        <v>4</v>
      </c>
      <c r="E2108">
        <v>0</v>
      </c>
      <c r="F2108">
        <v>0</v>
      </c>
      <c r="H2108" t="s">
        <v>155</v>
      </c>
      <c r="I2108">
        <f t="shared" si="96"/>
        <v>0</v>
      </c>
      <c r="J2108">
        <f t="shared" si="97"/>
        <v>0</v>
      </c>
      <c r="L2108" t="str">
        <f t="shared" si="98"/>
        <v>6239UPPER CAPEL</v>
      </c>
      <c r="M2108" t="s">
        <v>2055</v>
      </c>
    </row>
    <row r="2109" spans="1:13">
      <c r="A2109" t="s">
        <v>2647</v>
      </c>
      <c r="B2109" t="s">
        <v>2658</v>
      </c>
      <c r="C2109" t="s">
        <v>113</v>
      </c>
      <c r="D2109">
        <v>4</v>
      </c>
      <c r="E2109">
        <v>0</v>
      </c>
      <c r="F2109">
        <v>0</v>
      </c>
      <c r="H2109" t="s">
        <v>155</v>
      </c>
      <c r="I2109">
        <f t="shared" si="96"/>
        <v>0</v>
      </c>
      <c r="J2109">
        <f t="shared" si="97"/>
        <v>0</v>
      </c>
      <c r="L2109" t="str">
        <f t="shared" si="98"/>
        <v>6239YABBERUP</v>
      </c>
      <c r="M2109" t="s">
        <v>2055</v>
      </c>
    </row>
    <row r="2110" spans="1:13">
      <c r="A2110" t="s">
        <v>2659</v>
      </c>
      <c r="B2110" t="s">
        <v>2660</v>
      </c>
      <c r="C2110" t="s">
        <v>113</v>
      </c>
      <c r="D2110">
        <v>4</v>
      </c>
      <c r="E2110">
        <v>0</v>
      </c>
      <c r="F2110">
        <v>0</v>
      </c>
      <c r="H2110" t="s">
        <v>155</v>
      </c>
      <c r="I2110">
        <f t="shared" si="96"/>
        <v>0</v>
      </c>
      <c r="J2110">
        <f t="shared" si="97"/>
        <v>0</v>
      </c>
      <c r="L2110" t="str">
        <f t="shared" si="98"/>
        <v>6237BOYANUP</v>
      </c>
      <c r="M2110" t="s">
        <v>2055</v>
      </c>
    </row>
    <row r="2111" spans="1:13">
      <c r="A2111" t="s">
        <v>2659</v>
      </c>
      <c r="B2111" t="s">
        <v>2661</v>
      </c>
      <c r="C2111" t="s">
        <v>113</v>
      </c>
      <c r="D2111">
        <v>4</v>
      </c>
      <c r="E2111">
        <v>0</v>
      </c>
      <c r="F2111">
        <v>0</v>
      </c>
      <c r="H2111" t="s">
        <v>155</v>
      </c>
      <c r="I2111">
        <f t="shared" si="96"/>
        <v>0</v>
      </c>
      <c r="J2111">
        <f t="shared" si="97"/>
        <v>0</v>
      </c>
      <c r="L2111" t="str">
        <f t="shared" si="98"/>
        <v>6237ELGIN</v>
      </c>
      <c r="M2111" t="s">
        <v>2055</v>
      </c>
    </row>
    <row r="2112" spans="1:13">
      <c r="A2112" t="s">
        <v>2659</v>
      </c>
      <c r="B2112" t="s">
        <v>2662</v>
      </c>
      <c r="C2112" t="s">
        <v>113</v>
      </c>
      <c r="D2112">
        <v>4</v>
      </c>
      <c r="E2112">
        <v>0</v>
      </c>
      <c r="F2112">
        <v>0</v>
      </c>
      <c r="H2112" t="s">
        <v>155</v>
      </c>
      <c r="I2112">
        <f t="shared" si="96"/>
        <v>0</v>
      </c>
      <c r="J2112">
        <f t="shared" si="97"/>
        <v>0</v>
      </c>
      <c r="L2112" t="str">
        <f t="shared" si="98"/>
        <v>6237GWINDINUP</v>
      </c>
      <c r="M2112" t="s">
        <v>2055</v>
      </c>
    </row>
    <row r="2113" spans="1:13">
      <c r="A2113" t="s">
        <v>2659</v>
      </c>
      <c r="B2113" t="s">
        <v>2663</v>
      </c>
      <c r="C2113" t="s">
        <v>113</v>
      </c>
      <c r="D2113">
        <v>4</v>
      </c>
      <c r="E2113">
        <v>0</v>
      </c>
      <c r="F2113">
        <v>0</v>
      </c>
      <c r="H2113" t="s">
        <v>155</v>
      </c>
      <c r="I2113">
        <f t="shared" si="96"/>
        <v>0</v>
      </c>
      <c r="J2113">
        <f t="shared" si="97"/>
        <v>0</v>
      </c>
      <c r="L2113" t="str">
        <f t="shared" si="98"/>
        <v>6237NORTH BOYANUP</v>
      </c>
      <c r="M2113" t="s">
        <v>2055</v>
      </c>
    </row>
    <row r="2114" spans="1:13">
      <c r="A2114" t="s">
        <v>2659</v>
      </c>
      <c r="B2114" t="s">
        <v>2664</v>
      </c>
      <c r="C2114" t="s">
        <v>113</v>
      </c>
      <c r="D2114">
        <v>4</v>
      </c>
      <c r="E2114">
        <v>0</v>
      </c>
      <c r="F2114">
        <v>0</v>
      </c>
      <c r="H2114" t="s">
        <v>155</v>
      </c>
      <c r="I2114">
        <f t="shared" ref="I2114:I2177" si="99">IF(ISERROR(VLOOKUP(A2114,SelPostCode,1,FALSE)),0,1)</f>
        <v>0</v>
      </c>
      <c r="J2114">
        <f t="shared" ref="J2114:J2177" si="100">IF(I2114=0,0,IF(ISERROR(VLOOKUP(B2114,SelSuburb,1,FALSE)),0,1))</f>
        <v>0</v>
      </c>
      <c r="L2114" t="str">
        <f t="shared" ref="L2114:L2177" si="101">CONCATENATE(A2114,B2114)</f>
        <v>6237STRATHAM</v>
      </c>
      <c r="M2114" t="s">
        <v>2055</v>
      </c>
    </row>
    <row r="2115" spans="1:13">
      <c r="A2115" t="s">
        <v>2659</v>
      </c>
      <c r="B2115" t="s">
        <v>2665</v>
      </c>
      <c r="C2115" t="s">
        <v>113</v>
      </c>
      <c r="D2115">
        <v>4</v>
      </c>
      <c r="E2115">
        <v>0</v>
      </c>
      <c r="F2115">
        <v>0</v>
      </c>
      <c r="H2115" t="s">
        <v>155</v>
      </c>
      <c r="I2115">
        <f t="shared" si="99"/>
        <v>0</v>
      </c>
      <c r="J2115">
        <f t="shared" si="100"/>
        <v>0</v>
      </c>
      <c r="L2115" t="str">
        <f t="shared" si="101"/>
        <v>6237THE PLAINS</v>
      </c>
      <c r="M2115" t="s">
        <v>2055</v>
      </c>
    </row>
    <row r="2116" spans="1:13">
      <c r="A2116" t="s">
        <v>2666</v>
      </c>
      <c r="B2116" t="s">
        <v>2667</v>
      </c>
      <c r="C2116" t="s">
        <v>113</v>
      </c>
      <c r="D2116">
        <v>4</v>
      </c>
      <c r="E2116">
        <v>0</v>
      </c>
      <c r="F2116">
        <v>0</v>
      </c>
      <c r="H2116" t="s">
        <v>155</v>
      </c>
      <c r="I2116">
        <f t="shared" si="99"/>
        <v>0</v>
      </c>
      <c r="J2116">
        <f t="shared" si="100"/>
        <v>0</v>
      </c>
      <c r="L2116" t="str">
        <f t="shared" si="101"/>
        <v>6236CROOKED BROOK</v>
      </c>
      <c r="M2116" t="s">
        <v>2055</v>
      </c>
    </row>
    <row r="2117" spans="1:13">
      <c r="A2117" t="s">
        <v>2666</v>
      </c>
      <c r="B2117" t="s">
        <v>2668</v>
      </c>
      <c r="C2117" t="s">
        <v>113</v>
      </c>
      <c r="D2117">
        <v>2</v>
      </c>
      <c r="E2117">
        <v>0</v>
      </c>
      <c r="F2117">
        <v>2</v>
      </c>
      <c r="H2117" t="s">
        <v>155</v>
      </c>
      <c r="I2117">
        <f t="shared" si="99"/>
        <v>0</v>
      </c>
      <c r="J2117">
        <f t="shared" si="100"/>
        <v>0</v>
      </c>
      <c r="L2117" t="str">
        <f t="shared" si="101"/>
        <v>6236DARDANUP</v>
      </c>
      <c r="M2117" t="s">
        <v>2055</v>
      </c>
    </row>
    <row r="2118" spans="1:13">
      <c r="A2118" t="s">
        <v>2666</v>
      </c>
      <c r="B2118" t="s">
        <v>2669</v>
      </c>
      <c r="C2118" t="s">
        <v>113</v>
      </c>
      <c r="D2118">
        <v>2</v>
      </c>
      <c r="E2118">
        <v>0</v>
      </c>
      <c r="F2118">
        <v>2</v>
      </c>
      <c r="H2118" t="s">
        <v>155</v>
      </c>
      <c r="I2118">
        <f t="shared" si="99"/>
        <v>0</v>
      </c>
      <c r="J2118">
        <f t="shared" si="100"/>
        <v>0</v>
      </c>
      <c r="L2118" t="str">
        <f t="shared" si="101"/>
        <v>6236DARDANUP WEST</v>
      </c>
      <c r="M2118" t="s">
        <v>2055</v>
      </c>
    </row>
    <row r="2119" spans="1:13">
      <c r="A2119" t="s">
        <v>2666</v>
      </c>
      <c r="B2119" t="s">
        <v>2670</v>
      </c>
      <c r="C2119" t="s">
        <v>113</v>
      </c>
      <c r="D2119">
        <v>4</v>
      </c>
      <c r="E2119">
        <v>0</v>
      </c>
      <c r="F2119">
        <v>0</v>
      </c>
      <c r="H2119" t="s">
        <v>155</v>
      </c>
      <c r="I2119">
        <f t="shared" si="99"/>
        <v>0</v>
      </c>
      <c r="J2119">
        <f t="shared" si="100"/>
        <v>0</v>
      </c>
      <c r="L2119" t="str">
        <f t="shared" si="101"/>
        <v>6236FERGUSON</v>
      </c>
      <c r="M2119" t="s">
        <v>2055</v>
      </c>
    </row>
    <row r="2120" spans="1:13">
      <c r="A2120" t="s">
        <v>2666</v>
      </c>
      <c r="B2120" t="s">
        <v>2671</v>
      </c>
      <c r="C2120" t="s">
        <v>113</v>
      </c>
      <c r="D2120">
        <v>4</v>
      </c>
      <c r="E2120">
        <v>0</v>
      </c>
      <c r="F2120">
        <v>0</v>
      </c>
      <c r="H2120" t="s">
        <v>155</v>
      </c>
      <c r="I2120">
        <f t="shared" si="99"/>
        <v>0</v>
      </c>
      <c r="J2120">
        <f t="shared" si="100"/>
        <v>0</v>
      </c>
      <c r="L2120" t="str">
        <f t="shared" si="101"/>
        <v>6236HENTY</v>
      </c>
      <c r="M2120" t="s">
        <v>2055</v>
      </c>
    </row>
    <row r="2121" spans="1:13">
      <c r="A2121" t="s">
        <v>2666</v>
      </c>
      <c r="B2121" t="s">
        <v>355</v>
      </c>
      <c r="C2121" t="s">
        <v>113</v>
      </c>
      <c r="D2121">
        <v>4</v>
      </c>
      <c r="E2121">
        <v>0</v>
      </c>
      <c r="F2121">
        <v>0</v>
      </c>
      <c r="H2121" t="s">
        <v>155</v>
      </c>
      <c r="I2121">
        <f t="shared" si="99"/>
        <v>0</v>
      </c>
      <c r="J2121">
        <f t="shared" si="100"/>
        <v>0</v>
      </c>
      <c r="L2121" t="str">
        <f t="shared" si="101"/>
        <v>6236PARADISE</v>
      </c>
      <c r="M2121" t="s">
        <v>2055</v>
      </c>
    </row>
    <row r="2122" spans="1:13">
      <c r="A2122" t="s">
        <v>2666</v>
      </c>
      <c r="B2122" t="s">
        <v>2672</v>
      </c>
      <c r="C2122" t="s">
        <v>113</v>
      </c>
      <c r="D2122">
        <v>4</v>
      </c>
      <c r="E2122">
        <v>0</v>
      </c>
      <c r="F2122">
        <v>0</v>
      </c>
      <c r="H2122" t="s">
        <v>155</v>
      </c>
      <c r="I2122">
        <f t="shared" si="99"/>
        <v>0</v>
      </c>
      <c r="J2122">
        <f t="shared" si="100"/>
        <v>0</v>
      </c>
      <c r="L2122" t="str">
        <f t="shared" si="101"/>
        <v>6236WELLINGTON FOREST</v>
      </c>
      <c r="M2122" t="s">
        <v>2055</v>
      </c>
    </row>
    <row r="2123" spans="1:13">
      <c r="A2123" t="s">
        <v>2666</v>
      </c>
      <c r="B2123" t="s">
        <v>2673</v>
      </c>
      <c r="C2123" t="s">
        <v>113</v>
      </c>
      <c r="D2123">
        <v>4</v>
      </c>
      <c r="E2123">
        <v>0</v>
      </c>
      <c r="F2123">
        <v>0</v>
      </c>
      <c r="H2123" t="s">
        <v>155</v>
      </c>
      <c r="I2123">
        <f t="shared" si="99"/>
        <v>0</v>
      </c>
      <c r="J2123">
        <f t="shared" si="100"/>
        <v>0</v>
      </c>
      <c r="L2123" t="str">
        <f t="shared" si="101"/>
        <v>6236WELLINGTON MILL</v>
      </c>
      <c r="M2123" t="s">
        <v>2055</v>
      </c>
    </row>
    <row r="2124" spans="1:13">
      <c r="A2124" t="s">
        <v>2674</v>
      </c>
      <c r="B2124" t="s">
        <v>2675</v>
      </c>
      <c r="C2124" t="s">
        <v>113</v>
      </c>
      <c r="D2124">
        <v>1</v>
      </c>
      <c r="E2124">
        <v>0</v>
      </c>
      <c r="F2124">
        <v>2</v>
      </c>
      <c r="H2124" t="s">
        <v>155</v>
      </c>
      <c r="I2124">
        <f t="shared" si="99"/>
        <v>0</v>
      </c>
      <c r="J2124">
        <f t="shared" si="100"/>
        <v>0</v>
      </c>
      <c r="L2124" t="str">
        <f t="shared" si="101"/>
        <v>6233AUSTRALIND</v>
      </c>
      <c r="M2124" t="s">
        <v>2055</v>
      </c>
    </row>
    <row r="2125" spans="1:13">
      <c r="A2125" t="s">
        <v>2674</v>
      </c>
      <c r="B2125" t="s">
        <v>2676</v>
      </c>
      <c r="C2125" t="s">
        <v>113</v>
      </c>
      <c r="D2125">
        <v>3</v>
      </c>
      <c r="E2125">
        <v>0</v>
      </c>
      <c r="F2125">
        <v>0</v>
      </c>
      <c r="H2125" t="s">
        <v>155</v>
      </c>
      <c r="I2125">
        <f t="shared" si="99"/>
        <v>0</v>
      </c>
      <c r="J2125">
        <f t="shared" si="100"/>
        <v>0</v>
      </c>
      <c r="L2125" t="str">
        <f t="shared" si="101"/>
        <v>6233BINNINGUP</v>
      </c>
      <c r="M2125" t="s">
        <v>2055</v>
      </c>
    </row>
    <row r="2126" spans="1:13">
      <c r="A2126" t="s">
        <v>2674</v>
      </c>
      <c r="B2126" t="s">
        <v>2677</v>
      </c>
      <c r="C2126" t="s">
        <v>113</v>
      </c>
      <c r="D2126">
        <v>2</v>
      </c>
      <c r="E2126">
        <v>0</v>
      </c>
      <c r="F2126">
        <v>2</v>
      </c>
      <c r="H2126" t="s">
        <v>155</v>
      </c>
      <c r="I2126">
        <f t="shared" si="99"/>
        <v>0</v>
      </c>
      <c r="J2126">
        <f t="shared" si="100"/>
        <v>0</v>
      </c>
      <c r="L2126" t="str">
        <f t="shared" si="101"/>
        <v>6233LESCHENAULT</v>
      </c>
      <c r="M2126" t="s">
        <v>2055</v>
      </c>
    </row>
    <row r="2127" spans="1:13">
      <c r="A2127" t="s">
        <v>2674</v>
      </c>
      <c r="B2127" t="s">
        <v>2678</v>
      </c>
      <c r="C2127" t="s">
        <v>113</v>
      </c>
      <c r="D2127">
        <v>3</v>
      </c>
      <c r="E2127">
        <v>0</v>
      </c>
      <c r="F2127">
        <v>0</v>
      </c>
      <c r="H2127" t="s">
        <v>155</v>
      </c>
      <c r="I2127">
        <f t="shared" si="99"/>
        <v>0</v>
      </c>
      <c r="J2127">
        <f t="shared" si="100"/>
        <v>0</v>
      </c>
      <c r="L2127" t="str">
        <f t="shared" si="101"/>
        <v>6233PARKFIELD</v>
      </c>
      <c r="M2127" t="s">
        <v>2055</v>
      </c>
    </row>
    <row r="2128" spans="1:13">
      <c r="A2128" t="s">
        <v>2674</v>
      </c>
      <c r="B2128" t="s">
        <v>2679</v>
      </c>
      <c r="C2128" t="s">
        <v>113</v>
      </c>
      <c r="D2128">
        <v>4</v>
      </c>
      <c r="E2128">
        <v>0</v>
      </c>
      <c r="F2128">
        <v>0</v>
      </c>
      <c r="H2128" t="s">
        <v>155</v>
      </c>
      <c r="I2128">
        <f t="shared" si="99"/>
        <v>0</v>
      </c>
      <c r="J2128">
        <f t="shared" si="100"/>
        <v>0</v>
      </c>
      <c r="L2128" t="str">
        <f t="shared" si="101"/>
        <v>6233WELLESLEY</v>
      </c>
      <c r="M2128" t="s">
        <v>2055</v>
      </c>
    </row>
    <row r="2129" spans="1:13">
      <c r="A2129" t="s">
        <v>2680</v>
      </c>
      <c r="B2129" t="s">
        <v>2681</v>
      </c>
      <c r="C2129" t="s">
        <v>113</v>
      </c>
      <c r="D2129">
        <v>1</v>
      </c>
      <c r="E2129">
        <v>0</v>
      </c>
      <c r="F2129">
        <v>2</v>
      </c>
      <c r="H2129" t="s">
        <v>155</v>
      </c>
      <c r="I2129">
        <f t="shared" si="99"/>
        <v>0</v>
      </c>
      <c r="J2129">
        <f t="shared" si="100"/>
        <v>0</v>
      </c>
      <c r="L2129" t="str">
        <f t="shared" si="101"/>
        <v>6232EATON</v>
      </c>
      <c r="M2129" t="s">
        <v>2055</v>
      </c>
    </row>
    <row r="2130" spans="1:13">
      <c r="A2130" t="s">
        <v>2680</v>
      </c>
      <c r="B2130" t="s">
        <v>2682</v>
      </c>
      <c r="C2130" t="s">
        <v>113</v>
      </c>
      <c r="D2130">
        <v>2</v>
      </c>
      <c r="E2130">
        <v>0</v>
      </c>
      <c r="F2130">
        <v>2</v>
      </c>
      <c r="H2130" t="s">
        <v>155</v>
      </c>
      <c r="I2130">
        <f t="shared" si="99"/>
        <v>0</v>
      </c>
      <c r="J2130">
        <f t="shared" si="100"/>
        <v>0</v>
      </c>
      <c r="L2130" t="str">
        <f t="shared" si="101"/>
        <v>6232MILLBRIDGE</v>
      </c>
      <c r="M2130" t="s">
        <v>2055</v>
      </c>
    </row>
    <row r="2131" spans="1:13">
      <c r="A2131" t="s">
        <v>2683</v>
      </c>
      <c r="B2131" t="s">
        <v>2684</v>
      </c>
      <c r="C2131" t="s">
        <v>113</v>
      </c>
      <c r="D2131">
        <v>1</v>
      </c>
      <c r="E2131">
        <v>0</v>
      </c>
      <c r="F2131">
        <v>2</v>
      </c>
      <c r="H2131" t="s">
        <v>155</v>
      </c>
      <c r="I2131">
        <f t="shared" si="99"/>
        <v>0</v>
      </c>
      <c r="J2131">
        <f t="shared" si="100"/>
        <v>0</v>
      </c>
      <c r="L2131" t="str">
        <f t="shared" si="101"/>
        <v>6231BUNBURY</v>
      </c>
      <c r="M2131" t="e">
        <v>#N/A</v>
      </c>
    </row>
    <row r="2132" spans="1:13">
      <c r="A2132" t="s">
        <v>2685</v>
      </c>
      <c r="B2132" t="s">
        <v>2684</v>
      </c>
      <c r="C2132" t="s">
        <v>113</v>
      </c>
      <c r="D2132">
        <v>1</v>
      </c>
      <c r="E2132">
        <v>0</v>
      </c>
      <c r="F2132">
        <v>2</v>
      </c>
      <c r="H2132" t="s">
        <v>155</v>
      </c>
      <c r="I2132">
        <f t="shared" si="99"/>
        <v>0</v>
      </c>
      <c r="J2132">
        <f t="shared" si="100"/>
        <v>0</v>
      </c>
      <c r="L2132" t="str">
        <f t="shared" si="101"/>
        <v>6230BUNBURY</v>
      </c>
      <c r="M2132" t="s">
        <v>2055</v>
      </c>
    </row>
    <row r="2133" spans="1:13">
      <c r="A2133" t="s">
        <v>2685</v>
      </c>
      <c r="B2133" t="s">
        <v>2686</v>
      </c>
      <c r="C2133" t="s">
        <v>113</v>
      </c>
      <c r="D2133">
        <v>1</v>
      </c>
      <c r="E2133">
        <v>0</v>
      </c>
      <c r="F2133">
        <v>2</v>
      </c>
      <c r="H2133" t="s">
        <v>155</v>
      </c>
      <c r="I2133">
        <f t="shared" si="99"/>
        <v>0</v>
      </c>
      <c r="J2133">
        <f t="shared" si="100"/>
        <v>0</v>
      </c>
      <c r="L2133" t="str">
        <f t="shared" si="101"/>
        <v>6230CAREY PARK</v>
      </c>
      <c r="M2133" t="s">
        <v>2055</v>
      </c>
    </row>
    <row r="2134" spans="1:13">
      <c r="A2134" t="s">
        <v>2685</v>
      </c>
      <c r="B2134" t="s">
        <v>2687</v>
      </c>
      <c r="C2134" t="s">
        <v>113</v>
      </c>
      <c r="D2134">
        <v>1</v>
      </c>
      <c r="E2134">
        <v>0</v>
      </c>
      <c r="F2134">
        <v>2</v>
      </c>
      <c r="H2134" t="s">
        <v>155</v>
      </c>
      <c r="I2134">
        <f t="shared" si="99"/>
        <v>0</v>
      </c>
      <c r="J2134">
        <f t="shared" si="100"/>
        <v>0</v>
      </c>
      <c r="L2134" t="str">
        <f t="shared" si="101"/>
        <v>6230COLLEGE GROVE</v>
      </c>
      <c r="M2134" t="s">
        <v>2055</v>
      </c>
    </row>
    <row r="2135" spans="1:13">
      <c r="A2135" t="s">
        <v>2685</v>
      </c>
      <c r="B2135" t="s">
        <v>2688</v>
      </c>
      <c r="C2135" t="s">
        <v>113</v>
      </c>
      <c r="D2135">
        <v>1</v>
      </c>
      <c r="E2135">
        <v>0</v>
      </c>
      <c r="F2135">
        <v>2</v>
      </c>
      <c r="H2135" t="s">
        <v>155</v>
      </c>
      <c r="I2135">
        <f t="shared" si="99"/>
        <v>0</v>
      </c>
      <c r="J2135">
        <f t="shared" si="100"/>
        <v>0</v>
      </c>
      <c r="L2135" t="str">
        <f t="shared" si="101"/>
        <v>6230DALYELLUP</v>
      </c>
      <c r="M2135" t="s">
        <v>2055</v>
      </c>
    </row>
    <row r="2136" spans="1:13">
      <c r="A2136" t="s">
        <v>2685</v>
      </c>
      <c r="B2136" t="s">
        <v>2689</v>
      </c>
      <c r="C2136" t="s">
        <v>113</v>
      </c>
      <c r="D2136">
        <v>1</v>
      </c>
      <c r="E2136">
        <v>0</v>
      </c>
      <c r="F2136">
        <v>2</v>
      </c>
      <c r="H2136" t="s">
        <v>155</v>
      </c>
      <c r="I2136">
        <f t="shared" si="99"/>
        <v>0</v>
      </c>
      <c r="J2136">
        <f t="shared" si="100"/>
        <v>0</v>
      </c>
      <c r="L2136" t="str">
        <f t="shared" si="101"/>
        <v>6230DAVENPORT</v>
      </c>
      <c r="M2136" t="s">
        <v>2055</v>
      </c>
    </row>
    <row r="2137" spans="1:13">
      <c r="A2137" t="s">
        <v>2685</v>
      </c>
      <c r="B2137" t="s">
        <v>2690</v>
      </c>
      <c r="C2137" t="s">
        <v>113</v>
      </c>
      <c r="D2137">
        <v>1</v>
      </c>
      <c r="E2137">
        <v>0</v>
      </c>
      <c r="F2137">
        <v>2</v>
      </c>
      <c r="H2137" t="s">
        <v>155</v>
      </c>
      <c r="I2137">
        <f t="shared" si="99"/>
        <v>0</v>
      </c>
      <c r="J2137">
        <f t="shared" si="100"/>
        <v>0</v>
      </c>
      <c r="L2137" t="str">
        <f t="shared" si="101"/>
        <v>6230EAST BUNBURY</v>
      </c>
      <c r="M2137" t="s">
        <v>2055</v>
      </c>
    </row>
    <row r="2138" spans="1:13">
      <c r="A2138" t="s">
        <v>2685</v>
      </c>
      <c r="B2138" t="s">
        <v>2691</v>
      </c>
      <c r="C2138" t="s">
        <v>113</v>
      </c>
      <c r="D2138">
        <v>1</v>
      </c>
      <c r="E2138">
        <v>0</v>
      </c>
      <c r="F2138">
        <v>2</v>
      </c>
      <c r="H2138" t="s">
        <v>155</v>
      </c>
      <c r="I2138">
        <f t="shared" si="99"/>
        <v>0</v>
      </c>
      <c r="J2138">
        <f t="shared" si="100"/>
        <v>0</v>
      </c>
      <c r="L2138" t="str">
        <f t="shared" si="101"/>
        <v>6230GELORUP</v>
      </c>
      <c r="M2138" t="s">
        <v>2055</v>
      </c>
    </row>
    <row r="2139" spans="1:13">
      <c r="A2139" t="s">
        <v>2685</v>
      </c>
      <c r="B2139" t="s">
        <v>2692</v>
      </c>
      <c r="C2139" t="s">
        <v>113</v>
      </c>
      <c r="D2139">
        <v>1</v>
      </c>
      <c r="E2139">
        <v>0</v>
      </c>
      <c r="F2139">
        <v>2</v>
      </c>
      <c r="H2139" t="s">
        <v>155</v>
      </c>
      <c r="I2139">
        <f t="shared" si="99"/>
        <v>0</v>
      </c>
      <c r="J2139">
        <f t="shared" si="100"/>
        <v>0</v>
      </c>
      <c r="L2139" t="str">
        <f t="shared" si="101"/>
        <v>6230GLEN IRIS</v>
      </c>
      <c r="M2139" t="s">
        <v>2055</v>
      </c>
    </row>
    <row r="2140" spans="1:13">
      <c r="A2140" t="s">
        <v>2685</v>
      </c>
      <c r="B2140" t="s">
        <v>2693</v>
      </c>
      <c r="C2140" t="s">
        <v>113</v>
      </c>
      <c r="D2140">
        <v>1</v>
      </c>
      <c r="E2140">
        <v>0</v>
      </c>
      <c r="F2140">
        <v>2</v>
      </c>
      <c r="H2140" t="s">
        <v>155</v>
      </c>
      <c r="I2140">
        <f t="shared" si="99"/>
        <v>0</v>
      </c>
      <c r="J2140">
        <f t="shared" si="100"/>
        <v>0</v>
      </c>
      <c r="L2140" t="str">
        <f t="shared" si="101"/>
        <v>6230PELICAN POINT</v>
      </c>
      <c r="M2140" t="s">
        <v>2055</v>
      </c>
    </row>
    <row r="2141" spans="1:13">
      <c r="A2141" t="s">
        <v>2685</v>
      </c>
      <c r="B2141" t="s">
        <v>2694</v>
      </c>
      <c r="C2141" t="s">
        <v>113</v>
      </c>
      <c r="D2141">
        <v>1</v>
      </c>
      <c r="E2141">
        <v>0</v>
      </c>
      <c r="F2141">
        <v>2</v>
      </c>
      <c r="H2141" t="s">
        <v>155</v>
      </c>
      <c r="I2141">
        <f t="shared" si="99"/>
        <v>0</v>
      </c>
      <c r="J2141">
        <f t="shared" si="100"/>
        <v>0</v>
      </c>
      <c r="L2141" t="str">
        <f t="shared" si="101"/>
        <v>6230SOUTH BUNBURY</v>
      </c>
      <c r="M2141" t="s">
        <v>2055</v>
      </c>
    </row>
    <row r="2142" spans="1:13">
      <c r="A2142" t="s">
        <v>2685</v>
      </c>
      <c r="B2142" t="s">
        <v>2695</v>
      </c>
      <c r="C2142" t="s">
        <v>113</v>
      </c>
      <c r="D2142">
        <v>1</v>
      </c>
      <c r="E2142">
        <v>0</v>
      </c>
      <c r="F2142">
        <v>2</v>
      </c>
      <c r="H2142" t="s">
        <v>155</v>
      </c>
      <c r="I2142">
        <f t="shared" si="99"/>
        <v>0</v>
      </c>
      <c r="J2142">
        <f t="shared" si="100"/>
        <v>0</v>
      </c>
      <c r="L2142" t="str">
        <f t="shared" si="101"/>
        <v>6230USHER</v>
      </c>
      <c r="M2142" t="s">
        <v>2055</v>
      </c>
    </row>
    <row r="2143" spans="1:13">
      <c r="A2143" t="s">
        <v>2685</v>
      </c>
      <c r="B2143" t="s">
        <v>2696</v>
      </c>
      <c r="C2143" t="s">
        <v>113</v>
      </c>
      <c r="D2143">
        <v>1</v>
      </c>
      <c r="E2143">
        <v>0</v>
      </c>
      <c r="F2143">
        <v>2</v>
      </c>
      <c r="H2143" t="s">
        <v>155</v>
      </c>
      <c r="I2143">
        <f t="shared" si="99"/>
        <v>0</v>
      </c>
      <c r="J2143">
        <f t="shared" si="100"/>
        <v>0</v>
      </c>
      <c r="L2143" t="str">
        <f t="shared" si="101"/>
        <v>6230VITTORIA</v>
      </c>
      <c r="M2143" t="s">
        <v>2055</v>
      </c>
    </row>
    <row r="2144" spans="1:13">
      <c r="A2144" t="s">
        <v>2685</v>
      </c>
      <c r="B2144" t="s">
        <v>2697</v>
      </c>
      <c r="C2144" t="s">
        <v>113</v>
      </c>
      <c r="D2144">
        <v>1</v>
      </c>
      <c r="E2144">
        <v>0</v>
      </c>
      <c r="F2144">
        <v>2</v>
      </c>
      <c r="H2144" t="s">
        <v>155</v>
      </c>
      <c r="I2144">
        <f t="shared" si="99"/>
        <v>0</v>
      </c>
      <c r="J2144">
        <f t="shared" si="100"/>
        <v>0</v>
      </c>
      <c r="L2144" t="str">
        <f t="shared" si="101"/>
        <v>6230WITHERS</v>
      </c>
      <c r="M2144" t="s">
        <v>2055</v>
      </c>
    </row>
    <row r="2145" spans="1:13">
      <c r="A2145" t="s">
        <v>2698</v>
      </c>
      <c r="B2145" t="s">
        <v>2699</v>
      </c>
      <c r="C2145" t="s">
        <v>113</v>
      </c>
      <c r="D2145">
        <v>1</v>
      </c>
      <c r="E2145">
        <v>0</v>
      </c>
      <c r="F2145">
        <v>2</v>
      </c>
      <c r="H2145" t="s">
        <v>155</v>
      </c>
      <c r="I2145">
        <f t="shared" si="99"/>
        <v>0</v>
      </c>
      <c r="J2145">
        <f t="shared" si="100"/>
        <v>0</v>
      </c>
      <c r="L2145" t="str">
        <f t="shared" si="101"/>
        <v>6229PICTON</v>
      </c>
      <c r="M2145" t="s">
        <v>2055</v>
      </c>
    </row>
    <row r="2146" spans="1:13">
      <c r="A2146" t="s">
        <v>2698</v>
      </c>
      <c r="B2146" t="s">
        <v>2700</v>
      </c>
      <c r="C2146" t="s">
        <v>113</v>
      </c>
      <c r="D2146">
        <v>1</v>
      </c>
      <c r="E2146">
        <v>0</v>
      </c>
      <c r="F2146">
        <v>2</v>
      </c>
      <c r="H2146" t="s">
        <v>155</v>
      </c>
      <c r="I2146">
        <f t="shared" si="99"/>
        <v>0</v>
      </c>
      <c r="J2146">
        <f t="shared" si="100"/>
        <v>0</v>
      </c>
      <c r="L2146" t="str">
        <f t="shared" si="101"/>
        <v>6229PICTON EAST</v>
      </c>
      <c r="M2146" t="s">
        <v>2055</v>
      </c>
    </row>
    <row r="2147" spans="1:13">
      <c r="A2147" t="s">
        <v>2701</v>
      </c>
      <c r="B2147" t="s">
        <v>905</v>
      </c>
      <c r="C2147" t="s">
        <v>113</v>
      </c>
      <c r="D2147">
        <v>4</v>
      </c>
      <c r="E2147">
        <v>0</v>
      </c>
      <c r="F2147">
        <v>0</v>
      </c>
      <c r="H2147" t="s">
        <v>155</v>
      </c>
      <c r="I2147">
        <f t="shared" si="99"/>
        <v>0</v>
      </c>
      <c r="J2147">
        <f t="shared" si="100"/>
        <v>0</v>
      </c>
      <c r="L2147" t="str">
        <f t="shared" si="101"/>
        <v>6228WATERLOO</v>
      </c>
      <c r="M2147" t="s">
        <v>2055</v>
      </c>
    </row>
    <row r="2148" spans="1:13">
      <c r="A2148" t="s">
        <v>2702</v>
      </c>
      <c r="B2148" t="s">
        <v>2703</v>
      </c>
      <c r="C2148" t="s">
        <v>113</v>
      </c>
      <c r="D2148">
        <v>4</v>
      </c>
      <c r="E2148">
        <v>0</v>
      </c>
      <c r="F2148">
        <v>0</v>
      </c>
      <c r="H2148" t="s">
        <v>155</v>
      </c>
      <c r="I2148">
        <f t="shared" si="99"/>
        <v>0</v>
      </c>
      <c r="J2148">
        <f t="shared" si="100"/>
        <v>0</v>
      </c>
      <c r="L2148" t="str">
        <f t="shared" si="101"/>
        <v>6227BUREKUP</v>
      </c>
      <c r="M2148" t="s">
        <v>2055</v>
      </c>
    </row>
    <row r="2149" spans="1:13">
      <c r="A2149" t="s">
        <v>2704</v>
      </c>
      <c r="B2149" t="s">
        <v>2705</v>
      </c>
      <c r="C2149" t="s">
        <v>113</v>
      </c>
      <c r="D2149">
        <v>4</v>
      </c>
      <c r="E2149">
        <v>0</v>
      </c>
      <c r="F2149">
        <v>0</v>
      </c>
      <c r="H2149" t="s">
        <v>155</v>
      </c>
      <c r="I2149">
        <f t="shared" si="99"/>
        <v>0</v>
      </c>
      <c r="J2149">
        <f t="shared" si="100"/>
        <v>0</v>
      </c>
      <c r="L2149" t="str">
        <f t="shared" si="101"/>
        <v>6226ROELANDS</v>
      </c>
      <c r="M2149" t="s">
        <v>2055</v>
      </c>
    </row>
    <row r="2150" spans="1:13">
      <c r="A2150" t="s">
        <v>2706</v>
      </c>
      <c r="B2150" t="s">
        <v>2707</v>
      </c>
      <c r="C2150" t="s">
        <v>113</v>
      </c>
      <c r="D2150">
        <v>4</v>
      </c>
      <c r="E2150">
        <v>0</v>
      </c>
      <c r="F2150">
        <v>0</v>
      </c>
      <c r="H2150" t="s">
        <v>155</v>
      </c>
      <c r="I2150">
        <f t="shared" si="99"/>
        <v>0</v>
      </c>
      <c r="J2150">
        <f t="shared" si="100"/>
        <v>0</v>
      </c>
      <c r="L2150" t="str">
        <f t="shared" si="101"/>
        <v>6225ALLANSON</v>
      </c>
      <c r="M2150" t="s">
        <v>2055</v>
      </c>
    </row>
    <row r="2151" spans="1:13">
      <c r="A2151" t="s">
        <v>2706</v>
      </c>
      <c r="B2151" t="s">
        <v>2708</v>
      </c>
      <c r="C2151" t="s">
        <v>113</v>
      </c>
      <c r="D2151">
        <v>4</v>
      </c>
      <c r="E2151">
        <v>0</v>
      </c>
      <c r="F2151">
        <v>0</v>
      </c>
      <c r="H2151" t="s">
        <v>155</v>
      </c>
      <c r="I2151">
        <f t="shared" si="99"/>
        <v>0</v>
      </c>
      <c r="J2151">
        <f t="shared" si="100"/>
        <v>0</v>
      </c>
      <c r="L2151" t="str">
        <f t="shared" si="101"/>
        <v>6225BOWELLING</v>
      </c>
      <c r="M2151" t="s">
        <v>2055</v>
      </c>
    </row>
    <row r="2152" spans="1:13">
      <c r="A2152" t="s">
        <v>2706</v>
      </c>
      <c r="B2152" t="s">
        <v>2709</v>
      </c>
      <c r="C2152" t="s">
        <v>113</v>
      </c>
      <c r="D2152">
        <v>4</v>
      </c>
      <c r="E2152">
        <v>0</v>
      </c>
      <c r="F2152">
        <v>0</v>
      </c>
      <c r="H2152" t="s">
        <v>155</v>
      </c>
      <c r="I2152">
        <f t="shared" si="99"/>
        <v>0</v>
      </c>
      <c r="J2152">
        <f t="shared" si="100"/>
        <v>0</v>
      </c>
      <c r="L2152" t="str">
        <f t="shared" si="101"/>
        <v>6225BUCKINGHAM</v>
      </c>
      <c r="M2152" t="s">
        <v>2055</v>
      </c>
    </row>
    <row r="2153" spans="1:13">
      <c r="A2153" t="s">
        <v>2706</v>
      </c>
      <c r="B2153" t="s">
        <v>2710</v>
      </c>
      <c r="C2153" t="s">
        <v>113</v>
      </c>
      <c r="D2153">
        <v>4</v>
      </c>
      <c r="E2153">
        <v>0</v>
      </c>
      <c r="F2153">
        <v>0</v>
      </c>
      <c r="H2153" t="s">
        <v>155</v>
      </c>
      <c r="I2153">
        <f t="shared" si="99"/>
        <v>0</v>
      </c>
      <c r="J2153">
        <f t="shared" si="100"/>
        <v>0</v>
      </c>
      <c r="L2153" t="str">
        <f t="shared" si="101"/>
        <v>6225CARDIFF</v>
      </c>
      <c r="M2153" t="s">
        <v>2055</v>
      </c>
    </row>
    <row r="2154" spans="1:13">
      <c r="A2154" t="s">
        <v>2706</v>
      </c>
      <c r="B2154" t="s">
        <v>2711</v>
      </c>
      <c r="C2154" t="s">
        <v>113</v>
      </c>
      <c r="D2154">
        <v>4</v>
      </c>
      <c r="E2154">
        <v>0</v>
      </c>
      <c r="F2154">
        <v>0</v>
      </c>
      <c r="H2154" t="s">
        <v>155</v>
      </c>
      <c r="I2154">
        <f t="shared" si="99"/>
        <v>0</v>
      </c>
      <c r="J2154">
        <f t="shared" si="100"/>
        <v>0</v>
      </c>
      <c r="L2154" t="str">
        <f t="shared" si="101"/>
        <v>6225COLLIE</v>
      </c>
      <c r="M2154" t="s">
        <v>2055</v>
      </c>
    </row>
    <row r="2155" spans="1:13">
      <c r="A2155" t="s">
        <v>2706</v>
      </c>
      <c r="B2155" t="s">
        <v>2712</v>
      </c>
      <c r="C2155" t="s">
        <v>113</v>
      </c>
      <c r="D2155">
        <v>4</v>
      </c>
      <c r="E2155">
        <v>0</v>
      </c>
      <c r="F2155">
        <v>0</v>
      </c>
      <c r="H2155" t="s">
        <v>155</v>
      </c>
      <c r="I2155">
        <f t="shared" si="99"/>
        <v>0</v>
      </c>
      <c r="J2155">
        <f t="shared" si="100"/>
        <v>0</v>
      </c>
      <c r="L2155" t="str">
        <f t="shared" si="101"/>
        <v>6225COLLIE BURN</v>
      </c>
      <c r="M2155" t="s">
        <v>2055</v>
      </c>
    </row>
    <row r="2156" spans="1:13">
      <c r="A2156" t="s">
        <v>2706</v>
      </c>
      <c r="B2156" t="s">
        <v>2713</v>
      </c>
      <c r="C2156" t="s">
        <v>113</v>
      </c>
      <c r="D2156">
        <v>4</v>
      </c>
      <c r="E2156">
        <v>0</v>
      </c>
      <c r="F2156">
        <v>0</v>
      </c>
      <c r="H2156" t="s">
        <v>155</v>
      </c>
      <c r="I2156">
        <f t="shared" si="99"/>
        <v>0</v>
      </c>
      <c r="J2156">
        <f t="shared" si="100"/>
        <v>0</v>
      </c>
      <c r="L2156" t="str">
        <f t="shared" si="101"/>
        <v>6225HARRIS RIVER</v>
      </c>
      <c r="M2156" t="s">
        <v>2055</v>
      </c>
    </row>
    <row r="2157" spans="1:13">
      <c r="A2157" t="s">
        <v>2706</v>
      </c>
      <c r="B2157" t="s">
        <v>2714</v>
      </c>
      <c r="C2157" t="s">
        <v>113</v>
      </c>
      <c r="D2157">
        <v>4</v>
      </c>
      <c r="E2157">
        <v>0</v>
      </c>
      <c r="F2157">
        <v>0</v>
      </c>
      <c r="H2157" t="s">
        <v>155</v>
      </c>
      <c r="I2157">
        <f t="shared" si="99"/>
        <v>0</v>
      </c>
      <c r="J2157">
        <f t="shared" si="100"/>
        <v>0</v>
      </c>
      <c r="L2157" t="str">
        <f t="shared" si="101"/>
        <v>6225LYALLS MILL</v>
      </c>
      <c r="M2157" t="s">
        <v>2055</v>
      </c>
    </row>
    <row r="2158" spans="1:13">
      <c r="A2158" t="s">
        <v>2706</v>
      </c>
      <c r="B2158" t="s">
        <v>2715</v>
      </c>
      <c r="C2158" t="s">
        <v>113</v>
      </c>
      <c r="D2158">
        <v>4</v>
      </c>
      <c r="E2158">
        <v>0</v>
      </c>
      <c r="F2158">
        <v>0</v>
      </c>
      <c r="H2158" t="s">
        <v>155</v>
      </c>
      <c r="I2158">
        <f t="shared" si="99"/>
        <v>0</v>
      </c>
      <c r="J2158">
        <f t="shared" si="100"/>
        <v>0</v>
      </c>
      <c r="L2158" t="str">
        <f t="shared" si="101"/>
        <v>6225MCALINDEN</v>
      </c>
      <c r="M2158" t="s">
        <v>2055</v>
      </c>
    </row>
    <row r="2159" spans="1:13">
      <c r="A2159" t="s">
        <v>2706</v>
      </c>
      <c r="B2159" t="s">
        <v>2716</v>
      </c>
      <c r="C2159" t="s">
        <v>113</v>
      </c>
      <c r="D2159">
        <v>4</v>
      </c>
      <c r="E2159">
        <v>0</v>
      </c>
      <c r="F2159">
        <v>0</v>
      </c>
      <c r="H2159" t="s">
        <v>155</v>
      </c>
      <c r="I2159">
        <f t="shared" si="99"/>
        <v>0</v>
      </c>
      <c r="J2159">
        <f t="shared" si="100"/>
        <v>0</v>
      </c>
      <c r="L2159" t="str">
        <f t="shared" si="101"/>
        <v>6225MUJA</v>
      </c>
      <c r="M2159" t="s">
        <v>2055</v>
      </c>
    </row>
    <row r="2160" spans="1:13">
      <c r="A2160" t="s">
        <v>2706</v>
      </c>
      <c r="B2160" t="s">
        <v>2717</v>
      </c>
      <c r="C2160" t="s">
        <v>113</v>
      </c>
      <c r="D2160">
        <v>4</v>
      </c>
      <c r="E2160">
        <v>0</v>
      </c>
      <c r="F2160">
        <v>0</v>
      </c>
      <c r="H2160" t="s">
        <v>155</v>
      </c>
      <c r="I2160">
        <f t="shared" si="99"/>
        <v>0</v>
      </c>
      <c r="J2160">
        <f t="shared" si="100"/>
        <v>0</v>
      </c>
      <c r="L2160" t="str">
        <f t="shared" si="101"/>
        <v>6225MUMBALLUP</v>
      </c>
      <c r="M2160" t="s">
        <v>2055</v>
      </c>
    </row>
    <row r="2161" spans="1:13">
      <c r="A2161" t="s">
        <v>2706</v>
      </c>
      <c r="B2161" t="s">
        <v>2718</v>
      </c>
      <c r="C2161" t="s">
        <v>113</v>
      </c>
      <c r="D2161">
        <v>4</v>
      </c>
      <c r="E2161">
        <v>0</v>
      </c>
      <c r="F2161">
        <v>0</v>
      </c>
      <c r="H2161" t="s">
        <v>155</v>
      </c>
      <c r="I2161">
        <f t="shared" si="99"/>
        <v>0</v>
      </c>
      <c r="J2161">
        <f t="shared" si="100"/>
        <v>0</v>
      </c>
      <c r="L2161" t="str">
        <f t="shared" si="101"/>
        <v>6225MUNGALUP</v>
      </c>
      <c r="M2161" t="s">
        <v>2055</v>
      </c>
    </row>
    <row r="2162" spans="1:13">
      <c r="A2162" t="s">
        <v>2706</v>
      </c>
      <c r="B2162" t="s">
        <v>2719</v>
      </c>
      <c r="C2162" t="s">
        <v>113</v>
      </c>
      <c r="D2162">
        <v>4</v>
      </c>
      <c r="E2162">
        <v>0</v>
      </c>
      <c r="F2162">
        <v>0</v>
      </c>
      <c r="H2162" t="s">
        <v>155</v>
      </c>
      <c r="I2162">
        <f t="shared" si="99"/>
        <v>0</v>
      </c>
      <c r="J2162">
        <f t="shared" si="100"/>
        <v>0</v>
      </c>
      <c r="L2162" t="str">
        <f t="shared" si="101"/>
        <v>6225NOGGERUP</v>
      </c>
      <c r="M2162" t="s">
        <v>2055</v>
      </c>
    </row>
    <row r="2163" spans="1:13">
      <c r="A2163" t="s">
        <v>2706</v>
      </c>
      <c r="B2163" t="s">
        <v>2720</v>
      </c>
      <c r="C2163" t="s">
        <v>113</v>
      </c>
      <c r="D2163">
        <v>4</v>
      </c>
      <c r="E2163">
        <v>0</v>
      </c>
      <c r="F2163">
        <v>0</v>
      </c>
      <c r="H2163" t="s">
        <v>155</v>
      </c>
      <c r="I2163">
        <f t="shared" si="99"/>
        <v>0</v>
      </c>
      <c r="J2163">
        <f t="shared" si="100"/>
        <v>0</v>
      </c>
      <c r="L2163" t="str">
        <f t="shared" si="101"/>
        <v>6225PALMER</v>
      </c>
      <c r="M2163" t="s">
        <v>2055</v>
      </c>
    </row>
    <row r="2164" spans="1:13">
      <c r="A2164" t="s">
        <v>2706</v>
      </c>
      <c r="B2164" t="s">
        <v>2721</v>
      </c>
      <c r="C2164" t="s">
        <v>113</v>
      </c>
      <c r="D2164">
        <v>4</v>
      </c>
      <c r="E2164">
        <v>0</v>
      </c>
      <c r="F2164">
        <v>0</v>
      </c>
      <c r="H2164" t="s">
        <v>155</v>
      </c>
      <c r="I2164">
        <f t="shared" si="99"/>
        <v>0</v>
      </c>
      <c r="J2164">
        <f t="shared" si="100"/>
        <v>0</v>
      </c>
      <c r="L2164" t="str">
        <f t="shared" si="101"/>
        <v>6225PRESTON SETTLEMENT</v>
      </c>
      <c r="M2164" t="s">
        <v>2055</v>
      </c>
    </row>
    <row r="2165" spans="1:13">
      <c r="A2165" t="s">
        <v>2706</v>
      </c>
      <c r="B2165" t="s">
        <v>2722</v>
      </c>
      <c r="C2165" t="s">
        <v>113</v>
      </c>
      <c r="D2165">
        <v>4</v>
      </c>
      <c r="E2165">
        <v>0</v>
      </c>
      <c r="F2165">
        <v>0</v>
      </c>
      <c r="H2165" t="s">
        <v>155</v>
      </c>
      <c r="I2165">
        <f t="shared" si="99"/>
        <v>0</v>
      </c>
      <c r="J2165">
        <f t="shared" si="100"/>
        <v>0</v>
      </c>
      <c r="L2165" t="str">
        <f t="shared" si="101"/>
        <v>6225SHOTTS</v>
      </c>
      <c r="M2165" t="s">
        <v>2055</v>
      </c>
    </row>
    <row r="2166" spans="1:13">
      <c r="A2166" t="s">
        <v>2706</v>
      </c>
      <c r="B2166" t="s">
        <v>2723</v>
      </c>
      <c r="C2166" t="s">
        <v>113</v>
      </c>
      <c r="D2166">
        <v>4</v>
      </c>
      <c r="E2166">
        <v>0</v>
      </c>
      <c r="F2166">
        <v>0</v>
      </c>
      <c r="H2166" t="s">
        <v>155</v>
      </c>
      <c r="I2166">
        <f t="shared" si="99"/>
        <v>0</v>
      </c>
      <c r="J2166">
        <f t="shared" si="100"/>
        <v>0</v>
      </c>
      <c r="L2166" t="str">
        <f t="shared" si="101"/>
        <v>6225WORSLEY</v>
      </c>
      <c r="M2166" t="s">
        <v>2055</v>
      </c>
    </row>
    <row r="2167" spans="1:13">
      <c r="A2167" t="s">
        <v>2706</v>
      </c>
      <c r="B2167" t="s">
        <v>2724</v>
      </c>
      <c r="C2167" t="s">
        <v>113</v>
      </c>
      <c r="D2167">
        <v>4</v>
      </c>
      <c r="E2167">
        <v>0</v>
      </c>
      <c r="F2167">
        <v>0</v>
      </c>
      <c r="H2167" t="s">
        <v>155</v>
      </c>
      <c r="I2167">
        <f t="shared" si="99"/>
        <v>0</v>
      </c>
      <c r="J2167">
        <f t="shared" si="100"/>
        <v>0</v>
      </c>
      <c r="L2167" t="str">
        <f t="shared" si="101"/>
        <v>6225YOURDAMUNG LAKE</v>
      </c>
      <c r="M2167" t="s">
        <v>2055</v>
      </c>
    </row>
    <row r="2168" spans="1:13">
      <c r="A2168" t="s">
        <v>2725</v>
      </c>
      <c r="B2168" t="s">
        <v>2726</v>
      </c>
      <c r="C2168" t="s">
        <v>113</v>
      </c>
      <c r="D2168">
        <v>4</v>
      </c>
      <c r="E2168">
        <v>0</v>
      </c>
      <c r="F2168">
        <v>0</v>
      </c>
      <c r="H2168" t="s">
        <v>155</v>
      </c>
      <c r="I2168">
        <f t="shared" si="99"/>
        <v>0</v>
      </c>
      <c r="J2168">
        <f t="shared" si="100"/>
        <v>0</v>
      </c>
      <c r="L2168" t="str">
        <f t="shared" si="101"/>
        <v>6224BEELA</v>
      </c>
      <c r="M2168" t="s">
        <v>2055</v>
      </c>
    </row>
    <row r="2169" spans="1:13">
      <c r="A2169" t="s">
        <v>2725</v>
      </c>
      <c r="B2169" t="s">
        <v>2727</v>
      </c>
      <c r="C2169" t="s">
        <v>113</v>
      </c>
      <c r="D2169">
        <v>4</v>
      </c>
      <c r="E2169">
        <v>0</v>
      </c>
      <c r="F2169">
        <v>0</v>
      </c>
      <c r="H2169" t="s">
        <v>155</v>
      </c>
      <c r="I2169">
        <f t="shared" si="99"/>
        <v>0</v>
      </c>
      <c r="J2169">
        <f t="shared" si="100"/>
        <v>0</v>
      </c>
      <c r="L2169" t="str">
        <f t="shared" si="101"/>
        <v>6224BRUNSWICK</v>
      </c>
      <c r="M2169" t="s">
        <v>2055</v>
      </c>
    </row>
    <row r="2170" spans="1:13">
      <c r="A2170" t="s">
        <v>2728</v>
      </c>
      <c r="B2170" t="s">
        <v>2729</v>
      </c>
      <c r="C2170" t="s">
        <v>113</v>
      </c>
      <c r="D2170">
        <v>4</v>
      </c>
      <c r="E2170">
        <v>0</v>
      </c>
      <c r="F2170">
        <v>0</v>
      </c>
      <c r="H2170" t="s">
        <v>155</v>
      </c>
      <c r="I2170">
        <f t="shared" si="99"/>
        <v>0</v>
      </c>
      <c r="J2170">
        <f t="shared" si="100"/>
        <v>0</v>
      </c>
      <c r="L2170" t="str">
        <f t="shared" si="101"/>
        <v>6223BENGER</v>
      </c>
      <c r="M2170" t="s">
        <v>2055</v>
      </c>
    </row>
    <row r="2171" spans="1:13">
      <c r="A2171" t="s">
        <v>2730</v>
      </c>
      <c r="B2171" t="s">
        <v>998</v>
      </c>
      <c r="C2171" t="s">
        <v>113</v>
      </c>
      <c r="D2171">
        <v>4</v>
      </c>
      <c r="E2171">
        <v>0</v>
      </c>
      <c r="F2171">
        <v>0</v>
      </c>
      <c r="H2171" t="s">
        <v>155</v>
      </c>
      <c r="I2171">
        <f t="shared" si="99"/>
        <v>0</v>
      </c>
      <c r="J2171">
        <f t="shared" si="100"/>
        <v>0</v>
      </c>
      <c r="L2171" t="str">
        <f t="shared" si="101"/>
        <v>6221MORNINGTON</v>
      </c>
      <c r="M2171" t="s">
        <v>2055</v>
      </c>
    </row>
    <row r="2172" spans="1:13">
      <c r="A2172" t="s">
        <v>2730</v>
      </c>
      <c r="B2172" t="s">
        <v>2731</v>
      </c>
      <c r="C2172" t="s">
        <v>113</v>
      </c>
      <c r="D2172">
        <v>4</v>
      </c>
      <c r="E2172">
        <v>0</v>
      </c>
      <c r="F2172">
        <v>0</v>
      </c>
      <c r="H2172" t="s">
        <v>155</v>
      </c>
      <c r="I2172">
        <f t="shared" si="99"/>
        <v>0</v>
      </c>
      <c r="J2172">
        <f t="shared" si="100"/>
        <v>0</v>
      </c>
      <c r="L2172" t="str">
        <f t="shared" si="101"/>
        <v>6221WOKALUP</v>
      </c>
      <c r="M2172" t="s">
        <v>2055</v>
      </c>
    </row>
    <row r="2173" spans="1:13">
      <c r="A2173" t="s">
        <v>2732</v>
      </c>
      <c r="B2173" t="s">
        <v>2733</v>
      </c>
      <c r="C2173" t="s">
        <v>113</v>
      </c>
      <c r="D2173">
        <v>4</v>
      </c>
      <c r="E2173">
        <v>0</v>
      </c>
      <c r="F2173">
        <v>0</v>
      </c>
      <c r="H2173" t="s">
        <v>155</v>
      </c>
      <c r="I2173">
        <f t="shared" si="99"/>
        <v>0</v>
      </c>
      <c r="J2173">
        <f t="shared" si="100"/>
        <v>0</v>
      </c>
      <c r="L2173" t="str">
        <f t="shared" si="101"/>
        <v>6220COOKERNUP</v>
      </c>
      <c r="M2173" t="s">
        <v>2055</v>
      </c>
    </row>
    <row r="2174" spans="1:13">
      <c r="A2174" t="s">
        <v>2732</v>
      </c>
      <c r="B2174" t="s">
        <v>2734</v>
      </c>
      <c r="C2174" t="s">
        <v>113</v>
      </c>
      <c r="D2174">
        <v>4</v>
      </c>
      <c r="E2174">
        <v>0</v>
      </c>
      <c r="F2174">
        <v>0</v>
      </c>
      <c r="H2174" t="s">
        <v>155</v>
      </c>
      <c r="I2174">
        <f t="shared" si="99"/>
        <v>0</v>
      </c>
      <c r="J2174">
        <f t="shared" si="100"/>
        <v>0</v>
      </c>
      <c r="L2174" t="str">
        <f t="shared" si="101"/>
        <v>6220HARVEY</v>
      </c>
      <c r="M2174" t="s">
        <v>2055</v>
      </c>
    </row>
    <row r="2175" spans="1:13">
      <c r="A2175" t="s">
        <v>2732</v>
      </c>
      <c r="B2175" t="s">
        <v>2735</v>
      </c>
      <c r="C2175" t="s">
        <v>113</v>
      </c>
      <c r="D2175">
        <v>4</v>
      </c>
      <c r="E2175">
        <v>0</v>
      </c>
      <c r="F2175">
        <v>0</v>
      </c>
      <c r="H2175" t="s">
        <v>155</v>
      </c>
      <c r="I2175">
        <f t="shared" si="99"/>
        <v>0</v>
      </c>
      <c r="J2175">
        <f t="shared" si="100"/>
        <v>0</v>
      </c>
      <c r="L2175" t="str">
        <f t="shared" si="101"/>
        <v>6220HOFFMAN</v>
      </c>
      <c r="M2175" t="s">
        <v>2055</v>
      </c>
    </row>
    <row r="2176" spans="1:13">
      <c r="A2176" t="s">
        <v>2732</v>
      </c>
      <c r="B2176" t="s">
        <v>2736</v>
      </c>
      <c r="C2176" t="s">
        <v>113</v>
      </c>
      <c r="D2176">
        <v>4</v>
      </c>
      <c r="E2176">
        <v>0</v>
      </c>
      <c r="F2176">
        <v>0</v>
      </c>
      <c r="H2176" t="s">
        <v>155</v>
      </c>
      <c r="I2176">
        <f t="shared" si="99"/>
        <v>0</v>
      </c>
      <c r="J2176">
        <f t="shared" si="100"/>
        <v>0</v>
      </c>
      <c r="L2176" t="str">
        <f t="shared" si="101"/>
        <v>6220MYALUP</v>
      </c>
      <c r="M2176" t="s">
        <v>2055</v>
      </c>
    </row>
    <row r="2177" spans="1:13">
      <c r="A2177" t="s">
        <v>2732</v>
      </c>
      <c r="B2177" t="s">
        <v>2737</v>
      </c>
      <c r="C2177" t="s">
        <v>113</v>
      </c>
      <c r="D2177">
        <v>4</v>
      </c>
      <c r="E2177">
        <v>0</v>
      </c>
      <c r="F2177">
        <v>0</v>
      </c>
      <c r="H2177" t="s">
        <v>155</v>
      </c>
      <c r="I2177">
        <f t="shared" si="99"/>
        <v>0</v>
      </c>
      <c r="J2177">
        <f t="shared" si="100"/>
        <v>0</v>
      </c>
      <c r="L2177" t="str">
        <f t="shared" si="101"/>
        <v>6220UDUC</v>
      </c>
      <c r="M2177" t="s">
        <v>2055</v>
      </c>
    </row>
    <row r="2178" spans="1:13">
      <c r="A2178" t="s">
        <v>2732</v>
      </c>
      <c r="B2178" t="s">
        <v>2738</v>
      </c>
      <c r="C2178" t="s">
        <v>113</v>
      </c>
      <c r="D2178">
        <v>4</v>
      </c>
      <c r="E2178">
        <v>0</v>
      </c>
      <c r="F2178">
        <v>0</v>
      </c>
      <c r="H2178" t="s">
        <v>155</v>
      </c>
      <c r="I2178">
        <f t="shared" ref="I2178:I2241" si="102">IF(ISERROR(VLOOKUP(A2178,SelPostCode,1,FALSE)),0,1)</f>
        <v>0</v>
      </c>
      <c r="J2178">
        <f t="shared" ref="J2178:J2241" si="103">IF(I2178=0,0,IF(ISERROR(VLOOKUP(B2178,SelSuburb,1,FALSE)),0,1))</f>
        <v>0</v>
      </c>
      <c r="L2178" t="str">
        <f t="shared" ref="L2178:L2241" si="104">CONCATENATE(A2178,B2178)</f>
        <v>6220WARAWARRUP</v>
      </c>
      <c r="M2178" t="s">
        <v>2055</v>
      </c>
    </row>
    <row r="2179" spans="1:13">
      <c r="A2179" t="s">
        <v>2739</v>
      </c>
      <c r="B2179" t="s">
        <v>2740</v>
      </c>
      <c r="C2179" t="s">
        <v>113</v>
      </c>
      <c r="D2179">
        <v>1</v>
      </c>
      <c r="E2179">
        <v>0</v>
      </c>
      <c r="F2179">
        <v>2</v>
      </c>
      <c r="H2179" t="s">
        <v>155</v>
      </c>
      <c r="I2179">
        <f t="shared" si="102"/>
        <v>0</v>
      </c>
      <c r="J2179">
        <f t="shared" si="103"/>
        <v>0</v>
      </c>
      <c r="L2179" t="str">
        <f t="shared" si="104"/>
        <v>6218YARLOOP</v>
      </c>
      <c r="M2179" t="s">
        <v>2055</v>
      </c>
    </row>
    <row r="2180" spans="1:13">
      <c r="A2180" t="s">
        <v>2741</v>
      </c>
      <c r="B2180" t="s">
        <v>2742</v>
      </c>
      <c r="C2180" t="s">
        <v>113</v>
      </c>
      <c r="D2180">
        <v>4</v>
      </c>
      <c r="E2180">
        <v>0</v>
      </c>
      <c r="F2180">
        <v>0</v>
      </c>
      <c r="H2180" t="s">
        <v>155</v>
      </c>
      <c r="I2180">
        <f t="shared" si="102"/>
        <v>0</v>
      </c>
      <c r="J2180">
        <f t="shared" si="103"/>
        <v>0</v>
      </c>
      <c r="L2180" t="str">
        <f t="shared" si="104"/>
        <v>6215HAMEL</v>
      </c>
      <c r="M2180" t="s">
        <v>2055</v>
      </c>
    </row>
    <row r="2181" spans="1:13">
      <c r="A2181" t="s">
        <v>2741</v>
      </c>
      <c r="B2181" t="s">
        <v>2743</v>
      </c>
      <c r="C2181" t="s">
        <v>113</v>
      </c>
      <c r="D2181">
        <v>4</v>
      </c>
      <c r="E2181">
        <v>0</v>
      </c>
      <c r="F2181">
        <v>0</v>
      </c>
      <c r="H2181" t="s">
        <v>155</v>
      </c>
      <c r="I2181">
        <f t="shared" si="102"/>
        <v>0</v>
      </c>
      <c r="J2181">
        <f t="shared" si="103"/>
        <v>0</v>
      </c>
      <c r="L2181" t="str">
        <f t="shared" si="104"/>
        <v>6215LAKE CLIFTON</v>
      </c>
      <c r="M2181" t="s">
        <v>2055</v>
      </c>
    </row>
    <row r="2182" spans="1:13">
      <c r="A2182" t="s">
        <v>2741</v>
      </c>
      <c r="B2182" t="s">
        <v>2744</v>
      </c>
      <c r="C2182" t="s">
        <v>113</v>
      </c>
      <c r="D2182">
        <v>4</v>
      </c>
      <c r="E2182">
        <v>0</v>
      </c>
      <c r="F2182">
        <v>0</v>
      </c>
      <c r="H2182" t="s">
        <v>155</v>
      </c>
      <c r="I2182">
        <f t="shared" si="102"/>
        <v>0</v>
      </c>
      <c r="J2182">
        <f t="shared" si="103"/>
        <v>0</v>
      </c>
      <c r="L2182" t="str">
        <f t="shared" si="104"/>
        <v>6215NANGA BROOK</v>
      </c>
      <c r="M2182" t="s">
        <v>2055</v>
      </c>
    </row>
    <row r="2183" spans="1:13">
      <c r="A2183" t="s">
        <v>2741</v>
      </c>
      <c r="B2183" t="s">
        <v>2745</v>
      </c>
      <c r="C2183" t="s">
        <v>113</v>
      </c>
      <c r="D2183">
        <v>4</v>
      </c>
      <c r="E2183">
        <v>0</v>
      </c>
      <c r="F2183">
        <v>0</v>
      </c>
      <c r="H2183" t="s">
        <v>155</v>
      </c>
      <c r="I2183">
        <f t="shared" si="102"/>
        <v>0</v>
      </c>
      <c r="J2183">
        <f t="shared" si="103"/>
        <v>0</v>
      </c>
      <c r="L2183" t="str">
        <f t="shared" si="104"/>
        <v>6215PRESTON BEACH</v>
      </c>
      <c r="M2183" t="s">
        <v>2055</v>
      </c>
    </row>
    <row r="2184" spans="1:13">
      <c r="A2184" t="s">
        <v>2741</v>
      </c>
      <c r="B2184" t="s">
        <v>2746</v>
      </c>
      <c r="C2184" t="s">
        <v>113</v>
      </c>
      <c r="D2184">
        <v>4</v>
      </c>
      <c r="E2184">
        <v>0</v>
      </c>
      <c r="F2184">
        <v>0</v>
      </c>
      <c r="H2184" t="s">
        <v>155</v>
      </c>
      <c r="I2184">
        <f t="shared" si="102"/>
        <v>0</v>
      </c>
      <c r="J2184">
        <f t="shared" si="103"/>
        <v>0</v>
      </c>
      <c r="L2184" t="str">
        <f t="shared" si="104"/>
        <v>6215WAGERUP</v>
      </c>
      <c r="M2184" t="s">
        <v>2055</v>
      </c>
    </row>
    <row r="2185" spans="1:13">
      <c r="A2185" t="s">
        <v>2741</v>
      </c>
      <c r="B2185" t="s">
        <v>2747</v>
      </c>
      <c r="C2185" t="s">
        <v>113</v>
      </c>
      <c r="D2185">
        <v>4</v>
      </c>
      <c r="E2185">
        <v>0</v>
      </c>
      <c r="F2185">
        <v>0</v>
      </c>
      <c r="H2185" t="s">
        <v>155</v>
      </c>
      <c r="I2185">
        <f t="shared" si="102"/>
        <v>0</v>
      </c>
      <c r="J2185">
        <f t="shared" si="103"/>
        <v>0</v>
      </c>
      <c r="L2185" t="str">
        <f t="shared" si="104"/>
        <v>6215WAROONA</v>
      </c>
      <c r="M2185" t="s">
        <v>2055</v>
      </c>
    </row>
    <row r="2186" spans="1:13">
      <c r="A2186" t="s">
        <v>2748</v>
      </c>
      <c r="B2186" t="s">
        <v>2749</v>
      </c>
      <c r="C2186" t="s">
        <v>113</v>
      </c>
      <c r="D2186">
        <v>4</v>
      </c>
      <c r="E2186">
        <v>0</v>
      </c>
      <c r="F2186">
        <v>0</v>
      </c>
      <c r="H2186" t="s">
        <v>116</v>
      </c>
      <c r="I2186">
        <f t="shared" si="102"/>
        <v>0</v>
      </c>
      <c r="J2186">
        <f t="shared" si="103"/>
        <v>0</v>
      </c>
      <c r="L2186" t="str">
        <f t="shared" si="104"/>
        <v>6214BIRCHMONT</v>
      </c>
      <c r="M2186" t="s">
        <v>2055</v>
      </c>
    </row>
    <row r="2187" spans="1:13">
      <c r="A2187" t="s">
        <v>2748</v>
      </c>
      <c r="B2187" t="s">
        <v>2750</v>
      </c>
      <c r="C2187" t="s">
        <v>113</v>
      </c>
      <c r="D2187">
        <v>4</v>
      </c>
      <c r="E2187">
        <v>0</v>
      </c>
      <c r="F2187">
        <v>0</v>
      </c>
      <c r="H2187" t="s">
        <v>116</v>
      </c>
      <c r="I2187">
        <f t="shared" si="102"/>
        <v>0</v>
      </c>
      <c r="J2187">
        <f t="shared" si="103"/>
        <v>0</v>
      </c>
      <c r="L2187" t="str">
        <f t="shared" si="104"/>
        <v>6214COOLUP</v>
      </c>
      <c r="M2187" t="s">
        <v>2055</v>
      </c>
    </row>
    <row r="2188" spans="1:13">
      <c r="A2188" t="s">
        <v>2748</v>
      </c>
      <c r="B2188" t="s">
        <v>2751</v>
      </c>
      <c r="C2188" t="s">
        <v>113</v>
      </c>
      <c r="D2188">
        <v>4</v>
      </c>
      <c r="E2188">
        <v>0</v>
      </c>
      <c r="F2188">
        <v>0</v>
      </c>
      <c r="H2188" t="s">
        <v>116</v>
      </c>
      <c r="I2188">
        <f t="shared" si="102"/>
        <v>0</v>
      </c>
      <c r="J2188">
        <f t="shared" si="103"/>
        <v>0</v>
      </c>
      <c r="L2188" t="str">
        <f t="shared" si="104"/>
        <v>6214WEST COOLUP</v>
      </c>
      <c r="M2188" t="s">
        <v>2055</v>
      </c>
    </row>
    <row r="2189" spans="1:13">
      <c r="A2189" t="s">
        <v>2752</v>
      </c>
      <c r="B2189" t="s">
        <v>2753</v>
      </c>
      <c r="C2189" t="s">
        <v>113</v>
      </c>
      <c r="D2189">
        <v>4</v>
      </c>
      <c r="E2189">
        <v>0</v>
      </c>
      <c r="F2189">
        <v>0</v>
      </c>
      <c r="H2189" t="s">
        <v>116</v>
      </c>
      <c r="I2189">
        <f t="shared" si="102"/>
        <v>0</v>
      </c>
      <c r="J2189">
        <f t="shared" si="103"/>
        <v>0</v>
      </c>
      <c r="L2189" t="str">
        <f t="shared" si="104"/>
        <v>6213BANKSIADALE</v>
      </c>
      <c r="M2189" t="s">
        <v>1434</v>
      </c>
    </row>
    <row r="2190" spans="1:13">
      <c r="A2190" t="s">
        <v>2752</v>
      </c>
      <c r="B2190" t="s">
        <v>2754</v>
      </c>
      <c r="C2190" t="s">
        <v>113</v>
      </c>
      <c r="D2190">
        <v>3</v>
      </c>
      <c r="E2190">
        <v>0</v>
      </c>
      <c r="F2190">
        <v>0</v>
      </c>
      <c r="H2190" t="s">
        <v>116</v>
      </c>
      <c r="I2190">
        <f t="shared" si="102"/>
        <v>0</v>
      </c>
      <c r="J2190">
        <f t="shared" si="103"/>
        <v>0</v>
      </c>
      <c r="L2190" t="str">
        <f t="shared" si="104"/>
        <v>6213DWELLINGUP</v>
      </c>
      <c r="M2190" t="s">
        <v>1434</v>
      </c>
    </row>
    <row r="2191" spans="1:13">
      <c r="A2191" t="s">
        <v>2752</v>
      </c>
      <c r="B2191" t="s">
        <v>2755</v>
      </c>
      <c r="C2191" t="s">
        <v>113</v>
      </c>
      <c r="D2191">
        <v>4</v>
      </c>
      <c r="E2191">
        <v>0</v>
      </c>
      <c r="F2191">
        <v>0</v>
      </c>
      <c r="H2191" t="s">
        <v>116</v>
      </c>
      <c r="I2191">
        <f t="shared" si="102"/>
        <v>0</v>
      </c>
      <c r="J2191">
        <f t="shared" si="103"/>
        <v>0</v>
      </c>
      <c r="L2191" t="str">
        <f t="shared" si="104"/>
        <v>6213ETMILYN</v>
      </c>
      <c r="M2191" t="s">
        <v>1434</v>
      </c>
    </row>
    <row r="2192" spans="1:13">
      <c r="A2192" t="s">
        <v>2752</v>
      </c>
      <c r="B2192" t="s">
        <v>2756</v>
      </c>
      <c r="C2192" t="s">
        <v>113</v>
      </c>
      <c r="D2192">
        <v>4</v>
      </c>
      <c r="E2192">
        <v>0</v>
      </c>
      <c r="F2192">
        <v>0</v>
      </c>
      <c r="H2192" t="s">
        <v>116</v>
      </c>
      <c r="I2192">
        <f t="shared" si="102"/>
        <v>0</v>
      </c>
      <c r="J2192">
        <f t="shared" si="103"/>
        <v>0</v>
      </c>
      <c r="L2192" t="str">
        <f t="shared" si="104"/>
        <v>6213HOLYOAKE</v>
      </c>
      <c r="M2192" t="s">
        <v>1434</v>
      </c>
    </row>
    <row r="2193" spans="1:13">
      <c r="A2193" t="s">
        <v>2752</v>
      </c>
      <c r="B2193" t="s">
        <v>2757</v>
      </c>
      <c r="C2193" t="s">
        <v>113</v>
      </c>
      <c r="D2193">
        <v>4</v>
      </c>
      <c r="E2193">
        <v>0</v>
      </c>
      <c r="F2193">
        <v>0</v>
      </c>
      <c r="H2193" t="s">
        <v>116</v>
      </c>
      <c r="I2193">
        <f t="shared" si="102"/>
        <v>0</v>
      </c>
      <c r="J2193">
        <f t="shared" si="103"/>
        <v>0</v>
      </c>
      <c r="L2193" t="str">
        <f t="shared" si="104"/>
        <v>6213INGLEHOPE</v>
      </c>
      <c r="M2193" t="s">
        <v>1434</v>
      </c>
    </row>
    <row r="2194" spans="1:13">
      <c r="A2194" t="s">
        <v>2752</v>
      </c>
      <c r="B2194" t="s">
        <v>2758</v>
      </c>
      <c r="C2194" t="s">
        <v>113</v>
      </c>
      <c r="D2194">
        <v>4</v>
      </c>
      <c r="E2194">
        <v>0</v>
      </c>
      <c r="F2194">
        <v>0</v>
      </c>
      <c r="H2194" t="s">
        <v>116</v>
      </c>
      <c r="I2194">
        <f t="shared" si="102"/>
        <v>0</v>
      </c>
      <c r="J2194">
        <f t="shared" si="103"/>
        <v>0</v>
      </c>
      <c r="L2194" t="str">
        <f t="shared" si="104"/>
        <v>6213MARRINUP</v>
      </c>
      <c r="M2194" t="s">
        <v>1434</v>
      </c>
    </row>
    <row r="2195" spans="1:13">
      <c r="A2195" t="s">
        <v>2752</v>
      </c>
      <c r="B2195" t="s">
        <v>2759</v>
      </c>
      <c r="C2195" t="s">
        <v>113</v>
      </c>
      <c r="D2195">
        <v>4</v>
      </c>
      <c r="E2195">
        <v>0</v>
      </c>
      <c r="F2195">
        <v>0</v>
      </c>
      <c r="H2195" t="s">
        <v>116</v>
      </c>
      <c r="I2195">
        <f t="shared" si="102"/>
        <v>0</v>
      </c>
      <c r="J2195">
        <f t="shared" si="103"/>
        <v>0</v>
      </c>
      <c r="L2195" t="str">
        <f t="shared" si="104"/>
        <v>6213TEESDALE</v>
      </c>
      <c r="M2195" t="s">
        <v>1434</v>
      </c>
    </row>
    <row r="2196" spans="1:13">
      <c r="A2196" t="s">
        <v>2760</v>
      </c>
      <c r="B2196" t="s">
        <v>2761</v>
      </c>
      <c r="C2196" t="s">
        <v>113</v>
      </c>
      <c r="D2196">
        <v>1</v>
      </c>
      <c r="E2196">
        <v>0</v>
      </c>
      <c r="F2196">
        <v>2</v>
      </c>
      <c r="H2196" t="s">
        <v>116</v>
      </c>
      <c r="I2196">
        <f t="shared" si="102"/>
        <v>0</v>
      </c>
      <c r="J2196">
        <f t="shared" si="103"/>
        <v>0</v>
      </c>
      <c r="L2196" t="str">
        <f t="shared" si="104"/>
        <v>6211BOUVARD</v>
      </c>
      <c r="M2196" t="s">
        <v>2762</v>
      </c>
    </row>
    <row r="2197" spans="1:13">
      <c r="A2197" t="s">
        <v>2760</v>
      </c>
      <c r="B2197" t="s">
        <v>2763</v>
      </c>
      <c r="C2197" t="s">
        <v>113</v>
      </c>
      <c r="D2197">
        <v>1</v>
      </c>
      <c r="E2197">
        <v>0</v>
      </c>
      <c r="F2197">
        <v>2</v>
      </c>
      <c r="H2197" t="s">
        <v>116</v>
      </c>
      <c r="I2197">
        <f t="shared" si="102"/>
        <v>0</v>
      </c>
      <c r="J2197">
        <f t="shared" si="103"/>
        <v>0</v>
      </c>
      <c r="L2197" t="str">
        <f t="shared" si="104"/>
        <v>6211CLIFTON</v>
      </c>
      <c r="M2197" t="s">
        <v>2762</v>
      </c>
    </row>
    <row r="2198" spans="1:13">
      <c r="A2198" t="s">
        <v>2760</v>
      </c>
      <c r="B2198" t="s">
        <v>2764</v>
      </c>
      <c r="C2198" t="s">
        <v>113</v>
      </c>
      <c r="D2198">
        <v>1</v>
      </c>
      <c r="E2198">
        <v>0</v>
      </c>
      <c r="F2198">
        <v>2</v>
      </c>
      <c r="H2198" t="s">
        <v>116</v>
      </c>
      <c r="I2198">
        <f t="shared" si="102"/>
        <v>0</v>
      </c>
      <c r="J2198">
        <f t="shared" si="103"/>
        <v>0</v>
      </c>
      <c r="L2198" t="str">
        <f t="shared" si="104"/>
        <v>6211DAWESVILLE</v>
      </c>
      <c r="M2198" t="s">
        <v>2762</v>
      </c>
    </row>
    <row r="2199" spans="1:13">
      <c r="A2199" t="s">
        <v>2760</v>
      </c>
      <c r="B2199" t="s">
        <v>2765</v>
      </c>
      <c r="C2199" t="s">
        <v>113</v>
      </c>
      <c r="D2199">
        <v>1</v>
      </c>
      <c r="E2199">
        <v>0</v>
      </c>
      <c r="F2199">
        <v>2</v>
      </c>
      <c r="H2199" t="s">
        <v>116</v>
      </c>
      <c r="I2199">
        <f t="shared" si="102"/>
        <v>0</v>
      </c>
      <c r="J2199">
        <f t="shared" si="103"/>
        <v>0</v>
      </c>
      <c r="L2199" t="str">
        <f t="shared" si="104"/>
        <v>6211HERRON</v>
      </c>
      <c r="M2199" t="s">
        <v>2762</v>
      </c>
    </row>
    <row r="2200" spans="1:13">
      <c r="A2200" t="s">
        <v>2766</v>
      </c>
      <c r="B2200" t="s">
        <v>2767</v>
      </c>
      <c r="C2200" t="s">
        <v>113</v>
      </c>
      <c r="D2200">
        <v>1</v>
      </c>
      <c r="E2200">
        <v>0</v>
      </c>
      <c r="F2200">
        <v>2</v>
      </c>
      <c r="G2200" t="s">
        <v>1060</v>
      </c>
      <c r="H2200" t="s">
        <v>116</v>
      </c>
      <c r="I2200">
        <f t="shared" si="102"/>
        <v>0</v>
      </c>
      <c r="J2200">
        <f t="shared" si="103"/>
        <v>0</v>
      </c>
      <c r="L2200" t="str">
        <f t="shared" si="104"/>
        <v>6210BARRAGUP</v>
      </c>
      <c r="M2200" t="s">
        <v>2762</v>
      </c>
    </row>
    <row r="2201" spans="1:13">
      <c r="A2201" t="s">
        <v>2766</v>
      </c>
      <c r="B2201" t="s">
        <v>2761</v>
      </c>
      <c r="C2201" t="s">
        <v>113</v>
      </c>
      <c r="D2201">
        <v>2</v>
      </c>
      <c r="E2201">
        <v>0</v>
      </c>
      <c r="F2201">
        <v>2</v>
      </c>
      <c r="G2201" t="s">
        <v>1060</v>
      </c>
      <c r="H2201" t="s">
        <v>116</v>
      </c>
      <c r="I2201">
        <f t="shared" si="102"/>
        <v>0</v>
      </c>
      <c r="J2201">
        <f t="shared" si="103"/>
        <v>0</v>
      </c>
      <c r="L2201" t="str">
        <f t="shared" si="104"/>
        <v>6210BOUVARD</v>
      </c>
      <c r="M2201" t="s">
        <v>2762</v>
      </c>
    </row>
    <row r="2202" spans="1:13">
      <c r="A2202" t="s">
        <v>2766</v>
      </c>
      <c r="B2202" t="s">
        <v>2763</v>
      </c>
      <c r="C2202" t="s">
        <v>113</v>
      </c>
      <c r="D2202">
        <v>4</v>
      </c>
      <c r="E2202">
        <v>0</v>
      </c>
      <c r="F2202">
        <v>0</v>
      </c>
      <c r="G2202" t="s">
        <v>1060</v>
      </c>
      <c r="H2202" t="s">
        <v>116</v>
      </c>
      <c r="I2202">
        <f t="shared" si="102"/>
        <v>0</v>
      </c>
      <c r="J2202">
        <f t="shared" si="103"/>
        <v>0</v>
      </c>
      <c r="L2202" t="str">
        <f t="shared" si="104"/>
        <v>6210CLIFTON</v>
      </c>
      <c r="M2202" t="s">
        <v>2762</v>
      </c>
    </row>
    <row r="2203" spans="1:13">
      <c r="A2203" t="s">
        <v>2766</v>
      </c>
      <c r="B2203" t="s">
        <v>2768</v>
      </c>
      <c r="C2203" t="s">
        <v>113</v>
      </c>
      <c r="D2203">
        <v>1</v>
      </c>
      <c r="E2203">
        <v>0</v>
      </c>
      <c r="F2203">
        <v>2</v>
      </c>
      <c r="G2203" t="s">
        <v>1060</v>
      </c>
      <c r="H2203" t="s">
        <v>116</v>
      </c>
      <c r="I2203">
        <f t="shared" si="102"/>
        <v>0</v>
      </c>
      <c r="J2203">
        <f t="shared" si="103"/>
        <v>0</v>
      </c>
      <c r="L2203" t="str">
        <f t="shared" si="104"/>
        <v>6210COODANUP</v>
      </c>
      <c r="M2203" t="s">
        <v>2762</v>
      </c>
    </row>
    <row r="2204" spans="1:13">
      <c r="A2204" t="s">
        <v>2766</v>
      </c>
      <c r="B2204" t="s">
        <v>2764</v>
      </c>
      <c r="C2204" t="s">
        <v>113</v>
      </c>
      <c r="D2204">
        <v>1</v>
      </c>
      <c r="E2204">
        <v>0</v>
      </c>
      <c r="F2204">
        <v>2</v>
      </c>
      <c r="G2204" t="s">
        <v>1060</v>
      </c>
      <c r="H2204" t="s">
        <v>116</v>
      </c>
      <c r="I2204">
        <f t="shared" si="102"/>
        <v>0</v>
      </c>
      <c r="J2204">
        <f t="shared" si="103"/>
        <v>0</v>
      </c>
      <c r="L2204" t="str">
        <f t="shared" si="104"/>
        <v>6210DAWESVILLE</v>
      </c>
      <c r="M2204" t="s">
        <v>2762</v>
      </c>
    </row>
    <row r="2205" spans="1:13">
      <c r="A2205" t="s">
        <v>2766</v>
      </c>
      <c r="B2205" t="s">
        <v>2769</v>
      </c>
      <c r="C2205" t="s">
        <v>113</v>
      </c>
      <c r="D2205">
        <v>1</v>
      </c>
      <c r="E2205">
        <v>0</v>
      </c>
      <c r="F2205">
        <v>2</v>
      </c>
      <c r="G2205" t="s">
        <v>1060</v>
      </c>
      <c r="H2205" t="s">
        <v>116</v>
      </c>
      <c r="I2205">
        <f t="shared" si="102"/>
        <v>0</v>
      </c>
      <c r="J2205">
        <f t="shared" si="103"/>
        <v>0</v>
      </c>
      <c r="L2205" t="str">
        <f t="shared" si="104"/>
        <v>6210DUDLEY PARK</v>
      </c>
      <c r="M2205" t="s">
        <v>2762</v>
      </c>
    </row>
    <row r="2206" spans="1:13">
      <c r="A2206" t="s">
        <v>2766</v>
      </c>
      <c r="B2206" t="s">
        <v>2770</v>
      </c>
      <c r="C2206" t="s">
        <v>113</v>
      </c>
      <c r="D2206">
        <v>1</v>
      </c>
      <c r="E2206">
        <v>0</v>
      </c>
      <c r="F2206">
        <v>2</v>
      </c>
      <c r="G2206" t="s">
        <v>1060</v>
      </c>
      <c r="H2206" t="s">
        <v>116</v>
      </c>
      <c r="I2206">
        <f t="shared" si="102"/>
        <v>0</v>
      </c>
      <c r="J2206">
        <f t="shared" si="103"/>
        <v>0</v>
      </c>
      <c r="L2206" t="str">
        <f t="shared" si="104"/>
        <v>6210ERSKINE</v>
      </c>
      <c r="M2206" t="s">
        <v>2762</v>
      </c>
    </row>
    <row r="2207" spans="1:13">
      <c r="A2207" t="s">
        <v>2766</v>
      </c>
      <c r="B2207" t="s">
        <v>2771</v>
      </c>
      <c r="C2207" t="s">
        <v>113</v>
      </c>
      <c r="D2207">
        <v>1</v>
      </c>
      <c r="E2207">
        <v>0</v>
      </c>
      <c r="F2207">
        <v>2</v>
      </c>
      <c r="G2207" t="s">
        <v>1060</v>
      </c>
      <c r="H2207" t="s">
        <v>116</v>
      </c>
      <c r="I2207">
        <f t="shared" si="102"/>
        <v>0</v>
      </c>
      <c r="J2207">
        <f t="shared" si="103"/>
        <v>0</v>
      </c>
      <c r="L2207" t="str">
        <f t="shared" si="104"/>
        <v>6210FALCON</v>
      </c>
      <c r="M2207" t="s">
        <v>2762</v>
      </c>
    </row>
    <row r="2208" spans="1:13">
      <c r="A2208" t="s">
        <v>2766</v>
      </c>
      <c r="B2208" t="s">
        <v>2772</v>
      </c>
      <c r="C2208" t="s">
        <v>113</v>
      </c>
      <c r="D2208">
        <v>2</v>
      </c>
      <c r="E2208">
        <v>0</v>
      </c>
      <c r="F2208">
        <v>2</v>
      </c>
      <c r="G2208" t="s">
        <v>1060</v>
      </c>
      <c r="H2208" t="s">
        <v>116</v>
      </c>
      <c r="I2208">
        <f t="shared" si="102"/>
        <v>0</v>
      </c>
      <c r="J2208">
        <f t="shared" si="103"/>
        <v>0</v>
      </c>
      <c r="L2208" t="str">
        <f t="shared" si="104"/>
        <v>6210FURNISSDALE</v>
      </c>
      <c r="M2208" t="s">
        <v>2762</v>
      </c>
    </row>
    <row r="2209" spans="1:13">
      <c r="A2209" t="s">
        <v>2766</v>
      </c>
      <c r="B2209" t="s">
        <v>2773</v>
      </c>
      <c r="C2209" t="s">
        <v>113</v>
      </c>
      <c r="D2209">
        <v>1</v>
      </c>
      <c r="E2209">
        <v>0</v>
      </c>
      <c r="F2209">
        <v>2</v>
      </c>
      <c r="G2209" t="s">
        <v>1060</v>
      </c>
      <c r="H2209" t="s">
        <v>116</v>
      </c>
      <c r="I2209">
        <f t="shared" si="102"/>
        <v>0</v>
      </c>
      <c r="J2209">
        <f t="shared" si="103"/>
        <v>0</v>
      </c>
      <c r="L2209" t="str">
        <f t="shared" si="104"/>
        <v>6210GREENFIELDS</v>
      </c>
      <c r="M2209" t="s">
        <v>2762</v>
      </c>
    </row>
    <row r="2210" spans="1:13">
      <c r="A2210" t="s">
        <v>2766</v>
      </c>
      <c r="B2210" t="s">
        <v>2774</v>
      </c>
      <c r="C2210" t="s">
        <v>113</v>
      </c>
      <c r="D2210">
        <v>1</v>
      </c>
      <c r="E2210">
        <v>0</v>
      </c>
      <c r="F2210">
        <v>2</v>
      </c>
      <c r="G2210" t="s">
        <v>1060</v>
      </c>
      <c r="H2210" t="s">
        <v>116</v>
      </c>
      <c r="I2210">
        <f t="shared" si="102"/>
        <v>0</v>
      </c>
      <c r="J2210">
        <f t="shared" si="103"/>
        <v>0</v>
      </c>
      <c r="L2210" t="str">
        <f t="shared" si="104"/>
        <v>6210HALLS HEAD</v>
      </c>
      <c r="M2210" t="s">
        <v>2762</v>
      </c>
    </row>
    <row r="2211" spans="1:13">
      <c r="A2211" t="s">
        <v>2766</v>
      </c>
      <c r="B2211" t="s">
        <v>2765</v>
      </c>
      <c r="C2211" t="s">
        <v>113</v>
      </c>
      <c r="D2211">
        <v>4</v>
      </c>
      <c r="E2211">
        <v>0</v>
      </c>
      <c r="F2211">
        <v>0</v>
      </c>
      <c r="G2211" t="s">
        <v>1060</v>
      </c>
      <c r="H2211" t="s">
        <v>116</v>
      </c>
      <c r="I2211">
        <f t="shared" si="102"/>
        <v>0</v>
      </c>
      <c r="J2211">
        <f t="shared" si="103"/>
        <v>0</v>
      </c>
      <c r="L2211" t="str">
        <f t="shared" si="104"/>
        <v>6210HERRON</v>
      </c>
      <c r="M2211" t="s">
        <v>2762</v>
      </c>
    </row>
    <row r="2212" spans="1:13">
      <c r="A2212" t="s">
        <v>2766</v>
      </c>
      <c r="B2212" t="s">
        <v>2775</v>
      </c>
      <c r="C2212" t="s">
        <v>113</v>
      </c>
      <c r="D2212">
        <v>1</v>
      </c>
      <c r="E2212">
        <v>0</v>
      </c>
      <c r="F2212">
        <v>2</v>
      </c>
      <c r="G2212" t="s">
        <v>1060</v>
      </c>
      <c r="H2212" t="s">
        <v>116</v>
      </c>
      <c r="I2212">
        <f t="shared" si="102"/>
        <v>0</v>
      </c>
      <c r="J2212">
        <f t="shared" si="103"/>
        <v>0</v>
      </c>
      <c r="L2212" t="str">
        <f t="shared" si="104"/>
        <v>6210LAKELANDS</v>
      </c>
      <c r="M2212" t="s">
        <v>2762</v>
      </c>
    </row>
    <row r="2213" spans="1:13">
      <c r="A2213" t="s">
        <v>2766</v>
      </c>
      <c r="B2213" t="s">
        <v>2776</v>
      </c>
      <c r="C2213" t="s">
        <v>113</v>
      </c>
      <c r="D2213">
        <v>1</v>
      </c>
      <c r="E2213">
        <v>0</v>
      </c>
      <c r="F2213">
        <v>2</v>
      </c>
      <c r="G2213" t="s">
        <v>1060</v>
      </c>
      <c r="H2213" t="s">
        <v>116</v>
      </c>
      <c r="I2213">
        <f t="shared" si="102"/>
        <v>0</v>
      </c>
      <c r="J2213">
        <f t="shared" si="103"/>
        <v>0</v>
      </c>
      <c r="L2213" t="str">
        <f t="shared" si="104"/>
        <v>6210MADORA BAY</v>
      </c>
      <c r="M2213" t="s">
        <v>2762</v>
      </c>
    </row>
    <row r="2214" spans="1:13">
      <c r="A2214" t="s">
        <v>2766</v>
      </c>
      <c r="B2214" t="s">
        <v>2777</v>
      </c>
      <c r="C2214" t="s">
        <v>113</v>
      </c>
      <c r="D2214">
        <v>1</v>
      </c>
      <c r="E2214">
        <v>0</v>
      </c>
      <c r="F2214">
        <v>2</v>
      </c>
      <c r="G2214" t="s">
        <v>1060</v>
      </c>
      <c r="H2214" t="s">
        <v>116</v>
      </c>
      <c r="I2214">
        <f t="shared" si="102"/>
        <v>0</v>
      </c>
      <c r="J2214">
        <f t="shared" si="103"/>
        <v>0</v>
      </c>
      <c r="L2214" t="str">
        <f t="shared" si="104"/>
        <v>6210MANDURAH</v>
      </c>
      <c r="M2214" t="s">
        <v>2762</v>
      </c>
    </row>
    <row r="2215" spans="1:13">
      <c r="A2215" t="s">
        <v>2766</v>
      </c>
      <c r="B2215" t="s">
        <v>2778</v>
      </c>
      <c r="C2215" t="s">
        <v>113</v>
      </c>
      <c r="D2215">
        <v>1</v>
      </c>
      <c r="E2215">
        <v>0</v>
      </c>
      <c r="F2215">
        <v>2</v>
      </c>
      <c r="G2215" t="s">
        <v>1060</v>
      </c>
      <c r="H2215" t="s">
        <v>116</v>
      </c>
      <c r="I2215">
        <f t="shared" si="102"/>
        <v>0</v>
      </c>
      <c r="J2215">
        <f t="shared" si="103"/>
        <v>0</v>
      </c>
      <c r="L2215" t="str">
        <f t="shared" si="104"/>
        <v>6210MANDURAH EAST</v>
      </c>
      <c r="M2215" t="s">
        <v>2762</v>
      </c>
    </row>
    <row r="2216" spans="1:13">
      <c r="A2216" t="s">
        <v>2766</v>
      </c>
      <c r="B2216" t="s">
        <v>2779</v>
      </c>
      <c r="C2216" t="s">
        <v>113</v>
      </c>
      <c r="D2216">
        <v>1</v>
      </c>
      <c r="E2216">
        <v>0</v>
      </c>
      <c r="F2216">
        <v>2</v>
      </c>
      <c r="G2216" t="s">
        <v>1060</v>
      </c>
      <c r="H2216" t="s">
        <v>116</v>
      </c>
      <c r="I2216">
        <f t="shared" si="102"/>
        <v>0</v>
      </c>
      <c r="J2216">
        <f t="shared" si="103"/>
        <v>0</v>
      </c>
      <c r="L2216" t="str">
        <f t="shared" si="104"/>
        <v>6210MANDURAH NORTH</v>
      </c>
      <c r="M2216" t="s">
        <v>2762</v>
      </c>
    </row>
    <row r="2217" spans="1:13">
      <c r="A2217" t="s">
        <v>2766</v>
      </c>
      <c r="B2217" t="s">
        <v>2780</v>
      </c>
      <c r="C2217" t="s">
        <v>113</v>
      </c>
      <c r="D2217">
        <v>1</v>
      </c>
      <c r="E2217">
        <v>0</v>
      </c>
      <c r="F2217">
        <v>2</v>
      </c>
      <c r="G2217" t="s">
        <v>1060</v>
      </c>
      <c r="H2217" t="s">
        <v>116</v>
      </c>
      <c r="I2217">
        <f t="shared" si="102"/>
        <v>0</v>
      </c>
      <c r="J2217">
        <f t="shared" si="103"/>
        <v>0</v>
      </c>
      <c r="L2217" t="str">
        <f t="shared" si="104"/>
        <v>6210MEADOW SPRINGS</v>
      </c>
      <c r="M2217" t="s">
        <v>2762</v>
      </c>
    </row>
    <row r="2218" spans="1:13">
      <c r="A2218" t="s">
        <v>2766</v>
      </c>
      <c r="B2218" t="s">
        <v>265</v>
      </c>
      <c r="C2218" t="s">
        <v>113</v>
      </c>
      <c r="D2218">
        <v>1</v>
      </c>
      <c r="E2218">
        <v>0</v>
      </c>
      <c r="F2218">
        <v>2</v>
      </c>
      <c r="G2218" t="s">
        <v>1060</v>
      </c>
      <c r="H2218" t="s">
        <v>116</v>
      </c>
      <c r="I2218">
        <f t="shared" si="102"/>
        <v>0</v>
      </c>
      <c r="J2218">
        <f t="shared" si="103"/>
        <v>0</v>
      </c>
      <c r="L2218" t="str">
        <f t="shared" si="104"/>
        <v>6210PARKLANDS</v>
      </c>
      <c r="M2218" t="s">
        <v>2762</v>
      </c>
    </row>
    <row r="2219" spans="1:13">
      <c r="A2219" t="s">
        <v>2766</v>
      </c>
      <c r="B2219" t="s">
        <v>2781</v>
      </c>
      <c r="C2219" t="s">
        <v>113</v>
      </c>
      <c r="D2219">
        <v>1</v>
      </c>
      <c r="E2219">
        <v>0</v>
      </c>
      <c r="F2219">
        <v>2</v>
      </c>
      <c r="G2219" t="s">
        <v>1060</v>
      </c>
      <c r="H2219" t="s">
        <v>116</v>
      </c>
      <c r="I2219">
        <f t="shared" si="102"/>
        <v>0</v>
      </c>
      <c r="J2219">
        <f t="shared" si="103"/>
        <v>0</v>
      </c>
      <c r="L2219" t="str">
        <f t="shared" si="104"/>
        <v>6210SAN REMO</v>
      </c>
      <c r="M2219" t="s">
        <v>2762</v>
      </c>
    </row>
    <row r="2220" spans="1:13">
      <c r="A2220" t="s">
        <v>2766</v>
      </c>
      <c r="B2220" t="s">
        <v>2782</v>
      </c>
      <c r="C2220" t="s">
        <v>113</v>
      </c>
      <c r="D2220">
        <v>1</v>
      </c>
      <c r="E2220">
        <v>0</v>
      </c>
      <c r="F2220">
        <v>2</v>
      </c>
      <c r="G2220" t="s">
        <v>1060</v>
      </c>
      <c r="H2220" t="s">
        <v>116</v>
      </c>
      <c r="I2220">
        <f t="shared" si="102"/>
        <v>0</v>
      </c>
      <c r="J2220">
        <f t="shared" si="103"/>
        <v>0</v>
      </c>
      <c r="L2220" t="str">
        <f t="shared" si="104"/>
        <v>6210SILVER SANDS</v>
      </c>
      <c r="M2220" t="s">
        <v>2762</v>
      </c>
    </row>
    <row r="2221" spans="1:13">
      <c r="A2221" t="s">
        <v>2766</v>
      </c>
      <c r="B2221" t="s">
        <v>2783</v>
      </c>
      <c r="C2221" t="s">
        <v>113</v>
      </c>
      <c r="D2221">
        <v>1</v>
      </c>
      <c r="E2221">
        <v>0</v>
      </c>
      <c r="F2221">
        <v>2</v>
      </c>
      <c r="G2221" t="s">
        <v>1060</v>
      </c>
      <c r="H2221" t="s">
        <v>116</v>
      </c>
      <c r="I2221">
        <f t="shared" si="102"/>
        <v>0</v>
      </c>
      <c r="J2221">
        <f t="shared" si="103"/>
        <v>0</v>
      </c>
      <c r="L2221" t="str">
        <f t="shared" si="104"/>
        <v>6210STAKE HILL</v>
      </c>
      <c r="M2221" t="s">
        <v>2762</v>
      </c>
    </row>
    <row r="2222" spans="1:13">
      <c r="A2222" t="s">
        <v>2766</v>
      </c>
      <c r="B2222" t="s">
        <v>2784</v>
      </c>
      <c r="C2222" t="s">
        <v>113</v>
      </c>
      <c r="D2222">
        <v>1</v>
      </c>
      <c r="E2222">
        <v>0</v>
      </c>
      <c r="F2222">
        <v>2</v>
      </c>
      <c r="G2222" t="s">
        <v>1060</v>
      </c>
      <c r="H2222" t="s">
        <v>116</v>
      </c>
      <c r="I2222">
        <f t="shared" si="102"/>
        <v>0</v>
      </c>
      <c r="J2222">
        <f t="shared" si="103"/>
        <v>0</v>
      </c>
      <c r="L2222" t="str">
        <f t="shared" si="104"/>
        <v>6210WANNANUP</v>
      </c>
      <c r="M2222" t="s">
        <v>2762</v>
      </c>
    </row>
    <row r="2223" spans="1:13">
      <c r="A2223" t="s">
        <v>2785</v>
      </c>
      <c r="B2223" t="s">
        <v>2767</v>
      </c>
      <c r="C2223" t="s">
        <v>113</v>
      </c>
      <c r="D2223">
        <v>1</v>
      </c>
      <c r="E2223">
        <v>0</v>
      </c>
      <c r="F2223">
        <v>2</v>
      </c>
      <c r="H2223" t="s">
        <v>116</v>
      </c>
      <c r="I2223">
        <f t="shared" si="102"/>
        <v>0</v>
      </c>
      <c r="J2223">
        <f t="shared" si="103"/>
        <v>0</v>
      </c>
      <c r="L2223" t="str">
        <f t="shared" si="104"/>
        <v>6209BARRAGUP</v>
      </c>
      <c r="M2223" t="s">
        <v>2762</v>
      </c>
    </row>
    <row r="2224" spans="1:13">
      <c r="A2224" t="s">
        <v>2785</v>
      </c>
      <c r="B2224" t="s">
        <v>2772</v>
      </c>
      <c r="C2224" t="s">
        <v>113</v>
      </c>
      <c r="D2224">
        <v>1</v>
      </c>
      <c r="E2224">
        <v>0</v>
      </c>
      <c r="F2224">
        <v>2</v>
      </c>
      <c r="H2224" t="s">
        <v>116</v>
      </c>
      <c r="I2224">
        <f t="shared" si="102"/>
        <v>0</v>
      </c>
      <c r="J2224">
        <f t="shared" si="103"/>
        <v>0</v>
      </c>
      <c r="L2224" t="str">
        <f t="shared" si="104"/>
        <v>6209FURNISSDALE</v>
      </c>
      <c r="M2224" t="s">
        <v>2762</v>
      </c>
    </row>
    <row r="2225" spans="1:13">
      <c r="A2225" t="s">
        <v>2786</v>
      </c>
      <c r="B2225" t="s">
        <v>2787</v>
      </c>
      <c r="C2225" t="s">
        <v>113</v>
      </c>
      <c r="D2225">
        <v>4</v>
      </c>
      <c r="E2225">
        <v>0</v>
      </c>
      <c r="F2225">
        <v>0</v>
      </c>
      <c r="H2225" t="s">
        <v>116</v>
      </c>
      <c r="I2225">
        <f t="shared" si="102"/>
        <v>0</v>
      </c>
      <c r="J2225">
        <f t="shared" si="103"/>
        <v>0</v>
      </c>
      <c r="L2225" t="str">
        <f t="shared" si="104"/>
        <v>6208BLYTHEWOOD</v>
      </c>
      <c r="M2225" t="s">
        <v>2762</v>
      </c>
    </row>
    <row r="2226" spans="1:13">
      <c r="A2226" t="s">
        <v>2786</v>
      </c>
      <c r="B2226" t="s">
        <v>2788</v>
      </c>
      <c r="C2226" t="s">
        <v>113</v>
      </c>
      <c r="D2226">
        <v>4</v>
      </c>
      <c r="E2226">
        <v>0</v>
      </c>
      <c r="F2226">
        <v>0</v>
      </c>
      <c r="H2226" t="s">
        <v>116</v>
      </c>
      <c r="I2226">
        <f t="shared" si="102"/>
        <v>0</v>
      </c>
      <c r="J2226">
        <f t="shared" si="103"/>
        <v>0</v>
      </c>
      <c r="L2226" t="str">
        <f t="shared" si="104"/>
        <v>6208FAIRBRIDGE</v>
      </c>
      <c r="M2226" t="s">
        <v>2762</v>
      </c>
    </row>
    <row r="2227" spans="1:13">
      <c r="A2227" t="s">
        <v>2786</v>
      </c>
      <c r="B2227" t="s">
        <v>2789</v>
      </c>
      <c r="C2227" t="s">
        <v>113</v>
      </c>
      <c r="D2227">
        <v>4</v>
      </c>
      <c r="E2227">
        <v>0</v>
      </c>
      <c r="F2227">
        <v>0</v>
      </c>
      <c r="H2227" t="s">
        <v>116</v>
      </c>
      <c r="I2227">
        <f t="shared" si="102"/>
        <v>0</v>
      </c>
      <c r="J2227">
        <f t="shared" si="103"/>
        <v>0</v>
      </c>
      <c r="L2227" t="str">
        <f t="shared" si="104"/>
        <v>6208MEELON</v>
      </c>
      <c r="M2227" t="s">
        <v>2762</v>
      </c>
    </row>
    <row r="2228" spans="1:13">
      <c r="A2228" t="s">
        <v>2786</v>
      </c>
      <c r="B2228" t="s">
        <v>2790</v>
      </c>
      <c r="C2228" t="s">
        <v>113</v>
      </c>
      <c r="D2228">
        <v>4</v>
      </c>
      <c r="E2228">
        <v>0</v>
      </c>
      <c r="F2228">
        <v>0</v>
      </c>
      <c r="H2228" t="s">
        <v>116</v>
      </c>
      <c r="I2228">
        <f t="shared" si="102"/>
        <v>0</v>
      </c>
      <c r="J2228">
        <f t="shared" si="103"/>
        <v>0</v>
      </c>
      <c r="L2228" t="str">
        <f t="shared" si="104"/>
        <v>6208NIRIMBA</v>
      </c>
      <c r="M2228" t="s">
        <v>2762</v>
      </c>
    </row>
    <row r="2229" spans="1:13">
      <c r="A2229" t="s">
        <v>2786</v>
      </c>
      <c r="B2229" t="s">
        <v>2791</v>
      </c>
      <c r="C2229" t="s">
        <v>113</v>
      </c>
      <c r="D2229">
        <v>4</v>
      </c>
      <c r="E2229">
        <v>0</v>
      </c>
      <c r="F2229">
        <v>0</v>
      </c>
      <c r="H2229" t="s">
        <v>116</v>
      </c>
      <c r="I2229">
        <f t="shared" si="102"/>
        <v>0</v>
      </c>
      <c r="J2229">
        <f t="shared" si="103"/>
        <v>0</v>
      </c>
      <c r="L2229" t="str">
        <f t="shared" si="104"/>
        <v>6208NORTH YUNDERUP</v>
      </c>
      <c r="M2229" t="s">
        <v>2762</v>
      </c>
    </row>
    <row r="2230" spans="1:13">
      <c r="A2230" t="s">
        <v>2786</v>
      </c>
      <c r="B2230" t="s">
        <v>2792</v>
      </c>
      <c r="C2230" t="s">
        <v>113</v>
      </c>
      <c r="D2230">
        <v>4</v>
      </c>
      <c r="E2230">
        <v>0</v>
      </c>
      <c r="F2230">
        <v>0</v>
      </c>
      <c r="H2230" t="s">
        <v>116</v>
      </c>
      <c r="I2230">
        <f t="shared" si="102"/>
        <v>0</v>
      </c>
      <c r="J2230">
        <f t="shared" si="103"/>
        <v>0</v>
      </c>
      <c r="L2230" t="str">
        <f t="shared" si="104"/>
        <v>6208OAKLEY</v>
      </c>
      <c r="M2230" t="s">
        <v>2762</v>
      </c>
    </row>
    <row r="2231" spans="1:13">
      <c r="A2231" t="s">
        <v>2786</v>
      </c>
      <c r="B2231" t="s">
        <v>2793</v>
      </c>
      <c r="C2231" t="s">
        <v>113</v>
      </c>
      <c r="D2231">
        <v>4</v>
      </c>
      <c r="E2231">
        <v>0</v>
      </c>
      <c r="F2231">
        <v>0</v>
      </c>
      <c r="H2231" t="s">
        <v>116</v>
      </c>
      <c r="I2231">
        <f t="shared" si="102"/>
        <v>0</v>
      </c>
      <c r="J2231">
        <f t="shared" si="103"/>
        <v>0</v>
      </c>
      <c r="L2231" t="str">
        <f t="shared" si="104"/>
        <v>6208PINJARRA</v>
      </c>
      <c r="M2231" t="s">
        <v>2762</v>
      </c>
    </row>
    <row r="2232" spans="1:13">
      <c r="A2232" t="s">
        <v>2786</v>
      </c>
      <c r="B2232" t="s">
        <v>2794</v>
      </c>
      <c r="C2232" t="s">
        <v>113</v>
      </c>
      <c r="D2232">
        <v>4</v>
      </c>
      <c r="E2232">
        <v>0</v>
      </c>
      <c r="F2232">
        <v>0</v>
      </c>
      <c r="H2232" t="s">
        <v>116</v>
      </c>
      <c r="I2232">
        <f t="shared" si="102"/>
        <v>0</v>
      </c>
      <c r="J2232">
        <f t="shared" si="103"/>
        <v>0</v>
      </c>
      <c r="L2232" t="str">
        <f t="shared" si="104"/>
        <v>6208POINT GREY</v>
      </c>
      <c r="M2232" t="s">
        <v>2762</v>
      </c>
    </row>
    <row r="2233" spans="1:13">
      <c r="A2233" t="s">
        <v>2786</v>
      </c>
      <c r="B2233" t="s">
        <v>596</v>
      </c>
      <c r="C2233" t="s">
        <v>113</v>
      </c>
      <c r="D2233">
        <v>4</v>
      </c>
      <c r="E2233">
        <v>0</v>
      </c>
      <c r="F2233">
        <v>0</v>
      </c>
      <c r="H2233" t="s">
        <v>116</v>
      </c>
      <c r="I2233">
        <f t="shared" si="102"/>
        <v>0</v>
      </c>
      <c r="J2233">
        <f t="shared" si="103"/>
        <v>0</v>
      </c>
      <c r="L2233" t="str">
        <f t="shared" si="104"/>
        <v>6208RAVENSWOOD</v>
      </c>
      <c r="M2233" t="s">
        <v>2762</v>
      </c>
    </row>
    <row r="2234" spans="1:13">
      <c r="A2234" t="s">
        <v>2786</v>
      </c>
      <c r="B2234" t="s">
        <v>2795</v>
      </c>
      <c r="C2234" t="s">
        <v>113</v>
      </c>
      <c r="D2234">
        <v>4</v>
      </c>
      <c r="E2234">
        <v>0</v>
      </c>
      <c r="F2234">
        <v>0</v>
      </c>
      <c r="H2234" t="s">
        <v>116</v>
      </c>
      <c r="I2234">
        <f t="shared" si="102"/>
        <v>0</v>
      </c>
      <c r="J2234">
        <f t="shared" si="103"/>
        <v>0</v>
      </c>
      <c r="L2234" t="str">
        <f t="shared" si="104"/>
        <v>6208SOUTH YUNDERUP</v>
      </c>
      <c r="M2234" t="s">
        <v>2762</v>
      </c>
    </row>
    <row r="2235" spans="1:13">
      <c r="A2235" t="s">
        <v>2786</v>
      </c>
      <c r="B2235" t="s">
        <v>2796</v>
      </c>
      <c r="C2235" t="s">
        <v>113</v>
      </c>
      <c r="D2235">
        <v>4</v>
      </c>
      <c r="E2235">
        <v>0</v>
      </c>
      <c r="F2235">
        <v>0</v>
      </c>
      <c r="H2235" t="s">
        <v>116</v>
      </c>
      <c r="I2235">
        <f t="shared" si="102"/>
        <v>0</v>
      </c>
      <c r="J2235">
        <f t="shared" si="103"/>
        <v>0</v>
      </c>
      <c r="L2235" t="str">
        <f t="shared" si="104"/>
        <v>6208WEST PINJARRA</v>
      </c>
      <c r="M2235" t="s">
        <v>2762</v>
      </c>
    </row>
    <row r="2236" spans="1:13">
      <c r="A2236" t="s">
        <v>2797</v>
      </c>
      <c r="B2236" t="s">
        <v>2798</v>
      </c>
      <c r="C2236" t="s">
        <v>113</v>
      </c>
      <c r="D2236">
        <v>4</v>
      </c>
      <c r="E2236">
        <v>0</v>
      </c>
      <c r="F2236">
        <v>0</v>
      </c>
      <c r="H2236" t="s">
        <v>116</v>
      </c>
      <c r="I2236">
        <f t="shared" si="102"/>
        <v>0</v>
      </c>
      <c r="J2236">
        <f t="shared" si="103"/>
        <v>0</v>
      </c>
      <c r="L2236" t="str">
        <f t="shared" si="104"/>
        <v>6207MYARA</v>
      </c>
      <c r="M2236" t="s">
        <v>2762</v>
      </c>
    </row>
    <row r="2237" spans="1:13">
      <c r="A2237" t="s">
        <v>2797</v>
      </c>
      <c r="B2237" t="s">
        <v>2799</v>
      </c>
      <c r="C2237" t="s">
        <v>113</v>
      </c>
      <c r="D2237">
        <v>3</v>
      </c>
      <c r="E2237">
        <v>0</v>
      </c>
      <c r="F2237">
        <v>0</v>
      </c>
      <c r="H2237" t="s">
        <v>116</v>
      </c>
      <c r="I2237">
        <f t="shared" si="102"/>
        <v>0</v>
      </c>
      <c r="J2237">
        <f t="shared" si="103"/>
        <v>0</v>
      </c>
      <c r="L2237" t="str">
        <f t="shared" si="104"/>
        <v>6207NAMBEELUP</v>
      </c>
      <c r="M2237" t="s">
        <v>2762</v>
      </c>
    </row>
    <row r="2238" spans="1:13">
      <c r="A2238" t="s">
        <v>2797</v>
      </c>
      <c r="B2238" t="s">
        <v>2800</v>
      </c>
      <c r="C2238" t="s">
        <v>113</v>
      </c>
      <c r="D2238">
        <v>4</v>
      </c>
      <c r="E2238">
        <v>0</v>
      </c>
      <c r="F2238">
        <v>0</v>
      </c>
      <c r="H2238" t="s">
        <v>116</v>
      </c>
      <c r="I2238">
        <f t="shared" si="102"/>
        <v>0</v>
      </c>
      <c r="J2238">
        <f t="shared" si="103"/>
        <v>0</v>
      </c>
      <c r="L2238" t="str">
        <f t="shared" si="104"/>
        <v>6207NORTH DANDALUP</v>
      </c>
      <c r="M2238" t="s">
        <v>2762</v>
      </c>
    </row>
    <row r="2239" spans="1:13">
      <c r="A2239" t="s">
        <v>2797</v>
      </c>
      <c r="B2239" t="s">
        <v>2801</v>
      </c>
      <c r="C2239" t="s">
        <v>113</v>
      </c>
      <c r="D2239">
        <v>4</v>
      </c>
      <c r="E2239">
        <v>0</v>
      </c>
      <c r="F2239">
        <v>0</v>
      </c>
      <c r="H2239" t="s">
        <v>116</v>
      </c>
      <c r="I2239">
        <f t="shared" si="102"/>
        <v>0</v>
      </c>
      <c r="J2239">
        <f t="shared" si="103"/>
        <v>0</v>
      </c>
      <c r="L2239" t="str">
        <f t="shared" si="104"/>
        <v>6207SOLUS</v>
      </c>
      <c r="M2239" t="s">
        <v>2762</v>
      </c>
    </row>
    <row r="2240" spans="1:13">
      <c r="A2240" t="s">
        <v>2797</v>
      </c>
      <c r="B2240" t="s">
        <v>2802</v>
      </c>
      <c r="C2240" t="s">
        <v>113</v>
      </c>
      <c r="D2240">
        <v>4</v>
      </c>
      <c r="E2240">
        <v>0</v>
      </c>
      <c r="F2240">
        <v>0</v>
      </c>
      <c r="H2240" t="s">
        <v>116</v>
      </c>
      <c r="I2240">
        <f t="shared" si="102"/>
        <v>0</v>
      </c>
      <c r="J2240">
        <f t="shared" si="103"/>
        <v>0</v>
      </c>
      <c r="L2240" t="str">
        <f t="shared" si="104"/>
        <v>6207WHITTAKER</v>
      </c>
      <c r="M2240" t="s">
        <v>2762</v>
      </c>
    </row>
    <row r="2241" spans="1:13">
      <c r="A2241" t="s">
        <v>2803</v>
      </c>
      <c r="B2241" t="s">
        <v>2804</v>
      </c>
      <c r="C2241" t="s">
        <v>113</v>
      </c>
      <c r="D2241">
        <v>1</v>
      </c>
      <c r="E2241">
        <v>0</v>
      </c>
      <c r="F2241">
        <v>2</v>
      </c>
      <c r="H2241" t="s">
        <v>116</v>
      </c>
      <c r="I2241">
        <f t="shared" si="102"/>
        <v>0</v>
      </c>
      <c r="J2241">
        <f t="shared" si="103"/>
        <v>0</v>
      </c>
      <c r="L2241" t="str">
        <f t="shared" si="104"/>
        <v>6182KERALUP</v>
      </c>
      <c r="M2241" t="s">
        <v>2762</v>
      </c>
    </row>
    <row r="2242" spans="1:13">
      <c r="A2242" t="s">
        <v>2805</v>
      </c>
      <c r="B2242" t="s">
        <v>2783</v>
      </c>
      <c r="C2242" t="s">
        <v>113</v>
      </c>
      <c r="D2242">
        <v>1</v>
      </c>
      <c r="E2242">
        <v>0</v>
      </c>
      <c r="F2242">
        <v>2</v>
      </c>
      <c r="H2242" t="s">
        <v>116</v>
      </c>
      <c r="I2242">
        <f t="shared" ref="I2242:I2305" si="105">IF(ISERROR(VLOOKUP(A2242,SelPostCode,1,FALSE)),0,1)</f>
        <v>0</v>
      </c>
      <c r="J2242">
        <f t="shared" ref="J2242:J2305" si="106">IF(I2242=0,0,IF(ISERROR(VLOOKUP(B2242,SelSuburb,1,FALSE)),0,1))</f>
        <v>0</v>
      </c>
      <c r="L2242" t="str">
        <f t="shared" ref="L2242:L2305" si="107">CONCATENATE(A2242,B2242)</f>
        <v>6181STAKE HILL</v>
      </c>
      <c r="M2242" t="s">
        <v>2762</v>
      </c>
    </row>
    <row r="2243" spans="1:13">
      <c r="A2243" t="s">
        <v>2806</v>
      </c>
      <c r="B2243" t="s">
        <v>2775</v>
      </c>
      <c r="C2243" t="s">
        <v>113</v>
      </c>
      <c r="D2243">
        <v>1</v>
      </c>
      <c r="E2243">
        <v>0</v>
      </c>
      <c r="F2243">
        <v>2</v>
      </c>
      <c r="H2243" t="s">
        <v>116</v>
      </c>
      <c r="I2243">
        <f t="shared" si="105"/>
        <v>0</v>
      </c>
      <c r="J2243">
        <f t="shared" si="106"/>
        <v>0</v>
      </c>
      <c r="L2243" t="str">
        <f t="shared" si="107"/>
        <v>6180LAKELANDS</v>
      </c>
      <c r="M2243" t="s">
        <v>2762</v>
      </c>
    </row>
    <row r="2244" spans="1:13">
      <c r="A2244" t="s">
        <v>2806</v>
      </c>
      <c r="B2244" t="s">
        <v>265</v>
      </c>
      <c r="C2244" t="s">
        <v>113</v>
      </c>
      <c r="D2244">
        <v>1</v>
      </c>
      <c r="E2244">
        <v>0</v>
      </c>
      <c r="F2244">
        <v>2</v>
      </c>
      <c r="H2244" t="s">
        <v>116</v>
      </c>
      <c r="I2244">
        <f t="shared" si="105"/>
        <v>0</v>
      </c>
      <c r="J2244">
        <f t="shared" si="106"/>
        <v>0</v>
      </c>
      <c r="L2244" t="str">
        <f t="shared" si="107"/>
        <v>6180PARKLANDS</v>
      </c>
      <c r="M2244" t="s">
        <v>2762</v>
      </c>
    </row>
    <row r="2245" spans="1:13">
      <c r="A2245" t="s">
        <v>2807</v>
      </c>
      <c r="B2245" t="s">
        <v>2808</v>
      </c>
      <c r="C2245" t="s">
        <v>113</v>
      </c>
      <c r="D2245">
        <v>1</v>
      </c>
      <c r="E2245">
        <v>0</v>
      </c>
      <c r="F2245">
        <v>2</v>
      </c>
      <c r="H2245" t="s">
        <v>116</v>
      </c>
      <c r="I2245">
        <f t="shared" si="105"/>
        <v>0</v>
      </c>
      <c r="J2245">
        <f t="shared" si="106"/>
        <v>0</v>
      </c>
      <c r="L2245" t="str">
        <f t="shared" si="107"/>
        <v>6176KARNUP</v>
      </c>
      <c r="M2245" t="s">
        <v>2809</v>
      </c>
    </row>
    <row r="2246" spans="1:13">
      <c r="A2246" t="s">
        <v>2810</v>
      </c>
      <c r="B2246" t="s">
        <v>2811</v>
      </c>
      <c r="C2246" t="s">
        <v>113</v>
      </c>
      <c r="D2246">
        <v>1</v>
      </c>
      <c r="E2246">
        <v>0</v>
      </c>
      <c r="F2246">
        <v>2</v>
      </c>
      <c r="H2246" t="s">
        <v>116</v>
      </c>
      <c r="I2246">
        <f t="shared" si="105"/>
        <v>0</v>
      </c>
      <c r="J2246">
        <f t="shared" si="106"/>
        <v>0</v>
      </c>
      <c r="L2246" t="str">
        <f t="shared" si="107"/>
        <v>6175SINGLETON</v>
      </c>
      <c r="M2246" t="s">
        <v>2809</v>
      </c>
    </row>
    <row r="2247" spans="1:13">
      <c r="A2247" t="s">
        <v>2812</v>
      </c>
      <c r="B2247" t="s">
        <v>2813</v>
      </c>
      <c r="C2247" t="s">
        <v>113</v>
      </c>
      <c r="D2247">
        <v>1</v>
      </c>
      <c r="E2247">
        <v>0</v>
      </c>
      <c r="F2247">
        <v>2</v>
      </c>
      <c r="H2247" t="s">
        <v>116</v>
      </c>
      <c r="I2247">
        <f t="shared" si="105"/>
        <v>0</v>
      </c>
      <c r="J2247">
        <f t="shared" si="106"/>
        <v>0</v>
      </c>
      <c r="L2247" t="str">
        <f t="shared" si="107"/>
        <v>6174GOLDEN BAY</v>
      </c>
      <c r="M2247" t="s">
        <v>2809</v>
      </c>
    </row>
    <row r="2248" spans="1:13">
      <c r="A2248" t="s">
        <v>2814</v>
      </c>
      <c r="B2248" t="s">
        <v>2815</v>
      </c>
      <c r="C2248" t="s">
        <v>113</v>
      </c>
      <c r="D2248">
        <v>1</v>
      </c>
      <c r="E2248">
        <v>0</v>
      </c>
      <c r="F2248">
        <v>2</v>
      </c>
      <c r="H2248" t="s">
        <v>116</v>
      </c>
      <c r="I2248">
        <f t="shared" si="105"/>
        <v>0</v>
      </c>
      <c r="J2248">
        <f t="shared" si="106"/>
        <v>0</v>
      </c>
      <c r="L2248" t="str">
        <f t="shared" si="107"/>
        <v>6173SECRET HARBOUR</v>
      </c>
      <c r="M2248" t="s">
        <v>2809</v>
      </c>
    </row>
    <row r="2249" spans="1:13">
      <c r="A2249" t="s">
        <v>2816</v>
      </c>
      <c r="B2249" t="s">
        <v>2817</v>
      </c>
      <c r="C2249" t="s">
        <v>113</v>
      </c>
      <c r="D2249">
        <v>1</v>
      </c>
      <c r="E2249">
        <v>0</v>
      </c>
      <c r="F2249">
        <v>2</v>
      </c>
      <c r="H2249" t="s">
        <v>116</v>
      </c>
      <c r="I2249">
        <f t="shared" si="105"/>
        <v>0</v>
      </c>
      <c r="J2249">
        <f t="shared" si="106"/>
        <v>0</v>
      </c>
      <c r="L2249" t="str">
        <f t="shared" si="107"/>
        <v>6172PORT KENNEDY</v>
      </c>
      <c r="M2249" t="s">
        <v>2809</v>
      </c>
    </row>
    <row r="2250" spans="1:13">
      <c r="A2250" t="s">
        <v>2818</v>
      </c>
      <c r="B2250" t="s">
        <v>2819</v>
      </c>
      <c r="C2250" t="s">
        <v>113</v>
      </c>
      <c r="D2250">
        <v>1</v>
      </c>
      <c r="E2250">
        <v>0</v>
      </c>
      <c r="F2250">
        <v>2</v>
      </c>
      <c r="H2250" t="s">
        <v>116</v>
      </c>
      <c r="I2250">
        <f t="shared" si="105"/>
        <v>0</v>
      </c>
      <c r="J2250">
        <f t="shared" si="106"/>
        <v>0</v>
      </c>
      <c r="L2250" t="str">
        <f t="shared" si="107"/>
        <v>6171BALDIVIS</v>
      </c>
      <c r="M2250" t="s">
        <v>2809</v>
      </c>
    </row>
    <row r="2251" spans="1:13">
      <c r="A2251" t="s">
        <v>2820</v>
      </c>
      <c r="B2251" t="s">
        <v>2821</v>
      </c>
      <c r="C2251" t="s">
        <v>113</v>
      </c>
      <c r="D2251">
        <v>1</v>
      </c>
      <c r="E2251">
        <v>0</v>
      </c>
      <c r="F2251">
        <v>2</v>
      </c>
      <c r="H2251" t="s">
        <v>116</v>
      </c>
      <c r="I2251">
        <f t="shared" si="105"/>
        <v>0</v>
      </c>
      <c r="J2251">
        <f t="shared" si="106"/>
        <v>0</v>
      </c>
      <c r="L2251" t="str">
        <f t="shared" si="107"/>
        <v>6170LEDA</v>
      </c>
      <c r="M2251" t="s">
        <v>2809</v>
      </c>
    </row>
    <row r="2252" spans="1:13">
      <c r="A2252" t="s">
        <v>2820</v>
      </c>
      <c r="B2252" t="s">
        <v>2822</v>
      </c>
      <c r="C2252" t="s">
        <v>113</v>
      </c>
      <c r="D2252">
        <v>1</v>
      </c>
      <c r="E2252">
        <v>0</v>
      </c>
      <c r="F2252">
        <v>2</v>
      </c>
      <c r="H2252" t="s">
        <v>116</v>
      </c>
      <c r="I2252">
        <f t="shared" si="105"/>
        <v>0</v>
      </c>
      <c r="J2252">
        <f t="shared" si="106"/>
        <v>0</v>
      </c>
      <c r="L2252" t="str">
        <f t="shared" si="107"/>
        <v>6170WELLARD</v>
      </c>
      <c r="M2252" t="s">
        <v>2809</v>
      </c>
    </row>
    <row r="2253" spans="1:13">
      <c r="A2253" t="s">
        <v>2823</v>
      </c>
      <c r="B2253" t="s">
        <v>2824</v>
      </c>
      <c r="C2253" t="s">
        <v>113</v>
      </c>
      <c r="D2253">
        <v>1</v>
      </c>
      <c r="E2253">
        <v>0</v>
      </c>
      <c r="F2253">
        <v>2</v>
      </c>
      <c r="H2253" t="s">
        <v>116</v>
      </c>
      <c r="I2253">
        <f t="shared" si="105"/>
        <v>0</v>
      </c>
      <c r="J2253">
        <f t="shared" si="106"/>
        <v>0</v>
      </c>
      <c r="L2253" t="str">
        <f t="shared" si="107"/>
        <v>6169SAFETY BAY</v>
      </c>
      <c r="M2253" t="s">
        <v>2809</v>
      </c>
    </row>
    <row r="2254" spans="1:13">
      <c r="A2254" t="s">
        <v>2823</v>
      </c>
      <c r="B2254" t="s">
        <v>2825</v>
      </c>
      <c r="C2254" t="s">
        <v>113</v>
      </c>
      <c r="D2254">
        <v>1</v>
      </c>
      <c r="E2254">
        <v>0</v>
      </c>
      <c r="F2254">
        <v>2</v>
      </c>
      <c r="H2254" t="s">
        <v>116</v>
      </c>
      <c r="I2254">
        <f t="shared" si="105"/>
        <v>0</v>
      </c>
      <c r="J2254">
        <f t="shared" si="106"/>
        <v>0</v>
      </c>
      <c r="L2254" t="str">
        <f t="shared" si="107"/>
        <v>6169SHOALWATER</v>
      </c>
      <c r="M2254" t="s">
        <v>2809</v>
      </c>
    </row>
    <row r="2255" spans="1:13">
      <c r="A2255" t="s">
        <v>2823</v>
      </c>
      <c r="B2255" t="s">
        <v>2826</v>
      </c>
      <c r="C2255" t="s">
        <v>113</v>
      </c>
      <c r="D2255">
        <v>1</v>
      </c>
      <c r="E2255">
        <v>0</v>
      </c>
      <c r="F2255">
        <v>2</v>
      </c>
      <c r="H2255" t="s">
        <v>116</v>
      </c>
      <c r="I2255">
        <f t="shared" si="105"/>
        <v>0</v>
      </c>
      <c r="J2255">
        <f t="shared" si="106"/>
        <v>0</v>
      </c>
      <c r="L2255" t="str">
        <f t="shared" si="107"/>
        <v>6169WAIKIKI</v>
      </c>
      <c r="M2255" t="s">
        <v>2809</v>
      </c>
    </row>
    <row r="2256" spans="1:13">
      <c r="A2256" t="s">
        <v>2823</v>
      </c>
      <c r="B2256" t="s">
        <v>2827</v>
      </c>
      <c r="C2256" t="s">
        <v>113</v>
      </c>
      <c r="D2256">
        <v>1</v>
      </c>
      <c r="E2256">
        <v>0</v>
      </c>
      <c r="F2256">
        <v>2</v>
      </c>
      <c r="H2256" t="s">
        <v>116</v>
      </c>
      <c r="I2256">
        <f t="shared" si="105"/>
        <v>0</v>
      </c>
      <c r="J2256">
        <f t="shared" si="106"/>
        <v>0</v>
      </c>
      <c r="L2256" t="str">
        <f t="shared" si="107"/>
        <v>6169WARNBRO</v>
      </c>
      <c r="M2256" t="s">
        <v>2809</v>
      </c>
    </row>
    <row r="2257" spans="1:13">
      <c r="A2257" t="s">
        <v>2828</v>
      </c>
      <c r="B2257" t="s">
        <v>2829</v>
      </c>
      <c r="C2257" t="s">
        <v>113</v>
      </c>
      <c r="D2257">
        <v>1</v>
      </c>
      <c r="E2257">
        <v>0</v>
      </c>
      <c r="F2257">
        <v>2</v>
      </c>
      <c r="H2257" t="s">
        <v>116</v>
      </c>
      <c r="I2257">
        <f t="shared" si="105"/>
        <v>0</v>
      </c>
      <c r="J2257">
        <f t="shared" si="106"/>
        <v>0</v>
      </c>
      <c r="L2257" t="str">
        <f t="shared" si="107"/>
        <v>6168COOLOONGUP</v>
      </c>
      <c r="M2257" t="s">
        <v>2809</v>
      </c>
    </row>
    <row r="2258" spans="1:13">
      <c r="A2258" t="s">
        <v>2828</v>
      </c>
      <c r="B2258" t="s">
        <v>2830</v>
      </c>
      <c r="C2258" t="s">
        <v>113</v>
      </c>
      <c r="D2258">
        <v>1</v>
      </c>
      <c r="E2258">
        <v>0</v>
      </c>
      <c r="F2258">
        <v>2</v>
      </c>
      <c r="H2258" t="s">
        <v>116</v>
      </c>
      <c r="I2258">
        <f t="shared" si="105"/>
        <v>0</v>
      </c>
      <c r="J2258">
        <f t="shared" si="106"/>
        <v>0</v>
      </c>
      <c r="L2258" t="str">
        <f t="shared" si="107"/>
        <v>6168EAST ROCKINGHAM</v>
      </c>
      <c r="M2258" t="s">
        <v>2809</v>
      </c>
    </row>
    <row r="2259" spans="1:13">
      <c r="A2259" t="s">
        <v>2828</v>
      </c>
      <c r="B2259" t="s">
        <v>2831</v>
      </c>
      <c r="C2259" t="s">
        <v>113</v>
      </c>
      <c r="D2259">
        <v>4</v>
      </c>
      <c r="E2259">
        <v>0</v>
      </c>
      <c r="F2259">
        <v>0</v>
      </c>
      <c r="H2259" t="s">
        <v>116</v>
      </c>
      <c r="I2259">
        <f t="shared" si="105"/>
        <v>0</v>
      </c>
      <c r="J2259">
        <f t="shared" si="106"/>
        <v>0</v>
      </c>
      <c r="L2259" t="str">
        <f t="shared" si="107"/>
        <v>6168GARDEN ISLAND</v>
      </c>
      <c r="M2259" t="s">
        <v>2809</v>
      </c>
    </row>
    <row r="2260" spans="1:13">
      <c r="A2260" t="s">
        <v>2828</v>
      </c>
      <c r="B2260" t="s">
        <v>2832</v>
      </c>
      <c r="C2260" t="s">
        <v>113</v>
      </c>
      <c r="D2260">
        <v>1</v>
      </c>
      <c r="E2260">
        <v>0</v>
      </c>
      <c r="F2260">
        <v>2</v>
      </c>
      <c r="H2260" t="s">
        <v>116</v>
      </c>
      <c r="I2260">
        <f t="shared" si="105"/>
        <v>0</v>
      </c>
      <c r="J2260">
        <f t="shared" si="106"/>
        <v>0</v>
      </c>
      <c r="L2260" t="str">
        <f t="shared" si="107"/>
        <v>6168HILLMAN</v>
      </c>
      <c r="M2260" t="s">
        <v>2809</v>
      </c>
    </row>
    <row r="2261" spans="1:13">
      <c r="A2261" t="s">
        <v>2828</v>
      </c>
      <c r="B2261" t="s">
        <v>2833</v>
      </c>
      <c r="C2261" t="s">
        <v>113</v>
      </c>
      <c r="D2261">
        <v>2</v>
      </c>
      <c r="E2261">
        <v>0</v>
      </c>
      <c r="F2261">
        <v>2</v>
      </c>
      <c r="H2261" t="s">
        <v>116</v>
      </c>
      <c r="I2261">
        <f t="shared" si="105"/>
        <v>0</v>
      </c>
      <c r="J2261">
        <f t="shared" si="106"/>
        <v>0</v>
      </c>
      <c r="L2261" t="str">
        <f t="shared" si="107"/>
        <v>6168PERON</v>
      </c>
      <c r="M2261" t="s">
        <v>2809</v>
      </c>
    </row>
    <row r="2262" spans="1:13">
      <c r="A2262" t="s">
        <v>2828</v>
      </c>
      <c r="B2262" t="s">
        <v>1090</v>
      </c>
      <c r="C2262" t="s">
        <v>113</v>
      </c>
      <c r="D2262">
        <v>1</v>
      </c>
      <c r="E2262">
        <v>0</v>
      </c>
      <c r="F2262">
        <v>2</v>
      </c>
      <c r="H2262" t="s">
        <v>116</v>
      </c>
      <c r="I2262">
        <f t="shared" si="105"/>
        <v>0</v>
      </c>
      <c r="J2262">
        <f t="shared" si="106"/>
        <v>0</v>
      </c>
      <c r="L2262" t="str">
        <f t="shared" si="107"/>
        <v>6168ROCKINGHAM</v>
      </c>
      <c r="M2262" t="s">
        <v>2809</v>
      </c>
    </row>
    <row r="2263" spans="1:13">
      <c r="A2263" t="s">
        <v>2828</v>
      </c>
      <c r="B2263" t="s">
        <v>1088</v>
      </c>
      <c r="C2263" t="s">
        <v>113</v>
      </c>
      <c r="D2263">
        <v>1</v>
      </c>
      <c r="E2263">
        <v>0</v>
      </c>
      <c r="F2263">
        <v>2</v>
      </c>
      <c r="H2263" t="s">
        <v>116</v>
      </c>
      <c r="I2263">
        <f t="shared" si="105"/>
        <v>0</v>
      </c>
      <c r="J2263">
        <f t="shared" si="106"/>
        <v>0</v>
      </c>
      <c r="L2263" t="str">
        <f t="shared" si="107"/>
        <v>6168ROCKINGHAM BEACH</v>
      </c>
      <c r="M2263" t="s">
        <v>2809</v>
      </c>
    </row>
    <row r="2264" spans="1:13">
      <c r="A2264" t="s">
        <v>2834</v>
      </c>
      <c r="B2264" t="s">
        <v>2835</v>
      </c>
      <c r="C2264" t="s">
        <v>113</v>
      </c>
      <c r="D2264">
        <v>1</v>
      </c>
      <c r="E2264">
        <v>0</v>
      </c>
      <c r="F2264">
        <v>2</v>
      </c>
      <c r="H2264" t="s">
        <v>116</v>
      </c>
      <c r="I2264">
        <f t="shared" si="105"/>
        <v>0</v>
      </c>
      <c r="J2264">
        <f t="shared" si="106"/>
        <v>0</v>
      </c>
      <c r="L2264" t="str">
        <f t="shared" si="107"/>
        <v>6167ANKETELL</v>
      </c>
      <c r="M2264" t="s">
        <v>2809</v>
      </c>
    </row>
    <row r="2265" spans="1:13">
      <c r="A2265" t="s">
        <v>2834</v>
      </c>
      <c r="B2265" t="s">
        <v>2836</v>
      </c>
      <c r="C2265" t="s">
        <v>113</v>
      </c>
      <c r="D2265">
        <v>1</v>
      </c>
      <c r="E2265">
        <v>0</v>
      </c>
      <c r="F2265">
        <v>2</v>
      </c>
      <c r="H2265" t="s">
        <v>116</v>
      </c>
      <c r="I2265">
        <f t="shared" si="105"/>
        <v>0</v>
      </c>
      <c r="J2265">
        <f t="shared" si="106"/>
        <v>0</v>
      </c>
      <c r="L2265" t="str">
        <f t="shared" si="107"/>
        <v>6167BERTRAM</v>
      </c>
      <c r="M2265" t="s">
        <v>2809</v>
      </c>
    </row>
    <row r="2266" spans="1:13">
      <c r="A2266" t="s">
        <v>2834</v>
      </c>
      <c r="B2266" t="s">
        <v>2837</v>
      </c>
      <c r="C2266" t="s">
        <v>113</v>
      </c>
      <c r="D2266">
        <v>1</v>
      </c>
      <c r="E2266">
        <v>0</v>
      </c>
      <c r="F2266">
        <v>2</v>
      </c>
      <c r="H2266" t="s">
        <v>116</v>
      </c>
      <c r="I2266">
        <f t="shared" si="105"/>
        <v>0</v>
      </c>
      <c r="J2266">
        <f t="shared" si="106"/>
        <v>0</v>
      </c>
      <c r="L2266" t="str">
        <f t="shared" si="107"/>
        <v>6167CALISTA</v>
      </c>
      <c r="M2266" t="s">
        <v>2809</v>
      </c>
    </row>
    <row r="2267" spans="1:13">
      <c r="A2267" t="s">
        <v>2834</v>
      </c>
      <c r="B2267" t="s">
        <v>2838</v>
      </c>
      <c r="C2267" t="s">
        <v>113</v>
      </c>
      <c r="D2267">
        <v>1</v>
      </c>
      <c r="E2267">
        <v>0</v>
      </c>
      <c r="F2267">
        <v>2</v>
      </c>
      <c r="H2267" t="s">
        <v>116</v>
      </c>
      <c r="I2267">
        <f t="shared" si="105"/>
        <v>0</v>
      </c>
      <c r="J2267">
        <f t="shared" si="106"/>
        <v>0</v>
      </c>
      <c r="L2267" t="str">
        <f t="shared" si="107"/>
        <v>6167CASUARINA</v>
      </c>
      <c r="M2267" t="s">
        <v>2809</v>
      </c>
    </row>
    <row r="2268" spans="1:13">
      <c r="A2268" t="s">
        <v>2834</v>
      </c>
      <c r="B2268" t="s">
        <v>2839</v>
      </c>
      <c r="C2268" t="s">
        <v>113</v>
      </c>
      <c r="D2268">
        <v>1</v>
      </c>
      <c r="E2268">
        <v>0</v>
      </c>
      <c r="F2268">
        <v>2</v>
      </c>
      <c r="H2268" t="s">
        <v>116</v>
      </c>
      <c r="I2268">
        <f t="shared" si="105"/>
        <v>0</v>
      </c>
      <c r="J2268">
        <f t="shared" si="106"/>
        <v>0</v>
      </c>
      <c r="L2268" t="str">
        <f t="shared" si="107"/>
        <v>6167KWINANA BEACH</v>
      </c>
      <c r="M2268" t="s">
        <v>2809</v>
      </c>
    </row>
    <row r="2269" spans="1:13">
      <c r="A2269" t="s">
        <v>2834</v>
      </c>
      <c r="B2269" t="s">
        <v>2840</v>
      </c>
      <c r="C2269" t="s">
        <v>113</v>
      </c>
      <c r="D2269">
        <v>1</v>
      </c>
      <c r="E2269">
        <v>0</v>
      </c>
      <c r="F2269">
        <v>2</v>
      </c>
      <c r="H2269" t="s">
        <v>116</v>
      </c>
      <c r="I2269">
        <f t="shared" si="105"/>
        <v>0</v>
      </c>
      <c r="J2269">
        <f t="shared" si="106"/>
        <v>0</v>
      </c>
      <c r="L2269" t="str">
        <f t="shared" si="107"/>
        <v>6167KWINANA TOWN CENTRE</v>
      </c>
      <c r="M2269" t="s">
        <v>2809</v>
      </c>
    </row>
    <row r="2270" spans="1:13">
      <c r="A2270" t="s">
        <v>2834</v>
      </c>
      <c r="B2270" t="s">
        <v>2841</v>
      </c>
      <c r="C2270" t="s">
        <v>113</v>
      </c>
      <c r="D2270">
        <v>1</v>
      </c>
      <c r="E2270">
        <v>0</v>
      </c>
      <c r="F2270">
        <v>2</v>
      </c>
      <c r="H2270" t="s">
        <v>116</v>
      </c>
      <c r="I2270">
        <f t="shared" si="105"/>
        <v>0</v>
      </c>
      <c r="J2270">
        <f t="shared" si="106"/>
        <v>0</v>
      </c>
      <c r="L2270" t="str">
        <f t="shared" si="107"/>
        <v>6167MANDOGALUP</v>
      </c>
      <c r="M2270" t="s">
        <v>2809</v>
      </c>
    </row>
    <row r="2271" spans="1:13">
      <c r="A2271" t="s">
        <v>2834</v>
      </c>
      <c r="B2271" t="s">
        <v>2842</v>
      </c>
      <c r="C2271" t="s">
        <v>113</v>
      </c>
      <c r="D2271">
        <v>1</v>
      </c>
      <c r="E2271">
        <v>0</v>
      </c>
      <c r="F2271">
        <v>2</v>
      </c>
      <c r="H2271" t="s">
        <v>116</v>
      </c>
      <c r="I2271">
        <f t="shared" si="105"/>
        <v>0</v>
      </c>
      <c r="J2271">
        <f t="shared" si="106"/>
        <v>0</v>
      </c>
      <c r="L2271" t="str">
        <f t="shared" si="107"/>
        <v>6167MEDINA</v>
      </c>
      <c r="M2271" t="s">
        <v>2809</v>
      </c>
    </row>
    <row r="2272" spans="1:13">
      <c r="A2272" t="s">
        <v>2834</v>
      </c>
      <c r="B2272" t="s">
        <v>2843</v>
      </c>
      <c r="C2272" t="s">
        <v>113</v>
      </c>
      <c r="D2272">
        <v>1</v>
      </c>
      <c r="E2272">
        <v>0</v>
      </c>
      <c r="F2272">
        <v>2</v>
      </c>
      <c r="H2272" t="s">
        <v>116</v>
      </c>
      <c r="I2272">
        <f t="shared" si="105"/>
        <v>0</v>
      </c>
      <c r="J2272">
        <f t="shared" si="106"/>
        <v>0</v>
      </c>
      <c r="L2272" t="str">
        <f t="shared" si="107"/>
        <v>6167ORELIA</v>
      </c>
      <c r="M2272" t="s">
        <v>2809</v>
      </c>
    </row>
    <row r="2273" spans="1:13">
      <c r="A2273" t="s">
        <v>2834</v>
      </c>
      <c r="B2273" t="s">
        <v>2844</v>
      </c>
      <c r="C2273" t="s">
        <v>113</v>
      </c>
      <c r="D2273">
        <v>1</v>
      </c>
      <c r="E2273">
        <v>0</v>
      </c>
      <c r="F2273">
        <v>2</v>
      </c>
      <c r="H2273" t="s">
        <v>116</v>
      </c>
      <c r="I2273">
        <f t="shared" si="105"/>
        <v>0</v>
      </c>
      <c r="J2273">
        <f t="shared" si="106"/>
        <v>0</v>
      </c>
      <c r="L2273" t="str">
        <f t="shared" si="107"/>
        <v>6167PARMELIA</v>
      </c>
      <c r="M2273" t="s">
        <v>2809</v>
      </c>
    </row>
    <row r="2274" spans="1:13">
      <c r="A2274" t="s">
        <v>2834</v>
      </c>
      <c r="B2274" t="s">
        <v>2845</v>
      </c>
      <c r="C2274" t="s">
        <v>113</v>
      </c>
      <c r="D2274">
        <v>1</v>
      </c>
      <c r="E2274">
        <v>0</v>
      </c>
      <c r="F2274">
        <v>2</v>
      </c>
      <c r="H2274" t="s">
        <v>116</v>
      </c>
      <c r="I2274">
        <f t="shared" si="105"/>
        <v>0</v>
      </c>
      <c r="J2274">
        <f t="shared" si="106"/>
        <v>0</v>
      </c>
      <c r="L2274" t="str">
        <f t="shared" si="107"/>
        <v>6167POSTANS</v>
      </c>
      <c r="M2274" t="s">
        <v>2809</v>
      </c>
    </row>
    <row r="2275" spans="1:13">
      <c r="A2275" t="s">
        <v>2834</v>
      </c>
      <c r="B2275" t="s">
        <v>2846</v>
      </c>
      <c r="C2275" t="s">
        <v>113</v>
      </c>
      <c r="D2275">
        <v>1</v>
      </c>
      <c r="E2275">
        <v>0</v>
      </c>
      <c r="F2275">
        <v>2</v>
      </c>
      <c r="H2275" t="s">
        <v>116</v>
      </c>
      <c r="I2275">
        <f t="shared" si="105"/>
        <v>0</v>
      </c>
      <c r="J2275">
        <f t="shared" si="106"/>
        <v>0</v>
      </c>
      <c r="L2275" t="str">
        <f t="shared" si="107"/>
        <v>6167THE SPECTACLES</v>
      </c>
      <c r="M2275" t="s">
        <v>2809</v>
      </c>
    </row>
    <row r="2276" spans="1:13">
      <c r="A2276" t="s">
        <v>2834</v>
      </c>
      <c r="B2276" t="s">
        <v>2847</v>
      </c>
      <c r="C2276" t="s">
        <v>113</v>
      </c>
      <c r="D2276">
        <v>1</v>
      </c>
      <c r="E2276">
        <v>0</v>
      </c>
      <c r="F2276">
        <v>2</v>
      </c>
      <c r="H2276" t="s">
        <v>116</v>
      </c>
      <c r="I2276">
        <f t="shared" si="105"/>
        <v>0</v>
      </c>
      <c r="J2276">
        <f t="shared" si="106"/>
        <v>0</v>
      </c>
      <c r="L2276" t="str">
        <f t="shared" si="107"/>
        <v>6167WANDI</v>
      </c>
      <c r="M2276" t="s">
        <v>2809</v>
      </c>
    </row>
    <row r="2277" spans="1:13">
      <c r="A2277" t="s">
        <v>2848</v>
      </c>
      <c r="B2277" t="s">
        <v>2849</v>
      </c>
      <c r="C2277" t="s">
        <v>113</v>
      </c>
      <c r="D2277">
        <v>1</v>
      </c>
      <c r="E2277">
        <v>0</v>
      </c>
      <c r="F2277">
        <v>2</v>
      </c>
      <c r="H2277" t="s">
        <v>116</v>
      </c>
      <c r="I2277">
        <f t="shared" si="105"/>
        <v>0</v>
      </c>
      <c r="J2277">
        <f t="shared" si="106"/>
        <v>0</v>
      </c>
      <c r="L2277" t="str">
        <f t="shared" si="107"/>
        <v>6166COOGEE</v>
      </c>
      <c r="M2277" t="s">
        <v>2809</v>
      </c>
    </row>
    <row r="2278" spans="1:13">
      <c r="A2278" t="s">
        <v>2848</v>
      </c>
      <c r="B2278" t="s">
        <v>2850</v>
      </c>
      <c r="C2278" t="s">
        <v>113</v>
      </c>
      <c r="D2278">
        <v>1</v>
      </c>
      <c r="E2278">
        <v>0</v>
      </c>
      <c r="F2278">
        <v>2</v>
      </c>
      <c r="H2278" t="s">
        <v>116</v>
      </c>
      <c r="I2278">
        <f t="shared" si="105"/>
        <v>0</v>
      </c>
      <c r="J2278">
        <f t="shared" si="106"/>
        <v>0</v>
      </c>
      <c r="L2278" t="str">
        <f t="shared" si="107"/>
        <v>6166HENDERSON</v>
      </c>
      <c r="M2278" t="s">
        <v>2809</v>
      </c>
    </row>
    <row r="2279" spans="1:13">
      <c r="A2279" t="s">
        <v>2848</v>
      </c>
      <c r="B2279" t="s">
        <v>2851</v>
      </c>
      <c r="C2279" t="s">
        <v>113</v>
      </c>
      <c r="D2279">
        <v>1</v>
      </c>
      <c r="E2279">
        <v>0</v>
      </c>
      <c r="F2279">
        <v>2</v>
      </c>
      <c r="H2279" t="s">
        <v>116</v>
      </c>
      <c r="I2279">
        <f t="shared" si="105"/>
        <v>0</v>
      </c>
      <c r="J2279">
        <f t="shared" si="106"/>
        <v>0</v>
      </c>
      <c r="L2279" t="str">
        <f t="shared" si="107"/>
        <v>6166MUNSTER</v>
      </c>
      <c r="M2279" t="s">
        <v>2809</v>
      </c>
    </row>
    <row r="2280" spans="1:13">
      <c r="A2280" t="s">
        <v>2848</v>
      </c>
      <c r="B2280" t="s">
        <v>2852</v>
      </c>
      <c r="C2280" t="s">
        <v>113</v>
      </c>
      <c r="D2280">
        <v>1</v>
      </c>
      <c r="E2280">
        <v>0</v>
      </c>
      <c r="F2280">
        <v>2</v>
      </c>
      <c r="H2280" t="s">
        <v>116</v>
      </c>
      <c r="I2280">
        <f t="shared" si="105"/>
        <v>0</v>
      </c>
      <c r="J2280">
        <f t="shared" si="106"/>
        <v>0</v>
      </c>
      <c r="L2280" t="str">
        <f t="shared" si="107"/>
        <v>6166WATTLEUP</v>
      </c>
      <c r="M2280" t="s">
        <v>2809</v>
      </c>
    </row>
    <row r="2281" spans="1:13">
      <c r="A2281" t="s">
        <v>2853</v>
      </c>
      <c r="B2281" t="s">
        <v>2854</v>
      </c>
      <c r="C2281" t="s">
        <v>113</v>
      </c>
      <c r="D2281">
        <v>1</v>
      </c>
      <c r="E2281">
        <v>0</v>
      </c>
      <c r="F2281">
        <v>2</v>
      </c>
      <c r="H2281" t="s">
        <v>116</v>
      </c>
      <c r="I2281">
        <f t="shared" si="105"/>
        <v>0</v>
      </c>
      <c r="J2281">
        <f t="shared" si="106"/>
        <v>0</v>
      </c>
      <c r="L2281" t="str">
        <f t="shared" si="107"/>
        <v>6165HOPE VALLEY</v>
      </c>
      <c r="M2281" t="s">
        <v>2809</v>
      </c>
    </row>
    <row r="2282" spans="1:13">
      <c r="A2282" t="s">
        <v>2853</v>
      </c>
      <c r="B2282" t="s">
        <v>2855</v>
      </c>
      <c r="C2282" t="s">
        <v>113</v>
      </c>
      <c r="D2282">
        <v>1</v>
      </c>
      <c r="E2282">
        <v>0</v>
      </c>
      <c r="F2282">
        <v>2</v>
      </c>
      <c r="H2282" t="s">
        <v>116</v>
      </c>
      <c r="I2282">
        <f t="shared" si="105"/>
        <v>0</v>
      </c>
      <c r="J2282">
        <f t="shared" si="106"/>
        <v>0</v>
      </c>
      <c r="L2282" t="str">
        <f t="shared" si="107"/>
        <v>6165NAVAL BASE</v>
      </c>
      <c r="M2282" t="s">
        <v>2809</v>
      </c>
    </row>
    <row r="2283" spans="1:13">
      <c r="A2283" t="s">
        <v>2856</v>
      </c>
      <c r="B2283" t="s">
        <v>2857</v>
      </c>
      <c r="C2283" t="s">
        <v>113</v>
      </c>
      <c r="D2283">
        <v>1</v>
      </c>
      <c r="E2283">
        <v>0</v>
      </c>
      <c r="F2283">
        <v>2</v>
      </c>
      <c r="H2283" t="s">
        <v>116</v>
      </c>
      <c r="I2283">
        <f t="shared" si="105"/>
        <v>0</v>
      </c>
      <c r="J2283">
        <f t="shared" si="106"/>
        <v>0</v>
      </c>
      <c r="L2283" t="str">
        <f t="shared" si="107"/>
        <v>6164ATWELL</v>
      </c>
      <c r="M2283" t="s">
        <v>2809</v>
      </c>
    </row>
    <row r="2284" spans="1:13">
      <c r="A2284" t="s">
        <v>2856</v>
      </c>
      <c r="B2284" t="s">
        <v>2858</v>
      </c>
      <c r="C2284" t="s">
        <v>113</v>
      </c>
      <c r="D2284">
        <v>1</v>
      </c>
      <c r="E2284">
        <v>0</v>
      </c>
      <c r="F2284">
        <v>2</v>
      </c>
      <c r="H2284" t="s">
        <v>116</v>
      </c>
      <c r="I2284">
        <f t="shared" si="105"/>
        <v>0</v>
      </c>
      <c r="J2284">
        <f t="shared" si="106"/>
        <v>0</v>
      </c>
      <c r="L2284" t="str">
        <f t="shared" si="107"/>
        <v>6164AUBIN GROVE</v>
      </c>
      <c r="M2284" t="s">
        <v>2809</v>
      </c>
    </row>
    <row r="2285" spans="1:13">
      <c r="A2285" t="s">
        <v>2856</v>
      </c>
      <c r="B2285" t="s">
        <v>2859</v>
      </c>
      <c r="C2285" t="s">
        <v>113</v>
      </c>
      <c r="D2285">
        <v>1</v>
      </c>
      <c r="E2285">
        <v>0</v>
      </c>
      <c r="F2285">
        <v>2</v>
      </c>
      <c r="H2285" t="s">
        <v>116</v>
      </c>
      <c r="I2285">
        <f t="shared" si="105"/>
        <v>0</v>
      </c>
      <c r="J2285">
        <f t="shared" si="106"/>
        <v>0</v>
      </c>
      <c r="L2285" t="str">
        <f t="shared" si="107"/>
        <v>6164BANJUP</v>
      </c>
      <c r="M2285" t="s">
        <v>2809</v>
      </c>
    </row>
    <row r="2286" spans="1:13">
      <c r="A2286" t="s">
        <v>2856</v>
      </c>
      <c r="B2286" t="s">
        <v>2860</v>
      </c>
      <c r="C2286" t="s">
        <v>113</v>
      </c>
      <c r="D2286">
        <v>1</v>
      </c>
      <c r="E2286">
        <v>0</v>
      </c>
      <c r="F2286">
        <v>2</v>
      </c>
      <c r="H2286" t="s">
        <v>116</v>
      </c>
      <c r="I2286">
        <f t="shared" si="105"/>
        <v>0</v>
      </c>
      <c r="J2286">
        <f t="shared" si="106"/>
        <v>0</v>
      </c>
      <c r="L2286" t="str">
        <f t="shared" si="107"/>
        <v>6164BEELIAR</v>
      </c>
      <c r="M2286" t="s">
        <v>2809</v>
      </c>
    </row>
    <row r="2287" spans="1:13">
      <c r="A2287" t="s">
        <v>2856</v>
      </c>
      <c r="B2287" t="s">
        <v>2861</v>
      </c>
      <c r="C2287" t="s">
        <v>113</v>
      </c>
      <c r="D2287">
        <v>1</v>
      </c>
      <c r="E2287">
        <v>0</v>
      </c>
      <c r="F2287">
        <v>2</v>
      </c>
      <c r="H2287" t="s">
        <v>116</v>
      </c>
      <c r="I2287">
        <f t="shared" si="105"/>
        <v>0</v>
      </c>
      <c r="J2287">
        <f t="shared" si="106"/>
        <v>0</v>
      </c>
      <c r="L2287" t="str">
        <f t="shared" si="107"/>
        <v>6164COCKBURN CENTRAL</v>
      </c>
      <c r="M2287" t="s">
        <v>2809</v>
      </c>
    </row>
    <row r="2288" spans="1:13">
      <c r="A2288" t="s">
        <v>2856</v>
      </c>
      <c r="B2288" t="s">
        <v>2862</v>
      </c>
      <c r="C2288" t="s">
        <v>113</v>
      </c>
      <c r="D2288">
        <v>1</v>
      </c>
      <c r="E2288">
        <v>0</v>
      </c>
      <c r="F2288">
        <v>2</v>
      </c>
      <c r="H2288" t="s">
        <v>116</v>
      </c>
      <c r="I2288">
        <f t="shared" si="105"/>
        <v>0</v>
      </c>
      <c r="J2288">
        <f t="shared" si="106"/>
        <v>0</v>
      </c>
      <c r="L2288" t="str">
        <f t="shared" si="107"/>
        <v>6164HAMMOND PARK</v>
      </c>
      <c r="M2288" t="s">
        <v>2809</v>
      </c>
    </row>
    <row r="2289" spans="1:13">
      <c r="A2289" t="s">
        <v>2856</v>
      </c>
      <c r="B2289" t="s">
        <v>2863</v>
      </c>
      <c r="C2289" t="s">
        <v>113</v>
      </c>
      <c r="D2289">
        <v>1</v>
      </c>
      <c r="E2289">
        <v>0</v>
      </c>
      <c r="F2289">
        <v>2</v>
      </c>
      <c r="H2289" t="s">
        <v>116</v>
      </c>
      <c r="I2289">
        <f t="shared" si="105"/>
        <v>0</v>
      </c>
      <c r="J2289">
        <f t="shared" si="106"/>
        <v>0</v>
      </c>
      <c r="L2289" t="str">
        <f t="shared" si="107"/>
        <v>6164JANDAKOT</v>
      </c>
      <c r="M2289" t="s">
        <v>2809</v>
      </c>
    </row>
    <row r="2290" spans="1:13">
      <c r="A2290" t="s">
        <v>2856</v>
      </c>
      <c r="B2290" t="s">
        <v>2864</v>
      </c>
      <c r="C2290" t="s">
        <v>113</v>
      </c>
      <c r="D2290">
        <v>1</v>
      </c>
      <c r="E2290">
        <v>0</v>
      </c>
      <c r="F2290">
        <v>2</v>
      </c>
      <c r="H2290" t="s">
        <v>116</v>
      </c>
      <c r="I2290">
        <f t="shared" si="105"/>
        <v>0</v>
      </c>
      <c r="J2290">
        <f t="shared" si="106"/>
        <v>0</v>
      </c>
      <c r="L2290" t="str">
        <f t="shared" si="107"/>
        <v>6164SOUTH LAKE</v>
      </c>
      <c r="M2290" t="s">
        <v>2809</v>
      </c>
    </row>
    <row r="2291" spans="1:13">
      <c r="A2291" t="s">
        <v>2856</v>
      </c>
      <c r="B2291" t="s">
        <v>1094</v>
      </c>
      <c r="C2291" t="s">
        <v>113</v>
      </c>
      <c r="D2291">
        <v>1</v>
      </c>
      <c r="E2291">
        <v>0</v>
      </c>
      <c r="F2291">
        <v>2</v>
      </c>
      <c r="H2291" t="s">
        <v>116</v>
      </c>
      <c r="I2291">
        <f t="shared" si="105"/>
        <v>0</v>
      </c>
      <c r="J2291">
        <f t="shared" si="106"/>
        <v>0</v>
      </c>
      <c r="L2291" t="str">
        <f t="shared" si="107"/>
        <v>6164SUCCESS</v>
      </c>
      <c r="M2291" t="s">
        <v>2809</v>
      </c>
    </row>
    <row r="2292" spans="1:13">
      <c r="A2292" t="s">
        <v>2856</v>
      </c>
      <c r="B2292" t="s">
        <v>2865</v>
      </c>
      <c r="C2292" t="s">
        <v>113</v>
      </c>
      <c r="D2292">
        <v>1</v>
      </c>
      <c r="E2292">
        <v>0</v>
      </c>
      <c r="F2292">
        <v>2</v>
      </c>
      <c r="H2292" t="s">
        <v>116</v>
      </c>
      <c r="I2292">
        <f t="shared" si="105"/>
        <v>0</v>
      </c>
      <c r="J2292">
        <f t="shared" si="106"/>
        <v>0</v>
      </c>
      <c r="L2292" t="str">
        <f t="shared" si="107"/>
        <v>6164TREEBY</v>
      </c>
      <c r="M2292" t="s">
        <v>2809</v>
      </c>
    </row>
    <row r="2293" spans="1:13">
      <c r="A2293" t="s">
        <v>2856</v>
      </c>
      <c r="B2293" t="s">
        <v>2866</v>
      </c>
      <c r="C2293" t="s">
        <v>113</v>
      </c>
      <c r="D2293">
        <v>1</v>
      </c>
      <c r="E2293">
        <v>0</v>
      </c>
      <c r="F2293">
        <v>2</v>
      </c>
      <c r="H2293" t="s">
        <v>116</v>
      </c>
      <c r="I2293">
        <f t="shared" si="105"/>
        <v>0</v>
      </c>
      <c r="J2293">
        <f t="shared" si="106"/>
        <v>0</v>
      </c>
      <c r="L2293" t="str">
        <f t="shared" si="107"/>
        <v>6164YANGEBUP</v>
      </c>
      <c r="M2293" t="s">
        <v>2809</v>
      </c>
    </row>
    <row r="2294" spans="1:13">
      <c r="A2294" t="s">
        <v>2867</v>
      </c>
      <c r="B2294" t="s">
        <v>2868</v>
      </c>
      <c r="C2294" t="s">
        <v>113</v>
      </c>
      <c r="D2294">
        <v>1</v>
      </c>
      <c r="E2294">
        <v>0</v>
      </c>
      <c r="F2294">
        <v>2</v>
      </c>
      <c r="H2294" t="s">
        <v>116</v>
      </c>
      <c r="I2294">
        <f t="shared" si="105"/>
        <v>0</v>
      </c>
      <c r="J2294">
        <f t="shared" si="106"/>
        <v>0</v>
      </c>
      <c r="L2294" t="str">
        <f t="shared" si="107"/>
        <v>6163BIBRA LAKE</v>
      </c>
      <c r="M2294" t="s">
        <v>2809</v>
      </c>
    </row>
    <row r="2295" spans="1:13">
      <c r="A2295" t="s">
        <v>2867</v>
      </c>
      <c r="B2295" t="s">
        <v>2869</v>
      </c>
      <c r="C2295" t="s">
        <v>113</v>
      </c>
      <c r="D2295">
        <v>1</v>
      </c>
      <c r="E2295">
        <v>0</v>
      </c>
      <c r="F2295">
        <v>2</v>
      </c>
      <c r="H2295" t="s">
        <v>116</v>
      </c>
      <c r="I2295">
        <f t="shared" si="105"/>
        <v>0</v>
      </c>
      <c r="J2295">
        <f t="shared" si="106"/>
        <v>0</v>
      </c>
      <c r="L2295" t="str">
        <f t="shared" si="107"/>
        <v>6163COOLBELLUP</v>
      </c>
      <c r="M2295" t="s">
        <v>2809</v>
      </c>
    </row>
    <row r="2296" spans="1:13">
      <c r="A2296" t="s">
        <v>2867</v>
      </c>
      <c r="B2296" t="s">
        <v>1096</v>
      </c>
      <c r="C2296" t="s">
        <v>113</v>
      </c>
      <c r="D2296">
        <v>1</v>
      </c>
      <c r="E2296">
        <v>0</v>
      </c>
      <c r="F2296">
        <v>2</v>
      </c>
      <c r="H2296" t="s">
        <v>116</v>
      </c>
      <c r="I2296">
        <f t="shared" si="105"/>
        <v>0</v>
      </c>
      <c r="J2296">
        <f t="shared" si="106"/>
        <v>0</v>
      </c>
      <c r="L2296" t="str">
        <f t="shared" si="107"/>
        <v>6163HAMILTON HILL</v>
      </c>
      <c r="M2296" t="s">
        <v>2809</v>
      </c>
    </row>
    <row r="2297" spans="1:13">
      <c r="A2297" t="s">
        <v>2867</v>
      </c>
      <c r="B2297" t="s">
        <v>2870</v>
      </c>
      <c r="C2297" t="s">
        <v>113</v>
      </c>
      <c r="D2297">
        <v>1</v>
      </c>
      <c r="E2297">
        <v>0</v>
      </c>
      <c r="F2297">
        <v>2</v>
      </c>
      <c r="H2297" t="s">
        <v>116</v>
      </c>
      <c r="I2297">
        <f t="shared" si="105"/>
        <v>0</v>
      </c>
      <c r="J2297">
        <f t="shared" si="106"/>
        <v>0</v>
      </c>
      <c r="L2297" t="str">
        <f t="shared" si="107"/>
        <v>6163HILTON</v>
      </c>
      <c r="M2297" t="s">
        <v>2809</v>
      </c>
    </row>
    <row r="2298" spans="1:13">
      <c r="A2298" t="s">
        <v>2867</v>
      </c>
      <c r="B2298" t="s">
        <v>2871</v>
      </c>
      <c r="C2298" t="s">
        <v>113</v>
      </c>
      <c r="D2298">
        <v>1</v>
      </c>
      <c r="E2298">
        <v>0</v>
      </c>
      <c r="F2298">
        <v>2</v>
      </c>
      <c r="H2298" t="s">
        <v>116</v>
      </c>
      <c r="I2298">
        <f t="shared" si="105"/>
        <v>0</v>
      </c>
      <c r="J2298">
        <f t="shared" si="106"/>
        <v>0</v>
      </c>
      <c r="L2298" t="str">
        <f t="shared" si="107"/>
        <v>6163KARDINYA</v>
      </c>
      <c r="M2298" t="s">
        <v>2809</v>
      </c>
    </row>
    <row r="2299" spans="1:13">
      <c r="A2299" t="s">
        <v>2867</v>
      </c>
      <c r="B2299" t="s">
        <v>2872</v>
      </c>
      <c r="C2299" t="s">
        <v>113</v>
      </c>
      <c r="D2299">
        <v>1</v>
      </c>
      <c r="E2299">
        <v>0</v>
      </c>
      <c r="F2299">
        <v>2</v>
      </c>
      <c r="H2299" t="s">
        <v>116</v>
      </c>
      <c r="I2299">
        <f t="shared" si="105"/>
        <v>0</v>
      </c>
      <c r="J2299">
        <f t="shared" si="106"/>
        <v>0</v>
      </c>
      <c r="L2299" t="str">
        <f t="shared" si="107"/>
        <v>6163NORTH COOGEE</v>
      </c>
      <c r="M2299" t="s">
        <v>2809</v>
      </c>
    </row>
    <row r="2300" spans="1:13">
      <c r="A2300" t="s">
        <v>2867</v>
      </c>
      <c r="B2300" t="s">
        <v>2873</v>
      </c>
      <c r="C2300" t="s">
        <v>113</v>
      </c>
      <c r="D2300">
        <v>1</v>
      </c>
      <c r="E2300">
        <v>0</v>
      </c>
      <c r="F2300">
        <v>2</v>
      </c>
      <c r="H2300" t="s">
        <v>116</v>
      </c>
      <c r="I2300">
        <f t="shared" si="105"/>
        <v>0</v>
      </c>
      <c r="J2300">
        <f t="shared" si="106"/>
        <v>0</v>
      </c>
      <c r="L2300" t="str">
        <f t="shared" si="107"/>
        <v>6163NORTH LAKE</v>
      </c>
      <c r="M2300" t="s">
        <v>2809</v>
      </c>
    </row>
    <row r="2301" spans="1:13">
      <c r="A2301" t="s">
        <v>2867</v>
      </c>
      <c r="B2301" t="s">
        <v>2874</v>
      </c>
      <c r="C2301" t="s">
        <v>113</v>
      </c>
      <c r="D2301">
        <v>1</v>
      </c>
      <c r="E2301">
        <v>0</v>
      </c>
      <c r="F2301">
        <v>2</v>
      </c>
      <c r="H2301" t="s">
        <v>116</v>
      </c>
      <c r="I2301">
        <f t="shared" si="105"/>
        <v>0</v>
      </c>
      <c r="J2301">
        <f t="shared" si="106"/>
        <v>0</v>
      </c>
      <c r="L2301" t="str">
        <f t="shared" si="107"/>
        <v>6163O'CONNOR</v>
      </c>
      <c r="M2301" t="s">
        <v>2809</v>
      </c>
    </row>
    <row r="2302" spans="1:13">
      <c r="A2302" t="s">
        <v>2867</v>
      </c>
      <c r="B2302" t="s">
        <v>2875</v>
      </c>
      <c r="C2302" t="s">
        <v>113</v>
      </c>
      <c r="D2302">
        <v>1</v>
      </c>
      <c r="E2302">
        <v>0</v>
      </c>
      <c r="F2302">
        <v>2</v>
      </c>
      <c r="H2302" t="s">
        <v>116</v>
      </c>
      <c r="I2302">
        <f t="shared" si="105"/>
        <v>0</v>
      </c>
      <c r="J2302">
        <f t="shared" si="106"/>
        <v>0</v>
      </c>
      <c r="L2302" t="str">
        <f t="shared" si="107"/>
        <v>6163SAMSON</v>
      </c>
      <c r="M2302" t="s">
        <v>2809</v>
      </c>
    </row>
    <row r="2303" spans="1:13">
      <c r="A2303" t="s">
        <v>2867</v>
      </c>
      <c r="B2303" t="s">
        <v>2876</v>
      </c>
      <c r="C2303" t="s">
        <v>113</v>
      </c>
      <c r="D2303">
        <v>1</v>
      </c>
      <c r="E2303">
        <v>0</v>
      </c>
      <c r="F2303">
        <v>2</v>
      </c>
      <c r="H2303" t="s">
        <v>116</v>
      </c>
      <c r="I2303">
        <f t="shared" si="105"/>
        <v>0</v>
      </c>
      <c r="J2303">
        <f t="shared" si="106"/>
        <v>0</v>
      </c>
      <c r="L2303" t="str">
        <f t="shared" si="107"/>
        <v>6163SPEARWOOD</v>
      </c>
      <c r="M2303" t="s">
        <v>2809</v>
      </c>
    </row>
    <row r="2304" spans="1:13">
      <c r="A2304" t="s">
        <v>2877</v>
      </c>
      <c r="B2304" t="s">
        <v>450</v>
      </c>
      <c r="C2304" t="s">
        <v>113</v>
      </c>
      <c r="D2304">
        <v>1</v>
      </c>
      <c r="E2304">
        <v>0</v>
      </c>
      <c r="F2304">
        <v>2</v>
      </c>
      <c r="H2304" t="s">
        <v>116</v>
      </c>
      <c r="I2304">
        <f t="shared" si="105"/>
        <v>0</v>
      </c>
      <c r="J2304">
        <f t="shared" si="106"/>
        <v>0</v>
      </c>
      <c r="L2304" t="str">
        <f t="shared" si="107"/>
        <v>6162BEACONSFIELD</v>
      </c>
      <c r="M2304" t="s">
        <v>2809</v>
      </c>
    </row>
    <row r="2305" spans="1:13">
      <c r="A2305" t="s">
        <v>2877</v>
      </c>
      <c r="B2305" t="s">
        <v>2878</v>
      </c>
      <c r="C2305" t="s">
        <v>113</v>
      </c>
      <c r="D2305">
        <v>1</v>
      </c>
      <c r="E2305">
        <v>0</v>
      </c>
      <c r="F2305">
        <v>2</v>
      </c>
      <c r="H2305" t="s">
        <v>116</v>
      </c>
      <c r="I2305">
        <f t="shared" si="105"/>
        <v>0</v>
      </c>
      <c r="J2305">
        <f t="shared" si="106"/>
        <v>0</v>
      </c>
      <c r="L2305" t="str">
        <f t="shared" si="107"/>
        <v>6162SOUTH FREMANTLE</v>
      </c>
      <c r="M2305" t="s">
        <v>2809</v>
      </c>
    </row>
    <row r="2306" spans="1:13">
      <c r="A2306" t="s">
        <v>2877</v>
      </c>
      <c r="B2306" t="s">
        <v>2879</v>
      </c>
      <c r="C2306" t="s">
        <v>113</v>
      </c>
      <c r="D2306">
        <v>1</v>
      </c>
      <c r="E2306">
        <v>0</v>
      </c>
      <c r="F2306">
        <v>2</v>
      </c>
      <c r="H2306" t="s">
        <v>116</v>
      </c>
      <c r="I2306">
        <f t="shared" ref="I2306:I2369" si="108">IF(ISERROR(VLOOKUP(A2306,SelPostCode,1,FALSE)),0,1)</f>
        <v>0</v>
      </c>
      <c r="J2306">
        <f t="shared" ref="J2306:J2369" si="109">IF(I2306=0,0,IF(ISERROR(VLOOKUP(B2306,SelSuburb,1,FALSE)),0,1))</f>
        <v>0</v>
      </c>
      <c r="L2306" t="str">
        <f t="shared" ref="L2306:L2369" si="110">CONCATENATE(A2306,B2306)</f>
        <v>6162WHITE GUM VALLEY</v>
      </c>
      <c r="M2306" t="s">
        <v>2809</v>
      </c>
    </row>
    <row r="2307" spans="1:13">
      <c r="A2307" t="s">
        <v>2880</v>
      </c>
      <c r="B2307" t="s">
        <v>2881</v>
      </c>
      <c r="C2307" t="s">
        <v>113</v>
      </c>
      <c r="D2307">
        <v>5</v>
      </c>
      <c r="E2307">
        <v>0</v>
      </c>
      <c r="F2307">
        <v>0</v>
      </c>
      <c r="H2307" t="s">
        <v>116</v>
      </c>
      <c r="I2307">
        <f t="shared" si="108"/>
        <v>0</v>
      </c>
      <c r="J2307">
        <f t="shared" si="109"/>
        <v>0</v>
      </c>
      <c r="L2307" t="str">
        <f t="shared" si="110"/>
        <v>6161ROTTNEST ISLAND</v>
      </c>
      <c r="M2307" t="s">
        <v>2809</v>
      </c>
    </row>
    <row r="2308" spans="1:13">
      <c r="A2308" t="s">
        <v>2882</v>
      </c>
      <c r="B2308" t="s">
        <v>1098</v>
      </c>
      <c r="C2308" t="s">
        <v>113</v>
      </c>
      <c r="D2308">
        <v>1</v>
      </c>
      <c r="E2308">
        <v>0</v>
      </c>
      <c r="F2308">
        <v>2</v>
      </c>
      <c r="H2308" t="s">
        <v>116</v>
      </c>
      <c r="I2308">
        <f t="shared" si="108"/>
        <v>0</v>
      </c>
      <c r="J2308">
        <f t="shared" si="109"/>
        <v>0</v>
      </c>
      <c r="L2308" t="str">
        <f t="shared" si="110"/>
        <v>6160FREMANTLE</v>
      </c>
      <c r="M2308" t="s">
        <v>2809</v>
      </c>
    </row>
    <row r="2309" spans="1:13">
      <c r="A2309" t="s">
        <v>2883</v>
      </c>
      <c r="B2309" t="s">
        <v>2884</v>
      </c>
      <c r="C2309" t="s">
        <v>113</v>
      </c>
      <c r="D2309">
        <v>1</v>
      </c>
      <c r="E2309">
        <v>0</v>
      </c>
      <c r="F2309">
        <v>2</v>
      </c>
      <c r="H2309" t="s">
        <v>116</v>
      </c>
      <c r="I2309">
        <f t="shared" si="108"/>
        <v>0</v>
      </c>
      <c r="J2309">
        <f t="shared" si="109"/>
        <v>0</v>
      </c>
      <c r="L2309" t="str">
        <f t="shared" si="110"/>
        <v>6159NORTH FREMANTLE</v>
      </c>
      <c r="M2309" t="s">
        <v>2809</v>
      </c>
    </row>
    <row r="2310" spans="1:13">
      <c r="A2310" t="s">
        <v>2885</v>
      </c>
      <c r="B2310" t="s">
        <v>2886</v>
      </c>
      <c r="C2310" t="s">
        <v>113</v>
      </c>
      <c r="D2310">
        <v>1</v>
      </c>
      <c r="E2310">
        <v>0</v>
      </c>
      <c r="F2310">
        <v>2</v>
      </c>
      <c r="H2310" t="s">
        <v>116</v>
      </c>
      <c r="I2310">
        <f t="shared" si="108"/>
        <v>0</v>
      </c>
      <c r="J2310">
        <f t="shared" si="109"/>
        <v>0</v>
      </c>
      <c r="L2310" t="str">
        <f t="shared" si="110"/>
        <v>6158EAST FREMANTLE</v>
      </c>
      <c r="M2310" t="s">
        <v>2809</v>
      </c>
    </row>
    <row r="2311" spans="1:13">
      <c r="A2311" t="s">
        <v>2887</v>
      </c>
      <c r="B2311" t="s">
        <v>2888</v>
      </c>
      <c r="C2311" t="s">
        <v>113</v>
      </c>
      <c r="D2311">
        <v>1</v>
      </c>
      <c r="E2311">
        <v>0</v>
      </c>
      <c r="F2311">
        <v>2</v>
      </c>
      <c r="H2311" t="s">
        <v>116</v>
      </c>
      <c r="I2311">
        <f t="shared" si="108"/>
        <v>0</v>
      </c>
      <c r="J2311">
        <f t="shared" si="109"/>
        <v>0</v>
      </c>
      <c r="L2311" t="str">
        <f t="shared" si="110"/>
        <v>6157BICTON</v>
      </c>
      <c r="M2311" t="s">
        <v>2809</v>
      </c>
    </row>
    <row r="2312" spans="1:13">
      <c r="A2312" t="s">
        <v>2887</v>
      </c>
      <c r="B2312" t="s">
        <v>1100</v>
      </c>
      <c r="C2312" t="s">
        <v>113</v>
      </c>
      <c r="D2312">
        <v>1</v>
      </c>
      <c r="E2312">
        <v>0</v>
      </c>
      <c r="F2312">
        <v>2</v>
      </c>
      <c r="H2312" t="s">
        <v>116</v>
      </c>
      <c r="I2312">
        <f t="shared" si="108"/>
        <v>0</v>
      </c>
      <c r="J2312">
        <f t="shared" si="109"/>
        <v>0</v>
      </c>
      <c r="L2312" t="str">
        <f t="shared" si="110"/>
        <v>6157PALMYRA</v>
      </c>
      <c r="M2312" t="s">
        <v>2809</v>
      </c>
    </row>
    <row r="2313" spans="1:13">
      <c r="A2313" t="s">
        <v>2889</v>
      </c>
      <c r="B2313" t="s">
        <v>2890</v>
      </c>
      <c r="C2313" t="s">
        <v>113</v>
      </c>
      <c r="D2313">
        <v>1</v>
      </c>
      <c r="E2313">
        <v>0</v>
      </c>
      <c r="F2313">
        <v>2</v>
      </c>
      <c r="H2313" t="s">
        <v>116</v>
      </c>
      <c r="I2313">
        <f t="shared" si="108"/>
        <v>0</v>
      </c>
      <c r="J2313">
        <f t="shared" si="109"/>
        <v>0</v>
      </c>
      <c r="L2313" t="str">
        <f t="shared" si="110"/>
        <v>6156ATTADALE</v>
      </c>
      <c r="M2313" t="s">
        <v>2809</v>
      </c>
    </row>
    <row r="2314" spans="1:13">
      <c r="A2314" t="s">
        <v>2889</v>
      </c>
      <c r="B2314" t="s">
        <v>1102</v>
      </c>
      <c r="C2314" t="s">
        <v>113</v>
      </c>
      <c r="D2314">
        <v>1</v>
      </c>
      <c r="E2314">
        <v>0</v>
      </c>
      <c r="F2314">
        <v>2</v>
      </c>
      <c r="H2314" t="s">
        <v>116</v>
      </c>
      <c r="I2314">
        <f t="shared" si="108"/>
        <v>0</v>
      </c>
      <c r="J2314">
        <f t="shared" si="109"/>
        <v>0</v>
      </c>
      <c r="L2314" t="str">
        <f t="shared" si="110"/>
        <v>6156MELVILLE</v>
      </c>
      <c r="M2314" t="s">
        <v>2809</v>
      </c>
    </row>
    <row r="2315" spans="1:13">
      <c r="A2315" t="s">
        <v>2889</v>
      </c>
      <c r="B2315" t="s">
        <v>2891</v>
      </c>
      <c r="C2315" t="s">
        <v>113</v>
      </c>
      <c r="D2315">
        <v>1</v>
      </c>
      <c r="E2315">
        <v>0</v>
      </c>
      <c r="F2315">
        <v>2</v>
      </c>
      <c r="H2315" t="s">
        <v>116</v>
      </c>
      <c r="I2315">
        <f t="shared" si="108"/>
        <v>0</v>
      </c>
      <c r="J2315">
        <f t="shared" si="109"/>
        <v>0</v>
      </c>
      <c r="L2315" t="str">
        <f t="shared" si="110"/>
        <v>6156WILLAGEE</v>
      </c>
      <c r="M2315" t="s">
        <v>2809</v>
      </c>
    </row>
    <row r="2316" spans="1:13">
      <c r="A2316" t="s">
        <v>2889</v>
      </c>
      <c r="B2316" t="s">
        <v>2892</v>
      </c>
      <c r="C2316" t="s">
        <v>113</v>
      </c>
      <c r="D2316">
        <v>1</v>
      </c>
      <c r="E2316">
        <v>0</v>
      </c>
      <c r="F2316">
        <v>2</v>
      </c>
      <c r="H2316" t="s">
        <v>116</v>
      </c>
      <c r="I2316">
        <f t="shared" si="108"/>
        <v>0</v>
      </c>
      <c r="J2316">
        <f t="shared" si="109"/>
        <v>0</v>
      </c>
      <c r="L2316" t="str">
        <f t="shared" si="110"/>
        <v>6156WILLAGEE CENTRAL</v>
      </c>
      <c r="M2316" t="s">
        <v>2809</v>
      </c>
    </row>
    <row r="2317" spans="1:13">
      <c r="A2317" t="s">
        <v>2893</v>
      </c>
      <c r="B2317" t="s">
        <v>2894</v>
      </c>
      <c r="C2317" t="s">
        <v>113</v>
      </c>
      <c r="D2317">
        <v>1</v>
      </c>
      <c r="E2317">
        <v>0</v>
      </c>
      <c r="F2317">
        <v>2</v>
      </c>
      <c r="H2317" t="s">
        <v>116</v>
      </c>
      <c r="I2317">
        <f t="shared" si="108"/>
        <v>0</v>
      </c>
      <c r="J2317">
        <f t="shared" si="109"/>
        <v>0</v>
      </c>
      <c r="L2317" t="str">
        <f t="shared" si="110"/>
        <v>6155CANNING VALE</v>
      </c>
      <c r="M2317" t="s">
        <v>2895</v>
      </c>
    </row>
    <row r="2318" spans="1:13">
      <c r="A2318" t="s">
        <v>2893</v>
      </c>
      <c r="B2318" t="s">
        <v>2896</v>
      </c>
      <c r="C2318" t="s">
        <v>113</v>
      </c>
      <c r="D2318">
        <v>1</v>
      </c>
      <c r="E2318">
        <v>0</v>
      </c>
      <c r="F2318">
        <v>2</v>
      </c>
      <c r="H2318" t="s">
        <v>116</v>
      </c>
      <c r="I2318">
        <f t="shared" si="108"/>
        <v>0</v>
      </c>
      <c r="J2318">
        <f t="shared" si="109"/>
        <v>0</v>
      </c>
      <c r="L2318" t="str">
        <f t="shared" si="110"/>
        <v>6155CANNING VALE EAST</v>
      </c>
      <c r="M2318" t="s">
        <v>2895</v>
      </c>
    </row>
    <row r="2319" spans="1:13">
      <c r="A2319" t="s">
        <v>2893</v>
      </c>
      <c r="B2319" t="s">
        <v>2897</v>
      </c>
      <c r="C2319" t="s">
        <v>113</v>
      </c>
      <c r="D2319">
        <v>1</v>
      </c>
      <c r="E2319">
        <v>0</v>
      </c>
      <c r="F2319">
        <v>2</v>
      </c>
      <c r="H2319" t="s">
        <v>116</v>
      </c>
      <c r="I2319">
        <f t="shared" si="108"/>
        <v>0</v>
      </c>
      <c r="J2319">
        <f t="shared" si="109"/>
        <v>0</v>
      </c>
      <c r="L2319" t="str">
        <f t="shared" si="110"/>
        <v>6155CANNING VALE SOUTH</v>
      </c>
      <c r="M2319" t="s">
        <v>2895</v>
      </c>
    </row>
    <row r="2320" spans="1:13">
      <c r="A2320" t="s">
        <v>2893</v>
      </c>
      <c r="B2320" t="s">
        <v>1104</v>
      </c>
      <c r="C2320" t="s">
        <v>113</v>
      </c>
      <c r="D2320">
        <v>1</v>
      </c>
      <c r="E2320">
        <v>0</v>
      </c>
      <c r="F2320">
        <v>2</v>
      </c>
      <c r="H2320" t="s">
        <v>116</v>
      </c>
      <c r="I2320">
        <f t="shared" si="108"/>
        <v>0</v>
      </c>
      <c r="J2320">
        <f t="shared" si="109"/>
        <v>0</v>
      </c>
      <c r="L2320" t="str">
        <f t="shared" si="110"/>
        <v>6155WILLETTON</v>
      </c>
      <c r="M2320" t="s">
        <v>2895</v>
      </c>
    </row>
    <row r="2321" spans="1:13">
      <c r="A2321" t="s">
        <v>2898</v>
      </c>
      <c r="B2321" t="s">
        <v>2899</v>
      </c>
      <c r="C2321" t="s">
        <v>113</v>
      </c>
      <c r="D2321">
        <v>1</v>
      </c>
      <c r="E2321">
        <v>0</v>
      </c>
      <c r="F2321">
        <v>2</v>
      </c>
      <c r="H2321" t="s">
        <v>116</v>
      </c>
      <c r="I2321">
        <f t="shared" si="108"/>
        <v>0</v>
      </c>
      <c r="J2321">
        <f t="shared" si="109"/>
        <v>0</v>
      </c>
      <c r="L2321" t="str">
        <f t="shared" si="110"/>
        <v>6154ALFRED COVE</v>
      </c>
      <c r="M2321" t="s">
        <v>2809</v>
      </c>
    </row>
    <row r="2322" spans="1:13">
      <c r="A2322" t="s">
        <v>2898</v>
      </c>
      <c r="B2322" t="s">
        <v>1106</v>
      </c>
      <c r="C2322" t="s">
        <v>113</v>
      </c>
      <c r="D2322">
        <v>1</v>
      </c>
      <c r="E2322">
        <v>0</v>
      </c>
      <c r="F2322">
        <v>2</v>
      </c>
      <c r="H2322" t="s">
        <v>116</v>
      </c>
      <c r="I2322">
        <f t="shared" si="108"/>
        <v>0</v>
      </c>
      <c r="J2322">
        <f t="shared" si="109"/>
        <v>0</v>
      </c>
      <c r="L2322" t="str">
        <f t="shared" si="110"/>
        <v>6154BOORAGOON</v>
      </c>
      <c r="M2322" t="s">
        <v>2809</v>
      </c>
    </row>
    <row r="2323" spans="1:13">
      <c r="A2323" t="s">
        <v>2898</v>
      </c>
      <c r="B2323" t="s">
        <v>2900</v>
      </c>
      <c r="C2323" t="s">
        <v>113</v>
      </c>
      <c r="D2323">
        <v>1</v>
      </c>
      <c r="E2323">
        <v>0</v>
      </c>
      <c r="F2323">
        <v>2</v>
      </c>
      <c r="H2323" t="s">
        <v>116</v>
      </c>
      <c r="I2323">
        <f t="shared" si="108"/>
        <v>0</v>
      </c>
      <c r="J2323">
        <f t="shared" si="109"/>
        <v>0</v>
      </c>
      <c r="L2323" t="str">
        <f t="shared" si="110"/>
        <v>6154MYAREE</v>
      </c>
      <c r="M2323" t="s">
        <v>2809</v>
      </c>
    </row>
    <row r="2324" spans="1:13">
      <c r="A2324" t="s">
        <v>2901</v>
      </c>
      <c r="B2324" t="s">
        <v>1108</v>
      </c>
      <c r="C2324" t="s">
        <v>113</v>
      </c>
      <c r="D2324">
        <v>1</v>
      </c>
      <c r="E2324">
        <v>0</v>
      </c>
      <c r="F2324">
        <v>2</v>
      </c>
      <c r="H2324" t="s">
        <v>116</v>
      </c>
      <c r="I2324">
        <f t="shared" si="108"/>
        <v>0</v>
      </c>
      <c r="J2324">
        <f t="shared" si="109"/>
        <v>0</v>
      </c>
      <c r="L2324" t="str">
        <f t="shared" si="110"/>
        <v>6153APPLECROSS</v>
      </c>
      <c r="M2324" t="s">
        <v>2809</v>
      </c>
    </row>
    <row r="2325" spans="1:13">
      <c r="A2325" t="s">
        <v>2901</v>
      </c>
      <c r="B2325" t="s">
        <v>2902</v>
      </c>
      <c r="C2325" t="s">
        <v>113</v>
      </c>
      <c r="D2325">
        <v>1</v>
      </c>
      <c r="E2325">
        <v>0</v>
      </c>
      <c r="F2325">
        <v>2</v>
      </c>
      <c r="H2325" t="s">
        <v>116</v>
      </c>
      <c r="I2325">
        <f t="shared" si="108"/>
        <v>0</v>
      </c>
      <c r="J2325">
        <f t="shared" si="109"/>
        <v>0</v>
      </c>
      <c r="L2325" t="str">
        <f t="shared" si="110"/>
        <v>6153APPLECROSS NORTH</v>
      </c>
      <c r="M2325" t="s">
        <v>2809</v>
      </c>
    </row>
    <row r="2326" spans="1:13">
      <c r="A2326" t="s">
        <v>2901</v>
      </c>
      <c r="B2326" t="s">
        <v>2903</v>
      </c>
      <c r="C2326" t="s">
        <v>113</v>
      </c>
      <c r="D2326">
        <v>1</v>
      </c>
      <c r="E2326">
        <v>0</v>
      </c>
      <c r="F2326">
        <v>2</v>
      </c>
      <c r="H2326" t="s">
        <v>116</v>
      </c>
      <c r="I2326">
        <f t="shared" si="108"/>
        <v>0</v>
      </c>
      <c r="J2326">
        <f t="shared" si="109"/>
        <v>0</v>
      </c>
      <c r="L2326" t="str">
        <f t="shared" si="110"/>
        <v>6153ARDROSS</v>
      </c>
      <c r="M2326" t="s">
        <v>2809</v>
      </c>
    </row>
    <row r="2327" spans="1:13">
      <c r="A2327" t="s">
        <v>2901</v>
      </c>
      <c r="B2327" t="s">
        <v>2904</v>
      </c>
      <c r="C2327" t="s">
        <v>113</v>
      </c>
      <c r="D2327">
        <v>1</v>
      </c>
      <c r="E2327">
        <v>0</v>
      </c>
      <c r="F2327">
        <v>2</v>
      </c>
      <c r="H2327" t="s">
        <v>116</v>
      </c>
      <c r="I2327">
        <f t="shared" si="108"/>
        <v>0</v>
      </c>
      <c r="J2327">
        <f t="shared" si="109"/>
        <v>0</v>
      </c>
      <c r="L2327" t="str">
        <f t="shared" si="110"/>
        <v>6153BRENTWOOD</v>
      </c>
      <c r="M2327" t="s">
        <v>2809</v>
      </c>
    </row>
    <row r="2328" spans="1:13">
      <c r="A2328" t="s">
        <v>2901</v>
      </c>
      <c r="B2328" t="s">
        <v>2905</v>
      </c>
      <c r="C2328" t="s">
        <v>113</v>
      </c>
      <c r="D2328">
        <v>1</v>
      </c>
      <c r="E2328">
        <v>0</v>
      </c>
      <c r="F2328">
        <v>2</v>
      </c>
      <c r="H2328" t="s">
        <v>116</v>
      </c>
      <c r="I2328">
        <f t="shared" si="108"/>
        <v>0</v>
      </c>
      <c r="J2328">
        <f t="shared" si="109"/>
        <v>0</v>
      </c>
      <c r="L2328" t="str">
        <f t="shared" si="110"/>
        <v>6153CANNING BRIDGE APPLECROSS</v>
      </c>
      <c r="M2328" t="s">
        <v>2809</v>
      </c>
    </row>
    <row r="2329" spans="1:13">
      <c r="A2329" t="s">
        <v>2901</v>
      </c>
      <c r="B2329" t="s">
        <v>2906</v>
      </c>
      <c r="C2329" t="s">
        <v>113</v>
      </c>
      <c r="D2329">
        <v>1</v>
      </c>
      <c r="E2329">
        <v>0</v>
      </c>
      <c r="F2329">
        <v>2</v>
      </c>
      <c r="H2329" t="s">
        <v>116</v>
      </c>
      <c r="I2329">
        <f t="shared" si="108"/>
        <v>0</v>
      </c>
      <c r="J2329">
        <f t="shared" si="109"/>
        <v>0</v>
      </c>
      <c r="L2329" t="str">
        <f t="shared" si="110"/>
        <v>6153MOUNT PLEASANT</v>
      </c>
      <c r="M2329" t="s">
        <v>2809</v>
      </c>
    </row>
    <row r="2330" spans="1:13">
      <c r="A2330" t="s">
        <v>2907</v>
      </c>
      <c r="B2330" t="s">
        <v>1110</v>
      </c>
      <c r="C2330" t="s">
        <v>113</v>
      </c>
      <c r="D2330">
        <v>1</v>
      </c>
      <c r="E2330">
        <v>0</v>
      </c>
      <c r="F2330">
        <v>2</v>
      </c>
      <c r="H2330" t="s">
        <v>116</v>
      </c>
      <c r="I2330">
        <f t="shared" si="108"/>
        <v>0</v>
      </c>
      <c r="J2330">
        <f t="shared" si="109"/>
        <v>0</v>
      </c>
      <c r="L2330" t="str">
        <f t="shared" si="110"/>
        <v>6152COMO</v>
      </c>
      <c r="M2330" t="s">
        <v>2895</v>
      </c>
    </row>
    <row r="2331" spans="1:13">
      <c r="A2331" t="s">
        <v>2907</v>
      </c>
      <c r="B2331" t="s">
        <v>2908</v>
      </c>
      <c r="C2331" t="s">
        <v>113</v>
      </c>
      <c r="D2331">
        <v>1</v>
      </c>
      <c r="E2331">
        <v>0</v>
      </c>
      <c r="F2331">
        <v>2</v>
      </c>
      <c r="H2331" t="s">
        <v>116</v>
      </c>
      <c r="I2331">
        <f t="shared" si="108"/>
        <v>0</v>
      </c>
      <c r="J2331">
        <f t="shared" si="109"/>
        <v>0</v>
      </c>
      <c r="L2331" t="str">
        <f t="shared" si="110"/>
        <v>6152KARAWARA</v>
      </c>
      <c r="M2331" t="s">
        <v>2895</v>
      </c>
    </row>
    <row r="2332" spans="1:13">
      <c r="A2332" t="s">
        <v>2907</v>
      </c>
      <c r="B2332" t="s">
        <v>2909</v>
      </c>
      <c r="C2332" t="s">
        <v>113</v>
      </c>
      <c r="D2332">
        <v>1</v>
      </c>
      <c r="E2332">
        <v>0</v>
      </c>
      <c r="F2332">
        <v>2</v>
      </c>
      <c r="H2332" t="s">
        <v>116</v>
      </c>
      <c r="I2332">
        <f t="shared" si="108"/>
        <v>0</v>
      </c>
      <c r="J2332">
        <f t="shared" si="109"/>
        <v>0</v>
      </c>
      <c r="L2332" t="str">
        <f t="shared" si="110"/>
        <v>6152MANNING</v>
      </c>
      <c r="M2332" t="s">
        <v>2895</v>
      </c>
    </row>
    <row r="2333" spans="1:13">
      <c r="A2333" t="s">
        <v>2907</v>
      </c>
      <c r="B2333" t="s">
        <v>2910</v>
      </c>
      <c r="C2333" t="s">
        <v>113</v>
      </c>
      <c r="D2333">
        <v>1</v>
      </c>
      <c r="E2333">
        <v>0</v>
      </c>
      <c r="F2333">
        <v>2</v>
      </c>
      <c r="H2333" t="s">
        <v>116</v>
      </c>
      <c r="I2333">
        <f t="shared" si="108"/>
        <v>0</v>
      </c>
      <c r="J2333">
        <f t="shared" si="109"/>
        <v>0</v>
      </c>
      <c r="L2333" t="str">
        <f t="shared" si="110"/>
        <v>6152SALTER POINT</v>
      </c>
      <c r="M2333" t="s">
        <v>2895</v>
      </c>
    </row>
    <row r="2334" spans="1:13">
      <c r="A2334" t="s">
        <v>2907</v>
      </c>
      <c r="B2334" t="s">
        <v>2911</v>
      </c>
      <c r="C2334" t="s">
        <v>113</v>
      </c>
      <c r="D2334">
        <v>1</v>
      </c>
      <c r="E2334">
        <v>0</v>
      </c>
      <c r="F2334">
        <v>2</v>
      </c>
      <c r="H2334" t="s">
        <v>116</v>
      </c>
      <c r="I2334">
        <f t="shared" si="108"/>
        <v>0</v>
      </c>
      <c r="J2334">
        <f t="shared" si="109"/>
        <v>0</v>
      </c>
      <c r="L2334" t="str">
        <f t="shared" si="110"/>
        <v>6152WATERFORD</v>
      </c>
      <c r="M2334" t="s">
        <v>2895</v>
      </c>
    </row>
    <row r="2335" spans="1:13">
      <c r="A2335" t="s">
        <v>2912</v>
      </c>
      <c r="B2335" t="s">
        <v>2913</v>
      </c>
      <c r="C2335" t="s">
        <v>113</v>
      </c>
      <c r="D2335">
        <v>1</v>
      </c>
      <c r="E2335">
        <v>0</v>
      </c>
      <c r="F2335">
        <v>2</v>
      </c>
      <c r="H2335" t="s">
        <v>116</v>
      </c>
      <c r="I2335">
        <f t="shared" si="108"/>
        <v>0</v>
      </c>
      <c r="J2335">
        <f t="shared" si="109"/>
        <v>0</v>
      </c>
      <c r="L2335" t="str">
        <f t="shared" si="110"/>
        <v>6151KENSINGTON</v>
      </c>
      <c r="M2335" t="s">
        <v>2895</v>
      </c>
    </row>
    <row r="2336" spans="1:13">
      <c r="A2336" t="s">
        <v>2912</v>
      </c>
      <c r="B2336" t="s">
        <v>1112</v>
      </c>
      <c r="C2336" t="s">
        <v>113</v>
      </c>
      <c r="D2336">
        <v>1</v>
      </c>
      <c r="E2336">
        <v>0</v>
      </c>
      <c r="F2336">
        <v>2</v>
      </c>
      <c r="H2336" t="s">
        <v>116</v>
      </c>
      <c r="I2336">
        <f t="shared" si="108"/>
        <v>0</v>
      </c>
      <c r="J2336">
        <f t="shared" si="109"/>
        <v>0</v>
      </c>
      <c r="L2336" t="str">
        <f t="shared" si="110"/>
        <v>6151SOUTH PERTH</v>
      </c>
      <c r="M2336" t="s">
        <v>2895</v>
      </c>
    </row>
    <row r="2337" spans="1:13">
      <c r="A2337" t="s">
        <v>2912</v>
      </c>
      <c r="B2337" t="s">
        <v>2914</v>
      </c>
      <c r="C2337" t="s">
        <v>113</v>
      </c>
      <c r="D2337">
        <v>1</v>
      </c>
      <c r="E2337">
        <v>0</v>
      </c>
      <c r="F2337">
        <v>2</v>
      </c>
      <c r="H2337" t="s">
        <v>116</v>
      </c>
      <c r="I2337">
        <f t="shared" si="108"/>
        <v>0</v>
      </c>
      <c r="J2337">
        <f t="shared" si="109"/>
        <v>0</v>
      </c>
      <c r="L2337" t="str">
        <f t="shared" si="110"/>
        <v>6151SOUTH PERTH ANGELO ST</v>
      </c>
      <c r="M2337" t="s">
        <v>2895</v>
      </c>
    </row>
    <row r="2338" spans="1:13">
      <c r="A2338" t="s">
        <v>2915</v>
      </c>
      <c r="B2338" t="s">
        <v>2916</v>
      </c>
      <c r="C2338" t="s">
        <v>113</v>
      </c>
      <c r="D2338">
        <v>1</v>
      </c>
      <c r="E2338">
        <v>0</v>
      </c>
      <c r="F2338">
        <v>2</v>
      </c>
      <c r="H2338" t="s">
        <v>116</v>
      </c>
      <c r="I2338">
        <f t="shared" si="108"/>
        <v>0</v>
      </c>
      <c r="J2338">
        <f t="shared" si="109"/>
        <v>0</v>
      </c>
      <c r="L2338" t="str">
        <f t="shared" si="110"/>
        <v>6150BATEMAN</v>
      </c>
      <c r="M2338" t="s">
        <v>2809</v>
      </c>
    </row>
    <row r="2339" spans="1:13">
      <c r="A2339" t="s">
        <v>2915</v>
      </c>
      <c r="B2339" t="s">
        <v>2917</v>
      </c>
      <c r="C2339" t="s">
        <v>113</v>
      </c>
      <c r="D2339">
        <v>1</v>
      </c>
      <c r="E2339">
        <v>0</v>
      </c>
      <c r="F2339">
        <v>2</v>
      </c>
      <c r="H2339" t="s">
        <v>116</v>
      </c>
      <c r="I2339">
        <f t="shared" si="108"/>
        <v>0</v>
      </c>
      <c r="J2339">
        <f t="shared" si="109"/>
        <v>0</v>
      </c>
      <c r="L2339" t="str">
        <f t="shared" si="110"/>
        <v>6150MURDOCH</v>
      </c>
      <c r="M2339" t="s">
        <v>2809</v>
      </c>
    </row>
    <row r="2340" spans="1:13">
      <c r="A2340" t="s">
        <v>2915</v>
      </c>
      <c r="B2340" t="s">
        <v>2918</v>
      </c>
      <c r="C2340" t="s">
        <v>113</v>
      </c>
      <c r="D2340">
        <v>1</v>
      </c>
      <c r="E2340">
        <v>0</v>
      </c>
      <c r="F2340">
        <v>2</v>
      </c>
      <c r="H2340" t="s">
        <v>116</v>
      </c>
      <c r="I2340">
        <f t="shared" si="108"/>
        <v>0</v>
      </c>
      <c r="J2340">
        <f t="shared" si="109"/>
        <v>0</v>
      </c>
      <c r="L2340" t="str">
        <f t="shared" si="110"/>
        <v>6150WINTHROP</v>
      </c>
      <c r="M2340" t="s">
        <v>2809</v>
      </c>
    </row>
    <row r="2341" spans="1:13">
      <c r="A2341" t="s">
        <v>2919</v>
      </c>
      <c r="B2341" t="s">
        <v>2920</v>
      </c>
      <c r="C2341" t="s">
        <v>113</v>
      </c>
      <c r="D2341">
        <v>1</v>
      </c>
      <c r="E2341">
        <v>0</v>
      </c>
      <c r="F2341">
        <v>2</v>
      </c>
      <c r="H2341" t="s">
        <v>116</v>
      </c>
      <c r="I2341">
        <f t="shared" si="108"/>
        <v>0</v>
      </c>
      <c r="J2341">
        <f t="shared" si="109"/>
        <v>0</v>
      </c>
      <c r="L2341" t="str">
        <f t="shared" si="110"/>
        <v>6149BULL CREEK</v>
      </c>
      <c r="M2341" t="s">
        <v>2895</v>
      </c>
    </row>
    <row r="2342" spans="1:13">
      <c r="A2342" t="s">
        <v>2919</v>
      </c>
      <c r="B2342" t="s">
        <v>2921</v>
      </c>
      <c r="C2342" t="s">
        <v>113</v>
      </c>
      <c r="D2342">
        <v>1</v>
      </c>
      <c r="E2342">
        <v>0</v>
      </c>
      <c r="F2342">
        <v>2</v>
      </c>
      <c r="H2342" t="s">
        <v>116</v>
      </c>
      <c r="I2342">
        <f t="shared" si="108"/>
        <v>0</v>
      </c>
      <c r="J2342">
        <f t="shared" si="109"/>
        <v>0</v>
      </c>
      <c r="L2342" t="str">
        <f t="shared" si="110"/>
        <v>6149LEEMING</v>
      </c>
      <c r="M2342" t="s">
        <v>2895</v>
      </c>
    </row>
    <row r="2343" spans="1:13">
      <c r="A2343" t="s">
        <v>2922</v>
      </c>
      <c r="B2343" t="s">
        <v>2923</v>
      </c>
      <c r="C2343" t="s">
        <v>113</v>
      </c>
      <c r="D2343">
        <v>1</v>
      </c>
      <c r="E2343">
        <v>0</v>
      </c>
      <c r="F2343">
        <v>2</v>
      </c>
      <c r="H2343" t="s">
        <v>116</v>
      </c>
      <c r="I2343">
        <f t="shared" si="108"/>
        <v>0</v>
      </c>
      <c r="J2343">
        <f t="shared" si="109"/>
        <v>0</v>
      </c>
      <c r="L2343" t="str">
        <f t="shared" si="110"/>
        <v>6148FERNDALE</v>
      </c>
      <c r="M2343" t="s">
        <v>2895</v>
      </c>
    </row>
    <row r="2344" spans="1:13">
      <c r="A2344" t="s">
        <v>2922</v>
      </c>
      <c r="B2344" t="s">
        <v>2924</v>
      </c>
      <c r="C2344" t="s">
        <v>113</v>
      </c>
      <c r="D2344">
        <v>1</v>
      </c>
      <c r="E2344">
        <v>0</v>
      </c>
      <c r="F2344">
        <v>2</v>
      </c>
      <c r="H2344" t="s">
        <v>116</v>
      </c>
      <c r="I2344">
        <f t="shared" si="108"/>
        <v>0</v>
      </c>
      <c r="J2344">
        <f t="shared" si="109"/>
        <v>0</v>
      </c>
      <c r="L2344" t="str">
        <f t="shared" si="110"/>
        <v>6148RIVERTON</v>
      </c>
      <c r="M2344" t="s">
        <v>2895</v>
      </c>
    </row>
    <row r="2345" spans="1:13">
      <c r="A2345" t="s">
        <v>2922</v>
      </c>
      <c r="B2345" t="s">
        <v>2925</v>
      </c>
      <c r="C2345" t="s">
        <v>113</v>
      </c>
      <c r="D2345">
        <v>1</v>
      </c>
      <c r="E2345">
        <v>0</v>
      </c>
      <c r="F2345">
        <v>2</v>
      </c>
      <c r="H2345" t="s">
        <v>116</v>
      </c>
      <c r="I2345">
        <f t="shared" si="108"/>
        <v>0</v>
      </c>
      <c r="J2345">
        <f t="shared" si="109"/>
        <v>0</v>
      </c>
      <c r="L2345" t="str">
        <f t="shared" si="110"/>
        <v>6148ROSSMOYNE</v>
      </c>
      <c r="M2345" t="s">
        <v>2895</v>
      </c>
    </row>
    <row r="2346" spans="1:13">
      <c r="A2346" t="s">
        <v>2922</v>
      </c>
      <c r="B2346" t="s">
        <v>2926</v>
      </c>
      <c r="C2346" t="s">
        <v>113</v>
      </c>
      <c r="D2346">
        <v>1</v>
      </c>
      <c r="E2346">
        <v>0</v>
      </c>
      <c r="F2346">
        <v>2</v>
      </c>
      <c r="H2346" t="s">
        <v>116</v>
      </c>
      <c r="I2346">
        <f t="shared" si="108"/>
        <v>0</v>
      </c>
      <c r="J2346">
        <f t="shared" si="109"/>
        <v>0</v>
      </c>
      <c r="L2346" t="str">
        <f t="shared" si="110"/>
        <v>6148SHELLEY</v>
      </c>
      <c r="M2346" t="s">
        <v>2895</v>
      </c>
    </row>
    <row r="2347" spans="1:13">
      <c r="A2347" t="s">
        <v>2927</v>
      </c>
      <c r="B2347" t="s">
        <v>2928</v>
      </c>
      <c r="C2347" t="s">
        <v>113</v>
      </c>
      <c r="D2347">
        <v>1</v>
      </c>
      <c r="E2347">
        <v>0</v>
      </c>
      <c r="F2347">
        <v>2</v>
      </c>
      <c r="H2347" t="s">
        <v>116</v>
      </c>
      <c r="I2347">
        <f t="shared" si="108"/>
        <v>0</v>
      </c>
      <c r="J2347">
        <f t="shared" si="109"/>
        <v>0</v>
      </c>
      <c r="L2347" t="str">
        <f t="shared" si="110"/>
        <v>6147LANGFORD</v>
      </c>
      <c r="M2347" t="s">
        <v>2895</v>
      </c>
    </row>
    <row r="2348" spans="1:13">
      <c r="A2348" t="s">
        <v>2927</v>
      </c>
      <c r="B2348" t="s">
        <v>2929</v>
      </c>
      <c r="C2348" t="s">
        <v>113</v>
      </c>
      <c r="D2348">
        <v>1</v>
      </c>
      <c r="E2348">
        <v>0</v>
      </c>
      <c r="F2348">
        <v>2</v>
      </c>
      <c r="H2348" t="s">
        <v>116</v>
      </c>
      <c r="I2348">
        <f t="shared" si="108"/>
        <v>0</v>
      </c>
      <c r="J2348">
        <f t="shared" si="109"/>
        <v>0</v>
      </c>
      <c r="L2348" t="str">
        <f t="shared" si="110"/>
        <v>6147LYNWOOD</v>
      </c>
      <c r="M2348" t="s">
        <v>2895</v>
      </c>
    </row>
    <row r="2349" spans="1:13">
      <c r="A2349" t="s">
        <v>2927</v>
      </c>
      <c r="B2349" t="s">
        <v>2930</v>
      </c>
      <c r="C2349" t="s">
        <v>113</v>
      </c>
      <c r="D2349">
        <v>1</v>
      </c>
      <c r="E2349">
        <v>0</v>
      </c>
      <c r="F2349">
        <v>2</v>
      </c>
      <c r="H2349" t="s">
        <v>116</v>
      </c>
      <c r="I2349">
        <f t="shared" si="108"/>
        <v>0</v>
      </c>
      <c r="J2349">
        <f t="shared" si="109"/>
        <v>0</v>
      </c>
      <c r="L2349" t="str">
        <f t="shared" si="110"/>
        <v>6147PARKWOOD</v>
      </c>
      <c r="M2349" t="s">
        <v>2895</v>
      </c>
    </row>
    <row r="2350" spans="1:13">
      <c r="A2350" t="s">
        <v>2931</v>
      </c>
      <c r="B2350" t="s">
        <v>2932</v>
      </c>
      <c r="C2350" t="s">
        <v>113</v>
      </c>
      <c r="D2350">
        <v>4</v>
      </c>
      <c r="E2350">
        <v>0</v>
      </c>
      <c r="F2350">
        <v>0</v>
      </c>
      <c r="H2350" t="s">
        <v>116</v>
      </c>
      <c r="I2350">
        <f t="shared" si="108"/>
        <v>0</v>
      </c>
      <c r="J2350">
        <f t="shared" si="109"/>
        <v>0</v>
      </c>
      <c r="L2350" t="str">
        <f t="shared" si="110"/>
        <v>6126KEYSBROOK</v>
      </c>
      <c r="M2350" t="s">
        <v>2895</v>
      </c>
    </row>
    <row r="2351" spans="1:13">
      <c r="A2351" t="s">
        <v>2933</v>
      </c>
      <c r="B2351" t="s">
        <v>2934</v>
      </c>
      <c r="C2351" t="s">
        <v>113</v>
      </c>
      <c r="D2351">
        <v>2</v>
      </c>
      <c r="E2351">
        <v>0</v>
      </c>
      <c r="F2351">
        <v>2</v>
      </c>
      <c r="H2351" t="s">
        <v>116</v>
      </c>
      <c r="I2351">
        <f t="shared" si="108"/>
        <v>0</v>
      </c>
      <c r="J2351">
        <f t="shared" si="109"/>
        <v>0</v>
      </c>
      <c r="L2351" t="str">
        <f t="shared" si="110"/>
        <v>6125HOPELAND</v>
      </c>
      <c r="M2351" t="s">
        <v>2895</v>
      </c>
    </row>
    <row r="2352" spans="1:13">
      <c r="A2352" t="s">
        <v>2933</v>
      </c>
      <c r="B2352" t="s">
        <v>2935</v>
      </c>
      <c r="C2352" t="s">
        <v>113</v>
      </c>
      <c r="D2352">
        <v>2</v>
      </c>
      <c r="E2352">
        <v>0</v>
      </c>
      <c r="F2352">
        <v>2</v>
      </c>
      <c r="H2352" t="s">
        <v>116</v>
      </c>
      <c r="I2352">
        <f t="shared" si="108"/>
        <v>0</v>
      </c>
      <c r="J2352">
        <f t="shared" si="109"/>
        <v>0</v>
      </c>
      <c r="L2352" t="str">
        <f t="shared" si="110"/>
        <v>6125MARDELLA</v>
      </c>
      <c r="M2352" t="s">
        <v>2895</v>
      </c>
    </row>
    <row r="2353" spans="1:13">
      <c r="A2353" t="s">
        <v>2933</v>
      </c>
      <c r="B2353" t="s">
        <v>2936</v>
      </c>
      <c r="C2353" t="s">
        <v>113</v>
      </c>
      <c r="D2353">
        <v>2</v>
      </c>
      <c r="E2353">
        <v>0</v>
      </c>
      <c r="F2353">
        <v>2</v>
      </c>
      <c r="H2353" t="s">
        <v>116</v>
      </c>
      <c r="I2353">
        <f t="shared" si="108"/>
        <v>0</v>
      </c>
      <c r="J2353">
        <f t="shared" si="109"/>
        <v>0</v>
      </c>
      <c r="L2353" t="str">
        <f t="shared" si="110"/>
        <v>6125SERPENTINE</v>
      </c>
      <c r="M2353" t="s">
        <v>2895</v>
      </c>
    </row>
    <row r="2354" spans="1:13">
      <c r="A2354" t="s">
        <v>2937</v>
      </c>
      <c r="B2354" t="s">
        <v>2938</v>
      </c>
      <c r="C2354" t="s">
        <v>113</v>
      </c>
      <c r="D2354">
        <v>4</v>
      </c>
      <c r="E2354">
        <v>0</v>
      </c>
      <c r="F2354">
        <v>0</v>
      </c>
      <c r="H2354" t="s">
        <v>116</v>
      </c>
      <c r="I2354">
        <f t="shared" si="108"/>
        <v>0</v>
      </c>
      <c r="J2354">
        <f t="shared" si="109"/>
        <v>0</v>
      </c>
      <c r="L2354" t="str">
        <f t="shared" si="110"/>
        <v>6124JARRAHDALE</v>
      </c>
      <c r="M2354" t="s">
        <v>2895</v>
      </c>
    </row>
    <row r="2355" spans="1:13">
      <c r="A2355" t="s">
        <v>2939</v>
      </c>
      <c r="B2355" t="s">
        <v>2940</v>
      </c>
      <c r="C2355" t="s">
        <v>113</v>
      </c>
      <c r="D2355">
        <v>2</v>
      </c>
      <c r="E2355">
        <v>0</v>
      </c>
      <c r="F2355">
        <v>2</v>
      </c>
      <c r="H2355" t="s">
        <v>116</v>
      </c>
      <c r="I2355">
        <f t="shared" si="108"/>
        <v>0</v>
      </c>
      <c r="J2355">
        <f t="shared" si="109"/>
        <v>0</v>
      </c>
      <c r="L2355" t="str">
        <f t="shared" si="110"/>
        <v>6123MUNDIJONG</v>
      </c>
      <c r="M2355" t="s">
        <v>2895</v>
      </c>
    </row>
    <row r="2356" spans="1:13">
      <c r="A2356" t="s">
        <v>2939</v>
      </c>
      <c r="B2356" t="s">
        <v>2941</v>
      </c>
      <c r="C2356" t="s">
        <v>113</v>
      </c>
      <c r="D2356">
        <v>2</v>
      </c>
      <c r="E2356">
        <v>0</v>
      </c>
      <c r="F2356">
        <v>2</v>
      </c>
      <c r="H2356" t="s">
        <v>116</v>
      </c>
      <c r="I2356">
        <f t="shared" si="108"/>
        <v>0</v>
      </c>
      <c r="J2356">
        <f t="shared" si="109"/>
        <v>0</v>
      </c>
      <c r="L2356" t="str">
        <f t="shared" si="110"/>
        <v>6123WHITBY</v>
      </c>
      <c r="M2356" t="s">
        <v>2895</v>
      </c>
    </row>
    <row r="2357" spans="1:13">
      <c r="A2357" t="s">
        <v>2942</v>
      </c>
      <c r="B2357" t="s">
        <v>2943</v>
      </c>
      <c r="C2357" t="s">
        <v>113</v>
      </c>
      <c r="D2357">
        <v>1</v>
      </c>
      <c r="E2357">
        <v>0</v>
      </c>
      <c r="F2357">
        <v>2</v>
      </c>
      <c r="H2357" t="s">
        <v>116</v>
      </c>
      <c r="I2357">
        <f t="shared" si="108"/>
        <v>0</v>
      </c>
      <c r="J2357">
        <f t="shared" si="109"/>
        <v>0</v>
      </c>
      <c r="L2357" t="str">
        <f t="shared" si="110"/>
        <v>6122BYFORD</v>
      </c>
      <c r="M2357" t="s">
        <v>2895</v>
      </c>
    </row>
    <row r="2358" spans="1:13">
      <c r="A2358" t="s">
        <v>2942</v>
      </c>
      <c r="B2358" t="s">
        <v>2944</v>
      </c>
      <c r="C2358" t="s">
        <v>113</v>
      </c>
      <c r="D2358">
        <v>1</v>
      </c>
      <c r="E2358">
        <v>0</v>
      </c>
      <c r="F2358">
        <v>2</v>
      </c>
      <c r="H2358" t="s">
        <v>116</v>
      </c>
      <c r="I2358">
        <f t="shared" si="108"/>
        <v>0</v>
      </c>
      <c r="J2358">
        <f t="shared" si="109"/>
        <v>0</v>
      </c>
      <c r="L2358" t="str">
        <f t="shared" si="110"/>
        <v>6122CARDUP</v>
      </c>
      <c r="M2358" t="s">
        <v>2895</v>
      </c>
    </row>
    <row r="2359" spans="1:13">
      <c r="A2359" t="s">
        <v>2942</v>
      </c>
      <c r="B2359" t="s">
        <v>2945</v>
      </c>
      <c r="C2359" t="s">
        <v>113</v>
      </c>
      <c r="D2359">
        <v>1</v>
      </c>
      <c r="E2359">
        <v>0</v>
      </c>
      <c r="F2359">
        <v>2</v>
      </c>
      <c r="H2359" t="s">
        <v>116</v>
      </c>
      <c r="I2359">
        <f t="shared" si="108"/>
        <v>0</v>
      </c>
      <c r="J2359">
        <f t="shared" si="109"/>
        <v>0</v>
      </c>
      <c r="L2359" t="str">
        <f t="shared" si="110"/>
        <v>6122DARLING DOWNS</v>
      </c>
      <c r="M2359" t="s">
        <v>2895</v>
      </c>
    </row>
    <row r="2360" spans="1:13">
      <c r="A2360" t="s">
        <v>2942</v>
      </c>
      <c r="B2360" t="s">
        <v>2946</v>
      </c>
      <c r="C2360" t="s">
        <v>113</v>
      </c>
      <c r="D2360">
        <v>2</v>
      </c>
      <c r="E2360">
        <v>0</v>
      </c>
      <c r="F2360">
        <v>2</v>
      </c>
      <c r="H2360" t="s">
        <v>116</v>
      </c>
      <c r="I2360">
        <f t="shared" si="108"/>
        <v>0</v>
      </c>
      <c r="J2360">
        <f t="shared" si="109"/>
        <v>0</v>
      </c>
      <c r="L2360" t="str">
        <f t="shared" si="110"/>
        <v>6122KARRAKUP</v>
      </c>
      <c r="M2360" t="s">
        <v>2895</v>
      </c>
    </row>
    <row r="2361" spans="1:13">
      <c r="A2361" t="s">
        <v>2947</v>
      </c>
      <c r="B2361" t="s">
        <v>2948</v>
      </c>
      <c r="C2361" t="s">
        <v>113</v>
      </c>
      <c r="D2361">
        <v>1</v>
      </c>
      <c r="E2361">
        <v>0</v>
      </c>
      <c r="F2361">
        <v>2</v>
      </c>
      <c r="H2361" t="s">
        <v>116</v>
      </c>
      <c r="I2361">
        <f t="shared" si="108"/>
        <v>0</v>
      </c>
      <c r="J2361">
        <f t="shared" si="109"/>
        <v>0</v>
      </c>
      <c r="L2361" t="str">
        <f t="shared" si="110"/>
        <v>6121OAKFORD</v>
      </c>
      <c r="M2361" t="s">
        <v>2895</v>
      </c>
    </row>
    <row r="2362" spans="1:13">
      <c r="A2362" t="s">
        <v>2947</v>
      </c>
      <c r="B2362" t="s">
        <v>2949</v>
      </c>
      <c r="C2362" t="s">
        <v>113</v>
      </c>
      <c r="D2362">
        <v>1</v>
      </c>
      <c r="E2362">
        <v>0</v>
      </c>
      <c r="F2362">
        <v>2</v>
      </c>
      <c r="H2362" t="s">
        <v>116</v>
      </c>
      <c r="I2362">
        <f t="shared" si="108"/>
        <v>0</v>
      </c>
      <c r="J2362">
        <f t="shared" si="109"/>
        <v>0</v>
      </c>
      <c r="L2362" t="str">
        <f t="shared" si="110"/>
        <v>6121OLDBURY</v>
      </c>
      <c r="M2362" t="s">
        <v>2895</v>
      </c>
    </row>
    <row r="2363" spans="1:13">
      <c r="A2363" t="s">
        <v>2950</v>
      </c>
      <c r="B2363" t="s">
        <v>1065</v>
      </c>
      <c r="C2363" t="s">
        <v>113</v>
      </c>
      <c r="D2363">
        <v>1</v>
      </c>
      <c r="E2363">
        <v>0</v>
      </c>
      <c r="F2363">
        <v>2</v>
      </c>
      <c r="H2363" t="s">
        <v>116</v>
      </c>
      <c r="I2363">
        <f t="shared" si="108"/>
        <v>0</v>
      </c>
      <c r="J2363">
        <f t="shared" si="109"/>
        <v>0</v>
      </c>
      <c r="L2363" t="str">
        <f t="shared" si="110"/>
        <v>6112ARMADALE</v>
      </c>
      <c r="M2363" t="s">
        <v>2895</v>
      </c>
    </row>
    <row r="2364" spans="1:13">
      <c r="A2364" t="s">
        <v>2950</v>
      </c>
      <c r="B2364" t="s">
        <v>2951</v>
      </c>
      <c r="C2364" t="s">
        <v>113</v>
      </c>
      <c r="D2364">
        <v>1</v>
      </c>
      <c r="E2364">
        <v>0</v>
      </c>
      <c r="F2364">
        <v>2</v>
      </c>
      <c r="H2364" t="s">
        <v>116</v>
      </c>
      <c r="I2364">
        <f t="shared" si="108"/>
        <v>0</v>
      </c>
      <c r="J2364">
        <f t="shared" si="109"/>
        <v>0</v>
      </c>
      <c r="L2364" t="str">
        <f t="shared" si="110"/>
        <v>6112BEDFORDALE</v>
      </c>
      <c r="M2364" t="s">
        <v>2895</v>
      </c>
    </row>
    <row r="2365" spans="1:13">
      <c r="A2365" t="s">
        <v>2950</v>
      </c>
      <c r="B2365" t="s">
        <v>2952</v>
      </c>
      <c r="C2365" t="s">
        <v>113</v>
      </c>
      <c r="D2365">
        <v>1</v>
      </c>
      <c r="E2365">
        <v>0</v>
      </c>
      <c r="F2365">
        <v>2</v>
      </c>
      <c r="H2365" t="s">
        <v>116</v>
      </c>
      <c r="I2365">
        <f t="shared" si="108"/>
        <v>0</v>
      </c>
      <c r="J2365">
        <f t="shared" si="109"/>
        <v>0</v>
      </c>
      <c r="L2365" t="str">
        <f t="shared" si="110"/>
        <v>6112BROOKDALE</v>
      </c>
      <c r="M2365" t="s">
        <v>2895</v>
      </c>
    </row>
    <row r="2366" spans="1:13">
      <c r="A2366" t="s">
        <v>2950</v>
      </c>
      <c r="B2366" t="s">
        <v>2953</v>
      </c>
      <c r="C2366" t="s">
        <v>113</v>
      </c>
      <c r="D2366">
        <v>1</v>
      </c>
      <c r="E2366">
        <v>0</v>
      </c>
      <c r="F2366">
        <v>2</v>
      </c>
      <c r="H2366" t="s">
        <v>116</v>
      </c>
      <c r="I2366">
        <f t="shared" si="108"/>
        <v>0</v>
      </c>
      <c r="J2366">
        <f t="shared" si="109"/>
        <v>0</v>
      </c>
      <c r="L2366" t="str">
        <f t="shared" si="110"/>
        <v>6112FORRESTDALE</v>
      </c>
      <c r="M2366" t="s">
        <v>2895</v>
      </c>
    </row>
    <row r="2367" spans="1:13">
      <c r="A2367" t="s">
        <v>2950</v>
      </c>
      <c r="B2367" t="s">
        <v>2954</v>
      </c>
      <c r="C2367" t="s">
        <v>113</v>
      </c>
      <c r="D2367">
        <v>1</v>
      </c>
      <c r="E2367">
        <v>0</v>
      </c>
      <c r="F2367">
        <v>2</v>
      </c>
      <c r="H2367" t="s">
        <v>116</v>
      </c>
      <c r="I2367">
        <f t="shared" si="108"/>
        <v>0</v>
      </c>
      <c r="J2367">
        <f t="shared" si="109"/>
        <v>0</v>
      </c>
      <c r="L2367" t="str">
        <f t="shared" si="110"/>
        <v>6112HARRISDALE</v>
      </c>
      <c r="M2367" t="s">
        <v>2895</v>
      </c>
    </row>
    <row r="2368" spans="1:13">
      <c r="A2368" t="s">
        <v>2950</v>
      </c>
      <c r="B2368" t="s">
        <v>2955</v>
      </c>
      <c r="C2368" t="s">
        <v>113</v>
      </c>
      <c r="D2368">
        <v>1</v>
      </c>
      <c r="E2368">
        <v>0</v>
      </c>
      <c r="F2368">
        <v>2</v>
      </c>
      <c r="H2368" t="s">
        <v>116</v>
      </c>
      <c r="I2368">
        <f t="shared" si="108"/>
        <v>0</v>
      </c>
      <c r="J2368">
        <f t="shared" si="109"/>
        <v>0</v>
      </c>
      <c r="L2368" t="str">
        <f t="shared" si="110"/>
        <v>6112HAYNES</v>
      </c>
      <c r="M2368" t="s">
        <v>2895</v>
      </c>
    </row>
    <row r="2369" spans="1:13">
      <c r="A2369" t="s">
        <v>2950</v>
      </c>
      <c r="B2369" t="s">
        <v>2956</v>
      </c>
      <c r="C2369" t="s">
        <v>113</v>
      </c>
      <c r="D2369">
        <v>1</v>
      </c>
      <c r="E2369">
        <v>0</v>
      </c>
      <c r="F2369">
        <v>2</v>
      </c>
      <c r="H2369" t="s">
        <v>116</v>
      </c>
      <c r="I2369">
        <f t="shared" si="108"/>
        <v>0</v>
      </c>
      <c r="J2369">
        <f t="shared" si="109"/>
        <v>0</v>
      </c>
      <c r="L2369" t="str">
        <f t="shared" si="110"/>
        <v>6112HILBERT</v>
      </c>
      <c r="M2369" t="s">
        <v>2895</v>
      </c>
    </row>
    <row r="2370" spans="1:13">
      <c r="A2370" t="s">
        <v>2950</v>
      </c>
      <c r="B2370" t="s">
        <v>2957</v>
      </c>
      <c r="C2370" t="s">
        <v>113</v>
      </c>
      <c r="D2370">
        <v>1</v>
      </c>
      <c r="E2370">
        <v>0</v>
      </c>
      <c r="F2370">
        <v>2</v>
      </c>
      <c r="H2370" t="s">
        <v>116</v>
      </c>
      <c r="I2370">
        <f t="shared" ref="I2370:I2433" si="111">IF(ISERROR(VLOOKUP(A2370,SelPostCode,1,FALSE)),0,1)</f>
        <v>0</v>
      </c>
      <c r="J2370">
        <f t="shared" ref="J2370:J2433" si="112">IF(I2370=0,0,IF(ISERROR(VLOOKUP(B2370,SelSuburb,1,FALSE)),0,1))</f>
        <v>0</v>
      </c>
      <c r="L2370" t="str">
        <f t="shared" ref="L2370:L2433" si="113">CONCATENATE(A2370,B2370)</f>
        <v>6112MOUNT NASURA</v>
      </c>
      <c r="M2370" t="s">
        <v>2895</v>
      </c>
    </row>
    <row r="2371" spans="1:13">
      <c r="A2371" t="s">
        <v>2950</v>
      </c>
      <c r="B2371" t="s">
        <v>2958</v>
      </c>
      <c r="C2371" t="s">
        <v>113</v>
      </c>
      <c r="D2371">
        <v>1</v>
      </c>
      <c r="E2371">
        <v>0</v>
      </c>
      <c r="F2371">
        <v>2</v>
      </c>
      <c r="H2371" t="s">
        <v>116</v>
      </c>
      <c r="I2371">
        <f t="shared" si="111"/>
        <v>0</v>
      </c>
      <c r="J2371">
        <f t="shared" si="112"/>
        <v>0</v>
      </c>
      <c r="L2371" t="str">
        <f t="shared" si="113"/>
        <v>6112MOUNT RICHON</v>
      </c>
      <c r="M2371" t="s">
        <v>2895</v>
      </c>
    </row>
    <row r="2372" spans="1:13">
      <c r="A2372" t="s">
        <v>2950</v>
      </c>
      <c r="B2372" t="s">
        <v>2959</v>
      </c>
      <c r="C2372" t="s">
        <v>113</v>
      </c>
      <c r="D2372">
        <v>1</v>
      </c>
      <c r="E2372">
        <v>0</v>
      </c>
      <c r="F2372">
        <v>2</v>
      </c>
      <c r="H2372" t="s">
        <v>116</v>
      </c>
      <c r="I2372">
        <f t="shared" si="111"/>
        <v>0</v>
      </c>
      <c r="J2372">
        <f t="shared" si="112"/>
        <v>0</v>
      </c>
      <c r="L2372" t="str">
        <f t="shared" si="113"/>
        <v>6112PIARA WATERS</v>
      </c>
      <c r="M2372" t="s">
        <v>2895</v>
      </c>
    </row>
    <row r="2373" spans="1:13">
      <c r="A2373" t="s">
        <v>2950</v>
      </c>
      <c r="B2373" t="s">
        <v>2960</v>
      </c>
      <c r="C2373" t="s">
        <v>113</v>
      </c>
      <c r="D2373">
        <v>1</v>
      </c>
      <c r="E2373">
        <v>0</v>
      </c>
      <c r="F2373">
        <v>2</v>
      </c>
      <c r="H2373" t="s">
        <v>116</v>
      </c>
      <c r="I2373">
        <f t="shared" si="111"/>
        <v>0</v>
      </c>
      <c r="J2373">
        <f t="shared" si="112"/>
        <v>0</v>
      </c>
      <c r="L2373" t="str">
        <f t="shared" si="113"/>
        <v>6112SEVILLE GROVE</v>
      </c>
      <c r="M2373" t="s">
        <v>2895</v>
      </c>
    </row>
    <row r="2374" spans="1:13">
      <c r="A2374" t="s">
        <v>2950</v>
      </c>
      <c r="B2374" t="s">
        <v>2961</v>
      </c>
      <c r="C2374" t="s">
        <v>113</v>
      </c>
      <c r="D2374">
        <v>1</v>
      </c>
      <c r="E2374">
        <v>0</v>
      </c>
      <c r="F2374">
        <v>2</v>
      </c>
      <c r="H2374" t="s">
        <v>116</v>
      </c>
      <c r="I2374">
        <f t="shared" si="111"/>
        <v>0</v>
      </c>
      <c r="J2374">
        <f t="shared" si="112"/>
        <v>0</v>
      </c>
      <c r="L2374" t="str">
        <f t="shared" si="113"/>
        <v>6112WUNGONG</v>
      </c>
      <c r="M2374" t="s">
        <v>2895</v>
      </c>
    </row>
    <row r="2375" spans="1:13">
      <c r="A2375" t="s">
        <v>2962</v>
      </c>
      <c r="B2375" t="s">
        <v>2963</v>
      </c>
      <c r="C2375" t="s">
        <v>113</v>
      </c>
      <c r="D2375">
        <v>3</v>
      </c>
      <c r="E2375">
        <v>0</v>
      </c>
      <c r="F2375">
        <v>0</v>
      </c>
      <c r="H2375" t="s">
        <v>116</v>
      </c>
      <c r="I2375">
        <f t="shared" si="111"/>
        <v>0</v>
      </c>
      <c r="J2375">
        <f t="shared" si="112"/>
        <v>0</v>
      </c>
      <c r="L2375" t="str">
        <f t="shared" si="113"/>
        <v>6111ASHENDON</v>
      </c>
      <c r="M2375" t="s">
        <v>2895</v>
      </c>
    </row>
    <row r="2376" spans="1:13">
      <c r="A2376" t="s">
        <v>2962</v>
      </c>
      <c r="B2376" t="s">
        <v>2964</v>
      </c>
      <c r="C2376" t="s">
        <v>113</v>
      </c>
      <c r="D2376">
        <v>1</v>
      </c>
      <c r="E2376">
        <v>0</v>
      </c>
      <c r="F2376">
        <v>2</v>
      </c>
      <c r="H2376" t="s">
        <v>116</v>
      </c>
      <c r="I2376">
        <f t="shared" si="111"/>
        <v>0</v>
      </c>
      <c r="J2376">
        <f t="shared" si="112"/>
        <v>0</v>
      </c>
      <c r="L2376" t="str">
        <f t="shared" si="113"/>
        <v>6111CAMILLO</v>
      </c>
      <c r="M2376" t="s">
        <v>2895</v>
      </c>
    </row>
    <row r="2377" spans="1:13">
      <c r="A2377" t="s">
        <v>2962</v>
      </c>
      <c r="B2377" t="s">
        <v>2965</v>
      </c>
      <c r="C2377" t="s">
        <v>113</v>
      </c>
      <c r="D2377">
        <v>2</v>
      </c>
      <c r="E2377">
        <v>0</v>
      </c>
      <c r="F2377">
        <v>2</v>
      </c>
      <c r="H2377" t="s">
        <v>116</v>
      </c>
      <c r="I2377">
        <f t="shared" si="111"/>
        <v>0</v>
      </c>
      <c r="J2377">
        <f t="shared" si="112"/>
        <v>0</v>
      </c>
      <c r="L2377" t="str">
        <f t="shared" si="113"/>
        <v>6111CANNING MILLS</v>
      </c>
      <c r="M2377" t="s">
        <v>2895</v>
      </c>
    </row>
    <row r="2378" spans="1:13">
      <c r="A2378" t="s">
        <v>2962</v>
      </c>
      <c r="B2378" t="s">
        <v>2966</v>
      </c>
      <c r="C2378" t="s">
        <v>113</v>
      </c>
      <c r="D2378">
        <v>1</v>
      </c>
      <c r="E2378">
        <v>0</v>
      </c>
      <c r="F2378">
        <v>2</v>
      </c>
      <c r="H2378" t="s">
        <v>116</v>
      </c>
      <c r="I2378">
        <f t="shared" si="111"/>
        <v>0</v>
      </c>
      <c r="J2378">
        <f t="shared" si="112"/>
        <v>0</v>
      </c>
      <c r="L2378" t="str">
        <f t="shared" si="113"/>
        <v>6111CHAMPION LAKES</v>
      </c>
      <c r="M2378" t="s">
        <v>2895</v>
      </c>
    </row>
    <row r="2379" spans="1:13">
      <c r="A2379" t="s">
        <v>2962</v>
      </c>
      <c r="B2379" t="s">
        <v>2967</v>
      </c>
      <c r="C2379" t="s">
        <v>113</v>
      </c>
      <c r="D2379">
        <v>2</v>
      </c>
      <c r="E2379">
        <v>0</v>
      </c>
      <c r="F2379">
        <v>2</v>
      </c>
      <c r="H2379" t="s">
        <v>116</v>
      </c>
      <c r="I2379">
        <f t="shared" si="111"/>
        <v>0</v>
      </c>
      <c r="J2379">
        <f t="shared" si="112"/>
        <v>0</v>
      </c>
      <c r="L2379" t="str">
        <f t="shared" si="113"/>
        <v>6111ILLAWARRA</v>
      </c>
      <c r="M2379" t="s">
        <v>2895</v>
      </c>
    </row>
    <row r="2380" spans="1:13">
      <c r="A2380" t="s">
        <v>2962</v>
      </c>
      <c r="B2380" t="s">
        <v>2968</v>
      </c>
      <c r="C2380" t="s">
        <v>113</v>
      </c>
      <c r="D2380">
        <v>1</v>
      </c>
      <c r="E2380">
        <v>0</v>
      </c>
      <c r="F2380">
        <v>2</v>
      </c>
      <c r="H2380" t="s">
        <v>116</v>
      </c>
      <c r="I2380">
        <f t="shared" si="111"/>
        <v>0</v>
      </c>
      <c r="J2380">
        <f t="shared" si="112"/>
        <v>0</v>
      </c>
      <c r="L2380" t="str">
        <f t="shared" si="113"/>
        <v>6111KARRAGULLEN</v>
      </c>
      <c r="M2380" t="s">
        <v>2895</v>
      </c>
    </row>
    <row r="2381" spans="1:13">
      <c r="A2381" t="s">
        <v>2962</v>
      </c>
      <c r="B2381" t="s">
        <v>1067</v>
      </c>
      <c r="C2381" t="s">
        <v>113</v>
      </c>
      <c r="D2381">
        <v>1</v>
      </c>
      <c r="E2381">
        <v>0</v>
      </c>
      <c r="F2381">
        <v>2</v>
      </c>
      <c r="H2381" t="s">
        <v>116</v>
      </c>
      <c r="I2381">
        <f t="shared" si="111"/>
        <v>0</v>
      </c>
      <c r="J2381">
        <f t="shared" si="112"/>
        <v>0</v>
      </c>
      <c r="L2381" t="str">
        <f t="shared" si="113"/>
        <v>6111KELMSCOTT</v>
      </c>
      <c r="M2381" t="s">
        <v>2895</v>
      </c>
    </row>
    <row r="2382" spans="1:13">
      <c r="A2382" t="s">
        <v>2962</v>
      </c>
      <c r="B2382" t="s">
        <v>2969</v>
      </c>
      <c r="C2382" t="s">
        <v>113</v>
      </c>
      <c r="D2382">
        <v>1</v>
      </c>
      <c r="E2382">
        <v>0</v>
      </c>
      <c r="F2382">
        <v>2</v>
      </c>
      <c r="H2382" t="s">
        <v>116</v>
      </c>
      <c r="I2382">
        <f t="shared" si="111"/>
        <v>0</v>
      </c>
      <c r="J2382">
        <f t="shared" si="112"/>
        <v>0</v>
      </c>
      <c r="L2382" t="str">
        <f t="shared" si="113"/>
        <v>6111LESLEY</v>
      </c>
      <c r="M2382" t="s">
        <v>2895</v>
      </c>
    </row>
    <row r="2383" spans="1:13">
      <c r="A2383" t="s">
        <v>2962</v>
      </c>
      <c r="B2383" t="s">
        <v>2970</v>
      </c>
      <c r="C2383" t="s">
        <v>113</v>
      </c>
      <c r="D2383">
        <v>1</v>
      </c>
      <c r="E2383">
        <v>0</v>
      </c>
      <c r="F2383">
        <v>2</v>
      </c>
      <c r="H2383" t="s">
        <v>116</v>
      </c>
      <c r="I2383">
        <f t="shared" si="111"/>
        <v>0</v>
      </c>
      <c r="J2383">
        <f t="shared" si="112"/>
        <v>0</v>
      </c>
      <c r="L2383" t="str">
        <f t="shared" si="113"/>
        <v>6111ROLEYSTONE</v>
      </c>
      <c r="M2383" t="s">
        <v>2895</v>
      </c>
    </row>
    <row r="2384" spans="1:13">
      <c r="A2384" t="s">
        <v>2962</v>
      </c>
      <c r="B2384" t="s">
        <v>2971</v>
      </c>
      <c r="C2384" t="s">
        <v>113</v>
      </c>
      <c r="D2384">
        <v>1</v>
      </c>
      <c r="E2384">
        <v>0</v>
      </c>
      <c r="F2384">
        <v>2</v>
      </c>
      <c r="H2384" t="s">
        <v>116</v>
      </c>
      <c r="I2384">
        <f t="shared" si="111"/>
        <v>0</v>
      </c>
      <c r="J2384">
        <f t="shared" si="112"/>
        <v>0</v>
      </c>
      <c r="L2384" t="str">
        <f t="shared" si="113"/>
        <v>6111WESTFIELD</v>
      </c>
      <c r="M2384" t="s">
        <v>2895</v>
      </c>
    </row>
    <row r="2385" spans="1:13">
      <c r="A2385" t="s">
        <v>2972</v>
      </c>
      <c r="B2385" t="s">
        <v>1069</v>
      </c>
      <c r="C2385" t="s">
        <v>113</v>
      </c>
      <c r="D2385">
        <v>1</v>
      </c>
      <c r="E2385">
        <v>0</v>
      </c>
      <c r="F2385">
        <v>2</v>
      </c>
      <c r="H2385" t="s">
        <v>116</v>
      </c>
      <c r="I2385">
        <f t="shared" si="111"/>
        <v>0</v>
      </c>
      <c r="J2385">
        <f t="shared" si="112"/>
        <v>0</v>
      </c>
      <c r="L2385" t="str">
        <f t="shared" si="113"/>
        <v>6110GOSNELLS</v>
      </c>
      <c r="M2385" t="s">
        <v>2895</v>
      </c>
    </row>
    <row r="2386" spans="1:13">
      <c r="A2386" t="s">
        <v>2972</v>
      </c>
      <c r="B2386" t="s">
        <v>2973</v>
      </c>
      <c r="C2386" t="s">
        <v>113</v>
      </c>
      <c r="D2386">
        <v>1</v>
      </c>
      <c r="E2386">
        <v>0</v>
      </c>
      <c r="F2386">
        <v>2</v>
      </c>
      <c r="H2386" t="s">
        <v>116</v>
      </c>
      <c r="I2386">
        <f t="shared" si="111"/>
        <v>0</v>
      </c>
      <c r="J2386">
        <f t="shared" si="112"/>
        <v>0</v>
      </c>
      <c r="L2386" t="str">
        <f t="shared" si="113"/>
        <v>6110HUNTINGDALE</v>
      </c>
      <c r="M2386" t="s">
        <v>2895</v>
      </c>
    </row>
    <row r="2387" spans="1:13">
      <c r="A2387" t="s">
        <v>2972</v>
      </c>
      <c r="B2387" t="s">
        <v>2974</v>
      </c>
      <c r="C2387" t="s">
        <v>113</v>
      </c>
      <c r="D2387">
        <v>1</v>
      </c>
      <c r="E2387">
        <v>0</v>
      </c>
      <c r="F2387">
        <v>2</v>
      </c>
      <c r="H2387" t="s">
        <v>116</v>
      </c>
      <c r="I2387">
        <f t="shared" si="111"/>
        <v>0</v>
      </c>
      <c r="J2387">
        <f t="shared" si="112"/>
        <v>0</v>
      </c>
      <c r="L2387" t="str">
        <f t="shared" si="113"/>
        <v>6110MARTIN</v>
      </c>
      <c r="M2387" t="s">
        <v>2895</v>
      </c>
    </row>
    <row r="2388" spans="1:13">
      <c r="A2388" t="s">
        <v>2972</v>
      </c>
      <c r="B2388" t="s">
        <v>2975</v>
      </c>
      <c r="C2388" t="s">
        <v>113</v>
      </c>
      <c r="D2388">
        <v>1</v>
      </c>
      <c r="E2388">
        <v>0</v>
      </c>
      <c r="F2388">
        <v>2</v>
      </c>
      <c r="H2388" t="s">
        <v>116</v>
      </c>
      <c r="I2388">
        <f t="shared" si="111"/>
        <v>0</v>
      </c>
      <c r="J2388">
        <f t="shared" si="112"/>
        <v>0</v>
      </c>
      <c r="L2388" t="str">
        <f t="shared" si="113"/>
        <v>6110SOUTHERN RIVER</v>
      </c>
      <c r="M2388" t="s">
        <v>2895</v>
      </c>
    </row>
    <row r="2389" spans="1:13">
      <c r="A2389" t="s">
        <v>2976</v>
      </c>
      <c r="B2389" t="s">
        <v>1071</v>
      </c>
      <c r="C2389" t="s">
        <v>113</v>
      </c>
      <c r="D2389">
        <v>1</v>
      </c>
      <c r="E2389">
        <v>0</v>
      </c>
      <c r="F2389">
        <v>2</v>
      </c>
      <c r="H2389" t="s">
        <v>116</v>
      </c>
      <c r="I2389">
        <f t="shared" si="111"/>
        <v>0</v>
      </c>
      <c r="J2389">
        <f t="shared" si="112"/>
        <v>0</v>
      </c>
      <c r="L2389" t="str">
        <f t="shared" si="113"/>
        <v>6109MADDINGTON</v>
      </c>
      <c r="M2389" t="s">
        <v>2895</v>
      </c>
    </row>
    <row r="2390" spans="1:13">
      <c r="A2390" t="s">
        <v>2976</v>
      </c>
      <c r="B2390" t="s">
        <v>2977</v>
      </c>
      <c r="C2390" t="s">
        <v>113</v>
      </c>
      <c r="D2390">
        <v>1</v>
      </c>
      <c r="E2390">
        <v>0</v>
      </c>
      <c r="F2390">
        <v>2</v>
      </c>
      <c r="H2390" t="s">
        <v>116</v>
      </c>
      <c r="I2390">
        <f t="shared" si="111"/>
        <v>0</v>
      </c>
      <c r="J2390">
        <f t="shared" si="112"/>
        <v>0</v>
      </c>
      <c r="L2390" t="str">
        <f t="shared" si="113"/>
        <v>6109ORANGE GROVE</v>
      </c>
      <c r="M2390" t="s">
        <v>2895</v>
      </c>
    </row>
    <row r="2391" spans="1:13">
      <c r="A2391" t="s">
        <v>2978</v>
      </c>
      <c r="B2391" t="s">
        <v>1073</v>
      </c>
      <c r="C2391" t="s">
        <v>113</v>
      </c>
      <c r="D2391">
        <v>1</v>
      </c>
      <c r="E2391">
        <v>0</v>
      </c>
      <c r="F2391">
        <v>2</v>
      </c>
      <c r="H2391" t="s">
        <v>116</v>
      </c>
      <c r="I2391">
        <f t="shared" si="111"/>
        <v>0</v>
      </c>
      <c r="J2391">
        <f t="shared" si="112"/>
        <v>0</v>
      </c>
      <c r="L2391" t="str">
        <f t="shared" si="113"/>
        <v>6108THORNLIE</v>
      </c>
      <c r="M2391" t="s">
        <v>2895</v>
      </c>
    </row>
    <row r="2392" spans="1:13">
      <c r="A2392" t="s">
        <v>2979</v>
      </c>
      <c r="B2392" t="s">
        <v>2980</v>
      </c>
      <c r="C2392" t="s">
        <v>113</v>
      </c>
      <c r="D2392">
        <v>1</v>
      </c>
      <c r="E2392">
        <v>0</v>
      </c>
      <c r="F2392">
        <v>2</v>
      </c>
      <c r="G2392" t="s">
        <v>1060</v>
      </c>
      <c r="H2392" t="s">
        <v>116</v>
      </c>
      <c r="I2392">
        <f t="shared" si="111"/>
        <v>0</v>
      </c>
      <c r="J2392">
        <f t="shared" si="112"/>
        <v>0</v>
      </c>
      <c r="L2392" t="str">
        <f t="shared" si="113"/>
        <v>6107BECKENHAM</v>
      </c>
      <c r="M2392" t="s">
        <v>2895</v>
      </c>
    </row>
    <row r="2393" spans="1:13">
      <c r="A2393" t="s">
        <v>2979</v>
      </c>
      <c r="B2393" t="s">
        <v>1075</v>
      </c>
      <c r="C2393" t="s">
        <v>113</v>
      </c>
      <c r="D2393">
        <v>1</v>
      </c>
      <c r="E2393">
        <v>0</v>
      </c>
      <c r="F2393">
        <v>2</v>
      </c>
      <c r="G2393" t="s">
        <v>1060</v>
      </c>
      <c r="H2393" t="s">
        <v>116</v>
      </c>
      <c r="I2393">
        <f t="shared" si="111"/>
        <v>0</v>
      </c>
      <c r="J2393">
        <f t="shared" si="112"/>
        <v>0</v>
      </c>
      <c r="L2393" t="str">
        <f t="shared" si="113"/>
        <v>6107CANNINGTON</v>
      </c>
      <c r="M2393" t="s">
        <v>2895</v>
      </c>
    </row>
    <row r="2394" spans="1:13">
      <c r="A2394" t="s">
        <v>2979</v>
      </c>
      <c r="B2394" t="s">
        <v>2981</v>
      </c>
      <c r="C2394" t="s">
        <v>113</v>
      </c>
      <c r="D2394">
        <v>1</v>
      </c>
      <c r="E2394">
        <v>0</v>
      </c>
      <c r="F2394">
        <v>2</v>
      </c>
      <c r="G2394" t="s">
        <v>1060</v>
      </c>
      <c r="H2394" t="s">
        <v>116</v>
      </c>
      <c r="I2394">
        <f t="shared" si="111"/>
        <v>0</v>
      </c>
      <c r="J2394">
        <f t="shared" si="112"/>
        <v>0</v>
      </c>
      <c r="L2394" t="str">
        <f t="shared" si="113"/>
        <v>6107EAST CANNINGTON</v>
      </c>
      <c r="M2394" t="s">
        <v>2895</v>
      </c>
    </row>
    <row r="2395" spans="1:13">
      <c r="A2395" t="s">
        <v>2979</v>
      </c>
      <c r="B2395" t="s">
        <v>2982</v>
      </c>
      <c r="C2395" t="s">
        <v>113</v>
      </c>
      <c r="D2395">
        <v>1</v>
      </c>
      <c r="E2395">
        <v>0</v>
      </c>
      <c r="F2395">
        <v>2</v>
      </c>
      <c r="G2395" t="s">
        <v>1060</v>
      </c>
      <c r="H2395" t="s">
        <v>116</v>
      </c>
      <c r="I2395">
        <f t="shared" si="111"/>
        <v>0</v>
      </c>
      <c r="J2395">
        <f t="shared" si="112"/>
        <v>0</v>
      </c>
      <c r="L2395" t="str">
        <f t="shared" si="113"/>
        <v>6107KENWICK</v>
      </c>
      <c r="M2395" t="s">
        <v>2895</v>
      </c>
    </row>
    <row r="2396" spans="1:13">
      <c r="A2396" t="s">
        <v>2979</v>
      </c>
      <c r="B2396" t="s">
        <v>2983</v>
      </c>
      <c r="C2396" t="s">
        <v>113</v>
      </c>
      <c r="D2396">
        <v>1</v>
      </c>
      <c r="E2396">
        <v>0</v>
      </c>
      <c r="F2396">
        <v>2</v>
      </c>
      <c r="G2396" t="s">
        <v>1060</v>
      </c>
      <c r="H2396" t="s">
        <v>116</v>
      </c>
      <c r="I2396">
        <f t="shared" si="111"/>
        <v>0</v>
      </c>
      <c r="J2396">
        <f t="shared" si="112"/>
        <v>0</v>
      </c>
      <c r="L2396" t="str">
        <f t="shared" si="113"/>
        <v>6107QUEENS PARK</v>
      </c>
      <c r="M2396" t="s">
        <v>2895</v>
      </c>
    </row>
    <row r="2397" spans="1:13">
      <c r="A2397" t="s">
        <v>2979</v>
      </c>
      <c r="B2397" t="s">
        <v>906</v>
      </c>
      <c r="C2397" t="s">
        <v>113</v>
      </c>
      <c r="D2397">
        <v>1</v>
      </c>
      <c r="E2397">
        <v>0</v>
      </c>
      <c r="F2397">
        <v>2</v>
      </c>
      <c r="G2397" t="s">
        <v>1060</v>
      </c>
      <c r="H2397" t="s">
        <v>116</v>
      </c>
      <c r="I2397">
        <f t="shared" si="111"/>
        <v>0</v>
      </c>
      <c r="J2397">
        <f t="shared" si="112"/>
        <v>0</v>
      </c>
      <c r="L2397" t="str">
        <f t="shared" si="113"/>
        <v>6107WATTLE GROVE</v>
      </c>
      <c r="M2397" t="s">
        <v>2895</v>
      </c>
    </row>
    <row r="2398" spans="1:13">
      <c r="A2398" t="s">
        <v>2979</v>
      </c>
      <c r="B2398" t="s">
        <v>2984</v>
      </c>
      <c r="C2398" t="s">
        <v>113</v>
      </c>
      <c r="D2398">
        <v>1</v>
      </c>
      <c r="E2398">
        <v>0</v>
      </c>
      <c r="F2398">
        <v>2</v>
      </c>
      <c r="G2398" t="s">
        <v>1060</v>
      </c>
      <c r="H2398" t="s">
        <v>116</v>
      </c>
      <c r="I2398">
        <f t="shared" si="111"/>
        <v>0</v>
      </c>
      <c r="J2398">
        <f t="shared" si="112"/>
        <v>0</v>
      </c>
      <c r="L2398" t="str">
        <f t="shared" si="113"/>
        <v>6107WILSON</v>
      </c>
      <c r="M2398" t="s">
        <v>2895</v>
      </c>
    </row>
    <row r="2399" spans="1:13">
      <c r="A2399" t="s">
        <v>2985</v>
      </c>
      <c r="B2399" t="s">
        <v>2986</v>
      </c>
      <c r="C2399" t="s">
        <v>113</v>
      </c>
      <c r="D2399">
        <v>1</v>
      </c>
      <c r="E2399">
        <v>0</v>
      </c>
      <c r="F2399">
        <v>2</v>
      </c>
      <c r="H2399" t="s">
        <v>116</v>
      </c>
      <c r="I2399">
        <f t="shared" si="111"/>
        <v>0</v>
      </c>
      <c r="J2399">
        <f t="shared" si="112"/>
        <v>0</v>
      </c>
      <c r="L2399" t="str">
        <f t="shared" si="113"/>
        <v>6106WELSHPOOL</v>
      </c>
      <c r="M2399" t="s">
        <v>2895</v>
      </c>
    </row>
    <row r="2400" spans="1:13">
      <c r="A2400" t="s">
        <v>2987</v>
      </c>
      <c r="B2400" t="s">
        <v>1077</v>
      </c>
      <c r="C2400" t="s">
        <v>113</v>
      </c>
      <c r="D2400">
        <v>1</v>
      </c>
      <c r="E2400">
        <v>0</v>
      </c>
      <c r="F2400">
        <v>2</v>
      </c>
      <c r="H2400" t="s">
        <v>116</v>
      </c>
      <c r="I2400">
        <f t="shared" si="111"/>
        <v>0</v>
      </c>
      <c r="J2400">
        <f t="shared" si="112"/>
        <v>0</v>
      </c>
      <c r="L2400" t="str">
        <f t="shared" si="113"/>
        <v>6105CLOVERDALE</v>
      </c>
      <c r="M2400" t="s">
        <v>2895</v>
      </c>
    </row>
    <row r="2401" spans="1:13">
      <c r="A2401" t="s">
        <v>2987</v>
      </c>
      <c r="B2401" t="s">
        <v>2988</v>
      </c>
      <c r="C2401" t="s">
        <v>113</v>
      </c>
      <c r="D2401">
        <v>1</v>
      </c>
      <c r="E2401">
        <v>0</v>
      </c>
      <c r="F2401">
        <v>2</v>
      </c>
      <c r="H2401" t="s">
        <v>116</v>
      </c>
      <c r="I2401">
        <f t="shared" si="111"/>
        <v>0</v>
      </c>
      <c r="J2401">
        <f t="shared" si="112"/>
        <v>0</v>
      </c>
      <c r="L2401" t="str">
        <f t="shared" si="113"/>
        <v>6105KEWDALE</v>
      </c>
      <c r="M2401" t="s">
        <v>2895</v>
      </c>
    </row>
    <row r="2402" spans="1:13">
      <c r="A2402" t="s">
        <v>2987</v>
      </c>
      <c r="B2402" t="s">
        <v>2989</v>
      </c>
      <c r="C2402" t="s">
        <v>113</v>
      </c>
      <c r="D2402">
        <v>5</v>
      </c>
      <c r="E2402">
        <v>0</v>
      </c>
      <c r="F2402">
        <v>0</v>
      </c>
      <c r="H2402" t="s">
        <v>116</v>
      </c>
      <c r="I2402">
        <f t="shared" si="111"/>
        <v>0</v>
      </c>
      <c r="J2402">
        <f t="shared" si="112"/>
        <v>0</v>
      </c>
      <c r="L2402" t="str">
        <f t="shared" si="113"/>
        <v>6105PERTH AIRPORT</v>
      </c>
      <c r="M2402" t="s">
        <v>2895</v>
      </c>
    </row>
    <row r="2403" spans="1:13">
      <c r="A2403" t="s">
        <v>2990</v>
      </c>
      <c r="B2403" t="s">
        <v>2991</v>
      </c>
      <c r="C2403" t="s">
        <v>113</v>
      </c>
      <c r="D2403">
        <v>1</v>
      </c>
      <c r="E2403">
        <v>0</v>
      </c>
      <c r="F2403">
        <v>2</v>
      </c>
      <c r="H2403" t="s">
        <v>116</v>
      </c>
      <c r="I2403">
        <f t="shared" si="111"/>
        <v>0</v>
      </c>
      <c r="J2403">
        <f t="shared" si="112"/>
        <v>0</v>
      </c>
      <c r="L2403" t="str">
        <f t="shared" si="113"/>
        <v>6104ASCOT</v>
      </c>
      <c r="M2403" t="s">
        <v>2895</v>
      </c>
    </row>
    <row r="2404" spans="1:13">
      <c r="A2404" t="s">
        <v>2990</v>
      </c>
      <c r="B2404" t="s">
        <v>1079</v>
      </c>
      <c r="C2404" t="s">
        <v>113</v>
      </c>
      <c r="D2404">
        <v>1</v>
      </c>
      <c r="E2404">
        <v>0</v>
      </c>
      <c r="F2404">
        <v>2</v>
      </c>
      <c r="H2404" t="s">
        <v>116</v>
      </c>
      <c r="I2404">
        <f t="shared" si="111"/>
        <v>0</v>
      </c>
      <c r="J2404">
        <f t="shared" si="112"/>
        <v>0</v>
      </c>
      <c r="L2404" t="str">
        <f t="shared" si="113"/>
        <v>6104BELMONT</v>
      </c>
      <c r="M2404" t="s">
        <v>2895</v>
      </c>
    </row>
    <row r="2405" spans="1:13">
      <c r="A2405" t="s">
        <v>2990</v>
      </c>
      <c r="B2405" t="s">
        <v>2992</v>
      </c>
      <c r="C2405" t="s">
        <v>113</v>
      </c>
      <c r="D2405">
        <v>1</v>
      </c>
      <c r="E2405">
        <v>0</v>
      </c>
      <c r="F2405">
        <v>2</v>
      </c>
      <c r="H2405" t="s">
        <v>116</v>
      </c>
      <c r="I2405">
        <f t="shared" si="111"/>
        <v>0</v>
      </c>
      <c r="J2405">
        <f t="shared" si="112"/>
        <v>0</v>
      </c>
      <c r="L2405" t="str">
        <f t="shared" si="113"/>
        <v>6104REDCLIFFE</v>
      </c>
      <c r="M2405" t="s">
        <v>2895</v>
      </c>
    </row>
    <row r="2406" spans="1:13">
      <c r="A2406" t="s">
        <v>2993</v>
      </c>
      <c r="B2406" t="s">
        <v>2994</v>
      </c>
      <c r="C2406" t="s">
        <v>113</v>
      </c>
      <c r="D2406">
        <v>1</v>
      </c>
      <c r="E2406">
        <v>0</v>
      </c>
      <c r="F2406">
        <v>2</v>
      </c>
      <c r="H2406" t="s">
        <v>116</v>
      </c>
      <c r="I2406">
        <f t="shared" si="111"/>
        <v>0</v>
      </c>
      <c r="J2406">
        <f t="shared" si="112"/>
        <v>0</v>
      </c>
      <c r="L2406" t="str">
        <f t="shared" si="113"/>
        <v>6103RIVERVALE</v>
      </c>
      <c r="M2406" t="s">
        <v>2895</v>
      </c>
    </row>
    <row r="2407" spans="1:13">
      <c r="A2407" t="s">
        <v>2995</v>
      </c>
      <c r="B2407" t="s">
        <v>1081</v>
      </c>
      <c r="C2407" t="s">
        <v>113</v>
      </c>
      <c r="D2407">
        <v>1</v>
      </c>
      <c r="E2407">
        <v>0</v>
      </c>
      <c r="F2407">
        <v>2</v>
      </c>
      <c r="H2407" t="s">
        <v>116</v>
      </c>
      <c r="I2407">
        <f t="shared" si="111"/>
        <v>0</v>
      </c>
      <c r="J2407">
        <f t="shared" si="112"/>
        <v>0</v>
      </c>
      <c r="L2407" t="str">
        <f t="shared" si="113"/>
        <v>6102BENTLEY</v>
      </c>
      <c r="M2407" t="s">
        <v>2895</v>
      </c>
    </row>
    <row r="2408" spans="1:13">
      <c r="A2408" t="s">
        <v>2995</v>
      </c>
      <c r="B2408" t="s">
        <v>2996</v>
      </c>
      <c r="C2408" t="s">
        <v>113</v>
      </c>
      <c r="D2408">
        <v>1</v>
      </c>
      <c r="E2408">
        <v>0</v>
      </c>
      <c r="F2408">
        <v>2</v>
      </c>
      <c r="H2408" t="s">
        <v>116</v>
      </c>
      <c r="I2408">
        <f t="shared" si="111"/>
        <v>0</v>
      </c>
      <c r="J2408">
        <f t="shared" si="112"/>
        <v>0</v>
      </c>
      <c r="L2408" t="str">
        <f t="shared" si="113"/>
        <v>6102BENTLEY SOUTH</v>
      </c>
      <c r="M2408" t="s">
        <v>2895</v>
      </c>
    </row>
    <row r="2409" spans="1:13">
      <c r="A2409" t="s">
        <v>2995</v>
      </c>
      <c r="B2409" t="s">
        <v>2997</v>
      </c>
      <c r="C2409" t="s">
        <v>113</v>
      </c>
      <c r="D2409">
        <v>1</v>
      </c>
      <c r="E2409">
        <v>0</v>
      </c>
      <c r="F2409">
        <v>2</v>
      </c>
      <c r="H2409" t="s">
        <v>116</v>
      </c>
      <c r="I2409">
        <f t="shared" si="111"/>
        <v>0</v>
      </c>
      <c r="J2409">
        <f t="shared" si="112"/>
        <v>0</v>
      </c>
      <c r="L2409" t="str">
        <f t="shared" si="113"/>
        <v>6102ST JAMES</v>
      </c>
      <c r="M2409" t="s">
        <v>2895</v>
      </c>
    </row>
    <row r="2410" spans="1:13">
      <c r="A2410" t="s">
        <v>2998</v>
      </c>
      <c r="B2410" t="s">
        <v>2999</v>
      </c>
      <c r="C2410" t="s">
        <v>113</v>
      </c>
      <c r="D2410">
        <v>1</v>
      </c>
      <c r="E2410">
        <v>0</v>
      </c>
      <c r="F2410">
        <v>2</v>
      </c>
      <c r="H2410" t="s">
        <v>116</v>
      </c>
      <c r="I2410">
        <f t="shared" si="111"/>
        <v>0</v>
      </c>
      <c r="J2410">
        <f t="shared" si="112"/>
        <v>0</v>
      </c>
      <c r="L2410" t="str">
        <f t="shared" si="113"/>
        <v>6101CARLISLE</v>
      </c>
      <c r="M2410" t="s">
        <v>2895</v>
      </c>
    </row>
    <row r="2411" spans="1:13">
      <c r="A2411" t="s">
        <v>2998</v>
      </c>
      <c r="B2411" t="s">
        <v>3000</v>
      </c>
      <c r="C2411" t="s">
        <v>113</v>
      </c>
      <c r="D2411">
        <v>1</v>
      </c>
      <c r="E2411">
        <v>0</v>
      </c>
      <c r="F2411">
        <v>2</v>
      </c>
      <c r="H2411" t="s">
        <v>116</v>
      </c>
      <c r="I2411">
        <f t="shared" si="111"/>
        <v>0</v>
      </c>
      <c r="J2411">
        <f t="shared" si="112"/>
        <v>0</v>
      </c>
      <c r="L2411" t="str">
        <f t="shared" si="113"/>
        <v>6101CARLISLE NORTH</v>
      </c>
      <c r="M2411" t="s">
        <v>2895</v>
      </c>
    </row>
    <row r="2412" spans="1:13">
      <c r="A2412" t="s">
        <v>2998</v>
      </c>
      <c r="B2412" t="s">
        <v>3001</v>
      </c>
      <c r="C2412" t="s">
        <v>113</v>
      </c>
      <c r="D2412">
        <v>1</v>
      </c>
      <c r="E2412">
        <v>0</v>
      </c>
      <c r="F2412">
        <v>2</v>
      </c>
      <c r="H2412" t="s">
        <v>116</v>
      </c>
      <c r="I2412">
        <f t="shared" si="111"/>
        <v>0</v>
      </c>
      <c r="J2412">
        <f t="shared" si="112"/>
        <v>0</v>
      </c>
      <c r="L2412" t="str">
        <f t="shared" si="113"/>
        <v>6101CARLISLE SOUTH</v>
      </c>
      <c r="M2412" t="s">
        <v>2895</v>
      </c>
    </row>
    <row r="2413" spans="1:13">
      <c r="A2413" t="s">
        <v>2998</v>
      </c>
      <c r="B2413" t="s">
        <v>1083</v>
      </c>
      <c r="C2413" t="s">
        <v>113</v>
      </c>
      <c r="D2413">
        <v>1</v>
      </c>
      <c r="E2413">
        <v>0</v>
      </c>
      <c r="F2413">
        <v>2</v>
      </c>
      <c r="H2413" t="s">
        <v>116</v>
      </c>
      <c r="I2413">
        <f t="shared" si="111"/>
        <v>0</v>
      </c>
      <c r="J2413">
        <f t="shared" si="112"/>
        <v>0</v>
      </c>
      <c r="L2413" t="str">
        <f t="shared" si="113"/>
        <v>6101EAST VICTORIA PARK</v>
      </c>
      <c r="M2413" t="s">
        <v>2895</v>
      </c>
    </row>
    <row r="2414" spans="1:13">
      <c r="A2414" t="s">
        <v>3002</v>
      </c>
      <c r="B2414" t="s">
        <v>3003</v>
      </c>
      <c r="C2414" t="s">
        <v>113</v>
      </c>
      <c r="D2414">
        <v>1</v>
      </c>
      <c r="E2414">
        <v>0</v>
      </c>
      <c r="F2414">
        <v>2</v>
      </c>
      <c r="H2414" t="s">
        <v>116</v>
      </c>
      <c r="I2414">
        <f t="shared" si="111"/>
        <v>0</v>
      </c>
      <c r="J2414">
        <f t="shared" si="112"/>
        <v>0</v>
      </c>
      <c r="L2414" t="str">
        <f t="shared" si="113"/>
        <v>6100BURSWOOD</v>
      </c>
      <c r="M2414" t="s">
        <v>2895</v>
      </c>
    </row>
    <row r="2415" spans="1:13">
      <c r="A2415" t="s">
        <v>3002</v>
      </c>
      <c r="B2415" t="s">
        <v>3004</v>
      </c>
      <c r="C2415" t="s">
        <v>113</v>
      </c>
      <c r="D2415">
        <v>1</v>
      </c>
      <c r="E2415">
        <v>0</v>
      </c>
      <c r="F2415">
        <v>2</v>
      </c>
      <c r="H2415" t="s">
        <v>116</v>
      </c>
      <c r="I2415">
        <f t="shared" si="111"/>
        <v>0</v>
      </c>
      <c r="J2415">
        <f t="shared" si="112"/>
        <v>0</v>
      </c>
      <c r="L2415" t="str">
        <f t="shared" si="113"/>
        <v>6100LATHLAIN</v>
      </c>
      <c r="M2415" t="s">
        <v>2895</v>
      </c>
    </row>
    <row r="2416" spans="1:13">
      <c r="A2416" t="s">
        <v>3002</v>
      </c>
      <c r="B2416" t="s">
        <v>1086</v>
      </c>
      <c r="C2416" t="s">
        <v>113</v>
      </c>
      <c r="D2416">
        <v>1</v>
      </c>
      <c r="E2416">
        <v>0</v>
      </c>
      <c r="F2416">
        <v>2</v>
      </c>
      <c r="H2416" t="s">
        <v>116</v>
      </c>
      <c r="I2416">
        <f t="shared" si="111"/>
        <v>0</v>
      </c>
      <c r="J2416">
        <f t="shared" si="112"/>
        <v>0</v>
      </c>
      <c r="L2416" t="str">
        <f t="shared" si="113"/>
        <v>6100VICTORIA PARK</v>
      </c>
      <c r="M2416" t="s">
        <v>2895</v>
      </c>
    </row>
    <row r="2417" spans="1:13">
      <c r="A2417" t="s">
        <v>3005</v>
      </c>
      <c r="B2417" t="s">
        <v>1116</v>
      </c>
      <c r="C2417" t="s">
        <v>113</v>
      </c>
      <c r="D2417">
        <v>1</v>
      </c>
      <c r="E2417">
        <v>0</v>
      </c>
      <c r="F2417">
        <v>2</v>
      </c>
      <c r="H2417" t="s">
        <v>116</v>
      </c>
      <c r="I2417">
        <f t="shared" si="111"/>
        <v>0</v>
      </c>
      <c r="J2417">
        <f t="shared" si="112"/>
        <v>0</v>
      </c>
      <c r="L2417" t="str">
        <f t="shared" si="113"/>
        <v>6090MALAGA</v>
      </c>
      <c r="M2417" t="s">
        <v>1499</v>
      </c>
    </row>
    <row r="2418" spans="1:13">
      <c r="A2418" t="s">
        <v>3006</v>
      </c>
      <c r="B2418" t="s">
        <v>3007</v>
      </c>
      <c r="C2418" t="s">
        <v>113</v>
      </c>
      <c r="D2418">
        <v>4</v>
      </c>
      <c r="E2418">
        <v>0</v>
      </c>
      <c r="F2418">
        <v>0</v>
      </c>
      <c r="H2418" t="s">
        <v>116</v>
      </c>
      <c r="I2418">
        <f t="shared" si="111"/>
        <v>0</v>
      </c>
      <c r="J2418">
        <f t="shared" si="112"/>
        <v>0</v>
      </c>
      <c r="L2418" t="str">
        <f t="shared" si="113"/>
        <v>6084AVON VALLEY NATIONAL PARK</v>
      </c>
      <c r="M2418" t="s">
        <v>1499</v>
      </c>
    </row>
    <row r="2419" spans="1:13">
      <c r="A2419" t="s">
        <v>3006</v>
      </c>
      <c r="B2419" t="s">
        <v>3008</v>
      </c>
      <c r="C2419" t="s">
        <v>113</v>
      </c>
      <c r="D2419">
        <v>2</v>
      </c>
      <c r="E2419">
        <v>0</v>
      </c>
      <c r="F2419">
        <v>2</v>
      </c>
      <c r="H2419" t="s">
        <v>116</v>
      </c>
      <c r="I2419">
        <f t="shared" si="111"/>
        <v>0</v>
      </c>
      <c r="J2419">
        <f t="shared" si="112"/>
        <v>0</v>
      </c>
      <c r="L2419" t="str">
        <f t="shared" si="113"/>
        <v>6084BULLSBROOK</v>
      </c>
      <c r="M2419" t="s">
        <v>1499</v>
      </c>
    </row>
    <row r="2420" spans="1:13">
      <c r="A2420" t="s">
        <v>3006</v>
      </c>
      <c r="B2420" t="s">
        <v>3009</v>
      </c>
      <c r="C2420" t="s">
        <v>113</v>
      </c>
      <c r="D2420">
        <v>4</v>
      </c>
      <c r="E2420">
        <v>0</v>
      </c>
      <c r="F2420">
        <v>0</v>
      </c>
      <c r="H2420" t="s">
        <v>116</v>
      </c>
      <c r="I2420">
        <f t="shared" si="111"/>
        <v>0</v>
      </c>
      <c r="J2420">
        <f t="shared" si="112"/>
        <v>0</v>
      </c>
      <c r="L2420" t="str">
        <f t="shared" si="113"/>
        <v>6084CHITTERING</v>
      </c>
      <c r="M2420" t="s">
        <v>1499</v>
      </c>
    </row>
    <row r="2421" spans="1:13">
      <c r="A2421" t="s">
        <v>3006</v>
      </c>
      <c r="B2421" t="s">
        <v>3010</v>
      </c>
      <c r="C2421" t="s">
        <v>113</v>
      </c>
      <c r="D2421">
        <v>4</v>
      </c>
      <c r="E2421">
        <v>0</v>
      </c>
      <c r="F2421">
        <v>0</v>
      </c>
      <c r="H2421" t="s">
        <v>116</v>
      </c>
      <c r="I2421">
        <f t="shared" si="111"/>
        <v>0</v>
      </c>
      <c r="J2421">
        <f t="shared" si="112"/>
        <v>0</v>
      </c>
      <c r="L2421" t="str">
        <f t="shared" si="113"/>
        <v>6084LOWER CHITTERING</v>
      </c>
      <c r="M2421" t="s">
        <v>1499</v>
      </c>
    </row>
    <row r="2422" spans="1:13">
      <c r="A2422" t="s">
        <v>3006</v>
      </c>
      <c r="B2422" t="s">
        <v>3011</v>
      </c>
      <c r="C2422" t="s">
        <v>113</v>
      </c>
      <c r="D2422">
        <v>1</v>
      </c>
      <c r="E2422">
        <v>0</v>
      </c>
      <c r="F2422">
        <v>2</v>
      </c>
      <c r="H2422" t="s">
        <v>116</v>
      </c>
      <c r="I2422">
        <f t="shared" si="111"/>
        <v>0</v>
      </c>
      <c r="J2422">
        <f t="shared" si="112"/>
        <v>0</v>
      </c>
      <c r="L2422" t="str">
        <f t="shared" si="113"/>
        <v>6084WALYUNGA NATIONAL PARK</v>
      </c>
      <c r="M2422" t="s">
        <v>1499</v>
      </c>
    </row>
    <row r="2423" spans="1:13">
      <c r="A2423" t="s">
        <v>3012</v>
      </c>
      <c r="B2423" t="s">
        <v>3013</v>
      </c>
      <c r="C2423" t="s">
        <v>113</v>
      </c>
      <c r="D2423">
        <v>1</v>
      </c>
      <c r="E2423">
        <v>0</v>
      </c>
      <c r="F2423">
        <v>2</v>
      </c>
      <c r="H2423" t="s">
        <v>116</v>
      </c>
      <c r="I2423">
        <f t="shared" si="111"/>
        <v>0</v>
      </c>
      <c r="J2423">
        <f t="shared" si="112"/>
        <v>0</v>
      </c>
      <c r="L2423" t="str">
        <f t="shared" si="113"/>
        <v>6083GIDGEGANNUP</v>
      </c>
      <c r="M2423" t="s">
        <v>1499</v>
      </c>
    </row>
    <row r="2424" spans="1:13">
      <c r="A2424" t="s">
        <v>3012</v>
      </c>
      <c r="B2424" t="s">
        <v>3014</v>
      </c>
      <c r="C2424" t="s">
        <v>113</v>
      </c>
      <c r="D2424">
        <v>3</v>
      </c>
      <c r="E2424">
        <v>0</v>
      </c>
      <c r="F2424">
        <v>0</v>
      </c>
      <c r="H2424" t="s">
        <v>116</v>
      </c>
      <c r="I2424">
        <f t="shared" si="111"/>
        <v>0</v>
      </c>
      <c r="J2424">
        <f t="shared" si="112"/>
        <v>0</v>
      </c>
      <c r="L2424" t="str">
        <f t="shared" si="113"/>
        <v>6083MORANGUP</v>
      </c>
      <c r="M2424" t="s">
        <v>1499</v>
      </c>
    </row>
    <row r="2425" spans="1:13">
      <c r="A2425" t="s">
        <v>3015</v>
      </c>
      <c r="B2425" t="s">
        <v>3016</v>
      </c>
      <c r="C2425" t="s">
        <v>113</v>
      </c>
      <c r="D2425">
        <v>1</v>
      </c>
      <c r="E2425">
        <v>0</v>
      </c>
      <c r="F2425">
        <v>2</v>
      </c>
      <c r="H2425" t="s">
        <v>116</v>
      </c>
      <c r="I2425">
        <f t="shared" si="111"/>
        <v>0</v>
      </c>
      <c r="J2425">
        <f t="shared" si="112"/>
        <v>0</v>
      </c>
      <c r="L2425" t="str">
        <f t="shared" si="113"/>
        <v>6082BAILUP</v>
      </c>
      <c r="M2425" t="s">
        <v>1499</v>
      </c>
    </row>
    <row r="2426" spans="1:13">
      <c r="A2426" t="s">
        <v>3015</v>
      </c>
      <c r="B2426" t="s">
        <v>3017</v>
      </c>
      <c r="C2426" t="s">
        <v>113</v>
      </c>
      <c r="D2426">
        <v>1</v>
      </c>
      <c r="E2426">
        <v>0</v>
      </c>
      <c r="F2426">
        <v>2</v>
      </c>
      <c r="H2426" t="s">
        <v>116</v>
      </c>
      <c r="I2426">
        <f t="shared" si="111"/>
        <v>0</v>
      </c>
      <c r="J2426">
        <f t="shared" si="112"/>
        <v>0</v>
      </c>
      <c r="L2426" t="str">
        <f t="shared" si="113"/>
        <v>6082MOUNT HELENA</v>
      </c>
      <c r="M2426" t="s">
        <v>1499</v>
      </c>
    </row>
    <row r="2427" spans="1:13">
      <c r="A2427" t="s">
        <v>3018</v>
      </c>
      <c r="B2427" t="s">
        <v>3019</v>
      </c>
      <c r="C2427" t="s">
        <v>113</v>
      </c>
      <c r="D2427">
        <v>1</v>
      </c>
      <c r="E2427">
        <v>0</v>
      </c>
      <c r="F2427">
        <v>2</v>
      </c>
      <c r="H2427" t="s">
        <v>116</v>
      </c>
      <c r="I2427">
        <f t="shared" si="111"/>
        <v>0</v>
      </c>
      <c r="J2427">
        <f t="shared" si="112"/>
        <v>0</v>
      </c>
      <c r="L2427" t="str">
        <f t="shared" si="113"/>
        <v>6081PARKERVILLE</v>
      </c>
      <c r="M2427" t="s">
        <v>1499</v>
      </c>
    </row>
    <row r="2428" spans="1:13">
      <c r="A2428" t="s">
        <v>3018</v>
      </c>
      <c r="B2428" t="s">
        <v>3020</v>
      </c>
      <c r="C2428" t="s">
        <v>113</v>
      </c>
      <c r="D2428">
        <v>1</v>
      </c>
      <c r="E2428">
        <v>0</v>
      </c>
      <c r="F2428">
        <v>2</v>
      </c>
      <c r="H2428" t="s">
        <v>116</v>
      </c>
      <c r="I2428">
        <f t="shared" si="111"/>
        <v>0</v>
      </c>
      <c r="J2428">
        <f t="shared" si="112"/>
        <v>0</v>
      </c>
      <c r="L2428" t="str">
        <f t="shared" si="113"/>
        <v>6081STONEVILLE</v>
      </c>
      <c r="M2428" t="s">
        <v>1499</v>
      </c>
    </row>
    <row r="2429" spans="1:13">
      <c r="A2429" t="s">
        <v>3021</v>
      </c>
      <c r="B2429" t="s">
        <v>3022</v>
      </c>
      <c r="C2429" t="s">
        <v>113</v>
      </c>
      <c r="D2429">
        <v>1</v>
      </c>
      <c r="E2429">
        <v>0</v>
      </c>
      <c r="F2429">
        <v>2</v>
      </c>
      <c r="H2429" t="s">
        <v>116</v>
      </c>
      <c r="I2429">
        <f t="shared" si="111"/>
        <v>0</v>
      </c>
      <c r="J2429">
        <f t="shared" si="112"/>
        <v>0</v>
      </c>
      <c r="L2429" t="str">
        <f t="shared" si="113"/>
        <v>6079LEXIA</v>
      </c>
      <c r="M2429" t="s">
        <v>1499</v>
      </c>
    </row>
    <row r="2430" spans="1:13">
      <c r="A2430" t="s">
        <v>3021</v>
      </c>
      <c r="B2430" t="s">
        <v>3023</v>
      </c>
      <c r="C2430" t="s">
        <v>113</v>
      </c>
      <c r="D2430">
        <v>1</v>
      </c>
      <c r="E2430">
        <v>0</v>
      </c>
      <c r="F2430">
        <v>2</v>
      </c>
      <c r="H2430" t="s">
        <v>116</v>
      </c>
      <c r="I2430">
        <f t="shared" si="111"/>
        <v>0</v>
      </c>
      <c r="J2430">
        <f t="shared" si="112"/>
        <v>0</v>
      </c>
      <c r="L2430" t="str">
        <f t="shared" si="113"/>
        <v>6079MELALEUCA</v>
      </c>
      <c r="M2430" t="s">
        <v>1499</v>
      </c>
    </row>
    <row r="2431" spans="1:13">
      <c r="A2431" t="s">
        <v>3024</v>
      </c>
      <c r="B2431" t="s">
        <v>3025</v>
      </c>
      <c r="C2431" t="s">
        <v>113</v>
      </c>
      <c r="D2431">
        <v>1</v>
      </c>
      <c r="E2431">
        <v>0</v>
      </c>
      <c r="F2431">
        <v>2</v>
      </c>
      <c r="H2431" t="s">
        <v>116</v>
      </c>
      <c r="I2431">
        <f t="shared" si="111"/>
        <v>0</v>
      </c>
      <c r="J2431">
        <f t="shared" si="112"/>
        <v>0</v>
      </c>
      <c r="L2431" t="str">
        <f t="shared" si="113"/>
        <v>6078MARIGINIUP</v>
      </c>
      <c r="M2431" t="s">
        <v>3026</v>
      </c>
    </row>
    <row r="2432" spans="1:13">
      <c r="A2432" t="s">
        <v>3024</v>
      </c>
      <c r="B2432" t="s">
        <v>3027</v>
      </c>
      <c r="C2432" t="s">
        <v>113</v>
      </c>
      <c r="D2432">
        <v>1</v>
      </c>
      <c r="E2432">
        <v>0</v>
      </c>
      <c r="F2432">
        <v>2</v>
      </c>
      <c r="H2432" t="s">
        <v>116</v>
      </c>
      <c r="I2432">
        <f t="shared" si="111"/>
        <v>0</v>
      </c>
      <c r="J2432">
        <f t="shared" si="112"/>
        <v>0</v>
      </c>
      <c r="L2432" t="str">
        <f t="shared" si="113"/>
        <v>6078PINJAR</v>
      </c>
      <c r="M2432" t="s">
        <v>3026</v>
      </c>
    </row>
    <row r="2433" spans="1:13">
      <c r="A2433" t="s">
        <v>3028</v>
      </c>
      <c r="B2433" t="s">
        <v>3029</v>
      </c>
      <c r="C2433" t="s">
        <v>113</v>
      </c>
      <c r="D2433">
        <v>1</v>
      </c>
      <c r="E2433">
        <v>0</v>
      </c>
      <c r="F2433">
        <v>2</v>
      </c>
      <c r="H2433" t="s">
        <v>116</v>
      </c>
      <c r="I2433">
        <f t="shared" si="111"/>
        <v>0</v>
      </c>
      <c r="J2433">
        <f t="shared" si="112"/>
        <v>0</v>
      </c>
      <c r="L2433" t="str">
        <f t="shared" si="113"/>
        <v>6077GNANGARA</v>
      </c>
      <c r="M2433" t="s">
        <v>3026</v>
      </c>
    </row>
    <row r="2434" spans="1:13">
      <c r="A2434" t="s">
        <v>3028</v>
      </c>
      <c r="B2434" t="s">
        <v>3030</v>
      </c>
      <c r="C2434" t="s">
        <v>113</v>
      </c>
      <c r="D2434">
        <v>1</v>
      </c>
      <c r="E2434">
        <v>0</v>
      </c>
      <c r="F2434">
        <v>2</v>
      </c>
      <c r="H2434" t="s">
        <v>116</v>
      </c>
      <c r="I2434">
        <f t="shared" ref="I2434:I2497" si="114">IF(ISERROR(VLOOKUP(A2434,SelPostCode,1,FALSE)),0,1)</f>
        <v>0</v>
      </c>
      <c r="J2434">
        <f t="shared" ref="J2434:J2497" si="115">IF(I2434=0,0,IF(ISERROR(VLOOKUP(B2434,SelSuburb,1,FALSE)),0,1))</f>
        <v>0</v>
      </c>
      <c r="L2434" t="str">
        <f t="shared" ref="L2434:L2497" si="116">CONCATENATE(A2434,B2434)</f>
        <v>6077JANDABUP</v>
      </c>
      <c r="M2434" t="s">
        <v>3026</v>
      </c>
    </row>
    <row r="2435" spans="1:13">
      <c r="A2435" t="s">
        <v>3031</v>
      </c>
      <c r="B2435" t="s">
        <v>3032</v>
      </c>
      <c r="C2435" t="s">
        <v>113</v>
      </c>
      <c r="D2435">
        <v>1</v>
      </c>
      <c r="E2435">
        <v>0</v>
      </c>
      <c r="F2435">
        <v>2</v>
      </c>
      <c r="H2435" t="s">
        <v>116</v>
      </c>
      <c r="I2435">
        <f t="shared" si="114"/>
        <v>0</v>
      </c>
      <c r="J2435">
        <f t="shared" si="115"/>
        <v>0</v>
      </c>
      <c r="L2435" t="str">
        <f t="shared" si="116"/>
        <v>6076BICKLEY</v>
      </c>
      <c r="M2435" t="s">
        <v>1499</v>
      </c>
    </row>
    <row r="2436" spans="1:13">
      <c r="A2436" t="s">
        <v>3031</v>
      </c>
      <c r="B2436" t="s">
        <v>3033</v>
      </c>
      <c r="C2436" t="s">
        <v>113</v>
      </c>
      <c r="D2436">
        <v>1</v>
      </c>
      <c r="E2436">
        <v>0</v>
      </c>
      <c r="F2436">
        <v>2</v>
      </c>
      <c r="H2436" t="s">
        <v>116</v>
      </c>
      <c r="I2436">
        <f t="shared" si="114"/>
        <v>0</v>
      </c>
      <c r="J2436">
        <f t="shared" si="115"/>
        <v>0</v>
      </c>
      <c r="L2436" t="str">
        <f t="shared" si="116"/>
        <v>6076CARMEL</v>
      </c>
      <c r="M2436" t="s">
        <v>1499</v>
      </c>
    </row>
    <row r="2437" spans="1:13">
      <c r="A2437" t="s">
        <v>3031</v>
      </c>
      <c r="B2437" t="s">
        <v>3034</v>
      </c>
      <c r="C2437" t="s">
        <v>113</v>
      </c>
      <c r="D2437">
        <v>1</v>
      </c>
      <c r="E2437">
        <v>0</v>
      </c>
      <c r="F2437">
        <v>2</v>
      </c>
      <c r="H2437" t="s">
        <v>116</v>
      </c>
      <c r="I2437">
        <f t="shared" si="114"/>
        <v>0</v>
      </c>
      <c r="J2437">
        <f t="shared" si="115"/>
        <v>0</v>
      </c>
      <c r="L2437" t="str">
        <f t="shared" si="116"/>
        <v>6076GOOSEBERRY HILL</v>
      </c>
      <c r="M2437" t="s">
        <v>1499</v>
      </c>
    </row>
    <row r="2438" spans="1:13">
      <c r="A2438" t="s">
        <v>3031</v>
      </c>
      <c r="B2438" t="s">
        <v>3035</v>
      </c>
      <c r="C2438" t="s">
        <v>113</v>
      </c>
      <c r="D2438">
        <v>1</v>
      </c>
      <c r="E2438">
        <v>0</v>
      </c>
      <c r="F2438">
        <v>2</v>
      </c>
      <c r="H2438" t="s">
        <v>116</v>
      </c>
      <c r="I2438">
        <f t="shared" si="114"/>
        <v>0</v>
      </c>
      <c r="J2438">
        <f t="shared" si="115"/>
        <v>0</v>
      </c>
      <c r="L2438" t="str">
        <f t="shared" si="116"/>
        <v>6076HACKETTS GULLY</v>
      </c>
      <c r="M2438" t="s">
        <v>1499</v>
      </c>
    </row>
    <row r="2439" spans="1:13">
      <c r="A2439" t="s">
        <v>3031</v>
      </c>
      <c r="B2439" t="s">
        <v>1138</v>
      </c>
      <c r="C2439" t="s">
        <v>113</v>
      </c>
      <c r="D2439">
        <v>1</v>
      </c>
      <c r="E2439">
        <v>0</v>
      </c>
      <c r="F2439">
        <v>2</v>
      </c>
      <c r="H2439" t="s">
        <v>116</v>
      </c>
      <c r="I2439">
        <f t="shared" si="114"/>
        <v>0</v>
      </c>
      <c r="J2439">
        <f t="shared" si="115"/>
        <v>0</v>
      </c>
      <c r="L2439" t="str">
        <f t="shared" si="116"/>
        <v>6076KALAMUNDA</v>
      </c>
      <c r="M2439" t="s">
        <v>1499</v>
      </c>
    </row>
    <row r="2440" spans="1:13">
      <c r="A2440" t="s">
        <v>3031</v>
      </c>
      <c r="B2440" t="s">
        <v>3036</v>
      </c>
      <c r="C2440" t="s">
        <v>113</v>
      </c>
      <c r="D2440">
        <v>1</v>
      </c>
      <c r="E2440">
        <v>0</v>
      </c>
      <c r="F2440">
        <v>2</v>
      </c>
      <c r="H2440" t="s">
        <v>116</v>
      </c>
      <c r="I2440">
        <f t="shared" si="114"/>
        <v>0</v>
      </c>
      <c r="J2440">
        <f t="shared" si="115"/>
        <v>0</v>
      </c>
      <c r="L2440" t="str">
        <f t="shared" si="116"/>
        <v>6076LESMURDIE</v>
      </c>
      <c r="M2440" t="s">
        <v>1499</v>
      </c>
    </row>
    <row r="2441" spans="1:13">
      <c r="A2441" t="s">
        <v>3031</v>
      </c>
      <c r="B2441" t="s">
        <v>3037</v>
      </c>
      <c r="C2441" t="s">
        <v>113</v>
      </c>
      <c r="D2441">
        <v>1</v>
      </c>
      <c r="E2441">
        <v>0</v>
      </c>
      <c r="F2441">
        <v>2</v>
      </c>
      <c r="H2441" t="s">
        <v>116</v>
      </c>
      <c r="I2441">
        <f t="shared" si="114"/>
        <v>0</v>
      </c>
      <c r="J2441">
        <f t="shared" si="115"/>
        <v>0</v>
      </c>
      <c r="L2441" t="str">
        <f t="shared" si="116"/>
        <v>6076PAULLS VALLEY</v>
      </c>
      <c r="M2441" t="s">
        <v>1499</v>
      </c>
    </row>
    <row r="2442" spans="1:13">
      <c r="A2442" t="s">
        <v>3031</v>
      </c>
      <c r="B2442" t="s">
        <v>3038</v>
      </c>
      <c r="C2442" t="s">
        <v>113</v>
      </c>
      <c r="D2442">
        <v>1</v>
      </c>
      <c r="E2442">
        <v>0</v>
      </c>
      <c r="F2442">
        <v>2</v>
      </c>
      <c r="H2442" t="s">
        <v>116</v>
      </c>
      <c r="I2442">
        <f t="shared" si="114"/>
        <v>0</v>
      </c>
      <c r="J2442">
        <f t="shared" si="115"/>
        <v>0</v>
      </c>
      <c r="L2442" t="str">
        <f t="shared" si="116"/>
        <v>6076PICKERING BROOK</v>
      </c>
      <c r="M2442" t="s">
        <v>1499</v>
      </c>
    </row>
    <row r="2443" spans="1:13">
      <c r="A2443" t="s">
        <v>3031</v>
      </c>
      <c r="B2443" t="s">
        <v>3039</v>
      </c>
      <c r="C2443" t="s">
        <v>113</v>
      </c>
      <c r="D2443">
        <v>1</v>
      </c>
      <c r="E2443">
        <v>0</v>
      </c>
      <c r="F2443">
        <v>2</v>
      </c>
      <c r="H2443" t="s">
        <v>116</v>
      </c>
      <c r="I2443">
        <f t="shared" si="114"/>
        <v>0</v>
      </c>
      <c r="J2443">
        <f t="shared" si="115"/>
        <v>0</v>
      </c>
      <c r="L2443" t="str">
        <f t="shared" si="116"/>
        <v>6076PIESSE BROOK</v>
      </c>
      <c r="M2443" t="s">
        <v>1499</v>
      </c>
    </row>
    <row r="2444" spans="1:13">
      <c r="A2444" t="s">
        <v>3031</v>
      </c>
      <c r="B2444" t="s">
        <v>3040</v>
      </c>
      <c r="C2444" t="s">
        <v>113</v>
      </c>
      <c r="D2444">
        <v>1</v>
      </c>
      <c r="E2444">
        <v>0</v>
      </c>
      <c r="F2444">
        <v>2</v>
      </c>
      <c r="H2444" t="s">
        <v>116</v>
      </c>
      <c r="I2444">
        <f t="shared" si="114"/>
        <v>0</v>
      </c>
      <c r="J2444">
        <f t="shared" si="115"/>
        <v>0</v>
      </c>
      <c r="L2444" t="str">
        <f t="shared" si="116"/>
        <v>6076RESERVOIR</v>
      </c>
      <c r="M2444" t="s">
        <v>1499</v>
      </c>
    </row>
    <row r="2445" spans="1:13">
      <c r="A2445" t="s">
        <v>3031</v>
      </c>
      <c r="B2445" t="s">
        <v>3041</v>
      </c>
      <c r="C2445" t="s">
        <v>113</v>
      </c>
      <c r="D2445">
        <v>1</v>
      </c>
      <c r="E2445">
        <v>0</v>
      </c>
      <c r="F2445">
        <v>2</v>
      </c>
      <c r="H2445" t="s">
        <v>116</v>
      </c>
      <c r="I2445">
        <f t="shared" si="114"/>
        <v>0</v>
      </c>
      <c r="J2445">
        <f t="shared" si="115"/>
        <v>0</v>
      </c>
      <c r="L2445" t="str">
        <f t="shared" si="116"/>
        <v>6076WALLISTON</v>
      </c>
      <c r="M2445" t="s">
        <v>1499</v>
      </c>
    </row>
    <row r="2446" spans="1:13">
      <c r="A2446" t="s">
        <v>3042</v>
      </c>
      <c r="B2446" t="s">
        <v>3043</v>
      </c>
      <c r="C2446" t="s">
        <v>113</v>
      </c>
      <c r="D2446">
        <v>1</v>
      </c>
      <c r="E2446">
        <v>0</v>
      </c>
      <c r="F2446">
        <v>2</v>
      </c>
      <c r="H2446" t="s">
        <v>116</v>
      </c>
      <c r="I2446">
        <f t="shared" si="114"/>
        <v>0</v>
      </c>
      <c r="J2446">
        <f t="shared" si="115"/>
        <v>0</v>
      </c>
      <c r="L2446" t="str">
        <f t="shared" si="116"/>
        <v>6074SAWYERS VALLEY</v>
      </c>
      <c r="M2446" t="s">
        <v>1499</v>
      </c>
    </row>
    <row r="2447" spans="1:13">
      <c r="A2447" t="s">
        <v>3044</v>
      </c>
      <c r="B2447" t="s">
        <v>3045</v>
      </c>
      <c r="C2447" t="s">
        <v>113</v>
      </c>
      <c r="D2447">
        <v>1</v>
      </c>
      <c r="E2447">
        <v>0</v>
      </c>
      <c r="F2447">
        <v>2</v>
      </c>
      <c r="H2447" t="s">
        <v>116</v>
      </c>
      <c r="I2447">
        <f t="shared" si="114"/>
        <v>0</v>
      </c>
      <c r="J2447">
        <f t="shared" si="115"/>
        <v>0</v>
      </c>
      <c r="L2447" t="str">
        <f t="shared" si="116"/>
        <v>6073MUNDARING</v>
      </c>
      <c r="M2447" t="s">
        <v>1499</v>
      </c>
    </row>
    <row r="2448" spans="1:13">
      <c r="A2448" t="s">
        <v>3046</v>
      </c>
      <c r="B2448" t="s">
        <v>3047</v>
      </c>
      <c r="C2448" t="s">
        <v>113</v>
      </c>
      <c r="D2448">
        <v>1</v>
      </c>
      <c r="E2448">
        <v>0</v>
      </c>
      <c r="F2448">
        <v>2</v>
      </c>
      <c r="H2448" t="s">
        <v>116</v>
      </c>
      <c r="I2448">
        <f t="shared" si="114"/>
        <v>0</v>
      </c>
      <c r="J2448">
        <f t="shared" si="115"/>
        <v>0</v>
      </c>
      <c r="L2448" t="str">
        <f t="shared" si="116"/>
        <v>6072MAHOGANY CREEK</v>
      </c>
      <c r="M2448" t="s">
        <v>1499</v>
      </c>
    </row>
    <row r="2449" spans="1:13">
      <c r="A2449" t="s">
        <v>3048</v>
      </c>
      <c r="B2449" t="s">
        <v>3049</v>
      </c>
      <c r="C2449" t="s">
        <v>113</v>
      </c>
      <c r="D2449">
        <v>1</v>
      </c>
      <c r="E2449">
        <v>0</v>
      </c>
      <c r="F2449">
        <v>2</v>
      </c>
      <c r="H2449" t="s">
        <v>116</v>
      </c>
      <c r="I2449">
        <f t="shared" si="114"/>
        <v>0</v>
      </c>
      <c r="J2449">
        <f t="shared" si="115"/>
        <v>0</v>
      </c>
      <c r="L2449" t="str">
        <f t="shared" si="116"/>
        <v>6071GLEN FORREST</v>
      </c>
      <c r="M2449" t="s">
        <v>1499</v>
      </c>
    </row>
    <row r="2450" spans="1:13">
      <c r="A2450" t="s">
        <v>3048</v>
      </c>
      <c r="B2450" t="s">
        <v>3050</v>
      </c>
      <c r="C2450" t="s">
        <v>113</v>
      </c>
      <c r="D2450">
        <v>1</v>
      </c>
      <c r="E2450">
        <v>0</v>
      </c>
      <c r="F2450">
        <v>2</v>
      </c>
      <c r="H2450" t="s">
        <v>116</v>
      </c>
      <c r="I2450">
        <f t="shared" si="114"/>
        <v>0</v>
      </c>
      <c r="J2450">
        <f t="shared" si="115"/>
        <v>0</v>
      </c>
      <c r="L2450" t="str">
        <f t="shared" si="116"/>
        <v>6071HOVEA</v>
      </c>
      <c r="M2450" t="s">
        <v>1499</v>
      </c>
    </row>
    <row r="2451" spans="1:13">
      <c r="A2451" t="s">
        <v>3051</v>
      </c>
      <c r="B2451" t="s">
        <v>3052</v>
      </c>
      <c r="C2451" t="s">
        <v>113</v>
      </c>
      <c r="D2451">
        <v>1</v>
      </c>
      <c r="E2451">
        <v>0</v>
      </c>
      <c r="F2451">
        <v>2</v>
      </c>
      <c r="H2451" t="s">
        <v>116</v>
      </c>
      <c r="I2451">
        <f t="shared" si="114"/>
        <v>0</v>
      </c>
      <c r="J2451">
        <f t="shared" si="115"/>
        <v>0</v>
      </c>
      <c r="L2451" t="str">
        <f t="shared" si="116"/>
        <v>6070DARLINGTON</v>
      </c>
      <c r="M2451" t="s">
        <v>1499</v>
      </c>
    </row>
    <row r="2452" spans="1:13">
      <c r="A2452" t="s">
        <v>3053</v>
      </c>
      <c r="B2452" t="s">
        <v>3054</v>
      </c>
      <c r="C2452" t="s">
        <v>113</v>
      </c>
      <c r="D2452">
        <v>1</v>
      </c>
      <c r="E2452">
        <v>0</v>
      </c>
      <c r="F2452">
        <v>2</v>
      </c>
      <c r="H2452" t="s">
        <v>116</v>
      </c>
      <c r="I2452">
        <f t="shared" si="114"/>
        <v>0</v>
      </c>
      <c r="J2452">
        <f t="shared" si="115"/>
        <v>0</v>
      </c>
      <c r="L2452" t="str">
        <f t="shared" si="116"/>
        <v>6069AVELEY</v>
      </c>
      <c r="M2452" t="s">
        <v>1499</v>
      </c>
    </row>
    <row r="2453" spans="1:13">
      <c r="A2453" t="s">
        <v>3053</v>
      </c>
      <c r="B2453" t="s">
        <v>3055</v>
      </c>
      <c r="C2453" t="s">
        <v>113</v>
      </c>
      <c r="D2453">
        <v>1</v>
      </c>
      <c r="E2453">
        <v>0</v>
      </c>
      <c r="F2453">
        <v>2</v>
      </c>
      <c r="H2453" t="s">
        <v>116</v>
      </c>
      <c r="I2453">
        <f t="shared" si="114"/>
        <v>0</v>
      </c>
      <c r="J2453">
        <f t="shared" si="115"/>
        <v>0</v>
      </c>
      <c r="L2453" t="str">
        <f t="shared" si="116"/>
        <v>6069BELHUS</v>
      </c>
      <c r="M2453" t="s">
        <v>1499</v>
      </c>
    </row>
    <row r="2454" spans="1:13">
      <c r="A2454" t="s">
        <v>3053</v>
      </c>
      <c r="B2454" t="s">
        <v>3056</v>
      </c>
      <c r="C2454" t="s">
        <v>113</v>
      </c>
      <c r="D2454">
        <v>1</v>
      </c>
      <c r="E2454">
        <v>0</v>
      </c>
      <c r="F2454">
        <v>2</v>
      </c>
      <c r="H2454" t="s">
        <v>116</v>
      </c>
      <c r="I2454">
        <f t="shared" si="114"/>
        <v>0</v>
      </c>
      <c r="J2454">
        <f t="shared" si="115"/>
        <v>0</v>
      </c>
      <c r="L2454" t="str">
        <f t="shared" si="116"/>
        <v>6069BRIGADOON</v>
      </c>
      <c r="M2454" t="s">
        <v>1499</v>
      </c>
    </row>
    <row r="2455" spans="1:13">
      <c r="A2455" t="s">
        <v>3053</v>
      </c>
      <c r="B2455" t="s">
        <v>3057</v>
      </c>
      <c r="C2455" t="s">
        <v>113</v>
      </c>
      <c r="D2455">
        <v>1</v>
      </c>
      <c r="E2455">
        <v>0</v>
      </c>
      <c r="F2455">
        <v>2</v>
      </c>
      <c r="H2455" t="s">
        <v>116</v>
      </c>
      <c r="I2455">
        <f t="shared" si="114"/>
        <v>0</v>
      </c>
      <c r="J2455">
        <f t="shared" si="115"/>
        <v>0</v>
      </c>
      <c r="L2455" t="str">
        <f t="shared" si="116"/>
        <v>6069ELLENBROOK</v>
      </c>
      <c r="M2455" t="s">
        <v>1499</v>
      </c>
    </row>
    <row r="2456" spans="1:13">
      <c r="A2456" t="s">
        <v>3053</v>
      </c>
      <c r="B2456" t="s">
        <v>3058</v>
      </c>
      <c r="C2456" t="s">
        <v>113</v>
      </c>
      <c r="D2456">
        <v>1</v>
      </c>
      <c r="E2456">
        <v>0</v>
      </c>
      <c r="F2456">
        <v>2</v>
      </c>
      <c r="H2456" t="s">
        <v>116</v>
      </c>
      <c r="I2456">
        <f t="shared" si="114"/>
        <v>0</v>
      </c>
      <c r="J2456">
        <f t="shared" si="115"/>
        <v>0</v>
      </c>
      <c r="L2456" t="str">
        <f t="shared" si="116"/>
        <v>6069ELLENBROOK EAST</v>
      </c>
      <c r="M2456" t="s">
        <v>1499</v>
      </c>
    </row>
    <row r="2457" spans="1:13">
      <c r="A2457" t="s">
        <v>3053</v>
      </c>
      <c r="B2457" t="s">
        <v>3059</v>
      </c>
      <c r="C2457" t="s">
        <v>113</v>
      </c>
      <c r="D2457">
        <v>1</v>
      </c>
      <c r="E2457">
        <v>0</v>
      </c>
      <c r="F2457">
        <v>2</v>
      </c>
      <c r="H2457" t="s">
        <v>116</v>
      </c>
      <c r="I2457">
        <f t="shared" si="114"/>
        <v>0</v>
      </c>
      <c r="J2457">
        <f t="shared" si="115"/>
        <v>0</v>
      </c>
      <c r="L2457" t="str">
        <f t="shared" si="116"/>
        <v>6069THE VINES</v>
      </c>
      <c r="M2457" t="s">
        <v>1499</v>
      </c>
    </row>
    <row r="2458" spans="1:13">
      <c r="A2458" t="s">
        <v>3053</v>
      </c>
      <c r="B2458" t="s">
        <v>3060</v>
      </c>
      <c r="C2458" t="s">
        <v>113</v>
      </c>
      <c r="D2458">
        <v>1</v>
      </c>
      <c r="E2458">
        <v>0</v>
      </c>
      <c r="F2458">
        <v>2</v>
      </c>
      <c r="H2458" t="s">
        <v>116</v>
      </c>
      <c r="I2458">
        <f t="shared" si="114"/>
        <v>0</v>
      </c>
      <c r="J2458">
        <f t="shared" si="115"/>
        <v>0</v>
      </c>
      <c r="L2458" t="str">
        <f t="shared" si="116"/>
        <v>6069UPPER SWAN</v>
      </c>
      <c r="M2458" t="s">
        <v>1499</v>
      </c>
    </row>
    <row r="2459" spans="1:13">
      <c r="A2459" t="s">
        <v>3061</v>
      </c>
      <c r="B2459" t="s">
        <v>3062</v>
      </c>
      <c r="C2459" t="s">
        <v>113</v>
      </c>
      <c r="D2459">
        <v>1</v>
      </c>
      <c r="E2459">
        <v>0</v>
      </c>
      <c r="F2459">
        <v>2</v>
      </c>
      <c r="H2459" t="s">
        <v>116</v>
      </c>
      <c r="I2459">
        <f t="shared" si="114"/>
        <v>0</v>
      </c>
      <c r="J2459">
        <f t="shared" si="115"/>
        <v>0</v>
      </c>
      <c r="L2459" t="str">
        <f t="shared" si="116"/>
        <v>6068WHITEMAN</v>
      </c>
      <c r="M2459" t="s">
        <v>1499</v>
      </c>
    </row>
    <row r="2460" spans="1:13">
      <c r="A2460" t="s">
        <v>3063</v>
      </c>
      <c r="B2460" t="s">
        <v>3064</v>
      </c>
      <c r="C2460" t="s">
        <v>113</v>
      </c>
      <c r="D2460">
        <v>1</v>
      </c>
      <c r="E2460">
        <v>0</v>
      </c>
      <c r="F2460">
        <v>2</v>
      </c>
      <c r="H2460" t="s">
        <v>116</v>
      </c>
      <c r="I2460">
        <f t="shared" si="114"/>
        <v>0</v>
      </c>
      <c r="J2460">
        <f t="shared" si="115"/>
        <v>0</v>
      </c>
      <c r="L2460" t="str">
        <f t="shared" si="116"/>
        <v>6067CULLACABARDEE</v>
      </c>
      <c r="M2460" t="s">
        <v>1499</v>
      </c>
    </row>
    <row r="2461" spans="1:13">
      <c r="A2461" t="s">
        <v>3065</v>
      </c>
      <c r="B2461" t="s">
        <v>3066</v>
      </c>
      <c r="C2461" t="s">
        <v>113</v>
      </c>
      <c r="D2461">
        <v>1</v>
      </c>
      <c r="E2461">
        <v>0</v>
      </c>
      <c r="F2461">
        <v>2</v>
      </c>
      <c r="H2461" t="s">
        <v>116</v>
      </c>
      <c r="I2461">
        <f t="shared" si="114"/>
        <v>0</v>
      </c>
      <c r="J2461">
        <f t="shared" si="115"/>
        <v>0</v>
      </c>
      <c r="L2461" t="str">
        <f t="shared" si="116"/>
        <v>6066BALLAJURA</v>
      </c>
      <c r="M2461" t="s">
        <v>1499</v>
      </c>
    </row>
    <row r="2462" spans="1:13">
      <c r="A2462" t="s">
        <v>3067</v>
      </c>
      <c r="B2462" t="s">
        <v>3068</v>
      </c>
      <c r="C2462" t="s">
        <v>113</v>
      </c>
      <c r="D2462">
        <v>1</v>
      </c>
      <c r="E2462">
        <v>0</v>
      </c>
      <c r="F2462">
        <v>2</v>
      </c>
      <c r="H2462" t="s">
        <v>116</v>
      </c>
      <c r="I2462">
        <f t="shared" si="114"/>
        <v>0</v>
      </c>
      <c r="J2462">
        <f t="shared" si="115"/>
        <v>0</v>
      </c>
      <c r="L2462" t="str">
        <f t="shared" si="116"/>
        <v>6065ASHBY</v>
      </c>
      <c r="M2462" t="s">
        <v>3026</v>
      </c>
    </row>
    <row r="2463" spans="1:13">
      <c r="A2463" t="s">
        <v>3067</v>
      </c>
      <c r="B2463" t="s">
        <v>3069</v>
      </c>
      <c r="C2463" t="s">
        <v>113</v>
      </c>
      <c r="D2463">
        <v>1</v>
      </c>
      <c r="E2463">
        <v>0</v>
      </c>
      <c r="F2463">
        <v>2</v>
      </c>
      <c r="H2463" t="s">
        <v>116</v>
      </c>
      <c r="I2463">
        <f t="shared" si="114"/>
        <v>0</v>
      </c>
      <c r="J2463">
        <f t="shared" si="115"/>
        <v>0</v>
      </c>
      <c r="L2463" t="str">
        <f t="shared" si="116"/>
        <v>6065DARCH</v>
      </c>
      <c r="M2463" t="s">
        <v>3026</v>
      </c>
    </row>
    <row r="2464" spans="1:13">
      <c r="A2464" t="s">
        <v>3067</v>
      </c>
      <c r="B2464" t="s">
        <v>3029</v>
      </c>
      <c r="C2464" t="s">
        <v>113</v>
      </c>
      <c r="D2464">
        <v>1</v>
      </c>
      <c r="E2464">
        <v>0</v>
      </c>
      <c r="F2464">
        <v>2</v>
      </c>
      <c r="H2464" t="s">
        <v>116</v>
      </c>
      <c r="I2464">
        <f t="shared" si="114"/>
        <v>0</v>
      </c>
      <c r="J2464">
        <f t="shared" si="115"/>
        <v>0</v>
      </c>
      <c r="L2464" t="str">
        <f t="shared" si="116"/>
        <v>6065GNANGARA</v>
      </c>
      <c r="M2464" t="s">
        <v>3026</v>
      </c>
    </row>
    <row r="2465" spans="1:13">
      <c r="A2465" t="s">
        <v>3067</v>
      </c>
      <c r="B2465" t="s">
        <v>3070</v>
      </c>
      <c r="C2465" t="s">
        <v>113</v>
      </c>
      <c r="D2465">
        <v>1</v>
      </c>
      <c r="E2465">
        <v>0</v>
      </c>
      <c r="F2465">
        <v>2</v>
      </c>
      <c r="H2465" t="s">
        <v>116</v>
      </c>
      <c r="I2465">
        <f t="shared" si="114"/>
        <v>0</v>
      </c>
      <c r="J2465">
        <f t="shared" si="115"/>
        <v>0</v>
      </c>
      <c r="L2465" t="str">
        <f t="shared" si="116"/>
        <v>6065HOCKING</v>
      </c>
      <c r="M2465" t="s">
        <v>3026</v>
      </c>
    </row>
    <row r="2466" spans="1:13">
      <c r="A2466" t="s">
        <v>3067</v>
      </c>
      <c r="B2466" t="s">
        <v>3030</v>
      </c>
      <c r="C2466" t="s">
        <v>113</v>
      </c>
      <c r="D2466">
        <v>1</v>
      </c>
      <c r="E2466">
        <v>0</v>
      </c>
      <c r="F2466">
        <v>2</v>
      </c>
      <c r="H2466" t="s">
        <v>116</v>
      </c>
      <c r="I2466">
        <f t="shared" si="114"/>
        <v>0</v>
      </c>
      <c r="J2466">
        <f t="shared" si="115"/>
        <v>0</v>
      </c>
      <c r="L2466" t="str">
        <f t="shared" si="116"/>
        <v>6065JANDABUP</v>
      </c>
      <c r="M2466" t="s">
        <v>3026</v>
      </c>
    </row>
    <row r="2467" spans="1:13">
      <c r="A2467" t="s">
        <v>3067</v>
      </c>
      <c r="B2467" t="s">
        <v>3071</v>
      </c>
      <c r="C2467" t="s">
        <v>113</v>
      </c>
      <c r="D2467">
        <v>1</v>
      </c>
      <c r="E2467">
        <v>0</v>
      </c>
      <c r="F2467">
        <v>2</v>
      </c>
      <c r="H2467" t="s">
        <v>116</v>
      </c>
      <c r="I2467">
        <f t="shared" si="114"/>
        <v>0</v>
      </c>
      <c r="J2467">
        <f t="shared" si="115"/>
        <v>0</v>
      </c>
      <c r="L2467" t="str">
        <f t="shared" si="116"/>
        <v>6065KINGSWAY</v>
      </c>
      <c r="M2467" t="s">
        <v>3026</v>
      </c>
    </row>
    <row r="2468" spans="1:13">
      <c r="A2468" t="s">
        <v>3067</v>
      </c>
      <c r="B2468" t="s">
        <v>3072</v>
      </c>
      <c r="C2468" t="s">
        <v>113</v>
      </c>
      <c r="D2468">
        <v>1</v>
      </c>
      <c r="E2468">
        <v>0</v>
      </c>
      <c r="F2468">
        <v>2</v>
      </c>
      <c r="H2468" t="s">
        <v>116</v>
      </c>
      <c r="I2468">
        <f t="shared" si="114"/>
        <v>0</v>
      </c>
      <c r="J2468">
        <f t="shared" si="115"/>
        <v>0</v>
      </c>
      <c r="L2468" t="str">
        <f t="shared" si="116"/>
        <v>6065LANDSDALE</v>
      </c>
      <c r="M2468" t="s">
        <v>3026</v>
      </c>
    </row>
    <row r="2469" spans="1:13">
      <c r="A2469" t="s">
        <v>3067</v>
      </c>
      <c r="B2469" t="s">
        <v>3022</v>
      </c>
      <c r="C2469" t="s">
        <v>113</v>
      </c>
      <c r="D2469">
        <v>1</v>
      </c>
      <c r="E2469">
        <v>0</v>
      </c>
      <c r="F2469">
        <v>2</v>
      </c>
      <c r="H2469" t="s">
        <v>116</v>
      </c>
      <c r="I2469">
        <f t="shared" si="114"/>
        <v>0</v>
      </c>
      <c r="J2469">
        <f t="shared" si="115"/>
        <v>0</v>
      </c>
      <c r="L2469" t="str">
        <f t="shared" si="116"/>
        <v>6065LEXIA</v>
      </c>
      <c r="M2469" t="s">
        <v>3026</v>
      </c>
    </row>
    <row r="2470" spans="1:13">
      <c r="A2470" t="s">
        <v>3067</v>
      </c>
      <c r="B2470" t="s">
        <v>3073</v>
      </c>
      <c r="C2470" t="s">
        <v>113</v>
      </c>
      <c r="D2470">
        <v>1</v>
      </c>
      <c r="E2470">
        <v>0</v>
      </c>
      <c r="F2470">
        <v>2</v>
      </c>
      <c r="H2470" t="s">
        <v>116</v>
      </c>
      <c r="I2470">
        <f t="shared" si="114"/>
        <v>0</v>
      </c>
      <c r="J2470">
        <f t="shared" si="115"/>
        <v>0</v>
      </c>
      <c r="L2470" t="str">
        <f t="shared" si="116"/>
        <v>6065MADELEY</v>
      </c>
      <c r="M2470" t="s">
        <v>3026</v>
      </c>
    </row>
    <row r="2471" spans="1:13">
      <c r="A2471" t="s">
        <v>3067</v>
      </c>
      <c r="B2471" t="s">
        <v>3025</v>
      </c>
      <c r="C2471" t="s">
        <v>113</v>
      </c>
      <c r="D2471">
        <v>1</v>
      </c>
      <c r="E2471">
        <v>0</v>
      </c>
      <c r="F2471">
        <v>2</v>
      </c>
      <c r="H2471" t="s">
        <v>116</v>
      </c>
      <c r="I2471">
        <f t="shared" si="114"/>
        <v>0</v>
      </c>
      <c r="J2471">
        <f t="shared" si="115"/>
        <v>0</v>
      </c>
      <c r="L2471" t="str">
        <f t="shared" si="116"/>
        <v>6065MARIGINIUP</v>
      </c>
      <c r="M2471" t="s">
        <v>3026</v>
      </c>
    </row>
    <row r="2472" spans="1:13">
      <c r="A2472" t="s">
        <v>3067</v>
      </c>
      <c r="B2472" t="s">
        <v>3023</v>
      </c>
      <c r="C2472" t="s">
        <v>113</v>
      </c>
      <c r="D2472">
        <v>1</v>
      </c>
      <c r="E2472">
        <v>0</v>
      </c>
      <c r="F2472">
        <v>2</v>
      </c>
      <c r="H2472" t="s">
        <v>116</v>
      </c>
      <c r="I2472">
        <f t="shared" si="114"/>
        <v>0</v>
      </c>
      <c r="J2472">
        <f t="shared" si="115"/>
        <v>0</v>
      </c>
      <c r="L2472" t="str">
        <f t="shared" si="116"/>
        <v>6065MELALEUCA</v>
      </c>
      <c r="M2472" t="s">
        <v>3026</v>
      </c>
    </row>
    <row r="2473" spans="1:13">
      <c r="A2473" t="s">
        <v>3067</v>
      </c>
      <c r="B2473" t="s">
        <v>3074</v>
      </c>
      <c r="C2473" t="s">
        <v>113</v>
      </c>
      <c r="D2473">
        <v>1</v>
      </c>
      <c r="E2473">
        <v>0</v>
      </c>
      <c r="F2473">
        <v>2</v>
      </c>
      <c r="H2473" t="s">
        <v>116</v>
      </c>
      <c r="I2473">
        <f t="shared" si="114"/>
        <v>0</v>
      </c>
      <c r="J2473">
        <f t="shared" si="115"/>
        <v>0</v>
      </c>
      <c r="L2473" t="str">
        <f t="shared" si="116"/>
        <v>6065PEARSALL</v>
      </c>
      <c r="M2473" t="s">
        <v>3026</v>
      </c>
    </row>
    <row r="2474" spans="1:13">
      <c r="A2474" t="s">
        <v>3067</v>
      </c>
      <c r="B2474" t="s">
        <v>3027</v>
      </c>
      <c r="C2474" t="s">
        <v>113</v>
      </c>
      <c r="D2474">
        <v>3</v>
      </c>
      <c r="E2474">
        <v>0</v>
      </c>
      <c r="F2474">
        <v>0</v>
      </c>
      <c r="H2474" t="s">
        <v>116</v>
      </c>
      <c r="I2474">
        <f t="shared" si="114"/>
        <v>0</v>
      </c>
      <c r="J2474">
        <f t="shared" si="115"/>
        <v>0</v>
      </c>
      <c r="L2474" t="str">
        <f t="shared" si="116"/>
        <v>6065PINJAR</v>
      </c>
      <c r="M2474" t="s">
        <v>3026</v>
      </c>
    </row>
    <row r="2475" spans="1:13">
      <c r="A2475" t="s">
        <v>3067</v>
      </c>
      <c r="B2475" t="s">
        <v>3075</v>
      </c>
      <c r="C2475" t="s">
        <v>113</v>
      </c>
      <c r="D2475">
        <v>1</v>
      </c>
      <c r="E2475">
        <v>0</v>
      </c>
      <c r="F2475">
        <v>2</v>
      </c>
      <c r="H2475" t="s">
        <v>116</v>
      </c>
      <c r="I2475">
        <f t="shared" si="114"/>
        <v>0</v>
      </c>
      <c r="J2475">
        <f t="shared" si="115"/>
        <v>0</v>
      </c>
      <c r="L2475" t="str">
        <f t="shared" si="116"/>
        <v>6065SINAGRA</v>
      </c>
      <c r="M2475" t="s">
        <v>3026</v>
      </c>
    </row>
    <row r="2476" spans="1:13">
      <c r="A2476" t="s">
        <v>3067</v>
      </c>
      <c r="B2476" t="s">
        <v>3076</v>
      </c>
      <c r="C2476" t="s">
        <v>113</v>
      </c>
      <c r="D2476">
        <v>1</v>
      </c>
      <c r="E2476">
        <v>0</v>
      </c>
      <c r="F2476">
        <v>2</v>
      </c>
      <c r="H2476" t="s">
        <v>116</v>
      </c>
      <c r="I2476">
        <f t="shared" si="114"/>
        <v>0</v>
      </c>
      <c r="J2476">
        <f t="shared" si="115"/>
        <v>0</v>
      </c>
      <c r="L2476" t="str">
        <f t="shared" si="116"/>
        <v>6065TAPPING</v>
      </c>
      <c r="M2476" t="s">
        <v>3026</v>
      </c>
    </row>
    <row r="2477" spans="1:13">
      <c r="A2477" t="s">
        <v>3067</v>
      </c>
      <c r="B2477" t="s">
        <v>3077</v>
      </c>
      <c r="C2477" t="s">
        <v>113</v>
      </c>
      <c r="D2477">
        <v>1</v>
      </c>
      <c r="E2477">
        <v>0</v>
      </c>
      <c r="F2477">
        <v>2</v>
      </c>
      <c r="H2477" t="s">
        <v>116</v>
      </c>
      <c r="I2477">
        <f t="shared" si="114"/>
        <v>0</v>
      </c>
      <c r="J2477">
        <f t="shared" si="115"/>
        <v>0</v>
      </c>
      <c r="L2477" t="str">
        <f t="shared" si="116"/>
        <v>6065WANGARA</v>
      </c>
      <c r="M2477" t="s">
        <v>3026</v>
      </c>
    </row>
    <row r="2478" spans="1:13">
      <c r="A2478" t="s">
        <v>3067</v>
      </c>
      <c r="B2478" t="s">
        <v>1114</v>
      </c>
      <c r="C2478" t="s">
        <v>113</v>
      </c>
      <c r="D2478">
        <v>1</v>
      </c>
      <c r="E2478">
        <v>0</v>
      </c>
      <c r="F2478">
        <v>2</v>
      </c>
      <c r="H2478" t="s">
        <v>116</v>
      </c>
      <c r="I2478">
        <f t="shared" si="114"/>
        <v>0</v>
      </c>
      <c r="J2478">
        <f t="shared" si="115"/>
        <v>0</v>
      </c>
      <c r="L2478" t="str">
        <f t="shared" si="116"/>
        <v>6065WANNEROO</v>
      </c>
      <c r="M2478" t="s">
        <v>3026</v>
      </c>
    </row>
    <row r="2479" spans="1:13">
      <c r="A2479" t="s">
        <v>3078</v>
      </c>
      <c r="B2479" t="s">
        <v>3079</v>
      </c>
      <c r="C2479" t="s">
        <v>113</v>
      </c>
      <c r="D2479">
        <v>1</v>
      </c>
      <c r="E2479">
        <v>0</v>
      </c>
      <c r="F2479">
        <v>2</v>
      </c>
      <c r="H2479" t="s">
        <v>116</v>
      </c>
      <c r="I2479">
        <f t="shared" si="114"/>
        <v>0</v>
      </c>
      <c r="J2479">
        <f t="shared" si="115"/>
        <v>0</v>
      </c>
      <c r="L2479" t="str">
        <f t="shared" si="116"/>
        <v>6064ALEXANDER HEIGHTS</v>
      </c>
      <c r="M2479" t="s">
        <v>1499</v>
      </c>
    </row>
    <row r="2480" spans="1:13">
      <c r="A2480" t="s">
        <v>3078</v>
      </c>
      <c r="B2480" t="s">
        <v>3080</v>
      </c>
      <c r="C2480" t="s">
        <v>113</v>
      </c>
      <c r="D2480">
        <v>1</v>
      </c>
      <c r="E2480">
        <v>0</v>
      </c>
      <c r="F2480">
        <v>2</v>
      </c>
      <c r="H2480" t="s">
        <v>116</v>
      </c>
      <c r="I2480">
        <f t="shared" si="114"/>
        <v>0</v>
      </c>
      <c r="J2480">
        <f t="shared" si="115"/>
        <v>0</v>
      </c>
      <c r="L2480" t="str">
        <f t="shared" si="116"/>
        <v>6064GIRRAWHEEN</v>
      </c>
      <c r="M2480" t="s">
        <v>1499</v>
      </c>
    </row>
    <row r="2481" spans="1:13">
      <c r="A2481" t="s">
        <v>3078</v>
      </c>
      <c r="B2481" t="s">
        <v>3081</v>
      </c>
      <c r="C2481" t="s">
        <v>113</v>
      </c>
      <c r="D2481">
        <v>1</v>
      </c>
      <c r="E2481">
        <v>0</v>
      </c>
      <c r="F2481">
        <v>2</v>
      </c>
      <c r="H2481" t="s">
        <v>116</v>
      </c>
      <c r="I2481">
        <f t="shared" si="114"/>
        <v>0</v>
      </c>
      <c r="J2481">
        <f t="shared" si="115"/>
        <v>0</v>
      </c>
      <c r="L2481" t="str">
        <f t="shared" si="116"/>
        <v>6064KOONDOOLA</v>
      </c>
      <c r="M2481" t="s">
        <v>1499</v>
      </c>
    </row>
    <row r="2482" spans="1:13">
      <c r="A2482" t="s">
        <v>3078</v>
      </c>
      <c r="B2482" t="s">
        <v>3082</v>
      </c>
      <c r="C2482" t="s">
        <v>113</v>
      </c>
      <c r="D2482">
        <v>1</v>
      </c>
      <c r="E2482">
        <v>0</v>
      </c>
      <c r="F2482">
        <v>2</v>
      </c>
      <c r="H2482" t="s">
        <v>116</v>
      </c>
      <c r="I2482">
        <f t="shared" si="114"/>
        <v>0</v>
      </c>
      <c r="J2482">
        <f t="shared" si="115"/>
        <v>0</v>
      </c>
      <c r="L2482" t="str">
        <f t="shared" si="116"/>
        <v>6064MARANGAROO</v>
      </c>
      <c r="M2482" t="s">
        <v>1499</v>
      </c>
    </row>
    <row r="2483" spans="1:13">
      <c r="A2483" t="s">
        <v>3083</v>
      </c>
      <c r="B2483" t="s">
        <v>3084</v>
      </c>
      <c r="C2483" t="s">
        <v>113</v>
      </c>
      <c r="D2483">
        <v>1</v>
      </c>
      <c r="E2483">
        <v>0</v>
      </c>
      <c r="F2483">
        <v>2</v>
      </c>
      <c r="H2483" t="s">
        <v>116</v>
      </c>
      <c r="I2483">
        <f t="shared" si="114"/>
        <v>0</v>
      </c>
      <c r="J2483">
        <f t="shared" si="115"/>
        <v>0</v>
      </c>
      <c r="L2483" t="str">
        <f t="shared" si="116"/>
        <v>6063BEECHBORO</v>
      </c>
      <c r="M2483" t="s">
        <v>1499</v>
      </c>
    </row>
    <row r="2484" spans="1:13">
      <c r="A2484" t="s">
        <v>3083</v>
      </c>
      <c r="B2484" t="s">
        <v>3085</v>
      </c>
      <c r="C2484" t="s">
        <v>113</v>
      </c>
      <c r="D2484">
        <v>1</v>
      </c>
      <c r="E2484">
        <v>0</v>
      </c>
      <c r="F2484">
        <v>2</v>
      </c>
      <c r="H2484" t="s">
        <v>116</v>
      </c>
      <c r="I2484">
        <f t="shared" si="114"/>
        <v>0</v>
      </c>
      <c r="J2484">
        <f t="shared" si="115"/>
        <v>0</v>
      </c>
      <c r="L2484" t="str">
        <f t="shared" si="116"/>
        <v>6063BENNETT SPRINGS</v>
      </c>
      <c r="M2484" t="s">
        <v>1499</v>
      </c>
    </row>
    <row r="2485" spans="1:13">
      <c r="A2485" t="s">
        <v>3086</v>
      </c>
      <c r="B2485" t="s">
        <v>3087</v>
      </c>
      <c r="C2485" t="s">
        <v>113</v>
      </c>
      <c r="D2485">
        <v>1</v>
      </c>
      <c r="E2485">
        <v>0</v>
      </c>
      <c r="F2485">
        <v>2</v>
      </c>
      <c r="H2485" t="s">
        <v>116</v>
      </c>
      <c r="I2485">
        <f t="shared" si="114"/>
        <v>0</v>
      </c>
      <c r="J2485">
        <f t="shared" si="115"/>
        <v>0</v>
      </c>
      <c r="L2485" t="str">
        <f t="shared" si="116"/>
        <v>6062EMBLETON</v>
      </c>
      <c r="M2485" t="s">
        <v>1499</v>
      </c>
    </row>
    <row r="2486" spans="1:13">
      <c r="A2486" t="s">
        <v>3086</v>
      </c>
      <c r="B2486" t="s">
        <v>1118</v>
      </c>
      <c r="C2486" t="s">
        <v>113</v>
      </c>
      <c r="D2486">
        <v>1</v>
      </c>
      <c r="E2486">
        <v>0</v>
      </c>
      <c r="F2486">
        <v>2</v>
      </c>
      <c r="H2486" t="s">
        <v>116</v>
      </c>
      <c r="I2486">
        <f t="shared" si="114"/>
        <v>0</v>
      </c>
      <c r="J2486">
        <f t="shared" si="115"/>
        <v>0</v>
      </c>
      <c r="L2486" t="str">
        <f t="shared" si="116"/>
        <v>6062MORLEY</v>
      </c>
      <c r="M2486" t="s">
        <v>1499</v>
      </c>
    </row>
    <row r="2487" spans="1:13">
      <c r="A2487" t="s">
        <v>3086</v>
      </c>
      <c r="B2487" t="s">
        <v>3088</v>
      </c>
      <c r="C2487" t="s">
        <v>113</v>
      </c>
      <c r="D2487">
        <v>1</v>
      </c>
      <c r="E2487">
        <v>0</v>
      </c>
      <c r="F2487">
        <v>2</v>
      </c>
      <c r="H2487" t="s">
        <v>116</v>
      </c>
      <c r="I2487">
        <f t="shared" si="114"/>
        <v>0</v>
      </c>
      <c r="J2487">
        <f t="shared" si="115"/>
        <v>0</v>
      </c>
      <c r="L2487" t="str">
        <f t="shared" si="116"/>
        <v>6062NORANDA</v>
      </c>
      <c r="M2487" t="s">
        <v>1499</v>
      </c>
    </row>
    <row r="2488" spans="1:13">
      <c r="A2488" t="s">
        <v>3089</v>
      </c>
      <c r="B2488" t="s">
        <v>3090</v>
      </c>
      <c r="C2488" t="s">
        <v>113</v>
      </c>
      <c r="D2488">
        <v>1</v>
      </c>
      <c r="E2488">
        <v>0</v>
      </c>
      <c r="F2488">
        <v>2</v>
      </c>
      <c r="G2488" t="s">
        <v>1060</v>
      </c>
      <c r="H2488" t="s">
        <v>116</v>
      </c>
      <c r="I2488">
        <f t="shared" si="114"/>
        <v>0</v>
      </c>
      <c r="J2488">
        <f t="shared" si="115"/>
        <v>0</v>
      </c>
      <c r="L2488" t="str">
        <f t="shared" si="116"/>
        <v>6061BALGA</v>
      </c>
      <c r="M2488" t="s">
        <v>3026</v>
      </c>
    </row>
    <row r="2489" spans="1:13">
      <c r="A2489" t="s">
        <v>3089</v>
      </c>
      <c r="B2489" t="s">
        <v>1120</v>
      </c>
      <c r="C2489" t="s">
        <v>113</v>
      </c>
      <c r="D2489">
        <v>1</v>
      </c>
      <c r="E2489">
        <v>0</v>
      </c>
      <c r="F2489">
        <v>2</v>
      </c>
      <c r="G2489" t="s">
        <v>1060</v>
      </c>
      <c r="H2489" t="s">
        <v>116</v>
      </c>
      <c r="I2489">
        <f t="shared" si="114"/>
        <v>0</v>
      </c>
      <c r="J2489">
        <f t="shared" si="115"/>
        <v>0</v>
      </c>
      <c r="L2489" t="str">
        <f t="shared" si="116"/>
        <v>6061MIRRABOOKA</v>
      </c>
      <c r="M2489" t="s">
        <v>3026</v>
      </c>
    </row>
    <row r="2490" spans="1:13">
      <c r="A2490" t="s">
        <v>3089</v>
      </c>
      <c r="B2490" t="s">
        <v>3091</v>
      </c>
      <c r="C2490" t="s">
        <v>113</v>
      </c>
      <c r="D2490">
        <v>1</v>
      </c>
      <c r="E2490">
        <v>0</v>
      </c>
      <c r="F2490">
        <v>2</v>
      </c>
      <c r="G2490" t="s">
        <v>1060</v>
      </c>
      <c r="H2490" t="s">
        <v>116</v>
      </c>
      <c r="I2490">
        <f t="shared" si="114"/>
        <v>0</v>
      </c>
      <c r="J2490">
        <f t="shared" si="115"/>
        <v>0</v>
      </c>
      <c r="L2490" t="str">
        <f t="shared" si="116"/>
        <v>6061NOLLAMARA</v>
      </c>
      <c r="M2490" t="s">
        <v>3026</v>
      </c>
    </row>
    <row r="2491" spans="1:13">
      <c r="A2491" t="s">
        <v>3089</v>
      </c>
      <c r="B2491" t="s">
        <v>3092</v>
      </c>
      <c r="C2491" t="s">
        <v>113</v>
      </c>
      <c r="D2491">
        <v>1</v>
      </c>
      <c r="E2491">
        <v>0</v>
      </c>
      <c r="F2491">
        <v>2</v>
      </c>
      <c r="G2491" t="s">
        <v>1060</v>
      </c>
      <c r="H2491" t="s">
        <v>116</v>
      </c>
      <c r="I2491">
        <f t="shared" si="114"/>
        <v>0</v>
      </c>
      <c r="J2491">
        <f t="shared" si="115"/>
        <v>0</v>
      </c>
      <c r="L2491" t="str">
        <f t="shared" si="116"/>
        <v>6061WESTMINSTER</v>
      </c>
      <c r="M2491" t="s">
        <v>3026</v>
      </c>
    </row>
    <row r="2492" spans="1:13">
      <c r="A2492" t="s">
        <v>3093</v>
      </c>
      <c r="B2492" t="s">
        <v>3094</v>
      </c>
      <c r="C2492" t="s">
        <v>113</v>
      </c>
      <c r="D2492">
        <v>1</v>
      </c>
      <c r="E2492">
        <v>0</v>
      </c>
      <c r="F2492">
        <v>2</v>
      </c>
      <c r="H2492" t="s">
        <v>116</v>
      </c>
      <c r="I2492">
        <f t="shared" si="114"/>
        <v>0</v>
      </c>
      <c r="J2492">
        <f t="shared" si="115"/>
        <v>0</v>
      </c>
      <c r="L2492" t="str">
        <f t="shared" si="116"/>
        <v>6060DOG SWAMP</v>
      </c>
      <c r="M2492" t="s">
        <v>3026</v>
      </c>
    </row>
    <row r="2493" spans="1:13">
      <c r="A2493" t="s">
        <v>3093</v>
      </c>
      <c r="B2493" t="s">
        <v>3095</v>
      </c>
      <c r="C2493" t="s">
        <v>113</v>
      </c>
      <c r="D2493">
        <v>1</v>
      </c>
      <c r="E2493">
        <v>0</v>
      </c>
      <c r="F2493">
        <v>2</v>
      </c>
      <c r="H2493" t="s">
        <v>116</v>
      </c>
      <c r="I2493">
        <f t="shared" si="114"/>
        <v>0</v>
      </c>
      <c r="J2493">
        <f t="shared" si="115"/>
        <v>0</v>
      </c>
      <c r="L2493" t="str">
        <f t="shared" si="116"/>
        <v>6060JOONDANNA</v>
      </c>
      <c r="M2493" t="s">
        <v>3026</v>
      </c>
    </row>
    <row r="2494" spans="1:13">
      <c r="A2494" t="s">
        <v>3093</v>
      </c>
      <c r="B2494" t="s">
        <v>1122</v>
      </c>
      <c r="C2494" t="s">
        <v>113</v>
      </c>
      <c r="D2494">
        <v>1</v>
      </c>
      <c r="E2494">
        <v>0</v>
      </c>
      <c r="F2494">
        <v>2</v>
      </c>
      <c r="H2494" t="s">
        <v>116</v>
      </c>
      <c r="I2494">
        <f t="shared" si="114"/>
        <v>0</v>
      </c>
      <c r="J2494">
        <f t="shared" si="115"/>
        <v>0</v>
      </c>
      <c r="L2494" t="str">
        <f t="shared" si="116"/>
        <v>6060TUART HILL</v>
      </c>
      <c r="M2494" t="s">
        <v>3026</v>
      </c>
    </row>
    <row r="2495" spans="1:13">
      <c r="A2495" t="s">
        <v>3093</v>
      </c>
      <c r="B2495" t="s">
        <v>3096</v>
      </c>
      <c r="C2495" t="s">
        <v>113</v>
      </c>
      <c r="D2495">
        <v>1</v>
      </c>
      <c r="E2495">
        <v>0</v>
      </c>
      <c r="F2495">
        <v>2</v>
      </c>
      <c r="H2495" t="s">
        <v>116</v>
      </c>
      <c r="I2495">
        <f t="shared" si="114"/>
        <v>0</v>
      </c>
      <c r="J2495">
        <f t="shared" si="115"/>
        <v>0</v>
      </c>
      <c r="L2495" t="str">
        <f t="shared" si="116"/>
        <v>6060YOKINE</v>
      </c>
      <c r="M2495" t="s">
        <v>3026</v>
      </c>
    </row>
    <row r="2496" spans="1:13">
      <c r="A2496" t="s">
        <v>3093</v>
      </c>
      <c r="B2496" t="s">
        <v>3097</v>
      </c>
      <c r="C2496" t="s">
        <v>113</v>
      </c>
      <c r="D2496">
        <v>1</v>
      </c>
      <c r="E2496">
        <v>0</v>
      </c>
      <c r="F2496">
        <v>2</v>
      </c>
      <c r="H2496" t="s">
        <v>116</v>
      </c>
      <c r="I2496">
        <f t="shared" si="114"/>
        <v>0</v>
      </c>
      <c r="J2496">
        <f t="shared" si="115"/>
        <v>0</v>
      </c>
      <c r="L2496" t="str">
        <f t="shared" si="116"/>
        <v>6060YOKINE SOUTH</v>
      </c>
      <c r="M2496" t="s">
        <v>3026</v>
      </c>
    </row>
    <row r="2497" spans="1:13">
      <c r="A2497" t="s">
        <v>3098</v>
      </c>
      <c r="B2497" t="s">
        <v>3099</v>
      </c>
      <c r="C2497" t="s">
        <v>113</v>
      </c>
      <c r="D2497">
        <v>1</v>
      </c>
      <c r="E2497">
        <v>0</v>
      </c>
      <c r="F2497">
        <v>2</v>
      </c>
      <c r="H2497" t="s">
        <v>116</v>
      </c>
      <c r="I2497">
        <f t="shared" si="114"/>
        <v>0</v>
      </c>
      <c r="J2497">
        <f t="shared" si="115"/>
        <v>0</v>
      </c>
      <c r="L2497" t="str">
        <f t="shared" si="116"/>
        <v>6059DIANELLA</v>
      </c>
      <c r="M2497" t="s">
        <v>1499</v>
      </c>
    </row>
    <row r="2498" spans="1:13">
      <c r="A2498" t="s">
        <v>3100</v>
      </c>
      <c r="B2498" t="s">
        <v>3101</v>
      </c>
      <c r="C2498" t="s">
        <v>113</v>
      </c>
      <c r="D2498">
        <v>1</v>
      </c>
      <c r="E2498">
        <v>0</v>
      </c>
      <c r="F2498">
        <v>2</v>
      </c>
      <c r="H2498" t="s">
        <v>116</v>
      </c>
      <c r="I2498">
        <f t="shared" ref="I2498:I2561" si="117">IF(ISERROR(VLOOKUP(A2498,SelPostCode,1,FALSE)),0,1)</f>
        <v>0</v>
      </c>
      <c r="J2498">
        <f t="shared" ref="J2498:J2561" si="118">IF(I2498=0,0,IF(ISERROR(VLOOKUP(B2498,SelSuburb,1,FALSE)),0,1))</f>
        <v>0</v>
      </c>
      <c r="L2498" t="str">
        <f t="shared" ref="L2498:L2561" si="119">CONCATENATE(A2498,B2498)</f>
        <v>6058FORRESTFIELD</v>
      </c>
      <c r="M2498" t="s">
        <v>2895</v>
      </c>
    </row>
    <row r="2499" spans="1:13">
      <c r="A2499" t="s">
        <v>3102</v>
      </c>
      <c r="B2499" t="s">
        <v>3103</v>
      </c>
      <c r="C2499" t="s">
        <v>113</v>
      </c>
      <c r="D2499">
        <v>1</v>
      </c>
      <c r="E2499">
        <v>0</v>
      </c>
      <c r="F2499">
        <v>2</v>
      </c>
      <c r="H2499" t="s">
        <v>116</v>
      </c>
      <c r="I2499">
        <f t="shared" si="117"/>
        <v>0</v>
      </c>
      <c r="J2499">
        <f t="shared" si="118"/>
        <v>0</v>
      </c>
      <c r="L2499" t="str">
        <f t="shared" si="119"/>
        <v>6057HIGH WYCOMBE</v>
      </c>
      <c r="M2499" t="s">
        <v>2895</v>
      </c>
    </row>
    <row r="2500" spans="1:13">
      <c r="A2500" t="s">
        <v>3102</v>
      </c>
      <c r="B2500" t="s">
        <v>3104</v>
      </c>
      <c r="C2500" t="s">
        <v>113</v>
      </c>
      <c r="D2500">
        <v>1</v>
      </c>
      <c r="E2500">
        <v>0</v>
      </c>
      <c r="F2500">
        <v>2</v>
      </c>
      <c r="H2500" t="s">
        <v>116</v>
      </c>
      <c r="I2500">
        <f t="shared" si="117"/>
        <v>0</v>
      </c>
      <c r="J2500">
        <f t="shared" si="118"/>
        <v>0</v>
      </c>
      <c r="L2500" t="str">
        <f t="shared" si="119"/>
        <v>6057MAIDA VALE</v>
      </c>
      <c r="M2500" t="s">
        <v>2895</v>
      </c>
    </row>
    <row r="2501" spans="1:13">
      <c r="A2501" t="s">
        <v>3105</v>
      </c>
      <c r="B2501" t="s">
        <v>3106</v>
      </c>
      <c r="C2501" t="s">
        <v>113</v>
      </c>
      <c r="D2501">
        <v>1</v>
      </c>
      <c r="E2501">
        <v>0</v>
      </c>
      <c r="F2501">
        <v>2</v>
      </c>
      <c r="H2501" t="s">
        <v>116</v>
      </c>
      <c r="I2501">
        <f t="shared" si="117"/>
        <v>0</v>
      </c>
      <c r="J2501">
        <f t="shared" si="118"/>
        <v>0</v>
      </c>
      <c r="L2501" t="str">
        <f t="shared" si="119"/>
        <v>6056BASKERVILLE</v>
      </c>
      <c r="M2501" t="s">
        <v>1499</v>
      </c>
    </row>
    <row r="2502" spans="1:13">
      <c r="A2502" t="s">
        <v>3105</v>
      </c>
      <c r="B2502" t="s">
        <v>3107</v>
      </c>
      <c r="C2502" t="s">
        <v>113</v>
      </c>
      <c r="D2502">
        <v>1</v>
      </c>
      <c r="E2502">
        <v>0</v>
      </c>
      <c r="F2502">
        <v>2</v>
      </c>
      <c r="H2502" t="s">
        <v>116</v>
      </c>
      <c r="I2502">
        <f t="shared" si="117"/>
        <v>0</v>
      </c>
      <c r="J2502">
        <f t="shared" si="118"/>
        <v>0</v>
      </c>
      <c r="L2502" t="str">
        <f t="shared" si="119"/>
        <v>6056BELLEVUE</v>
      </c>
      <c r="M2502" t="s">
        <v>1499</v>
      </c>
    </row>
    <row r="2503" spans="1:13">
      <c r="A2503" t="s">
        <v>3105</v>
      </c>
      <c r="B2503" t="s">
        <v>3108</v>
      </c>
      <c r="C2503" t="s">
        <v>113</v>
      </c>
      <c r="D2503">
        <v>1</v>
      </c>
      <c r="E2503">
        <v>0</v>
      </c>
      <c r="F2503">
        <v>2</v>
      </c>
      <c r="H2503" t="s">
        <v>116</v>
      </c>
      <c r="I2503">
        <f t="shared" si="117"/>
        <v>0</v>
      </c>
      <c r="J2503">
        <f t="shared" si="118"/>
        <v>0</v>
      </c>
      <c r="L2503" t="str">
        <f t="shared" si="119"/>
        <v>6056BOYA</v>
      </c>
      <c r="M2503" t="s">
        <v>1499</v>
      </c>
    </row>
    <row r="2504" spans="1:13">
      <c r="A2504" t="s">
        <v>3105</v>
      </c>
      <c r="B2504" t="s">
        <v>3109</v>
      </c>
      <c r="C2504" t="s">
        <v>113</v>
      </c>
      <c r="D2504">
        <v>1</v>
      </c>
      <c r="E2504">
        <v>0</v>
      </c>
      <c r="F2504">
        <v>2</v>
      </c>
      <c r="H2504" t="s">
        <v>116</v>
      </c>
      <c r="I2504">
        <f t="shared" si="117"/>
        <v>0</v>
      </c>
      <c r="J2504">
        <f t="shared" si="118"/>
        <v>0</v>
      </c>
      <c r="L2504" t="str">
        <f t="shared" si="119"/>
        <v>6056GREENMOUNT</v>
      </c>
      <c r="M2504" t="s">
        <v>1499</v>
      </c>
    </row>
    <row r="2505" spans="1:13">
      <c r="A2505" t="s">
        <v>3105</v>
      </c>
      <c r="B2505" t="s">
        <v>3110</v>
      </c>
      <c r="C2505" t="s">
        <v>113</v>
      </c>
      <c r="D2505">
        <v>1</v>
      </c>
      <c r="E2505">
        <v>0</v>
      </c>
      <c r="F2505">
        <v>2</v>
      </c>
      <c r="H2505" t="s">
        <v>116</v>
      </c>
      <c r="I2505">
        <f t="shared" si="117"/>
        <v>0</v>
      </c>
      <c r="J2505">
        <f t="shared" si="118"/>
        <v>0</v>
      </c>
      <c r="L2505" t="str">
        <f t="shared" si="119"/>
        <v>6056HELENA VALLEY</v>
      </c>
      <c r="M2505" t="s">
        <v>1499</v>
      </c>
    </row>
    <row r="2506" spans="1:13">
      <c r="A2506" t="s">
        <v>3105</v>
      </c>
      <c r="B2506" t="s">
        <v>3111</v>
      </c>
      <c r="C2506" t="s">
        <v>113</v>
      </c>
      <c r="D2506">
        <v>1</v>
      </c>
      <c r="E2506">
        <v>0</v>
      </c>
      <c r="F2506">
        <v>2</v>
      </c>
      <c r="H2506" t="s">
        <v>116</v>
      </c>
      <c r="I2506">
        <f t="shared" si="117"/>
        <v>0</v>
      </c>
      <c r="J2506">
        <f t="shared" si="118"/>
        <v>0</v>
      </c>
      <c r="L2506" t="str">
        <f t="shared" si="119"/>
        <v>6056HERNE HILL</v>
      </c>
      <c r="M2506" t="s">
        <v>1499</v>
      </c>
    </row>
    <row r="2507" spans="1:13">
      <c r="A2507" t="s">
        <v>3105</v>
      </c>
      <c r="B2507" t="s">
        <v>3112</v>
      </c>
      <c r="C2507" t="s">
        <v>113</v>
      </c>
      <c r="D2507">
        <v>1</v>
      </c>
      <c r="E2507">
        <v>0</v>
      </c>
      <c r="F2507">
        <v>2</v>
      </c>
      <c r="H2507" t="s">
        <v>116</v>
      </c>
      <c r="I2507">
        <f t="shared" si="117"/>
        <v>0</v>
      </c>
      <c r="J2507">
        <f t="shared" si="118"/>
        <v>0</v>
      </c>
      <c r="L2507" t="str">
        <f t="shared" si="119"/>
        <v>6056JANE BROOK</v>
      </c>
      <c r="M2507" t="s">
        <v>1499</v>
      </c>
    </row>
    <row r="2508" spans="1:13">
      <c r="A2508" t="s">
        <v>3105</v>
      </c>
      <c r="B2508" t="s">
        <v>3113</v>
      </c>
      <c r="C2508" t="s">
        <v>113</v>
      </c>
      <c r="D2508">
        <v>1</v>
      </c>
      <c r="E2508">
        <v>0</v>
      </c>
      <c r="F2508">
        <v>2</v>
      </c>
      <c r="H2508" t="s">
        <v>116</v>
      </c>
      <c r="I2508">
        <f t="shared" si="117"/>
        <v>0</v>
      </c>
      <c r="J2508">
        <f t="shared" si="118"/>
        <v>0</v>
      </c>
      <c r="L2508" t="str">
        <f t="shared" si="119"/>
        <v>6056KOONGAMIA</v>
      </c>
      <c r="M2508" t="s">
        <v>1499</v>
      </c>
    </row>
    <row r="2509" spans="1:13">
      <c r="A2509" t="s">
        <v>3105</v>
      </c>
      <c r="B2509" t="s">
        <v>3114</v>
      </c>
      <c r="C2509" t="s">
        <v>113</v>
      </c>
      <c r="D2509">
        <v>1</v>
      </c>
      <c r="E2509">
        <v>0</v>
      </c>
      <c r="F2509">
        <v>2</v>
      </c>
      <c r="H2509" t="s">
        <v>116</v>
      </c>
      <c r="I2509">
        <f t="shared" si="117"/>
        <v>0</v>
      </c>
      <c r="J2509">
        <f t="shared" si="118"/>
        <v>0</v>
      </c>
      <c r="L2509" t="str">
        <f t="shared" si="119"/>
        <v>6056MIDDLE SWAN</v>
      </c>
      <c r="M2509" t="s">
        <v>1499</v>
      </c>
    </row>
    <row r="2510" spans="1:13">
      <c r="A2510" t="s">
        <v>3105</v>
      </c>
      <c r="B2510" t="s">
        <v>3115</v>
      </c>
      <c r="C2510" t="s">
        <v>113</v>
      </c>
      <c r="D2510">
        <v>1</v>
      </c>
      <c r="E2510">
        <v>0</v>
      </c>
      <c r="F2510">
        <v>2</v>
      </c>
      <c r="H2510" t="s">
        <v>116</v>
      </c>
      <c r="I2510">
        <f t="shared" si="117"/>
        <v>0</v>
      </c>
      <c r="J2510">
        <f t="shared" si="118"/>
        <v>0</v>
      </c>
      <c r="L2510" t="str">
        <f t="shared" si="119"/>
        <v>6056MIDLAND</v>
      </c>
      <c r="M2510" t="s">
        <v>1499</v>
      </c>
    </row>
    <row r="2511" spans="1:13">
      <c r="A2511" t="s">
        <v>3105</v>
      </c>
      <c r="B2511" t="s">
        <v>3116</v>
      </c>
      <c r="C2511" t="s">
        <v>113</v>
      </c>
      <c r="D2511">
        <v>1</v>
      </c>
      <c r="E2511">
        <v>0</v>
      </c>
      <c r="F2511">
        <v>2</v>
      </c>
      <c r="H2511" t="s">
        <v>116</v>
      </c>
      <c r="I2511">
        <f t="shared" si="117"/>
        <v>0</v>
      </c>
      <c r="J2511">
        <f t="shared" si="118"/>
        <v>0</v>
      </c>
      <c r="L2511" t="str">
        <f t="shared" si="119"/>
        <v>6056MIDVALE</v>
      </c>
      <c r="M2511" t="s">
        <v>1499</v>
      </c>
    </row>
    <row r="2512" spans="1:13">
      <c r="A2512" t="s">
        <v>3105</v>
      </c>
      <c r="B2512" t="s">
        <v>3117</v>
      </c>
      <c r="C2512" t="s">
        <v>113</v>
      </c>
      <c r="D2512">
        <v>1</v>
      </c>
      <c r="E2512">
        <v>0</v>
      </c>
      <c r="F2512">
        <v>2</v>
      </c>
      <c r="H2512" t="s">
        <v>116</v>
      </c>
      <c r="I2512">
        <f t="shared" si="117"/>
        <v>0</v>
      </c>
      <c r="J2512">
        <f t="shared" si="118"/>
        <v>0</v>
      </c>
      <c r="L2512" t="str">
        <f t="shared" si="119"/>
        <v>6056MILLENDON</v>
      </c>
      <c r="M2512" t="s">
        <v>1499</v>
      </c>
    </row>
    <row r="2513" spans="1:13">
      <c r="A2513" t="s">
        <v>3105</v>
      </c>
      <c r="B2513" t="s">
        <v>3118</v>
      </c>
      <c r="C2513" t="s">
        <v>113</v>
      </c>
      <c r="D2513">
        <v>1</v>
      </c>
      <c r="E2513">
        <v>0</v>
      </c>
      <c r="F2513">
        <v>2</v>
      </c>
      <c r="H2513" t="s">
        <v>116</v>
      </c>
      <c r="I2513">
        <f t="shared" si="117"/>
        <v>0</v>
      </c>
      <c r="J2513">
        <f t="shared" si="118"/>
        <v>0</v>
      </c>
      <c r="L2513" t="str">
        <f t="shared" si="119"/>
        <v>6056RED HILL</v>
      </c>
      <c r="M2513" t="s">
        <v>1499</v>
      </c>
    </row>
    <row r="2514" spans="1:13">
      <c r="A2514" t="s">
        <v>3105</v>
      </c>
      <c r="B2514" t="s">
        <v>3119</v>
      </c>
      <c r="C2514" t="s">
        <v>113</v>
      </c>
      <c r="D2514">
        <v>1</v>
      </c>
      <c r="E2514">
        <v>0</v>
      </c>
      <c r="F2514">
        <v>2</v>
      </c>
      <c r="H2514" t="s">
        <v>116</v>
      </c>
      <c r="I2514">
        <f t="shared" si="117"/>
        <v>0</v>
      </c>
      <c r="J2514">
        <f t="shared" si="118"/>
        <v>0</v>
      </c>
      <c r="L2514" t="str">
        <f t="shared" si="119"/>
        <v>6056STRATTON</v>
      </c>
      <c r="M2514" t="s">
        <v>1499</v>
      </c>
    </row>
    <row r="2515" spans="1:13">
      <c r="A2515" t="s">
        <v>3105</v>
      </c>
      <c r="B2515" t="s">
        <v>3120</v>
      </c>
      <c r="C2515" t="s">
        <v>113</v>
      </c>
      <c r="D2515">
        <v>1</v>
      </c>
      <c r="E2515">
        <v>0</v>
      </c>
      <c r="F2515">
        <v>2</v>
      </c>
      <c r="H2515" t="s">
        <v>116</v>
      </c>
      <c r="I2515">
        <f t="shared" si="117"/>
        <v>0</v>
      </c>
      <c r="J2515">
        <f t="shared" si="118"/>
        <v>0</v>
      </c>
      <c r="L2515" t="str">
        <f t="shared" si="119"/>
        <v>6056SWAN VIEW</v>
      </c>
      <c r="M2515" t="s">
        <v>1499</v>
      </c>
    </row>
    <row r="2516" spans="1:13">
      <c r="A2516" t="s">
        <v>3105</v>
      </c>
      <c r="B2516" t="s">
        <v>3121</v>
      </c>
      <c r="C2516" t="s">
        <v>113</v>
      </c>
      <c r="D2516">
        <v>1</v>
      </c>
      <c r="E2516">
        <v>0</v>
      </c>
      <c r="F2516">
        <v>2</v>
      </c>
      <c r="H2516" t="s">
        <v>116</v>
      </c>
      <c r="I2516">
        <f t="shared" si="117"/>
        <v>0</v>
      </c>
      <c r="J2516">
        <f t="shared" si="118"/>
        <v>0</v>
      </c>
      <c r="L2516" t="str">
        <f t="shared" si="119"/>
        <v>6056VIVEASH</v>
      </c>
      <c r="M2516" t="s">
        <v>1499</v>
      </c>
    </row>
    <row r="2517" spans="1:13">
      <c r="A2517" t="s">
        <v>3105</v>
      </c>
      <c r="B2517" t="s">
        <v>753</v>
      </c>
      <c r="C2517" t="s">
        <v>113</v>
      </c>
      <c r="D2517">
        <v>1</v>
      </c>
      <c r="E2517">
        <v>0</v>
      </c>
      <c r="F2517">
        <v>2</v>
      </c>
      <c r="H2517" t="s">
        <v>116</v>
      </c>
      <c r="I2517">
        <f t="shared" si="117"/>
        <v>0</v>
      </c>
      <c r="J2517">
        <f t="shared" si="118"/>
        <v>0</v>
      </c>
      <c r="L2517" t="str">
        <f t="shared" si="119"/>
        <v>6056WOODBRIDGE</v>
      </c>
      <c r="M2517" t="s">
        <v>1499</v>
      </c>
    </row>
    <row r="2518" spans="1:13">
      <c r="A2518" t="s">
        <v>3122</v>
      </c>
      <c r="B2518" t="s">
        <v>3123</v>
      </c>
      <c r="C2518" t="s">
        <v>113</v>
      </c>
      <c r="D2518">
        <v>1</v>
      </c>
      <c r="E2518">
        <v>0</v>
      </c>
      <c r="F2518">
        <v>2</v>
      </c>
      <c r="H2518" t="s">
        <v>116</v>
      </c>
      <c r="I2518">
        <f t="shared" si="117"/>
        <v>0</v>
      </c>
      <c r="J2518">
        <f t="shared" si="118"/>
        <v>0</v>
      </c>
      <c r="L2518" t="str">
        <f t="shared" si="119"/>
        <v>6055BRABHAM</v>
      </c>
      <c r="M2518" t="s">
        <v>1499</v>
      </c>
    </row>
    <row r="2519" spans="1:13">
      <c r="A2519" t="s">
        <v>3122</v>
      </c>
      <c r="B2519" t="s">
        <v>3124</v>
      </c>
      <c r="C2519" t="s">
        <v>113</v>
      </c>
      <c r="D2519">
        <v>1</v>
      </c>
      <c r="E2519">
        <v>0</v>
      </c>
      <c r="F2519">
        <v>2</v>
      </c>
      <c r="H2519" t="s">
        <v>116</v>
      </c>
      <c r="I2519">
        <f t="shared" si="117"/>
        <v>0</v>
      </c>
      <c r="J2519">
        <f t="shared" si="118"/>
        <v>0</v>
      </c>
      <c r="L2519" t="str">
        <f t="shared" si="119"/>
        <v>6055CAVERSHAM</v>
      </c>
      <c r="M2519" t="s">
        <v>1499</v>
      </c>
    </row>
    <row r="2520" spans="1:13">
      <c r="A2520" t="s">
        <v>3122</v>
      </c>
      <c r="B2520" t="s">
        <v>3125</v>
      </c>
      <c r="C2520" t="s">
        <v>113</v>
      </c>
      <c r="D2520">
        <v>1</v>
      </c>
      <c r="E2520">
        <v>0</v>
      </c>
      <c r="F2520">
        <v>2</v>
      </c>
      <c r="H2520" t="s">
        <v>116</v>
      </c>
      <c r="I2520">
        <f t="shared" si="117"/>
        <v>0</v>
      </c>
      <c r="J2520">
        <f t="shared" si="118"/>
        <v>0</v>
      </c>
      <c r="L2520" t="str">
        <f t="shared" si="119"/>
        <v>6055DAYTON</v>
      </c>
      <c r="M2520" t="s">
        <v>1499</v>
      </c>
    </row>
    <row r="2521" spans="1:13">
      <c r="A2521" t="s">
        <v>3122</v>
      </c>
      <c r="B2521" t="s">
        <v>228</v>
      </c>
      <c r="C2521" t="s">
        <v>113</v>
      </c>
      <c r="D2521">
        <v>1</v>
      </c>
      <c r="E2521">
        <v>0</v>
      </c>
      <c r="F2521">
        <v>2</v>
      </c>
      <c r="H2521" t="s">
        <v>116</v>
      </c>
      <c r="I2521">
        <f t="shared" si="117"/>
        <v>0</v>
      </c>
      <c r="J2521">
        <f t="shared" si="118"/>
        <v>0</v>
      </c>
      <c r="L2521" t="str">
        <f t="shared" si="119"/>
        <v>6055GUILDFORD</v>
      </c>
      <c r="M2521" t="s">
        <v>1499</v>
      </c>
    </row>
    <row r="2522" spans="1:13">
      <c r="A2522" t="s">
        <v>3122</v>
      </c>
      <c r="B2522" t="s">
        <v>3126</v>
      </c>
      <c r="C2522" t="s">
        <v>113</v>
      </c>
      <c r="D2522">
        <v>1</v>
      </c>
      <c r="E2522">
        <v>0</v>
      </c>
      <c r="F2522">
        <v>2</v>
      </c>
      <c r="H2522" t="s">
        <v>116</v>
      </c>
      <c r="I2522">
        <f t="shared" si="117"/>
        <v>0</v>
      </c>
      <c r="J2522">
        <f t="shared" si="118"/>
        <v>0</v>
      </c>
      <c r="L2522" t="str">
        <f t="shared" si="119"/>
        <v>6055HAZELMERE</v>
      </c>
      <c r="M2522" t="s">
        <v>1499</v>
      </c>
    </row>
    <row r="2523" spans="1:13">
      <c r="A2523" t="s">
        <v>3122</v>
      </c>
      <c r="B2523" t="s">
        <v>3127</v>
      </c>
      <c r="C2523" t="s">
        <v>113</v>
      </c>
      <c r="D2523">
        <v>1</v>
      </c>
      <c r="E2523">
        <v>0</v>
      </c>
      <c r="F2523">
        <v>2</v>
      </c>
      <c r="H2523" t="s">
        <v>116</v>
      </c>
      <c r="I2523">
        <f t="shared" si="117"/>
        <v>0</v>
      </c>
      <c r="J2523">
        <f t="shared" si="118"/>
        <v>0</v>
      </c>
      <c r="L2523" t="str">
        <f t="shared" si="119"/>
        <v>6055HENLEY BROOK</v>
      </c>
      <c r="M2523" t="s">
        <v>1499</v>
      </c>
    </row>
    <row r="2524" spans="1:13">
      <c r="A2524" t="s">
        <v>3122</v>
      </c>
      <c r="B2524" t="s">
        <v>3128</v>
      </c>
      <c r="C2524" t="s">
        <v>113</v>
      </c>
      <c r="D2524">
        <v>1</v>
      </c>
      <c r="E2524">
        <v>0</v>
      </c>
      <c r="F2524">
        <v>2</v>
      </c>
      <c r="H2524" t="s">
        <v>116</v>
      </c>
      <c r="I2524">
        <f t="shared" si="117"/>
        <v>0</v>
      </c>
      <c r="J2524">
        <f t="shared" si="118"/>
        <v>0</v>
      </c>
      <c r="L2524" t="str">
        <f t="shared" si="119"/>
        <v>6055SOUTH GUILDFORD</v>
      </c>
      <c r="M2524" t="s">
        <v>1499</v>
      </c>
    </row>
    <row r="2525" spans="1:13">
      <c r="A2525" t="s">
        <v>3122</v>
      </c>
      <c r="B2525" t="s">
        <v>3129</v>
      </c>
      <c r="C2525" t="s">
        <v>113</v>
      </c>
      <c r="D2525">
        <v>1</v>
      </c>
      <c r="E2525">
        <v>0</v>
      </c>
      <c r="F2525">
        <v>2</v>
      </c>
      <c r="H2525" t="s">
        <v>116</v>
      </c>
      <c r="I2525">
        <f t="shared" si="117"/>
        <v>0</v>
      </c>
      <c r="J2525">
        <f t="shared" si="118"/>
        <v>0</v>
      </c>
      <c r="L2525" t="str">
        <f t="shared" si="119"/>
        <v>6055WEST SWAN</v>
      </c>
      <c r="M2525" t="s">
        <v>1499</v>
      </c>
    </row>
    <row r="2526" spans="1:13">
      <c r="A2526" t="s">
        <v>3130</v>
      </c>
      <c r="B2526" t="s">
        <v>3131</v>
      </c>
      <c r="C2526" t="s">
        <v>113</v>
      </c>
      <c r="D2526">
        <v>1</v>
      </c>
      <c r="E2526">
        <v>0</v>
      </c>
      <c r="F2526">
        <v>2</v>
      </c>
      <c r="H2526" t="s">
        <v>116</v>
      </c>
      <c r="I2526">
        <f t="shared" si="117"/>
        <v>0</v>
      </c>
      <c r="J2526">
        <f t="shared" si="118"/>
        <v>0</v>
      </c>
      <c r="L2526" t="str">
        <f t="shared" si="119"/>
        <v>6054ASHFIELD</v>
      </c>
      <c r="M2526" t="s">
        <v>1499</v>
      </c>
    </row>
    <row r="2527" spans="1:13">
      <c r="A2527" t="s">
        <v>3130</v>
      </c>
      <c r="B2527" t="s">
        <v>1128</v>
      </c>
      <c r="C2527" t="s">
        <v>113</v>
      </c>
      <c r="D2527">
        <v>1</v>
      </c>
      <c r="E2527">
        <v>0</v>
      </c>
      <c r="F2527">
        <v>2</v>
      </c>
      <c r="H2527" t="s">
        <v>116</v>
      </c>
      <c r="I2527">
        <f t="shared" si="117"/>
        <v>0</v>
      </c>
      <c r="J2527">
        <f t="shared" si="118"/>
        <v>0</v>
      </c>
      <c r="L2527" t="str">
        <f t="shared" si="119"/>
        <v>6054BASSENDEAN</v>
      </c>
      <c r="M2527" t="s">
        <v>1499</v>
      </c>
    </row>
    <row r="2528" spans="1:13">
      <c r="A2528" t="s">
        <v>3130</v>
      </c>
      <c r="B2528" t="s">
        <v>3132</v>
      </c>
      <c r="C2528" t="s">
        <v>113</v>
      </c>
      <c r="D2528">
        <v>1</v>
      </c>
      <c r="E2528">
        <v>0</v>
      </c>
      <c r="F2528">
        <v>2</v>
      </c>
      <c r="H2528" t="s">
        <v>116</v>
      </c>
      <c r="I2528">
        <f t="shared" si="117"/>
        <v>0</v>
      </c>
      <c r="J2528">
        <f t="shared" si="118"/>
        <v>0</v>
      </c>
      <c r="L2528" t="str">
        <f t="shared" si="119"/>
        <v>6054EDEN HILL</v>
      </c>
      <c r="M2528" t="s">
        <v>1499</v>
      </c>
    </row>
    <row r="2529" spans="1:13">
      <c r="A2529" t="s">
        <v>3130</v>
      </c>
      <c r="B2529" t="s">
        <v>3133</v>
      </c>
      <c r="C2529" t="s">
        <v>113</v>
      </c>
      <c r="D2529">
        <v>1</v>
      </c>
      <c r="E2529">
        <v>0</v>
      </c>
      <c r="F2529">
        <v>2</v>
      </c>
      <c r="H2529" t="s">
        <v>116</v>
      </c>
      <c r="I2529">
        <f t="shared" si="117"/>
        <v>0</v>
      </c>
      <c r="J2529">
        <f t="shared" si="118"/>
        <v>0</v>
      </c>
      <c r="L2529" t="str">
        <f t="shared" si="119"/>
        <v>6054KIARA</v>
      </c>
      <c r="M2529" t="s">
        <v>1499</v>
      </c>
    </row>
    <row r="2530" spans="1:13">
      <c r="A2530" t="s">
        <v>3130</v>
      </c>
      <c r="B2530" t="s">
        <v>3134</v>
      </c>
      <c r="C2530" t="s">
        <v>113</v>
      </c>
      <c r="D2530">
        <v>1</v>
      </c>
      <c r="E2530">
        <v>0</v>
      </c>
      <c r="F2530">
        <v>2</v>
      </c>
      <c r="H2530" t="s">
        <v>116</v>
      </c>
      <c r="I2530">
        <f t="shared" si="117"/>
        <v>0</v>
      </c>
      <c r="J2530">
        <f t="shared" si="118"/>
        <v>0</v>
      </c>
      <c r="L2530" t="str">
        <f t="shared" si="119"/>
        <v>6054LOCKRIDGE</v>
      </c>
      <c r="M2530" t="s">
        <v>1499</v>
      </c>
    </row>
    <row r="2531" spans="1:13">
      <c r="A2531" t="s">
        <v>3135</v>
      </c>
      <c r="B2531" t="s">
        <v>1130</v>
      </c>
      <c r="C2531" t="s">
        <v>113</v>
      </c>
      <c r="D2531">
        <v>1</v>
      </c>
      <c r="E2531">
        <v>0</v>
      </c>
      <c r="F2531">
        <v>2</v>
      </c>
      <c r="H2531" t="s">
        <v>116</v>
      </c>
      <c r="I2531">
        <f t="shared" si="117"/>
        <v>0</v>
      </c>
      <c r="J2531">
        <f t="shared" si="118"/>
        <v>0</v>
      </c>
      <c r="L2531" t="str">
        <f t="shared" si="119"/>
        <v>6053BAYSWATER</v>
      </c>
      <c r="M2531" t="s">
        <v>1499</v>
      </c>
    </row>
    <row r="2532" spans="1:13">
      <c r="A2532" t="s">
        <v>3136</v>
      </c>
      <c r="B2532" t="s">
        <v>3137</v>
      </c>
      <c r="C2532" t="s">
        <v>113</v>
      </c>
      <c r="D2532">
        <v>1</v>
      </c>
      <c r="E2532">
        <v>0</v>
      </c>
      <c r="F2532">
        <v>2</v>
      </c>
      <c r="H2532" t="s">
        <v>116</v>
      </c>
      <c r="I2532">
        <f t="shared" si="117"/>
        <v>0</v>
      </c>
      <c r="J2532">
        <f t="shared" si="118"/>
        <v>0</v>
      </c>
      <c r="L2532" t="str">
        <f t="shared" si="119"/>
        <v>6052BEDFORD</v>
      </c>
      <c r="M2532" t="s">
        <v>1168</v>
      </c>
    </row>
    <row r="2533" spans="1:13">
      <c r="A2533" t="s">
        <v>3136</v>
      </c>
      <c r="B2533" t="s">
        <v>1132</v>
      </c>
      <c r="C2533" t="s">
        <v>113</v>
      </c>
      <c r="D2533">
        <v>1</v>
      </c>
      <c r="E2533">
        <v>0</v>
      </c>
      <c r="F2533">
        <v>2</v>
      </c>
      <c r="H2533" t="s">
        <v>116</v>
      </c>
      <c r="I2533">
        <f t="shared" si="117"/>
        <v>0</v>
      </c>
      <c r="J2533">
        <f t="shared" si="118"/>
        <v>0</v>
      </c>
      <c r="L2533" t="str">
        <f t="shared" si="119"/>
        <v>6052INGLEWOOD</v>
      </c>
      <c r="M2533" t="s">
        <v>1168</v>
      </c>
    </row>
    <row r="2534" spans="1:13">
      <c r="A2534" t="s">
        <v>3138</v>
      </c>
      <c r="B2534" t="s">
        <v>1134</v>
      </c>
      <c r="C2534" t="s">
        <v>113</v>
      </c>
      <c r="D2534">
        <v>1</v>
      </c>
      <c r="E2534">
        <v>0</v>
      </c>
      <c r="F2534">
        <v>2</v>
      </c>
      <c r="H2534" t="s">
        <v>116</v>
      </c>
      <c r="I2534">
        <f t="shared" si="117"/>
        <v>0</v>
      </c>
      <c r="J2534">
        <f t="shared" si="118"/>
        <v>0</v>
      </c>
      <c r="L2534" t="str">
        <f t="shared" si="119"/>
        <v>6051MAYLANDS</v>
      </c>
      <c r="M2534" t="s">
        <v>1168</v>
      </c>
    </row>
    <row r="2535" spans="1:13">
      <c r="A2535" t="s">
        <v>3139</v>
      </c>
      <c r="B2535" t="s">
        <v>3140</v>
      </c>
      <c r="C2535" t="s">
        <v>113</v>
      </c>
      <c r="D2535">
        <v>1</v>
      </c>
      <c r="E2535">
        <v>0</v>
      </c>
      <c r="F2535">
        <v>2</v>
      </c>
      <c r="H2535" t="s">
        <v>116</v>
      </c>
      <c r="I2535">
        <f t="shared" si="117"/>
        <v>0</v>
      </c>
      <c r="J2535">
        <f t="shared" si="118"/>
        <v>0</v>
      </c>
      <c r="L2535" t="str">
        <f t="shared" si="119"/>
        <v>6050COOLBINIA</v>
      </c>
      <c r="M2535" t="s">
        <v>1168</v>
      </c>
    </row>
    <row r="2536" spans="1:13">
      <c r="A2536" t="s">
        <v>3139</v>
      </c>
      <c r="B2536" t="s">
        <v>3141</v>
      </c>
      <c r="C2536" t="s">
        <v>113</v>
      </c>
      <c r="D2536">
        <v>1</v>
      </c>
      <c r="E2536">
        <v>0</v>
      </c>
      <c r="F2536">
        <v>2</v>
      </c>
      <c r="H2536" t="s">
        <v>116</v>
      </c>
      <c r="I2536">
        <f t="shared" si="117"/>
        <v>0</v>
      </c>
      <c r="J2536">
        <f t="shared" si="118"/>
        <v>0</v>
      </c>
      <c r="L2536" t="str">
        <f t="shared" si="119"/>
        <v>6050MENORA</v>
      </c>
      <c r="M2536" t="s">
        <v>1168</v>
      </c>
    </row>
    <row r="2537" spans="1:13">
      <c r="A2537" t="s">
        <v>3139</v>
      </c>
      <c r="B2537" t="s">
        <v>1136</v>
      </c>
      <c r="C2537" t="s">
        <v>113</v>
      </c>
      <c r="D2537">
        <v>1</v>
      </c>
      <c r="E2537">
        <v>0</v>
      </c>
      <c r="F2537">
        <v>2</v>
      </c>
      <c r="H2537" t="s">
        <v>116</v>
      </c>
      <c r="I2537">
        <f t="shared" si="117"/>
        <v>0</v>
      </c>
      <c r="J2537">
        <f t="shared" si="118"/>
        <v>0</v>
      </c>
      <c r="L2537" t="str">
        <f t="shared" si="119"/>
        <v>6050MOUNT LAWLEY</v>
      </c>
      <c r="M2537" t="s">
        <v>1168</v>
      </c>
    </row>
    <row r="2538" spans="1:13">
      <c r="A2538" t="s">
        <v>3142</v>
      </c>
      <c r="B2538" t="s">
        <v>3143</v>
      </c>
      <c r="C2538" t="s">
        <v>113</v>
      </c>
      <c r="D2538">
        <v>4</v>
      </c>
      <c r="E2538">
        <v>0</v>
      </c>
      <c r="F2538">
        <v>0</v>
      </c>
      <c r="H2538" t="s">
        <v>116</v>
      </c>
      <c r="I2538">
        <f t="shared" si="117"/>
        <v>0</v>
      </c>
      <c r="J2538">
        <f t="shared" si="118"/>
        <v>0</v>
      </c>
      <c r="L2538" t="str">
        <f t="shared" si="119"/>
        <v>6044KARAKIN</v>
      </c>
      <c r="M2538" t="s">
        <v>1434</v>
      </c>
    </row>
    <row r="2539" spans="1:13">
      <c r="A2539" t="s">
        <v>3142</v>
      </c>
      <c r="B2539" t="s">
        <v>3144</v>
      </c>
      <c r="C2539" t="s">
        <v>113</v>
      </c>
      <c r="D2539">
        <v>2</v>
      </c>
      <c r="E2539">
        <v>0</v>
      </c>
      <c r="F2539">
        <v>2</v>
      </c>
      <c r="H2539" t="s">
        <v>116</v>
      </c>
      <c r="I2539">
        <f t="shared" si="117"/>
        <v>0</v>
      </c>
      <c r="J2539">
        <f t="shared" si="118"/>
        <v>0</v>
      </c>
      <c r="L2539" t="str">
        <f t="shared" si="119"/>
        <v>6044LANCELIN</v>
      </c>
      <c r="M2539" t="s">
        <v>1434</v>
      </c>
    </row>
    <row r="2540" spans="1:13">
      <c r="A2540" t="s">
        <v>3142</v>
      </c>
      <c r="B2540" t="s">
        <v>3145</v>
      </c>
      <c r="C2540" t="s">
        <v>113</v>
      </c>
      <c r="D2540">
        <v>4</v>
      </c>
      <c r="E2540">
        <v>0</v>
      </c>
      <c r="F2540">
        <v>0</v>
      </c>
      <c r="H2540" t="s">
        <v>116</v>
      </c>
      <c r="I2540">
        <f t="shared" si="117"/>
        <v>0</v>
      </c>
      <c r="J2540">
        <f t="shared" si="118"/>
        <v>0</v>
      </c>
      <c r="L2540" t="str">
        <f t="shared" si="119"/>
        <v>6044NILGEN</v>
      </c>
      <c r="M2540" t="s">
        <v>1434</v>
      </c>
    </row>
    <row r="2541" spans="1:13">
      <c r="A2541" t="s">
        <v>3142</v>
      </c>
      <c r="B2541" t="s">
        <v>3146</v>
      </c>
      <c r="C2541" t="s">
        <v>113</v>
      </c>
      <c r="D2541">
        <v>4</v>
      </c>
      <c r="E2541">
        <v>0</v>
      </c>
      <c r="F2541">
        <v>0</v>
      </c>
      <c r="H2541" t="s">
        <v>116</v>
      </c>
      <c r="I2541">
        <f t="shared" si="117"/>
        <v>0</v>
      </c>
      <c r="J2541">
        <f t="shared" si="118"/>
        <v>0</v>
      </c>
      <c r="L2541" t="str">
        <f t="shared" si="119"/>
        <v>6044WEDGE ISLAND</v>
      </c>
      <c r="M2541" t="s">
        <v>1434</v>
      </c>
    </row>
    <row r="2542" spans="1:13">
      <c r="A2542" t="s">
        <v>3147</v>
      </c>
      <c r="B2542" t="s">
        <v>3148</v>
      </c>
      <c r="C2542" t="s">
        <v>113</v>
      </c>
      <c r="D2542">
        <v>4</v>
      </c>
      <c r="E2542">
        <v>0</v>
      </c>
      <c r="F2542">
        <v>0</v>
      </c>
      <c r="H2542" t="s">
        <v>116</v>
      </c>
      <c r="I2542">
        <f t="shared" si="117"/>
        <v>0</v>
      </c>
      <c r="J2542">
        <f t="shared" si="118"/>
        <v>0</v>
      </c>
      <c r="L2542" t="str">
        <f t="shared" si="119"/>
        <v>6043BRETON BAY</v>
      </c>
      <c r="M2542" t="s">
        <v>1434</v>
      </c>
    </row>
    <row r="2543" spans="1:13">
      <c r="A2543" t="s">
        <v>3147</v>
      </c>
      <c r="B2543" t="s">
        <v>3149</v>
      </c>
      <c r="C2543" t="s">
        <v>113</v>
      </c>
      <c r="D2543">
        <v>4</v>
      </c>
      <c r="E2543">
        <v>0</v>
      </c>
      <c r="F2543">
        <v>0</v>
      </c>
      <c r="H2543" t="s">
        <v>116</v>
      </c>
      <c r="I2543">
        <f t="shared" si="117"/>
        <v>0</v>
      </c>
      <c r="J2543">
        <f t="shared" si="118"/>
        <v>0</v>
      </c>
      <c r="L2543" t="str">
        <f t="shared" si="119"/>
        <v>6043LEDGE POINT</v>
      </c>
      <c r="M2543" t="s">
        <v>1434</v>
      </c>
    </row>
    <row r="2544" spans="1:13">
      <c r="A2544" t="s">
        <v>3150</v>
      </c>
      <c r="B2544" t="s">
        <v>3151</v>
      </c>
      <c r="C2544" t="s">
        <v>113</v>
      </c>
      <c r="D2544">
        <v>4</v>
      </c>
      <c r="E2544">
        <v>0</v>
      </c>
      <c r="F2544">
        <v>0</v>
      </c>
      <c r="H2544" t="s">
        <v>116</v>
      </c>
      <c r="I2544">
        <f t="shared" si="117"/>
        <v>0</v>
      </c>
      <c r="J2544">
        <f t="shared" si="118"/>
        <v>0</v>
      </c>
      <c r="L2544" t="str">
        <f t="shared" si="119"/>
        <v>6042SEABIRD</v>
      </c>
      <c r="M2544" t="s">
        <v>1434</v>
      </c>
    </row>
    <row r="2545" spans="1:13">
      <c r="A2545" t="s">
        <v>3152</v>
      </c>
      <c r="B2545" t="s">
        <v>3153</v>
      </c>
      <c r="C2545" t="s">
        <v>113</v>
      </c>
      <c r="D2545">
        <v>4</v>
      </c>
      <c r="E2545">
        <v>0</v>
      </c>
      <c r="F2545">
        <v>0</v>
      </c>
      <c r="H2545" t="s">
        <v>116</v>
      </c>
      <c r="I2545">
        <f t="shared" si="117"/>
        <v>0</v>
      </c>
      <c r="J2545">
        <f t="shared" si="118"/>
        <v>0</v>
      </c>
      <c r="L2545" t="str">
        <f t="shared" si="119"/>
        <v>6041CARABAN</v>
      </c>
      <c r="M2545" t="s">
        <v>1434</v>
      </c>
    </row>
    <row r="2546" spans="1:13">
      <c r="A2546" t="s">
        <v>3152</v>
      </c>
      <c r="B2546" t="s">
        <v>3154</v>
      </c>
      <c r="C2546" t="s">
        <v>113</v>
      </c>
      <c r="D2546">
        <v>4</v>
      </c>
      <c r="E2546">
        <v>0</v>
      </c>
      <c r="F2546">
        <v>0</v>
      </c>
      <c r="H2546" t="s">
        <v>116</v>
      </c>
      <c r="I2546">
        <f t="shared" si="117"/>
        <v>0</v>
      </c>
      <c r="J2546">
        <f t="shared" si="118"/>
        <v>0</v>
      </c>
      <c r="L2546" t="str">
        <f t="shared" si="119"/>
        <v>6041GABBADAH</v>
      </c>
      <c r="M2546" t="s">
        <v>1434</v>
      </c>
    </row>
    <row r="2547" spans="1:13">
      <c r="A2547" t="s">
        <v>3152</v>
      </c>
      <c r="B2547" t="s">
        <v>3155</v>
      </c>
      <c r="C2547" t="s">
        <v>113</v>
      </c>
      <c r="D2547">
        <v>4</v>
      </c>
      <c r="E2547">
        <v>0</v>
      </c>
      <c r="F2547">
        <v>0</v>
      </c>
      <c r="H2547" t="s">
        <v>116</v>
      </c>
      <c r="I2547">
        <f t="shared" si="117"/>
        <v>0</v>
      </c>
      <c r="J2547">
        <f t="shared" si="118"/>
        <v>0</v>
      </c>
      <c r="L2547" t="str">
        <f t="shared" si="119"/>
        <v>6041GUILDERTON</v>
      </c>
      <c r="M2547" t="s">
        <v>1434</v>
      </c>
    </row>
    <row r="2548" spans="1:13">
      <c r="A2548" t="s">
        <v>3152</v>
      </c>
      <c r="B2548" t="s">
        <v>3156</v>
      </c>
      <c r="C2548" t="s">
        <v>113</v>
      </c>
      <c r="D2548">
        <v>4</v>
      </c>
      <c r="E2548">
        <v>0</v>
      </c>
      <c r="F2548">
        <v>0</v>
      </c>
      <c r="H2548" t="s">
        <v>116</v>
      </c>
      <c r="I2548">
        <f t="shared" si="117"/>
        <v>0</v>
      </c>
      <c r="J2548">
        <f t="shared" si="118"/>
        <v>0</v>
      </c>
      <c r="L2548" t="str">
        <f t="shared" si="119"/>
        <v>6041WILBINGA</v>
      </c>
      <c r="M2548" t="s">
        <v>1434</v>
      </c>
    </row>
    <row r="2549" spans="1:13">
      <c r="A2549" t="s">
        <v>3152</v>
      </c>
      <c r="B2549" t="s">
        <v>3157</v>
      </c>
      <c r="C2549" t="s">
        <v>113</v>
      </c>
      <c r="D2549">
        <v>4</v>
      </c>
      <c r="E2549">
        <v>0</v>
      </c>
      <c r="F2549">
        <v>0</v>
      </c>
      <c r="H2549" t="s">
        <v>116</v>
      </c>
      <c r="I2549">
        <f t="shared" si="117"/>
        <v>0</v>
      </c>
      <c r="J2549">
        <f t="shared" si="118"/>
        <v>0</v>
      </c>
      <c r="L2549" t="str">
        <f t="shared" si="119"/>
        <v>6041WOODRIDGE</v>
      </c>
      <c r="M2549" t="s">
        <v>1434</v>
      </c>
    </row>
    <row r="2550" spans="1:13">
      <c r="A2550" t="s">
        <v>3158</v>
      </c>
      <c r="B2550" t="s">
        <v>3159</v>
      </c>
      <c r="C2550" t="s">
        <v>113</v>
      </c>
      <c r="D2550">
        <v>1</v>
      </c>
      <c r="E2550">
        <v>0</v>
      </c>
      <c r="F2550">
        <v>2</v>
      </c>
      <c r="H2550" t="s">
        <v>116</v>
      </c>
      <c r="I2550">
        <f t="shared" si="117"/>
        <v>0</v>
      </c>
      <c r="J2550">
        <f t="shared" si="118"/>
        <v>0</v>
      </c>
      <c r="L2550" t="str">
        <f t="shared" si="119"/>
        <v>6038ALKIMOS</v>
      </c>
      <c r="M2550" t="s">
        <v>3026</v>
      </c>
    </row>
    <row r="2551" spans="1:13">
      <c r="A2551" t="s">
        <v>3160</v>
      </c>
      <c r="B2551" t="s">
        <v>3161</v>
      </c>
      <c r="C2551" t="s">
        <v>113</v>
      </c>
      <c r="D2551">
        <v>1</v>
      </c>
      <c r="E2551">
        <v>0</v>
      </c>
      <c r="F2551">
        <v>2</v>
      </c>
      <c r="H2551" t="s">
        <v>116</v>
      </c>
      <c r="I2551">
        <f t="shared" si="117"/>
        <v>0</v>
      </c>
      <c r="J2551">
        <f t="shared" si="118"/>
        <v>0</v>
      </c>
      <c r="L2551" t="str">
        <f t="shared" si="119"/>
        <v>6037TWO ROCKS</v>
      </c>
      <c r="M2551" t="s">
        <v>3026</v>
      </c>
    </row>
    <row r="2552" spans="1:13">
      <c r="A2552" t="s">
        <v>3162</v>
      </c>
      <c r="B2552" t="s">
        <v>3163</v>
      </c>
      <c r="C2552" t="s">
        <v>113</v>
      </c>
      <c r="D2552">
        <v>1</v>
      </c>
      <c r="E2552">
        <v>0</v>
      </c>
      <c r="F2552">
        <v>2</v>
      </c>
      <c r="H2552" t="s">
        <v>116</v>
      </c>
      <c r="I2552">
        <f t="shared" si="117"/>
        <v>0</v>
      </c>
      <c r="J2552">
        <f t="shared" si="118"/>
        <v>0</v>
      </c>
      <c r="L2552" t="str">
        <f t="shared" si="119"/>
        <v>6036BUTLER</v>
      </c>
      <c r="M2552" t="s">
        <v>3026</v>
      </c>
    </row>
    <row r="2553" spans="1:13">
      <c r="A2553" t="s">
        <v>3162</v>
      </c>
      <c r="B2553" t="s">
        <v>3164</v>
      </c>
      <c r="C2553" t="s">
        <v>113</v>
      </c>
      <c r="D2553">
        <v>2</v>
      </c>
      <c r="E2553">
        <v>0</v>
      </c>
      <c r="F2553">
        <v>2</v>
      </c>
      <c r="H2553" t="s">
        <v>116</v>
      </c>
      <c r="I2553">
        <f t="shared" si="117"/>
        <v>0</v>
      </c>
      <c r="J2553">
        <f t="shared" si="118"/>
        <v>0</v>
      </c>
      <c r="L2553" t="str">
        <f t="shared" si="119"/>
        <v>6036JINDALEE</v>
      </c>
      <c r="M2553" t="s">
        <v>3026</v>
      </c>
    </row>
    <row r="2554" spans="1:13">
      <c r="A2554" t="s">
        <v>3165</v>
      </c>
      <c r="B2554" t="s">
        <v>3166</v>
      </c>
      <c r="C2554" t="s">
        <v>113</v>
      </c>
      <c r="D2554">
        <v>1</v>
      </c>
      <c r="E2554">
        <v>0</v>
      </c>
      <c r="F2554">
        <v>2</v>
      </c>
      <c r="H2554" t="s">
        <v>116</v>
      </c>
      <c r="I2554">
        <f t="shared" si="117"/>
        <v>0</v>
      </c>
      <c r="J2554">
        <f t="shared" si="118"/>
        <v>0</v>
      </c>
      <c r="L2554" t="str">
        <f t="shared" si="119"/>
        <v>6035YANCHEP</v>
      </c>
      <c r="M2554" t="s">
        <v>3026</v>
      </c>
    </row>
    <row r="2555" spans="1:13">
      <c r="A2555" t="s">
        <v>3167</v>
      </c>
      <c r="B2555" t="s">
        <v>3168</v>
      </c>
      <c r="C2555" t="s">
        <v>113</v>
      </c>
      <c r="D2555">
        <v>1</v>
      </c>
      <c r="E2555">
        <v>0</v>
      </c>
      <c r="F2555">
        <v>2</v>
      </c>
      <c r="H2555" t="s">
        <v>116</v>
      </c>
      <c r="I2555">
        <f t="shared" si="117"/>
        <v>0</v>
      </c>
      <c r="J2555">
        <f t="shared" si="118"/>
        <v>0</v>
      </c>
      <c r="L2555" t="str">
        <f t="shared" si="119"/>
        <v>6034EGLINTON</v>
      </c>
      <c r="M2555" t="s">
        <v>3026</v>
      </c>
    </row>
    <row r="2556" spans="1:13">
      <c r="A2556" t="s">
        <v>3169</v>
      </c>
      <c r="B2556" t="s">
        <v>3170</v>
      </c>
      <c r="C2556" t="s">
        <v>113</v>
      </c>
      <c r="D2556">
        <v>1</v>
      </c>
      <c r="E2556">
        <v>0</v>
      </c>
      <c r="F2556">
        <v>2</v>
      </c>
      <c r="H2556" t="s">
        <v>116</v>
      </c>
      <c r="I2556">
        <f t="shared" si="117"/>
        <v>0</v>
      </c>
      <c r="J2556">
        <f t="shared" si="118"/>
        <v>0</v>
      </c>
      <c r="L2556" t="str">
        <f t="shared" si="119"/>
        <v>6033CARABOODA</v>
      </c>
      <c r="M2556" t="s">
        <v>3026</v>
      </c>
    </row>
    <row r="2557" spans="1:13">
      <c r="A2557" t="s">
        <v>3171</v>
      </c>
      <c r="B2557" t="s">
        <v>3172</v>
      </c>
      <c r="C2557" t="s">
        <v>113</v>
      </c>
      <c r="D2557">
        <v>1</v>
      </c>
      <c r="E2557">
        <v>0</v>
      </c>
      <c r="F2557">
        <v>2</v>
      </c>
      <c r="H2557" t="s">
        <v>116</v>
      </c>
      <c r="I2557">
        <f t="shared" si="117"/>
        <v>0</v>
      </c>
      <c r="J2557">
        <f t="shared" si="118"/>
        <v>0</v>
      </c>
      <c r="L2557" t="str">
        <f t="shared" si="119"/>
        <v>6032NOWERGUP</v>
      </c>
      <c r="M2557" t="s">
        <v>3026</v>
      </c>
    </row>
    <row r="2558" spans="1:13">
      <c r="A2558" t="s">
        <v>3173</v>
      </c>
      <c r="B2558" t="s">
        <v>3174</v>
      </c>
      <c r="C2558" t="s">
        <v>113</v>
      </c>
      <c r="D2558">
        <v>1</v>
      </c>
      <c r="E2558">
        <v>0</v>
      </c>
      <c r="F2558">
        <v>2</v>
      </c>
      <c r="H2558" t="s">
        <v>116</v>
      </c>
      <c r="I2558">
        <f t="shared" si="117"/>
        <v>0</v>
      </c>
      <c r="J2558">
        <f t="shared" si="118"/>
        <v>0</v>
      </c>
      <c r="L2558" t="str">
        <f t="shared" si="119"/>
        <v>6031BANKSIA GROVE</v>
      </c>
      <c r="M2558" t="s">
        <v>3026</v>
      </c>
    </row>
    <row r="2559" spans="1:13">
      <c r="A2559" t="s">
        <v>3173</v>
      </c>
      <c r="B2559" t="s">
        <v>3175</v>
      </c>
      <c r="C2559" t="s">
        <v>113</v>
      </c>
      <c r="D2559">
        <v>1</v>
      </c>
      <c r="E2559">
        <v>0</v>
      </c>
      <c r="F2559">
        <v>2</v>
      </c>
      <c r="H2559" t="s">
        <v>116</v>
      </c>
      <c r="I2559">
        <f t="shared" si="117"/>
        <v>0</v>
      </c>
      <c r="J2559">
        <f t="shared" si="118"/>
        <v>0</v>
      </c>
      <c r="L2559" t="str">
        <f t="shared" si="119"/>
        <v>6031CARRAMAR</v>
      </c>
      <c r="M2559" t="s">
        <v>3026</v>
      </c>
    </row>
    <row r="2560" spans="1:13">
      <c r="A2560" t="s">
        <v>3173</v>
      </c>
      <c r="B2560" t="s">
        <v>3176</v>
      </c>
      <c r="C2560" t="s">
        <v>113</v>
      </c>
      <c r="D2560">
        <v>1</v>
      </c>
      <c r="E2560">
        <v>0</v>
      </c>
      <c r="F2560">
        <v>2</v>
      </c>
      <c r="H2560" t="s">
        <v>116</v>
      </c>
      <c r="I2560">
        <f t="shared" si="117"/>
        <v>0</v>
      </c>
      <c r="J2560">
        <f t="shared" si="118"/>
        <v>0</v>
      </c>
      <c r="L2560" t="str">
        <f t="shared" si="119"/>
        <v>6031NEERABUP</v>
      </c>
      <c r="M2560" t="s">
        <v>3026</v>
      </c>
    </row>
    <row r="2561" spans="1:13">
      <c r="A2561" t="s">
        <v>3177</v>
      </c>
      <c r="B2561" t="s">
        <v>3178</v>
      </c>
      <c r="C2561" t="s">
        <v>113</v>
      </c>
      <c r="D2561">
        <v>1</v>
      </c>
      <c r="E2561">
        <v>0</v>
      </c>
      <c r="F2561">
        <v>2</v>
      </c>
      <c r="H2561" t="s">
        <v>116</v>
      </c>
      <c r="I2561">
        <f t="shared" si="117"/>
        <v>0</v>
      </c>
      <c r="J2561">
        <f t="shared" si="118"/>
        <v>0</v>
      </c>
      <c r="L2561" t="str">
        <f t="shared" si="119"/>
        <v>6030CLARKSON</v>
      </c>
      <c r="M2561" t="s">
        <v>3026</v>
      </c>
    </row>
    <row r="2562" spans="1:13">
      <c r="A2562" t="s">
        <v>3177</v>
      </c>
      <c r="B2562" t="s">
        <v>3179</v>
      </c>
      <c r="C2562" t="s">
        <v>113</v>
      </c>
      <c r="D2562">
        <v>1</v>
      </c>
      <c r="E2562">
        <v>0</v>
      </c>
      <c r="F2562">
        <v>2</v>
      </c>
      <c r="H2562" t="s">
        <v>116</v>
      </c>
      <c r="I2562">
        <f t="shared" ref="I2562:I2625" si="120">IF(ISERROR(VLOOKUP(A2562,SelPostCode,1,FALSE)),0,1)</f>
        <v>0</v>
      </c>
      <c r="J2562">
        <f t="shared" ref="J2562:J2625" si="121">IF(I2562=0,0,IF(ISERROR(VLOOKUP(B2562,SelSuburb,1,FALSE)),0,1))</f>
        <v>0</v>
      </c>
      <c r="L2562" t="str">
        <f t="shared" ref="L2562:L2625" si="122">CONCATENATE(A2562,B2562)</f>
        <v>6030MERRIWA</v>
      </c>
      <c r="M2562" t="s">
        <v>3026</v>
      </c>
    </row>
    <row r="2563" spans="1:13">
      <c r="A2563" t="s">
        <v>3177</v>
      </c>
      <c r="B2563" t="s">
        <v>3180</v>
      </c>
      <c r="C2563" t="s">
        <v>113</v>
      </c>
      <c r="D2563">
        <v>1</v>
      </c>
      <c r="E2563">
        <v>0</v>
      </c>
      <c r="F2563">
        <v>2</v>
      </c>
      <c r="H2563" t="s">
        <v>116</v>
      </c>
      <c r="I2563">
        <f t="shared" si="120"/>
        <v>0</v>
      </c>
      <c r="J2563">
        <f t="shared" si="121"/>
        <v>0</v>
      </c>
      <c r="L2563" t="str">
        <f t="shared" si="122"/>
        <v>6030MINDARIE</v>
      </c>
      <c r="M2563" t="s">
        <v>3026</v>
      </c>
    </row>
    <row r="2564" spans="1:13">
      <c r="A2564" t="s">
        <v>3177</v>
      </c>
      <c r="B2564" t="s">
        <v>3181</v>
      </c>
      <c r="C2564" t="s">
        <v>113</v>
      </c>
      <c r="D2564">
        <v>1</v>
      </c>
      <c r="E2564">
        <v>0</v>
      </c>
      <c r="F2564">
        <v>2</v>
      </c>
      <c r="H2564" t="s">
        <v>116</v>
      </c>
      <c r="I2564">
        <f t="shared" si="120"/>
        <v>0</v>
      </c>
      <c r="J2564">
        <f t="shared" si="121"/>
        <v>0</v>
      </c>
      <c r="L2564" t="str">
        <f t="shared" si="122"/>
        <v>6030QUINNS ROCKS</v>
      </c>
      <c r="M2564" t="s">
        <v>3026</v>
      </c>
    </row>
    <row r="2565" spans="1:13">
      <c r="A2565" t="s">
        <v>3177</v>
      </c>
      <c r="B2565" t="s">
        <v>3182</v>
      </c>
      <c r="C2565" t="s">
        <v>113</v>
      </c>
      <c r="D2565">
        <v>1</v>
      </c>
      <c r="E2565">
        <v>0</v>
      </c>
      <c r="F2565">
        <v>2</v>
      </c>
      <c r="H2565" t="s">
        <v>116</v>
      </c>
      <c r="I2565">
        <f t="shared" si="120"/>
        <v>0</v>
      </c>
      <c r="J2565">
        <f t="shared" si="121"/>
        <v>0</v>
      </c>
      <c r="L2565" t="str">
        <f t="shared" si="122"/>
        <v>6030RIDGEWOOD</v>
      </c>
      <c r="M2565" t="s">
        <v>3026</v>
      </c>
    </row>
    <row r="2566" spans="1:13">
      <c r="A2566" t="s">
        <v>3177</v>
      </c>
      <c r="B2566" t="s">
        <v>3183</v>
      </c>
      <c r="C2566" t="s">
        <v>113</v>
      </c>
      <c r="D2566">
        <v>1</v>
      </c>
      <c r="E2566">
        <v>0</v>
      </c>
      <c r="F2566">
        <v>2</v>
      </c>
      <c r="H2566" t="s">
        <v>116</v>
      </c>
      <c r="I2566">
        <f t="shared" si="120"/>
        <v>0</v>
      </c>
      <c r="J2566">
        <f t="shared" si="121"/>
        <v>0</v>
      </c>
      <c r="L2566" t="str">
        <f t="shared" si="122"/>
        <v>6030TAMALA PARK</v>
      </c>
      <c r="M2566" t="s">
        <v>3026</v>
      </c>
    </row>
    <row r="2567" spans="1:13">
      <c r="A2567" t="s">
        <v>3184</v>
      </c>
      <c r="B2567" t="s">
        <v>3185</v>
      </c>
      <c r="C2567" t="s">
        <v>113</v>
      </c>
      <c r="D2567">
        <v>1</v>
      </c>
      <c r="E2567">
        <v>0</v>
      </c>
      <c r="F2567">
        <v>2</v>
      </c>
      <c r="H2567" t="s">
        <v>116</v>
      </c>
      <c r="I2567">
        <f t="shared" si="120"/>
        <v>0</v>
      </c>
      <c r="J2567">
        <f t="shared" si="121"/>
        <v>0</v>
      </c>
      <c r="L2567" t="str">
        <f t="shared" si="122"/>
        <v>6029TRIGG</v>
      </c>
      <c r="M2567" t="s">
        <v>3026</v>
      </c>
    </row>
    <row r="2568" spans="1:13">
      <c r="A2568" t="s">
        <v>3186</v>
      </c>
      <c r="B2568" t="s">
        <v>3187</v>
      </c>
      <c r="C2568" t="s">
        <v>113</v>
      </c>
      <c r="D2568">
        <v>1</v>
      </c>
      <c r="E2568">
        <v>0</v>
      </c>
      <c r="F2568">
        <v>2</v>
      </c>
      <c r="H2568" t="s">
        <v>116</v>
      </c>
      <c r="I2568">
        <f t="shared" si="120"/>
        <v>0</v>
      </c>
      <c r="J2568">
        <f t="shared" si="121"/>
        <v>0</v>
      </c>
      <c r="L2568" t="str">
        <f t="shared" si="122"/>
        <v>6028BURNS BEACH</v>
      </c>
      <c r="M2568" t="s">
        <v>3026</v>
      </c>
    </row>
    <row r="2569" spans="1:13">
      <c r="A2569" t="s">
        <v>3186</v>
      </c>
      <c r="B2569" t="s">
        <v>3188</v>
      </c>
      <c r="C2569" t="s">
        <v>113</v>
      </c>
      <c r="D2569">
        <v>1</v>
      </c>
      <c r="E2569">
        <v>0</v>
      </c>
      <c r="F2569">
        <v>2</v>
      </c>
      <c r="H2569" t="s">
        <v>116</v>
      </c>
      <c r="I2569">
        <f t="shared" si="120"/>
        <v>0</v>
      </c>
      <c r="J2569">
        <f t="shared" si="121"/>
        <v>0</v>
      </c>
      <c r="L2569" t="str">
        <f t="shared" si="122"/>
        <v>6028CURRAMBINE</v>
      </c>
      <c r="M2569" t="s">
        <v>3026</v>
      </c>
    </row>
    <row r="2570" spans="1:13">
      <c r="A2570" t="s">
        <v>3186</v>
      </c>
      <c r="B2570" t="s">
        <v>3189</v>
      </c>
      <c r="C2570" t="s">
        <v>113</v>
      </c>
      <c r="D2570">
        <v>1</v>
      </c>
      <c r="E2570">
        <v>0</v>
      </c>
      <c r="F2570">
        <v>2</v>
      </c>
      <c r="H2570" t="s">
        <v>116</v>
      </c>
      <c r="I2570">
        <f t="shared" si="120"/>
        <v>0</v>
      </c>
      <c r="J2570">
        <f t="shared" si="121"/>
        <v>0</v>
      </c>
      <c r="L2570" t="str">
        <f t="shared" si="122"/>
        <v>6028ILUKA</v>
      </c>
      <c r="M2570" t="s">
        <v>3026</v>
      </c>
    </row>
    <row r="2571" spans="1:13">
      <c r="A2571" t="s">
        <v>3186</v>
      </c>
      <c r="B2571" t="s">
        <v>3190</v>
      </c>
      <c r="C2571" t="s">
        <v>113</v>
      </c>
      <c r="D2571">
        <v>1</v>
      </c>
      <c r="E2571">
        <v>0</v>
      </c>
      <c r="F2571">
        <v>2</v>
      </c>
      <c r="H2571" t="s">
        <v>116</v>
      </c>
      <c r="I2571">
        <f t="shared" si="120"/>
        <v>0</v>
      </c>
      <c r="J2571">
        <f t="shared" si="121"/>
        <v>0</v>
      </c>
      <c r="L2571" t="str">
        <f t="shared" si="122"/>
        <v>6028KINROSS</v>
      </c>
      <c r="M2571" t="s">
        <v>3026</v>
      </c>
    </row>
    <row r="2572" spans="1:13">
      <c r="A2572" t="s">
        <v>3191</v>
      </c>
      <c r="B2572" t="s">
        <v>3192</v>
      </c>
      <c r="C2572" t="s">
        <v>113</v>
      </c>
      <c r="D2572">
        <v>1</v>
      </c>
      <c r="E2572">
        <v>0</v>
      </c>
      <c r="F2572">
        <v>2</v>
      </c>
      <c r="H2572" t="s">
        <v>116</v>
      </c>
      <c r="I2572">
        <f t="shared" si="120"/>
        <v>0</v>
      </c>
      <c r="J2572">
        <f t="shared" si="121"/>
        <v>0</v>
      </c>
      <c r="L2572" t="str">
        <f t="shared" si="122"/>
        <v>6027BELDON</v>
      </c>
      <c r="M2572" t="s">
        <v>3026</v>
      </c>
    </row>
    <row r="2573" spans="1:13">
      <c r="A2573" t="s">
        <v>3191</v>
      </c>
      <c r="B2573" t="s">
        <v>3193</v>
      </c>
      <c r="C2573" t="s">
        <v>113</v>
      </c>
      <c r="D2573">
        <v>1</v>
      </c>
      <c r="E2573">
        <v>0</v>
      </c>
      <c r="F2573">
        <v>2</v>
      </c>
      <c r="H2573" t="s">
        <v>116</v>
      </c>
      <c r="I2573">
        <f t="shared" si="120"/>
        <v>0</v>
      </c>
      <c r="J2573">
        <f t="shared" si="121"/>
        <v>0</v>
      </c>
      <c r="L2573" t="str">
        <f t="shared" si="122"/>
        <v>6027CONNOLLY</v>
      </c>
      <c r="M2573" t="s">
        <v>3026</v>
      </c>
    </row>
    <row r="2574" spans="1:13">
      <c r="A2574" t="s">
        <v>3191</v>
      </c>
      <c r="B2574" t="s">
        <v>3194</v>
      </c>
      <c r="C2574" t="s">
        <v>113</v>
      </c>
      <c r="D2574">
        <v>1</v>
      </c>
      <c r="E2574">
        <v>0</v>
      </c>
      <c r="F2574">
        <v>2</v>
      </c>
      <c r="H2574" t="s">
        <v>116</v>
      </c>
      <c r="I2574">
        <f t="shared" si="120"/>
        <v>0</v>
      </c>
      <c r="J2574">
        <f t="shared" si="121"/>
        <v>0</v>
      </c>
      <c r="L2574" t="str">
        <f t="shared" si="122"/>
        <v>6027EDGEWATER</v>
      </c>
      <c r="M2574" t="s">
        <v>3026</v>
      </c>
    </row>
    <row r="2575" spans="1:13">
      <c r="A2575" t="s">
        <v>3191</v>
      </c>
      <c r="B2575" t="s">
        <v>3195</v>
      </c>
      <c r="C2575" t="s">
        <v>113</v>
      </c>
      <c r="D2575">
        <v>1</v>
      </c>
      <c r="E2575">
        <v>0</v>
      </c>
      <c r="F2575">
        <v>2</v>
      </c>
      <c r="H2575" t="s">
        <v>116</v>
      </c>
      <c r="I2575">
        <f t="shared" si="120"/>
        <v>0</v>
      </c>
      <c r="J2575">
        <f t="shared" si="121"/>
        <v>0</v>
      </c>
      <c r="L2575" t="str">
        <f t="shared" si="122"/>
        <v>6027HEATHRIDGE</v>
      </c>
      <c r="M2575" t="s">
        <v>3026</v>
      </c>
    </row>
    <row r="2576" spans="1:13">
      <c r="A2576" t="s">
        <v>3191</v>
      </c>
      <c r="B2576" t="s">
        <v>3196</v>
      </c>
      <c r="C2576" t="s">
        <v>113</v>
      </c>
      <c r="D2576">
        <v>1</v>
      </c>
      <c r="E2576">
        <v>0</v>
      </c>
      <c r="F2576">
        <v>2</v>
      </c>
      <c r="H2576" t="s">
        <v>116</v>
      </c>
      <c r="I2576">
        <f t="shared" si="120"/>
        <v>0</v>
      </c>
      <c r="J2576">
        <f t="shared" si="121"/>
        <v>0</v>
      </c>
      <c r="L2576" t="str">
        <f t="shared" si="122"/>
        <v>6027JOONDALUP</v>
      </c>
      <c r="M2576" t="s">
        <v>3026</v>
      </c>
    </row>
    <row r="2577" spans="1:13">
      <c r="A2577" t="s">
        <v>3191</v>
      </c>
      <c r="B2577" t="s">
        <v>3197</v>
      </c>
      <c r="C2577" t="s">
        <v>113</v>
      </c>
      <c r="D2577">
        <v>1</v>
      </c>
      <c r="E2577">
        <v>0</v>
      </c>
      <c r="F2577">
        <v>2</v>
      </c>
      <c r="H2577" t="s">
        <v>116</v>
      </c>
      <c r="I2577">
        <f t="shared" si="120"/>
        <v>0</v>
      </c>
      <c r="J2577">
        <f t="shared" si="121"/>
        <v>0</v>
      </c>
      <c r="L2577" t="str">
        <f t="shared" si="122"/>
        <v>6027MULLALOO</v>
      </c>
      <c r="M2577" t="s">
        <v>3026</v>
      </c>
    </row>
    <row r="2578" spans="1:13">
      <c r="A2578" t="s">
        <v>3191</v>
      </c>
      <c r="B2578" t="s">
        <v>3198</v>
      </c>
      <c r="C2578" t="s">
        <v>113</v>
      </c>
      <c r="D2578">
        <v>1</v>
      </c>
      <c r="E2578">
        <v>0</v>
      </c>
      <c r="F2578">
        <v>2</v>
      </c>
      <c r="H2578" t="s">
        <v>116</v>
      </c>
      <c r="I2578">
        <f t="shared" si="120"/>
        <v>0</v>
      </c>
      <c r="J2578">
        <f t="shared" si="121"/>
        <v>0</v>
      </c>
      <c r="L2578" t="str">
        <f t="shared" si="122"/>
        <v>6027OCEAN REEF</v>
      </c>
      <c r="M2578" t="s">
        <v>3026</v>
      </c>
    </row>
    <row r="2579" spans="1:13">
      <c r="A2579" t="s">
        <v>3199</v>
      </c>
      <c r="B2579" t="s">
        <v>3200</v>
      </c>
      <c r="C2579" t="s">
        <v>113</v>
      </c>
      <c r="D2579">
        <v>1</v>
      </c>
      <c r="E2579">
        <v>0</v>
      </c>
      <c r="F2579">
        <v>2</v>
      </c>
      <c r="H2579" t="s">
        <v>116</v>
      </c>
      <c r="I2579">
        <f t="shared" si="120"/>
        <v>0</v>
      </c>
      <c r="J2579">
        <f t="shared" si="121"/>
        <v>0</v>
      </c>
      <c r="L2579" t="str">
        <f t="shared" si="122"/>
        <v>6026KINGSLEY</v>
      </c>
      <c r="M2579" t="s">
        <v>3026</v>
      </c>
    </row>
    <row r="2580" spans="1:13">
      <c r="A2580" t="s">
        <v>3199</v>
      </c>
      <c r="B2580" t="s">
        <v>3201</v>
      </c>
      <c r="C2580" t="s">
        <v>113</v>
      </c>
      <c r="D2580">
        <v>1</v>
      </c>
      <c r="E2580">
        <v>0</v>
      </c>
      <c r="F2580">
        <v>2</v>
      </c>
      <c r="H2580" t="s">
        <v>116</v>
      </c>
      <c r="I2580">
        <f t="shared" si="120"/>
        <v>0</v>
      </c>
      <c r="J2580">
        <f t="shared" si="121"/>
        <v>0</v>
      </c>
      <c r="L2580" t="str">
        <f t="shared" si="122"/>
        <v>6026WOODVALE</v>
      </c>
      <c r="M2580" t="s">
        <v>3026</v>
      </c>
    </row>
    <row r="2581" spans="1:13">
      <c r="A2581" t="s">
        <v>3202</v>
      </c>
      <c r="B2581" t="s">
        <v>3203</v>
      </c>
      <c r="C2581" t="s">
        <v>113</v>
      </c>
      <c r="D2581">
        <v>1</v>
      </c>
      <c r="E2581">
        <v>0</v>
      </c>
      <c r="F2581">
        <v>2</v>
      </c>
      <c r="H2581" t="s">
        <v>116</v>
      </c>
      <c r="I2581">
        <f t="shared" si="120"/>
        <v>0</v>
      </c>
      <c r="J2581">
        <f t="shared" si="121"/>
        <v>0</v>
      </c>
      <c r="L2581" t="str">
        <f t="shared" si="122"/>
        <v>6025CRAIGIE</v>
      </c>
      <c r="M2581" t="s">
        <v>3026</v>
      </c>
    </row>
    <row r="2582" spans="1:13">
      <c r="A2582" t="s">
        <v>3202</v>
      </c>
      <c r="B2582" t="s">
        <v>1142</v>
      </c>
      <c r="C2582" t="s">
        <v>113</v>
      </c>
      <c r="D2582">
        <v>1</v>
      </c>
      <c r="E2582">
        <v>0</v>
      </c>
      <c r="F2582">
        <v>2</v>
      </c>
      <c r="H2582" t="s">
        <v>116</v>
      </c>
      <c r="I2582">
        <f t="shared" si="120"/>
        <v>0</v>
      </c>
      <c r="J2582">
        <f t="shared" si="121"/>
        <v>0</v>
      </c>
      <c r="L2582" t="str">
        <f t="shared" si="122"/>
        <v>6025HILLARYS</v>
      </c>
      <c r="M2582" t="s">
        <v>3026</v>
      </c>
    </row>
    <row r="2583" spans="1:13">
      <c r="A2583" t="s">
        <v>3202</v>
      </c>
      <c r="B2583" t="s">
        <v>3204</v>
      </c>
      <c r="C2583" t="s">
        <v>113</v>
      </c>
      <c r="D2583">
        <v>1</v>
      </c>
      <c r="E2583">
        <v>0</v>
      </c>
      <c r="F2583">
        <v>2</v>
      </c>
      <c r="H2583" t="s">
        <v>116</v>
      </c>
      <c r="I2583">
        <f t="shared" si="120"/>
        <v>0</v>
      </c>
      <c r="J2583">
        <f t="shared" si="121"/>
        <v>0</v>
      </c>
      <c r="L2583" t="str">
        <f t="shared" si="122"/>
        <v>6025KALLAROO</v>
      </c>
      <c r="M2583" t="s">
        <v>3026</v>
      </c>
    </row>
    <row r="2584" spans="1:13">
      <c r="A2584" t="s">
        <v>3202</v>
      </c>
      <c r="B2584" t="s">
        <v>3205</v>
      </c>
      <c r="C2584" t="s">
        <v>113</v>
      </c>
      <c r="D2584">
        <v>1</v>
      </c>
      <c r="E2584">
        <v>0</v>
      </c>
      <c r="F2584">
        <v>2</v>
      </c>
      <c r="H2584" t="s">
        <v>116</v>
      </c>
      <c r="I2584">
        <f t="shared" si="120"/>
        <v>0</v>
      </c>
      <c r="J2584">
        <f t="shared" si="121"/>
        <v>0</v>
      </c>
      <c r="L2584" t="str">
        <f t="shared" si="122"/>
        <v>6025PADBURY</v>
      </c>
      <c r="M2584" t="s">
        <v>3026</v>
      </c>
    </row>
    <row r="2585" spans="1:13">
      <c r="A2585" t="s">
        <v>3206</v>
      </c>
      <c r="B2585" t="s">
        <v>1140</v>
      </c>
      <c r="C2585" t="s">
        <v>113</v>
      </c>
      <c r="D2585">
        <v>1</v>
      </c>
      <c r="E2585">
        <v>0</v>
      </c>
      <c r="F2585">
        <v>2</v>
      </c>
      <c r="H2585" t="s">
        <v>116</v>
      </c>
      <c r="I2585">
        <f t="shared" si="120"/>
        <v>0</v>
      </c>
      <c r="J2585">
        <f t="shared" si="121"/>
        <v>0</v>
      </c>
      <c r="L2585" t="str">
        <f t="shared" si="122"/>
        <v>6024GREENWOOD</v>
      </c>
      <c r="M2585" t="s">
        <v>3026</v>
      </c>
    </row>
    <row r="2586" spans="1:13">
      <c r="A2586" t="s">
        <v>3206</v>
      </c>
      <c r="B2586" t="s">
        <v>3207</v>
      </c>
      <c r="C2586" t="s">
        <v>113</v>
      </c>
      <c r="D2586">
        <v>1</v>
      </c>
      <c r="E2586">
        <v>0</v>
      </c>
      <c r="F2586">
        <v>2</v>
      </c>
      <c r="H2586" t="s">
        <v>116</v>
      </c>
      <c r="I2586">
        <f t="shared" si="120"/>
        <v>0</v>
      </c>
      <c r="J2586">
        <f t="shared" si="121"/>
        <v>0</v>
      </c>
      <c r="L2586" t="str">
        <f t="shared" si="122"/>
        <v>6024WARWICK</v>
      </c>
      <c r="M2586" t="s">
        <v>3026</v>
      </c>
    </row>
    <row r="2587" spans="1:13">
      <c r="A2587" t="s">
        <v>3208</v>
      </c>
      <c r="B2587" t="s">
        <v>3209</v>
      </c>
      <c r="C2587" t="s">
        <v>113</v>
      </c>
      <c r="D2587">
        <v>1</v>
      </c>
      <c r="E2587">
        <v>0</v>
      </c>
      <c r="F2587">
        <v>2</v>
      </c>
      <c r="H2587" t="s">
        <v>116</v>
      </c>
      <c r="I2587">
        <f t="shared" si="120"/>
        <v>0</v>
      </c>
      <c r="J2587">
        <f t="shared" si="121"/>
        <v>0</v>
      </c>
      <c r="L2587" t="str">
        <f t="shared" si="122"/>
        <v>6023DUNCRAIG</v>
      </c>
      <c r="M2587" t="s">
        <v>3026</v>
      </c>
    </row>
    <row r="2588" spans="1:13">
      <c r="A2588" t="s">
        <v>3210</v>
      </c>
      <c r="B2588" t="s">
        <v>3211</v>
      </c>
      <c r="C2588" t="s">
        <v>113</v>
      </c>
      <c r="D2588">
        <v>1</v>
      </c>
      <c r="E2588">
        <v>0</v>
      </c>
      <c r="F2588">
        <v>2</v>
      </c>
      <c r="H2588" t="s">
        <v>116</v>
      </c>
      <c r="I2588">
        <f t="shared" si="120"/>
        <v>0</v>
      </c>
      <c r="J2588">
        <f t="shared" si="121"/>
        <v>0</v>
      </c>
      <c r="L2588" t="str">
        <f t="shared" si="122"/>
        <v>6022HAMERSLEY</v>
      </c>
      <c r="M2588" t="s">
        <v>3026</v>
      </c>
    </row>
    <row r="2589" spans="1:13">
      <c r="A2589" t="s">
        <v>3212</v>
      </c>
      <c r="B2589" t="s">
        <v>1157</v>
      </c>
      <c r="C2589" t="s">
        <v>113</v>
      </c>
      <c r="D2589">
        <v>1</v>
      </c>
      <c r="E2589">
        <v>0</v>
      </c>
      <c r="F2589">
        <v>2</v>
      </c>
      <c r="H2589" t="s">
        <v>116</v>
      </c>
      <c r="I2589">
        <f t="shared" si="120"/>
        <v>0</v>
      </c>
      <c r="J2589">
        <f t="shared" si="121"/>
        <v>0</v>
      </c>
      <c r="L2589" t="str">
        <f t="shared" si="122"/>
        <v>6021BALCATTA</v>
      </c>
      <c r="M2589" t="s">
        <v>3026</v>
      </c>
    </row>
    <row r="2590" spans="1:13">
      <c r="A2590" t="s">
        <v>3212</v>
      </c>
      <c r="B2590" t="s">
        <v>3213</v>
      </c>
      <c r="C2590" t="s">
        <v>113</v>
      </c>
      <c r="D2590">
        <v>1</v>
      </c>
      <c r="E2590">
        <v>0</v>
      </c>
      <c r="F2590">
        <v>2</v>
      </c>
      <c r="H2590" t="s">
        <v>116</v>
      </c>
      <c r="I2590">
        <f t="shared" si="120"/>
        <v>0</v>
      </c>
      <c r="J2590">
        <f t="shared" si="121"/>
        <v>0</v>
      </c>
      <c r="L2590" t="str">
        <f t="shared" si="122"/>
        <v>6021STIRLING</v>
      </c>
      <c r="M2590" t="s">
        <v>3026</v>
      </c>
    </row>
    <row r="2591" spans="1:13">
      <c r="A2591" t="s">
        <v>3214</v>
      </c>
      <c r="B2591" t="s">
        <v>3215</v>
      </c>
      <c r="C2591" t="s">
        <v>113</v>
      </c>
      <c r="D2591">
        <v>1</v>
      </c>
      <c r="E2591">
        <v>0</v>
      </c>
      <c r="F2591">
        <v>2</v>
      </c>
      <c r="H2591" t="s">
        <v>116</v>
      </c>
      <c r="I2591">
        <f t="shared" si="120"/>
        <v>0</v>
      </c>
      <c r="J2591">
        <f t="shared" si="121"/>
        <v>0</v>
      </c>
      <c r="L2591" t="str">
        <f t="shared" si="122"/>
        <v>6020CARINE</v>
      </c>
      <c r="M2591" t="s">
        <v>3026</v>
      </c>
    </row>
    <row r="2592" spans="1:13">
      <c r="A2592" t="s">
        <v>3214</v>
      </c>
      <c r="B2592" t="s">
        <v>3216</v>
      </c>
      <c r="C2592" t="s">
        <v>113</v>
      </c>
      <c r="D2592">
        <v>1</v>
      </c>
      <c r="E2592">
        <v>0</v>
      </c>
      <c r="F2592">
        <v>2</v>
      </c>
      <c r="H2592" t="s">
        <v>116</v>
      </c>
      <c r="I2592">
        <f t="shared" si="120"/>
        <v>0</v>
      </c>
      <c r="J2592">
        <f t="shared" si="121"/>
        <v>0</v>
      </c>
      <c r="L2592" t="str">
        <f t="shared" si="122"/>
        <v>6020MARMION</v>
      </c>
      <c r="M2592" t="s">
        <v>3026</v>
      </c>
    </row>
    <row r="2593" spans="1:13">
      <c r="A2593" t="s">
        <v>3214</v>
      </c>
      <c r="B2593" t="s">
        <v>1148</v>
      </c>
      <c r="C2593" t="s">
        <v>113</v>
      </c>
      <c r="D2593">
        <v>1</v>
      </c>
      <c r="E2593">
        <v>0</v>
      </c>
      <c r="F2593">
        <v>2</v>
      </c>
      <c r="H2593" t="s">
        <v>116</v>
      </c>
      <c r="I2593">
        <f t="shared" si="120"/>
        <v>0</v>
      </c>
      <c r="J2593">
        <f t="shared" si="121"/>
        <v>0</v>
      </c>
      <c r="L2593" t="str">
        <f t="shared" si="122"/>
        <v>6020NORTH BEACH</v>
      </c>
      <c r="M2593" t="s">
        <v>3026</v>
      </c>
    </row>
    <row r="2594" spans="1:13">
      <c r="A2594" t="s">
        <v>3214</v>
      </c>
      <c r="B2594" t="s">
        <v>3217</v>
      </c>
      <c r="C2594" t="s">
        <v>113</v>
      </c>
      <c r="D2594">
        <v>1</v>
      </c>
      <c r="E2594">
        <v>0</v>
      </c>
      <c r="F2594">
        <v>2</v>
      </c>
      <c r="H2594" t="s">
        <v>116</v>
      </c>
      <c r="I2594">
        <f t="shared" si="120"/>
        <v>0</v>
      </c>
      <c r="J2594">
        <f t="shared" si="121"/>
        <v>0</v>
      </c>
      <c r="L2594" t="str">
        <f t="shared" si="122"/>
        <v>6020SORRENTO</v>
      </c>
      <c r="M2594" t="s">
        <v>3026</v>
      </c>
    </row>
    <row r="2595" spans="1:13">
      <c r="A2595" t="s">
        <v>3214</v>
      </c>
      <c r="B2595" t="s">
        <v>3218</v>
      </c>
      <c r="C2595" t="s">
        <v>113</v>
      </c>
      <c r="D2595">
        <v>1</v>
      </c>
      <c r="E2595">
        <v>0</v>
      </c>
      <c r="F2595">
        <v>2</v>
      </c>
      <c r="H2595" t="s">
        <v>116</v>
      </c>
      <c r="I2595">
        <f t="shared" si="120"/>
        <v>0</v>
      </c>
      <c r="J2595">
        <f t="shared" si="121"/>
        <v>0</v>
      </c>
      <c r="L2595" t="str">
        <f t="shared" si="122"/>
        <v>6020WATERMANS BAY</v>
      </c>
      <c r="M2595" t="s">
        <v>3026</v>
      </c>
    </row>
    <row r="2596" spans="1:13">
      <c r="A2596" t="s">
        <v>3219</v>
      </c>
      <c r="B2596" t="s">
        <v>1144</v>
      </c>
      <c r="C2596" t="s">
        <v>113</v>
      </c>
      <c r="D2596">
        <v>1</v>
      </c>
      <c r="E2596">
        <v>0</v>
      </c>
      <c r="F2596">
        <v>2</v>
      </c>
      <c r="H2596" t="s">
        <v>116</v>
      </c>
      <c r="I2596">
        <f t="shared" si="120"/>
        <v>0</v>
      </c>
      <c r="J2596">
        <f t="shared" si="121"/>
        <v>0</v>
      </c>
      <c r="L2596" t="str">
        <f t="shared" si="122"/>
        <v>6019SCARBOROUGH</v>
      </c>
      <c r="M2596" t="s">
        <v>1168</v>
      </c>
    </row>
    <row r="2597" spans="1:13">
      <c r="A2597" t="s">
        <v>3219</v>
      </c>
      <c r="B2597" t="s">
        <v>3220</v>
      </c>
      <c r="C2597" t="s">
        <v>113</v>
      </c>
      <c r="D2597">
        <v>1</v>
      </c>
      <c r="E2597">
        <v>0</v>
      </c>
      <c r="F2597">
        <v>2</v>
      </c>
      <c r="H2597" t="s">
        <v>116</v>
      </c>
      <c r="I2597">
        <f t="shared" si="120"/>
        <v>0</v>
      </c>
      <c r="J2597">
        <f t="shared" si="121"/>
        <v>0</v>
      </c>
      <c r="L2597" t="str">
        <f t="shared" si="122"/>
        <v>6019WEMBLEY DOWNS</v>
      </c>
      <c r="M2597" t="s">
        <v>1168</v>
      </c>
    </row>
    <row r="2598" spans="1:13">
      <c r="A2598" t="s">
        <v>3221</v>
      </c>
      <c r="B2598" t="s">
        <v>3222</v>
      </c>
      <c r="C2598" t="s">
        <v>113</v>
      </c>
      <c r="D2598">
        <v>1</v>
      </c>
      <c r="E2598">
        <v>0</v>
      </c>
      <c r="F2598">
        <v>2</v>
      </c>
      <c r="G2598" t="s">
        <v>1060</v>
      </c>
      <c r="H2598" t="s">
        <v>116</v>
      </c>
      <c r="I2598">
        <f t="shared" si="120"/>
        <v>0</v>
      </c>
      <c r="J2598">
        <f t="shared" si="121"/>
        <v>0</v>
      </c>
      <c r="L2598" t="str">
        <f t="shared" si="122"/>
        <v>6018CHURCHLANDS</v>
      </c>
      <c r="M2598" t="s">
        <v>3026</v>
      </c>
    </row>
    <row r="2599" spans="1:13">
      <c r="A2599" t="s">
        <v>3221</v>
      </c>
      <c r="B2599" t="s">
        <v>3223</v>
      </c>
      <c r="C2599" t="s">
        <v>113</v>
      </c>
      <c r="D2599">
        <v>1</v>
      </c>
      <c r="E2599">
        <v>0</v>
      </c>
      <c r="F2599">
        <v>2</v>
      </c>
      <c r="G2599" t="s">
        <v>1060</v>
      </c>
      <c r="H2599" t="s">
        <v>116</v>
      </c>
      <c r="I2599">
        <f t="shared" si="120"/>
        <v>0</v>
      </c>
      <c r="J2599">
        <f t="shared" si="121"/>
        <v>0</v>
      </c>
      <c r="L2599" t="str">
        <f t="shared" si="122"/>
        <v>6018DOUBLEVIEW</v>
      </c>
      <c r="M2599" t="s">
        <v>3026</v>
      </c>
    </row>
    <row r="2600" spans="1:13">
      <c r="A2600" t="s">
        <v>3221</v>
      </c>
      <c r="B2600" t="s">
        <v>3224</v>
      </c>
      <c r="C2600" t="s">
        <v>113</v>
      </c>
      <c r="D2600">
        <v>1</v>
      </c>
      <c r="E2600">
        <v>0</v>
      </c>
      <c r="F2600">
        <v>2</v>
      </c>
      <c r="G2600" t="s">
        <v>1060</v>
      </c>
      <c r="H2600" t="s">
        <v>116</v>
      </c>
      <c r="I2600">
        <f t="shared" si="120"/>
        <v>0</v>
      </c>
      <c r="J2600">
        <f t="shared" si="121"/>
        <v>0</v>
      </c>
      <c r="L2600" t="str">
        <f t="shared" si="122"/>
        <v>6018GWELUP</v>
      </c>
      <c r="M2600" t="s">
        <v>3026</v>
      </c>
    </row>
    <row r="2601" spans="1:13">
      <c r="A2601" t="s">
        <v>3221</v>
      </c>
      <c r="B2601" t="s">
        <v>1150</v>
      </c>
      <c r="C2601" t="s">
        <v>113</v>
      </c>
      <c r="D2601">
        <v>1</v>
      </c>
      <c r="E2601">
        <v>0</v>
      </c>
      <c r="F2601">
        <v>2</v>
      </c>
      <c r="G2601" t="s">
        <v>1060</v>
      </c>
      <c r="H2601" t="s">
        <v>116</v>
      </c>
      <c r="I2601">
        <f t="shared" si="120"/>
        <v>0</v>
      </c>
      <c r="J2601">
        <f t="shared" si="121"/>
        <v>0</v>
      </c>
      <c r="L2601" t="str">
        <f t="shared" si="122"/>
        <v>6018INNALOO</v>
      </c>
      <c r="M2601" t="s">
        <v>3026</v>
      </c>
    </row>
    <row r="2602" spans="1:13">
      <c r="A2602" t="s">
        <v>3221</v>
      </c>
      <c r="B2602" t="s">
        <v>1146</v>
      </c>
      <c r="C2602" t="s">
        <v>113</v>
      </c>
      <c r="D2602">
        <v>1</v>
      </c>
      <c r="E2602">
        <v>0</v>
      </c>
      <c r="F2602">
        <v>2</v>
      </c>
      <c r="G2602" t="s">
        <v>1060</v>
      </c>
      <c r="H2602" t="s">
        <v>116</v>
      </c>
      <c r="I2602">
        <f t="shared" si="120"/>
        <v>0</v>
      </c>
      <c r="J2602">
        <f t="shared" si="121"/>
        <v>0</v>
      </c>
      <c r="L2602" t="str">
        <f t="shared" si="122"/>
        <v>6018KARRINYUP</v>
      </c>
      <c r="M2602" t="s">
        <v>3026</v>
      </c>
    </row>
    <row r="2603" spans="1:13">
      <c r="A2603" t="s">
        <v>3221</v>
      </c>
      <c r="B2603" t="s">
        <v>3225</v>
      </c>
      <c r="C2603" t="s">
        <v>113</v>
      </c>
      <c r="D2603">
        <v>1</v>
      </c>
      <c r="E2603">
        <v>0</v>
      </c>
      <c r="F2603">
        <v>2</v>
      </c>
      <c r="G2603" t="s">
        <v>1060</v>
      </c>
      <c r="H2603" t="s">
        <v>116</v>
      </c>
      <c r="I2603">
        <f t="shared" si="120"/>
        <v>0</v>
      </c>
      <c r="J2603">
        <f t="shared" si="121"/>
        <v>0</v>
      </c>
      <c r="L2603" t="str">
        <f t="shared" si="122"/>
        <v>6018WOODLANDS</v>
      </c>
      <c r="M2603" t="s">
        <v>3026</v>
      </c>
    </row>
    <row r="2604" spans="1:13">
      <c r="A2604" t="s">
        <v>3226</v>
      </c>
      <c r="B2604" t="s">
        <v>3227</v>
      </c>
      <c r="C2604" t="s">
        <v>113</v>
      </c>
      <c r="D2604">
        <v>1</v>
      </c>
      <c r="E2604">
        <v>0</v>
      </c>
      <c r="F2604">
        <v>2</v>
      </c>
      <c r="H2604" t="s">
        <v>116</v>
      </c>
      <c r="I2604">
        <f t="shared" si="120"/>
        <v>0</v>
      </c>
      <c r="J2604">
        <f t="shared" si="121"/>
        <v>0</v>
      </c>
      <c r="L2604" t="str">
        <f t="shared" si="122"/>
        <v>6017HERDSMAN</v>
      </c>
      <c r="M2604" t="s">
        <v>3026</v>
      </c>
    </row>
    <row r="2605" spans="1:13">
      <c r="A2605" t="s">
        <v>3226</v>
      </c>
      <c r="B2605" t="s">
        <v>1152</v>
      </c>
      <c r="C2605" t="s">
        <v>113</v>
      </c>
      <c r="D2605">
        <v>1</v>
      </c>
      <c r="E2605">
        <v>0</v>
      </c>
      <c r="F2605">
        <v>2</v>
      </c>
      <c r="H2605" t="s">
        <v>116</v>
      </c>
      <c r="I2605">
        <f t="shared" si="120"/>
        <v>0</v>
      </c>
      <c r="J2605">
        <f t="shared" si="121"/>
        <v>0</v>
      </c>
      <c r="L2605" t="str">
        <f t="shared" si="122"/>
        <v>6017OSBORNE PARK</v>
      </c>
      <c r="M2605" t="s">
        <v>3026</v>
      </c>
    </row>
    <row r="2606" spans="1:13">
      <c r="A2606" t="s">
        <v>3228</v>
      </c>
      <c r="B2606" t="s">
        <v>3229</v>
      </c>
      <c r="C2606" t="s">
        <v>113</v>
      </c>
      <c r="D2606">
        <v>1</v>
      </c>
      <c r="E2606">
        <v>0</v>
      </c>
      <c r="F2606">
        <v>2</v>
      </c>
      <c r="H2606" t="s">
        <v>116</v>
      </c>
      <c r="I2606">
        <f t="shared" si="120"/>
        <v>0</v>
      </c>
      <c r="J2606">
        <f t="shared" si="121"/>
        <v>0</v>
      </c>
      <c r="L2606" t="str">
        <f t="shared" si="122"/>
        <v>6016GLENDALOUGH</v>
      </c>
      <c r="M2606" t="s">
        <v>1168</v>
      </c>
    </row>
    <row r="2607" spans="1:13">
      <c r="A2607" t="s">
        <v>3228</v>
      </c>
      <c r="B2607" t="s">
        <v>1155</v>
      </c>
      <c r="C2607" t="s">
        <v>113</v>
      </c>
      <c r="D2607">
        <v>1</v>
      </c>
      <c r="E2607">
        <v>0</v>
      </c>
      <c r="F2607">
        <v>2</v>
      </c>
      <c r="H2607" t="s">
        <v>116</v>
      </c>
      <c r="I2607">
        <f t="shared" si="120"/>
        <v>0</v>
      </c>
      <c r="J2607">
        <f t="shared" si="121"/>
        <v>0</v>
      </c>
      <c r="L2607" t="str">
        <f t="shared" si="122"/>
        <v>6016MOUNT HAWTHORN</v>
      </c>
      <c r="M2607" t="s">
        <v>1168</v>
      </c>
    </row>
    <row r="2608" spans="1:13">
      <c r="A2608" t="s">
        <v>3230</v>
      </c>
      <c r="B2608" t="s">
        <v>3231</v>
      </c>
      <c r="C2608" t="s">
        <v>113</v>
      </c>
      <c r="D2608">
        <v>1</v>
      </c>
      <c r="E2608">
        <v>0</v>
      </c>
      <c r="F2608">
        <v>2</v>
      </c>
      <c r="H2608" t="s">
        <v>116</v>
      </c>
      <c r="I2608">
        <f t="shared" si="120"/>
        <v>0</v>
      </c>
      <c r="J2608">
        <f t="shared" si="121"/>
        <v>0</v>
      </c>
      <c r="L2608" t="str">
        <f t="shared" si="122"/>
        <v>6015CITY BEACH</v>
      </c>
      <c r="M2608" t="s">
        <v>1168</v>
      </c>
    </row>
    <row r="2609" spans="1:13">
      <c r="A2609" t="s">
        <v>3232</v>
      </c>
      <c r="B2609" t="s">
        <v>3233</v>
      </c>
      <c r="C2609" t="s">
        <v>113</v>
      </c>
      <c r="D2609">
        <v>1</v>
      </c>
      <c r="E2609">
        <v>0</v>
      </c>
      <c r="F2609">
        <v>2</v>
      </c>
      <c r="H2609" t="s">
        <v>116</v>
      </c>
      <c r="I2609">
        <f t="shared" si="120"/>
        <v>0</v>
      </c>
      <c r="J2609">
        <f t="shared" si="121"/>
        <v>0</v>
      </c>
      <c r="L2609" t="str">
        <f t="shared" si="122"/>
        <v>6014FLOREAT</v>
      </c>
      <c r="M2609" t="s">
        <v>1168</v>
      </c>
    </row>
    <row r="2610" spans="1:13">
      <c r="A2610" t="s">
        <v>3232</v>
      </c>
      <c r="B2610" t="s">
        <v>3234</v>
      </c>
      <c r="C2610" t="s">
        <v>113</v>
      </c>
      <c r="D2610">
        <v>1</v>
      </c>
      <c r="E2610">
        <v>0</v>
      </c>
      <c r="F2610">
        <v>2</v>
      </c>
      <c r="H2610" t="s">
        <v>116</v>
      </c>
      <c r="I2610">
        <f t="shared" si="120"/>
        <v>0</v>
      </c>
      <c r="J2610">
        <f t="shared" si="121"/>
        <v>0</v>
      </c>
      <c r="L2610" t="str">
        <f t="shared" si="122"/>
        <v>6014FLOREAT FORUM</v>
      </c>
      <c r="M2610" t="s">
        <v>1168</v>
      </c>
    </row>
    <row r="2611" spans="1:13">
      <c r="A2611" t="s">
        <v>3232</v>
      </c>
      <c r="B2611" t="s">
        <v>3235</v>
      </c>
      <c r="C2611" t="s">
        <v>113</v>
      </c>
      <c r="D2611">
        <v>1</v>
      </c>
      <c r="E2611">
        <v>0</v>
      </c>
      <c r="F2611">
        <v>2</v>
      </c>
      <c r="H2611" t="s">
        <v>116</v>
      </c>
      <c r="I2611">
        <f t="shared" si="120"/>
        <v>0</v>
      </c>
      <c r="J2611">
        <f t="shared" si="121"/>
        <v>0</v>
      </c>
      <c r="L2611" t="str">
        <f t="shared" si="122"/>
        <v>6014JOLIMONT</v>
      </c>
      <c r="M2611" t="s">
        <v>1168</v>
      </c>
    </row>
    <row r="2612" spans="1:13">
      <c r="A2612" t="s">
        <v>3232</v>
      </c>
      <c r="B2612" t="s">
        <v>1159</v>
      </c>
      <c r="C2612" t="s">
        <v>113</v>
      </c>
      <c r="D2612">
        <v>1</v>
      </c>
      <c r="E2612">
        <v>0</v>
      </c>
      <c r="F2612">
        <v>2</v>
      </c>
      <c r="H2612" t="s">
        <v>116</v>
      </c>
      <c r="I2612">
        <f t="shared" si="120"/>
        <v>0</v>
      </c>
      <c r="J2612">
        <f t="shared" si="121"/>
        <v>0</v>
      </c>
      <c r="L2612" t="str">
        <f t="shared" si="122"/>
        <v>6014WEMBLEY</v>
      </c>
      <c r="M2612" t="s">
        <v>1168</v>
      </c>
    </row>
    <row r="2613" spans="1:13">
      <c r="A2613" t="s">
        <v>3236</v>
      </c>
      <c r="B2613" t="s">
        <v>1161</v>
      </c>
      <c r="C2613" t="s">
        <v>113</v>
      </c>
      <c r="D2613">
        <v>1</v>
      </c>
      <c r="E2613">
        <v>0</v>
      </c>
      <c r="F2613">
        <v>2</v>
      </c>
      <c r="H2613" t="s">
        <v>116</v>
      </c>
      <c r="I2613">
        <f t="shared" si="120"/>
        <v>0</v>
      </c>
      <c r="J2613">
        <f t="shared" si="121"/>
        <v>0</v>
      </c>
      <c r="L2613" t="str">
        <f t="shared" si="122"/>
        <v>6012MOSMAN PARK</v>
      </c>
      <c r="M2613" t="s">
        <v>1168</v>
      </c>
    </row>
    <row r="2614" spans="1:13">
      <c r="A2614" t="s">
        <v>3237</v>
      </c>
      <c r="B2614" t="s">
        <v>1163</v>
      </c>
      <c r="C2614" t="s">
        <v>113</v>
      </c>
      <c r="D2614">
        <v>1</v>
      </c>
      <c r="E2614">
        <v>0</v>
      </c>
      <c r="F2614">
        <v>2</v>
      </c>
      <c r="H2614" t="s">
        <v>116</v>
      </c>
      <c r="I2614">
        <f t="shared" si="120"/>
        <v>0</v>
      </c>
      <c r="J2614">
        <f t="shared" si="121"/>
        <v>0</v>
      </c>
      <c r="L2614" t="str">
        <f t="shared" si="122"/>
        <v>6011COTTESLOE</v>
      </c>
      <c r="M2614" t="s">
        <v>1168</v>
      </c>
    </row>
    <row r="2615" spans="1:13">
      <c r="A2615" t="s">
        <v>3237</v>
      </c>
      <c r="B2615" t="s">
        <v>3238</v>
      </c>
      <c r="C2615" t="s">
        <v>113</v>
      </c>
      <c r="D2615">
        <v>1</v>
      </c>
      <c r="E2615">
        <v>0</v>
      </c>
      <c r="F2615">
        <v>2</v>
      </c>
      <c r="H2615" t="s">
        <v>116</v>
      </c>
      <c r="I2615">
        <f t="shared" si="120"/>
        <v>0</v>
      </c>
      <c r="J2615">
        <f t="shared" si="121"/>
        <v>0</v>
      </c>
      <c r="L2615" t="str">
        <f t="shared" si="122"/>
        <v>6011PEPPERMINT GROVE</v>
      </c>
      <c r="M2615" t="s">
        <v>1168</v>
      </c>
    </row>
    <row r="2616" spans="1:13">
      <c r="A2616" t="s">
        <v>3239</v>
      </c>
      <c r="B2616" t="s">
        <v>1024</v>
      </c>
      <c r="C2616" t="s">
        <v>113</v>
      </c>
      <c r="D2616">
        <v>1</v>
      </c>
      <c r="E2616">
        <v>0</v>
      </c>
      <c r="F2616">
        <v>2</v>
      </c>
      <c r="H2616" t="s">
        <v>116</v>
      </c>
      <c r="I2616">
        <f t="shared" si="120"/>
        <v>0</v>
      </c>
      <c r="J2616">
        <f t="shared" si="121"/>
        <v>0</v>
      </c>
      <c r="L2616" t="str">
        <f t="shared" si="122"/>
        <v>6010CLAREMONT</v>
      </c>
      <c r="M2616" t="s">
        <v>1168</v>
      </c>
    </row>
    <row r="2617" spans="1:13">
      <c r="A2617" t="s">
        <v>3239</v>
      </c>
      <c r="B2617" t="s">
        <v>3240</v>
      </c>
      <c r="C2617" t="s">
        <v>113</v>
      </c>
      <c r="D2617">
        <v>1</v>
      </c>
      <c r="E2617">
        <v>0</v>
      </c>
      <c r="F2617">
        <v>2</v>
      </c>
      <c r="H2617" t="s">
        <v>116</v>
      </c>
      <c r="I2617">
        <f t="shared" si="120"/>
        <v>0</v>
      </c>
      <c r="J2617">
        <f t="shared" si="121"/>
        <v>0</v>
      </c>
      <c r="L2617" t="str">
        <f t="shared" si="122"/>
        <v>6010CLAREMONT NORTH</v>
      </c>
      <c r="M2617" t="s">
        <v>1168</v>
      </c>
    </row>
    <row r="2618" spans="1:13">
      <c r="A2618" t="s">
        <v>3239</v>
      </c>
      <c r="B2618" t="s">
        <v>3241</v>
      </c>
      <c r="C2618" t="s">
        <v>113</v>
      </c>
      <c r="D2618">
        <v>1</v>
      </c>
      <c r="E2618">
        <v>0</v>
      </c>
      <c r="F2618">
        <v>2</v>
      </c>
      <c r="H2618" t="s">
        <v>116</v>
      </c>
      <c r="I2618">
        <f t="shared" si="120"/>
        <v>0</v>
      </c>
      <c r="J2618">
        <f t="shared" si="121"/>
        <v>0</v>
      </c>
      <c r="L2618" t="str">
        <f t="shared" si="122"/>
        <v>6010KARRAKATTA</v>
      </c>
      <c r="M2618" t="s">
        <v>1168</v>
      </c>
    </row>
    <row r="2619" spans="1:13">
      <c r="A2619" t="s">
        <v>3239</v>
      </c>
      <c r="B2619" t="s">
        <v>3242</v>
      </c>
      <c r="C2619" t="s">
        <v>113</v>
      </c>
      <c r="D2619">
        <v>1</v>
      </c>
      <c r="E2619">
        <v>0</v>
      </c>
      <c r="F2619">
        <v>2</v>
      </c>
      <c r="H2619" t="s">
        <v>116</v>
      </c>
      <c r="I2619">
        <f t="shared" si="120"/>
        <v>0</v>
      </c>
      <c r="J2619">
        <f t="shared" si="121"/>
        <v>0</v>
      </c>
      <c r="L2619" t="str">
        <f t="shared" si="122"/>
        <v>6010MOUNT CLAREMONT</v>
      </c>
      <c r="M2619" t="s">
        <v>1168</v>
      </c>
    </row>
    <row r="2620" spans="1:13">
      <c r="A2620" t="s">
        <v>3239</v>
      </c>
      <c r="B2620" t="s">
        <v>3243</v>
      </c>
      <c r="C2620" t="s">
        <v>113</v>
      </c>
      <c r="D2620">
        <v>1</v>
      </c>
      <c r="E2620">
        <v>0</v>
      </c>
      <c r="F2620">
        <v>2</v>
      </c>
      <c r="H2620" t="s">
        <v>116</v>
      </c>
      <c r="I2620">
        <f t="shared" si="120"/>
        <v>0</v>
      </c>
      <c r="J2620">
        <f t="shared" si="121"/>
        <v>0</v>
      </c>
      <c r="L2620" t="str">
        <f t="shared" si="122"/>
        <v>6010SWANBOURNE</v>
      </c>
      <c r="M2620" t="s">
        <v>1168</v>
      </c>
    </row>
    <row r="2621" spans="1:13">
      <c r="A2621" t="s">
        <v>3244</v>
      </c>
      <c r="B2621" t="s">
        <v>3245</v>
      </c>
      <c r="C2621" t="s">
        <v>113</v>
      </c>
      <c r="D2621">
        <v>1</v>
      </c>
      <c r="E2621">
        <v>0</v>
      </c>
      <c r="F2621">
        <v>2</v>
      </c>
      <c r="H2621" t="s">
        <v>116</v>
      </c>
      <c r="I2621">
        <f t="shared" si="120"/>
        <v>0</v>
      </c>
      <c r="J2621">
        <f t="shared" si="121"/>
        <v>0</v>
      </c>
      <c r="L2621" t="str">
        <f t="shared" si="122"/>
        <v>6009BROADWAY NEDLANDS</v>
      </c>
      <c r="M2621" t="s">
        <v>1168</v>
      </c>
    </row>
    <row r="2622" spans="1:13">
      <c r="A2622" t="s">
        <v>3244</v>
      </c>
      <c r="B2622" t="s">
        <v>3246</v>
      </c>
      <c r="C2622" t="s">
        <v>113</v>
      </c>
      <c r="D2622">
        <v>1</v>
      </c>
      <c r="E2622">
        <v>0</v>
      </c>
      <c r="F2622">
        <v>2</v>
      </c>
      <c r="H2622" t="s">
        <v>116</v>
      </c>
      <c r="I2622">
        <f t="shared" si="120"/>
        <v>0</v>
      </c>
      <c r="J2622">
        <f t="shared" si="121"/>
        <v>0</v>
      </c>
      <c r="L2622" t="str">
        <f t="shared" si="122"/>
        <v>6009CRAWLEY</v>
      </c>
      <c r="M2622" t="s">
        <v>1168</v>
      </c>
    </row>
    <row r="2623" spans="1:13">
      <c r="A2623" t="s">
        <v>3244</v>
      </c>
      <c r="B2623" t="s">
        <v>3247</v>
      </c>
      <c r="C2623" t="s">
        <v>113</v>
      </c>
      <c r="D2623">
        <v>1</v>
      </c>
      <c r="E2623">
        <v>0</v>
      </c>
      <c r="F2623">
        <v>2</v>
      </c>
      <c r="H2623" t="s">
        <v>116</v>
      </c>
      <c r="I2623">
        <f t="shared" si="120"/>
        <v>0</v>
      </c>
      <c r="J2623">
        <f t="shared" si="121"/>
        <v>0</v>
      </c>
      <c r="L2623" t="str">
        <f t="shared" si="122"/>
        <v>6009DALKEITH</v>
      </c>
      <c r="M2623" t="s">
        <v>1168</v>
      </c>
    </row>
    <row r="2624" spans="1:13">
      <c r="A2624" t="s">
        <v>3244</v>
      </c>
      <c r="B2624" t="s">
        <v>1166</v>
      </c>
      <c r="C2624" t="s">
        <v>113</v>
      </c>
      <c r="D2624">
        <v>1</v>
      </c>
      <c r="E2624">
        <v>0</v>
      </c>
      <c r="F2624">
        <v>2</v>
      </c>
      <c r="H2624" t="s">
        <v>116</v>
      </c>
      <c r="I2624">
        <f t="shared" si="120"/>
        <v>0</v>
      </c>
      <c r="J2624">
        <f t="shared" si="121"/>
        <v>0</v>
      </c>
      <c r="L2624" t="str">
        <f t="shared" si="122"/>
        <v>6009NEDLANDS</v>
      </c>
      <c r="M2624" t="s">
        <v>1168</v>
      </c>
    </row>
    <row r="2625" spans="1:13">
      <c r="A2625" t="s">
        <v>3248</v>
      </c>
      <c r="B2625" t="s">
        <v>3249</v>
      </c>
      <c r="C2625" t="s">
        <v>113</v>
      </c>
      <c r="D2625">
        <v>1</v>
      </c>
      <c r="E2625">
        <v>0</v>
      </c>
      <c r="F2625">
        <v>2</v>
      </c>
      <c r="G2625" t="s">
        <v>1060</v>
      </c>
      <c r="H2625" t="s">
        <v>116</v>
      </c>
      <c r="I2625">
        <f t="shared" si="120"/>
        <v>0</v>
      </c>
      <c r="J2625">
        <f t="shared" si="121"/>
        <v>0</v>
      </c>
      <c r="L2625" t="str">
        <f t="shared" si="122"/>
        <v>6008DAGLISH</v>
      </c>
      <c r="M2625" t="s">
        <v>1168</v>
      </c>
    </row>
    <row r="2626" spans="1:13">
      <c r="A2626" t="s">
        <v>3248</v>
      </c>
      <c r="B2626" t="s">
        <v>3250</v>
      </c>
      <c r="C2626" t="s">
        <v>113</v>
      </c>
      <c r="D2626">
        <v>1</v>
      </c>
      <c r="E2626">
        <v>0</v>
      </c>
      <c r="F2626">
        <v>2</v>
      </c>
      <c r="G2626" t="s">
        <v>1060</v>
      </c>
      <c r="H2626" t="s">
        <v>116</v>
      </c>
      <c r="I2626">
        <f t="shared" ref="I2626:I2689" si="123">IF(ISERROR(VLOOKUP(A2626,SelPostCode,1,FALSE)),0,1)</f>
        <v>0</v>
      </c>
      <c r="J2626">
        <f t="shared" ref="J2626:J2689" si="124">IF(I2626=0,0,IF(ISERROR(VLOOKUP(B2626,SelSuburb,1,FALSE)),0,1))</f>
        <v>0</v>
      </c>
      <c r="L2626" t="str">
        <f t="shared" ref="L2626:L2689" si="125">CONCATENATE(A2626,B2626)</f>
        <v>6008SHENTON PARK</v>
      </c>
      <c r="M2626" t="s">
        <v>1168</v>
      </c>
    </row>
    <row r="2627" spans="1:13">
      <c r="A2627" t="s">
        <v>3248</v>
      </c>
      <c r="B2627" t="s">
        <v>3251</v>
      </c>
      <c r="C2627" t="s">
        <v>113</v>
      </c>
      <c r="D2627">
        <v>1</v>
      </c>
      <c r="E2627">
        <v>0</v>
      </c>
      <c r="F2627">
        <v>2</v>
      </c>
      <c r="G2627" t="s">
        <v>1060</v>
      </c>
      <c r="H2627" t="s">
        <v>116</v>
      </c>
      <c r="I2627">
        <f t="shared" si="123"/>
        <v>0</v>
      </c>
      <c r="J2627">
        <f t="shared" si="124"/>
        <v>0</v>
      </c>
      <c r="L2627" t="str">
        <f t="shared" si="125"/>
        <v>6008SUBIACO</v>
      </c>
      <c r="M2627" t="s">
        <v>1168</v>
      </c>
    </row>
    <row r="2628" spans="1:13">
      <c r="A2628" t="s">
        <v>3248</v>
      </c>
      <c r="B2628" t="s">
        <v>3252</v>
      </c>
      <c r="C2628" t="s">
        <v>113</v>
      </c>
      <c r="D2628">
        <v>1</v>
      </c>
      <c r="E2628">
        <v>0</v>
      </c>
      <c r="F2628">
        <v>2</v>
      </c>
      <c r="G2628" t="s">
        <v>1060</v>
      </c>
      <c r="H2628" t="s">
        <v>116</v>
      </c>
      <c r="I2628">
        <f t="shared" si="123"/>
        <v>0</v>
      </c>
      <c r="J2628">
        <f t="shared" si="124"/>
        <v>0</v>
      </c>
      <c r="L2628" t="str">
        <f t="shared" si="125"/>
        <v>6008SUBIACO EAST</v>
      </c>
      <c r="M2628" t="s">
        <v>1168</v>
      </c>
    </row>
    <row r="2629" spans="1:13">
      <c r="A2629" t="s">
        <v>3253</v>
      </c>
      <c r="B2629" t="s">
        <v>1174</v>
      </c>
      <c r="C2629" t="s">
        <v>113</v>
      </c>
      <c r="D2629">
        <v>1</v>
      </c>
      <c r="E2629">
        <v>0</v>
      </c>
      <c r="F2629">
        <v>2</v>
      </c>
      <c r="H2629" t="s">
        <v>116</v>
      </c>
      <c r="I2629">
        <f t="shared" si="123"/>
        <v>0</v>
      </c>
      <c r="J2629">
        <f t="shared" si="124"/>
        <v>0</v>
      </c>
      <c r="L2629" t="str">
        <f t="shared" si="125"/>
        <v>6007LEEDERVILLE</v>
      </c>
      <c r="M2629" t="s">
        <v>1168</v>
      </c>
    </row>
    <row r="2630" spans="1:13">
      <c r="A2630" t="s">
        <v>3253</v>
      </c>
      <c r="B2630" t="s">
        <v>1177</v>
      </c>
      <c r="C2630" t="s">
        <v>113</v>
      </c>
      <c r="D2630">
        <v>1</v>
      </c>
      <c r="E2630">
        <v>0</v>
      </c>
      <c r="F2630">
        <v>2</v>
      </c>
      <c r="H2630" t="s">
        <v>116</v>
      </c>
      <c r="I2630">
        <f t="shared" si="123"/>
        <v>0</v>
      </c>
      <c r="J2630">
        <f t="shared" si="124"/>
        <v>0</v>
      </c>
      <c r="L2630" t="str">
        <f t="shared" si="125"/>
        <v>6007WEST LEEDERVILLE</v>
      </c>
      <c r="M2630" t="s">
        <v>1168</v>
      </c>
    </row>
    <row r="2631" spans="1:13">
      <c r="A2631" t="s">
        <v>3254</v>
      </c>
      <c r="B2631" t="s">
        <v>1170</v>
      </c>
      <c r="C2631" t="s">
        <v>113</v>
      </c>
      <c r="D2631">
        <v>1</v>
      </c>
      <c r="E2631">
        <v>0</v>
      </c>
      <c r="F2631">
        <v>2</v>
      </c>
      <c r="H2631" t="s">
        <v>116</v>
      </c>
      <c r="I2631">
        <f t="shared" si="123"/>
        <v>0</v>
      </c>
      <c r="J2631">
        <f t="shared" si="124"/>
        <v>0</v>
      </c>
      <c r="L2631" t="str">
        <f t="shared" si="125"/>
        <v>6006NORTH PERTH</v>
      </c>
      <c r="M2631" t="s">
        <v>1168</v>
      </c>
    </row>
    <row r="2632" spans="1:13">
      <c r="A2632" t="s">
        <v>3255</v>
      </c>
      <c r="B2632" t="s">
        <v>3256</v>
      </c>
      <c r="C2632" t="s">
        <v>113</v>
      </c>
      <c r="D2632">
        <v>1</v>
      </c>
      <c r="E2632">
        <v>0</v>
      </c>
      <c r="F2632">
        <v>2</v>
      </c>
      <c r="G2632" t="s">
        <v>1060</v>
      </c>
      <c r="H2632" t="s">
        <v>116</v>
      </c>
      <c r="I2632">
        <f t="shared" si="123"/>
        <v>0</v>
      </c>
      <c r="J2632">
        <f t="shared" si="124"/>
        <v>0</v>
      </c>
      <c r="L2632" t="str">
        <f t="shared" si="125"/>
        <v>6005KINGS PARK</v>
      </c>
      <c r="M2632" t="s">
        <v>1168</v>
      </c>
    </row>
    <row r="2633" spans="1:13">
      <c r="A2633" t="s">
        <v>3255</v>
      </c>
      <c r="B2633" t="s">
        <v>1182</v>
      </c>
      <c r="C2633" t="s">
        <v>113</v>
      </c>
      <c r="D2633">
        <v>1</v>
      </c>
      <c r="E2633">
        <v>0</v>
      </c>
      <c r="F2633">
        <v>2</v>
      </c>
      <c r="G2633" t="s">
        <v>1060</v>
      </c>
      <c r="H2633" t="s">
        <v>116</v>
      </c>
      <c r="I2633">
        <f t="shared" si="123"/>
        <v>0</v>
      </c>
      <c r="J2633">
        <f t="shared" si="124"/>
        <v>0</v>
      </c>
      <c r="L2633" t="str">
        <f t="shared" si="125"/>
        <v>6005WEST PERTH</v>
      </c>
      <c r="M2633" t="s">
        <v>1168</v>
      </c>
    </row>
    <row r="2634" spans="1:13">
      <c r="A2634" t="s">
        <v>3257</v>
      </c>
      <c r="B2634" t="s">
        <v>1180</v>
      </c>
      <c r="C2634" t="s">
        <v>113</v>
      </c>
      <c r="D2634">
        <v>1</v>
      </c>
      <c r="E2634">
        <v>0</v>
      </c>
      <c r="F2634">
        <v>2</v>
      </c>
      <c r="G2634" t="s">
        <v>1060</v>
      </c>
      <c r="H2634" t="s">
        <v>1054</v>
      </c>
      <c r="I2634">
        <f t="shared" si="123"/>
        <v>0</v>
      </c>
      <c r="J2634">
        <f t="shared" si="124"/>
        <v>0</v>
      </c>
      <c r="L2634" t="str">
        <f t="shared" si="125"/>
        <v>6004EAST PERTH</v>
      </c>
      <c r="M2634" t="s">
        <v>1168</v>
      </c>
    </row>
    <row r="2635" spans="1:13">
      <c r="A2635" t="s">
        <v>3258</v>
      </c>
      <c r="B2635" t="s">
        <v>3259</v>
      </c>
      <c r="C2635" t="s">
        <v>113</v>
      </c>
      <c r="D2635">
        <v>1</v>
      </c>
      <c r="E2635">
        <v>0</v>
      </c>
      <c r="F2635">
        <v>2</v>
      </c>
      <c r="G2635" t="s">
        <v>1060</v>
      </c>
      <c r="H2635" t="s">
        <v>1054</v>
      </c>
      <c r="I2635">
        <f t="shared" si="123"/>
        <v>0</v>
      </c>
      <c r="J2635">
        <f t="shared" si="124"/>
        <v>0</v>
      </c>
      <c r="L2635" t="str">
        <f t="shared" si="125"/>
        <v>6003HIGHGATE</v>
      </c>
      <c r="M2635" t="s">
        <v>1168</v>
      </c>
    </row>
    <row r="2636" spans="1:13">
      <c r="A2636" t="s">
        <v>3258</v>
      </c>
      <c r="B2636" t="s">
        <v>1184</v>
      </c>
      <c r="C2636" t="s">
        <v>113</v>
      </c>
      <c r="D2636">
        <v>1</v>
      </c>
      <c r="E2636">
        <v>0</v>
      </c>
      <c r="F2636">
        <v>2</v>
      </c>
      <c r="G2636" t="s">
        <v>1060</v>
      </c>
      <c r="H2636" t="s">
        <v>1054</v>
      </c>
      <c r="I2636">
        <f t="shared" si="123"/>
        <v>0</v>
      </c>
      <c r="J2636">
        <f t="shared" si="124"/>
        <v>0</v>
      </c>
      <c r="L2636" t="str">
        <f t="shared" si="125"/>
        <v>6003NORTHBRIDGE</v>
      </c>
      <c r="M2636" t="s">
        <v>1168</v>
      </c>
    </row>
    <row r="2637" spans="1:13">
      <c r="A2637" t="s">
        <v>3260</v>
      </c>
      <c r="B2637" t="s">
        <v>416</v>
      </c>
      <c r="C2637" t="s">
        <v>113</v>
      </c>
      <c r="D2637">
        <v>1</v>
      </c>
      <c r="E2637">
        <v>0</v>
      </c>
      <c r="F2637">
        <v>2</v>
      </c>
      <c r="G2637" t="s">
        <v>1060</v>
      </c>
      <c r="H2637" t="s">
        <v>1054</v>
      </c>
      <c r="I2637">
        <f t="shared" si="123"/>
        <v>0</v>
      </c>
      <c r="J2637">
        <f t="shared" si="124"/>
        <v>0</v>
      </c>
      <c r="L2637" t="str">
        <f t="shared" si="125"/>
        <v>6001PERTH</v>
      </c>
      <c r="M2637" t="e">
        <v>#N/A</v>
      </c>
    </row>
    <row r="2638" spans="1:13">
      <c r="A2638" t="s">
        <v>3261</v>
      </c>
      <c r="B2638" t="s">
        <v>416</v>
      </c>
      <c r="C2638" t="s">
        <v>113</v>
      </c>
      <c r="D2638">
        <v>1</v>
      </c>
      <c r="E2638">
        <v>0</v>
      </c>
      <c r="F2638">
        <v>2</v>
      </c>
      <c r="G2638" t="s">
        <v>1060</v>
      </c>
      <c r="H2638" t="s">
        <v>1054</v>
      </c>
      <c r="I2638">
        <f t="shared" si="123"/>
        <v>0</v>
      </c>
      <c r="J2638">
        <f t="shared" si="124"/>
        <v>0</v>
      </c>
      <c r="L2638" t="str">
        <f t="shared" si="125"/>
        <v>6000PERTH</v>
      </c>
      <c r="M2638" t="s">
        <v>1168</v>
      </c>
    </row>
    <row r="2639" spans="1:13">
      <c r="A2639" t="s">
        <v>3262</v>
      </c>
      <c r="B2639" t="s">
        <v>3263</v>
      </c>
      <c r="C2639" t="s">
        <v>112</v>
      </c>
      <c r="D2639">
        <v>4</v>
      </c>
      <c r="E2639">
        <v>0</v>
      </c>
      <c r="F2639">
        <v>0</v>
      </c>
      <c r="H2639" t="s">
        <v>155</v>
      </c>
      <c r="I2639">
        <f t="shared" si="123"/>
        <v>0</v>
      </c>
      <c r="J2639">
        <f t="shared" si="124"/>
        <v>0</v>
      </c>
      <c r="L2639" t="str">
        <f t="shared" si="125"/>
        <v>5734OODNADATTA</v>
      </c>
      <c r="M2639" t="s">
        <v>3264</v>
      </c>
    </row>
    <row r="2640" spans="1:13">
      <c r="A2640" t="s">
        <v>3265</v>
      </c>
      <c r="B2640" t="s">
        <v>3266</v>
      </c>
      <c r="C2640" t="s">
        <v>112</v>
      </c>
      <c r="D2640">
        <v>4</v>
      </c>
      <c r="E2640">
        <v>0</v>
      </c>
      <c r="F2640">
        <v>0</v>
      </c>
      <c r="H2640" t="s">
        <v>103</v>
      </c>
      <c r="I2640">
        <f t="shared" si="123"/>
        <v>0</v>
      </c>
      <c r="J2640">
        <f t="shared" si="124"/>
        <v>0</v>
      </c>
      <c r="L2640" t="str">
        <f t="shared" si="125"/>
        <v>5733FARINA</v>
      </c>
      <c r="M2640" t="s">
        <v>3264</v>
      </c>
    </row>
    <row r="2641" spans="1:13">
      <c r="A2641" t="s">
        <v>3265</v>
      </c>
      <c r="B2641" t="s">
        <v>3267</v>
      </c>
      <c r="C2641" t="s">
        <v>112</v>
      </c>
      <c r="D2641">
        <v>4</v>
      </c>
      <c r="E2641">
        <v>0</v>
      </c>
      <c r="F2641">
        <v>0</v>
      </c>
      <c r="H2641" t="s">
        <v>103</v>
      </c>
      <c r="I2641">
        <f t="shared" si="123"/>
        <v>0</v>
      </c>
      <c r="J2641">
        <f t="shared" si="124"/>
        <v>0</v>
      </c>
      <c r="L2641" t="str">
        <f t="shared" si="125"/>
        <v>5733MARREE</v>
      </c>
      <c r="M2641" t="s">
        <v>3264</v>
      </c>
    </row>
    <row r="2642" spans="1:13">
      <c r="A2642" t="s">
        <v>3268</v>
      </c>
      <c r="B2642" t="s">
        <v>1495</v>
      </c>
      <c r="C2642" t="s">
        <v>112</v>
      </c>
      <c r="D2642">
        <v>4</v>
      </c>
      <c r="E2642">
        <v>0</v>
      </c>
      <c r="F2642">
        <v>0</v>
      </c>
      <c r="H2642" t="s">
        <v>155</v>
      </c>
      <c r="I2642">
        <f t="shared" si="123"/>
        <v>0</v>
      </c>
      <c r="J2642">
        <f t="shared" si="124"/>
        <v>0</v>
      </c>
      <c r="L2642" t="str">
        <f t="shared" si="125"/>
        <v>5732COPLEY</v>
      </c>
      <c r="M2642" t="s">
        <v>3264</v>
      </c>
    </row>
    <row r="2643" spans="1:13">
      <c r="A2643" t="s">
        <v>3268</v>
      </c>
      <c r="B2643" t="s">
        <v>3269</v>
      </c>
      <c r="C2643" t="s">
        <v>112</v>
      </c>
      <c r="D2643">
        <v>4</v>
      </c>
      <c r="E2643">
        <v>0</v>
      </c>
      <c r="F2643">
        <v>0</v>
      </c>
      <c r="H2643" t="s">
        <v>155</v>
      </c>
      <c r="I2643">
        <f t="shared" si="123"/>
        <v>0</v>
      </c>
      <c r="J2643">
        <f t="shared" si="124"/>
        <v>0</v>
      </c>
      <c r="L2643" t="str">
        <f t="shared" si="125"/>
        <v>5732NEPABUNNA</v>
      </c>
      <c r="M2643" t="s">
        <v>3264</v>
      </c>
    </row>
    <row r="2644" spans="1:13">
      <c r="A2644" t="s">
        <v>3270</v>
      </c>
      <c r="B2644" t="s">
        <v>3271</v>
      </c>
      <c r="C2644" t="s">
        <v>112</v>
      </c>
      <c r="D2644">
        <v>5</v>
      </c>
      <c r="E2644">
        <v>0</v>
      </c>
      <c r="F2644">
        <v>0</v>
      </c>
      <c r="H2644" t="s">
        <v>155</v>
      </c>
      <c r="I2644">
        <f t="shared" si="123"/>
        <v>0</v>
      </c>
      <c r="J2644">
        <f t="shared" si="124"/>
        <v>0</v>
      </c>
      <c r="L2644" t="str">
        <f t="shared" si="125"/>
        <v>5731COOPERS CREEK</v>
      </c>
      <c r="M2644" t="s">
        <v>3264</v>
      </c>
    </row>
    <row r="2645" spans="1:13">
      <c r="A2645" t="s">
        <v>3270</v>
      </c>
      <c r="B2645" t="s">
        <v>3272</v>
      </c>
      <c r="C2645" t="s">
        <v>112</v>
      </c>
      <c r="D2645">
        <v>5</v>
      </c>
      <c r="E2645">
        <v>0</v>
      </c>
      <c r="F2645">
        <v>0</v>
      </c>
      <c r="H2645" t="s">
        <v>155</v>
      </c>
      <c r="I2645">
        <f t="shared" si="123"/>
        <v>0</v>
      </c>
      <c r="J2645">
        <f t="shared" si="124"/>
        <v>0</v>
      </c>
      <c r="L2645" t="str">
        <f t="shared" si="125"/>
        <v>5731CORDILLO DOWNS</v>
      </c>
      <c r="M2645" t="s">
        <v>3264</v>
      </c>
    </row>
    <row r="2646" spans="1:13">
      <c r="A2646" t="s">
        <v>3270</v>
      </c>
      <c r="B2646" t="s">
        <v>3273</v>
      </c>
      <c r="C2646" t="s">
        <v>112</v>
      </c>
      <c r="D2646">
        <v>5</v>
      </c>
      <c r="E2646">
        <v>0</v>
      </c>
      <c r="F2646">
        <v>0</v>
      </c>
      <c r="H2646" t="s">
        <v>155</v>
      </c>
      <c r="I2646">
        <f t="shared" si="123"/>
        <v>0</v>
      </c>
      <c r="J2646">
        <f t="shared" si="124"/>
        <v>0</v>
      </c>
      <c r="L2646" t="str">
        <f t="shared" si="125"/>
        <v>5731DURHAM DOWNS</v>
      </c>
      <c r="M2646" t="s">
        <v>3264</v>
      </c>
    </row>
    <row r="2647" spans="1:13">
      <c r="A2647" t="s">
        <v>3270</v>
      </c>
      <c r="B2647" t="s">
        <v>3274</v>
      </c>
      <c r="C2647" t="s">
        <v>112</v>
      </c>
      <c r="D2647">
        <v>5</v>
      </c>
      <c r="E2647">
        <v>0</v>
      </c>
      <c r="F2647">
        <v>0</v>
      </c>
      <c r="H2647" t="s">
        <v>155</v>
      </c>
      <c r="I2647">
        <f t="shared" si="123"/>
        <v>0</v>
      </c>
      <c r="J2647">
        <f t="shared" si="124"/>
        <v>0</v>
      </c>
      <c r="L2647" t="str">
        <f t="shared" si="125"/>
        <v>5731INNAMINCKA</v>
      </c>
      <c r="M2647" t="s">
        <v>3264</v>
      </c>
    </row>
    <row r="2648" spans="1:13">
      <c r="A2648" t="s">
        <v>3270</v>
      </c>
      <c r="B2648" t="s">
        <v>3275</v>
      </c>
      <c r="C2648" t="s">
        <v>112</v>
      </c>
      <c r="D2648">
        <v>5</v>
      </c>
      <c r="E2648">
        <v>0</v>
      </c>
      <c r="F2648">
        <v>0</v>
      </c>
      <c r="H2648" t="s">
        <v>155</v>
      </c>
      <c r="I2648">
        <f t="shared" si="123"/>
        <v>0</v>
      </c>
      <c r="J2648">
        <f t="shared" si="124"/>
        <v>0</v>
      </c>
      <c r="L2648" t="str">
        <f t="shared" si="125"/>
        <v>5731LEIGH CREEK</v>
      </c>
      <c r="M2648" t="s">
        <v>3264</v>
      </c>
    </row>
    <row r="2649" spans="1:13">
      <c r="A2649" t="s">
        <v>3270</v>
      </c>
      <c r="B2649" t="s">
        <v>3276</v>
      </c>
      <c r="C2649" t="s">
        <v>112</v>
      </c>
      <c r="D2649">
        <v>5</v>
      </c>
      <c r="E2649">
        <v>0</v>
      </c>
      <c r="F2649">
        <v>0</v>
      </c>
      <c r="H2649" t="s">
        <v>155</v>
      </c>
      <c r="I2649">
        <f t="shared" si="123"/>
        <v>0</v>
      </c>
      <c r="J2649">
        <f t="shared" si="124"/>
        <v>0</v>
      </c>
      <c r="L2649" t="str">
        <f t="shared" si="125"/>
        <v>5731LYNDHURST</v>
      </c>
      <c r="M2649" t="s">
        <v>3264</v>
      </c>
    </row>
    <row r="2650" spans="1:13">
      <c r="A2650" t="s">
        <v>3270</v>
      </c>
      <c r="B2650" t="s">
        <v>3277</v>
      </c>
      <c r="C2650" t="s">
        <v>112</v>
      </c>
      <c r="D2650">
        <v>5</v>
      </c>
      <c r="E2650">
        <v>0</v>
      </c>
      <c r="F2650">
        <v>0</v>
      </c>
      <c r="H2650" t="s">
        <v>155</v>
      </c>
      <c r="I2650">
        <f t="shared" si="123"/>
        <v>0</v>
      </c>
      <c r="J2650">
        <f t="shared" si="124"/>
        <v>0</v>
      </c>
      <c r="L2650" t="str">
        <f t="shared" si="125"/>
        <v>5731MERTY MERTY</v>
      </c>
      <c r="M2650" t="s">
        <v>3264</v>
      </c>
    </row>
    <row r="2651" spans="1:13">
      <c r="A2651" t="s">
        <v>3270</v>
      </c>
      <c r="B2651" t="s">
        <v>3278</v>
      </c>
      <c r="C2651" t="s">
        <v>112</v>
      </c>
      <c r="D2651">
        <v>5</v>
      </c>
      <c r="E2651">
        <v>0</v>
      </c>
      <c r="F2651">
        <v>0</v>
      </c>
      <c r="H2651" t="s">
        <v>155</v>
      </c>
      <c r="I2651">
        <f t="shared" si="123"/>
        <v>0</v>
      </c>
      <c r="J2651">
        <f t="shared" si="124"/>
        <v>0</v>
      </c>
      <c r="L2651" t="str">
        <f t="shared" si="125"/>
        <v>5731MOOLAWATANA</v>
      </c>
      <c r="M2651" t="s">
        <v>3264</v>
      </c>
    </row>
    <row r="2652" spans="1:13">
      <c r="A2652" t="s">
        <v>3270</v>
      </c>
      <c r="B2652" t="s">
        <v>3279</v>
      </c>
      <c r="C2652" t="s">
        <v>112</v>
      </c>
      <c r="D2652">
        <v>5</v>
      </c>
      <c r="E2652">
        <v>0</v>
      </c>
      <c r="F2652">
        <v>0</v>
      </c>
      <c r="H2652" t="s">
        <v>155</v>
      </c>
      <c r="I2652">
        <f t="shared" si="123"/>
        <v>0</v>
      </c>
      <c r="J2652">
        <f t="shared" si="124"/>
        <v>0</v>
      </c>
      <c r="L2652" t="str">
        <f t="shared" si="125"/>
        <v>5731WITCHELINA</v>
      </c>
      <c r="M2652" t="s">
        <v>3264</v>
      </c>
    </row>
    <row r="2653" spans="1:13">
      <c r="A2653" t="s">
        <v>3280</v>
      </c>
      <c r="B2653" t="s">
        <v>3281</v>
      </c>
      <c r="C2653" t="s">
        <v>112</v>
      </c>
      <c r="D2653">
        <v>4</v>
      </c>
      <c r="E2653">
        <v>0</v>
      </c>
      <c r="F2653">
        <v>0</v>
      </c>
      <c r="H2653" t="s">
        <v>155</v>
      </c>
      <c r="I2653">
        <f t="shared" si="123"/>
        <v>0</v>
      </c>
      <c r="J2653">
        <f t="shared" si="124"/>
        <v>0</v>
      </c>
      <c r="L2653" t="str">
        <f t="shared" si="125"/>
        <v>5730BELTANA</v>
      </c>
      <c r="M2653" t="s">
        <v>3264</v>
      </c>
    </row>
    <row r="2654" spans="1:13">
      <c r="A2654" t="s">
        <v>3280</v>
      </c>
      <c r="B2654" t="s">
        <v>3282</v>
      </c>
      <c r="C2654" t="s">
        <v>112</v>
      </c>
      <c r="D2654">
        <v>4</v>
      </c>
      <c r="E2654">
        <v>0</v>
      </c>
      <c r="F2654">
        <v>0</v>
      </c>
      <c r="H2654" t="s">
        <v>155</v>
      </c>
      <c r="I2654">
        <f t="shared" si="123"/>
        <v>0</v>
      </c>
      <c r="J2654">
        <f t="shared" si="124"/>
        <v>0</v>
      </c>
      <c r="L2654" t="str">
        <f t="shared" si="125"/>
        <v>5730BLINMAN</v>
      </c>
      <c r="M2654" t="s">
        <v>3264</v>
      </c>
    </row>
    <row r="2655" spans="1:13">
      <c r="A2655" t="s">
        <v>3280</v>
      </c>
      <c r="B2655" t="s">
        <v>3283</v>
      </c>
      <c r="C2655" t="s">
        <v>112</v>
      </c>
      <c r="D2655">
        <v>4</v>
      </c>
      <c r="E2655">
        <v>0</v>
      </c>
      <c r="F2655">
        <v>0</v>
      </c>
      <c r="H2655" t="s">
        <v>155</v>
      </c>
      <c r="I2655">
        <f t="shared" si="123"/>
        <v>0</v>
      </c>
      <c r="J2655">
        <f t="shared" si="124"/>
        <v>0</v>
      </c>
      <c r="L2655" t="str">
        <f t="shared" si="125"/>
        <v>5730PARACHILNA</v>
      </c>
      <c r="M2655" t="s">
        <v>3264</v>
      </c>
    </row>
    <row r="2656" spans="1:13">
      <c r="A2656" t="s">
        <v>3284</v>
      </c>
      <c r="B2656" t="s">
        <v>3285</v>
      </c>
      <c r="C2656" t="s">
        <v>112</v>
      </c>
      <c r="D2656">
        <v>4</v>
      </c>
      <c r="E2656">
        <v>0</v>
      </c>
      <c r="F2656">
        <v>0</v>
      </c>
      <c r="H2656" t="s">
        <v>155</v>
      </c>
      <c r="I2656">
        <f t="shared" si="123"/>
        <v>0</v>
      </c>
      <c r="J2656">
        <f t="shared" si="124"/>
        <v>0</v>
      </c>
      <c r="L2656" t="str">
        <f t="shared" si="125"/>
        <v>5725OLYMPIC DAM</v>
      </c>
      <c r="M2656" t="s">
        <v>3264</v>
      </c>
    </row>
    <row r="2657" spans="1:13">
      <c r="A2657" t="s">
        <v>3284</v>
      </c>
      <c r="B2657" t="s">
        <v>3286</v>
      </c>
      <c r="C2657" t="s">
        <v>112</v>
      </c>
      <c r="D2657">
        <v>4</v>
      </c>
      <c r="E2657">
        <v>0</v>
      </c>
      <c r="F2657">
        <v>0</v>
      </c>
      <c r="H2657" t="s">
        <v>155</v>
      </c>
      <c r="I2657">
        <f t="shared" si="123"/>
        <v>0</v>
      </c>
      <c r="J2657">
        <f t="shared" si="124"/>
        <v>0</v>
      </c>
      <c r="L2657" t="str">
        <f t="shared" si="125"/>
        <v>5725ROXBY DOWNS</v>
      </c>
      <c r="M2657" t="s">
        <v>3264</v>
      </c>
    </row>
    <row r="2658" spans="1:13">
      <c r="A2658" t="s">
        <v>3287</v>
      </c>
      <c r="B2658" t="s">
        <v>3288</v>
      </c>
      <c r="C2658" t="s">
        <v>112</v>
      </c>
      <c r="D2658">
        <v>4</v>
      </c>
      <c r="E2658">
        <v>0</v>
      </c>
      <c r="F2658">
        <v>0</v>
      </c>
      <c r="H2658" t="s">
        <v>155</v>
      </c>
      <c r="I2658">
        <f t="shared" si="123"/>
        <v>0</v>
      </c>
      <c r="J2658">
        <f t="shared" si="124"/>
        <v>0</v>
      </c>
      <c r="L2658" t="str">
        <f t="shared" si="125"/>
        <v>5724MARLA</v>
      </c>
      <c r="M2658" t="s">
        <v>3264</v>
      </c>
    </row>
    <row r="2659" spans="1:13">
      <c r="A2659" t="s">
        <v>3287</v>
      </c>
      <c r="B2659" t="s">
        <v>3289</v>
      </c>
      <c r="C2659" t="s">
        <v>112</v>
      </c>
      <c r="D2659">
        <v>4</v>
      </c>
      <c r="E2659">
        <v>0</v>
      </c>
      <c r="F2659">
        <v>0</v>
      </c>
      <c r="H2659" t="s">
        <v>155</v>
      </c>
      <c r="I2659">
        <f t="shared" si="123"/>
        <v>0</v>
      </c>
      <c r="J2659">
        <f t="shared" si="124"/>
        <v>0</v>
      </c>
      <c r="L2659" t="str">
        <f t="shared" si="125"/>
        <v>5724MINTABIE</v>
      </c>
      <c r="M2659" t="s">
        <v>3264</v>
      </c>
    </row>
    <row r="2660" spans="1:13">
      <c r="A2660" t="s">
        <v>3290</v>
      </c>
      <c r="B2660" t="s">
        <v>3291</v>
      </c>
      <c r="C2660" t="s">
        <v>112</v>
      </c>
      <c r="D2660">
        <v>4</v>
      </c>
      <c r="E2660">
        <v>0</v>
      </c>
      <c r="F2660">
        <v>0</v>
      </c>
      <c r="H2660" t="s">
        <v>155</v>
      </c>
      <c r="I2660">
        <f t="shared" si="123"/>
        <v>0</v>
      </c>
      <c r="J2660">
        <f t="shared" si="124"/>
        <v>0</v>
      </c>
      <c r="L2660" t="str">
        <f t="shared" si="125"/>
        <v>5723COOBER PEDY</v>
      </c>
      <c r="M2660" t="s">
        <v>3264</v>
      </c>
    </row>
    <row r="2661" spans="1:13">
      <c r="A2661" t="s">
        <v>3292</v>
      </c>
      <c r="B2661" t="s">
        <v>3293</v>
      </c>
      <c r="C2661" t="s">
        <v>112</v>
      </c>
      <c r="D2661">
        <v>5</v>
      </c>
      <c r="E2661">
        <v>0</v>
      </c>
      <c r="F2661">
        <v>0</v>
      </c>
      <c r="H2661" t="s">
        <v>103</v>
      </c>
      <c r="I2661">
        <f t="shared" si="123"/>
        <v>0</v>
      </c>
      <c r="J2661">
        <f t="shared" si="124"/>
        <v>0</v>
      </c>
      <c r="L2661" t="str">
        <f t="shared" si="125"/>
        <v>5722ANDAMOOKA</v>
      </c>
      <c r="M2661" t="s">
        <v>3264</v>
      </c>
    </row>
    <row r="2662" spans="1:13">
      <c r="A2662" t="s">
        <v>3294</v>
      </c>
      <c r="B2662" t="s">
        <v>3295</v>
      </c>
      <c r="C2662" t="s">
        <v>112</v>
      </c>
      <c r="D2662">
        <v>4</v>
      </c>
      <c r="E2662">
        <v>0</v>
      </c>
      <c r="F2662">
        <v>0</v>
      </c>
      <c r="H2662" t="s">
        <v>155</v>
      </c>
      <c r="I2662">
        <f t="shared" si="123"/>
        <v>0</v>
      </c>
      <c r="J2662">
        <f t="shared" si="124"/>
        <v>0</v>
      </c>
      <c r="L2662" t="str">
        <f t="shared" si="125"/>
        <v>5720PIMBA</v>
      </c>
      <c r="M2662" t="s">
        <v>3264</v>
      </c>
    </row>
    <row r="2663" spans="1:13">
      <c r="A2663" t="s">
        <v>3294</v>
      </c>
      <c r="B2663" t="s">
        <v>3296</v>
      </c>
      <c r="C2663" t="s">
        <v>112</v>
      </c>
      <c r="D2663">
        <v>4</v>
      </c>
      <c r="E2663">
        <v>0</v>
      </c>
      <c r="F2663">
        <v>0</v>
      </c>
      <c r="H2663" t="s">
        <v>155</v>
      </c>
      <c r="I2663">
        <f t="shared" si="123"/>
        <v>0</v>
      </c>
      <c r="J2663">
        <f t="shared" si="124"/>
        <v>0</v>
      </c>
      <c r="L2663" t="str">
        <f t="shared" si="125"/>
        <v>5720WOOMERA</v>
      </c>
      <c r="M2663" t="s">
        <v>3264</v>
      </c>
    </row>
    <row r="2664" spans="1:13">
      <c r="A2664" t="s">
        <v>3297</v>
      </c>
      <c r="B2664" t="s">
        <v>3298</v>
      </c>
      <c r="C2664" t="s">
        <v>112</v>
      </c>
      <c r="D2664">
        <v>4</v>
      </c>
      <c r="E2664">
        <v>0</v>
      </c>
      <c r="F2664">
        <v>0</v>
      </c>
      <c r="H2664" t="s">
        <v>155</v>
      </c>
      <c r="I2664">
        <f t="shared" si="123"/>
        <v>0</v>
      </c>
      <c r="J2664">
        <f t="shared" si="124"/>
        <v>0</v>
      </c>
      <c r="L2664" t="str">
        <f t="shared" si="125"/>
        <v>5710ARKAROOLA VILLAGE</v>
      </c>
      <c r="M2664" t="s">
        <v>3299</v>
      </c>
    </row>
    <row r="2665" spans="1:13">
      <c r="A2665" t="s">
        <v>3297</v>
      </c>
      <c r="B2665" t="s">
        <v>3300</v>
      </c>
      <c r="C2665" t="s">
        <v>112</v>
      </c>
      <c r="D2665">
        <v>4</v>
      </c>
      <c r="E2665">
        <v>0</v>
      </c>
      <c r="F2665">
        <v>0</v>
      </c>
      <c r="H2665" t="s">
        <v>155</v>
      </c>
      <c r="I2665">
        <f t="shared" si="123"/>
        <v>0</v>
      </c>
      <c r="J2665">
        <f t="shared" si="124"/>
        <v>0</v>
      </c>
      <c r="L2665" t="str">
        <f t="shared" si="125"/>
        <v>5710COMMISSARIAT POINT</v>
      </c>
      <c r="M2665" t="s">
        <v>3299</v>
      </c>
    </row>
    <row r="2666" spans="1:13">
      <c r="A2666" t="s">
        <v>3297</v>
      </c>
      <c r="B2666" t="s">
        <v>3301</v>
      </c>
      <c r="C2666" t="s">
        <v>112</v>
      </c>
      <c r="D2666">
        <v>4</v>
      </c>
      <c r="E2666">
        <v>0</v>
      </c>
      <c r="F2666">
        <v>0</v>
      </c>
      <c r="H2666" t="s">
        <v>155</v>
      </c>
      <c r="I2666">
        <f t="shared" si="123"/>
        <v>0</v>
      </c>
      <c r="J2666">
        <f t="shared" si="124"/>
        <v>0</v>
      </c>
      <c r="L2666" t="str">
        <f t="shared" si="125"/>
        <v>5710COOK</v>
      </c>
      <c r="M2666" t="s">
        <v>3299</v>
      </c>
    </row>
    <row r="2667" spans="1:13">
      <c r="A2667" t="s">
        <v>3297</v>
      </c>
      <c r="B2667" t="s">
        <v>3302</v>
      </c>
      <c r="C2667" t="s">
        <v>112</v>
      </c>
      <c r="D2667">
        <v>4</v>
      </c>
      <c r="E2667">
        <v>0</v>
      </c>
      <c r="F2667">
        <v>0</v>
      </c>
      <c r="H2667" t="s">
        <v>155</v>
      </c>
      <c r="I2667">
        <f t="shared" si="123"/>
        <v>0</v>
      </c>
      <c r="J2667">
        <f t="shared" si="124"/>
        <v>0</v>
      </c>
      <c r="L2667" t="str">
        <f t="shared" si="125"/>
        <v>5710GLENDAMBO</v>
      </c>
      <c r="M2667" t="s">
        <v>3299</v>
      </c>
    </row>
    <row r="2668" spans="1:13">
      <c r="A2668" t="s">
        <v>3297</v>
      </c>
      <c r="B2668" t="s">
        <v>3303</v>
      </c>
      <c r="C2668" t="s">
        <v>112</v>
      </c>
      <c r="D2668">
        <v>4</v>
      </c>
      <c r="E2668">
        <v>0</v>
      </c>
      <c r="F2668">
        <v>0</v>
      </c>
      <c r="H2668" t="s">
        <v>155</v>
      </c>
      <c r="I2668">
        <f t="shared" si="123"/>
        <v>0</v>
      </c>
      <c r="J2668">
        <f t="shared" si="124"/>
        <v>0</v>
      </c>
      <c r="L2668" t="str">
        <f t="shared" si="125"/>
        <v>5710KINGOONYA</v>
      </c>
      <c r="M2668" t="s">
        <v>3299</v>
      </c>
    </row>
    <row r="2669" spans="1:13">
      <c r="A2669" t="s">
        <v>3297</v>
      </c>
      <c r="B2669" t="s">
        <v>3304</v>
      </c>
      <c r="C2669" t="s">
        <v>112</v>
      </c>
      <c r="D2669">
        <v>4</v>
      </c>
      <c r="E2669">
        <v>0</v>
      </c>
      <c r="F2669">
        <v>0</v>
      </c>
      <c r="H2669" t="s">
        <v>155</v>
      </c>
      <c r="I2669">
        <f t="shared" si="123"/>
        <v>0</v>
      </c>
      <c r="J2669">
        <f t="shared" si="124"/>
        <v>0</v>
      </c>
      <c r="L2669" t="str">
        <f t="shared" si="125"/>
        <v>5710NONNING</v>
      </c>
      <c r="M2669" t="s">
        <v>3299</v>
      </c>
    </row>
    <row r="2670" spans="1:13">
      <c r="A2670" t="s">
        <v>3297</v>
      </c>
      <c r="B2670" t="s">
        <v>3305</v>
      </c>
      <c r="C2670" t="s">
        <v>112</v>
      </c>
      <c r="D2670">
        <v>4</v>
      </c>
      <c r="E2670">
        <v>0</v>
      </c>
      <c r="F2670">
        <v>0</v>
      </c>
      <c r="H2670" t="s">
        <v>155</v>
      </c>
      <c r="I2670">
        <f t="shared" si="123"/>
        <v>0</v>
      </c>
      <c r="J2670">
        <f t="shared" si="124"/>
        <v>0</v>
      </c>
      <c r="L2670" t="str">
        <f t="shared" si="125"/>
        <v>5710PORT AUGUSTA</v>
      </c>
      <c r="M2670" t="s">
        <v>3299</v>
      </c>
    </row>
    <row r="2671" spans="1:13">
      <c r="A2671" t="s">
        <v>3297</v>
      </c>
      <c r="B2671" t="s">
        <v>3306</v>
      </c>
      <c r="C2671" t="s">
        <v>112</v>
      </c>
      <c r="D2671">
        <v>4</v>
      </c>
      <c r="E2671">
        <v>0</v>
      </c>
      <c r="F2671">
        <v>0</v>
      </c>
      <c r="H2671" t="s">
        <v>155</v>
      </c>
      <c r="I2671">
        <f t="shared" si="123"/>
        <v>0</v>
      </c>
      <c r="J2671">
        <f t="shared" si="124"/>
        <v>0</v>
      </c>
      <c r="L2671" t="str">
        <f t="shared" si="125"/>
        <v>5710STIRLING NORTH</v>
      </c>
      <c r="M2671" t="s">
        <v>3299</v>
      </c>
    </row>
    <row r="2672" spans="1:13">
      <c r="A2672" t="s">
        <v>3297</v>
      </c>
      <c r="B2672" t="s">
        <v>3307</v>
      </c>
      <c r="C2672" t="s">
        <v>112</v>
      </c>
      <c r="D2672">
        <v>4</v>
      </c>
      <c r="E2672">
        <v>0</v>
      </c>
      <c r="F2672">
        <v>0</v>
      </c>
      <c r="H2672" t="s">
        <v>155</v>
      </c>
      <c r="I2672">
        <f t="shared" si="123"/>
        <v>0</v>
      </c>
      <c r="J2672">
        <f t="shared" si="124"/>
        <v>0</v>
      </c>
      <c r="L2672" t="str">
        <f t="shared" si="125"/>
        <v>5710TARCOOLA</v>
      </c>
      <c r="M2672" t="s">
        <v>3299</v>
      </c>
    </row>
    <row r="2673" spans="1:13">
      <c r="A2673" t="s">
        <v>3297</v>
      </c>
      <c r="B2673" t="s">
        <v>3308</v>
      </c>
      <c r="C2673" t="s">
        <v>112</v>
      </c>
      <c r="D2673">
        <v>4</v>
      </c>
      <c r="E2673">
        <v>0</v>
      </c>
      <c r="F2673">
        <v>0</v>
      </c>
      <c r="H2673" t="s">
        <v>155</v>
      </c>
      <c r="I2673">
        <f t="shared" si="123"/>
        <v>0</v>
      </c>
      <c r="J2673">
        <f t="shared" si="124"/>
        <v>0</v>
      </c>
      <c r="L2673" t="str">
        <f t="shared" si="125"/>
        <v>5710WINNINOWIE</v>
      </c>
      <c r="M2673" t="s">
        <v>3299</v>
      </c>
    </row>
    <row r="2674" spans="1:13">
      <c r="A2674" t="s">
        <v>3309</v>
      </c>
      <c r="B2674" t="s">
        <v>3298</v>
      </c>
      <c r="C2674" t="s">
        <v>112</v>
      </c>
      <c r="D2674">
        <v>4</v>
      </c>
      <c r="E2674">
        <v>0</v>
      </c>
      <c r="F2674">
        <v>0</v>
      </c>
      <c r="H2674" t="s">
        <v>155</v>
      </c>
      <c r="I2674">
        <f t="shared" si="123"/>
        <v>0</v>
      </c>
      <c r="J2674">
        <f t="shared" si="124"/>
        <v>0</v>
      </c>
      <c r="L2674" t="str">
        <f t="shared" si="125"/>
        <v>5701ARKAROOLA VILLAGE</v>
      </c>
      <c r="M2674" t="e">
        <v>#N/A</v>
      </c>
    </row>
    <row r="2675" spans="1:13">
      <c r="A2675" t="s">
        <v>3309</v>
      </c>
      <c r="B2675" t="s">
        <v>3301</v>
      </c>
      <c r="C2675" t="s">
        <v>112</v>
      </c>
      <c r="D2675">
        <v>4</v>
      </c>
      <c r="E2675">
        <v>0</v>
      </c>
      <c r="F2675">
        <v>0</v>
      </c>
      <c r="H2675" t="s">
        <v>155</v>
      </c>
      <c r="I2675">
        <f t="shared" si="123"/>
        <v>0</v>
      </c>
      <c r="J2675">
        <f t="shared" si="124"/>
        <v>0</v>
      </c>
      <c r="L2675" t="str">
        <f t="shared" si="125"/>
        <v>5701COOK</v>
      </c>
      <c r="M2675" t="e">
        <v>#N/A</v>
      </c>
    </row>
    <row r="2676" spans="1:13">
      <c r="A2676" t="s">
        <v>3309</v>
      </c>
      <c r="B2676" t="s">
        <v>3302</v>
      </c>
      <c r="C2676" t="s">
        <v>112</v>
      </c>
      <c r="D2676">
        <v>4</v>
      </c>
      <c r="E2676">
        <v>0</v>
      </c>
      <c r="F2676">
        <v>0</v>
      </c>
      <c r="H2676" t="s">
        <v>155</v>
      </c>
      <c r="I2676">
        <f t="shared" si="123"/>
        <v>0</v>
      </c>
      <c r="J2676">
        <f t="shared" si="124"/>
        <v>0</v>
      </c>
      <c r="L2676" t="str">
        <f t="shared" si="125"/>
        <v>5701GLENDAMBO</v>
      </c>
      <c r="M2676" t="e">
        <v>#N/A</v>
      </c>
    </row>
    <row r="2677" spans="1:13">
      <c r="A2677" t="s">
        <v>3309</v>
      </c>
      <c r="B2677" t="s">
        <v>3303</v>
      </c>
      <c r="C2677" t="s">
        <v>112</v>
      </c>
      <c r="D2677">
        <v>4</v>
      </c>
      <c r="E2677">
        <v>0</v>
      </c>
      <c r="F2677">
        <v>0</v>
      </c>
      <c r="H2677" t="s">
        <v>155</v>
      </c>
      <c r="I2677">
        <f t="shared" si="123"/>
        <v>0</v>
      </c>
      <c r="J2677">
        <f t="shared" si="124"/>
        <v>0</v>
      </c>
      <c r="L2677" t="str">
        <f t="shared" si="125"/>
        <v>5701KINGOONYA</v>
      </c>
      <c r="M2677" t="e">
        <v>#N/A</v>
      </c>
    </row>
    <row r="2678" spans="1:13">
      <c r="A2678" t="s">
        <v>3309</v>
      </c>
      <c r="B2678" t="s">
        <v>3305</v>
      </c>
      <c r="C2678" t="s">
        <v>112</v>
      </c>
      <c r="D2678">
        <v>4</v>
      </c>
      <c r="E2678">
        <v>0</v>
      </c>
      <c r="F2678">
        <v>0</v>
      </c>
      <c r="H2678" t="s">
        <v>155</v>
      </c>
      <c r="I2678">
        <f t="shared" si="123"/>
        <v>0</v>
      </c>
      <c r="J2678">
        <f t="shared" si="124"/>
        <v>0</v>
      </c>
      <c r="L2678" t="str">
        <f t="shared" si="125"/>
        <v>5701PORT AUGUSTA</v>
      </c>
      <c r="M2678" t="e">
        <v>#N/A</v>
      </c>
    </row>
    <row r="2679" spans="1:13">
      <c r="A2679" t="s">
        <v>3309</v>
      </c>
      <c r="B2679" t="s">
        <v>3307</v>
      </c>
      <c r="C2679" t="s">
        <v>112</v>
      </c>
      <c r="D2679">
        <v>4</v>
      </c>
      <c r="E2679">
        <v>0</v>
      </c>
      <c r="F2679">
        <v>0</v>
      </c>
      <c r="H2679" t="s">
        <v>155</v>
      </c>
      <c r="I2679">
        <f t="shared" si="123"/>
        <v>0</v>
      </c>
      <c r="J2679">
        <f t="shared" si="124"/>
        <v>0</v>
      </c>
      <c r="L2679" t="str">
        <f t="shared" si="125"/>
        <v>5701TARCOOLA</v>
      </c>
      <c r="M2679" t="e">
        <v>#N/A</v>
      </c>
    </row>
    <row r="2680" spans="1:13">
      <c r="A2680" t="s">
        <v>3309</v>
      </c>
      <c r="B2680" t="s">
        <v>3310</v>
      </c>
      <c r="C2680" t="s">
        <v>112</v>
      </c>
      <c r="D2680">
        <v>4</v>
      </c>
      <c r="E2680">
        <v>0</v>
      </c>
      <c r="F2680">
        <v>0</v>
      </c>
      <c r="H2680" t="s">
        <v>155</v>
      </c>
      <c r="I2680">
        <f t="shared" si="123"/>
        <v>0</v>
      </c>
      <c r="J2680">
        <f t="shared" si="124"/>
        <v>0</v>
      </c>
      <c r="L2680" t="str">
        <f t="shared" si="125"/>
        <v>5701WOOLUNDUNGA</v>
      </c>
      <c r="M2680" t="e">
        <v>#N/A</v>
      </c>
    </row>
    <row r="2681" spans="1:13">
      <c r="A2681" t="s">
        <v>3311</v>
      </c>
      <c r="B2681" t="s">
        <v>3312</v>
      </c>
      <c r="C2681" t="s">
        <v>112</v>
      </c>
      <c r="D2681">
        <v>4</v>
      </c>
      <c r="E2681">
        <v>0</v>
      </c>
      <c r="F2681">
        <v>0</v>
      </c>
      <c r="H2681" t="s">
        <v>103</v>
      </c>
      <c r="I2681">
        <f t="shared" si="123"/>
        <v>0</v>
      </c>
      <c r="J2681">
        <f t="shared" si="124"/>
        <v>0</v>
      </c>
      <c r="L2681" t="str">
        <f t="shared" si="125"/>
        <v>5700BLANCHE HARBOR</v>
      </c>
      <c r="M2681" t="s">
        <v>3264</v>
      </c>
    </row>
    <row r="2682" spans="1:13">
      <c r="A2682" t="s">
        <v>3311</v>
      </c>
      <c r="B2682" t="s">
        <v>3313</v>
      </c>
      <c r="C2682" t="s">
        <v>112</v>
      </c>
      <c r="D2682">
        <v>4</v>
      </c>
      <c r="E2682">
        <v>0</v>
      </c>
      <c r="F2682">
        <v>0</v>
      </c>
      <c r="H2682" t="s">
        <v>103</v>
      </c>
      <c r="I2682">
        <f t="shared" si="123"/>
        <v>0</v>
      </c>
      <c r="J2682">
        <f t="shared" si="124"/>
        <v>0</v>
      </c>
      <c r="L2682" t="str">
        <f t="shared" si="125"/>
        <v>5700MIRANDA</v>
      </c>
      <c r="M2682" t="s">
        <v>3264</v>
      </c>
    </row>
    <row r="2683" spans="1:13">
      <c r="A2683" t="s">
        <v>3311</v>
      </c>
      <c r="B2683" t="s">
        <v>3314</v>
      </c>
      <c r="C2683" t="s">
        <v>112</v>
      </c>
      <c r="D2683">
        <v>4</v>
      </c>
      <c r="E2683">
        <v>0</v>
      </c>
      <c r="F2683">
        <v>0</v>
      </c>
      <c r="H2683" t="s">
        <v>103</v>
      </c>
      <c r="I2683">
        <f t="shared" si="123"/>
        <v>0</v>
      </c>
      <c r="J2683">
        <f t="shared" si="124"/>
        <v>0</v>
      </c>
      <c r="L2683" t="str">
        <f t="shared" si="125"/>
        <v>5700MUNDALLIO</v>
      </c>
      <c r="M2683" t="s">
        <v>3264</v>
      </c>
    </row>
    <row r="2684" spans="1:13">
      <c r="A2684" t="s">
        <v>3311</v>
      </c>
      <c r="B2684" t="s">
        <v>3305</v>
      </c>
      <c r="C2684" t="s">
        <v>112</v>
      </c>
      <c r="D2684">
        <v>3</v>
      </c>
      <c r="E2684">
        <v>0</v>
      </c>
      <c r="F2684">
        <v>0</v>
      </c>
      <c r="H2684" t="s">
        <v>103</v>
      </c>
      <c r="I2684">
        <f t="shared" si="123"/>
        <v>0</v>
      </c>
      <c r="J2684">
        <f t="shared" si="124"/>
        <v>0</v>
      </c>
      <c r="L2684" t="str">
        <f t="shared" si="125"/>
        <v>5700PORT AUGUSTA</v>
      </c>
      <c r="M2684" t="s">
        <v>3264</v>
      </c>
    </row>
    <row r="2685" spans="1:13">
      <c r="A2685" t="s">
        <v>3311</v>
      </c>
      <c r="B2685" t="s">
        <v>3315</v>
      </c>
      <c r="C2685" t="s">
        <v>112</v>
      </c>
      <c r="D2685">
        <v>3</v>
      </c>
      <c r="E2685">
        <v>0</v>
      </c>
      <c r="F2685">
        <v>0</v>
      </c>
      <c r="H2685" t="s">
        <v>103</v>
      </c>
      <c r="I2685">
        <f t="shared" si="123"/>
        <v>0</v>
      </c>
      <c r="J2685">
        <f t="shared" si="124"/>
        <v>0</v>
      </c>
      <c r="L2685" t="str">
        <f t="shared" si="125"/>
        <v>5700PORT AUGUSTA NORTH</v>
      </c>
      <c r="M2685" t="s">
        <v>3264</v>
      </c>
    </row>
    <row r="2686" spans="1:13">
      <c r="A2686" t="s">
        <v>3311</v>
      </c>
      <c r="B2686" t="s">
        <v>3316</v>
      </c>
      <c r="C2686" t="s">
        <v>112</v>
      </c>
      <c r="D2686">
        <v>3</v>
      </c>
      <c r="E2686">
        <v>0</v>
      </c>
      <c r="F2686">
        <v>0</v>
      </c>
      <c r="H2686" t="s">
        <v>103</v>
      </c>
      <c r="I2686">
        <f t="shared" si="123"/>
        <v>0</v>
      </c>
      <c r="J2686">
        <f t="shared" si="124"/>
        <v>0</v>
      </c>
      <c r="L2686" t="str">
        <f t="shared" si="125"/>
        <v>5700PORT AUGUSTA WEST</v>
      </c>
      <c r="M2686" t="s">
        <v>3264</v>
      </c>
    </row>
    <row r="2687" spans="1:13">
      <c r="A2687" t="s">
        <v>3311</v>
      </c>
      <c r="B2687" t="s">
        <v>3317</v>
      </c>
      <c r="C2687" t="s">
        <v>112</v>
      </c>
      <c r="D2687">
        <v>4</v>
      </c>
      <c r="E2687">
        <v>0</v>
      </c>
      <c r="F2687">
        <v>0</v>
      </c>
      <c r="H2687" t="s">
        <v>103</v>
      </c>
      <c r="I2687">
        <f t="shared" si="123"/>
        <v>0</v>
      </c>
      <c r="J2687">
        <f t="shared" si="124"/>
        <v>0</v>
      </c>
      <c r="L2687" t="str">
        <f t="shared" si="125"/>
        <v>5700PORT PATERSON</v>
      </c>
      <c r="M2687" t="s">
        <v>3264</v>
      </c>
    </row>
    <row r="2688" spans="1:13">
      <c r="A2688" t="s">
        <v>3311</v>
      </c>
      <c r="B2688" t="s">
        <v>3318</v>
      </c>
      <c r="C2688" t="s">
        <v>112</v>
      </c>
      <c r="D2688">
        <v>4</v>
      </c>
      <c r="E2688">
        <v>0</v>
      </c>
      <c r="F2688">
        <v>0</v>
      </c>
      <c r="H2688" t="s">
        <v>103</v>
      </c>
      <c r="I2688">
        <f t="shared" si="123"/>
        <v>0</v>
      </c>
      <c r="J2688">
        <f t="shared" si="124"/>
        <v>0</v>
      </c>
      <c r="L2688" t="str">
        <f t="shared" si="125"/>
        <v>5700WAMI KATA</v>
      </c>
      <c r="M2688" t="s">
        <v>3264</v>
      </c>
    </row>
    <row r="2689" spans="1:13">
      <c r="A2689" t="s">
        <v>3311</v>
      </c>
      <c r="B2689" t="s">
        <v>3319</v>
      </c>
      <c r="C2689" t="s">
        <v>112</v>
      </c>
      <c r="D2689">
        <v>3</v>
      </c>
      <c r="E2689">
        <v>0</v>
      </c>
      <c r="F2689">
        <v>0</v>
      </c>
      <c r="H2689" t="s">
        <v>103</v>
      </c>
      <c r="I2689">
        <f t="shared" si="123"/>
        <v>0</v>
      </c>
      <c r="J2689">
        <f t="shared" si="124"/>
        <v>0</v>
      </c>
      <c r="L2689" t="str">
        <f t="shared" si="125"/>
        <v>5700WILLSDEN</v>
      </c>
      <c r="M2689" t="s">
        <v>3264</v>
      </c>
    </row>
    <row r="2690" spans="1:13">
      <c r="A2690" t="s">
        <v>3320</v>
      </c>
      <c r="B2690" t="s">
        <v>3321</v>
      </c>
      <c r="C2690" t="s">
        <v>112</v>
      </c>
      <c r="D2690">
        <v>4</v>
      </c>
      <c r="E2690">
        <v>0</v>
      </c>
      <c r="F2690">
        <v>0</v>
      </c>
      <c r="H2690" t="s">
        <v>155</v>
      </c>
      <c r="I2690">
        <f t="shared" ref="I2690:I2753" si="126">IF(ISERROR(VLOOKUP(A2690,SelPostCode,1,FALSE)),0,1)</f>
        <v>0</v>
      </c>
      <c r="J2690">
        <f t="shared" ref="J2690:J2753" si="127">IF(I2690=0,0,IF(ISERROR(VLOOKUP(B2690,SelSuburb,1,FALSE)),0,1))</f>
        <v>0</v>
      </c>
      <c r="L2690" t="str">
        <f t="shared" ref="L2690:L2753" si="128">CONCATENATE(A2690,B2690)</f>
        <v>5690BOOKABIE</v>
      </c>
      <c r="M2690" t="s">
        <v>3264</v>
      </c>
    </row>
    <row r="2691" spans="1:13">
      <c r="A2691" t="s">
        <v>3320</v>
      </c>
      <c r="B2691" t="s">
        <v>3322</v>
      </c>
      <c r="C2691" t="s">
        <v>112</v>
      </c>
      <c r="D2691">
        <v>4</v>
      </c>
      <c r="E2691">
        <v>0</v>
      </c>
      <c r="F2691">
        <v>0</v>
      </c>
      <c r="H2691" t="s">
        <v>155</v>
      </c>
      <c r="I2691">
        <f t="shared" si="126"/>
        <v>0</v>
      </c>
      <c r="J2691">
        <f t="shared" si="127"/>
        <v>0</v>
      </c>
      <c r="L2691" t="str">
        <f t="shared" si="128"/>
        <v>5690CEDUNA</v>
      </c>
      <c r="M2691" t="s">
        <v>3264</v>
      </c>
    </row>
    <row r="2692" spans="1:13">
      <c r="A2692" t="s">
        <v>3320</v>
      </c>
      <c r="B2692" t="s">
        <v>3323</v>
      </c>
      <c r="C2692" t="s">
        <v>112</v>
      </c>
      <c r="D2692">
        <v>4</v>
      </c>
      <c r="E2692">
        <v>0</v>
      </c>
      <c r="F2692">
        <v>0</v>
      </c>
      <c r="H2692" t="s">
        <v>155</v>
      </c>
      <c r="I2692">
        <f t="shared" si="126"/>
        <v>0</v>
      </c>
      <c r="J2692">
        <f t="shared" si="127"/>
        <v>0</v>
      </c>
      <c r="L2692" t="str">
        <f t="shared" si="128"/>
        <v>5690CHARRA</v>
      </c>
      <c r="M2692" t="s">
        <v>3264</v>
      </c>
    </row>
    <row r="2693" spans="1:13">
      <c r="A2693" t="s">
        <v>3320</v>
      </c>
      <c r="B2693" t="s">
        <v>3324</v>
      </c>
      <c r="C2693" t="s">
        <v>112</v>
      </c>
      <c r="D2693">
        <v>4</v>
      </c>
      <c r="E2693">
        <v>0</v>
      </c>
      <c r="F2693">
        <v>0</v>
      </c>
      <c r="H2693" t="s">
        <v>155</v>
      </c>
      <c r="I2693">
        <f t="shared" si="126"/>
        <v>0</v>
      </c>
      <c r="J2693">
        <f t="shared" si="127"/>
        <v>0</v>
      </c>
      <c r="L2693" t="str">
        <f t="shared" si="128"/>
        <v>5690COORABIE</v>
      </c>
      <c r="M2693" t="s">
        <v>3264</v>
      </c>
    </row>
    <row r="2694" spans="1:13">
      <c r="A2694" t="s">
        <v>3320</v>
      </c>
      <c r="B2694" t="s">
        <v>3325</v>
      </c>
      <c r="C2694" t="s">
        <v>112</v>
      </c>
      <c r="D2694">
        <v>4</v>
      </c>
      <c r="E2694">
        <v>0</v>
      </c>
      <c r="F2694">
        <v>0</v>
      </c>
      <c r="H2694" t="s">
        <v>155</v>
      </c>
      <c r="I2694">
        <f t="shared" si="126"/>
        <v>0</v>
      </c>
      <c r="J2694">
        <f t="shared" si="127"/>
        <v>0</v>
      </c>
      <c r="L2694" t="str">
        <f t="shared" si="128"/>
        <v>5690DENIAL BAY</v>
      </c>
      <c r="M2694" t="s">
        <v>3264</v>
      </c>
    </row>
    <row r="2695" spans="1:13">
      <c r="A2695" t="s">
        <v>3320</v>
      </c>
      <c r="B2695" t="s">
        <v>3326</v>
      </c>
      <c r="C2695" t="s">
        <v>112</v>
      </c>
      <c r="D2695">
        <v>4</v>
      </c>
      <c r="E2695">
        <v>0</v>
      </c>
      <c r="F2695">
        <v>0</v>
      </c>
      <c r="H2695" t="s">
        <v>155</v>
      </c>
      <c r="I2695">
        <f t="shared" si="126"/>
        <v>0</v>
      </c>
      <c r="J2695">
        <f t="shared" si="127"/>
        <v>0</v>
      </c>
      <c r="L2695" t="str">
        <f t="shared" si="128"/>
        <v>5690FOWLERS BAY</v>
      </c>
      <c r="M2695" t="s">
        <v>3264</v>
      </c>
    </row>
    <row r="2696" spans="1:13">
      <c r="A2696" t="s">
        <v>3320</v>
      </c>
      <c r="B2696" t="s">
        <v>3327</v>
      </c>
      <c r="C2696" t="s">
        <v>112</v>
      </c>
      <c r="D2696">
        <v>4</v>
      </c>
      <c r="E2696">
        <v>0</v>
      </c>
      <c r="F2696">
        <v>0</v>
      </c>
      <c r="H2696" t="s">
        <v>155</v>
      </c>
      <c r="I2696">
        <f t="shared" si="126"/>
        <v>0</v>
      </c>
      <c r="J2696">
        <f t="shared" si="127"/>
        <v>0</v>
      </c>
      <c r="L2696" t="str">
        <f t="shared" si="128"/>
        <v>5690KALANBI</v>
      </c>
      <c r="M2696" t="s">
        <v>3264</v>
      </c>
    </row>
    <row r="2697" spans="1:13">
      <c r="A2697" t="s">
        <v>3320</v>
      </c>
      <c r="B2697" t="s">
        <v>3328</v>
      </c>
      <c r="C2697" t="s">
        <v>112</v>
      </c>
      <c r="D2697">
        <v>4</v>
      </c>
      <c r="E2697">
        <v>0</v>
      </c>
      <c r="F2697">
        <v>0</v>
      </c>
      <c r="H2697" t="s">
        <v>155</v>
      </c>
      <c r="I2697">
        <f t="shared" si="126"/>
        <v>0</v>
      </c>
      <c r="J2697">
        <f t="shared" si="127"/>
        <v>0</v>
      </c>
      <c r="L2697" t="str">
        <f t="shared" si="128"/>
        <v>5690KOONIBBA</v>
      </c>
      <c r="M2697" t="s">
        <v>3264</v>
      </c>
    </row>
    <row r="2698" spans="1:13">
      <c r="A2698" t="s">
        <v>3320</v>
      </c>
      <c r="B2698" t="s">
        <v>3329</v>
      </c>
      <c r="C2698" t="s">
        <v>112</v>
      </c>
      <c r="D2698">
        <v>4</v>
      </c>
      <c r="E2698">
        <v>0</v>
      </c>
      <c r="F2698">
        <v>0</v>
      </c>
      <c r="H2698" t="s">
        <v>155</v>
      </c>
      <c r="I2698">
        <f t="shared" si="126"/>
        <v>0</v>
      </c>
      <c r="J2698">
        <f t="shared" si="127"/>
        <v>0</v>
      </c>
      <c r="L2698" t="str">
        <f t="shared" si="128"/>
        <v>5690MALTEE</v>
      </c>
      <c r="M2698" t="s">
        <v>3264</v>
      </c>
    </row>
    <row r="2699" spans="1:13">
      <c r="A2699" t="s">
        <v>3320</v>
      </c>
      <c r="B2699" t="s">
        <v>3330</v>
      </c>
      <c r="C2699" t="s">
        <v>112</v>
      </c>
      <c r="D2699">
        <v>4</v>
      </c>
      <c r="E2699">
        <v>0</v>
      </c>
      <c r="F2699">
        <v>0</v>
      </c>
      <c r="H2699" t="s">
        <v>155</v>
      </c>
      <c r="I2699">
        <f t="shared" si="126"/>
        <v>0</v>
      </c>
      <c r="J2699">
        <f t="shared" si="127"/>
        <v>0</v>
      </c>
      <c r="L2699" t="str">
        <f t="shared" si="128"/>
        <v>5690MERGHINY</v>
      </c>
      <c r="M2699" t="s">
        <v>3264</v>
      </c>
    </row>
    <row r="2700" spans="1:13">
      <c r="A2700" t="s">
        <v>3320</v>
      </c>
      <c r="B2700" t="s">
        <v>3331</v>
      </c>
      <c r="C2700" t="s">
        <v>112</v>
      </c>
      <c r="D2700">
        <v>4</v>
      </c>
      <c r="E2700">
        <v>0</v>
      </c>
      <c r="F2700">
        <v>0</v>
      </c>
      <c r="H2700" t="s">
        <v>155</v>
      </c>
      <c r="I2700">
        <f t="shared" si="126"/>
        <v>0</v>
      </c>
      <c r="J2700">
        <f t="shared" si="127"/>
        <v>0</v>
      </c>
      <c r="L2700" t="str">
        <f t="shared" si="128"/>
        <v>5690NADIA</v>
      </c>
      <c r="M2700" t="s">
        <v>3264</v>
      </c>
    </row>
    <row r="2701" spans="1:13">
      <c r="A2701" t="s">
        <v>3320</v>
      </c>
      <c r="B2701" t="s">
        <v>3332</v>
      </c>
      <c r="C2701" t="s">
        <v>112</v>
      </c>
      <c r="D2701">
        <v>4</v>
      </c>
      <c r="E2701">
        <v>0</v>
      </c>
      <c r="F2701">
        <v>0</v>
      </c>
      <c r="H2701" t="s">
        <v>155</v>
      </c>
      <c r="I2701">
        <f t="shared" si="126"/>
        <v>0</v>
      </c>
      <c r="J2701">
        <f t="shared" si="127"/>
        <v>0</v>
      </c>
      <c r="L2701" t="str">
        <f t="shared" si="128"/>
        <v>5690NUNDROO</v>
      </c>
      <c r="M2701" t="s">
        <v>3264</v>
      </c>
    </row>
    <row r="2702" spans="1:13">
      <c r="A2702" t="s">
        <v>3320</v>
      </c>
      <c r="B2702" t="s">
        <v>3333</v>
      </c>
      <c r="C2702" t="s">
        <v>112</v>
      </c>
      <c r="D2702">
        <v>4</v>
      </c>
      <c r="E2702">
        <v>0</v>
      </c>
      <c r="F2702">
        <v>0</v>
      </c>
      <c r="H2702" t="s">
        <v>155</v>
      </c>
      <c r="I2702">
        <f t="shared" si="126"/>
        <v>0</v>
      </c>
      <c r="J2702">
        <f t="shared" si="127"/>
        <v>0</v>
      </c>
      <c r="L2702" t="str">
        <f t="shared" si="128"/>
        <v>5690PENONG</v>
      </c>
      <c r="M2702" t="s">
        <v>3264</v>
      </c>
    </row>
    <row r="2703" spans="1:13">
      <c r="A2703" t="s">
        <v>3320</v>
      </c>
      <c r="B2703" t="s">
        <v>3334</v>
      </c>
      <c r="C2703" t="s">
        <v>112</v>
      </c>
      <c r="D2703">
        <v>4</v>
      </c>
      <c r="E2703">
        <v>0</v>
      </c>
      <c r="F2703">
        <v>0</v>
      </c>
      <c r="H2703" t="s">
        <v>155</v>
      </c>
      <c r="I2703">
        <f t="shared" si="126"/>
        <v>0</v>
      </c>
      <c r="J2703">
        <f t="shared" si="127"/>
        <v>0</v>
      </c>
      <c r="L2703" t="str">
        <f t="shared" si="128"/>
        <v>5690THEVENARD</v>
      </c>
      <c r="M2703" t="s">
        <v>3264</v>
      </c>
    </row>
    <row r="2704" spans="1:13">
      <c r="A2704" t="s">
        <v>3320</v>
      </c>
      <c r="B2704" t="s">
        <v>3335</v>
      </c>
      <c r="C2704" t="s">
        <v>112</v>
      </c>
      <c r="D2704">
        <v>4</v>
      </c>
      <c r="E2704">
        <v>0</v>
      </c>
      <c r="F2704">
        <v>0</v>
      </c>
      <c r="H2704" t="s">
        <v>155</v>
      </c>
      <c r="I2704">
        <f t="shared" si="126"/>
        <v>0</v>
      </c>
      <c r="J2704">
        <f t="shared" si="127"/>
        <v>0</v>
      </c>
      <c r="L2704" t="str">
        <f t="shared" si="128"/>
        <v>5690UWORRA</v>
      </c>
      <c r="M2704" t="s">
        <v>3264</v>
      </c>
    </row>
    <row r="2705" spans="1:13">
      <c r="A2705" t="s">
        <v>3320</v>
      </c>
      <c r="B2705" t="s">
        <v>1584</v>
      </c>
      <c r="C2705" t="s">
        <v>112</v>
      </c>
      <c r="D2705">
        <v>4</v>
      </c>
      <c r="E2705">
        <v>0</v>
      </c>
      <c r="F2705">
        <v>0</v>
      </c>
      <c r="H2705" t="s">
        <v>155</v>
      </c>
      <c r="I2705">
        <f t="shared" si="126"/>
        <v>0</v>
      </c>
      <c r="J2705">
        <f t="shared" si="127"/>
        <v>0</v>
      </c>
      <c r="L2705" t="str">
        <f t="shared" si="128"/>
        <v>5690WANDANA</v>
      </c>
      <c r="M2705" t="s">
        <v>3264</v>
      </c>
    </row>
    <row r="2706" spans="1:13">
      <c r="A2706" t="s">
        <v>3320</v>
      </c>
      <c r="B2706" t="s">
        <v>3336</v>
      </c>
      <c r="C2706" t="s">
        <v>112</v>
      </c>
      <c r="D2706">
        <v>4</v>
      </c>
      <c r="E2706">
        <v>0</v>
      </c>
      <c r="F2706">
        <v>0</v>
      </c>
      <c r="H2706" t="s">
        <v>155</v>
      </c>
      <c r="I2706">
        <f t="shared" si="126"/>
        <v>0</v>
      </c>
      <c r="J2706">
        <f t="shared" si="127"/>
        <v>0</v>
      </c>
      <c r="L2706" t="str">
        <f t="shared" si="128"/>
        <v>5690WATRABA</v>
      </c>
      <c r="M2706" t="s">
        <v>3264</v>
      </c>
    </row>
    <row r="2707" spans="1:13">
      <c r="A2707" t="s">
        <v>3320</v>
      </c>
      <c r="B2707" t="s">
        <v>3337</v>
      </c>
      <c r="C2707" t="s">
        <v>112</v>
      </c>
      <c r="D2707">
        <v>4</v>
      </c>
      <c r="E2707">
        <v>0</v>
      </c>
      <c r="F2707">
        <v>0</v>
      </c>
      <c r="H2707" t="s">
        <v>155</v>
      </c>
      <c r="I2707">
        <f t="shared" si="126"/>
        <v>0</v>
      </c>
      <c r="J2707">
        <f t="shared" si="127"/>
        <v>0</v>
      </c>
      <c r="L2707" t="str">
        <f t="shared" si="128"/>
        <v>5690WHITE WELL CORNER</v>
      </c>
      <c r="M2707" t="s">
        <v>3264</v>
      </c>
    </row>
    <row r="2708" spans="1:13">
      <c r="A2708" t="s">
        <v>3320</v>
      </c>
      <c r="B2708" t="s">
        <v>3338</v>
      </c>
      <c r="C2708" t="s">
        <v>112</v>
      </c>
      <c r="D2708">
        <v>4</v>
      </c>
      <c r="E2708">
        <v>0</v>
      </c>
      <c r="F2708">
        <v>0</v>
      </c>
      <c r="H2708" t="s">
        <v>155</v>
      </c>
      <c r="I2708">
        <f t="shared" si="126"/>
        <v>0</v>
      </c>
      <c r="J2708">
        <f t="shared" si="127"/>
        <v>0</v>
      </c>
      <c r="L2708" t="str">
        <f t="shared" si="128"/>
        <v>5690YALATA</v>
      </c>
      <c r="M2708" t="s">
        <v>3264</v>
      </c>
    </row>
    <row r="2709" spans="1:13">
      <c r="A2709" t="s">
        <v>3339</v>
      </c>
      <c r="B2709" t="s">
        <v>3340</v>
      </c>
      <c r="C2709" t="s">
        <v>112</v>
      </c>
      <c r="D2709">
        <v>4</v>
      </c>
      <c r="E2709">
        <v>0</v>
      </c>
      <c r="F2709">
        <v>0</v>
      </c>
      <c r="H2709" t="s">
        <v>155</v>
      </c>
      <c r="I2709">
        <f t="shared" si="126"/>
        <v>0</v>
      </c>
      <c r="J2709">
        <f t="shared" si="127"/>
        <v>0</v>
      </c>
      <c r="L2709" t="str">
        <f t="shared" si="128"/>
        <v>5680CARAWA</v>
      </c>
      <c r="M2709" t="s">
        <v>3264</v>
      </c>
    </row>
    <row r="2710" spans="1:13">
      <c r="A2710" t="s">
        <v>3339</v>
      </c>
      <c r="B2710" t="s">
        <v>3341</v>
      </c>
      <c r="C2710" t="s">
        <v>112</v>
      </c>
      <c r="D2710">
        <v>4</v>
      </c>
      <c r="E2710">
        <v>0</v>
      </c>
      <c r="F2710">
        <v>0</v>
      </c>
      <c r="H2710" t="s">
        <v>155</v>
      </c>
      <c r="I2710">
        <f t="shared" si="126"/>
        <v>0</v>
      </c>
      <c r="J2710">
        <f t="shared" si="127"/>
        <v>0</v>
      </c>
      <c r="L2710" t="str">
        <f t="shared" si="128"/>
        <v>5680CHANDADA</v>
      </c>
      <c r="M2710" t="s">
        <v>3264</v>
      </c>
    </row>
    <row r="2711" spans="1:13">
      <c r="A2711" t="s">
        <v>3339</v>
      </c>
      <c r="B2711" t="s">
        <v>3342</v>
      </c>
      <c r="C2711" t="s">
        <v>112</v>
      </c>
      <c r="D2711">
        <v>4</v>
      </c>
      <c r="E2711">
        <v>0</v>
      </c>
      <c r="F2711">
        <v>0</v>
      </c>
      <c r="H2711" t="s">
        <v>155</v>
      </c>
      <c r="I2711">
        <f t="shared" si="126"/>
        <v>0</v>
      </c>
      <c r="J2711">
        <f t="shared" si="127"/>
        <v>0</v>
      </c>
      <c r="L2711" t="str">
        <f t="shared" si="128"/>
        <v>5680CHINBINGINA</v>
      </c>
      <c r="M2711" t="s">
        <v>3264</v>
      </c>
    </row>
    <row r="2712" spans="1:13">
      <c r="A2712" t="s">
        <v>3339</v>
      </c>
      <c r="B2712" t="s">
        <v>3343</v>
      </c>
      <c r="C2712" t="s">
        <v>112</v>
      </c>
      <c r="D2712">
        <v>4</v>
      </c>
      <c r="E2712">
        <v>0</v>
      </c>
      <c r="F2712">
        <v>0</v>
      </c>
      <c r="H2712" t="s">
        <v>155</v>
      </c>
      <c r="I2712">
        <f t="shared" si="126"/>
        <v>0</v>
      </c>
      <c r="J2712">
        <f t="shared" si="127"/>
        <v>0</v>
      </c>
      <c r="L2712" t="str">
        <f t="shared" si="128"/>
        <v>5680EBA ANCHORAGE</v>
      </c>
      <c r="M2712" t="s">
        <v>3264</v>
      </c>
    </row>
    <row r="2713" spans="1:13">
      <c r="A2713" t="s">
        <v>3339</v>
      </c>
      <c r="B2713" t="s">
        <v>3344</v>
      </c>
      <c r="C2713" t="s">
        <v>112</v>
      </c>
      <c r="D2713">
        <v>4</v>
      </c>
      <c r="E2713">
        <v>0</v>
      </c>
      <c r="F2713">
        <v>0</v>
      </c>
      <c r="H2713" t="s">
        <v>155</v>
      </c>
      <c r="I2713">
        <f t="shared" si="126"/>
        <v>0</v>
      </c>
      <c r="J2713">
        <f t="shared" si="127"/>
        <v>0</v>
      </c>
      <c r="L2713" t="str">
        <f t="shared" si="128"/>
        <v>5680HASLAM</v>
      </c>
      <c r="M2713" t="s">
        <v>3264</v>
      </c>
    </row>
    <row r="2714" spans="1:13">
      <c r="A2714" t="s">
        <v>3339</v>
      </c>
      <c r="B2714" t="s">
        <v>3345</v>
      </c>
      <c r="C2714" t="s">
        <v>112</v>
      </c>
      <c r="D2714">
        <v>4</v>
      </c>
      <c r="E2714">
        <v>0</v>
      </c>
      <c r="F2714">
        <v>0</v>
      </c>
      <c r="H2714" t="s">
        <v>155</v>
      </c>
      <c r="I2714">
        <f t="shared" si="126"/>
        <v>0</v>
      </c>
      <c r="J2714">
        <f t="shared" si="127"/>
        <v>0</v>
      </c>
      <c r="L2714" t="str">
        <f t="shared" si="128"/>
        <v>5680INKSTER</v>
      </c>
      <c r="M2714" t="s">
        <v>3264</v>
      </c>
    </row>
    <row r="2715" spans="1:13">
      <c r="A2715" t="s">
        <v>3339</v>
      </c>
      <c r="B2715" t="s">
        <v>3346</v>
      </c>
      <c r="C2715" t="s">
        <v>112</v>
      </c>
      <c r="D2715">
        <v>4</v>
      </c>
      <c r="E2715">
        <v>0</v>
      </c>
      <c r="F2715">
        <v>0</v>
      </c>
      <c r="H2715" t="s">
        <v>155</v>
      </c>
      <c r="I2715">
        <f t="shared" si="126"/>
        <v>0</v>
      </c>
      <c r="J2715">
        <f t="shared" si="127"/>
        <v>0</v>
      </c>
      <c r="L2715" t="str">
        <f t="shared" si="128"/>
        <v>5680LAURA BAY</v>
      </c>
      <c r="M2715" t="s">
        <v>3264</v>
      </c>
    </row>
    <row r="2716" spans="1:13">
      <c r="A2716" t="s">
        <v>3339</v>
      </c>
      <c r="B2716" t="s">
        <v>3347</v>
      </c>
      <c r="C2716" t="s">
        <v>112</v>
      </c>
      <c r="D2716">
        <v>4</v>
      </c>
      <c r="E2716">
        <v>0</v>
      </c>
      <c r="F2716">
        <v>0</v>
      </c>
      <c r="H2716" t="s">
        <v>155</v>
      </c>
      <c r="I2716">
        <f t="shared" si="126"/>
        <v>0</v>
      </c>
      <c r="J2716">
        <f t="shared" si="127"/>
        <v>0</v>
      </c>
      <c r="L2716" t="str">
        <f t="shared" si="128"/>
        <v>5680MARYVALE</v>
      </c>
      <c r="M2716" t="s">
        <v>3264</v>
      </c>
    </row>
    <row r="2717" spans="1:13">
      <c r="A2717" t="s">
        <v>3339</v>
      </c>
      <c r="B2717" t="s">
        <v>3348</v>
      </c>
      <c r="C2717" t="s">
        <v>112</v>
      </c>
      <c r="D2717">
        <v>4</v>
      </c>
      <c r="E2717">
        <v>0</v>
      </c>
      <c r="F2717">
        <v>0</v>
      </c>
      <c r="H2717" t="s">
        <v>155</v>
      </c>
      <c r="I2717">
        <f t="shared" si="126"/>
        <v>0</v>
      </c>
      <c r="J2717">
        <f t="shared" si="127"/>
        <v>0</v>
      </c>
      <c r="L2717" t="str">
        <f t="shared" si="128"/>
        <v>5680MUDAMUCKLA</v>
      </c>
      <c r="M2717" t="s">
        <v>3264</v>
      </c>
    </row>
    <row r="2718" spans="1:13">
      <c r="A2718" t="s">
        <v>3339</v>
      </c>
      <c r="B2718" t="s">
        <v>3349</v>
      </c>
      <c r="C2718" t="s">
        <v>112</v>
      </c>
      <c r="D2718">
        <v>4</v>
      </c>
      <c r="E2718">
        <v>0</v>
      </c>
      <c r="F2718">
        <v>0</v>
      </c>
      <c r="H2718" t="s">
        <v>155</v>
      </c>
      <c r="I2718">
        <f t="shared" si="126"/>
        <v>0</v>
      </c>
      <c r="J2718">
        <f t="shared" si="127"/>
        <v>0</v>
      </c>
      <c r="L2718" t="str">
        <f t="shared" si="128"/>
        <v>5680NUNJIKOMPITA</v>
      </c>
      <c r="M2718" t="s">
        <v>3264</v>
      </c>
    </row>
    <row r="2719" spans="1:13">
      <c r="A2719" t="s">
        <v>3339</v>
      </c>
      <c r="B2719" t="s">
        <v>3350</v>
      </c>
      <c r="C2719" t="s">
        <v>112</v>
      </c>
      <c r="D2719">
        <v>4</v>
      </c>
      <c r="E2719">
        <v>0</v>
      </c>
      <c r="F2719">
        <v>0</v>
      </c>
      <c r="H2719" t="s">
        <v>155</v>
      </c>
      <c r="I2719">
        <f t="shared" si="126"/>
        <v>0</v>
      </c>
      <c r="J2719">
        <f t="shared" si="127"/>
        <v>0</v>
      </c>
      <c r="L2719" t="str">
        <f t="shared" si="128"/>
        <v>5680PERLUBIE</v>
      </c>
      <c r="M2719" t="s">
        <v>3264</v>
      </c>
    </row>
    <row r="2720" spans="1:13">
      <c r="A2720" t="s">
        <v>3339</v>
      </c>
      <c r="B2720" t="s">
        <v>3351</v>
      </c>
      <c r="C2720" t="s">
        <v>112</v>
      </c>
      <c r="D2720">
        <v>4</v>
      </c>
      <c r="E2720">
        <v>0</v>
      </c>
      <c r="F2720">
        <v>0</v>
      </c>
      <c r="H2720" t="s">
        <v>155</v>
      </c>
      <c r="I2720">
        <f t="shared" si="126"/>
        <v>0</v>
      </c>
      <c r="J2720">
        <f t="shared" si="127"/>
        <v>0</v>
      </c>
      <c r="L2720" t="str">
        <f t="shared" si="128"/>
        <v>5680PETINA</v>
      </c>
      <c r="M2720" t="s">
        <v>3264</v>
      </c>
    </row>
    <row r="2721" spans="1:13">
      <c r="A2721" t="s">
        <v>3339</v>
      </c>
      <c r="B2721" t="s">
        <v>3352</v>
      </c>
      <c r="C2721" t="s">
        <v>112</v>
      </c>
      <c r="D2721">
        <v>4</v>
      </c>
      <c r="E2721">
        <v>0</v>
      </c>
      <c r="F2721">
        <v>0</v>
      </c>
      <c r="H2721" t="s">
        <v>155</v>
      </c>
      <c r="I2721">
        <f t="shared" si="126"/>
        <v>0</v>
      </c>
      <c r="J2721">
        <f t="shared" si="127"/>
        <v>0</v>
      </c>
      <c r="L2721" t="str">
        <f t="shared" si="128"/>
        <v>5680PIEDNIPPIE</v>
      </c>
      <c r="M2721" t="s">
        <v>3264</v>
      </c>
    </row>
    <row r="2722" spans="1:13">
      <c r="A2722" t="s">
        <v>3339</v>
      </c>
      <c r="B2722" t="s">
        <v>3353</v>
      </c>
      <c r="C2722" t="s">
        <v>112</v>
      </c>
      <c r="D2722">
        <v>4</v>
      </c>
      <c r="E2722">
        <v>0</v>
      </c>
      <c r="F2722">
        <v>0</v>
      </c>
      <c r="H2722" t="s">
        <v>155</v>
      </c>
      <c r="I2722">
        <f t="shared" si="126"/>
        <v>0</v>
      </c>
      <c r="J2722">
        <f t="shared" si="127"/>
        <v>0</v>
      </c>
      <c r="L2722" t="str">
        <f t="shared" si="128"/>
        <v>5680PUNTABIE</v>
      </c>
      <c r="M2722" t="s">
        <v>3264</v>
      </c>
    </row>
    <row r="2723" spans="1:13">
      <c r="A2723" t="s">
        <v>3339</v>
      </c>
      <c r="B2723" t="s">
        <v>3354</v>
      </c>
      <c r="C2723" t="s">
        <v>112</v>
      </c>
      <c r="D2723">
        <v>4</v>
      </c>
      <c r="E2723">
        <v>0</v>
      </c>
      <c r="F2723">
        <v>0</v>
      </c>
      <c r="H2723" t="s">
        <v>155</v>
      </c>
      <c r="I2723">
        <f t="shared" si="126"/>
        <v>0</v>
      </c>
      <c r="J2723">
        <f t="shared" si="127"/>
        <v>0</v>
      </c>
      <c r="L2723" t="str">
        <f t="shared" si="128"/>
        <v>5680PUREBA</v>
      </c>
      <c r="M2723" t="s">
        <v>3264</v>
      </c>
    </row>
    <row r="2724" spans="1:13">
      <c r="A2724" t="s">
        <v>3339</v>
      </c>
      <c r="B2724" t="s">
        <v>3355</v>
      </c>
      <c r="C2724" t="s">
        <v>112</v>
      </c>
      <c r="D2724">
        <v>4</v>
      </c>
      <c r="E2724">
        <v>0</v>
      </c>
      <c r="F2724">
        <v>0</v>
      </c>
      <c r="H2724" t="s">
        <v>155</v>
      </c>
      <c r="I2724">
        <f t="shared" si="126"/>
        <v>0</v>
      </c>
      <c r="J2724">
        <f t="shared" si="127"/>
        <v>0</v>
      </c>
      <c r="L2724" t="str">
        <f t="shared" si="128"/>
        <v>5680SCEALE BAY</v>
      </c>
      <c r="M2724" t="s">
        <v>3264</v>
      </c>
    </row>
    <row r="2725" spans="1:13">
      <c r="A2725" t="s">
        <v>3339</v>
      </c>
      <c r="B2725" t="s">
        <v>3356</v>
      </c>
      <c r="C2725" t="s">
        <v>112</v>
      </c>
      <c r="D2725">
        <v>4</v>
      </c>
      <c r="E2725">
        <v>0</v>
      </c>
      <c r="F2725">
        <v>0</v>
      </c>
      <c r="H2725" t="s">
        <v>155</v>
      </c>
      <c r="I2725">
        <f t="shared" si="126"/>
        <v>0</v>
      </c>
      <c r="J2725">
        <f t="shared" si="127"/>
        <v>0</v>
      </c>
      <c r="L2725" t="str">
        <f t="shared" si="128"/>
        <v>5680SMOKY BAY</v>
      </c>
      <c r="M2725" t="s">
        <v>3264</v>
      </c>
    </row>
    <row r="2726" spans="1:13">
      <c r="A2726" t="s">
        <v>3339</v>
      </c>
      <c r="B2726" t="s">
        <v>3357</v>
      </c>
      <c r="C2726" t="s">
        <v>112</v>
      </c>
      <c r="D2726">
        <v>4</v>
      </c>
      <c r="E2726">
        <v>0</v>
      </c>
      <c r="F2726">
        <v>0</v>
      </c>
      <c r="H2726" t="s">
        <v>155</v>
      </c>
      <c r="I2726">
        <f t="shared" si="126"/>
        <v>0</v>
      </c>
      <c r="J2726">
        <f t="shared" si="127"/>
        <v>0</v>
      </c>
      <c r="L2726" t="str">
        <f t="shared" si="128"/>
        <v>5680STREAKY BAY</v>
      </c>
      <c r="M2726" t="s">
        <v>3264</v>
      </c>
    </row>
    <row r="2727" spans="1:13">
      <c r="A2727" t="s">
        <v>3339</v>
      </c>
      <c r="B2727" t="s">
        <v>3358</v>
      </c>
      <c r="C2727" t="s">
        <v>112</v>
      </c>
      <c r="D2727">
        <v>4</v>
      </c>
      <c r="E2727">
        <v>0</v>
      </c>
      <c r="F2727">
        <v>0</v>
      </c>
      <c r="H2727" t="s">
        <v>155</v>
      </c>
      <c r="I2727">
        <f t="shared" si="126"/>
        <v>0</v>
      </c>
      <c r="J2727">
        <f t="shared" si="127"/>
        <v>0</v>
      </c>
      <c r="L2727" t="str">
        <f t="shared" si="128"/>
        <v>5680WESTALL</v>
      </c>
      <c r="M2727" t="s">
        <v>3264</v>
      </c>
    </row>
    <row r="2728" spans="1:13">
      <c r="A2728" t="s">
        <v>3339</v>
      </c>
      <c r="B2728" t="s">
        <v>3359</v>
      </c>
      <c r="C2728" t="s">
        <v>112</v>
      </c>
      <c r="D2728">
        <v>4</v>
      </c>
      <c r="E2728">
        <v>0</v>
      </c>
      <c r="F2728">
        <v>0</v>
      </c>
      <c r="H2728" t="s">
        <v>155</v>
      </c>
      <c r="I2728">
        <f t="shared" si="126"/>
        <v>0</v>
      </c>
      <c r="J2728">
        <f t="shared" si="127"/>
        <v>0</v>
      </c>
      <c r="L2728" t="str">
        <f t="shared" si="128"/>
        <v>5680YANERBIE</v>
      </c>
      <c r="M2728" t="s">
        <v>3264</v>
      </c>
    </row>
    <row r="2729" spans="1:13">
      <c r="A2729" t="s">
        <v>3360</v>
      </c>
      <c r="B2729" t="s">
        <v>3361</v>
      </c>
      <c r="C2729" t="s">
        <v>112</v>
      </c>
      <c r="D2729">
        <v>4</v>
      </c>
      <c r="E2729">
        <v>0</v>
      </c>
      <c r="F2729">
        <v>0</v>
      </c>
      <c r="H2729" t="s">
        <v>155</v>
      </c>
      <c r="I2729">
        <f t="shared" si="126"/>
        <v>0</v>
      </c>
      <c r="J2729">
        <f t="shared" si="127"/>
        <v>0</v>
      </c>
      <c r="L2729" t="str">
        <f t="shared" si="128"/>
        <v>5671BAIRD BAY</v>
      </c>
      <c r="M2729" t="s">
        <v>3264</v>
      </c>
    </row>
    <row r="2730" spans="1:13">
      <c r="A2730" t="s">
        <v>3360</v>
      </c>
      <c r="B2730" t="s">
        <v>3362</v>
      </c>
      <c r="C2730" t="s">
        <v>112</v>
      </c>
      <c r="D2730">
        <v>4</v>
      </c>
      <c r="E2730">
        <v>0</v>
      </c>
      <c r="F2730">
        <v>0</v>
      </c>
      <c r="H2730" t="s">
        <v>155</v>
      </c>
      <c r="I2730">
        <f t="shared" si="126"/>
        <v>0</v>
      </c>
      <c r="J2730">
        <f t="shared" si="127"/>
        <v>0</v>
      </c>
      <c r="L2730" t="str">
        <f t="shared" si="128"/>
        <v>5671CALCA</v>
      </c>
      <c r="M2730" t="s">
        <v>3264</v>
      </c>
    </row>
    <row r="2731" spans="1:13">
      <c r="A2731" t="s">
        <v>3360</v>
      </c>
      <c r="B2731" t="s">
        <v>3363</v>
      </c>
      <c r="C2731" t="s">
        <v>112</v>
      </c>
      <c r="D2731">
        <v>4</v>
      </c>
      <c r="E2731">
        <v>0</v>
      </c>
      <c r="F2731">
        <v>0</v>
      </c>
      <c r="H2731" t="s">
        <v>155</v>
      </c>
      <c r="I2731">
        <f t="shared" si="126"/>
        <v>0</v>
      </c>
      <c r="J2731">
        <f t="shared" si="127"/>
        <v>0</v>
      </c>
      <c r="L2731" t="str">
        <f t="shared" si="128"/>
        <v>5671COLLEY</v>
      </c>
      <c r="M2731" t="s">
        <v>3264</v>
      </c>
    </row>
    <row r="2732" spans="1:13">
      <c r="A2732" t="s">
        <v>3360</v>
      </c>
      <c r="B2732" t="s">
        <v>3364</v>
      </c>
      <c r="C2732" t="s">
        <v>112</v>
      </c>
      <c r="D2732">
        <v>4</v>
      </c>
      <c r="E2732">
        <v>0</v>
      </c>
      <c r="F2732">
        <v>0</v>
      </c>
      <c r="H2732" t="s">
        <v>155</v>
      </c>
      <c r="I2732">
        <f t="shared" si="126"/>
        <v>0</v>
      </c>
      <c r="J2732">
        <f t="shared" si="127"/>
        <v>0</v>
      </c>
      <c r="L2732" t="str">
        <f t="shared" si="128"/>
        <v>5671MORTANA</v>
      </c>
      <c r="M2732" t="s">
        <v>3264</v>
      </c>
    </row>
    <row r="2733" spans="1:13">
      <c r="A2733" t="s">
        <v>3360</v>
      </c>
      <c r="B2733" t="s">
        <v>3365</v>
      </c>
      <c r="C2733" t="s">
        <v>112</v>
      </c>
      <c r="D2733">
        <v>4</v>
      </c>
      <c r="E2733">
        <v>0</v>
      </c>
      <c r="F2733">
        <v>0</v>
      </c>
      <c r="H2733" t="s">
        <v>155</v>
      </c>
      <c r="I2733">
        <f t="shared" si="126"/>
        <v>0</v>
      </c>
      <c r="J2733">
        <f t="shared" si="127"/>
        <v>0</v>
      </c>
      <c r="L2733" t="str">
        <f t="shared" si="128"/>
        <v>5671MOUNT COOPER</v>
      </c>
      <c r="M2733" t="s">
        <v>3264</v>
      </c>
    </row>
    <row r="2734" spans="1:13">
      <c r="A2734" t="s">
        <v>3360</v>
      </c>
      <c r="B2734" t="s">
        <v>3366</v>
      </c>
      <c r="C2734" t="s">
        <v>112</v>
      </c>
      <c r="D2734">
        <v>4</v>
      </c>
      <c r="E2734">
        <v>0</v>
      </c>
      <c r="F2734">
        <v>0</v>
      </c>
      <c r="H2734" t="s">
        <v>155</v>
      </c>
      <c r="I2734">
        <f t="shared" si="126"/>
        <v>0</v>
      </c>
      <c r="J2734">
        <f t="shared" si="127"/>
        <v>0</v>
      </c>
      <c r="L2734" t="str">
        <f t="shared" si="128"/>
        <v>5671PORT KENNY</v>
      </c>
      <c r="M2734" t="s">
        <v>3264</v>
      </c>
    </row>
    <row r="2735" spans="1:13">
      <c r="A2735" t="s">
        <v>3360</v>
      </c>
      <c r="B2735" t="s">
        <v>3367</v>
      </c>
      <c r="C2735" t="s">
        <v>112</v>
      </c>
      <c r="D2735">
        <v>4</v>
      </c>
      <c r="E2735">
        <v>0</v>
      </c>
      <c r="F2735">
        <v>0</v>
      </c>
      <c r="H2735" t="s">
        <v>155</v>
      </c>
      <c r="I2735">
        <f t="shared" si="126"/>
        <v>0</v>
      </c>
      <c r="J2735">
        <f t="shared" si="127"/>
        <v>0</v>
      </c>
      <c r="L2735" t="str">
        <f t="shared" si="128"/>
        <v>5671TYRINGA</v>
      </c>
      <c r="M2735" t="s">
        <v>3264</v>
      </c>
    </row>
    <row r="2736" spans="1:13">
      <c r="A2736" t="s">
        <v>3360</v>
      </c>
      <c r="B2736" t="s">
        <v>3368</v>
      </c>
      <c r="C2736" t="s">
        <v>112</v>
      </c>
      <c r="D2736">
        <v>4</v>
      </c>
      <c r="E2736">
        <v>0</v>
      </c>
      <c r="F2736">
        <v>0</v>
      </c>
      <c r="H2736" t="s">
        <v>155</v>
      </c>
      <c r="I2736">
        <f t="shared" si="126"/>
        <v>0</v>
      </c>
      <c r="J2736">
        <f t="shared" si="127"/>
        <v>0</v>
      </c>
      <c r="L2736" t="str">
        <f t="shared" si="128"/>
        <v>5671WITERA</v>
      </c>
      <c r="M2736" t="s">
        <v>3264</v>
      </c>
    </row>
    <row r="2737" spans="1:13">
      <c r="A2737" t="s">
        <v>3369</v>
      </c>
      <c r="B2737" t="s">
        <v>3370</v>
      </c>
      <c r="C2737" t="s">
        <v>112</v>
      </c>
      <c r="D2737">
        <v>4</v>
      </c>
      <c r="E2737">
        <v>0</v>
      </c>
      <c r="F2737">
        <v>0</v>
      </c>
      <c r="H2737" t="s">
        <v>155</v>
      </c>
      <c r="I2737">
        <f t="shared" si="126"/>
        <v>0</v>
      </c>
      <c r="J2737">
        <f t="shared" si="127"/>
        <v>0</v>
      </c>
      <c r="L2737" t="str">
        <f t="shared" si="128"/>
        <v>5670BRAMFIELD</v>
      </c>
      <c r="M2737" t="s">
        <v>3264</v>
      </c>
    </row>
    <row r="2738" spans="1:13">
      <c r="A2738" t="s">
        <v>3369</v>
      </c>
      <c r="B2738" t="s">
        <v>3371</v>
      </c>
      <c r="C2738" t="s">
        <v>112</v>
      </c>
      <c r="D2738">
        <v>4</v>
      </c>
      <c r="E2738">
        <v>0</v>
      </c>
      <c r="F2738">
        <v>0</v>
      </c>
      <c r="H2738" t="s">
        <v>155</v>
      </c>
      <c r="I2738">
        <f t="shared" si="126"/>
        <v>0</v>
      </c>
      <c r="J2738">
        <f t="shared" si="127"/>
        <v>0</v>
      </c>
      <c r="L2738" t="str">
        <f t="shared" si="128"/>
        <v>5670COLTON</v>
      </c>
      <c r="M2738" t="s">
        <v>3264</v>
      </c>
    </row>
    <row r="2739" spans="1:13">
      <c r="A2739" t="s">
        <v>3369</v>
      </c>
      <c r="B2739" t="s">
        <v>3372</v>
      </c>
      <c r="C2739" t="s">
        <v>112</v>
      </c>
      <c r="D2739">
        <v>4</v>
      </c>
      <c r="E2739">
        <v>0</v>
      </c>
      <c r="F2739">
        <v>0</v>
      </c>
      <c r="H2739" t="s">
        <v>155</v>
      </c>
      <c r="I2739">
        <f t="shared" si="126"/>
        <v>0</v>
      </c>
      <c r="J2739">
        <f t="shared" si="127"/>
        <v>0</v>
      </c>
      <c r="L2739" t="str">
        <f t="shared" si="128"/>
        <v>5670COOLILLIE</v>
      </c>
      <c r="M2739" t="s">
        <v>3264</v>
      </c>
    </row>
    <row r="2740" spans="1:13">
      <c r="A2740" t="s">
        <v>3369</v>
      </c>
      <c r="B2740" t="s">
        <v>3373</v>
      </c>
      <c r="C2740" t="s">
        <v>112</v>
      </c>
      <c r="D2740">
        <v>4</v>
      </c>
      <c r="E2740">
        <v>0</v>
      </c>
      <c r="F2740">
        <v>0</v>
      </c>
      <c r="H2740" t="s">
        <v>155</v>
      </c>
      <c r="I2740">
        <f t="shared" si="126"/>
        <v>0</v>
      </c>
      <c r="J2740">
        <f t="shared" si="127"/>
        <v>0</v>
      </c>
      <c r="L2740" t="str">
        <f t="shared" si="128"/>
        <v>5670ELLISTON</v>
      </c>
      <c r="M2740" t="s">
        <v>3264</v>
      </c>
    </row>
    <row r="2741" spans="1:13">
      <c r="A2741" t="s">
        <v>3369</v>
      </c>
      <c r="B2741" t="s">
        <v>3374</v>
      </c>
      <c r="C2741" t="s">
        <v>112</v>
      </c>
      <c r="D2741">
        <v>4</v>
      </c>
      <c r="E2741">
        <v>0</v>
      </c>
      <c r="F2741">
        <v>0</v>
      </c>
      <c r="H2741" t="s">
        <v>155</v>
      </c>
      <c r="I2741">
        <f t="shared" si="126"/>
        <v>0</v>
      </c>
      <c r="J2741">
        <f t="shared" si="127"/>
        <v>0</v>
      </c>
      <c r="L2741" t="str">
        <f t="shared" si="128"/>
        <v>5670KAPPAWANTA</v>
      </c>
      <c r="M2741" t="s">
        <v>3264</v>
      </c>
    </row>
    <row r="2742" spans="1:13">
      <c r="A2742" t="s">
        <v>3369</v>
      </c>
      <c r="B2742" t="s">
        <v>3375</v>
      </c>
      <c r="C2742" t="s">
        <v>112</v>
      </c>
      <c r="D2742">
        <v>4</v>
      </c>
      <c r="E2742">
        <v>0</v>
      </c>
      <c r="F2742">
        <v>0</v>
      </c>
      <c r="H2742" t="s">
        <v>155</v>
      </c>
      <c r="I2742">
        <f t="shared" si="126"/>
        <v>0</v>
      </c>
      <c r="J2742">
        <f t="shared" si="127"/>
        <v>0</v>
      </c>
      <c r="L2742" t="str">
        <f t="shared" si="128"/>
        <v>5670MOUNT JOY</v>
      </c>
      <c r="M2742" t="s">
        <v>3264</v>
      </c>
    </row>
    <row r="2743" spans="1:13">
      <c r="A2743" t="s">
        <v>3369</v>
      </c>
      <c r="B2743" t="s">
        <v>3376</v>
      </c>
      <c r="C2743" t="s">
        <v>112</v>
      </c>
      <c r="D2743">
        <v>4</v>
      </c>
      <c r="E2743">
        <v>0</v>
      </c>
      <c r="F2743">
        <v>0</v>
      </c>
      <c r="H2743" t="s">
        <v>155</v>
      </c>
      <c r="I2743">
        <f t="shared" si="126"/>
        <v>0</v>
      </c>
      <c r="J2743">
        <f t="shared" si="127"/>
        <v>0</v>
      </c>
      <c r="L2743" t="str">
        <f t="shared" si="128"/>
        <v>5670MOUNT WEDGE</v>
      </c>
      <c r="M2743" t="s">
        <v>3264</v>
      </c>
    </row>
    <row r="2744" spans="1:13">
      <c r="A2744" t="s">
        <v>3369</v>
      </c>
      <c r="B2744" t="s">
        <v>3377</v>
      </c>
      <c r="C2744" t="s">
        <v>112</v>
      </c>
      <c r="D2744">
        <v>4</v>
      </c>
      <c r="E2744">
        <v>0</v>
      </c>
      <c r="F2744">
        <v>0</v>
      </c>
      <c r="H2744" t="s">
        <v>155</v>
      </c>
      <c r="I2744">
        <f t="shared" si="126"/>
        <v>0</v>
      </c>
      <c r="J2744">
        <f t="shared" si="127"/>
        <v>0</v>
      </c>
      <c r="L2744" t="str">
        <f t="shared" si="128"/>
        <v>5670PALKAGEE</v>
      </c>
      <c r="M2744" t="s">
        <v>3264</v>
      </c>
    </row>
    <row r="2745" spans="1:13">
      <c r="A2745" t="s">
        <v>3369</v>
      </c>
      <c r="B2745" t="s">
        <v>3378</v>
      </c>
      <c r="C2745" t="s">
        <v>112</v>
      </c>
      <c r="D2745">
        <v>4</v>
      </c>
      <c r="E2745">
        <v>0</v>
      </c>
      <c r="F2745">
        <v>0</v>
      </c>
      <c r="H2745" t="s">
        <v>155</v>
      </c>
      <c r="I2745">
        <f t="shared" si="126"/>
        <v>0</v>
      </c>
      <c r="J2745">
        <f t="shared" si="127"/>
        <v>0</v>
      </c>
      <c r="L2745" t="str">
        <f t="shared" si="128"/>
        <v>5670POLDA</v>
      </c>
      <c r="M2745" t="s">
        <v>3264</v>
      </c>
    </row>
    <row r="2746" spans="1:13">
      <c r="A2746" t="s">
        <v>3369</v>
      </c>
      <c r="B2746" t="s">
        <v>3379</v>
      </c>
      <c r="C2746" t="s">
        <v>112</v>
      </c>
      <c r="D2746">
        <v>4</v>
      </c>
      <c r="E2746">
        <v>0</v>
      </c>
      <c r="F2746">
        <v>0</v>
      </c>
      <c r="H2746" t="s">
        <v>155</v>
      </c>
      <c r="I2746">
        <f t="shared" si="126"/>
        <v>0</v>
      </c>
      <c r="J2746">
        <f t="shared" si="127"/>
        <v>0</v>
      </c>
      <c r="L2746" t="str">
        <f t="shared" si="128"/>
        <v>5670TALIA</v>
      </c>
      <c r="M2746" t="s">
        <v>3264</v>
      </c>
    </row>
    <row r="2747" spans="1:13">
      <c r="A2747" t="s">
        <v>3369</v>
      </c>
      <c r="B2747" t="s">
        <v>3380</v>
      </c>
      <c r="C2747" t="s">
        <v>112</v>
      </c>
      <c r="D2747">
        <v>4</v>
      </c>
      <c r="E2747">
        <v>0</v>
      </c>
      <c r="F2747">
        <v>0</v>
      </c>
      <c r="H2747" t="s">
        <v>155</v>
      </c>
      <c r="I2747">
        <f t="shared" si="126"/>
        <v>0</v>
      </c>
      <c r="J2747">
        <f t="shared" si="127"/>
        <v>0</v>
      </c>
      <c r="L2747" t="str">
        <f t="shared" si="128"/>
        <v>5670ULYERRA</v>
      </c>
      <c r="M2747" t="s">
        <v>3264</v>
      </c>
    </row>
    <row r="2748" spans="1:13">
      <c r="A2748" t="s">
        <v>3381</v>
      </c>
      <c r="B2748" t="s">
        <v>3382</v>
      </c>
      <c r="C2748" t="s">
        <v>112</v>
      </c>
      <c r="D2748">
        <v>4</v>
      </c>
      <c r="E2748">
        <v>0</v>
      </c>
      <c r="F2748">
        <v>0</v>
      </c>
      <c r="H2748" t="s">
        <v>155</v>
      </c>
      <c r="I2748">
        <f t="shared" si="126"/>
        <v>0</v>
      </c>
      <c r="J2748">
        <f t="shared" si="127"/>
        <v>0</v>
      </c>
      <c r="L2748" t="str">
        <f t="shared" si="128"/>
        <v>5661KOOLGERA</v>
      </c>
      <c r="M2748" t="s">
        <v>3264</v>
      </c>
    </row>
    <row r="2749" spans="1:13">
      <c r="A2749" t="s">
        <v>3381</v>
      </c>
      <c r="B2749" t="s">
        <v>3383</v>
      </c>
      <c r="C2749" t="s">
        <v>112</v>
      </c>
      <c r="D2749">
        <v>4</v>
      </c>
      <c r="E2749">
        <v>0</v>
      </c>
      <c r="F2749">
        <v>0</v>
      </c>
      <c r="H2749" t="s">
        <v>155</v>
      </c>
      <c r="I2749">
        <f t="shared" si="126"/>
        <v>0</v>
      </c>
      <c r="J2749">
        <f t="shared" si="127"/>
        <v>0</v>
      </c>
      <c r="L2749" t="str">
        <f t="shared" si="128"/>
        <v>5661PIMBAACLA</v>
      </c>
      <c r="M2749" t="s">
        <v>3264</v>
      </c>
    </row>
    <row r="2750" spans="1:13">
      <c r="A2750" t="s">
        <v>3381</v>
      </c>
      <c r="B2750" t="s">
        <v>3384</v>
      </c>
      <c r="C2750" t="s">
        <v>112</v>
      </c>
      <c r="D2750">
        <v>4</v>
      </c>
      <c r="E2750">
        <v>0</v>
      </c>
      <c r="F2750">
        <v>0</v>
      </c>
      <c r="H2750" t="s">
        <v>155</v>
      </c>
      <c r="I2750">
        <f t="shared" si="126"/>
        <v>0</v>
      </c>
      <c r="J2750">
        <f t="shared" si="127"/>
        <v>0</v>
      </c>
      <c r="L2750" t="str">
        <f t="shared" si="128"/>
        <v>5661WALLALA</v>
      </c>
      <c r="M2750" t="s">
        <v>3264</v>
      </c>
    </row>
    <row r="2751" spans="1:13">
      <c r="A2751" t="s">
        <v>3381</v>
      </c>
      <c r="B2751" t="s">
        <v>3385</v>
      </c>
      <c r="C2751" t="s">
        <v>112</v>
      </c>
      <c r="D2751">
        <v>4</v>
      </c>
      <c r="E2751">
        <v>0</v>
      </c>
      <c r="F2751">
        <v>0</v>
      </c>
      <c r="H2751" t="s">
        <v>155</v>
      </c>
      <c r="I2751">
        <f t="shared" si="126"/>
        <v>0</v>
      </c>
      <c r="J2751">
        <f t="shared" si="127"/>
        <v>0</v>
      </c>
      <c r="L2751" t="str">
        <f t="shared" si="128"/>
        <v>5661WIRRULLA</v>
      </c>
      <c r="M2751" t="s">
        <v>3264</v>
      </c>
    </row>
    <row r="2752" spans="1:13">
      <c r="A2752" t="s">
        <v>3381</v>
      </c>
      <c r="B2752" t="s">
        <v>3386</v>
      </c>
      <c r="C2752" t="s">
        <v>112</v>
      </c>
      <c r="D2752">
        <v>4</v>
      </c>
      <c r="E2752">
        <v>0</v>
      </c>
      <c r="F2752">
        <v>0</v>
      </c>
      <c r="H2752" t="s">
        <v>155</v>
      </c>
      <c r="I2752">
        <f t="shared" si="126"/>
        <v>0</v>
      </c>
      <c r="J2752">
        <f t="shared" si="127"/>
        <v>0</v>
      </c>
      <c r="L2752" t="str">
        <f t="shared" si="128"/>
        <v>5661YANTANABIE</v>
      </c>
      <c r="M2752" t="s">
        <v>3264</v>
      </c>
    </row>
    <row r="2753" spans="1:13">
      <c r="A2753" t="s">
        <v>3387</v>
      </c>
      <c r="B2753" t="s">
        <v>3388</v>
      </c>
      <c r="C2753" t="s">
        <v>112</v>
      </c>
      <c r="D2753">
        <v>4</v>
      </c>
      <c r="E2753">
        <v>0</v>
      </c>
      <c r="F2753">
        <v>0</v>
      </c>
      <c r="H2753" t="s">
        <v>155</v>
      </c>
      <c r="I2753">
        <f t="shared" si="126"/>
        <v>0</v>
      </c>
      <c r="J2753">
        <f t="shared" si="127"/>
        <v>0</v>
      </c>
      <c r="L2753" t="str">
        <f t="shared" si="128"/>
        <v>5660CHILPENUNDA</v>
      </c>
      <c r="M2753" t="s">
        <v>3264</v>
      </c>
    </row>
    <row r="2754" spans="1:13">
      <c r="A2754" t="s">
        <v>3387</v>
      </c>
      <c r="B2754" t="s">
        <v>3389</v>
      </c>
      <c r="C2754" t="s">
        <v>112</v>
      </c>
      <c r="D2754">
        <v>4</v>
      </c>
      <c r="E2754">
        <v>0</v>
      </c>
      <c r="F2754">
        <v>0</v>
      </c>
      <c r="H2754" t="s">
        <v>155</v>
      </c>
      <c r="I2754">
        <f t="shared" ref="I2754:I2817" si="129">IF(ISERROR(VLOOKUP(A2754,SelPostCode,1,FALSE)),0,1)</f>
        <v>0</v>
      </c>
      <c r="J2754">
        <f t="shared" ref="J2754:J2817" si="130">IF(I2754=0,0,IF(ISERROR(VLOOKUP(B2754,SelSuburb,1,FALSE)),0,1))</f>
        <v>0</v>
      </c>
      <c r="L2754" t="str">
        <f t="shared" ref="L2754:L2817" si="131">CONCATENATE(A2754,B2754)</f>
        <v>5660CUNGENA</v>
      </c>
      <c r="M2754" t="s">
        <v>3264</v>
      </c>
    </row>
    <row r="2755" spans="1:13">
      <c r="A2755" t="s">
        <v>3390</v>
      </c>
      <c r="B2755" t="s">
        <v>3391</v>
      </c>
      <c r="C2755" t="s">
        <v>112</v>
      </c>
      <c r="D2755">
        <v>4</v>
      </c>
      <c r="E2755">
        <v>0</v>
      </c>
      <c r="F2755">
        <v>0</v>
      </c>
      <c r="H2755" t="s">
        <v>155</v>
      </c>
      <c r="I2755">
        <f t="shared" si="129"/>
        <v>0</v>
      </c>
      <c r="J2755">
        <f t="shared" si="130"/>
        <v>0</v>
      </c>
      <c r="L2755" t="str">
        <f t="shared" si="131"/>
        <v>5655BOCKELBERG</v>
      </c>
      <c r="M2755" t="s">
        <v>3264</v>
      </c>
    </row>
    <row r="2756" spans="1:13">
      <c r="A2756" t="s">
        <v>3390</v>
      </c>
      <c r="B2756" t="s">
        <v>3392</v>
      </c>
      <c r="C2756" t="s">
        <v>112</v>
      </c>
      <c r="D2756">
        <v>4</v>
      </c>
      <c r="E2756">
        <v>0</v>
      </c>
      <c r="F2756">
        <v>0</v>
      </c>
      <c r="H2756" t="s">
        <v>155</v>
      </c>
      <c r="I2756">
        <f t="shared" si="129"/>
        <v>0</v>
      </c>
      <c r="J2756">
        <f t="shared" si="130"/>
        <v>0</v>
      </c>
      <c r="L2756" t="str">
        <f t="shared" si="131"/>
        <v>5655KALDOONERA</v>
      </c>
      <c r="M2756" t="s">
        <v>3264</v>
      </c>
    </row>
    <row r="2757" spans="1:13">
      <c r="A2757" t="s">
        <v>3390</v>
      </c>
      <c r="B2757" t="s">
        <v>3393</v>
      </c>
      <c r="C2757" t="s">
        <v>112</v>
      </c>
      <c r="D2757">
        <v>4</v>
      </c>
      <c r="E2757">
        <v>0</v>
      </c>
      <c r="F2757">
        <v>0</v>
      </c>
      <c r="H2757" t="s">
        <v>155</v>
      </c>
      <c r="I2757">
        <f t="shared" si="129"/>
        <v>0</v>
      </c>
      <c r="J2757">
        <f t="shared" si="130"/>
        <v>0</v>
      </c>
      <c r="L2757" t="str">
        <f t="shared" si="131"/>
        <v>5655POOCHERA</v>
      </c>
      <c r="M2757" t="s">
        <v>3264</v>
      </c>
    </row>
    <row r="2758" spans="1:13">
      <c r="A2758" t="s">
        <v>3390</v>
      </c>
      <c r="B2758" t="s">
        <v>3394</v>
      </c>
      <c r="C2758" t="s">
        <v>112</v>
      </c>
      <c r="D2758">
        <v>4</v>
      </c>
      <c r="E2758">
        <v>0</v>
      </c>
      <c r="F2758">
        <v>0</v>
      </c>
      <c r="H2758" t="s">
        <v>155</v>
      </c>
      <c r="I2758">
        <f t="shared" si="129"/>
        <v>0</v>
      </c>
      <c r="J2758">
        <f t="shared" si="130"/>
        <v>0</v>
      </c>
      <c r="L2758" t="str">
        <f t="shared" si="131"/>
        <v>5655PYGERY</v>
      </c>
      <c r="M2758" t="s">
        <v>3264</v>
      </c>
    </row>
    <row r="2759" spans="1:13">
      <c r="A2759" t="s">
        <v>3395</v>
      </c>
      <c r="B2759" t="s">
        <v>3396</v>
      </c>
      <c r="C2759" t="s">
        <v>112</v>
      </c>
      <c r="D2759">
        <v>4</v>
      </c>
      <c r="E2759">
        <v>0</v>
      </c>
      <c r="F2759">
        <v>0</v>
      </c>
      <c r="H2759" t="s">
        <v>155</v>
      </c>
      <c r="I2759">
        <f t="shared" si="129"/>
        <v>0</v>
      </c>
      <c r="J2759">
        <f t="shared" si="130"/>
        <v>0</v>
      </c>
      <c r="L2759" t="str">
        <f t="shared" si="131"/>
        <v>5654COCATA</v>
      </c>
      <c r="M2759" t="s">
        <v>3264</v>
      </c>
    </row>
    <row r="2760" spans="1:13">
      <c r="A2760" t="s">
        <v>3395</v>
      </c>
      <c r="B2760" t="s">
        <v>3397</v>
      </c>
      <c r="C2760" t="s">
        <v>112</v>
      </c>
      <c r="D2760">
        <v>4</v>
      </c>
      <c r="E2760">
        <v>0</v>
      </c>
      <c r="F2760">
        <v>0</v>
      </c>
      <c r="H2760" t="s">
        <v>155</v>
      </c>
      <c r="I2760">
        <f t="shared" si="129"/>
        <v>0</v>
      </c>
      <c r="J2760">
        <f t="shared" si="130"/>
        <v>0</v>
      </c>
      <c r="L2760" t="str">
        <f t="shared" si="131"/>
        <v>5654KARCULTABY</v>
      </c>
      <c r="M2760" t="s">
        <v>3264</v>
      </c>
    </row>
    <row r="2761" spans="1:13">
      <c r="A2761" t="s">
        <v>3395</v>
      </c>
      <c r="B2761" t="s">
        <v>3398</v>
      </c>
      <c r="C2761" t="s">
        <v>112</v>
      </c>
      <c r="D2761">
        <v>4</v>
      </c>
      <c r="E2761">
        <v>0</v>
      </c>
      <c r="F2761">
        <v>0</v>
      </c>
      <c r="H2761" t="s">
        <v>155</v>
      </c>
      <c r="I2761">
        <f t="shared" si="129"/>
        <v>0</v>
      </c>
      <c r="J2761">
        <f t="shared" si="130"/>
        <v>0</v>
      </c>
      <c r="L2761" t="str">
        <f t="shared" si="131"/>
        <v>5654MINNIPA</v>
      </c>
      <c r="M2761" t="s">
        <v>3264</v>
      </c>
    </row>
    <row r="2762" spans="1:13">
      <c r="A2762" t="s">
        <v>3395</v>
      </c>
      <c r="B2762" t="s">
        <v>3399</v>
      </c>
      <c r="C2762" t="s">
        <v>112</v>
      </c>
      <c r="D2762">
        <v>4</v>
      </c>
      <c r="E2762">
        <v>0</v>
      </c>
      <c r="F2762">
        <v>0</v>
      </c>
      <c r="H2762" t="s">
        <v>155</v>
      </c>
      <c r="I2762">
        <f t="shared" si="129"/>
        <v>0</v>
      </c>
      <c r="J2762">
        <f t="shared" si="130"/>
        <v>0</v>
      </c>
      <c r="L2762" t="str">
        <f t="shared" si="131"/>
        <v>5654MOUNT DAMPER</v>
      </c>
      <c r="M2762" t="s">
        <v>3264</v>
      </c>
    </row>
    <row r="2763" spans="1:13">
      <c r="A2763" t="s">
        <v>3400</v>
      </c>
      <c r="B2763" t="s">
        <v>3401</v>
      </c>
      <c r="C2763" t="s">
        <v>112</v>
      </c>
      <c r="D2763">
        <v>4</v>
      </c>
      <c r="E2763">
        <v>0</v>
      </c>
      <c r="F2763">
        <v>0</v>
      </c>
      <c r="H2763" t="s">
        <v>155</v>
      </c>
      <c r="I2763">
        <f t="shared" si="129"/>
        <v>0</v>
      </c>
      <c r="J2763">
        <f t="shared" si="130"/>
        <v>0</v>
      </c>
      <c r="L2763" t="str">
        <f t="shared" si="131"/>
        <v>5653YANINEE</v>
      </c>
      <c r="M2763" t="s">
        <v>3264</v>
      </c>
    </row>
    <row r="2764" spans="1:13">
      <c r="A2764" t="s">
        <v>3402</v>
      </c>
      <c r="B2764" t="s">
        <v>3403</v>
      </c>
      <c r="C2764" t="s">
        <v>112</v>
      </c>
      <c r="D2764">
        <v>4</v>
      </c>
      <c r="E2764">
        <v>0</v>
      </c>
      <c r="F2764">
        <v>0</v>
      </c>
      <c r="H2764" t="s">
        <v>155</v>
      </c>
      <c r="I2764">
        <f t="shared" si="129"/>
        <v>0</v>
      </c>
      <c r="J2764">
        <f t="shared" si="130"/>
        <v>0</v>
      </c>
      <c r="L2764" t="str">
        <f t="shared" si="131"/>
        <v>5652PANEY</v>
      </c>
      <c r="M2764" t="s">
        <v>3264</v>
      </c>
    </row>
    <row r="2765" spans="1:13">
      <c r="A2765" t="s">
        <v>3402</v>
      </c>
      <c r="B2765" t="s">
        <v>3404</v>
      </c>
      <c r="C2765" t="s">
        <v>112</v>
      </c>
      <c r="D2765">
        <v>4</v>
      </c>
      <c r="E2765">
        <v>0</v>
      </c>
      <c r="F2765">
        <v>0</v>
      </c>
      <c r="H2765" t="s">
        <v>155</v>
      </c>
      <c r="I2765">
        <f t="shared" si="129"/>
        <v>0</v>
      </c>
      <c r="J2765">
        <f t="shared" si="130"/>
        <v>0</v>
      </c>
      <c r="L2765" t="str">
        <f t="shared" si="131"/>
        <v>5652WUDINNA</v>
      </c>
      <c r="M2765" t="s">
        <v>3264</v>
      </c>
    </row>
    <row r="2766" spans="1:13">
      <c r="A2766" t="s">
        <v>3405</v>
      </c>
      <c r="B2766" t="s">
        <v>3406</v>
      </c>
      <c r="C2766" t="s">
        <v>112</v>
      </c>
      <c r="D2766">
        <v>4</v>
      </c>
      <c r="E2766">
        <v>0</v>
      </c>
      <c r="F2766">
        <v>0</v>
      </c>
      <c r="H2766" t="s">
        <v>155</v>
      </c>
      <c r="I2766">
        <f t="shared" si="129"/>
        <v>0</v>
      </c>
      <c r="J2766">
        <f t="shared" si="130"/>
        <v>0</v>
      </c>
      <c r="L2766" t="str">
        <f t="shared" si="131"/>
        <v>5651KYANCUTTA</v>
      </c>
      <c r="M2766" t="s">
        <v>3264</v>
      </c>
    </row>
    <row r="2767" spans="1:13">
      <c r="A2767" t="s">
        <v>3407</v>
      </c>
      <c r="B2767" t="s">
        <v>3408</v>
      </c>
      <c r="C2767" t="s">
        <v>112</v>
      </c>
      <c r="D2767">
        <v>4</v>
      </c>
      <c r="E2767">
        <v>0</v>
      </c>
      <c r="F2767">
        <v>0</v>
      </c>
      <c r="H2767" t="s">
        <v>155</v>
      </c>
      <c r="I2767">
        <f t="shared" si="129"/>
        <v>0</v>
      </c>
      <c r="J2767">
        <f t="shared" si="130"/>
        <v>0</v>
      </c>
      <c r="L2767" t="str">
        <f t="shared" si="131"/>
        <v>5650COOTRA</v>
      </c>
      <c r="M2767" t="s">
        <v>3264</v>
      </c>
    </row>
    <row r="2768" spans="1:13">
      <c r="A2768" t="s">
        <v>3407</v>
      </c>
      <c r="B2768" t="s">
        <v>3409</v>
      </c>
      <c r="C2768" t="s">
        <v>112</v>
      </c>
      <c r="D2768">
        <v>4</v>
      </c>
      <c r="E2768">
        <v>0</v>
      </c>
      <c r="F2768">
        <v>0</v>
      </c>
      <c r="H2768" t="s">
        <v>155</v>
      </c>
      <c r="I2768">
        <f t="shared" si="129"/>
        <v>0</v>
      </c>
      <c r="J2768">
        <f t="shared" si="130"/>
        <v>0</v>
      </c>
      <c r="L2768" t="str">
        <f t="shared" si="131"/>
        <v>5650KOONGAWA</v>
      </c>
      <c r="M2768" t="s">
        <v>3264</v>
      </c>
    </row>
    <row r="2769" spans="1:13">
      <c r="A2769" t="s">
        <v>3407</v>
      </c>
      <c r="B2769" t="s">
        <v>3410</v>
      </c>
      <c r="C2769" t="s">
        <v>112</v>
      </c>
      <c r="D2769">
        <v>4</v>
      </c>
      <c r="E2769">
        <v>0</v>
      </c>
      <c r="F2769">
        <v>0</v>
      </c>
      <c r="H2769" t="s">
        <v>155</v>
      </c>
      <c r="I2769">
        <f t="shared" si="129"/>
        <v>0</v>
      </c>
      <c r="J2769">
        <f t="shared" si="130"/>
        <v>0</v>
      </c>
      <c r="L2769" t="str">
        <f t="shared" si="131"/>
        <v>5650WARRAMBOO</v>
      </c>
      <c r="M2769" t="s">
        <v>3264</v>
      </c>
    </row>
    <row r="2770" spans="1:13">
      <c r="A2770" t="s">
        <v>3411</v>
      </c>
      <c r="B2770" t="s">
        <v>3412</v>
      </c>
      <c r="C2770" t="s">
        <v>112</v>
      </c>
      <c r="D2770">
        <v>4</v>
      </c>
      <c r="E2770">
        <v>0</v>
      </c>
      <c r="F2770">
        <v>0</v>
      </c>
      <c r="H2770" t="s">
        <v>155</v>
      </c>
      <c r="I2770">
        <f t="shared" si="129"/>
        <v>0</v>
      </c>
      <c r="J2770">
        <f t="shared" si="130"/>
        <v>0</v>
      </c>
      <c r="L2770" t="str">
        <f t="shared" si="131"/>
        <v>5642DARKE PEAK</v>
      </c>
      <c r="M2770" t="s">
        <v>3264</v>
      </c>
    </row>
    <row r="2771" spans="1:13">
      <c r="A2771" t="s">
        <v>3411</v>
      </c>
      <c r="B2771" t="s">
        <v>3413</v>
      </c>
      <c r="C2771" t="s">
        <v>112</v>
      </c>
      <c r="D2771">
        <v>4</v>
      </c>
      <c r="E2771">
        <v>0</v>
      </c>
      <c r="F2771">
        <v>0</v>
      </c>
      <c r="H2771" t="s">
        <v>155</v>
      </c>
      <c r="I2771">
        <f t="shared" si="129"/>
        <v>0</v>
      </c>
      <c r="J2771">
        <f t="shared" si="130"/>
        <v>0</v>
      </c>
      <c r="L2771" t="str">
        <f t="shared" si="131"/>
        <v>5642HAMBIDGE</v>
      </c>
      <c r="M2771" t="s">
        <v>3264</v>
      </c>
    </row>
    <row r="2772" spans="1:13">
      <c r="A2772" t="s">
        <v>3411</v>
      </c>
      <c r="B2772" t="s">
        <v>3414</v>
      </c>
      <c r="C2772" t="s">
        <v>112</v>
      </c>
      <c r="D2772">
        <v>4</v>
      </c>
      <c r="E2772">
        <v>0</v>
      </c>
      <c r="F2772">
        <v>0</v>
      </c>
      <c r="H2772" t="s">
        <v>155</v>
      </c>
      <c r="I2772">
        <f t="shared" si="129"/>
        <v>0</v>
      </c>
      <c r="J2772">
        <f t="shared" si="130"/>
        <v>0</v>
      </c>
      <c r="L2772" t="str">
        <f t="shared" si="131"/>
        <v>5642KIELPA</v>
      </c>
      <c r="M2772" t="s">
        <v>3264</v>
      </c>
    </row>
    <row r="2773" spans="1:13">
      <c r="A2773" t="s">
        <v>3411</v>
      </c>
      <c r="B2773" t="s">
        <v>3415</v>
      </c>
      <c r="C2773" t="s">
        <v>112</v>
      </c>
      <c r="D2773">
        <v>4</v>
      </c>
      <c r="E2773">
        <v>0</v>
      </c>
      <c r="F2773">
        <v>0</v>
      </c>
      <c r="H2773" t="s">
        <v>155</v>
      </c>
      <c r="I2773">
        <f t="shared" si="129"/>
        <v>0</v>
      </c>
      <c r="J2773">
        <f t="shared" si="130"/>
        <v>0</v>
      </c>
      <c r="L2773" t="str">
        <f t="shared" si="131"/>
        <v>5642MURLONG</v>
      </c>
      <c r="M2773" t="s">
        <v>3264</v>
      </c>
    </row>
    <row r="2774" spans="1:13">
      <c r="A2774" t="s">
        <v>3411</v>
      </c>
      <c r="B2774" t="s">
        <v>3416</v>
      </c>
      <c r="C2774" t="s">
        <v>112</v>
      </c>
      <c r="D2774">
        <v>4</v>
      </c>
      <c r="E2774">
        <v>0</v>
      </c>
      <c r="F2774">
        <v>0</v>
      </c>
      <c r="H2774" t="s">
        <v>155</v>
      </c>
      <c r="I2774">
        <f t="shared" si="129"/>
        <v>0</v>
      </c>
      <c r="J2774">
        <f t="shared" si="130"/>
        <v>0</v>
      </c>
      <c r="L2774" t="str">
        <f t="shared" si="131"/>
        <v>5642RUDALL</v>
      </c>
      <c r="M2774" t="s">
        <v>3264</v>
      </c>
    </row>
    <row r="2775" spans="1:13">
      <c r="A2775" t="s">
        <v>3417</v>
      </c>
      <c r="B2775" t="s">
        <v>3418</v>
      </c>
      <c r="C2775" t="s">
        <v>112</v>
      </c>
      <c r="D2775">
        <v>4</v>
      </c>
      <c r="E2775">
        <v>0</v>
      </c>
      <c r="F2775">
        <v>0</v>
      </c>
      <c r="H2775" t="s">
        <v>155</v>
      </c>
      <c r="I2775">
        <f t="shared" si="129"/>
        <v>0</v>
      </c>
      <c r="J2775">
        <f t="shared" si="130"/>
        <v>0</v>
      </c>
      <c r="L2775" t="str">
        <f t="shared" si="131"/>
        <v>5641BARNA</v>
      </c>
      <c r="M2775" t="s">
        <v>3264</v>
      </c>
    </row>
    <row r="2776" spans="1:13">
      <c r="A2776" t="s">
        <v>3417</v>
      </c>
      <c r="B2776" t="s">
        <v>3419</v>
      </c>
      <c r="C2776" t="s">
        <v>112</v>
      </c>
      <c r="D2776">
        <v>4</v>
      </c>
      <c r="E2776">
        <v>0</v>
      </c>
      <c r="F2776">
        <v>0</v>
      </c>
      <c r="H2776" t="s">
        <v>155</v>
      </c>
      <c r="I2776">
        <f t="shared" si="129"/>
        <v>0</v>
      </c>
      <c r="J2776">
        <f t="shared" si="130"/>
        <v>0</v>
      </c>
      <c r="L2776" t="str">
        <f t="shared" si="131"/>
        <v>5641BUCKLEBOO</v>
      </c>
      <c r="M2776" t="s">
        <v>3264</v>
      </c>
    </row>
    <row r="2777" spans="1:13">
      <c r="A2777" t="s">
        <v>3417</v>
      </c>
      <c r="B2777" t="s">
        <v>3420</v>
      </c>
      <c r="C2777" t="s">
        <v>112</v>
      </c>
      <c r="D2777">
        <v>4</v>
      </c>
      <c r="E2777">
        <v>0</v>
      </c>
      <c r="F2777">
        <v>0</v>
      </c>
      <c r="H2777" t="s">
        <v>155</v>
      </c>
      <c r="I2777">
        <f t="shared" si="129"/>
        <v>0</v>
      </c>
      <c r="J2777">
        <f t="shared" si="130"/>
        <v>0</v>
      </c>
      <c r="L2777" t="str">
        <f t="shared" si="131"/>
        <v>5641CARALUE</v>
      </c>
      <c r="M2777" t="s">
        <v>3264</v>
      </c>
    </row>
    <row r="2778" spans="1:13">
      <c r="A2778" t="s">
        <v>3417</v>
      </c>
      <c r="B2778" t="s">
        <v>3421</v>
      </c>
      <c r="C2778" t="s">
        <v>112</v>
      </c>
      <c r="D2778">
        <v>4</v>
      </c>
      <c r="E2778">
        <v>0</v>
      </c>
      <c r="F2778">
        <v>0</v>
      </c>
      <c r="H2778" t="s">
        <v>155</v>
      </c>
      <c r="I2778">
        <f t="shared" si="129"/>
        <v>0</v>
      </c>
      <c r="J2778">
        <f t="shared" si="130"/>
        <v>0</v>
      </c>
      <c r="L2778" t="str">
        <f t="shared" si="131"/>
        <v>5641CORTLINYE</v>
      </c>
      <c r="M2778" t="s">
        <v>3264</v>
      </c>
    </row>
    <row r="2779" spans="1:13">
      <c r="A2779" t="s">
        <v>3417</v>
      </c>
      <c r="B2779" t="s">
        <v>3422</v>
      </c>
      <c r="C2779" t="s">
        <v>112</v>
      </c>
      <c r="D2779">
        <v>4</v>
      </c>
      <c r="E2779">
        <v>0</v>
      </c>
      <c r="F2779">
        <v>0</v>
      </c>
      <c r="H2779" t="s">
        <v>155</v>
      </c>
      <c r="I2779">
        <f t="shared" si="129"/>
        <v>0</v>
      </c>
      <c r="J2779">
        <f t="shared" si="130"/>
        <v>0</v>
      </c>
      <c r="L2779" t="str">
        <f t="shared" si="131"/>
        <v>5641CUNYARIE</v>
      </c>
      <c r="M2779" t="s">
        <v>3264</v>
      </c>
    </row>
    <row r="2780" spans="1:13">
      <c r="A2780" t="s">
        <v>3417</v>
      </c>
      <c r="B2780" t="s">
        <v>3423</v>
      </c>
      <c r="C2780" t="s">
        <v>112</v>
      </c>
      <c r="D2780">
        <v>4</v>
      </c>
      <c r="E2780">
        <v>0</v>
      </c>
      <c r="F2780">
        <v>0</v>
      </c>
      <c r="H2780" t="s">
        <v>155</v>
      </c>
      <c r="I2780">
        <f t="shared" si="129"/>
        <v>0</v>
      </c>
      <c r="J2780">
        <f t="shared" si="130"/>
        <v>0</v>
      </c>
      <c r="L2780" t="str">
        <f t="shared" si="131"/>
        <v>5641KELLY</v>
      </c>
      <c r="M2780" t="s">
        <v>3264</v>
      </c>
    </row>
    <row r="2781" spans="1:13">
      <c r="A2781" t="s">
        <v>3417</v>
      </c>
      <c r="B2781" t="s">
        <v>3424</v>
      </c>
      <c r="C2781" t="s">
        <v>112</v>
      </c>
      <c r="D2781">
        <v>4</v>
      </c>
      <c r="E2781">
        <v>0</v>
      </c>
      <c r="F2781">
        <v>0</v>
      </c>
      <c r="H2781" t="s">
        <v>155</v>
      </c>
      <c r="I2781">
        <f t="shared" si="129"/>
        <v>0</v>
      </c>
      <c r="J2781">
        <f t="shared" si="130"/>
        <v>0</v>
      </c>
      <c r="L2781" t="str">
        <f t="shared" si="131"/>
        <v>5641KIMBA</v>
      </c>
      <c r="M2781" t="s">
        <v>3264</v>
      </c>
    </row>
    <row r="2782" spans="1:13">
      <c r="A2782" t="s">
        <v>3417</v>
      </c>
      <c r="B2782" t="s">
        <v>3425</v>
      </c>
      <c r="C2782" t="s">
        <v>112</v>
      </c>
      <c r="D2782">
        <v>4</v>
      </c>
      <c r="E2782">
        <v>0</v>
      </c>
      <c r="F2782">
        <v>0</v>
      </c>
      <c r="H2782" t="s">
        <v>155</v>
      </c>
      <c r="I2782">
        <f t="shared" si="129"/>
        <v>0</v>
      </c>
      <c r="J2782">
        <f t="shared" si="130"/>
        <v>0</v>
      </c>
      <c r="L2782" t="str">
        <f t="shared" si="131"/>
        <v>5641MOSELEY</v>
      </c>
      <c r="M2782" t="s">
        <v>3264</v>
      </c>
    </row>
    <row r="2783" spans="1:13">
      <c r="A2783" t="s">
        <v>3417</v>
      </c>
      <c r="B2783" t="s">
        <v>3426</v>
      </c>
      <c r="C2783" t="s">
        <v>112</v>
      </c>
      <c r="D2783">
        <v>4</v>
      </c>
      <c r="E2783">
        <v>0</v>
      </c>
      <c r="F2783">
        <v>0</v>
      </c>
      <c r="H2783" t="s">
        <v>155</v>
      </c>
      <c r="I2783">
        <f t="shared" si="129"/>
        <v>0</v>
      </c>
      <c r="J2783">
        <f t="shared" si="130"/>
        <v>0</v>
      </c>
      <c r="L2783" t="str">
        <f t="shared" si="131"/>
        <v>5641PANITYA</v>
      </c>
      <c r="M2783" t="s">
        <v>3264</v>
      </c>
    </row>
    <row r="2784" spans="1:13">
      <c r="A2784" t="s">
        <v>3417</v>
      </c>
      <c r="B2784" t="s">
        <v>3427</v>
      </c>
      <c r="C2784" t="s">
        <v>112</v>
      </c>
      <c r="D2784">
        <v>4</v>
      </c>
      <c r="E2784">
        <v>0</v>
      </c>
      <c r="F2784">
        <v>0</v>
      </c>
      <c r="H2784" t="s">
        <v>155</v>
      </c>
      <c r="I2784">
        <f t="shared" si="129"/>
        <v>0</v>
      </c>
      <c r="J2784">
        <f t="shared" si="130"/>
        <v>0</v>
      </c>
      <c r="L2784" t="str">
        <f t="shared" si="131"/>
        <v>5641PINKAWILLINIE</v>
      </c>
      <c r="M2784" t="s">
        <v>3264</v>
      </c>
    </row>
    <row r="2785" spans="1:13">
      <c r="A2785" t="s">
        <v>3417</v>
      </c>
      <c r="B2785" t="s">
        <v>3428</v>
      </c>
      <c r="C2785" t="s">
        <v>112</v>
      </c>
      <c r="D2785">
        <v>4</v>
      </c>
      <c r="E2785">
        <v>0</v>
      </c>
      <c r="F2785">
        <v>0</v>
      </c>
      <c r="H2785" t="s">
        <v>155</v>
      </c>
      <c r="I2785">
        <f t="shared" si="129"/>
        <v>0</v>
      </c>
      <c r="J2785">
        <f t="shared" si="130"/>
        <v>0</v>
      </c>
      <c r="L2785" t="str">
        <f t="shared" si="131"/>
        <v>5641SOLOMON</v>
      </c>
      <c r="M2785" t="s">
        <v>3264</v>
      </c>
    </row>
    <row r="2786" spans="1:13">
      <c r="A2786" t="s">
        <v>3417</v>
      </c>
      <c r="B2786" t="s">
        <v>3429</v>
      </c>
      <c r="C2786" t="s">
        <v>112</v>
      </c>
      <c r="D2786">
        <v>4</v>
      </c>
      <c r="E2786">
        <v>0</v>
      </c>
      <c r="F2786">
        <v>0</v>
      </c>
      <c r="H2786" t="s">
        <v>155</v>
      </c>
      <c r="I2786">
        <f t="shared" si="129"/>
        <v>0</v>
      </c>
      <c r="J2786">
        <f t="shared" si="130"/>
        <v>0</v>
      </c>
      <c r="L2786" t="str">
        <f t="shared" si="131"/>
        <v>5641WILCHERRY</v>
      </c>
      <c r="M2786" t="s">
        <v>3264</v>
      </c>
    </row>
    <row r="2787" spans="1:13">
      <c r="A2787" t="s">
        <v>3417</v>
      </c>
      <c r="B2787" t="s">
        <v>3430</v>
      </c>
      <c r="C2787" t="s">
        <v>112</v>
      </c>
      <c r="D2787">
        <v>4</v>
      </c>
      <c r="E2787">
        <v>0</v>
      </c>
      <c r="F2787">
        <v>0</v>
      </c>
      <c r="H2787" t="s">
        <v>155</v>
      </c>
      <c r="I2787">
        <f t="shared" si="129"/>
        <v>0</v>
      </c>
      <c r="J2787">
        <f t="shared" si="130"/>
        <v>0</v>
      </c>
      <c r="L2787" t="str">
        <f t="shared" si="131"/>
        <v>5641YALANDA</v>
      </c>
      <c r="M2787" t="s">
        <v>3264</v>
      </c>
    </row>
    <row r="2788" spans="1:13">
      <c r="A2788" t="s">
        <v>3431</v>
      </c>
      <c r="B2788" t="s">
        <v>3432</v>
      </c>
      <c r="C2788" t="s">
        <v>112</v>
      </c>
      <c r="D2788">
        <v>4</v>
      </c>
      <c r="E2788">
        <v>0</v>
      </c>
      <c r="F2788">
        <v>0</v>
      </c>
      <c r="H2788" t="s">
        <v>155</v>
      </c>
      <c r="I2788">
        <f t="shared" si="129"/>
        <v>0</v>
      </c>
      <c r="J2788">
        <f t="shared" si="130"/>
        <v>0</v>
      </c>
      <c r="L2788" t="str">
        <f t="shared" si="131"/>
        <v>5640CAMPOONA</v>
      </c>
      <c r="M2788" t="s">
        <v>3264</v>
      </c>
    </row>
    <row r="2789" spans="1:13">
      <c r="A2789" t="s">
        <v>3431</v>
      </c>
      <c r="B2789" t="s">
        <v>3433</v>
      </c>
      <c r="C2789" t="s">
        <v>112</v>
      </c>
      <c r="D2789">
        <v>4</v>
      </c>
      <c r="E2789">
        <v>0</v>
      </c>
      <c r="F2789">
        <v>0</v>
      </c>
      <c r="H2789" t="s">
        <v>155</v>
      </c>
      <c r="I2789">
        <f t="shared" si="129"/>
        <v>0</v>
      </c>
      <c r="J2789">
        <f t="shared" si="130"/>
        <v>0</v>
      </c>
      <c r="L2789" t="str">
        <f t="shared" si="131"/>
        <v>5640CLEVE</v>
      </c>
      <c r="M2789" t="s">
        <v>3264</v>
      </c>
    </row>
    <row r="2790" spans="1:13">
      <c r="A2790" t="s">
        <v>3431</v>
      </c>
      <c r="B2790" t="s">
        <v>3434</v>
      </c>
      <c r="C2790" t="s">
        <v>112</v>
      </c>
      <c r="D2790">
        <v>4</v>
      </c>
      <c r="E2790">
        <v>0</v>
      </c>
      <c r="F2790">
        <v>0</v>
      </c>
      <c r="H2790" t="s">
        <v>155</v>
      </c>
      <c r="I2790">
        <f t="shared" si="129"/>
        <v>0</v>
      </c>
      <c r="J2790">
        <f t="shared" si="130"/>
        <v>0</v>
      </c>
      <c r="L2790" t="str">
        <f t="shared" si="131"/>
        <v>5640JAMIESON</v>
      </c>
      <c r="M2790" t="s">
        <v>3264</v>
      </c>
    </row>
    <row r="2791" spans="1:13">
      <c r="A2791" t="s">
        <v>3431</v>
      </c>
      <c r="B2791" t="s">
        <v>3435</v>
      </c>
      <c r="C2791" t="s">
        <v>112</v>
      </c>
      <c r="D2791">
        <v>4</v>
      </c>
      <c r="E2791">
        <v>0</v>
      </c>
      <c r="F2791">
        <v>0</v>
      </c>
      <c r="H2791" t="s">
        <v>155</v>
      </c>
      <c r="I2791">
        <f t="shared" si="129"/>
        <v>0</v>
      </c>
      <c r="J2791">
        <f t="shared" si="130"/>
        <v>0</v>
      </c>
      <c r="L2791" t="str">
        <f t="shared" si="131"/>
        <v>5640WADDIKEE</v>
      </c>
      <c r="M2791" t="s">
        <v>3264</v>
      </c>
    </row>
    <row r="2792" spans="1:13">
      <c r="A2792" t="s">
        <v>3436</v>
      </c>
      <c r="B2792" t="s">
        <v>3437</v>
      </c>
      <c r="C2792" t="s">
        <v>112</v>
      </c>
      <c r="D2792">
        <v>4</v>
      </c>
      <c r="E2792">
        <v>0</v>
      </c>
      <c r="F2792">
        <v>0</v>
      </c>
      <c r="H2792" t="s">
        <v>103</v>
      </c>
      <c r="I2792">
        <f t="shared" si="129"/>
        <v>0</v>
      </c>
      <c r="J2792">
        <f t="shared" si="130"/>
        <v>0</v>
      </c>
      <c r="L2792" t="str">
        <f t="shared" si="131"/>
        <v>5633BOONERDO</v>
      </c>
      <c r="M2792" t="s">
        <v>3264</v>
      </c>
    </row>
    <row r="2793" spans="1:13">
      <c r="A2793" t="s">
        <v>3436</v>
      </c>
      <c r="B2793" t="s">
        <v>3438</v>
      </c>
      <c r="C2793" t="s">
        <v>112</v>
      </c>
      <c r="D2793">
        <v>4</v>
      </c>
      <c r="E2793">
        <v>0</v>
      </c>
      <c r="F2793">
        <v>0</v>
      </c>
      <c r="H2793" t="s">
        <v>103</v>
      </c>
      <c r="I2793">
        <f t="shared" si="129"/>
        <v>0</v>
      </c>
      <c r="J2793">
        <f t="shared" si="130"/>
        <v>0</v>
      </c>
      <c r="L2793" t="str">
        <f t="shared" si="131"/>
        <v>5633LOCK</v>
      </c>
      <c r="M2793" t="s">
        <v>3264</v>
      </c>
    </row>
    <row r="2794" spans="1:13">
      <c r="A2794" t="s">
        <v>3439</v>
      </c>
      <c r="B2794" t="s">
        <v>3440</v>
      </c>
      <c r="C2794" t="s">
        <v>112</v>
      </c>
      <c r="D2794">
        <v>4</v>
      </c>
      <c r="E2794">
        <v>0</v>
      </c>
      <c r="F2794">
        <v>0</v>
      </c>
      <c r="H2794" t="s">
        <v>155</v>
      </c>
      <c r="I2794">
        <f t="shared" si="129"/>
        <v>0</v>
      </c>
      <c r="J2794">
        <f t="shared" si="130"/>
        <v>0</v>
      </c>
      <c r="L2794" t="str">
        <f t="shared" si="131"/>
        <v>5632KAPINNIE</v>
      </c>
      <c r="M2794" t="s">
        <v>3264</v>
      </c>
    </row>
    <row r="2795" spans="1:13">
      <c r="A2795" t="s">
        <v>3439</v>
      </c>
      <c r="B2795" t="s">
        <v>3441</v>
      </c>
      <c r="C2795" t="s">
        <v>112</v>
      </c>
      <c r="D2795">
        <v>4</v>
      </c>
      <c r="E2795">
        <v>0</v>
      </c>
      <c r="F2795">
        <v>0</v>
      </c>
      <c r="H2795" t="s">
        <v>155</v>
      </c>
      <c r="I2795">
        <f t="shared" si="129"/>
        <v>0</v>
      </c>
      <c r="J2795">
        <f t="shared" si="130"/>
        <v>0</v>
      </c>
      <c r="L2795" t="str">
        <f t="shared" si="131"/>
        <v>5632YEELANNA</v>
      </c>
      <c r="M2795" t="s">
        <v>3264</v>
      </c>
    </row>
    <row r="2796" spans="1:13">
      <c r="A2796" t="s">
        <v>3442</v>
      </c>
      <c r="B2796" t="s">
        <v>3443</v>
      </c>
      <c r="C2796" t="s">
        <v>112</v>
      </c>
      <c r="D2796">
        <v>4</v>
      </c>
      <c r="E2796">
        <v>0</v>
      </c>
      <c r="F2796">
        <v>0</v>
      </c>
      <c r="H2796" t="s">
        <v>155</v>
      </c>
      <c r="I2796">
        <f t="shared" si="129"/>
        <v>0</v>
      </c>
      <c r="J2796">
        <f t="shared" si="130"/>
        <v>0</v>
      </c>
      <c r="L2796" t="str">
        <f t="shared" si="131"/>
        <v>5631COCKALEECHIE</v>
      </c>
      <c r="M2796" t="s">
        <v>3264</v>
      </c>
    </row>
    <row r="2797" spans="1:13">
      <c r="A2797" t="s">
        <v>3442</v>
      </c>
      <c r="B2797" t="s">
        <v>3444</v>
      </c>
      <c r="C2797" t="s">
        <v>112</v>
      </c>
      <c r="D2797">
        <v>4</v>
      </c>
      <c r="E2797">
        <v>0</v>
      </c>
      <c r="F2797">
        <v>0</v>
      </c>
      <c r="H2797" t="s">
        <v>155</v>
      </c>
      <c r="I2797">
        <f t="shared" si="129"/>
        <v>0</v>
      </c>
      <c r="J2797">
        <f t="shared" si="130"/>
        <v>0</v>
      </c>
      <c r="L2797" t="str">
        <f t="shared" si="131"/>
        <v>5631CUMMINS</v>
      </c>
      <c r="M2797" t="s">
        <v>3264</v>
      </c>
    </row>
    <row r="2798" spans="1:13">
      <c r="A2798" t="s">
        <v>3445</v>
      </c>
      <c r="B2798" t="s">
        <v>3446</v>
      </c>
      <c r="C2798" t="s">
        <v>112</v>
      </c>
      <c r="D2798">
        <v>4</v>
      </c>
      <c r="E2798">
        <v>0</v>
      </c>
      <c r="F2798">
        <v>0</v>
      </c>
      <c r="H2798" t="s">
        <v>155</v>
      </c>
      <c r="I2798">
        <f t="shared" si="129"/>
        <v>0</v>
      </c>
      <c r="J2798">
        <f t="shared" si="130"/>
        <v>0</v>
      </c>
      <c r="L2798" t="str">
        <f t="shared" si="131"/>
        <v>5630EDILLILIE</v>
      </c>
      <c r="M2798" t="s">
        <v>3264</v>
      </c>
    </row>
    <row r="2799" spans="1:13">
      <c r="A2799" t="s">
        <v>3447</v>
      </c>
      <c r="B2799" t="s">
        <v>3448</v>
      </c>
      <c r="C2799" t="s">
        <v>112</v>
      </c>
      <c r="D2799">
        <v>3</v>
      </c>
      <c r="E2799">
        <v>0</v>
      </c>
      <c r="F2799">
        <v>0</v>
      </c>
      <c r="H2799" t="s">
        <v>155</v>
      </c>
      <c r="I2799">
        <f t="shared" si="129"/>
        <v>0</v>
      </c>
      <c r="J2799">
        <f t="shared" si="130"/>
        <v>0</v>
      </c>
      <c r="L2799" t="str">
        <f t="shared" si="131"/>
        <v>5609WHYALLA JENKINS</v>
      </c>
      <c r="M2799" t="s">
        <v>3264</v>
      </c>
    </row>
    <row r="2800" spans="1:13">
      <c r="A2800" t="s">
        <v>3449</v>
      </c>
      <c r="B2800" t="s">
        <v>3450</v>
      </c>
      <c r="C2800" t="s">
        <v>112</v>
      </c>
      <c r="D2800">
        <v>3</v>
      </c>
      <c r="E2800">
        <v>0</v>
      </c>
      <c r="F2800">
        <v>0</v>
      </c>
      <c r="H2800" t="s">
        <v>155</v>
      </c>
      <c r="I2800">
        <f t="shared" si="129"/>
        <v>0</v>
      </c>
      <c r="J2800">
        <f t="shared" si="130"/>
        <v>0</v>
      </c>
      <c r="L2800" t="str">
        <f t="shared" si="131"/>
        <v>5608WHYALLA NORRIE</v>
      </c>
      <c r="M2800" t="s">
        <v>3264</v>
      </c>
    </row>
    <row r="2801" spans="1:13">
      <c r="A2801" t="s">
        <v>3449</v>
      </c>
      <c r="B2801" t="s">
        <v>3451</v>
      </c>
      <c r="C2801" t="s">
        <v>112</v>
      </c>
      <c r="D2801">
        <v>3</v>
      </c>
      <c r="E2801">
        <v>0</v>
      </c>
      <c r="F2801">
        <v>0</v>
      </c>
      <c r="H2801" t="s">
        <v>155</v>
      </c>
      <c r="I2801">
        <f t="shared" si="129"/>
        <v>0</v>
      </c>
      <c r="J2801">
        <f t="shared" si="130"/>
        <v>0</v>
      </c>
      <c r="L2801" t="str">
        <f t="shared" si="131"/>
        <v>5608WHYALLA NORRIE EAST</v>
      </c>
      <c r="M2801" t="s">
        <v>3264</v>
      </c>
    </row>
    <row r="2802" spans="1:13">
      <c r="A2802" t="s">
        <v>3449</v>
      </c>
      <c r="B2802" t="s">
        <v>3452</v>
      </c>
      <c r="C2802" t="s">
        <v>112</v>
      </c>
      <c r="D2802">
        <v>3</v>
      </c>
      <c r="E2802">
        <v>0</v>
      </c>
      <c r="F2802">
        <v>0</v>
      </c>
      <c r="H2802" t="s">
        <v>155</v>
      </c>
      <c r="I2802">
        <f t="shared" si="129"/>
        <v>0</v>
      </c>
      <c r="J2802">
        <f t="shared" si="130"/>
        <v>0</v>
      </c>
      <c r="L2802" t="str">
        <f t="shared" si="131"/>
        <v>5608WHYALLA NORRIE NORTH</v>
      </c>
      <c r="M2802" t="s">
        <v>3264</v>
      </c>
    </row>
    <row r="2803" spans="1:13">
      <c r="A2803" t="s">
        <v>3449</v>
      </c>
      <c r="B2803" t="s">
        <v>3453</v>
      </c>
      <c r="C2803" t="s">
        <v>112</v>
      </c>
      <c r="D2803">
        <v>3</v>
      </c>
      <c r="E2803">
        <v>0</v>
      </c>
      <c r="F2803">
        <v>0</v>
      </c>
      <c r="H2803" t="s">
        <v>155</v>
      </c>
      <c r="I2803">
        <f t="shared" si="129"/>
        <v>0</v>
      </c>
      <c r="J2803">
        <f t="shared" si="130"/>
        <v>0</v>
      </c>
      <c r="L2803" t="str">
        <f t="shared" si="131"/>
        <v>5608WHYALLA STUART</v>
      </c>
      <c r="M2803" t="s">
        <v>3264</v>
      </c>
    </row>
    <row r="2804" spans="1:13">
      <c r="A2804" t="s">
        <v>3454</v>
      </c>
      <c r="B2804" t="s">
        <v>3455</v>
      </c>
      <c r="C2804" t="s">
        <v>112</v>
      </c>
      <c r="D2804">
        <v>4</v>
      </c>
      <c r="E2804">
        <v>0</v>
      </c>
      <c r="F2804">
        <v>0</v>
      </c>
      <c r="H2804" t="s">
        <v>155</v>
      </c>
      <c r="I2804">
        <f t="shared" si="129"/>
        <v>0</v>
      </c>
      <c r="J2804">
        <f t="shared" si="130"/>
        <v>0</v>
      </c>
      <c r="L2804" t="str">
        <f t="shared" si="131"/>
        <v>5607BOSTON</v>
      </c>
      <c r="M2804" t="s">
        <v>3264</v>
      </c>
    </row>
    <row r="2805" spans="1:13">
      <c r="A2805" t="s">
        <v>3454</v>
      </c>
      <c r="B2805" t="s">
        <v>3456</v>
      </c>
      <c r="C2805" t="s">
        <v>112</v>
      </c>
      <c r="D2805">
        <v>4</v>
      </c>
      <c r="E2805">
        <v>0</v>
      </c>
      <c r="F2805">
        <v>0</v>
      </c>
      <c r="H2805" t="s">
        <v>155</v>
      </c>
      <c r="I2805">
        <f t="shared" si="129"/>
        <v>0</v>
      </c>
      <c r="J2805">
        <f t="shared" si="130"/>
        <v>0</v>
      </c>
      <c r="L2805" t="str">
        <f t="shared" si="131"/>
        <v>5607BROOKER</v>
      </c>
      <c r="M2805" t="s">
        <v>3264</v>
      </c>
    </row>
    <row r="2806" spans="1:13">
      <c r="A2806" t="s">
        <v>3454</v>
      </c>
      <c r="B2806" t="s">
        <v>3457</v>
      </c>
      <c r="C2806" t="s">
        <v>112</v>
      </c>
      <c r="D2806">
        <v>4</v>
      </c>
      <c r="E2806">
        <v>0</v>
      </c>
      <c r="F2806">
        <v>0</v>
      </c>
      <c r="H2806" t="s">
        <v>155</v>
      </c>
      <c r="I2806">
        <f t="shared" si="129"/>
        <v>0</v>
      </c>
      <c r="J2806">
        <f t="shared" si="130"/>
        <v>0</v>
      </c>
      <c r="L2806" t="str">
        <f t="shared" si="131"/>
        <v>5607CHARLTON GULLY</v>
      </c>
      <c r="M2806" t="s">
        <v>3264</v>
      </c>
    </row>
    <row r="2807" spans="1:13">
      <c r="A2807" t="s">
        <v>3454</v>
      </c>
      <c r="B2807" t="s">
        <v>3458</v>
      </c>
      <c r="C2807" t="s">
        <v>112</v>
      </c>
      <c r="D2807">
        <v>4</v>
      </c>
      <c r="E2807">
        <v>0</v>
      </c>
      <c r="F2807">
        <v>0</v>
      </c>
      <c r="H2807" t="s">
        <v>155</v>
      </c>
      <c r="I2807">
        <f t="shared" si="129"/>
        <v>0</v>
      </c>
      <c r="J2807">
        <f t="shared" si="130"/>
        <v>0</v>
      </c>
      <c r="L2807" t="str">
        <f t="shared" si="131"/>
        <v>5607COFFIN BAY</v>
      </c>
      <c r="M2807" t="s">
        <v>3264</v>
      </c>
    </row>
    <row r="2808" spans="1:13">
      <c r="A2808" t="s">
        <v>3454</v>
      </c>
      <c r="B2808" t="s">
        <v>3459</v>
      </c>
      <c r="C2808" t="s">
        <v>112</v>
      </c>
      <c r="D2808">
        <v>4</v>
      </c>
      <c r="E2808">
        <v>0</v>
      </c>
      <c r="F2808">
        <v>0</v>
      </c>
      <c r="H2808" t="s">
        <v>155</v>
      </c>
      <c r="I2808">
        <f t="shared" si="129"/>
        <v>0</v>
      </c>
      <c r="J2808">
        <f t="shared" si="130"/>
        <v>0</v>
      </c>
      <c r="L2808" t="str">
        <f t="shared" si="131"/>
        <v>5607COOMUNGA</v>
      </c>
      <c r="M2808" t="s">
        <v>3264</v>
      </c>
    </row>
    <row r="2809" spans="1:13">
      <c r="A2809" t="s">
        <v>3454</v>
      </c>
      <c r="B2809" t="s">
        <v>3460</v>
      </c>
      <c r="C2809" t="s">
        <v>112</v>
      </c>
      <c r="D2809">
        <v>4</v>
      </c>
      <c r="E2809">
        <v>0</v>
      </c>
      <c r="F2809">
        <v>0</v>
      </c>
      <c r="H2809" t="s">
        <v>155</v>
      </c>
      <c r="I2809">
        <f t="shared" si="129"/>
        <v>0</v>
      </c>
      <c r="J2809">
        <f t="shared" si="130"/>
        <v>0</v>
      </c>
      <c r="L2809" t="str">
        <f t="shared" si="131"/>
        <v>5607COULTA</v>
      </c>
      <c r="M2809" t="s">
        <v>3264</v>
      </c>
    </row>
    <row r="2810" spans="1:13">
      <c r="A2810" t="s">
        <v>3454</v>
      </c>
      <c r="B2810" t="s">
        <v>3461</v>
      </c>
      <c r="C2810" t="s">
        <v>112</v>
      </c>
      <c r="D2810">
        <v>4</v>
      </c>
      <c r="E2810">
        <v>0</v>
      </c>
      <c r="F2810">
        <v>0</v>
      </c>
      <c r="H2810" t="s">
        <v>155</v>
      </c>
      <c r="I2810">
        <f t="shared" si="129"/>
        <v>0</v>
      </c>
      <c r="J2810">
        <f t="shared" si="130"/>
        <v>0</v>
      </c>
      <c r="L2810" t="str">
        <f t="shared" si="131"/>
        <v>5607DUCK PONDS</v>
      </c>
      <c r="M2810" t="s">
        <v>3264</v>
      </c>
    </row>
    <row r="2811" spans="1:13">
      <c r="A2811" t="s">
        <v>3454</v>
      </c>
      <c r="B2811" t="s">
        <v>3462</v>
      </c>
      <c r="C2811" t="s">
        <v>112</v>
      </c>
      <c r="D2811">
        <v>4</v>
      </c>
      <c r="E2811">
        <v>0</v>
      </c>
      <c r="F2811">
        <v>0</v>
      </c>
      <c r="H2811" t="s">
        <v>155</v>
      </c>
      <c r="I2811">
        <f t="shared" si="129"/>
        <v>0</v>
      </c>
      <c r="J2811">
        <f t="shared" si="130"/>
        <v>0</v>
      </c>
      <c r="L2811" t="str">
        <f t="shared" si="131"/>
        <v>5607FARM BEACH</v>
      </c>
      <c r="M2811" t="s">
        <v>3264</v>
      </c>
    </row>
    <row r="2812" spans="1:13">
      <c r="A2812" t="s">
        <v>3454</v>
      </c>
      <c r="B2812" t="s">
        <v>3463</v>
      </c>
      <c r="C2812" t="s">
        <v>112</v>
      </c>
      <c r="D2812">
        <v>4</v>
      </c>
      <c r="E2812">
        <v>0</v>
      </c>
      <c r="F2812">
        <v>0</v>
      </c>
      <c r="H2812" t="s">
        <v>155</v>
      </c>
      <c r="I2812">
        <f t="shared" si="129"/>
        <v>0</v>
      </c>
      <c r="J2812">
        <f t="shared" si="130"/>
        <v>0</v>
      </c>
      <c r="L2812" t="str">
        <f t="shared" si="131"/>
        <v>5607FOUNTAIN</v>
      </c>
      <c r="M2812" t="s">
        <v>3264</v>
      </c>
    </row>
    <row r="2813" spans="1:13">
      <c r="A2813" t="s">
        <v>3454</v>
      </c>
      <c r="B2813" t="s">
        <v>3464</v>
      </c>
      <c r="C2813" t="s">
        <v>112</v>
      </c>
      <c r="D2813">
        <v>4</v>
      </c>
      <c r="E2813">
        <v>0</v>
      </c>
      <c r="F2813">
        <v>0</v>
      </c>
      <c r="H2813" t="s">
        <v>155</v>
      </c>
      <c r="I2813">
        <f t="shared" si="129"/>
        <v>0</v>
      </c>
      <c r="J2813">
        <f t="shared" si="130"/>
        <v>0</v>
      </c>
      <c r="L2813" t="str">
        <f t="shared" si="131"/>
        <v>5607GREEN PATCH</v>
      </c>
      <c r="M2813" t="s">
        <v>3264</v>
      </c>
    </row>
    <row r="2814" spans="1:13">
      <c r="A2814" t="s">
        <v>3454</v>
      </c>
      <c r="B2814" t="s">
        <v>3465</v>
      </c>
      <c r="C2814" t="s">
        <v>112</v>
      </c>
      <c r="D2814">
        <v>4</v>
      </c>
      <c r="E2814">
        <v>0</v>
      </c>
      <c r="F2814">
        <v>0</v>
      </c>
      <c r="H2814" t="s">
        <v>155</v>
      </c>
      <c r="I2814">
        <f t="shared" si="129"/>
        <v>0</v>
      </c>
      <c r="J2814">
        <f t="shared" si="130"/>
        <v>0</v>
      </c>
      <c r="L2814" t="str">
        <f t="shared" si="131"/>
        <v>5607HAWSON</v>
      </c>
      <c r="M2814" t="s">
        <v>3264</v>
      </c>
    </row>
    <row r="2815" spans="1:13">
      <c r="A2815" t="s">
        <v>3454</v>
      </c>
      <c r="B2815" t="s">
        <v>3466</v>
      </c>
      <c r="C2815" t="s">
        <v>112</v>
      </c>
      <c r="D2815">
        <v>4</v>
      </c>
      <c r="E2815">
        <v>0</v>
      </c>
      <c r="F2815">
        <v>0</v>
      </c>
      <c r="H2815" t="s">
        <v>155</v>
      </c>
      <c r="I2815">
        <f t="shared" si="129"/>
        <v>0</v>
      </c>
      <c r="J2815">
        <f t="shared" si="130"/>
        <v>0</v>
      </c>
      <c r="L2815" t="str">
        <f t="shared" si="131"/>
        <v>5607HORSE PENINSULA</v>
      </c>
      <c r="M2815" t="s">
        <v>3264</v>
      </c>
    </row>
    <row r="2816" spans="1:13">
      <c r="A2816" t="s">
        <v>3454</v>
      </c>
      <c r="B2816" t="s">
        <v>3467</v>
      </c>
      <c r="C2816" t="s">
        <v>112</v>
      </c>
      <c r="D2816">
        <v>4</v>
      </c>
      <c r="E2816">
        <v>0</v>
      </c>
      <c r="F2816">
        <v>0</v>
      </c>
      <c r="H2816" t="s">
        <v>155</v>
      </c>
      <c r="I2816">
        <f t="shared" si="129"/>
        <v>0</v>
      </c>
      <c r="J2816">
        <f t="shared" si="130"/>
        <v>0</v>
      </c>
      <c r="L2816" t="str">
        <f t="shared" si="131"/>
        <v>5607KARKOO</v>
      </c>
      <c r="M2816" t="s">
        <v>3264</v>
      </c>
    </row>
    <row r="2817" spans="1:13">
      <c r="A2817" t="s">
        <v>3454</v>
      </c>
      <c r="B2817" t="s">
        <v>3468</v>
      </c>
      <c r="C2817" t="s">
        <v>112</v>
      </c>
      <c r="D2817">
        <v>4</v>
      </c>
      <c r="E2817">
        <v>0</v>
      </c>
      <c r="F2817">
        <v>0</v>
      </c>
      <c r="H2817" t="s">
        <v>155</v>
      </c>
      <c r="I2817">
        <f t="shared" si="129"/>
        <v>0</v>
      </c>
      <c r="J2817">
        <f t="shared" si="130"/>
        <v>0</v>
      </c>
      <c r="L2817" t="str">
        <f t="shared" si="131"/>
        <v>5607KELLIDIE BAY</v>
      </c>
      <c r="M2817" t="s">
        <v>3264</v>
      </c>
    </row>
    <row r="2818" spans="1:13">
      <c r="A2818" t="s">
        <v>3454</v>
      </c>
      <c r="B2818" t="s">
        <v>3469</v>
      </c>
      <c r="C2818" t="s">
        <v>112</v>
      </c>
      <c r="D2818">
        <v>4</v>
      </c>
      <c r="E2818">
        <v>0</v>
      </c>
      <c r="F2818">
        <v>0</v>
      </c>
      <c r="H2818" t="s">
        <v>155</v>
      </c>
      <c r="I2818">
        <f t="shared" ref="I2818:I2881" si="132">IF(ISERROR(VLOOKUP(A2818,SelPostCode,1,FALSE)),0,1)</f>
        <v>0</v>
      </c>
      <c r="J2818">
        <f t="shared" ref="J2818:J2881" si="133">IF(I2818=0,0,IF(ISERROR(VLOOKUP(B2818,SelSuburb,1,FALSE)),0,1))</f>
        <v>0</v>
      </c>
      <c r="L2818" t="str">
        <f t="shared" ref="L2818:L2881" si="134">CONCATENATE(A2818,B2818)</f>
        <v>5607KIANA</v>
      </c>
      <c r="M2818" t="s">
        <v>3264</v>
      </c>
    </row>
    <row r="2819" spans="1:13">
      <c r="A2819" t="s">
        <v>3454</v>
      </c>
      <c r="B2819" t="s">
        <v>3470</v>
      </c>
      <c r="C2819" t="s">
        <v>112</v>
      </c>
      <c r="D2819">
        <v>4</v>
      </c>
      <c r="E2819">
        <v>0</v>
      </c>
      <c r="F2819">
        <v>0</v>
      </c>
      <c r="H2819" t="s">
        <v>155</v>
      </c>
      <c r="I2819">
        <f t="shared" si="132"/>
        <v>0</v>
      </c>
      <c r="J2819">
        <f t="shared" si="133"/>
        <v>0</v>
      </c>
      <c r="L2819" t="str">
        <f t="shared" si="134"/>
        <v>5607KOPPIO</v>
      </c>
      <c r="M2819" t="s">
        <v>3264</v>
      </c>
    </row>
    <row r="2820" spans="1:13">
      <c r="A2820" t="s">
        <v>3454</v>
      </c>
      <c r="B2820" t="s">
        <v>3471</v>
      </c>
      <c r="C2820" t="s">
        <v>112</v>
      </c>
      <c r="D2820">
        <v>4</v>
      </c>
      <c r="E2820">
        <v>0</v>
      </c>
      <c r="F2820">
        <v>0</v>
      </c>
      <c r="H2820" t="s">
        <v>155</v>
      </c>
      <c r="I2820">
        <f t="shared" si="132"/>
        <v>0</v>
      </c>
      <c r="J2820">
        <f t="shared" si="133"/>
        <v>0</v>
      </c>
      <c r="L2820" t="str">
        <f t="shared" si="134"/>
        <v>5607LINCOLN NATIONAL PARK</v>
      </c>
      <c r="M2820" t="s">
        <v>3264</v>
      </c>
    </row>
    <row r="2821" spans="1:13">
      <c r="A2821" t="s">
        <v>3454</v>
      </c>
      <c r="B2821" t="s">
        <v>3472</v>
      </c>
      <c r="C2821" t="s">
        <v>112</v>
      </c>
      <c r="D2821">
        <v>4</v>
      </c>
      <c r="E2821">
        <v>0</v>
      </c>
      <c r="F2821">
        <v>0</v>
      </c>
      <c r="H2821" t="s">
        <v>155</v>
      </c>
      <c r="I2821">
        <f t="shared" si="132"/>
        <v>0</v>
      </c>
      <c r="J2821">
        <f t="shared" si="133"/>
        <v>0</v>
      </c>
      <c r="L2821" t="str">
        <f t="shared" si="134"/>
        <v>5607LIPSON</v>
      </c>
      <c r="M2821" t="s">
        <v>3264</v>
      </c>
    </row>
    <row r="2822" spans="1:13">
      <c r="A2822" t="s">
        <v>3454</v>
      </c>
      <c r="B2822" t="s">
        <v>3473</v>
      </c>
      <c r="C2822" t="s">
        <v>112</v>
      </c>
      <c r="D2822">
        <v>4</v>
      </c>
      <c r="E2822">
        <v>0</v>
      </c>
      <c r="F2822">
        <v>0</v>
      </c>
      <c r="H2822" t="s">
        <v>155</v>
      </c>
      <c r="I2822">
        <f t="shared" si="132"/>
        <v>0</v>
      </c>
      <c r="J2822">
        <f t="shared" si="133"/>
        <v>0</v>
      </c>
      <c r="L2822" t="str">
        <f t="shared" si="134"/>
        <v>5607LITTLE DOUGLAS</v>
      </c>
      <c r="M2822" t="s">
        <v>3264</v>
      </c>
    </row>
    <row r="2823" spans="1:13">
      <c r="A2823" t="s">
        <v>3454</v>
      </c>
      <c r="B2823" t="s">
        <v>3474</v>
      </c>
      <c r="C2823" t="s">
        <v>112</v>
      </c>
      <c r="D2823">
        <v>4</v>
      </c>
      <c r="E2823">
        <v>0</v>
      </c>
      <c r="F2823">
        <v>0</v>
      </c>
      <c r="H2823" t="s">
        <v>155</v>
      </c>
      <c r="I2823">
        <f t="shared" si="132"/>
        <v>0</v>
      </c>
      <c r="J2823">
        <f t="shared" si="133"/>
        <v>0</v>
      </c>
      <c r="L2823" t="str">
        <f t="shared" si="134"/>
        <v>5607LOUTH BAY</v>
      </c>
      <c r="M2823" t="s">
        <v>3264</v>
      </c>
    </row>
    <row r="2824" spans="1:13">
      <c r="A2824" t="s">
        <v>3454</v>
      </c>
      <c r="B2824" t="s">
        <v>3475</v>
      </c>
      <c r="C2824" t="s">
        <v>112</v>
      </c>
      <c r="D2824">
        <v>4</v>
      </c>
      <c r="E2824">
        <v>0</v>
      </c>
      <c r="F2824">
        <v>0</v>
      </c>
      <c r="H2824" t="s">
        <v>155</v>
      </c>
      <c r="I2824">
        <f t="shared" si="132"/>
        <v>0</v>
      </c>
      <c r="J2824">
        <f t="shared" si="133"/>
        <v>0</v>
      </c>
      <c r="L2824" t="str">
        <f t="shared" si="134"/>
        <v>5607MITCHELL</v>
      </c>
      <c r="M2824" t="s">
        <v>3264</v>
      </c>
    </row>
    <row r="2825" spans="1:13">
      <c r="A2825" t="s">
        <v>3454</v>
      </c>
      <c r="B2825" t="s">
        <v>3476</v>
      </c>
      <c r="C2825" t="s">
        <v>112</v>
      </c>
      <c r="D2825">
        <v>4</v>
      </c>
      <c r="E2825">
        <v>0</v>
      </c>
      <c r="F2825">
        <v>0</v>
      </c>
      <c r="H2825" t="s">
        <v>155</v>
      </c>
      <c r="I2825">
        <f t="shared" si="132"/>
        <v>0</v>
      </c>
      <c r="J2825">
        <f t="shared" si="133"/>
        <v>0</v>
      </c>
      <c r="L2825" t="str">
        <f t="shared" si="134"/>
        <v>5607MOODY</v>
      </c>
      <c r="M2825" t="s">
        <v>3264</v>
      </c>
    </row>
    <row r="2826" spans="1:13">
      <c r="A2826" t="s">
        <v>3454</v>
      </c>
      <c r="B2826" t="s">
        <v>3477</v>
      </c>
      <c r="C2826" t="s">
        <v>112</v>
      </c>
      <c r="D2826">
        <v>4</v>
      </c>
      <c r="E2826">
        <v>0</v>
      </c>
      <c r="F2826">
        <v>0</v>
      </c>
      <c r="H2826" t="s">
        <v>155</v>
      </c>
      <c r="I2826">
        <f t="shared" si="132"/>
        <v>0</v>
      </c>
      <c r="J2826">
        <f t="shared" si="133"/>
        <v>0</v>
      </c>
      <c r="L2826" t="str">
        <f t="shared" si="134"/>
        <v>5607MOUNT DRUMMOND</v>
      </c>
      <c r="M2826" t="s">
        <v>3264</v>
      </c>
    </row>
    <row r="2827" spans="1:13">
      <c r="A2827" t="s">
        <v>3454</v>
      </c>
      <c r="B2827" t="s">
        <v>3478</v>
      </c>
      <c r="C2827" t="s">
        <v>112</v>
      </c>
      <c r="D2827">
        <v>4</v>
      </c>
      <c r="E2827">
        <v>0</v>
      </c>
      <c r="F2827">
        <v>0</v>
      </c>
      <c r="H2827" t="s">
        <v>155</v>
      </c>
      <c r="I2827">
        <f t="shared" si="132"/>
        <v>0</v>
      </c>
      <c r="J2827">
        <f t="shared" si="133"/>
        <v>0</v>
      </c>
      <c r="L2827" t="str">
        <f t="shared" si="134"/>
        <v>5607MOUNT DUTTON BAY</v>
      </c>
      <c r="M2827" t="s">
        <v>3264</v>
      </c>
    </row>
    <row r="2828" spans="1:13">
      <c r="A2828" t="s">
        <v>3454</v>
      </c>
      <c r="B2828" t="s">
        <v>3479</v>
      </c>
      <c r="C2828" t="s">
        <v>112</v>
      </c>
      <c r="D2828">
        <v>4</v>
      </c>
      <c r="E2828">
        <v>0</v>
      </c>
      <c r="F2828">
        <v>0</v>
      </c>
      <c r="H2828" t="s">
        <v>155</v>
      </c>
      <c r="I2828">
        <f t="shared" si="132"/>
        <v>0</v>
      </c>
      <c r="J2828">
        <f t="shared" si="133"/>
        <v>0</v>
      </c>
      <c r="L2828" t="str">
        <f t="shared" si="134"/>
        <v>5607MOUNT HOPE</v>
      </c>
      <c r="M2828" t="s">
        <v>3264</v>
      </c>
    </row>
    <row r="2829" spans="1:13">
      <c r="A2829" t="s">
        <v>3454</v>
      </c>
      <c r="B2829" t="s">
        <v>3480</v>
      </c>
      <c r="C2829" t="s">
        <v>112</v>
      </c>
      <c r="D2829">
        <v>4</v>
      </c>
      <c r="E2829">
        <v>0</v>
      </c>
      <c r="F2829">
        <v>0</v>
      </c>
      <c r="H2829" t="s">
        <v>155</v>
      </c>
      <c r="I2829">
        <f t="shared" si="132"/>
        <v>0</v>
      </c>
      <c r="J2829">
        <f t="shared" si="133"/>
        <v>0</v>
      </c>
      <c r="L2829" t="str">
        <f t="shared" si="134"/>
        <v>5607MURDINGA</v>
      </c>
      <c r="M2829" t="s">
        <v>3264</v>
      </c>
    </row>
    <row r="2830" spans="1:13">
      <c r="A2830" t="s">
        <v>3454</v>
      </c>
      <c r="B2830" t="s">
        <v>3481</v>
      </c>
      <c r="C2830" t="s">
        <v>112</v>
      </c>
      <c r="D2830">
        <v>4</v>
      </c>
      <c r="E2830">
        <v>0</v>
      </c>
      <c r="F2830">
        <v>0</v>
      </c>
      <c r="H2830" t="s">
        <v>155</v>
      </c>
      <c r="I2830">
        <f t="shared" si="132"/>
        <v>0</v>
      </c>
      <c r="J2830">
        <f t="shared" si="133"/>
        <v>0</v>
      </c>
      <c r="L2830" t="str">
        <f t="shared" si="134"/>
        <v>5607NORTH SHIELDS</v>
      </c>
      <c r="M2830" t="s">
        <v>3264</v>
      </c>
    </row>
    <row r="2831" spans="1:13">
      <c r="A2831" t="s">
        <v>3454</v>
      </c>
      <c r="B2831" t="s">
        <v>3482</v>
      </c>
      <c r="C2831" t="s">
        <v>112</v>
      </c>
      <c r="D2831">
        <v>4</v>
      </c>
      <c r="E2831">
        <v>0</v>
      </c>
      <c r="F2831">
        <v>0</v>
      </c>
      <c r="H2831" t="s">
        <v>155</v>
      </c>
      <c r="I2831">
        <f t="shared" si="132"/>
        <v>0</v>
      </c>
      <c r="J2831">
        <f t="shared" si="133"/>
        <v>0</v>
      </c>
      <c r="L2831" t="str">
        <f t="shared" si="134"/>
        <v>5607PEACHNA</v>
      </c>
      <c r="M2831" t="s">
        <v>3264</v>
      </c>
    </row>
    <row r="2832" spans="1:13">
      <c r="A2832" t="s">
        <v>3454</v>
      </c>
      <c r="B2832" t="s">
        <v>3483</v>
      </c>
      <c r="C2832" t="s">
        <v>112</v>
      </c>
      <c r="D2832">
        <v>4</v>
      </c>
      <c r="E2832">
        <v>0</v>
      </c>
      <c r="F2832">
        <v>0</v>
      </c>
      <c r="H2832" t="s">
        <v>155</v>
      </c>
      <c r="I2832">
        <f t="shared" si="132"/>
        <v>0</v>
      </c>
      <c r="J2832">
        <f t="shared" si="133"/>
        <v>0</v>
      </c>
      <c r="L2832" t="str">
        <f t="shared" si="134"/>
        <v>5607PEARLAH</v>
      </c>
      <c r="M2832" t="s">
        <v>3264</v>
      </c>
    </row>
    <row r="2833" spans="1:13">
      <c r="A2833" t="s">
        <v>3454</v>
      </c>
      <c r="B2833" t="s">
        <v>3484</v>
      </c>
      <c r="C2833" t="s">
        <v>112</v>
      </c>
      <c r="D2833">
        <v>4</v>
      </c>
      <c r="E2833">
        <v>0</v>
      </c>
      <c r="F2833">
        <v>0</v>
      </c>
      <c r="H2833" t="s">
        <v>155</v>
      </c>
      <c r="I2833">
        <f t="shared" si="132"/>
        <v>0</v>
      </c>
      <c r="J2833">
        <f t="shared" si="133"/>
        <v>0</v>
      </c>
      <c r="L2833" t="str">
        <f t="shared" si="134"/>
        <v>5607POINT BOSTON</v>
      </c>
      <c r="M2833" t="s">
        <v>3264</v>
      </c>
    </row>
    <row r="2834" spans="1:13">
      <c r="A2834" t="s">
        <v>3454</v>
      </c>
      <c r="B2834" t="s">
        <v>3485</v>
      </c>
      <c r="C2834" t="s">
        <v>112</v>
      </c>
      <c r="D2834">
        <v>4</v>
      </c>
      <c r="E2834">
        <v>0</v>
      </c>
      <c r="F2834">
        <v>0</v>
      </c>
      <c r="H2834" t="s">
        <v>155</v>
      </c>
      <c r="I2834">
        <f t="shared" si="132"/>
        <v>0</v>
      </c>
      <c r="J2834">
        <f t="shared" si="133"/>
        <v>0</v>
      </c>
      <c r="L2834" t="str">
        <f t="shared" si="134"/>
        <v>5607POONINDIE</v>
      </c>
      <c r="M2834" t="s">
        <v>3264</v>
      </c>
    </row>
    <row r="2835" spans="1:13">
      <c r="A2835" t="s">
        <v>3454</v>
      </c>
      <c r="B2835" t="s">
        <v>3486</v>
      </c>
      <c r="C2835" t="s">
        <v>112</v>
      </c>
      <c r="D2835">
        <v>4</v>
      </c>
      <c r="E2835">
        <v>0</v>
      </c>
      <c r="F2835">
        <v>0</v>
      </c>
      <c r="H2835" t="s">
        <v>155</v>
      </c>
      <c r="I2835">
        <f t="shared" si="132"/>
        <v>0</v>
      </c>
      <c r="J2835">
        <f t="shared" si="133"/>
        <v>0</v>
      </c>
      <c r="L2835" t="str">
        <f t="shared" si="134"/>
        <v>5607PORT LINCOLN</v>
      </c>
      <c r="M2835" t="s">
        <v>3264</v>
      </c>
    </row>
    <row r="2836" spans="1:13">
      <c r="A2836" t="s">
        <v>3454</v>
      </c>
      <c r="B2836" t="s">
        <v>3487</v>
      </c>
      <c r="C2836" t="s">
        <v>112</v>
      </c>
      <c r="D2836">
        <v>4</v>
      </c>
      <c r="E2836">
        <v>0</v>
      </c>
      <c r="F2836">
        <v>0</v>
      </c>
      <c r="H2836" t="s">
        <v>155</v>
      </c>
      <c r="I2836">
        <f t="shared" si="132"/>
        <v>0</v>
      </c>
      <c r="J2836">
        <f t="shared" si="133"/>
        <v>0</v>
      </c>
      <c r="L2836" t="str">
        <f t="shared" si="134"/>
        <v>5607SHERINGA</v>
      </c>
      <c r="M2836" t="s">
        <v>3264</v>
      </c>
    </row>
    <row r="2837" spans="1:13">
      <c r="A2837" t="s">
        <v>3454</v>
      </c>
      <c r="B2837" t="s">
        <v>3488</v>
      </c>
      <c r="C2837" t="s">
        <v>112</v>
      </c>
      <c r="D2837">
        <v>4</v>
      </c>
      <c r="E2837">
        <v>0</v>
      </c>
      <c r="F2837">
        <v>0</v>
      </c>
      <c r="H2837" t="s">
        <v>155</v>
      </c>
      <c r="I2837">
        <f t="shared" si="132"/>
        <v>0</v>
      </c>
      <c r="J2837">
        <f t="shared" si="133"/>
        <v>0</v>
      </c>
      <c r="L2837" t="str">
        <f t="shared" si="134"/>
        <v>5607SLEAFORD</v>
      </c>
      <c r="M2837" t="s">
        <v>3264</v>
      </c>
    </row>
    <row r="2838" spans="1:13">
      <c r="A2838" t="s">
        <v>3454</v>
      </c>
      <c r="B2838" t="s">
        <v>3489</v>
      </c>
      <c r="C2838" t="s">
        <v>112</v>
      </c>
      <c r="D2838">
        <v>4</v>
      </c>
      <c r="E2838">
        <v>0</v>
      </c>
      <c r="F2838">
        <v>0</v>
      </c>
      <c r="H2838" t="s">
        <v>155</v>
      </c>
      <c r="I2838">
        <f t="shared" si="132"/>
        <v>0</v>
      </c>
      <c r="J2838">
        <f t="shared" si="133"/>
        <v>0</v>
      </c>
      <c r="L2838" t="str">
        <f t="shared" si="134"/>
        <v>5607SULLIVAN</v>
      </c>
      <c r="M2838" t="s">
        <v>3264</v>
      </c>
    </row>
    <row r="2839" spans="1:13">
      <c r="A2839" t="s">
        <v>3454</v>
      </c>
      <c r="B2839" t="s">
        <v>3490</v>
      </c>
      <c r="C2839" t="s">
        <v>112</v>
      </c>
      <c r="D2839">
        <v>4</v>
      </c>
      <c r="E2839">
        <v>0</v>
      </c>
      <c r="F2839">
        <v>0</v>
      </c>
      <c r="H2839" t="s">
        <v>155</v>
      </c>
      <c r="I2839">
        <f t="shared" si="132"/>
        <v>0</v>
      </c>
      <c r="J2839">
        <f t="shared" si="133"/>
        <v>0</v>
      </c>
      <c r="L2839" t="str">
        <f t="shared" si="134"/>
        <v>5607TIATUKIA</v>
      </c>
      <c r="M2839" t="s">
        <v>3264</v>
      </c>
    </row>
    <row r="2840" spans="1:13">
      <c r="A2840" t="s">
        <v>3454</v>
      </c>
      <c r="B2840" t="s">
        <v>3491</v>
      </c>
      <c r="C2840" t="s">
        <v>112</v>
      </c>
      <c r="D2840">
        <v>4</v>
      </c>
      <c r="E2840">
        <v>0</v>
      </c>
      <c r="F2840">
        <v>0</v>
      </c>
      <c r="H2840" t="s">
        <v>155</v>
      </c>
      <c r="I2840">
        <f t="shared" si="132"/>
        <v>0</v>
      </c>
      <c r="J2840">
        <f t="shared" si="133"/>
        <v>0</v>
      </c>
      <c r="L2840" t="str">
        <f t="shared" si="134"/>
        <v>5607TOOLIGIE</v>
      </c>
      <c r="M2840" t="s">
        <v>3264</v>
      </c>
    </row>
    <row r="2841" spans="1:13">
      <c r="A2841" t="s">
        <v>3454</v>
      </c>
      <c r="B2841" t="s">
        <v>3492</v>
      </c>
      <c r="C2841" t="s">
        <v>112</v>
      </c>
      <c r="D2841">
        <v>4</v>
      </c>
      <c r="E2841">
        <v>0</v>
      </c>
      <c r="F2841">
        <v>0</v>
      </c>
      <c r="H2841" t="s">
        <v>155</v>
      </c>
      <c r="I2841">
        <f t="shared" si="132"/>
        <v>0</v>
      </c>
      <c r="J2841">
        <f t="shared" si="133"/>
        <v>0</v>
      </c>
      <c r="L2841" t="str">
        <f t="shared" si="134"/>
        <v>5607TOOTENILLA</v>
      </c>
      <c r="M2841" t="s">
        <v>3264</v>
      </c>
    </row>
    <row r="2842" spans="1:13">
      <c r="A2842" t="s">
        <v>3454</v>
      </c>
      <c r="B2842" t="s">
        <v>3493</v>
      </c>
      <c r="C2842" t="s">
        <v>112</v>
      </c>
      <c r="D2842">
        <v>4</v>
      </c>
      <c r="E2842">
        <v>0</v>
      </c>
      <c r="F2842">
        <v>0</v>
      </c>
      <c r="H2842" t="s">
        <v>155</v>
      </c>
      <c r="I2842">
        <f t="shared" si="132"/>
        <v>0</v>
      </c>
      <c r="J2842">
        <f t="shared" si="133"/>
        <v>0</v>
      </c>
      <c r="L2842" t="str">
        <f t="shared" si="134"/>
        <v>5607TULKA</v>
      </c>
      <c r="M2842" t="s">
        <v>3264</v>
      </c>
    </row>
    <row r="2843" spans="1:13">
      <c r="A2843" t="s">
        <v>3454</v>
      </c>
      <c r="B2843" t="s">
        <v>3494</v>
      </c>
      <c r="C2843" t="s">
        <v>112</v>
      </c>
      <c r="D2843">
        <v>4</v>
      </c>
      <c r="E2843">
        <v>0</v>
      </c>
      <c r="F2843">
        <v>0</v>
      </c>
      <c r="H2843" t="s">
        <v>155</v>
      </c>
      <c r="I2843">
        <f t="shared" si="132"/>
        <v>0</v>
      </c>
      <c r="J2843">
        <f t="shared" si="133"/>
        <v>0</v>
      </c>
      <c r="L2843" t="str">
        <f t="shared" si="134"/>
        <v>5607TULKA NORTH</v>
      </c>
      <c r="M2843" t="s">
        <v>3264</v>
      </c>
    </row>
    <row r="2844" spans="1:13">
      <c r="A2844" t="s">
        <v>3454</v>
      </c>
      <c r="B2844" t="s">
        <v>3495</v>
      </c>
      <c r="C2844" t="s">
        <v>112</v>
      </c>
      <c r="D2844">
        <v>4</v>
      </c>
      <c r="E2844">
        <v>0</v>
      </c>
      <c r="F2844">
        <v>0</v>
      </c>
      <c r="H2844" t="s">
        <v>155</v>
      </c>
      <c r="I2844">
        <f t="shared" si="132"/>
        <v>0</v>
      </c>
      <c r="J2844">
        <f t="shared" si="133"/>
        <v>0</v>
      </c>
      <c r="L2844" t="str">
        <f t="shared" si="134"/>
        <v>5607ULEY</v>
      </c>
      <c r="M2844" t="s">
        <v>3264</v>
      </c>
    </row>
    <row r="2845" spans="1:13">
      <c r="A2845" t="s">
        <v>3454</v>
      </c>
      <c r="B2845" t="s">
        <v>3496</v>
      </c>
      <c r="C2845" t="s">
        <v>112</v>
      </c>
      <c r="D2845">
        <v>4</v>
      </c>
      <c r="E2845">
        <v>0</v>
      </c>
      <c r="F2845">
        <v>0</v>
      </c>
      <c r="H2845" t="s">
        <v>155</v>
      </c>
      <c r="I2845">
        <f t="shared" si="132"/>
        <v>0</v>
      </c>
      <c r="J2845">
        <f t="shared" si="133"/>
        <v>0</v>
      </c>
      <c r="L2845" t="str">
        <f t="shared" si="134"/>
        <v>5607UNGARRA</v>
      </c>
      <c r="M2845" t="s">
        <v>3264</v>
      </c>
    </row>
    <row r="2846" spans="1:13">
      <c r="A2846" t="s">
        <v>3454</v>
      </c>
      <c r="B2846" t="s">
        <v>3497</v>
      </c>
      <c r="C2846" t="s">
        <v>112</v>
      </c>
      <c r="D2846">
        <v>4</v>
      </c>
      <c r="E2846">
        <v>0</v>
      </c>
      <c r="F2846">
        <v>0</v>
      </c>
      <c r="H2846" t="s">
        <v>155</v>
      </c>
      <c r="I2846">
        <f t="shared" si="132"/>
        <v>0</v>
      </c>
      <c r="J2846">
        <f t="shared" si="133"/>
        <v>0</v>
      </c>
      <c r="L2846" t="str">
        <f t="shared" si="134"/>
        <v>5607VENUS BAY</v>
      </c>
      <c r="M2846" t="s">
        <v>3264</v>
      </c>
    </row>
    <row r="2847" spans="1:13">
      <c r="A2847" t="s">
        <v>3454</v>
      </c>
      <c r="B2847" t="s">
        <v>3498</v>
      </c>
      <c r="C2847" t="s">
        <v>112</v>
      </c>
      <c r="D2847">
        <v>4</v>
      </c>
      <c r="E2847">
        <v>0</v>
      </c>
      <c r="F2847">
        <v>0</v>
      </c>
      <c r="H2847" t="s">
        <v>155</v>
      </c>
      <c r="I2847">
        <f t="shared" si="132"/>
        <v>0</v>
      </c>
      <c r="J2847">
        <f t="shared" si="133"/>
        <v>0</v>
      </c>
      <c r="L2847" t="str">
        <f t="shared" si="134"/>
        <v>5607WANGARY</v>
      </c>
      <c r="M2847" t="s">
        <v>3264</v>
      </c>
    </row>
    <row r="2848" spans="1:13">
      <c r="A2848" t="s">
        <v>3454</v>
      </c>
      <c r="B2848" t="s">
        <v>3499</v>
      </c>
      <c r="C2848" t="s">
        <v>112</v>
      </c>
      <c r="D2848">
        <v>4</v>
      </c>
      <c r="E2848">
        <v>0</v>
      </c>
      <c r="F2848">
        <v>0</v>
      </c>
      <c r="H2848" t="s">
        <v>155</v>
      </c>
      <c r="I2848">
        <f t="shared" si="132"/>
        <v>0</v>
      </c>
      <c r="J2848">
        <f t="shared" si="133"/>
        <v>0</v>
      </c>
      <c r="L2848" t="str">
        <f t="shared" si="134"/>
        <v>5607WANILLA</v>
      </c>
      <c r="M2848" t="s">
        <v>3264</v>
      </c>
    </row>
    <row r="2849" spans="1:13">
      <c r="A2849" t="s">
        <v>3454</v>
      </c>
      <c r="B2849" t="s">
        <v>3500</v>
      </c>
      <c r="C2849" t="s">
        <v>112</v>
      </c>
      <c r="D2849">
        <v>4</v>
      </c>
      <c r="E2849">
        <v>0</v>
      </c>
      <c r="F2849">
        <v>0</v>
      </c>
      <c r="H2849" t="s">
        <v>155</v>
      </c>
      <c r="I2849">
        <f t="shared" si="132"/>
        <v>0</v>
      </c>
      <c r="J2849">
        <f t="shared" si="133"/>
        <v>0</v>
      </c>
      <c r="L2849" t="str">
        <f t="shared" si="134"/>
        <v>5607WARRACHIE</v>
      </c>
      <c r="M2849" t="s">
        <v>3264</v>
      </c>
    </row>
    <row r="2850" spans="1:13">
      <c r="A2850" t="s">
        <v>3454</v>
      </c>
      <c r="B2850" t="s">
        <v>3501</v>
      </c>
      <c r="C2850" t="s">
        <v>112</v>
      </c>
      <c r="D2850">
        <v>4</v>
      </c>
      <c r="E2850">
        <v>0</v>
      </c>
      <c r="F2850">
        <v>0</v>
      </c>
      <c r="H2850" t="s">
        <v>155</v>
      </c>
      <c r="I2850">
        <f t="shared" si="132"/>
        <v>0</v>
      </c>
      <c r="J2850">
        <f t="shared" si="133"/>
        <v>0</v>
      </c>
      <c r="L2850" t="str">
        <f t="shared" si="134"/>
        <v>5607WARROW</v>
      </c>
      <c r="M2850" t="s">
        <v>3264</v>
      </c>
    </row>
    <row r="2851" spans="1:13">
      <c r="A2851" t="s">
        <v>3454</v>
      </c>
      <c r="B2851" t="s">
        <v>3502</v>
      </c>
      <c r="C2851" t="s">
        <v>112</v>
      </c>
      <c r="D2851">
        <v>4</v>
      </c>
      <c r="E2851">
        <v>0</v>
      </c>
      <c r="F2851">
        <v>0</v>
      </c>
      <c r="H2851" t="s">
        <v>155</v>
      </c>
      <c r="I2851">
        <f t="shared" si="132"/>
        <v>0</v>
      </c>
      <c r="J2851">
        <f t="shared" si="133"/>
        <v>0</v>
      </c>
      <c r="L2851" t="str">
        <f t="shared" si="134"/>
        <v>5607WARUNDA</v>
      </c>
      <c r="M2851" t="s">
        <v>3264</v>
      </c>
    </row>
    <row r="2852" spans="1:13">
      <c r="A2852" t="s">
        <v>3454</v>
      </c>
      <c r="B2852" t="s">
        <v>3503</v>
      </c>
      <c r="C2852" t="s">
        <v>112</v>
      </c>
      <c r="D2852">
        <v>4</v>
      </c>
      <c r="E2852">
        <v>0</v>
      </c>
      <c r="F2852">
        <v>0</v>
      </c>
      <c r="H2852" t="s">
        <v>155</v>
      </c>
      <c r="I2852">
        <f t="shared" si="132"/>
        <v>0</v>
      </c>
      <c r="J2852">
        <f t="shared" si="133"/>
        <v>0</v>
      </c>
      <c r="L2852" t="str">
        <f t="shared" si="134"/>
        <v>5607WHITES FLAT</v>
      </c>
      <c r="M2852" t="s">
        <v>3264</v>
      </c>
    </row>
    <row r="2853" spans="1:13">
      <c r="A2853" t="s">
        <v>3454</v>
      </c>
      <c r="B2853" t="s">
        <v>3504</v>
      </c>
      <c r="C2853" t="s">
        <v>112</v>
      </c>
      <c r="D2853">
        <v>4</v>
      </c>
      <c r="E2853">
        <v>0</v>
      </c>
      <c r="F2853">
        <v>0</v>
      </c>
      <c r="H2853" t="s">
        <v>155</v>
      </c>
      <c r="I2853">
        <f t="shared" si="132"/>
        <v>0</v>
      </c>
      <c r="J2853">
        <f t="shared" si="133"/>
        <v>0</v>
      </c>
      <c r="L2853" t="str">
        <f t="shared" si="134"/>
        <v>5607WHITES RIVER</v>
      </c>
      <c r="M2853" t="s">
        <v>3264</v>
      </c>
    </row>
    <row r="2854" spans="1:13">
      <c r="A2854" t="s">
        <v>3454</v>
      </c>
      <c r="B2854" t="s">
        <v>3505</v>
      </c>
      <c r="C2854" t="s">
        <v>112</v>
      </c>
      <c r="D2854">
        <v>4</v>
      </c>
      <c r="E2854">
        <v>0</v>
      </c>
      <c r="F2854">
        <v>0</v>
      </c>
      <c r="H2854" t="s">
        <v>155</v>
      </c>
      <c r="I2854">
        <f t="shared" si="132"/>
        <v>0</v>
      </c>
      <c r="J2854">
        <f t="shared" si="133"/>
        <v>0</v>
      </c>
      <c r="L2854" t="str">
        <f t="shared" si="134"/>
        <v>5607YALLUNDA FLAT</v>
      </c>
      <c r="M2854" t="s">
        <v>3264</v>
      </c>
    </row>
    <row r="2855" spans="1:13">
      <c r="A2855" t="s">
        <v>3506</v>
      </c>
      <c r="B2855" t="s">
        <v>3507</v>
      </c>
      <c r="C2855" t="s">
        <v>112</v>
      </c>
      <c r="D2855">
        <v>3</v>
      </c>
      <c r="E2855">
        <v>0</v>
      </c>
      <c r="F2855">
        <v>0</v>
      </c>
      <c r="H2855" t="s">
        <v>155</v>
      </c>
      <c r="I2855">
        <f t="shared" si="132"/>
        <v>0</v>
      </c>
      <c r="J2855">
        <f t="shared" si="133"/>
        <v>0</v>
      </c>
      <c r="L2855" t="str">
        <f t="shared" si="134"/>
        <v>5606KIRTON POINT</v>
      </c>
      <c r="M2855" t="s">
        <v>3264</v>
      </c>
    </row>
    <row r="2856" spans="1:13">
      <c r="A2856" t="s">
        <v>3506</v>
      </c>
      <c r="B2856" t="s">
        <v>3486</v>
      </c>
      <c r="C2856" t="s">
        <v>112</v>
      </c>
      <c r="D2856">
        <v>3</v>
      </c>
      <c r="E2856">
        <v>0</v>
      </c>
      <c r="F2856">
        <v>0</v>
      </c>
      <c r="H2856" t="s">
        <v>155</v>
      </c>
      <c r="I2856">
        <f t="shared" si="132"/>
        <v>0</v>
      </c>
      <c r="J2856">
        <f t="shared" si="133"/>
        <v>0</v>
      </c>
      <c r="L2856" t="str">
        <f t="shared" si="134"/>
        <v>5606PORT LINCOLN</v>
      </c>
      <c r="M2856" t="s">
        <v>3264</v>
      </c>
    </row>
    <row r="2857" spans="1:13">
      <c r="A2857" t="s">
        <v>3508</v>
      </c>
      <c r="B2857" t="s">
        <v>3163</v>
      </c>
      <c r="C2857" t="s">
        <v>112</v>
      </c>
      <c r="D2857">
        <v>4</v>
      </c>
      <c r="E2857">
        <v>0</v>
      </c>
      <c r="F2857">
        <v>0</v>
      </c>
      <c r="H2857" t="s">
        <v>155</v>
      </c>
      <c r="I2857">
        <f t="shared" si="132"/>
        <v>0</v>
      </c>
      <c r="J2857">
        <f t="shared" si="133"/>
        <v>0</v>
      </c>
      <c r="L2857" t="str">
        <f t="shared" si="134"/>
        <v>5605BUTLER</v>
      </c>
      <c r="M2857" t="s">
        <v>3264</v>
      </c>
    </row>
    <row r="2858" spans="1:13">
      <c r="A2858" t="s">
        <v>3508</v>
      </c>
      <c r="B2858" t="s">
        <v>3509</v>
      </c>
      <c r="C2858" t="s">
        <v>112</v>
      </c>
      <c r="D2858">
        <v>4</v>
      </c>
      <c r="E2858">
        <v>0</v>
      </c>
      <c r="F2858">
        <v>0</v>
      </c>
      <c r="H2858" t="s">
        <v>155</v>
      </c>
      <c r="I2858">
        <f t="shared" si="132"/>
        <v>0</v>
      </c>
      <c r="J2858">
        <f t="shared" si="133"/>
        <v>0</v>
      </c>
      <c r="L2858" t="str">
        <f t="shared" si="134"/>
        <v>5605TUMBY BAY</v>
      </c>
      <c r="M2858" t="s">
        <v>3264</v>
      </c>
    </row>
    <row r="2859" spans="1:13">
      <c r="A2859" t="s">
        <v>3510</v>
      </c>
      <c r="B2859" t="s">
        <v>3511</v>
      </c>
      <c r="C2859" t="s">
        <v>112</v>
      </c>
      <c r="D2859">
        <v>4</v>
      </c>
      <c r="E2859">
        <v>0</v>
      </c>
      <c r="F2859">
        <v>0</v>
      </c>
      <c r="H2859" t="s">
        <v>155</v>
      </c>
      <c r="I2859">
        <f t="shared" si="132"/>
        <v>0</v>
      </c>
      <c r="J2859">
        <f t="shared" si="133"/>
        <v>0</v>
      </c>
      <c r="L2859" t="str">
        <f t="shared" si="134"/>
        <v>5604PORT NEILL</v>
      </c>
      <c r="M2859" t="s">
        <v>3264</v>
      </c>
    </row>
    <row r="2860" spans="1:13">
      <c r="A2860" t="s">
        <v>3512</v>
      </c>
      <c r="B2860" t="s">
        <v>3513</v>
      </c>
      <c r="C2860" t="s">
        <v>112</v>
      </c>
      <c r="D2860">
        <v>4</v>
      </c>
      <c r="E2860">
        <v>0</v>
      </c>
      <c r="F2860">
        <v>0</v>
      </c>
      <c r="H2860" t="s">
        <v>155</v>
      </c>
      <c r="I2860">
        <f t="shared" si="132"/>
        <v>0</v>
      </c>
      <c r="J2860">
        <f t="shared" si="133"/>
        <v>0</v>
      </c>
      <c r="L2860" t="str">
        <f t="shared" si="134"/>
        <v>5603ARNO BAY</v>
      </c>
      <c r="M2860" t="s">
        <v>3264</v>
      </c>
    </row>
    <row r="2861" spans="1:13">
      <c r="A2861" t="s">
        <v>3512</v>
      </c>
      <c r="B2861" t="s">
        <v>3514</v>
      </c>
      <c r="C2861" t="s">
        <v>112</v>
      </c>
      <c r="D2861">
        <v>4</v>
      </c>
      <c r="E2861">
        <v>0</v>
      </c>
      <c r="F2861">
        <v>0</v>
      </c>
      <c r="H2861" t="s">
        <v>155</v>
      </c>
      <c r="I2861">
        <f t="shared" si="132"/>
        <v>0</v>
      </c>
      <c r="J2861">
        <f t="shared" si="133"/>
        <v>0</v>
      </c>
      <c r="L2861" t="str">
        <f t="shared" si="134"/>
        <v>5603HINCKS</v>
      </c>
      <c r="M2861" t="s">
        <v>3264</v>
      </c>
    </row>
    <row r="2862" spans="1:13">
      <c r="A2862" t="s">
        <v>3512</v>
      </c>
      <c r="B2862" t="s">
        <v>3515</v>
      </c>
      <c r="C2862" t="s">
        <v>112</v>
      </c>
      <c r="D2862">
        <v>4</v>
      </c>
      <c r="E2862">
        <v>0</v>
      </c>
      <c r="F2862">
        <v>0</v>
      </c>
      <c r="H2862" t="s">
        <v>155</v>
      </c>
      <c r="I2862">
        <f t="shared" si="132"/>
        <v>0</v>
      </c>
      <c r="J2862">
        <f t="shared" si="133"/>
        <v>0</v>
      </c>
      <c r="L2862" t="str">
        <f t="shared" si="134"/>
        <v>5603VERRAN</v>
      </c>
      <c r="M2862" t="s">
        <v>3264</v>
      </c>
    </row>
    <row r="2863" spans="1:13">
      <c r="A2863" t="s">
        <v>3512</v>
      </c>
      <c r="B2863" t="s">
        <v>3516</v>
      </c>
      <c r="C2863" t="s">
        <v>112</v>
      </c>
      <c r="D2863">
        <v>4</v>
      </c>
      <c r="E2863">
        <v>0</v>
      </c>
      <c r="F2863">
        <v>0</v>
      </c>
      <c r="H2863" t="s">
        <v>155</v>
      </c>
      <c r="I2863">
        <f t="shared" si="132"/>
        <v>0</v>
      </c>
      <c r="J2863">
        <f t="shared" si="133"/>
        <v>0</v>
      </c>
      <c r="L2863" t="str">
        <f t="shared" si="134"/>
        <v>5603WHARMINDA</v>
      </c>
      <c r="M2863" t="s">
        <v>3264</v>
      </c>
    </row>
    <row r="2864" spans="1:13">
      <c r="A2864" t="s">
        <v>3517</v>
      </c>
      <c r="B2864" t="s">
        <v>3518</v>
      </c>
      <c r="C2864" t="s">
        <v>112</v>
      </c>
      <c r="D2864">
        <v>4</v>
      </c>
      <c r="E2864">
        <v>0</v>
      </c>
      <c r="F2864">
        <v>0</v>
      </c>
      <c r="H2864" t="s">
        <v>155</v>
      </c>
      <c r="I2864">
        <f t="shared" si="132"/>
        <v>0</v>
      </c>
      <c r="J2864">
        <f t="shared" si="133"/>
        <v>0</v>
      </c>
      <c r="L2864" t="str">
        <f t="shared" si="134"/>
        <v>5602COWELL</v>
      </c>
      <c r="M2864" t="s">
        <v>3264</v>
      </c>
    </row>
    <row r="2865" spans="1:13">
      <c r="A2865" t="s">
        <v>3517</v>
      </c>
      <c r="B2865" t="s">
        <v>3519</v>
      </c>
      <c r="C2865" t="s">
        <v>112</v>
      </c>
      <c r="D2865">
        <v>4</v>
      </c>
      <c r="E2865">
        <v>0</v>
      </c>
      <c r="F2865">
        <v>0</v>
      </c>
      <c r="H2865" t="s">
        <v>155</v>
      </c>
      <c r="I2865">
        <f t="shared" si="132"/>
        <v>0</v>
      </c>
      <c r="J2865">
        <f t="shared" si="133"/>
        <v>0</v>
      </c>
      <c r="L2865" t="str">
        <f t="shared" si="134"/>
        <v>5602LUCKY BAY</v>
      </c>
      <c r="M2865" t="s">
        <v>3264</v>
      </c>
    </row>
    <row r="2866" spans="1:13">
      <c r="A2866" t="s">
        <v>3517</v>
      </c>
      <c r="B2866" t="s">
        <v>3520</v>
      </c>
      <c r="C2866" t="s">
        <v>112</v>
      </c>
      <c r="D2866">
        <v>4</v>
      </c>
      <c r="E2866">
        <v>0</v>
      </c>
      <c r="F2866">
        <v>0</v>
      </c>
      <c r="H2866" t="s">
        <v>155</v>
      </c>
      <c r="I2866">
        <f t="shared" si="132"/>
        <v>0</v>
      </c>
      <c r="J2866">
        <f t="shared" si="133"/>
        <v>0</v>
      </c>
      <c r="L2866" t="str">
        <f t="shared" si="134"/>
        <v>5602MANGALO</v>
      </c>
      <c r="M2866" t="s">
        <v>3264</v>
      </c>
    </row>
    <row r="2867" spans="1:13">
      <c r="A2867" t="s">
        <v>3517</v>
      </c>
      <c r="B2867" t="s">
        <v>3521</v>
      </c>
      <c r="C2867" t="s">
        <v>112</v>
      </c>
      <c r="D2867">
        <v>4</v>
      </c>
      <c r="E2867">
        <v>0</v>
      </c>
      <c r="F2867">
        <v>0</v>
      </c>
      <c r="H2867" t="s">
        <v>155</v>
      </c>
      <c r="I2867">
        <f t="shared" si="132"/>
        <v>0</v>
      </c>
      <c r="J2867">
        <f t="shared" si="133"/>
        <v>0</v>
      </c>
      <c r="L2867" t="str">
        <f t="shared" si="134"/>
        <v>5602MIDGEE</v>
      </c>
      <c r="M2867" t="s">
        <v>3264</v>
      </c>
    </row>
    <row r="2868" spans="1:13">
      <c r="A2868" t="s">
        <v>3517</v>
      </c>
      <c r="B2868" t="s">
        <v>3522</v>
      </c>
      <c r="C2868" t="s">
        <v>112</v>
      </c>
      <c r="D2868">
        <v>4</v>
      </c>
      <c r="E2868">
        <v>0</v>
      </c>
      <c r="F2868">
        <v>0</v>
      </c>
      <c r="H2868" t="s">
        <v>155</v>
      </c>
      <c r="I2868">
        <f t="shared" si="132"/>
        <v>0</v>
      </c>
      <c r="J2868">
        <f t="shared" si="133"/>
        <v>0</v>
      </c>
      <c r="L2868" t="str">
        <f t="shared" si="134"/>
        <v>5602MILTALIE</v>
      </c>
      <c r="M2868" t="s">
        <v>3264</v>
      </c>
    </row>
    <row r="2869" spans="1:13">
      <c r="A2869" t="s">
        <v>3517</v>
      </c>
      <c r="B2869" t="s">
        <v>3523</v>
      </c>
      <c r="C2869" t="s">
        <v>112</v>
      </c>
      <c r="D2869">
        <v>4</v>
      </c>
      <c r="E2869">
        <v>0</v>
      </c>
      <c r="F2869">
        <v>0</v>
      </c>
      <c r="H2869" t="s">
        <v>155</v>
      </c>
      <c r="I2869">
        <f t="shared" si="132"/>
        <v>0</v>
      </c>
      <c r="J2869">
        <f t="shared" si="133"/>
        <v>0</v>
      </c>
      <c r="L2869" t="str">
        <f t="shared" si="134"/>
        <v>5602MINBRIE</v>
      </c>
      <c r="M2869" t="s">
        <v>3264</v>
      </c>
    </row>
    <row r="2870" spans="1:13">
      <c r="A2870" t="s">
        <v>3517</v>
      </c>
      <c r="B2870" t="s">
        <v>3524</v>
      </c>
      <c r="C2870" t="s">
        <v>112</v>
      </c>
      <c r="D2870">
        <v>4</v>
      </c>
      <c r="E2870">
        <v>0</v>
      </c>
      <c r="F2870">
        <v>0</v>
      </c>
      <c r="H2870" t="s">
        <v>155</v>
      </c>
      <c r="I2870">
        <f t="shared" si="132"/>
        <v>0</v>
      </c>
      <c r="J2870">
        <f t="shared" si="133"/>
        <v>0</v>
      </c>
      <c r="L2870" t="str">
        <f t="shared" si="134"/>
        <v>5602MITALIE</v>
      </c>
      <c r="M2870" t="s">
        <v>3264</v>
      </c>
    </row>
    <row r="2871" spans="1:13">
      <c r="A2871" t="s">
        <v>3517</v>
      </c>
      <c r="B2871" t="s">
        <v>3525</v>
      </c>
      <c r="C2871" t="s">
        <v>112</v>
      </c>
      <c r="D2871">
        <v>4</v>
      </c>
      <c r="E2871">
        <v>0</v>
      </c>
      <c r="F2871">
        <v>0</v>
      </c>
      <c r="H2871" t="s">
        <v>155</v>
      </c>
      <c r="I2871">
        <f t="shared" si="132"/>
        <v>0</v>
      </c>
      <c r="J2871">
        <f t="shared" si="133"/>
        <v>0</v>
      </c>
      <c r="L2871" t="str">
        <f t="shared" si="134"/>
        <v>5602MITCHELLVILLE</v>
      </c>
      <c r="M2871" t="s">
        <v>3264</v>
      </c>
    </row>
    <row r="2872" spans="1:13">
      <c r="A2872" t="s">
        <v>3517</v>
      </c>
      <c r="B2872" t="s">
        <v>3526</v>
      </c>
      <c r="C2872" t="s">
        <v>112</v>
      </c>
      <c r="D2872">
        <v>4</v>
      </c>
      <c r="E2872">
        <v>0</v>
      </c>
      <c r="F2872">
        <v>0</v>
      </c>
      <c r="H2872" t="s">
        <v>155</v>
      </c>
      <c r="I2872">
        <f t="shared" si="132"/>
        <v>0</v>
      </c>
      <c r="J2872">
        <f t="shared" si="133"/>
        <v>0</v>
      </c>
      <c r="L2872" t="str">
        <f t="shared" si="134"/>
        <v>5602MURNINNIE</v>
      </c>
      <c r="M2872" t="s">
        <v>3264</v>
      </c>
    </row>
    <row r="2873" spans="1:13">
      <c r="A2873" t="s">
        <v>3517</v>
      </c>
      <c r="B2873" t="s">
        <v>3527</v>
      </c>
      <c r="C2873" t="s">
        <v>112</v>
      </c>
      <c r="D2873">
        <v>4</v>
      </c>
      <c r="E2873">
        <v>0</v>
      </c>
      <c r="F2873">
        <v>0</v>
      </c>
      <c r="H2873" t="s">
        <v>155</v>
      </c>
      <c r="I2873">
        <f t="shared" si="132"/>
        <v>0</v>
      </c>
      <c r="J2873">
        <f t="shared" si="133"/>
        <v>0</v>
      </c>
      <c r="L2873" t="str">
        <f t="shared" si="134"/>
        <v>5602PORT GIBBON</v>
      </c>
      <c r="M2873" t="s">
        <v>3264</v>
      </c>
    </row>
    <row r="2874" spans="1:13">
      <c r="A2874" t="s">
        <v>3528</v>
      </c>
      <c r="B2874" t="s">
        <v>3529</v>
      </c>
      <c r="C2874" t="s">
        <v>112</v>
      </c>
      <c r="D2874">
        <v>4</v>
      </c>
      <c r="E2874">
        <v>0</v>
      </c>
      <c r="F2874">
        <v>0</v>
      </c>
      <c r="H2874" t="s">
        <v>155</v>
      </c>
      <c r="I2874">
        <f t="shared" si="132"/>
        <v>0</v>
      </c>
      <c r="J2874">
        <f t="shared" si="133"/>
        <v>0</v>
      </c>
      <c r="L2874" t="str">
        <f t="shared" si="134"/>
        <v>5601BACKY POINT</v>
      </c>
      <c r="M2874" t="s">
        <v>3264</v>
      </c>
    </row>
    <row r="2875" spans="1:13">
      <c r="A2875" t="s">
        <v>3528</v>
      </c>
      <c r="B2875" t="s">
        <v>3530</v>
      </c>
      <c r="C2875" t="s">
        <v>112</v>
      </c>
      <c r="D2875">
        <v>4</v>
      </c>
      <c r="E2875">
        <v>0</v>
      </c>
      <c r="F2875">
        <v>0</v>
      </c>
      <c r="H2875" t="s">
        <v>155</v>
      </c>
      <c r="I2875">
        <f t="shared" si="132"/>
        <v>0</v>
      </c>
      <c r="J2875">
        <f t="shared" si="133"/>
        <v>0</v>
      </c>
      <c r="L2875" t="str">
        <f t="shared" si="134"/>
        <v>5601BARSON</v>
      </c>
      <c r="M2875" t="s">
        <v>3264</v>
      </c>
    </row>
    <row r="2876" spans="1:13">
      <c r="A2876" t="s">
        <v>3528</v>
      </c>
      <c r="B2876" t="s">
        <v>3531</v>
      </c>
      <c r="C2876" t="s">
        <v>112</v>
      </c>
      <c r="D2876">
        <v>4</v>
      </c>
      <c r="E2876">
        <v>0</v>
      </c>
      <c r="F2876">
        <v>0</v>
      </c>
      <c r="H2876" t="s">
        <v>155</v>
      </c>
      <c r="I2876">
        <f t="shared" si="132"/>
        <v>0</v>
      </c>
      <c r="J2876">
        <f t="shared" si="133"/>
        <v>0</v>
      </c>
      <c r="L2876" t="str">
        <f t="shared" si="134"/>
        <v>5601COWLEDS LANDING</v>
      </c>
      <c r="M2876" t="s">
        <v>3264</v>
      </c>
    </row>
    <row r="2877" spans="1:13">
      <c r="A2877" t="s">
        <v>3528</v>
      </c>
      <c r="B2877" t="s">
        <v>3532</v>
      </c>
      <c r="C2877" t="s">
        <v>112</v>
      </c>
      <c r="D2877">
        <v>4</v>
      </c>
      <c r="E2877">
        <v>0</v>
      </c>
      <c r="F2877">
        <v>0</v>
      </c>
      <c r="H2877" t="s">
        <v>155</v>
      </c>
      <c r="I2877">
        <f t="shared" si="132"/>
        <v>0</v>
      </c>
      <c r="J2877">
        <f t="shared" si="133"/>
        <v>0</v>
      </c>
      <c r="L2877" t="str">
        <f t="shared" si="134"/>
        <v>5601CULTANA</v>
      </c>
      <c r="M2877" t="s">
        <v>3264</v>
      </c>
    </row>
    <row r="2878" spans="1:13">
      <c r="A2878" t="s">
        <v>3528</v>
      </c>
      <c r="B2878" t="s">
        <v>3533</v>
      </c>
      <c r="C2878" t="s">
        <v>112</v>
      </c>
      <c r="D2878">
        <v>4</v>
      </c>
      <c r="E2878">
        <v>0</v>
      </c>
      <c r="F2878">
        <v>0</v>
      </c>
      <c r="H2878" t="s">
        <v>155</v>
      </c>
      <c r="I2878">
        <f t="shared" si="132"/>
        <v>0</v>
      </c>
      <c r="J2878">
        <f t="shared" si="133"/>
        <v>0</v>
      </c>
      <c r="L2878" t="str">
        <f t="shared" si="134"/>
        <v>5601DOUGLAS POINT</v>
      </c>
      <c r="M2878" t="s">
        <v>3264</v>
      </c>
    </row>
    <row r="2879" spans="1:13">
      <c r="A2879" t="s">
        <v>3528</v>
      </c>
      <c r="B2879" t="s">
        <v>3534</v>
      </c>
      <c r="C2879" t="s">
        <v>112</v>
      </c>
      <c r="D2879">
        <v>4</v>
      </c>
      <c r="E2879">
        <v>0</v>
      </c>
      <c r="F2879">
        <v>0</v>
      </c>
      <c r="H2879" t="s">
        <v>155</v>
      </c>
      <c r="I2879">
        <f t="shared" si="132"/>
        <v>0</v>
      </c>
      <c r="J2879">
        <f t="shared" si="133"/>
        <v>0</v>
      </c>
      <c r="L2879" t="str">
        <f t="shared" si="134"/>
        <v>5601DOUGLAS POINT SOUTH</v>
      </c>
      <c r="M2879" t="s">
        <v>3264</v>
      </c>
    </row>
    <row r="2880" spans="1:13">
      <c r="A2880" t="s">
        <v>3528</v>
      </c>
      <c r="B2880" t="s">
        <v>3535</v>
      </c>
      <c r="C2880" t="s">
        <v>112</v>
      </c>
      <c r="D2880">
        <v>4</v>
      </c>
      <c r="E2880">
        <v>0</v>
      </c>
      <c r="F2880">
        <v>0</v>
      </c>
      <c r="H2880" t="s">
        <v>155</v>
      </c>
      <c r="I2880">
        <f t="shared" si="132"/>
        <v>0</v>
      </c>
      <c r="J2880">
        <f t="shared" si="133"/>
        <v>0</v>
      </c>
      <c r="L2880" t="str">
        <f t="shared" si="134"/>
        <v>5601FALSE BAY</v>
      </c>
      <c r="M2880" t="s">
        <v>3264</v>
      </c>
    </row>
    <row r="2881" spans="1:13">
      <c r="A2881" t="s">
        <v>3528</v>
      </c>
      <c r="B2881" t="s">
        <v>3536</v>
      </c>
      <c r="C2881" t="s">
        <v>112</v>
      </c>
      <c r="D2881">
        <v>4</v>
      </c>
      <c r="E2881">
        <v>0</v>
      </c>
      <c r="F2881">
        <v>0</v>
      </c>
      <c r="H2881" t="s">
        <v>155</v>
      </c>
      <c r="I2881">
        <f t="shared" si="132"/>
        <v>0</v>
      </c>
      <c r="J2881">
        <f t="shared" si="133"/>
        <v>0</v>
      </c>
      <c r="L2881" t="str">
        <f t="shared" si="134"/>
        <v>5601FITZGERALD BAY</v>
      </c>
      <c r="M2881" t="s">
        <v>3264</v>
      </c>
    </row>
    <row r="2882" spans="1:13">
      <c r="A2882" t="s">
        <v>3528</v>
      </c>
      <c r="B2882" t="s">
        <v>3537</v>
      </c>
      <c r="C2882" t="s">
        <v>112</v>
      </c>
      <c r="D2882">
        <v>4</v>
      </c>
      <c r="E2882">
        <v>0</v>
      </c>
      <c r="F2882">
        <v>0</v>
      </c>
      <c r="H2882" t="s">
        <v>155</v>
      </c>
      <c r="I2882">
        <f t="shared" ref="I2882:I2945" si="135">IF(ISERROR(VLOOKUP(A2882,SelPostCode,1,FALSE)),0,1)</f>
        <v>0</v>
      </c>
      <c r="J2882">
        <f t="shared" ref="J2882:J2945" si="136">IF(I2882=0,0,IF(ISERROR(VLOOKUP(B2882,SelSuburb,1,FALSE)),0,1))</f>
        <v>0</v>
      </c>
      <c r="L2882" t="str">
        <f t="shared" ref="L2882:L2945" si="137">CONCATENATE(A2882,B2882)</f>
        <v>5601IRON KNOB</v>
      </c>
      <c r="M2882" t="s">
        <v>3264</v>
      </c>
    </row>
    <row r="2883" spans="1:13">
      <c r="A2883" t="s">
        <v>3528</v>
      </c>
      <c r="B2883" t="s">
        <v>3538</v>
      </c>
      <c r="C2883" t="s">
        <v>112</v>
      </c>
      <c r="D2883">
        <v>4</v>
      </c>
      <c r="E2883">
        <v>0</v>
      </c>
      <c r="F2883">
        <v>0</v>
      </c>
      <c r="H2883" t="s">
        <v>155</v>
      </c>
      <c r="I2883">
        <f t="shared" si="135"/>
        <v>0</v>
      </c>
      <c r="J2883">
        <f t="shared" si="136"/>
        <v>0</v>
      </c>
      <c r="L2883" t="str">
        <f t="shared" si="137"/>
        <v>5601MULLAQUANA</v>
      </c>
      <c r="M2883" t="s">
        <v>3264</v>
      </c>
    </row>
    <row r="2884" spans="1:13">
      <c r="A2884" t="s">
        <v>3528</v>
      </c>
      <c r="B2884" t="s">
        <v>3539</v>
      </c>
      <c r="C2884" t="s">
        <v>112</v>
      </c>
      <c r="D2884">
        <v>4</v>
      </c>
      <c r="E2884">
        <v>0</v>
      </c>
      <c r="F2884">
        <v>0</v>
      </c>
      <c r="H2884" t="s">
        <v>155</v>
      </c>
      <c r="I2884">
        <f t="shared" si="135"/>
        <v>0</v>
      </c>
      <c r="J2884">
        <f t="shared" si="136"/>
        <v>0</v>
      </c>
      <c r="L2884" t="str">
        <f t="shared" si="137"/>
        <v>5601POINT LOWLY NORTH</v>
      </c>
      <c r="M2884" t="s">
        <v>3264</v>
      </c>
    </row>
    <row r="2885" spans="1:13">
      <c r="A2885" t="s">
        <v>3540</v>
      </c>
      <c r="B2885" t="s">
        <v>3541</v>
      </c>
      <c r="C2885" t="s">
        <v>112</v>
      </c>
      <c r="D2885">
        <v>4</v>
      </c>
      <c r="E2885">
        <v>0</v>
      </c>
      <c r="F2885">
        <v>0</v>
      </c>
      <c r="H2885" t="s">
        <v>103</v>
      </c>
      <c r="I2885">
        <f t="shared" si="135"/>
        <v>0</v>
      </c>
      <c r="J2885">
        <f t="shared" si="136"/>
        <v>0</v>
      </c>
      <c r="L2885" t="str">
        <f t="shared" si="137"/>
        <v>5600IRON BARON</v>
      </c>
      <c r="M2885" t="s">
        <v>3264</v>
      </c>
    </row>
    <row r="2886" spans="1:13">
      <c r="A2886" t="s">
        <v>3540</v>
      </c>
      <c r="B2886" t="s">
        <v>3542</v>
      </c>
      <c r="C2886" t="s">
        <v>112</v>
      </c>
      <c r="D2886">
        <v>4</v>
      </c>
      <c r="E2886">
        <v>0</v>
      </c>
      <c r="F2886">
        <v>0</v>
      </c>
      <c r="H2886" t="s">
        <v>103</v>
      </c>
      <c r="I2886">
        <f t="shared" si="135"/>
        <v>0</v>
      </c>
      <c r="J2886">
        <f t="shared" si="136"/>
        <v>0</v>
      </c>
      <c r="L2886" t="str">
        <f t="shared" si="137"/>
        <v>5600POINT LOWLY</v>
      </c>
      <c r="M2886" t="s">
        <v>3264</v>
      </c>
    </row>
    <row r="2887" spans="1:13">
      <c r="A2887" t="s">
        <v>3540</v>
      </c>
      <c r="B2887" t="s">
        <v>3543</v>
      </c>
      <c r="C2887" t="s">
        <v>112</v>
      </c>
      <c r="D2887">
        <v>4</v>
      </c>
      <c r="E2887">
        <v>0</v>
      </c>
      <c r="F2887">
        <v>0</v>
      </c>
      <c r="H2887" t="s">
        <v>103</v>
      </c>
      <c r="I2887">
        <f t="shared" si="135"/>
        <v>0</v>
      </c>
      <c r="J2887">
        <f t="shared" si="136"/>
        <v>0</v>
      </c>
      <c r="L2887" t="str">
        <f t="shared" si="137"/>
        <v>5600PORT BONYTHON</v>
      </c>
      <c r="M2887" t="s">
        <v>3264</v>
      </c>
    </row>
    <row r="2888" spans="1:13">
      <c r="A2888" t="s">
        <v>3540</v>
      </c>
      <c r="B2888" t="s">
        <v>3544</v>
      </c>
      <c r="C2888" t="s">
        <v>112</v>
      </c>
      <c r="D2888">
        <v>3</v>
      </c>
      <c r="E2888">
        <v>0</v>
      </c>
      <c r="F2888">
        <v>0</v>
      </c>
      <c r="H2888" t="s">
        <v>103</v>
      </c>
      <c r="I2888">
        <f t="shared" si="135"/>
        <v>0</v>
      </c>
      <c r="J2888">
        <f t="shared" si="136"/>
        <v>0</v>
      </c>
      <c r="L2888" t="str">
        <f t="shared" si="137"/>
        <v>5600WHYALLA</v>
      </c>
      <c r="M2888" t="s">
        <v>3264</v>
      </c>
    </row>
    <row r="2889" spans="1:13">
      <c r="A2889" t="s">
        <v>3540</v>
      </c>
      <c r="B2889" t="s">
        <v>3545</v>
      </c>
      <c r="C2889" t="s">
        <v>112</v>
      </c>
      <c r="D2889">
        <v>3</v>
      </c>
      <c r="E2889">
        <v>0</v>
      </c>
      <c r="F2889">
        <v>0</v>
      </c>
      <c r="H2889" t="s">
        <v>103</v>
      </c>
      <c r="I2889">
        <f t="shared" si="135"/>
        <v>0</v>
      </c>
      <c r="J2889">
        <f t="shared" si="136"/>
        <v>0</v>
      </c>
      <c r="L2889" t="str">
        <f t="shared" si="137"/>
        <v>5600WHYALLA PLAYFORD</v>
      </c>
      <c r="M2889" t="s">
        <v>3264</v>
      </c>
    </row>
    <row r="2890" spans="1:13">
      <c r="A2890" t="s">
        <v>3546</v>
      </c>
      <c r="B2890" t="s">
        <v>3547</v>
      </c>
      <c r="C2890" t="s">
        <v>112</v>
      </c>
      <c r="D2890">
        <v>4</v>
      </c>
      <c r="E2890">
        <v>0</v>
      </c>
      <c r="F2890">
        <v>0</v>
      </c>
      <c r="H2890" t="s">
        <v>155</v>
      </c>
      <c r="I2890">
        <f t="shared" si="135"/>
        <v>0</v>
      </c>
      <c r="J2890">
        <f t="shared" si="136"/>
        <v>0</v>
      </c>
      <c r="L2890" t="str">
        <f t="shared" si="137"/>
        <v>5583COOBOWIE</v>
      </c>
      <c r="M2890" t="s">
        <v>3299</v>
      </c>
    </row>
    <row r="2891" spans="1:13">
      <c r="A2891" t="s">
        <v>3546</v>
      </c>
      <c r="B2891" t="s">
        <v>3548</v>
      </c>
      <c r="C2891" t="s">
        <v>112</v>
      </c>
      <c r="D2891">
        <v>4</v>
      </c>
      <c r="E2891">
        <v>0</v>
      </c>
      <c r="F2891">
        <v>0</v>
      </c>
      <c r="H2891" t="s">
        <v>155</v>
      </c>
      <c r="I2891">
        <f t="shared" si="135"/>
        <v>0</v>
      </c>
      <c r="J2891">
        <f t="shared" si="136"/>
        <v>0</v>
      </c>
      <c r="L2891" t="str">
        <f t="shared" si="137"/>
        <v>5583EDITHBURGH</v>
      </c>
      <c r="M2891" t="s">
        <v>3299</v>
      </c>
    </row>
    <row r="2892" spans="1:13">
      <c r="A2892" t="s">
        <v>3549</v>
      </c>
      <c r="B2892" t="s">
        <v>3550</v>
      </c>
      <c r="C2892" t="s">
        <v>112</v>
      </c>
      <c r="D2892">
        <v>4</v>
      </c>
      <c r="E2892">
        <v>0</v>
      </c>
      <c r="F2892">
        <v>0</v>
      </c>
      <c r="H2892" t="s">
        <v>155</v>
      </c>
      <c r="I2892">
        <f t="shared" si="135"/>
        <v>0</v>
      </c>
      <c r="J2892">
        <f t="shared" si="136"/>
        <v>0</v>
      </c>
      <c r="L2892" t="str">
        <f t="shared" si="137"/>
        <v>5582PORT GILES</v>
      </c>
      <c r="M2892" t="s">
        <v>3299</v>
      </c>
    </row>
    <row r="2893" spans="1:13">
      <c r="A2893" t="s">
        <v>3549</v>
      </c>
      <c r="B2893" t="s">
        <v>3551</v>
      </c>
      <c r="C2893" t="s">
        <v>112</v>
      </c>
      <c r="D2893">
        <v>4</v>
      </c>
      <c r="E2893">
        <v>0</v>
      </c>
      <c r="F2893">
        <v>0</v>
      </c>
      <c r="H2893" t="s">
        <v>155</v>
      </c>
      <c r="I2893">
        <f t="shared" si="135"/>
        <v>0</v>
      </c>
      <c r="J2893">
        <f t="shared" si="136"/>
        <v>0</v>
      </c>
      <c r="L2893" t="str">
        <f t="shared" si="137"/>
        <v>5582STANSBURY</v>
      </c>
      <c r="M2893" t="s">
        <v>3299</v>
      </c>
    </row>
    <row r="2894" spans="1:13">
      <c r="A2894" t="s">
        <v>3552</v>
      </c>
      <c r="B2894" t="s">
        <v>3553</v>
      </c>
      <c r="C2894" t="s">
        <v>112</v>
      </c>
      <c r="D2894">
        <v>4</v>
      </c>
      <c r="E2894">
        <v>0</v>
      </c>
      <c r="F2894">
        <v>0</v>
      </c>
      <c r="H2894" t="s">
        <v>155</v>
      </c>
      <c r="I2894">
        <f t="shared" si="135"/>
        <v>0</v>
      </c>
      <c r="J2894">
        <f t="shared" si="136"/>
        <v>0</v>
      </c>
      <c r="L2894" t="str">
        <f t="shared" si="137"/>
        <v>5581PORT VINCENT</v>
      </c>
      <c r="M2894" t="s">
        <v>3299</v>
      </c>
    </row>
    <row r="2895" spans="1:13">
      <c r="A2895" t="s">
        <v>3552</v>
      </c>
      <c r="B2895" t="s">
        <v>3554</v>
      </c>
      <c r="C2895" t="s">
        <v>112</v>
      </c>
      <c r="D2895">
        <v>4</v>
      </c>
      <c r="E2895">
        <v>0</v>
      </c>
      <c r="F2895">
        <v>0</v>
      </c>
      <c r="H2895" t="s">
        <v>155</v>
      </c>
      <c r="I2895">
        <f t="shared" si="135"/>
        <v>0</v>
      </c>
      <c r="J2895">
        <f t="shared" si="136"/>
        <v>0</v>
      </c>
      <c r="L2895" t="str">
        <f t="shared" si="137"/>
        <v>5581SHEAOAK FLAT</v>
      </c>
      <c r="M2895" t="s">
        <v>3299</v>
      </c>
    </row>
    <row r="2896" spans="1:13">
      <c r="A2896" t="s">
        <v>3555</v>
      </c>
      <c r="B2896" t="s">
        <v>3556</v>
      </c>
      <c r="C2896" t="s">
        <v>112</v>
      </c>
      <c r="D2896">
        <v>4</v>
      </c>
      <c r="E2896">
        <v>0</v>
      </c>
      <c r="F2896">
        <v>0</v>
      </c>
      <c r="H2896" t="s">
        <v>155</v>
      </c>
      <c r="I2896">
        <f t="shared" si="135"/>
        <v>0</v>
      </c>
      <c r="J2896">
        <f t="shared" si="136"/>
        <v>0</v>
      </c>
      <c r="L2896" t="str">
        <f t="shared" si="137"/>
        <v>5580CURRAMULKA</v>
      </c>
      <c r="M2896" t="s">
        <v>3299</v>
      </c>
    </row>
    <row r="2897" spans="1:13">
      <c r="A2897" t="s">
        <v>3557</v>
      </c>
      <c r="B2897" t="s">
        <v>3558</v>
      </c>
      <c r="C2897" t="s">
        <v>112</v>
      </c>
      <c r="D2897">
        <v>4</v>
      </c>
      <c r="E2897">
        <v>0</v>
      </c>
      <c r="F2897">
        <v>0</v>
      </c>
      <c r="H2897" t="s">
        <v>155</v>
      </c>
      <c r="I2897">
        <f t="shared" si="135"/>
        <v>0</v>
      </c>
      <c r="J2897">
        <f t="shared" si="136"/>
        <v>0</v>
      </c>
      <c r="L2897" t="str">
        <f t="shared" si="137"/>
        <v>5577FOUL BAY</v>
      </c>
      <c r="M2897" t="s">
        <v>3299</v>
      </c>
    </row>
    <row r="2898" spans="1:13">
      <c r="A2898" t="s">
        <v>3557</v>
      </c>
      <c r="B2898" t="s">
        <v>3559</v>
      </c>
      <c r="C2898" t="s">
        <v>112</v>
      </c>
      <c r="D2898">
        <v>4</v>
      </c>
      <c r="E2898">
        <v>0</v>
      </c>
      <c r="F2898">
        <v>0</v>
      </c>
      <c r="H2898" t="s">
        <v>155</v>
      </c>
      <c r="I2898">
        <f t="shared" si="135"/>
        <v>0</v>
      </c>
      <c r="J2898">
        <f t="shared" si="136"/>
        <v>0</v>
      </c>
      <c r="L2898" t="str">
        <f t="shared" si="137"/>
        <v>5577INNESTON</v>
      </c>
      <c r="M2898" t="s">
        <v>3299</v>
      </c>
    </row>
    <row r="2899" spans="1:13">
      <c r="A2899" t="s">
        <v>3557</v>
      </c>
      <c r="B2899" t="s">
        <v>3560</v>
      </c>
      <c r="C2899" t="s">
        <v>112</v>
      </c>
      <c r="D2899">
        <v>4</v>
      </c>
      <c r="E2899">
        <v>0</v>
      </c>
      <c r="F2899">
        <v>0</v>
      </c>
      <c r="H2899" t="s">
        <v>155</v>
      </c>
      <c r="I2899">
        <f t="shared" si="135"/>
        <v>0</v>
      </c>
      <c r="J2899">
        <f t="shared" si="136"/>
        <v>0</v>
      </c>
      <c r="L2899" t="str">
        <f t="shared" si="137"/>
        <v>5577WAROOKA</v>
      </c>
      <c r="M2899" t="s">
        <v>3299</v>
      </c>
    </row>
    <row r="2900" spans="1:13">
      <c r="A2900" t="s">
        <v>3561</v>
      </c>
      <c r="B2900" t="s">
        <v>3562</v>
      </c>
      <c r="C2900" t="s">
        <v>112</v>
      </c>
      <c r="D2900">
        <v>4</v>
      </c>
      <c r="E2900">
        <v>0</v>
      </c>
      <c r="F2900">
        <v>0</v>
      </c>
      <c r="H2900" t="s">
        <v>155</v>
      </c>
      <c r="I2900">
        <f t="shared" si="135"/>
        <v>0</v>
      </c>
      <c r="J2900">
        <f t="shared" si="136"/>
        <v>0</v>
      </c>
      <c r="L2900" t="str">
        <f t="shared" si="137"/>
        <v>5576HONITON</v>
      </c>
      <c r="M2900" t="s">
        <v>3299</v>
      </c>
    </row>
    <row r="2901" spans="1:13">
      <c r="A2901" t="s">
        <v>3561</v>
      </c>
      <c r="B2901" t="s">
        <v>3563</v>
      </c>
      <c r="C2901" t="s">
        <v>112</v>
      </c>
      <c r="D2901">
        <v>4</v>
      </c>
      <c r="E2901">
        <v>0</v>
      </c>
      <c r="F2901">
        <v>0</v>
      </c>
      <c r="H2901" t="s">
        <v>155</v>
      </c>
      <c r="I2901">
        <f t="shared" si="135"/>
        <v>0</v>
      </c>
      <c r="J2901">
        <f t="shared" si="136"/>
        <v>0</v>
      </c>
      <c r="L2901" t="str">
        <f t="shared" si="137"/>
        <v>5576PORT MOOROWIE</v>
      </c>
      <c r="M2901" t="s">
        <v>3299</v>
      </c>
    </row>
    <row r="2902" spans="1:13">
      <c r="A2902" t="s">
        <v>3561</v>
      </c>
      <c r="B2902" t="s">
        <v>3564</v>
      </c>
      <c r="C2902" t="s">
        <v>112</v>
      </c>
      <c r="D2902">
        <v>4</v>
      </c>
      <c r="E2902">
        <v>0</v>
      </c>
      <c r="F2902">
        <v>0</v>
      </c>
      <c r="H2902" t="s">
        <v>155</v>
      </c>
      <c r="I2902">
        <f t="shared" si="135"/>
        <v>0</v>
      </c>
      <c r="J2902">
        <f t="shared" si="136"/>
        <v>0</v>
      </c>
      <c r="L2902" t="str">
        <f t="shared" si="137"/>
        <v>5576YORKETOWN</v>
      </c>
      <c r="M2902" t="s">
        <v>3299</v>
      </c>
    </row>
    <row r="2903" spans="1:13">
      <c r="A2903" t="s">
        <v>3565</v>
      </c>
      <c r="B2903" t="s">
        <v>3566</v>
      </c>
      <c r="C2903" t="s">
        <v>112</v>
      </c>
      <c r="D2903">
        <v>4</v>
      </c>
      <c r="E2903">
        <v>0</v>
      </c>
      <c r="F2903">
        <v>0</v>
      </c>
      <c r="H2903" t="s">
        <v>155</v>
      </c>
      <c r="I2903">
        <f t="shared" si="135"/>
        <v>0</v>
      </c>
      <c r="J2903">
        <f t="shared" si="136"/>
        <v>0</v>
      </c>
      <c r="L2903" t="str">
        <f t="shared" si="137"/>
        <v>5575BLUFF BEACH</v>
      </c>
      <c r="M2903" t="s">
        <v>3299</v>
      </c>
    </row>
    <row r="2904" spans="1:13">
      <c r="A2904" t="s">
        <v>3565</v>
      </c>
      <c r="B2904" t="s">
        <v>2904</v>
      </c>
      <c r="C2904" t="s">
        <v>112</v>
      </c>
      <c r="D2904">
        <v>4</v>
      </c>
      <c r="E2904">
        <v>0</v>
      </c>
      <c r="F2904">
        <v>0</v>
      </c>
      <c r="H2904" t="s">
        <v>155</v>
      </c>
      <c r="I2904">
        <f t="shared" si="135"/>
        <v>0</v>
      </c>
      <c r="J2904">
        <f t="shared" si="136"/>
        <v>0</v>
      </c>
      <c r="L2904" t="str">
        <f t="shared" si="137"/>
        <v>5575BRENTWOOD</v>
      </c>
      <c r="M2904" t="s">
        <v>3299</v>
      </c>
    </row>
    <row r="2905" spans="1:13">
      <c r="A2905" t="s">
        <v>3565</v>
      </c>
      <c r="B2905" t="s">
        <v>3567</v>
      </c>
      <c r="C2905" t="s">
        <v>112</v>
      </c>
      <c r="D2905">
        <v>4</v>
      </c>
      <c r="E2905">
        <v>0</v>
      </c>
      <c r="F2905">
        <v>0</v>
      </c>
      <c r="H2905" t="s">
        <v>155</v>
      </c>
      <c r="I2905">
        <f t="shared" si="135"/>
        <v>0</v>
      </c>
      <c r="J2905">
        <f t="shared" si="136"/>
        <v>0</v>
      </c>
      <c r="L2905" t="str">
        <f t="shared" si="137"/>
        <v>5575CORNY POINT</v>
      </c>
      <c r="M2905" t="s">
        <v>3299</v>
      </c>
    </row>
    <row r="2906" spans="1:13">
      <c r="A2906" t="s">
        <v>3565</v>
      </c>
      <c r="B2906" t="s">
        <v>3568</v>
      </c>
      <c r="C2906" t="s">
        <v>112</v>
      </c>
      <c r="D2906">
        <v>4</v>
      </c>
      <c r="E2906">
        <v>0</v>
      </c>
      <c r="F2906">
        <v>0</v>
      </c>
      <c r="H2906" t="s">
        <v>155</v>
      </c>
      <c r="I2906">
        <f t="shared" si="135"/>
        <v>0</v>
      </c>
      <c r="J2906">
        <f t="shared" si="136"/>
        <v>0</v>
      </c>
      <c r="L2906" t="str">
        <f t="shared" si="137"/>
        <v>5575COUCH BEACH</v>
      </c>
      <c r="M2906" t="s">
        <v>3299</v>
      </c>
    </row>
    <row r="2907" spans="1:13">
      <c r="A2907" t="s">
        <v>3565</v>
      </c>
      <c r="B2907" t="s">
        <v>3569</v>
      </c>
      <c r="C2907" t="s">
        <v>112</v>
      </c>
      <c r="D2907">
        <v>4</v>
      </c>
      <c r="E2907">
        <v>0</v>
      </c>
      <c r="F2907">
        <v>0</v>
      </c>
      <c r="H2907" t="s">
        <v>155</v>
      </c>
      <c r="I2907">
        <f t="shared" si="135"/>
        <v>0</v>
      </c>
      <c r="J2907">
        <f t="shared" si="136"/>
        <v>0</v>
      </c>
      <c r="L2907" t="str">
        <f t="shared" si="137"/>
        <v>5575HARDWICKE BAY</v>
      </c>
      <c r="M2907" t="s">
        <v>3299</v>
      </c>
    </row>
    <row r="2908" spans="1:13">
      <c r="A2908" t="s">
        <v>3565</v>
      </c>
      <c r="B2908" t="s">
        <v>3570</v>
      </c>
      <c r="C2908" t="s">
        <v>112</v>
      </c>
      <c r="D2908">
        <v>4</v>
      </c>
      <c r="E2908">
        <v>0</v>
      </c>
      <c r="F2908">
        <v>0</v>
      </c>
      <c r="H2908" t="s">
        <v>155</v>
      </c>
      <c r="I2908">
        <f t="shared" si="135"/>
        <v>0</v>
      </c>
      <c r="J2908">
        <f t="shared" si="136"/>
        <v>0</v>
      </c>
      <c r="L2908" t="str">
        <f t="shared" si="137"/>
        <v>5575KOOLYWURTIE</v>
      </c>
      <c r="M2908" t="s">
        <v>3299</v>
      </c>
    </row>
    <row r="2909" spans="1:13">
      <c r="A2909" t="s">
        <v>3565</v>
      </c>
      <c r="B2909" t="s">
        <v>721</v>
      </c>
      <c r="C2909" t="s">
        <v>112</v>
      </c>
      <c r="D2909">
        <v>4</v>
      </c>
      <c r="E2909">
        <v>0</v>
      </c>
      <c r="F2909">
        <v>0</v>
      </c>
      <c r="H2909" t="s">
        <v>155</v>
      </c>
      <c r="I2909">
        <f t="shared" si="135"/>
        <v>0</v>
      </c>
      <c r="J2909">
        <f t="shared" si="136"/>
        <v>0</v>
      </c>
      <c r="L2909" t="str">
        <f t="shared" si="137"/>
        <v>5575MARION BAY</v>
      </c>
      <c r="M2909" t="s">
        <v>3299</v>
      </c>
    </row>
    <row r="2910" spans="1:13">
      <c r="A2910" t="s">
        <v>3565</v>
      </c>
      <c r="B2910" t="s">
        <v>3571</v>
      </c>
      <c r="C2910" t="s">
        <v>112</v>
      </c>
      <c r="D2910">
        <v>4</v>
      </c>
      <c r="E2910">
        <v>0</v>
      </c>
      <c r="F2910">
        <v>0</v>
      </c>
      <c r="H2910" t="s">
        <v>155</v>
      </c>
      <c r="I2910">
        <f t="shared" si="135"/>
        <v>0</v>
      </c>
      <c r="J2910">
        <f t="shared" si="136"/>
        <v>0</v>
      </c>
      <c r="L2910" t="str">
        <f t="shared" si="137"/>
        <v>5575MINLATON</v>
      </c>
      <c r="M2910" t="s">
        <v>3299</v>
      </c>
    </row>
    <row r="2911" spans="1:13">
      <c r="A2911" t="s">
        <v>3565</v>
      </c>
      <c r="B2911" t="s">
        <v>3572</v>
      </c>
      <c r="C2911" t="s">
        <v>112</v>
      </c>
      <c r="D2911">
        <v>4</v>
      </c>
      <c r="E2911">
        <v>0</v>
      </c>
      <c r="F2911">
        <v>0</v>
      </c>
      <c r="H2911" t="s">
        <v>155</v>
      </c>
      <c r="I2911">
        <f t="shared" si="135"/>
        <v>0</v>
      </c>
      <c r="J2911">
        <f t="shared" si="136"/>
        <v>0</v>
      </c>
      <c r="L2911" t="str">
        <f t="shared" si="137"/>
        <v>5575POINT SOUTTAR</v>
      </c>
      <c r="M2911" t="s">
        <v>3299</v>
      </c>
    </row>
    <row r="2912" spans="1:13">
      <c r="A2912" t="s">
        <v>3565</v>
      </c>
      <c r="B2912" t="s">
        <v>3573</v>
      </c>
      <c r="C2912" t="s">
        <v>112</v>
      </c>
      <c r="D2912">
        <v>4</v>
      </c>
      <c r="E2912">
        <v>0</v>
      </c>
      <c r="F2912">
        <v>0</v>
      </c>
      <c r="H2912" t="s">
        <v>155</v>
      </c>
      <c r="I2912">
        <f t="shared" si="135"/>
        <v>0</v>
      </c>
      <c r="J2912">
        <f t="shared" si="136"/>
        <v>0</v>
      </c>
      <c r="L2912" t="str">
        <f t="shared" si="137"/>
        <v>5575POINT TURTON</v>
      </c>
      <c r="M2912" t="s">
        <v>3299</v>
      </c>
    </row>
    <row r="2913" spans="1:13">
      <c r="A2913" t="s">
        <v>3565</v>
      </c>
      <c r="B2913" t="s">
        <v>3574</v>
      </c>
      <c r="C2913" t="s">
        <v>112</v>
      </c>
      <c r="D2913">
        <v>4</v>
      </c>
      <c r="E2913">
        <v>0</v>
      </c>
      <c r="F2913">
        <v>0</v>
      </c>
      <c r="H2913" t="s">
        <v>155</v>
      </c>
      <c r="I2913">
        <f t="shared" si="135"/>
        <v>0</v>
      </c>
      <c r="J2913">
        <f t="shared" si="136"/>
        <v>0</v>
      </c>
      <c r="L2913" t="str">
        <f t="shared" si="137"/>
        <v>5575PORT JULIA</v>
      </c>
      <c r="M2913" t="s">
        <v>3299</v>
      </c>
    </row>
    <row r="2914" spans="1:13">
      <c r="A2914" t="s">
        <v>3565</v>
      </c>
      <c r="B2914" t="s">
        <v>3575</v>
      </c>
      <c r="C2914" t="s">
        <v>112</v>
      </c>
      <c r="D2914">
        <v>4</v>
      </c>
      <c r="E2914">
        <v>0</v>
      </c>
      <c r="F2914">
        <v>0</v>
      </c>
      <c r="H2914" t="s">
        <v>155</v>
      </c>
      <c r="I2914">
        <f t="shared" si="135"/>
        <v>0</v>
      </c>
      <c r="J2914">
        <f t="shared" si="136"/>
        <v>0</v>
      </c>
      <c r="L2914" t="str">
        <f t="shared" si="137"/>
        <v>5575PORT RICKABY</v>
      </c>
      <c r="M2914" t="s">
        <v>3299</v>
      </c>
    </row>
    <row r="2915" spans="1:13">
      <c r="A2915" t="s">
        <v>3565</v>
      </c>
      <c r="B2915" t="s">
        <v>3576</v>
      </c>
      <c r="C2915" t="s">
        <v>112</v>
      </c>
      <c r="D2915">
        <v>4</v>
      </c>
      <c r="E2915">
        <v>0</v>
      </c>
      <c r="F2915">
        <v>0</v>
      </c>
      <c r="H2915" t="s">
        <v>155</v>
      </c>
      <c r="I2915">
        <f t="shared" si="135"/>
        <v>0</v>
      </c>
      <c r="J2915">
        <f t="shared" si="136"/>
        <v>0</v>
      </c>
      <c r="L2915" t="str">
        <f t="shared" si="137"/>
        <v>5575RAMSAY</v>
      </c>
      <c r="M2915" t="s">
        <v>3299</v>
      </c>
    </row>
    <row r="2916" spans="1:13">
      <c r="A2916" t="s">
        <v>3565</v>
      </c>
      <c r="B2916" t="s">
        <v>3577</v>
      </c>
      <c r="C2916" t="s">
        <v>112</v>
      </c>
      <c r="D2916">
        <v>4</v>
      </c>
      <c r="E2916">
        <v>0</v>
      </c>
      <c r="F2916">
        <v>0</v>
      </c>
      <c r="H2916" t="s">
        <v>155</v>
      </c>
      <c r="I2916">
        <f t="shared" si="135"/>
        <v>0</v>
      </c>
      <c r="J2916">
        <f t="shared" si="136"/>
        <v>0</v>
      </c>
      <c r="L2916" t="str">
        <f t="shared" si="137"/>
        <v>5575STENHOUSE BAY</v>
      </c>
      <c r="M2916" t="s">
        <v>3299</v>
      </c>
    </row>
    <row r="2917" spans="1:13">
      <c r="A2917" t="s">
        <v>3565</v>
      </c>
      <c r="B2917" t="s">
        <v>3578</v>
      </c>
      <c r="C2917" t="s">
        <v>112</v>
      </c>
      <c r="D2917">
        <v>4</v>
      </c>
      <c r="E2917">
        <v>0</v>
      </c>
      <c r="F2917">
        <v>0</v>
      </c>
      <c r="H2917" t="s">
        <v>155</v>
      </c>
      <c r="I2917">
        <f t="shared" si="135"/>
        <v>0</v>
      </c>
      <c r="J2917">
        <f t="shared" si="136"/>
        <v>0</v>
      </c>
      <c r="L2917" t="str">
        <f t="shared" si="137"/>
        <v>5575THE PINES</v>
      </c>
      <c r="M2917" t="s">
        <v>3299</v>
      </c>
    </row>
    <row r="2918" spans="1:13">
      <c r="A2918" t="s">
        <v>3565</v>
      </c>
      <c r="B2918" t="s">
        <v>3579</v>
      </c>
      <c r="C2918" t="s">
        <v>112</v>
      </c>
      <c r="D2918">
        <v>4</v>
      </c>
      <c r="E2918">
        <v>0</v>
      </c>
      <c r="F2918">
        <v>0</v>
      </c>
      <c r="H2918" t="s">
        <v>155</v>
      </c>
      <c r="I2918">
        <f t="shared" si="135"/>
        <v>0</v>
      </c>
      <c r="J2918">
        <f t="shared" si="136"/>
        <v>0</v>
      </c>
      <c r="L2918" t="str">
        <f t="shared" si="137"/>
        <v>5575WHITE HUT</v>
      </c>
      <c r="M2918" t="s">
        <v>3299</v>
      </c>
    </row>
    <row r="2919" spans="1:13">
      <c r="A2919" t="s">
        <v>3565</v>
      </c>
      <c r="B2919" t="s">
        <v>3580</v>
      </c>
      <c r="C2919" t="s">
        <v>112</v>
      </c>
      <c r="D2919">
        <v>4</v>
      </c>
      <c r="E2919">
        <v>0</v>
      </c>
      <c r="F2919">
        <v>0</v>
      </c>
      <c r="H2919" t="s">
        <v>155</v>
      </c>
      <c r="I2919">
        <f t="shared" si="135"/>
        <v>0</v>
      </c>
      <c r="J2919">
        <f t="shared" si="136"/>
        <v>0</v>
      </c>
      <c r="L2919" t="str">
        <f t="shared" si="137"/>
        <v>5575WOOL BAY</v>
      </c>
      <c r="M2919" t="s">
        <v>3299</v>
      </c>
    </row>
    <row r="2920" spans="1:13">
      <c r="A2920" t="s">
        <v>3581</v>
      </c>
      <c r="B2920" t="s">
        <v>3582</v>
      </c>
      <c r="C2920" t="s">
        <v>112</v>
      </c>
      <c r="D2920">
        <v>4</v>
      </c>
      <c r="E2920">
        <v>0</v>
      </c>
      <c r="F2920">
        <v>0</v>
      </c>
      <c r="H2920" t="s">
        <v>155</v>
      </c>
      <c r="I2920">
        <f t="shared" si="135"/>
        <v>0</v>
      </c>
      <c r="J2920">
        <f t="shared" si="136"/>
        <v>0</v>
      </c>
      <c r="L2920" t="str">
        <f t="shared" si="137"/>
        <v>5573BALGOWAN</v>
      </c>
      <c r="M2920" t="s">
        <v>3299</v>
      </c>
    </row>
    <row r="2921" spans="1:13">
      <c r="A2921" t="s">
        <v>3581</v>
      </c>
      <c r="B2921" t="s">
        <v>3583</v>
      </c>
      <c r="C2921" t="s">
        <v>112</v>
      </c>
      <c r="D2921">
        <v>4</v>
      </c>
      <c r="E2921">
        <v>0</v>
      </c>
      <c r="F2921">
        <v>0</v>
      </c>
      <c r="H2921" t="s">
        <v>155</v>
      </c>
      <c r="I2921">
        <f t="shared" si="135"/>
        <v>0</v>
      </c>
      <c r="J2921">
        <f t="shared" si="136"/>
        <v>0</v>
      </c>
      <c r="L2921" t="str">
        <f t="shared" si="137"/>
        <v>5573CHINAMAN WELLS</v>
      </c>
      <c r="M2921" t="s">
        <v>3299</v>
      </c>
    </row>
    <row r="2922" spans="1:13">
      <c r="A2922" t="s">
        <v>3581</v>
      </c>
      <c r="B2922" t="s">
        <v>1309</v>
      </c>
      <c r="C2922" t="s">
        <v>112</v>
      </c>
      <c r="D2922">
        <v>4</v>
      </c>
      <c r="E2922">
        <v>0</v>
      </c>
      <c r="F2922">
        <v>0</v>
      </c>
      <c r="H2922" t="s">
        <v>155</v>
      </c>
      <c r="I2922">
        <f t="shared" si="135"/>
        <v>0</v>
      </c>
      <c r="J2922">
        <f t="shared" si="136"/>
        <v>0</v>
      </c>
      <c r="L2922" t="str">
        <f t="shared" si="137"/>
        <v>5573MAITLAND</v>
      </c>
      <c r="M2922" t="s">
        <v>3299</v>
      </c>
    </row>
    <row r="2923" spans="1:13">
      <c r="A2923" t="s">
        <v>3581</v>
      </c>
      <c r="B2923" t="s">
        <v>3584</v>
      </c>
      <c r="C2923" t="s">
        <v>112</v>
      </c>
      <c r="D2923">
        <v>4</v>
      </c>
      <c r="E2923">
        <v>0</v>
      </c>
      <c r="F2923">
        <v>0</v>
      </c>
      <c r="H2923" t="s">
        <v>155</v>
      </c>
      <c r="I2923">
        <f t="shared" si="135"/>
        <v>0</v>
      </c>
      <c r="J2923">
        <f t="shared" si="136"/>
        <v>0</v>
      </c>
      <c r="L2923" t="str">
        <f t="shared" si="137"/>
        <v>5573POINT PEARCE</v>
      </c>
      <c r="M2923" t="s">
        <v>3299</v>
      </c>
    </row>
    <row r="2924" spans="1:13">
      <c r="A2924" t="s">
        <v>3581</v>
      </c>
      <c r="B2924" t="s">
        <v>3585</v>
      </c>
      <c r="C2924" t="s">
        <v>112</v>
      </c>
      <c r="D2924">
        <v>4</v>
      </c>
      <c r="E2924">
        <v>0</v>
      </c>
      <c r="F2924">
        <v>0</v>
      </c>
      <c r="H2924" t="s">
        <v>155</v>
      </c>
      <c r="I2924">
        <f t="shared" si="135"/>
        <v>0</v>
      </c>
      <c r="J2924">
        <f t="shared" si="136"/>
        <v>0</v>
      </c>
      <c r="L2924" t="str">
        <f t="shared" si="137"/>
        <v>5573PORT VICTORIA</v>
      </c>
      <c r="M2924" t="s">
        <v>3299</v>
      </c>
    </row>
    <row r="2925" spans="1:13">
      <c r="A2925" t="s">
        <v>3581</v>
      </c>
      <c r="B2925" t="s">
        <v>3586</v>
      </c>
      <c r="C2925" t="s">
        <v>112</v>
      </c>
      <c r="D2925">
        <v>4</v>
      </c>
      <c r="E2925">
        <v>0</v>
      </c>
      <c r="F2925">
        <v>0</v>
      </c>
      <c r="H2925" t="s">
        <v>155</v>
      </c>
      <c r="I2925">
        <f t="shared" si="135"/>
        <v>0</v>
      </c>
      <c r="J2925">
        <f t="shared" si="136"/>
        <v>0</v>
      </c>
      <c r="L2925" t="str">
        <f t="shared" si="137"/>
        <v>5573SOUTH KILKERRAN</v>
      </c>
      <c r="M2925" t="s">
        <v>3299</v>
      </c>
    </row>
    <row r="2926" spans="1:13">
      <c r="A2926" t="s">
        <v>3581</v>
      </c>
      <c r="B2926" t="s">
        <v>3587</v>
      </c>
      <c r="C2926" t="s">
        <v>112</v>
      </c>
      <c r="D2926">
        <v>4</v>
      </c>
      <c r="E2926">
        <v>0</v>
      </c>
      <c r="F2926">
        <v>0</v>
      </c>
      <c r="H2926" t="s">
        <v>155</v>
      </c>
      <c r="I2926">
        <f t="shared" si="135"/>
        <v>0</v>
      </c>
      <c r="J2926">
        <f t="shared" si="136"/>
        <v>0</v>
      </c>
      <c r="L2926" t="str">
        <f t="shared" si="137"/>
        <v>5573URANIA</v>
      </c>
      <c r="M2926" t="s">
        <v>3299</v>
      </c>
    </row>
    <row r="2927" spans="1:13">
      <c r="A2927" t="s">
        <v>3581</v>
      </c>
      <c r="B2927" t="s">
        <v>3588</v>
      </c>
      <c r="C2927" t="s">
        <v>112</v>
      </c>
      <c r="D2927">
        <v>4</v>
      </c>
      <c r="E2927">
        <v>0</v>
      </c>
      <c r="F2927">
        <v>0</v>
      </c>
      <c r="H2927" t="s">
        <v>155</v>
      </c>
      <c r="I2927">
        <f t="shared" si="135"/>
        <v>0</v>
      </c>
      <c r="J2927">
        <f t="shared" si="136"/>
        <v>0</v>
      </c>
      <c r="L2927" t="str">
        <f t="shared" si="137"/>
        <v>5573WAURALTEE</v>
      </c>
      <c r="M2927" t="s">
        <v>3299</v>
      </c>
    </row>
    <row r="2928" spans="1:13">
      <c r="A2928" t="s">
        <v>3581</v>
      </c>
      <c r="B2928" t="s">
        <v>3589</v>
      </c>
      <c r="C2928" t="s">
        <v>112</v>
      </c>
      <c r="D2928">
        <v>4</v>
      </c>
      <c r="E2928">
        <v>0</v>
      </c>
      <c r="F2928">
        <v>0</v>
      </c>
      <c r="H2928" t="s">
        <v>155</v>
      </c>
      <c r="I2928">
        <f t="shared" si="135"/>
        <v>0</v>
      </c>
      <c r="J2928">
        <f t="shared" si="136"/>
        <v>0</v>
      </c>
      <c r="L2928" t="str">
        <f t="shared" si="137"/>
        <v>5573WEETULTA</v>
      </c>
      <c r="M2928" t="s">
        <v>3299</v>
      </c>
    </row>
    <row r="2929" spans="1:13">
      <c r="A2929" t="s">
        <v>3581</v>
      </c>
      <c r="B2929" t="s">
        <v>3590</v>
      </c>
      <c r="C2929" t="s">
        <v>112</v>
      </c>
      <c r="D2929">
        <v>4</v>
      </c>
      <c r="E2929">
        <v>0</v>
      </c>
      <c r="F2929">
        <v>0</v>
      </c>
      <c r="H2929" t="s">
        <v>155</v>
      </c>
      <c r="I2929">
        <f t="shared" si="135"/>
        <v>0</v>
      </c>
      <c r="J2929">
        <f t="shared" si="136"/>
        <v>0</v>
      </c>
      <c r="L2929" t="str">
        <f t="shared" si="137"/>
        <v>5573YORKE VALLEY</v>
      </c>
      <c r="M2929" t="s">
        <v>3299</v>
      </c>
    </row>
    <row r="2930" spans="1:13">
      <c r="A2930" t="s">
        <v>3591</v>
      </c>
      <c r="B2930" t="s">
        <v>3592</v>
      </c>
      <c r="C2930" t="s">
        <v>112</v>
      </c>
      <c r="D2930">
        <v>4</v>
      </c>
      <c r="E2930">
        <v>0</v>
      </c>
      <c r="F2930">
        <v>0</v>
      </c>
      <c r="H2930" t="s">
        <v>155</v>
      </c>
      <c r="I2930">
        <f t="shared" si="135"/>
        <v>0</v>
      </c>
      <c r="J2930">
        <f t="shared" si="136"/>
        <v>0</v>
      </c>
      <c r="L2930" t="str">
        <f t="shared" si="137"/>
        <v>5572ARTHURTON</v>
      </c>
      <c r="M2930" t="s">
        <v>3299</v>
      </c>
    </row>
    <row r="2931" spans="1:13">
      <c r="A2931" t="s">
        <v>3591</v>
      </c>
      <c r="B2931" t="s">
        <v>706</v>
      </c>
      <c r="C2931" t="s">
        <v>112</v>
      </c>
      <c r="D2931">
        <v>4</v>
      </c>
      <c r="E2931">
        <v>0</v>
      </c>
      <c r="F2931">
        <v>0</v>
      </c>
      <c r="H2931" t="s">
        <v>155</v>
      </c>
      <c r="I2931">
        <f t="shared" si="135"/>
        <v>0</v>
      </c>
      <c r="J2931">
        <f t="shared" si="136"/>
        <v>0</v>
      </c>
      <c r="L2931" t="str">
        <f t="shared" si="137"/>
        <v>5572PORT ARTHUR</v>
      </c>
      <c r="M2931" t="s">
        <v>3299</v>
      </c>
    </row>
    <row r="2932" spans="1:13">
      <c r="A2932" t="s">
        <v>3593</v>
      </c>
      <c r="B2932" t="s">
        <v>3594</v>
      </c>
      <c r="C2932" t="s">
        <v>112</v>
      </c>
      <c r="D2932">
        <v>4</v>
      </c>
      <c r="E2932">
        <v>0</v>
      </c>
      <c r="F2932">
        <v>0</v>
      </c>
      <c r="H2932" t="s">
        <v>155</v>
      </c>
      <c r="I2932">
        <f t="shared" si="135"/>
        <v>0</v>
      </c>
      <c r="J2932">
        <f t="shared" si="136"/>
        <v>0</v>
      </c>
      <c r="L2932" t="str">
        <f t="shared" si="137"/>
        <v>5571ARDROSSAN</v>
      </c>
      <c r="M2932" t="s">
        <v>3299</v>
      </c>
    </row>
    <row r="2933" spans="1:13">
      <c r="A2933" t="s">
        <v>3593</v>
      </c>
      <c r="B2933" t="s">
        <v>3595</v>
      </c>
      <c r="C2933" t="s">
        <v>112</v>
      </c>
      <c r="D2933">
        <v>4</v>
      </c>
      <c r="E2933">
        <v>0</v>
      </c>
      <c r="F2933">
        <v>0</v>
      </c>
      <c r="H2933" t="s">
        <v>155</v>
      </c>
      <c r="I2933">
        <f t="shared" si="135"/>
        <v>0</v>
      </c>
      <c r="J2933">
        <f t="shared" si="136"/>
        <v>0</v>
      </c>
      <c r="L2933" t="str">
        <f t="shared" si="137"/>
        <v>5571BLACK POINT</v>
      </c>
      <c r="M2933" t="s">
        <v>3299</v>
      </c>
    </row>
    <row r="2934" spans="1:13">
      <c r="A2934" t="s">
        <v>3593</v>
      </c>
      <c r="B2934" t="s">
        <v>3596</v>
      </c>
      <c r="C2934" t="s">
        <v>112</v>
      </c>
      <c r="D2934">
        <v>4</v>
      </c>
      <c r="E2934">
        <v>0</v>
      </c>
      <c r="F2934">
        <v>0</v>
      </c>
      <c r="H2934" t="s">
        <v>155</v>
      </c>
      <c r="I2934">
        <f t="shared" si="135"/>
        <v>0</v>
      </c>
      <c r="J2934">
        <f t="shared" si="136"/>
        <v>0</v>
      </c>
      <c r="L2934" t="str">
        <f t="shared" si="137"/>
        <v>5571CUNNINGHAM</v>
      </c>
      <c r="M2934" t="s">
        <v>3299</v>
      </c>
    </row>
    <row r="2935" spans="1:13">
      <c r="A2935" t="s">
        <v>3593</v>
      </c>
      <c r="B2935" t="s">
        <v>3597</v>
      </c>
      <c r="C2935" t="s">
        <v>112</v>
      </c>
      <c r="D2935">
        <v>4</v>
      </c>
      <c r="E2935">
        <v>0</v>
      </c>
      <c r="F2935">
        <v>0</v>
      </c>
      <c r="H2935" t="s">
        <v>155</v>
      </c>
      <c r="I2935">
        <f t="shared" si="135"/>
        <v>0</v>
      </c>
      <c r="J2935">
        <f t="shared" si="136"/>
        <v>0</v>
      </c>
      <c r="L2935" t="str">
        <f t="shared" si="137"/>
        <v>5571JAMES WELL</v>
      </c>
      <c r="M2935" t="s">
        <v>3299</v>
      </c>
    </row>
    <row r="2936" spans="1:13">
      <c r="A2936" t="s">
        <v>3593</v>
      </c>
      <c r="B2936" t="s">
        <v>3598</v>
      </c>
      <c r="C2936" t="s">
        <v>112</v>
      </c>
      <c r="D2936">
        <v>4</v>
      </c>
      <c r="E2936">
        <v>0</v>
      </c>
      <c r="F2936">
        <v>0</v>
      </c>
      <c r="H2936" t="s">
        <v>155</v>
      </c>
      <c r="I2936">
        <f t="shared" si="135"/>
        <v>0</v>
      </c>
      <c r="J2936">
        <f t="shared" si="136"/>
        <v>0</v>
      </c>
      <c r="L2936" t="str">
        <f t="shared" si="137"/>
        <v>5571PETERSVILLE</v>
      </c>
      <c r="M2936" t="s">
        <v>3299</v>
      </c>
    </row>
    <row r="2937" spans="1:13">
      <c r="A2937" t="s">
        <v>3593</v>
      </c>
      <c r="B2937" t="s">
        <v>3599</v>
      </c>
      <c r="C2937" t="s">
        <v>112</v>
      </c>
      <c r="D2937">
        <v>4</v>
      </c>
      <c r="E2937">
        <v>0</v>
      </c>
      <c r="F2937">
        <v>0</v>
      </c>
      <c r="H2937" t="s">
        <v>155</v>
      </c>
      <c r="I2937">
        <f t="shared" si="135"/>
        <v>0</v>
      </c>
      <c r="J2937">
        <f t="shared" si="136"/>
        <v>0</v>
      </c>
      <c r="L2937" t="str">
        <f t="shared" si="137"/>
        <v>5571PINE POINT</v>
      </c>
      <c r="M2937" t="s">
        <v>3299</v>
      </c>
    </row>
    <row r="2938" spans="1:13">
      <c r="A2938" t="s">
        <v>3593</v>
      </c>
      <c r="B2938" t="s">
        <v>3600</v>
      </c>
      <c r="C2938" t="s">
        <v>112</v>
      </c>
      <c r="D2938">
        <v>4</v>
      </c>
      <c r="E2938">
        <v>0</v>
      </c>
      <c r="F2938">
        <v>0</v>
      </c>
      <c r="H2938" t="s">
        <v>155</v>
      </c>
      <c r="I2938">
        <f t="shared" si="135"/>
        <v>0</v>
      </c>
      <c r="J2938">
        <f t="shared" si="136"/>
        <v>0</v>
      </c>
      <c r="L2938" t="str">
        <f t="shared" si="137"/>
        <v>5571ROGUES POINT</v>
      </c>
      <c r="M2938" t="s">
        <v>3299</v>
      </c>
    </row>
    <row r="2939" spans="1:13">
      <c r="A2939" t="s">
        <v>3593</v>
      </c>
      <c r="B2939" t="s">
        <v>3601</v>
      </c>
      <c r="C2939" t="s">
        <v>112</v>
      </c>
      <c r="D2939">
        <v>4</v>
      </c>
      <c r="E2939">
        <v>0</v>
      </c>
      <c r="F2939">
        <v>0</v>
      </c>
      <c r="H2939" t="s">
        <v>155</v>
      </c>
      <c r="I2939">
        <f t="shared" si="135"/>
        <v>0</v>
      </c>
      <c r="J2939">
        <f t="shared" si="136"/>
        <v>0</v>
      </c>
      <c r="L2939" t="str">
        <f t="shared" si="137"/>
        <v>5571SANDILANDS</v>
      </c>
      <c r="M2939" t="s">
        <v>3299</v>
      </c>
    </row>
    <row r="2940" spans="1:13">
      <c r="A2940" t="s">
        <v>3593</v>
      </c>
      <c r="B2940" t="s">
        <v>3602</v>
      </c>
      <c r="C2940" t="s">
        <v>112</v>
      </c>
      <c r="D2940">
        <v>4</v>
      </c>
      <c r="E2940">
        <v>0</v>
      </c>
      <c r="F2940">
        <v>0</v>
      </c>
      <c r="H2940" t="s">
        <v>155</v>
      </c>
      <c r="I2940">
        <f t="shared" si="135"/>
        <v>0</v>
      </c>
      <c r="J2940">
        <f t="shared" si="136"/>
        <v>0</v>
      </c>
      <c r="L2940" t="str">
        <f t="shared" si="137"/>
        <v>5571TIDDY WIDDY BEACH</v>
      </c>
      <c r="M2940" t="s">
        <v>3299</v>
      </c>
    </row>
    <row r="2941" spans="1:13">
      <c r="A2941" t="s">
        <v>3603</v>
      </c>
      <c r="B2941" t="s">
        <v>3604</v>
      </c>
      <c r="C2941" t="s">
        <v>112</v>
      </c>
      <c r="D2941">
        <v>4</v>
      </c>
      <c r="E2941">
        <v>0</v>
      </c>
      <c r="F2941">
        <v>0</v>
      </c>
      <c r="H2941" t="s">
        <v>155</v>
      </c>
      <c r="I2941">
        <f t="shared" si="135"/>
        <v>0</v>
      </c>
      <c r="J2941">
        <f t="shared" si="136"/>
        <v>0</v>
      </c>
      <c r="L2941" t="str">
        <f t="shared" si="137"/>
        <v>5570CLINTON</v>
      </c>
      <c r="M2941" t="s">
        <v>3299</v>
      </c>
    </row>
    <row r="2942" spans="1:13">
      <c r="A2942" t="s">
        <v>3603</v>
      </c>
      <c r="B2942" t="s">
        <v>3605</v>
      </c>
      <c r="C2942" t="s">
        <v>112</v>
      </c>
      <c r="D2942">
        <v>4</v>
      </c>
      <c r="E2942">
        <v>0</v>
      </c>
      <c r="F2942">
        <v>0</v>
      </c>
      <c r="H2942" t="s">
        <v>155</v>
      </c>
      <c r="I2942">
        <f t="shared" si="135"/>
        <v>0</v>
      </c>
      <c r="J2942">
        <f t="shared" si="136"/>
        <v>0</v>
      </c>
      <c r="L2942" t="str">
        <f t="shared" si="137"/>
        <v>5570CLINTON CENTRE</v>
      </c>
      <c r="M2942" t="s">
        <v>3299</v>
      </c>
    </row>
    <row r="2943" spans="1:13">
      <c r="A2943" t="s">
        <v>3603</v>
      </c>
      <c r="B2943" t="s">
        <v>3606</v>
      </c>
      <c r="C2943" t="s">
        <v>112</v>
      </c>
      <c r="D2943">
        <v>4</v>
      </c>
      <c r="E2943">
        <v>0</v>
      </c>
      <c r="F2943">
        <v>0</v>
      </c>
      <c r="H2943" t="s">
        <v>155</v>
      </c>
      <c r="I2943">
        <f t="shared" si="135"/>
        <v>0</v>
      </c>
      <c r="J2943">
        <f t="shared" si="136"/>
        <v>0</v>
      </c>
      <c r="L2943" t="str">
        <f t="shared" si="137"/>
        <v>5570PORT CLINTON</v>
      </c>
      <c r="M2943" t="s">
        <v>3299</v>
      </c>
    </row>
    <row r="2944" spans="1:13">
      <c r="A2944" t="s">
        <v>3603</v>
      </c>
      <c r="B2944" t="s">
        <v>3607</v>
      </c>
      <c r="C2944" t="s">
        <v>112</v>
      </c>
      <c r="D2944">
        <v>4</v>
      </c>
      <c r="E2944">
        <v>0</v>
      </c>
      <c r="F2944">
        <v>0</v>
      </c>
      <c r="H2944" t="s">
        <v>155</v>
      </c>
      <c r="I2944">
        <f t="shared" si="135"/>
        <v>0</v>
      </c>
      <c r="J2944">
        <f t="shared" si="136"/>
        <v>0</v>
      </c>
      <c r="L2944" t="str">
        <f t="shared" si="137"/>
        <v>5570PRICE</v>
      </c>
      <c r="M2944" t="s">
        <v>3299</v>
      </c>
    </row>
    <row r="2945" spans="1:13">
      <c r="A2945" t="s">
        <v>3608</v>
      </c>
      <c r="B2945" t="s">
        <v>3609</v>
      </c>
      <c r="C2945" t="s">
        <v>112</v>
      </c>
      <c r="D2945">
        <v>4</v>
      </c>
      <c r="E2945">
        <v>0</v>
      </c>
      <c r="F2945">
        <v>0</v>
      </c>
      <c r="H2945" t="s">
        <v>155</v>
      </c>
      <c r="I2945">
        <f t="shared" si="135"/>
        <v>0</v>
      </c>
      <c r="J2945">
        <f t="shared" si="136"/>
        <v>0</v>
      </c>
      <c r="L2945" t="str">
        <f t="shared" si="137"/>
        <v>5560BUTE</v>
      </c>
      <c r="M2945" t="s">
        <v>3299</v>
      </c>
    </row>
    <row r="2946" spans="1:13">
      <c r="A2946" t="s">
        <v>3608</v>
      </c>
      <c r="B2946" t="s">
        <v>3610</v>
      </c>
      <c r="C2946" t="s">
        <v>112</v>
      </c>
      <c r="D2946">
        <v>4</v>
      </c>
      <c r="E2946">
        <v>0</v>
      </c>
      <c r="F2946">
        <v>0</v>
      </c>
      <c r="H2946" t="s">
        <v>155</v>
      </c>
      <c r="I2946">
        <f t="shared" ref="I2946:I3009" si="138">IF(ISERROR(VLOOKUP(A2946,SelPostCode,1,FALSE)),0,1)</f>
        <v>0</v>
      </c>
      <c r="J2946">
        <f t="shared" ref="J2946:J3009" si="139">IF(I2946=0,0,IF(ISERROR(VLOOKUP(B2946,SelSuburb,1,FALSE)),0,1))</f>
        <v>0</v>
      </c>
      <c r="L2946" t="str">
        <f t="shared" ref="L2946:L3009" si="140">CONCATENATE(A2946,B2946)</f>
        <v>5560NINNES</v>
      </c>
      <c r="M2946" t="s">
        <v>3299</v>
      </c>
    </row>
    <row r="2947" spans="1:13">
      <c r="A2947" t="s">
        <v>3611</v>
      </c>
      <c r="B2947" t="s">
        <v>3612</v>
      </c>
      <c r="C2947" t="s">
        <v>112</v>
      </c>
      <c r="D2947">
        <v>4</v>
      </c>
      <c r="E2947">
        <v>0</v>
      </c>
      <c r="F2947">
        <v>0</v>
      </c>
      <c r="H2947" t="s">
        <v>155</v>
      </c>
      <c r="I2947">
        <f t="shared" si="138"/>
        <v>0</v>
      </c>
      <c r="J2947">
        <f t="shared" si="139"/>
        <v>0</v>
      </c>
      <c r="L2947" t="str">
        <f t="shared" si="140"/>
        <v>5558AGERY</v>
      </c>
      <c r="M2947" t="s">
        <v>3299</v>
      </c>
    </row>
    <row r="2948" spans="1:13">
      <c r="A2948" t="s">
        <v>3611</v>
      </c>
      <c r="B2948" t="s">
        <v>3613</v>
      </c>
      <c r="C2948" t="s">
        <v>112</v>
      </c>
      <c r="D2948">
        <v>4</v>
      </c>
      <c r="E2948">
        <v>0</v>
      </c>
      <c r="F2948">
        <v>0</v>
      </c>
      <c r="H2948" t="s">
        <v>155</v>
      </c>
      <c r="I2948">
        <f t="shared" si="138"/>
        <v>0</v>
      </c>
      <c r="J2948">
        <f t="shared" si="139"/>
        <v>0</v>
      </c>
      <c r="L2948" t="str">
        <f t="shared" si="140"/>
        <v>5558CROSS ROADS</v>
      </c>
      <c r="M2948" t="s">
        <v>3299</v>
      </c>
    </row>
    <row r="2949" spans="1:13">
      <c r="A2949" t="s">
        <v>3611</v>
      </c>
      <c r="B2949" t="s">
        <v>3614</v>
      </c>
      <c r="C2949" t="s">
        <v>112</v>
      </c>
      <c r="D2949">
        <v>4</v>
      </c>
      <c r="E2949">
        <v>0</v>
      </c>
      <c r="F2949">
        <v>0</v>
      </c>
      <c r="H2949" t="s">
        <v>155</v>
      </c>
      <c r="I2949">
        <f t="shared" si="138"/>
        <v>0</v>
      </c>
      <c r="J2949">
        <f t="shared" si="139"/>
        <v>0</v>
      </c>
      <c r="L2949" t="str">
        <f t="shared" si="140"/>
        <v>5558EAST MOONTA</v>
      </c>
      <c r="M2949" t="s">
        <v>3299</v>
      </c>
    </row>
    <row r="2950" spans="1:13">
      <c r="A2950" t="s">
        <v>3611</v>
      </c>
      <c r="B2950" t="s">
        <v>3615</v>
      </c>
      <c r="C2950" t="s">
        <v>112</v>
      </c>
      <c r="D2950">
        <v>4</v>
      </c>
      <c r="E2950">
        <v>0</v>
      </c>
      <c r="F2950">
        <v>0</v>
      </c>
      <c r="H2950" t="s">
        <v>155</v>
      </c>
      <c r="I2950">
        <f t="shared" si="138"/>
        <v>0</v>
      </c>
      <c r="J2950">
        <f t="shared" si="139"/>
        <v>0</v>
      </c>
      <c r="L2950" t="str">
        <f t="shared" si="140"/>
        <v>5558HAMLEY</v>
      </c>
      <c r="M2950" t="s">
        <v>3299</v>
      </c>
    </row>
    <row r="2951" spans="1:13">
      <c r="A2951" t="s">
        <v>3611</v>
      </c>
      <c r="B2951" t="s">
        <v>3616</v>
      </c>
      <c r="C2951" t="s">
        <v>112</v>
      </c>
      <c r="D2951">
        <v>4</v>
      </c>
      <c r="E2951">
        <v>0</v>
      </c>
      <c r="F2951">
        <v>0</v>
      </c>
      <c r="H2951" t="s">
        <v>155</v>
      </c>
      <c r="I2951">
        <f t="shared" si="138"/>
        <v>0</v>
      </c>
      <c r="J2951">
        <f t="shared" si="139"/>
        <v>0</v>
      </c>
      <c r="L2951" t="str">
        <f t="shared" si="140"/>
        <v>5558KOOROONA</v>
      </c>
      <c r="M2951" t="s">
        <v>3299</v>
      </c>
    </row>
    <row r="2952" spans="1:13">
      <c r="A2952" t="s">
        <v>3611</v>
      </c>
      <c r="B2952" t="s">
        <v>3617</v>
      </c>
      <c r="C2952" t="s">
        <v>112</v>
      </c>
      <c r="D2952">
        <v>4</v>
      </c>
      <c r="E2952">
        <v>0</v>
      </c>
      <c r="F2952">
        <v>0</v>
      </c>
      <c r="H2952" t="s">
        <v>155</v>
      </c>
      <c r="I2952">
        <f t="shared" si="138"/>
        <v>0</v>
      </c>
      <c r="J2952">
        <f t="shared" si="139"/>
        <v>0</v>
      </c>
      <c r="L2952" t="str">
        <f t="shared" si="140"/>
        <v>5558MOONTA</v>
      </c>
      <c r="M2952" t="s">
        <v>3299</v>
      </c>
    </row>
    <row r="2953" spans="1:13">
      <c r="A2953" t="s">
        <v>3611</v>
      </c>
      <c r="B2953" t="s">
        <v>3618</v>
      </c>
      <c r="C2953" t="s">
        <v>112</v>
      </c>
      <c r="D2953">
        <v>4</v>
      </c>
      <c r="E2953">
        <v>0</v>
      </c>
      <c r="F2953">
        <v>0</v>
      </c>
      <c r="H2953" t="s">
        <v>155</v>
      </c>
      <c r="I2953">
        <f t="shared" si="138"/>
        <v>0</v>
      </c>
      <c r="J2953">
        <f t="shared" si="139"/>
        <v>0</v>
      </c>
      <c r="L2953" t="str">
        <f t="shared" si="140"/>
        <v>5558MOONTA BAY</v>
      </c>
      <c r="M2953" t="s">
        <v>3299</v>
      </c>
    </row>
    <row r="2954" spans="1:13">
      <c r="A2954" t="s">
        <v>3611</v>
      </c>
      <c r="B2954" t="s">
        <v>3619</v>
      </c>
      <c r="C2954" t="s">
        <v>112</v>
      </c>
      <c r="D2954">
        <v>4</v>
      </c>
      <c r="E2954">
        <v>0</v>
      </c>
      <c r="F2954">
        <v>0</v>
      </c>
      <c r="H2954" t="s">
        <v>155</v>
      </c>
      <c r="I2954">
        <f t="shared" si="138"/>
        <v>0</v>
      </c>
      <c r="J2954">
        <f t="shared" si="139"/>
        <v>0</v>
      </c>
      <c r="L2954" t="str">
        <f t="shared" si="140"/>
        <v>5558MOONTA MINES</v>
      </c>
      <c r="M2954" t="s">
        <v>3299</v>
      </c>
    </row>
    <row r="2955" spans="1:13">
      <c r="A2955" t="s">
        <v>3611</v>
      </c>
      <c r="B2955" t="s">
        <v>3620</v>
      </c>
      <c r="C2955" t="s">
        <v>112</v>
      </c>
      <c r="D2955">
        <v>4</v>
      </c>
      <c r="E2955">
        <v>0</v>
      </c>
      <c r="F2955">
        <v>0</v>
      </c>
      <c r="H2955" t="s">
        <v>155</v>
      </c>
      <c r="I2955">
        <f t="shared" si="138"/>
        <v>0</v>
      </c>
      <c r="J2955">
        <f t="shared" si="139"/>
        <v>0</v>
      </c>
      <c r="L2955" t="str">
        <f t="shared" si="140"/>
        <v>5558NALYAPPA</v>
      </c>
      <c r="M2955" t="s">
        <v>3299</v>
      </c>
    </row>
    <row r="2956" spans="1:13">
      <c r="A2956" t="s">
        <v>3611</v>
      </c>
      <c r="B2956" t="s">
        <v>3621</v>
      </c>
      <c r="C2956" t="s">
        <v>112</v>
      </c>
      <c r="D2956">
        <v>4</v>
      </c>
      <c r="E2956">
        <v>0</v>
      </c>
      <c r="F2956">
        <v>0</v>
      </c>
      <c r="H2956" t="s">
        <v>155</v>
      </c>
      <c r="I2956">
        <f t="shared" si="138"/>
        <v>0</v>
      </c>
      <c r="J2956">
        <f t="shared" si="139"/>
        <v>0</v>
      </c>
      <c r="L2956" t="str">
        <f t="shared" si="140"/>
        <v>5558NORTH MOONTA</v>
      </c>
      <c r="M2956" t="s">
        <v>3299</v>
      </c>
    </row>
    <row r="2957" spans="1:13">
      <c r="A2957" t="s">
        <v>3611</v>
      </c>
      <c r="B2957" t="s">
        <v>3622</v>
      </c>
      <c r="C2957" t="s">
        <v>112</v>
      </c>
      <c r="D2957">
        <v>4</v>
      </c>
      <c r="E2957">
        <v>0</v>
      </c>
      <c r="F2957">
        <v>0</v>
      </c>
      <c r="H2957" t="s">
        <v>155</v>
      </c>
      <c r="I2957">
        <f t="shared" si="138"/>
        <v>0</v>
      </c>
      <c r="J2957">
        <f t="shared" si="139"/>
        <v>0</v>
      </c>
      <c r="L2957" t="str">
        <f t="shared" si="140"/>
        <v>5558NORTH YELTA</v>
      </c>
      <c r="M2957" t="s">
        <v>3299</v>
      </c>
    </row>
    <row r="2958" spans="1:13">
      <c r="A2958" t="s">
        <v>3611</v>
      </c>
      <c r="B2958" t="s">
        <v>3623</v>
      </c>
      <c r="C2958" t="s">
        <v>112</v>
      </c>
      <c r="D2958">
        <v>4</v>
      </c>
      <c r="E2958">
        <v>0</v>
      </c>
      <c r="F2958">
        <v>0</v>
      </c>
      <c r="H2958" t="s">
        <v>155</v>
      </c>
      <c r="I2958">
        <f t="shared" si="138"/>
        <v>0</v>
      </c>
      <c r="J2958">
        <f t="shared" si="139"/>
        <v>0</v>
      </c>
      <c r="L2958" t="str">
        <f t="shared" si="140"/>
        <v>5558PARAMATTA</v>
      </c>
      <c r="M2958" t="s">
        <v>3299</v>
      </c>
    </row>
    <row r="2959" spans="1:13">
      <c r="A2959" t="s">
        <v>3611</v>
      </c>
      <c r="B2959" t="s">
        <v>3624</v>
      </c>
      <c r="C2959" t="s">
        <v>112</v>
      </c>
      <c r="D2959">
        <v>4</v>
      </c>
      <c r="E2959">
        <v>0</v>
      </c>
      <c r="F2959">
        <v>0</v>
      </c>
      <c r="H2959" t="s">
        <v>155</v>
      </c>
      <c r="I2959">
        <f t="shared" si="138"/>
        <v>0</v>
      </c>
      <c r="J2959">
        <f t="shared" si="139"/>
        <v>0</v>
      </c>
      <c r="L2959" t="str">
        <f t="shared" si="140"/>
        <v>5558PORT HUGHES</v>
      </c>
      <c r="M2959" t="s">
        <v>3299</v>
      </c>
    </row>
    <row r="2960" spans="1:13">
      <c r="A2960" t="s">
        <v>3611</v>
      </c>
      <c r="B2960" t="s">
        <v>3625</v>
      </c>
      <c r="C2960" t="s">
        <v>112</v>
      </c>
      <c r="D2960">
        <v>4</v>
      </c>
      <c r="E2960">
        <v>0</v>
      </c>
      <c r="F2960">
        <v>0</v>
      </c>
      <c r="H2960" t="s">
        <v>155</v>
      </c>
      <c r="I2960">
        <f t="shared" si="138"/>
        <v>0</v>
      </c>
      <c r="J2960">
        <f t="shared" si="139"/>
        <v>0</v>
      </c>
      <c r="L2960" t="str">
        <f t="shared" si="140"/>
        <v>5558YELTA</v>
      </c>
      <c r="M2960" t="s">
        <v>3299</v>
      </c>
    </row>
    <row r="2961" spans="1:13">
      <c r="A2961" t="s">
        <v>3626</v>
      </c>
      <c r="B2961" t="s">
        <v>1148</v>
      </c>
      <c r="C2961" t="s">
        <v>112</v>
      </c>
      <c r="D2961">
        <v>4</v>
      </c>
      <c r="E2961">
        <v>0</v>
      </c>
      <c r="F2961">
        <v>0</v>
      </c>
      <c r="H2961" t="s">
        <v>103</v>
      </c>
      <c r="I2961">
        <f t="shared" si="138"/>
        <v>0</v>
      </c>
      <c r="J2961">
        <f t="shared" si="139"/>
        <v>0</v>
      </c>
      <c r="L2961" t="str">
        <f t="shared" si="140"/>
        <v>5556NORTH BEACH</v>
      </c>
      <c r="M2961" t="s">
        <v>3299</v>
      </c>
    </row>
    <row r="2962" spans="1:13">
      <c r="A2962" t="s">
        <v>3626</v>
      </c>
      <c r="B2962" t="s">
        <v>1946</v>
      </c>
      <c r="C2962" t="s">
        <v>112</v>
      </c>
      <c r="D2962">
        <v>4</v>
      </c>
      <c r="E2962">
        <v>0</v>
      </c>
      <c r="F2962">
        <v>0</v>
      </c>
      <c r="H2962" t="s">
        <v>103</v>
      </c>
      <c r="I2962">
        <f t="shared" si="138"/>
        <v>0</v>
      </c>
      <c r="J2962">
        <f t="shared" si="139"/>
        <v>0</v>
      </c>
      <c r="L2962" t="str">
        <f t="shared" si="140"/>
        <v>5556WALLAROO</v>
      </c>
      <c r="M2962" t="s">
        <v>3299</v>
      </c>
    </row>
    <row r="2963" spans="1:13">
      <c r="A2963" t="s">
        <v>3626</v>
      </c>
      <c r="B2963" t="s">
        <v>3627</v>
      </c>
      <c r="C2963" t="s">
        <v>112</v>
      </c>
      <c r="D2963">
        <v>4</v>
      </c>
      <c r="E2963">
        <v>0</v>
      </c>
      <c r="F2963">
        <v>0</v>
      </c>
      <c r="H2963" t="s">
        <v>103</v>
      </c>
      <c r="I2963">
        <f t="shared" si="138"/>
        <v>0</v>
      </c>
      <c r="J2963">
        <f t="shared" si="139"/>
        <v>0</v>
      </c>
      <c r="L2963" t="str">
        <f t="shared" si="140"/>
        <v>5556WALLAROO PLAIN</v>
      </c>
      <c r="M2963" t="s">
        <v>3299</v>
      </c>
    </row>
    <row r="2964" spans="1:13">
      <c r="A2964" t="s">
        <v>3626</v>
      </c>
      <c r="B2964" t="s">
        <v>3628</v>
      </c>
      <c r="C2964" t="s">
        <v>112</v>
      </c>
      <c r="D2964">
        <v>4</v>
      </c>
      <c r="E2964">
        <v>0</v>
      </c>
      <c r="F2964">
        <v>0</v>
      </c>
      <c r="H2964" t="s">
        <v>103</v>
      </c>
      <c r="I2964">
        <f t="shared" si="138"/>
        <v>0</v>
      </c>
      <c r="J2964">
        <f t="shared" si="139"/>
        <v>0</v>
      </c>
      <c r="L2964" t="str">
        <f t="shared" si="140"/>
        <v>5556WARBURTO</v>
      </c>
      <c r="M2964" t="s">
        <v>3299</v>
      </c>
    </row>
    <row r="2965" spans="1:13">
      <c r="A2965" t="s">
        <v>3629</v>
      </c>
      <c r="B2965" t="s">
        <v>3630</v>
      </c>
      <c r="C2965" t="s">
        <v>112</v>
      </c>
      <c r="D2965">
        <v>4</v>
      </c>
      <c r="E2965">
        <v>0</v>
      </c>
      <c r="F2965">
        <v>0</v>
      </c>
      <c r="H2965" t="s">
        <v>155</v>
      </c>
      <c r="I2965">
        <f t="shared" si="138"/>
        <v>0</v>
      </c>
      <c r="J2965">
        <f t="shared" si="139"/>
        <v>0</v>
      </c>
      <c r="L2965" t="str">
        <f t="shared" si="140"/>
        <v>5555ALFORD</v>
      </c>
      <c r="M2965" t="s">
        <v>3299</v>
      </c>
    </row>
    <row r="2966" spans="1:13">
      <c r="A2966" t="s">
        <v>3629</v>
      </c>
      <c r="B2966" t="s">
        <v>3631</v>
      </c>
      <c r="C2966" t="s">
        <v>112</v>
      </c>
      <c r="D2966">
        <v>4</v>
      </c>
      <c r="E2966">
        <v>0</v>
      </c>
      <c r="F2966">
        <v>0</v>
      </c>
      <c r="H2966" t="s">
        <v>155</v>
      </c>
      <c r="I2966">
        <f t="shared" si="138"/>
        <v>0</v>
      </c>
      <c r="J2966">
        <f t="shared" si="139"/>
        <v>0</v>
      </c>
      <c r="L2966" t="str">
        <f t="shared" si="140"/>
        <v>5555COLLINSFIELD</v>
      </c>
      <c r="M2966" t="s">
        <v>3299</v>
      </c>
    </row>
    <row r="2967" spans="1:13">
      <c r="A2967" t="s">
        <v>3629</v>
      </c>
      <c r="B2967" t="s">
        <v>3632</v>
      </c>
      <c r="C2967" t="s">
        <v>112</v>
      </c>
      <c r="D2967">
        <v>4</v>
      </c>
      <c r="E2967">
        <v>0</v>
      </c>
      <c r="F2967">
        <v>0</v>
      </c>
      <c r="H2967" t="s">
        <v>155</v>
      </c>
      <c r="I2967">
        <f t="shared" si="138"/>
        <v>0</v>
      </c>
      <c r="J2967">
        <f t="shared" si="139"/>
        <v>0</v>
      </c>
      <c r="L2967" t="str">
        <f t="shared" si="140"/>
        <v>5555DOWLING</v>
      </c>
      <c r="M2967" t="s">
        <v>3299</v>
      </c>
    </row>
    <row r="2968" spans="1:13">
      <c r="A2968" t="s">
        <v>3629</v>
      </c>
      <c r="B2968" t="s">
        <v>3633</v>
      </c>
      <c r="C2968" t="s">
        <v>112</v>
      </c>
      <c r="D2968">
        <v>4</v>
      </c>
      <c r="E2968">
        <v>0</v>
      </c>
      <c r="F2968">
        <v>0</v>
      </c>
      <c r="H2968" t="s">
        <v>155</v>
      </c>
      <c r="I2968">
        <f t="shared" si="138"/>
        <v>0</v>
      </c>
      <c r="J2968">
        <f t="shared" si="139"/>
        <v>0</v>
      </c>
      <c r="L2968" t="str">
        <f t="shared" si="140"/>
        <v>5555DOWLINGVILLE</v>
      </c>
      <c r="M2968" t="s">
        <v>3299</v>
      </c>
    </row>
    <row r="2969" spans="1:13">
      <c r="A2969" t="s">
        <v>3629</v>
      </c>
      <c r="B2969" t="s">
        <v>3634</v>
      </c>
      <c r="C2969" t="s">
        <v>112</v>
      </c>
      <c r="D2969">
        <v>4</v>
      </c>
      <c r="E2969">
        <v>0</v>
      </c>
      <c r="F2969">
        <v>0</v>
      </c>
      <c r="H2969" t="s">
        <v>155</v>
      </c>
      <c r="I2969">
        <f t="shared" si="138"/>
        <v>0</v>
      </c>
      <c r="J2969">
        <f t="shared" si="139"/>
        <v>0</v>
      </c>
      <c r="L2969" t="str">
        <f t="shared" si="140"/>
        <v>5555HOPE GAP</v>
      </c>
      <c r="M2969" t="s">
        <v>3299</v>
      </c>
    </row>
    <row r="2970" spans="1:13">
      <c r="A2970" t="s">
        <v>3629</v>
      </c>
      <c r="B2970" t="s">
        <v>3635</v>
      </c>
      <c r="C2970" t="s">
        <v>112</v>
      </c>
      <c r="D2970">
        <v>4</v>
      </c>
      <c r="E2970">
        <v>0</v>
      </c>
      <c r="F2970">
        <v>0</v>
      </c>
      <c r="H2970" t="s">
        <v>155</v>
      </c>
      <c r="I2970">
        <f t="shared" si="138"/>
        <v>0</v>
      </c>
      <c r="J2970">
        <f t="shared" si="139"/>
        <v>0</v>
      </c>
      <c r="L2970" t="str">
        <f t="shared" si="140"/>
        <v>5555KULPARA</v>
      </c>
      <c r="M2970" t="s">
        <v>3299</v>
      </c>
    </row>
    <row r="2971" spans="1:13">
      <c r="A2971" t="s">
        <v>3629</v>
      </c>
      <c r="B2971" t="s">
        <v>3636</v>
      </c>
      <c r="C2971" t="s">
        <v>112</v>
      </c>
      <c r="D2971">
        <v>4</v>
      </c>
      <c r="E2971">
        <v>0</v>
      </c>
      <c r="F2971">
        <v>0</v>
      </c>
      <c r="H2971" t="s">
        <v>155</v>
      </c>
      <c r="I2971">
        <f t="shared" si="138"/>
        <v>0</v>
      </c>
      <c r="J2971">
        <f t="shared" si="139"/>
        <v>0</v>
      </c>
      <c r="L2971" t="str">
        <f t="shared" si="140"/>
        <v>5555LAKE VIEW</v>
      </c>
      <c r="M2971" t="s">
        <v>3299</v>
      </c>
    </row>
    <row r="2972" spans="1:13">
      <c r="A2972" t="s">
        <v>3629</v>
      </c>
      <c r="B2972" t="s">
        <v>3637</v>
      </c>
      <c r="C2972" t="s">
        <v>112</v>
      </c>
      <c r="D2972">
        <v>4</v>
      </c>
      <c r="E2972">
        <v>0</v>
      </c>
      <c r="F2972">
        <v>0</v>
      </c>
      <c r="H2972" t="s">
        <v>155</v>
      </c>
      <c r="I2972">
        <f t="shared" si="138"/>
        <v>0</v>
      </c>
      <c r="J2972">
        <f t="shared" si="139"/>
        <v>0</v>
      </c>
      <c r="L2972" t="str">
        <f t="shared" si="140"/>
        <v>5555MELTON</v>
      </c>
      <c r="M2972" t="s">
        <v>3299</v>
      </c>
    </row>
    <row r="2973" spans="1:13">
      <c r="A2973" t="s">
        <v>3629</v>
      </c>
      <c r="B2973" t="s">
        <v>3638</v>
      </c>
      <c r="C2973" t="s">
        <v>112</v>
      </c>
      <c r="D2973">
        <v>4</v>
      </c>
      <c r="E2973">
        <v>0</v>
      </c>
      <c r="F2973">
        <v>0</v>
      </c>
      <c r="H2973" t="s">
        <v>155</v>
      </c>
      <c r="I2973">
        <f t="shared" si="138"/>
        <v>0</v>
      </c>
      <c r="J2973">
        <f t="shared" si="139"/>
        <v>0</v>
      </c>
      <c r="L2973" t="str">
        <f t="shared" si="140"/>
        <v>5555MUNDOORA</v>
      </c>
      <c r="M2973" t="s">
        <v>3299</v>
      </c>
    </row>
    <row r="2974" spans="1:13">
      <c r="A2974" t="s">
        <v>3629</v>
      </c>
      <c r="B2974" t="s">
        <v>3639</v>
      </c>
      <c r="C2974" t="s">
        <v>112</v>
      </c>
      <c r="D2974">
        <v>4</v>
      </c>
      <c r="E2974">
        <v>0</v>
      </c>
      <c r="F2974">
        <v>0</v>
      </c>
      <c r="H2974" t="s">
        <v>155</v>
      </c>
      <c r="I2974">
        <f t="shared" si="138"/>
        <v>0</v>
      </c>
      <c r="J2974">
        <f t="shared" si="139"/>
        <v>0</v>
      </c>
      <c r="L2974" t="str">
        <f t="shared" si="140"/>
        <v>5555TICKERA</v>
      </c>
      <c r="M2974" t="s">
        <v>3299</v>
      </c>
    </row>
    <row r="2975" spans="1:13">
      <c r="A2975" t="s">
        <v>3629</v>
      </c>
      <c r="B2975" t="s">
        <v>3640</v>
      </c>
      <c r="C2975" t="s">
        <v>112</v>
      </c>
      <c r="D2975">
        <v>4</v>
      </c>
      <c r="E2975">
        <v>0</v>
      </c>
      <c r="F2975">
        <v>0</v>
      </c>
      <c r="H2975" t="s">
        <v>155</v>
      </c>
      <c r="I2975">
        <f t="shared" si="138"/>
        <v>0</v>
      </c>
      <c r="J2975">
        <f t="shared" si="139"/>
        <v>0</v>
      </c>
      <c r="L2975" t="str">
        <f t="shared" si="140"/>
        <v>5555WINULTA</v>
      </c>
      <c r="M2975" t="s">
        <v>3299</v>
      </c>
    </row>
    <row r="2976" spans="1:13">
      <c r="A2976" t="s">
        <v>3641</v>
      </c>
      <c r="B2976" t="s">
        <v>3642</v>
      </c>
      <c r="C2976" t="s">
        <v>112</v>
      </c>
      <c r="D2976">
        <v>4</v>
      </c>
      <c r="E2976">
        <v>0</v>
      </c>
      <c r="F2976">
        <v>0</v>
      </c>
      <c r="H2976" t="s">
        <v>155</v>
      </c>
      <c r="I2976">
        <f t="shared" si="138"/>
        <v>0</v>
      </c>
      <c r="J2976">
        <f t="shared" si="139"/>
        <v>0</v>
      </c>
      <c r="L2976" t="str">
        <f t="shared" si="140"/>
        <v>5554BOORS PLAIN</v>
      </c>
      <c r="M2976" t="s">
        <v>3299</v>
      </c>
    </row>
    <row r="2977" spans="1:13">
      <c r="A2977" t="s">
        <v>3641</v>
      </c>
      <c r="B2977" t="s">
        <v>3643</v>
      </c>
      <c r="C2977" t="s">
        <v>112</v>
      </c>
      <c r="D2977">
        <v>4</v>
      </c>
      <c r="E2977">
        <v>0</v>
      </c>
      <c r="F2977">
        <v>0</v>
      </c>
      <c r="H2977" t="s">
        <v>155</v>
      </c>
      <c r="I2977">
        <f t="shared" si="138"/>
        <v>0</v>
      </c>
      <c r="J2977">
        <f t="shared" si="139"/>
        <v>0</v>
      </c>
      <c r="L2977" t="str">
        <f t="shared" si="140"/>
        <v>5554CUNLIFFE</v>
      </c>
      <c r="M2977" t="s">
        <v>3299</v>
      </c>
    </row>
    <row r="2978" spans="1:13">
      <c r="A2978" t="s">
        <v>3641</v>
      </c>
      <c r="B2978" t="s">
        <v>955</v>
      </c>
      <c r="C2978" t="s">
        <v>112</v>
      </c>
      <c r="D2978">
        <v>4</v>
      </c>
      <c r="E2978">
        <v>0</v>
      </c>
      <c r="F2978">
        <v>0</v>
      </c>
      <c r="H2978" t="s">
        <v>155</v>
      </c>
      <c r="I2978">
        <f t="shared" si="138"/>
        <v>0</v>
      </c>
      <c r="J2978">
        <f t="shared" si="139"/>
        <v>0</v>
      </c>
      <c r="L2978" t="str">
        <f t="shared" si="140"/>
        <v>5554JERICHO</v>
      </c>
      <c r="M2978" t="s">
        <v>3299</v>
      </c>
    </row>
    <row r="2979" spans="1:13">
      <c r="A2979" t="s">
        <v>3641</v>
      </c>
      <c r="B2979" t="s">
        <v>3644</v>
      </c>
      <c r="C2979" t="s">
        <v>112</v>
      </c>
      <c r="D2979">
        <v>4</v>
      </c>
      <c r="E2979">
        <v>0</v>
      </c>
      <c r="F2979">
        <v>0</v>
      </c>
      <c r="H2979" t="s">
        <v>155</v>
      </c>
      <c r="I2979">
        <f t="shared" si="138"/>
        <v>0</v>
      </c>
      <c r="J2979">
        <f t="shared" si="139"/>
        <v>0</v>
      </c>
      <c r="L2979" t="str">
        <f t="shared" si="140"/>
        <v>5554JERUSALEM</v>
      </c>
      <c r="M2979" t="s">
        <v>3299</v>
      </c>
    </row>
    <row r="2980" spans="1:13">
      <c r="A2980" t="s">
        <v>3641</v>
      </c>
      <c r="B2980" t="s">
        <v>3645</v>
      </c>
      <c r="C2980" t="s">
        <v>112</v>
      </c>
      <c r="D2980">
        <v>4</v>
      </c>
      <c r="E2980">
        <v>0</v>
      </c>
      <c r="F2980">
        <v>0</v>
      </c>
      <c r="H2980" t="s">
        <v>155</v>
      </c>
      <c r="I2980">
        <f t="shared" si="138"/>
        <v>0</v>
      </c>
      <c r="J2980">
        <f t="shared" si="139"/>
        <v>0</v>
      </c>
      <c r="L2980" t="str">
        <f t="shared" si="140"/>
        <v>5554KADINA</v>
      </c>
      <c r="M2980" t="s">
        <v>3299</v>
      </c>
    </row>
    <row r="2981" spans="1:13">
      <c r="A2981" t="s">
        <v>3641</v>
      </c>
      <c r="B2981" t="s">
        <v>3646</v>
      </c>
      <c r="C2981" t="s">
        <v>112</v>
      </c>
      <c r="D2981">
        <v>4</v>
      </c>
      <c r="E2981">
        <v>0</v>
      </c>
      <c r="F2981">
        <v>0</v>
      </c>
      <c r="H2981" t="s">
        <v>155</v>
      </c>
      <c r="I2981">
        <f t="shared" si="138"/>
        <v>0</v>
      </c>
      <c r="J2981">
        <f t="shared" si="139"/>
        <v>0</v>
      </c>
      <c r="L2981" t="str">
        <f t="shared" si="140"/>
        <v>5554MATTA FLAT</v>
      </c>
      <c r="M2981" t="s">
        <v>3299</v>
      </c>
    </row>
    <row r="2982" spans="1:13">
      <c r="A2982" t="s">
        <v>3641</v>
      </c>
      <c r="B2982" t="s">
        <v>1040</v>
      </c>
      <c r="C2982" t="s">
        <v>112</v>
      </c>
      <c r="D2982">
        <v>4</v>
      </c>
      <c r="E2982">
        <v>0</v>
      </c>
      <c r="F2982">
        <v>0</v>
      </c>
      <c r="H2982" t="s">
        <v>155</v>
      </c>
      <c r="I2982">
        <f t="shared" si="138"/>
        <v>0</v>
      </c>
      <c r="J2982">
        <f t="shared" si="139"/>
        <v>0</v>
      </c>
      <c r="L2982" t="str">
        <f t="shared" si="140"/>
        <v>5554NEW TOWN</v>
      </c>
      <c r="M2982" t="s">
        <v>3299</v>
      </c>
    </row>
    <row r="2983" spans="1:13">
      <c r="A2983" t="s">
        <v>3641</v>
      </c>
      <c r="B2983" t="s">
        <v>3647</v>
      </c>
      <c r="C2983" t="s">
        <v>112</v>
      </c>
      <c r="D2983">
        <v>4</v>
      </c>
      <c r="E2983">
        <v>0</v>
      </c>
      <c r="F2983">
        <v>0</v>
      </c>
      <c r="H2983" t="s">
        <v>155</v>
      </c>
      <c r="I2983">
        <f t="shared" si="138"/>
        <v>0</v>
      </c>
      <c r="J2983">
        <f t="shared" si="139"/>
        <v>0</v>
      </c>
      <c r="L2983" t="str">
        <f t="shared" si="140"/>
        <v>5554THOMAS PLAIN</v>
      </c>
      <c r="M2983" t="s">
        <v>3299</v>
      </c>
    </row>
    <row r="2984" spans="1:13">
      <c r="A2984" t="s">
        <v>3641</v>
      </c>
      <c r="B2984" t="s">
        <v>3648</v>
      </c>
      <c r="C2984" t="s">
        <v>112</v>
      </c>
      <c r="D2984">
        <v>4</v>
      </c>
      <c r="E2984">
        <v>0</v>
      </c>
      <c r="F2984">
        <v>0</v>
      </c>
      <c r="H2984" t="s">
        <v>155</v>
      </c>
      <c r="I2984">
        <f t="shared" si="138"/>
        <v>0</v>
      </c>
      <c r="J2984">
        <f t="shared" si="139"/>
        <v>0</v>
      </c>
      <c r="L2984" t="str">
        <f t="shared" si="140"/>
        <v>5554WALLAROO MINES</v>
      </c>
      <c r="M2984" t="s">
        <v>3299</v>
      </c>
    </row>
    <row r="2985" spans="1:13">
      <c r="A2985" t="s">
        <v>3641</v>
      </c>
      <c r="B2985" t="s">
        <v>3649</v>
      </c>
      <c r="C2985" t="s">
        <v>112</v>
      </c>
      <c r="D2985">
        <v>4</v>
      </c>
      <c r="E2985">
        <v>0</v>
      </c>
      <c r="F2985">
        <v>0</v>
      </c>
      <c r="H2985" t="s">
        <v>155</v>
      </c>
      <c r="I2985">
        <f t="shared" si="138"/>
        <v>0</v>
      </c>
      <c r="J2985">
        <f t="shared" si="139"/>
        <v>0</v>
      </c>
      <c r="L2985" t="str">
        <f t="shared" si="140"/>
        <v>5554WILLAMULKA</v>
      </c>
      <c r="M2985" t="s">
        <v>3299</v>
      </c>
    </row>
    <row r="2986" spans="1:13">
      <c r="A2986" t="s">
        <v>3650</v>
      </c>
      <c r="B2986" t="s">
        <v>3651</v>
      </c>
      <c r="C2986" t="s">
        <v>112</v>
      </c>
      <c r="D2986">
        <v>4</v>
      </c>
      <c r="E2986">
        <v>0</v>
      </c>
      <c r="F2986">
        <v>0</v>
      </c>
      <c r="H2986" t="s">
        <v>155</v>
      </c>
      <c r="I2986">
        <f t="shared" si="138"/>
        <v>0</v>
      </c>
      <c r="J2986">
        <f t="shared" si="139"/>
        <v>0</v>
      </c>
      <c r="L2986" t="str">
        <f t="shared" si="140"/>
        <v>5552KAINTON</v>
      </c>
      <c r="M2986" t="s">
        <v>3299</v>
      </c>
    </row>
    <row r="2987" spans="1:13">
      <c r="A2987" t="s">
        <v>3650</v>
      </c>
      <c r="B2987" t="s">
        <v>3652</v>
      </c>
      <c r="C2987" t="s">
        <v>112</v>
      </c>
      <c r="D2987">
        <v>4</v>
      </c>
      <c r="E2987">
        <v>0</v>
      </c>
      <c r="F2987">
        <v>0</v>
      </c>
      <c r="H2987" t="s">
        <v>155</v>
      </c>
      <c r="I2987">
        <f t="shared" si="138"/>
        <v>0</v>
      </c>
      <c r="J2987">
        <f t="shared" si="139"/>
        <v>0</v>
      </c>
      <c r="L2987" t="str">
        <f t="shared" si="140"/>
        <v>5552PASKEVILLE</v>
      </c>
      <c r="M2987" t="s">
        <v>3299</v>
      </c>
    </row>
    <row r="2988" spans="1:13">
      <c r="A2988" t="s">
        <v>3650</v>
      </c>
      <c r="B2988" t="s">
        <v>3653</v>
      </c>
      <c r="C2988" t="s">
        <v>112</v>
      </c>
      <c r="D2988">
        <v>4</v>
      </c>
      <c r="E2988">
        <v>0</v>
      </c>
      <c r="F2988">
        <v>0</v>
      </c>
      <c r="H2988" t="s">
        <v>155</v>
      </c>
      <c r="I2988">
        <f t="shared" si="138"/>
        <v>0</v>
      </c>
      <c r="J2988">
        <f t="shared" si="139"/>
        <v>0</v>
      </c>
      <c r="L2988" t="str">
        <f t="shared" si="140"/>
        <v>5552SUNNYVALE</v>
      </c>
      <c r="M2988" t="s">
        <v>3299</v>
      </c>
    </row>
    <row r="2989" spans="1:13">
      <c r="A2989" t="s">
        <v>3650</v>
      </c>
      <c r="B2989" t="s">
        <v>3654</v>
      </c>
      <c r="C2989" t="s">
        <v>112</v>
      </c>
      <c r="D2989">
        <v>4</v>
      </c>
      <c r="E2989">
        <v>0</v>
      </c>
      <c r="F2989">
        <v>0</v>
      </c>
      <c r="H2989" t="s">
        <v>155</v>
      </c>
      <c r="I2989">
        <f t="shared" si="138"/>
        <v>0</v>
      </c>
      <c r="J2989">
        <f t="shared" si="139"/>
        <v>0</v>
      </c>
      <c r="L2989" t="str">
        <f t="shared" si="140"/>
        <v>5552THRINGTON</v>
      </c>
      <c r="M2989" t="s">
        <v>3299</v>
      </c>
    </row>
    <row r="2990" spans="1:13">
      <c r="A2990" t="s">
        <v>3655</v>
      </c>
      <c r="B2990" t="s">
        <v>3656</v>
      </c>
      <c r="C2990" t="s">
        <v>112</v>
      </c>
      <c r="D2990">
        <v>4</v>
      </c>
      <c r="E2990">
        <v>0</v>
      </c>
      <c r="F2990">
        <v>0</v>
      </c>
      <c r="H2990" t="s">
        <v>155</v>
      </c>
      <c r="I2990">
        <f t="shared" si="138"/>
        <v>0</v>
      </c>
      <c r="J2990">
        <f t="shared" si="139"/>
        <v>0</v>
      </c>
      <c r="L2990" t="str">
        <f t="shared" si="140"/>
        <v>5550BEAUFORT</v>
      </c>
      <c r="M2990" t="s">
        <v>3299</v>
      </c>
    </row>
    <row r="2991" spans="1:13">
      <c r="A2991" t="s">
        <v>3655</v>
      </c>
      <c r="B2991" t="s">
        <v>3657</v>
      </c>
      <c r="C2991" t="s">
        <v>112</v>
      </c>
      <c r="D2991">
        <v>4</v>
      </c>
      <c r="E2991">
        <v>0</v>
      </c>
      <c r="F2991">
        <v>0</v>
      </c>
      <c r="H2991" t="s">
        <v>155</v>
      </c>
      <c r="I2991">
        <f t="shared" si="138"/>
        <v>0</v>
      </c>
      <c r="J2991">
        <f t="shared" si="139"/>
        <v>0</v>
      </c>
      <c r="L2991" t="str">
        <f t="shared" si="140"/>
        <v>5550BOWMANS</v>
      </c>
      <c r="M2991" t="s">
        <v>3299</v>
      </c>
    </row>
    <row r="2992" spans="1:13">
      <c r="A2992" t="s">
        <v>3655</v>
      </c>
      <c r="B2992" t="s">
        <v>3658</v>
      </c>
      <c r="C2992" t="s">
        <v>112</v>
      </c>
      <c r="D2992">
        <v>4</v>
      </c>
      <c r="E2992">
        <v>0</v>
      </c>
      <c r="F2992">
        <v>0</v>
      </c>
      <c r="H2992" t="s">
        <v>155</v>
      </c>
      <c r="I2992">
        <f t="shared" si="138"/>
        <v>0</v>
      </c>
      <c r="J2992">
        <f t="shared" si="139"/>
        <v>0</v>
      </c>
      <c r="L2992" t="str">
        <f t="shared" si="140"/>
        <v>5550INKERMAN</v>
      </c>
      <c r="M2992" t="s">
        <v>3299</v>
      </c>
    </row>
    <row r="2993" spans="1:13">
      <c r="A2993" t="s">
        <v>3655</v>
      </c>
      <c r="B2993" t="s">
        <v>3659</v>
      </c>
      <c r="C2993" t="s">
        <v>112</v>
      </c>
      <c r="D2993">
        <v>4</v>
      </c>
      <c r="E2993">
        <v>0</v>
      </c>
      <c r="F2993">
        <v>0</v>
      </c>
      <c r="H2993" t="s">
        <v>155</v>
      </c>
      <c r="I2993">
        <f t="shared" si="138"/>
        <v>0</v>
      </c>
      <c r="J2993">
        <f t="shared" si="139"/>
        <v>0</v>
      </c>
      <c r="L2993" t="str">
        <f t="shared" si="140"/>
        <v>5550KALLORA</v>
      </c>
      <c r="M2993" t="s">
        <v>3299</v>
      </c>
    </row>
    <row r="2994" spans="1:13">
      <c r="A2994" t="s">
        <v>3655</v>
      </c>
      <c r="B2994" t="s">
        <v>3660</v>
      </c>
      <c r="C2994" t="s">
        <v>112</v>
      </c>
      <c r="D2994">
        <v>4</v>
      </c>
      <c r="E2994">
        <v>0</v>
      </c>
      <c r="F2994">
        <v>0</v>
      </c>
      <c r="H2994" t="s">
        <v>155</v>
      </c>
      <c r="I2994">
        <f t="shared" si="138"/>
        <v>0</v>
      </c>
      <c r="J2994">
        <f t="shared" si="139"/>
        <v>0</v>
      </c>
      <c r="L2994" t="str">
        <f t="shared" si="140"/>
        <v>5550NANTAWARRA</v>
      </c>
      <c r="M2994" t="s">
        <v>3299</v>
      </c>
    </row>
    <row r="2995" spans="1:13">
      <c r="A2995" t="s">
        <v>3655</v>
      </c>
      <c r="B2995" t="s">
        <v>3661</v>
      </c>
      <c r="C2995" t="s">
        <v>112</v>
      </c>
      <c r="D2995">
        <v>4</v>
      </c>
      <c r="E2995">
        <v>0</v>
      </c>
      <c r="F2995">
        <v>0</v>
      </c>
      <c r="H2995" t="s">
        <v>155</v>
      </c>
      <c r="I2995">
        <f t="shared" si="138"/>
        <v>0</v>
      </c>
      <c r="J2995">
        <f t="shared" si="139"/>
        <v>0</v>
      </c>
      <c r="L2995" t="str">
        <f t="shared" si="140"/>
        <v>5550PORT WAKEFIELD</v>
      </c>
      <c r="M2995" t="s">
        <v>3299</v>
      </c>
    </row>
    <row r="2996" spans="1:13">
      <c r="A2996" t="s">
        <v>3655</v>
      </c>
      <c r="B2996" t="s">
        <v>3662</v>
      </c>
      <c r="C2996" t="s">
        <v>112</v>
      </c>
      <c r="D2996">
        <v>4</v>
      </c>
      <c r="E2996">
        <v>0</v>
      </c>
      <c r="F2996">
        <v>0</v>
      </c>
      <c r="H2996" t="s">
        <v>155</v>
      </c>
      <c r="I2996">
        <f t="shared" si="138"/>
        <v>0</v>
      </c>
      <c r="J2996">
        <f t="shared" si="139"/>
        <v>0</v>
      </c>
      <c r="L2996" t="str">
        <f t="shared" si="140"/>
        <v>5550PROOF RANGE</v>
      </c>
      <c r="M2996" t="s">
        <v>3299</v>
      </c>
    </row>
    <row r="2997" spans="1:13">
      <c r="A2997" t="s">
        <v>3655</v>
      </c>
      <c r="B2997" t="s">
        <v>3663</v>
      </c>
      <c r="C2997" t="s">
        <v>112</v>
      </c>
      <c r="D2997">
        <v>4</v>
      </c>
      <c r="E2997">
        <v>0</v>
      </c>
      <c r="F2997">
        <v>0</v>
      </c>
      <c r="H2997" t="s">
        <v>155</v>
      </c>
      <c r="I2997">
        <f t="shared" si="138"/>
        <v>0</v>
      </c>
      <c r="J2997">
        <f t="shared" si="139"/>
        <v>0</v>
      </c>
      <c r="L2997" t="str">
        <f t="shared" si="140"/>
        <v>5550SOUTH HUMMOCKS</v>
      </c>
      <c r="M2997" t="s">
        <v>3299</v>
      </c>
    </row>
    <row r="2998" spans="1:13">
      <c r="A2998" t="s">
        <v>3664</v>
      </c>
      <c r="B2998" t="s">
        <v>3665</v>
      </c>
      <c r="C2998" t="s">
        <v>112</v>
      </c>
      <c r="D2998">
        <v>3</v>
      </c>
      <c r="E2998">
        <v>0</v>
      </c>
      <c r="F2998">
        <v>0</v>
      </c>
      <c r="H2998" t="s">
        <v>155</v>
      </c>
      <c r="I2998">
        <f t="shared" si="138"/>
        <v>0</v>
      </c>
      <c r="J2998">
        <f t="shared" si="139"/>
        <v>0</v>
      </c>
      <c r="L2998" t="str">
        <f t="shared" si="140"/>
        <v>5540BUNGAMA</v>
      </c>
      <c r="M2998" t="s">
        <v>3299</v>
      </c>
    </row>
    <row r="2999" spans="1:13">
      <c r="A2999" t="s">
        <v>3664</v>
      </c>
      <c r="B2999" t="s">
        <v>3666</v>
      </c>
      <c r="C2999" t="s">
        <v>112</v>
      </c>
      <c r="D2999">
        <v>3</v>
      </c>
      <c r="E2999">
        <v>0</v>
      </c>
      <c r="F2999">
        <v>0</v>
      </c>
      <c r="H2999" t="s">
        <v>155</v>
      </c>
      <c r="I2999">
        <f t="shared" si="138"/>
        <v>0</v>
      </c>
      <c r="J2999">
        <f t="shared" si="139"/>
        <v>0</v>
      </c>
      <c r="L2999" t="str">
        <f t="shared" si="140"/>
        <v>5540COONAMIA</v>
      </c>
      <c r="M2999" t="s">
        <v>3299</v>
      </c>
    </row>
    <row r="3000" spans="1:13">
      <c r="A3000" t="s">
        <v>3664</v>
      </c>
      <c r="B3000" t="s">
        <v>3667</v>
      </c>
      <c r="C3000" t="s">
        <v>112</v>
      </c>
      <c r="D3000">
        <v>4</v>
      </c>
      <c r="E3000">
        <v>0</v>
      </c>
      <c r="F3000">
        <v>0</v>
      </c>
      <c r="H3000" t="s">
        <v>155</v>
      </c>
      <c r="I3000">
        <f t="shared" si="138"/>
        <v>0</v>
      </c>
      <c r="J3000">
        <f t="shared" si="139"/>
        <v>0</v>
      </c>
      <c r="L3000" t="str">
        <f t="shared" si="140"/>
        <v>5540NAPPERBY</v>
      </c>
      <c r="M3000" t="s">
        <v>3299</v>
      </c>
    </row>
    <row r="3001" spans="1:13">
      <c r="A3001" t="s">
        <v>3664</v>
      </c>
      <c r="B3001" t="s">
        <v>3668</v>
      </c>
      <c r="C3001" t="s">
        <v>112</v>
      </c>
      <c r="D3001">
        <v>4</v>
      </c>
      <c r="E3001">
        <v>0</v>
      </c>
      <c r="F3001">
        <v>0</v>
      </c>
      <c r="H3001" t="s">
        <v>155</v>
      </c>
      <c r="I3001">
        <f t="shared" si="138"/>
        <v>0</v>
      </c>
      <c r="J3001">
        <f t="shared" si="139"/>
        <v>0</v>
      </c>
      <c r="L3001" t="str">
        <f t="shared" si="140"/>
        <v>5540NELSHABY</v>
      </c>
      <c r="M3001" t="s">
        <v>3299</v>
      </c>
    </row>
    <row r="3002" spans="1:13">
      <c r="A3002" t="s">
        <v>3664</v>
      </c>
      <c r="B3002" t="s">
        <v>3669</v>
      </c>
      <c r="C3002" t="s">
        <v>112</v>
      </c>
      <c r="D3002">
        <v>4</v>
      </c>
      <c r="E3002">
        <v>0</v>
      </c>
      <c r="F3002">
        <v>0</v>
      </c>
      <c r="H3002" t="s">
        <v>155</v>
      </c>
      <c r="I3002">
        <f t="shared" si="138"/>
        <v>0</v>
      </c>
      <c r="J3002">
        <f t="shared" si="139"/>
        <v>0</v>
      </c>
      <c r="L3002" t="str">
        <f t="shared" si="140"/>
        <v>5540PIRIE EAST</v>
      </c>
      <c r="M3002" t="s">
        <v>3299</v>
      </c>
    </row>
    <row r="3003" spans="1:13">
      <c r="A3003" t="s">
        <v>3664</v>
      </c>
      <c r="B3003" t="s">
        <v>3670</v>
      </c>
      <c r="C3003" t="s">
        <v>112</v>
      </c>
      <c r="D3003">
        <v>4</v>
      </c>
      <c r="E3003">
        <v>0</v>
      </c>
      <c r="F3003">
        <v>0</v>
      </c>
      <c r="H3003" t="s">
        <v>155</v>
      </c>
      <c r="I3003">
        <f t="shared" si="138"/>
        <v>0</v>
      </c>
      <c r="J3003">
        <f t="shared" si="139"/>
        <v>0</v>
      </c>
      <c r="L3003" t="str">
        <f t="shared" si="140"/>
        <v>5540PORT DAVIS</v>
      </c>
      <c r="M3003" t="s">
        <v>3299</v>
      </c>
    </row>
    <row r="3004" spans="1:13">
      <c r="A3004" t="s">
        <v>3664</v>
      </c>
      <c r="B3004" t="s">
        <v>3671</v>
      </c>
      <c r="C3004" t="s">
        <v>112</v>
      </c>
      <c r="D3004">
        <v>3</v>
      </c>
      <c r="E3004">
        <v>0</v>
      </c>
      <c r="F3004">
        <v>0</v>
      </c>
      <c r="H3004" t="s">
        <v>155</v>
      </c>
      <c r="I3004">
        <f t="shared" si="138"/>
        <v>0</v>
      </c>
      <c r="J3004">
        <f t="shared" si="139"/>
        <v>0</v>
      </c>
      <c r="L3004" t="str">
        <f t="shared" si="140"/>
        <v>5540PORT PIRIE</v>
      </c>
      <c r="M3004" t="s">
        <v>3299</v>
      </c>
    </row>
    <row r="3005" spans="1:13">
      <c r="A3005" t="s">
        <v>3664</v>
      </c>
      <c r="B3005" t="s">
        <v>3672</v>
      </c>
      <c r="C3005" t="s">
        <v>112</v>
      </c>
      <c r="D3005">
        <v>3</v>
      </c>
      <c r="E3005">
        <v>0</v>
      </c>
      <c r="F3005">
        <v>0</v>
      </c>
      <c r="H3005" t="s">
        <v>155</v>
      </c>
      <c r="I3005">
        <f t="shared" si="138"/>
        <v>0</v>
      </c>
      <c r="J3005">
        <f t="shared" si="139"/>
        <v>0</v>
      </c>
      <c r="L3005" t="str">
        <f t="shared" si="140"/>
        <v>5540PORT PIRIE SOUTH</v>
      </c>
      <c r="M3005" t="s">
        <v>3299</v>
      </c>
    </row>
    <row r="3006" spans="1:13">
      <c r="A3006" t="s">
        <v>3664</v>
      </c>
      <c r="B3006" t="s">
        <v>3673</v>
      </c>
      <c r="C3006" t="s">
        <v>112</v>
      </c>
      <c r="D3006">
        <v>3</v>
      </c>
      <c r="E3006">
        <v>0</v>
      </c>
      <c r="F3006">
        <v>0</v>
      </c>
      <c r="H3006" t="s">
        <v>155</v>
      </c>
      <c r="I3006">
        <f t="shared" si="138"/>
        <v>0</v>
      </c>
      <c r="J3006">
        <f t="shared" si="139"/>
        <v>0</v>
      </c>
      <c r="L3006" t="str">
        <f t="shared" si="140"/>
        <v>5540PORT PIRIE WEST</v>
      </c>
      <c r="M3006" t="s">
        <v>3299</v>
      </c>
    </row>
    <row r="3007" spans="1:13">
      <c r="A3007" t="s">
        <v>3664</v>
      </c>
      <c r="B3007" t="s">
        <v>3674</v>
      </c>
      <c r="C3007" t="s">
        <v>112</v>
      </c>
      <c r="D3007">
        <v>3</v>
      </c>
      <c r="E3007">
        <v>0</v>
      </c>
      <c r="F3007">
        <v>0</v>
      </c>
      <c r="H3007" t="s">
        <v>155</v>
      </c>
      <c r="I3007">
        <f t="shared" si="138"/>
        <v>0</v>
      </c>
      <c r="J3007">
        <f t="shared" si="139"/>
        <v>0</v>
      </c>
      <c r="L3007" t="str">
        <f t="shared" si="140"/>
        <v>5540RISDON PARK</v>
      </c>
      <c r="M3007" t="s">
        <v>3299</v>
      </c>
    </row>
    <row r="3008" spans="1:13">
      <c r="A3008" t="s">
        <v>3664</v>
      </c>
      <c r="B3008" t="s">
        <v>3675</v>
      </c>
      <c r="C3008" t="s">
        <v>112</v>
      </c>
      <c r="D3008">
        <v>3</v>
      </c>
      <c r="E3008">
        <v>0</v>
      </c>
      <c r="F3008">
        <v>0</v>
      </c>
      <c r="H3008" t="s">
        <v>155</v>
      </c>
      <c r="I3008">
        <f t="shared" si="138"/>
        <v>0</v>
      </c>
      <c r="J3008">
        <f t="shared" si="139"/>
        <v>0</v>
      </c>
      <c r="L3008" t="str">
        <f t="shared" si="140"/>
        <v>5540RISDON PARK SOUTH</v>
      </c>
      <c r="M3008" t="s">
        <v>3299</v>
      </c>
    </row>
    <row r="3009" spans="1:13">
      <c r="A3009" t="s">
        <v>3664</v>
      </c>
      <c r="B3009" t="s">
        <v>3676</v>
      </c>
      <c r="C3009" t="s">
        <v>112</v>
      </c>
      <c r="D3009">
        <v>3</v>
      </c>
      <c r="E3009">
        <v>0</v>
      </c>
      <c r="F3009">
        <v>0</v>
      </c>
      <c r="H3009" t="s">
        <v>155</v>
      </c>
      <c r="I3009">
        <f t="shared" si="138"/>
        <v>0</v>
      </c>
      <c r="J3009">
        <f t="shared" si="139"/>
        <v>0</v>
      </c>
      <c r="L3009" t="str">
        <f t="shared" si="140"/>
        <v>5540SOLOMONTOWN</v>
      </c>
      <c r="M3009" t="s">
        <v>3299</v>
      </c>
    </row>
    <row r="3010" spans="1:13">
      <c r="A3010" t="s">
        <v>3664</v>
      </c>
      <c r="B3010" t="s">
        <v>3677</v>
      </c>
      <c r="C3010" t="s">
        <v>112</v>
      </c>
      <c r="D3010">
        <v>4</v>
      </c>
      <c r="E3010">
        <v>0</v>
      </c>
      <c r="F3010">
        <v>0</v>
      </c>
      <c r="H3010" t="s">
        <v>155</v>
      </c>
      <c r="I3010">
        <f t="shared" ref="I3010:I3073" si="141">IF(ISERROR(VLOOKUP(A3010,SelPostCode,1,FALSE)),0,1)</f>
        <v>0</v>
      </c>
      <c r="J3010">
        <f t="shared" ref="J3010:J3073" si="142">IF(I3010=0,0,IF(ISERROR(VLOOKUP(B3010,SelSuburb,1,FALSE)),0,1))</f>
        <v>0</v>
      </c>
      <c r="L3010" t="str">
        <f t="shared" ref="L3010:L3073" si="143">CONCATENATE(A3010,B3010)</f>
        <v>5540TELOWIE</v>
      </c>
      <c r="M3010" t="s">
        <v>3299</v>
      </c>
    </row>
    <row r="3011" spans="1:13">
      <c r="A3011" t="s">
        <v>3664</v>
      </c>
      <c r="B3011" t="s">
        <v>3678</v>
      </c>
      <c r="C3011" t="s">
        <v>112</v>
      </c>
      <c r="D3011">
        <v>4</v>
      </c>
      <c r="E3011">
        <v>0</v>
      </c>
      <c r="F3011">
        <v>0</v>
      </c>
      <c r="H3011" t="s">
        <v>155</v>
      </c>
      <c r="I3011">
        <f t="shared" si="141"/>
        <v>0</v>
      </c>
      <c r="J3011">
        <f t="shared" si="142"/>
        <v>0</v>
      </c>
      <c r="L3011" t="str">
        <f t="shared" si="143"/>
        <v>5540WARNERTOWN</v>
      </c>
      <c r="M3011" t="s">
        <v>3299</v>
      </c>
    </row>
    <row r="3012" spans="1:13">
      <c r="A3012" t="s">
        <v>3679</v>
      </c>
      <c r="B3012" t="s">
        <v>3680</v>
      </c>
      <c r="C3012" t="s">
        <v>112</v>
      </c>
      <c r="D3012">
        <v>4</v>
      </c>
      <c r="E3012">
        <v>0</v>
      </c>
      <c r="F3012">
        <v>0</v>
      </c>
      <c r="H3012" t="s">
        <v>155</v>
      </c>
      <c r="I3012">
        <f t="shared" si="141"/>
        <v>0</v>
      </c>
      <c r="J3012">
        <f t="shared" si="142"/>
        <v>0</v>
      </c>
      <c r="L3012" t="str">
        <f t="shared" si="143"/>
        <v>5523BEETALOO</v>
      </c>
      <c r="M3012" t="s">
        <v>3299</v>
      </c>
    </row>
    <row r="3013" spans="1:13">
      <c r="A3013" t="s">
        <v>3679</v>
      </c>
      <c r="B3013" t="s">
        <v>3681</v>
      </c>
      <c r="C3013" t="s">
        <v>112</v>
      </c>
      <c r="D3013">
        <v>4</v>
      </c>
      <c r="E3013">
        <v>0</v>
      </c>
      <c r="F3013">
        <v>0</v>
      </c>
      <c r="H3013" t="s">
        <v>155</v>
      </c>
      <c r="I3013">
        <f t="shared" si="141"/>
        <v>0</v>
      </c>
      <c r="J3013">
        <f t="shared" si="142"/>
        <v>0</v>
      </c>
      <c r="L3013" t="str">
        <f t="shared" si="143"/>
        <v>5523CLEMENTS GAP</v>
      </c>
      <c r="M3013" t="s">
        <v>3299</v>
      </c>
    </row>
    <row r="3014" spans="1:13">
      <c r="A3014" t="s">
        <v>3679</v>
      </c>
      <c r="B3014" t="s">
        <v>3682</v>
      </c>
      <c r="C3014" t="s">
        <v>112</v>
      </c>
      <c r="D3014">
        <v>4</v>
      </c>
      <c r="E3014">
        <v>0</v>
      </c>
      <c r="F3014">
        <v>0</v>
      </c>
      <c r="H3014" t="s">
        <v>155</v>
      </c>
      <c r="I3014">
        <f t="shared" si="141"/>
        <v>0</v>
      </c>
      <c r="J3014">
        <f t="shared" si="142"/>
        <v>0</v>
      </c>
      <c r="L3014" t="str">
        <f t="shared" si="143"/>
        <v>5523CRYSTAL BROOK</v>
      </c>
      <c r="M3014" t="s">
        <v>3299</v>
      </c>
    </row>
    <row r="3015" spans="1:13">
      <c r="A3015" t="s">
        <v>3679</v>
      </c>
      <c r="B3015" t="s">
        <v>3683</v>
      </c>
      <c r="C3015" t="s">
        <v>112</v>
      </c>
      <c r="D3015">
        <v>4</v>
      </c>
      <c r="E3015">
        <v>0</v>
      </c>
      <c r="F3015">
        <v>0</v>
      </c>
      <c r="H3015" t="s">
        <v>155</v>
      </c>
      <c r="I3015">
        <f t="shared" si="141"/>
        <v>0</v>
      </c>
      <c r="J3015">
        <f t="shared" si="142"/>
        <v>0</v>
      </c>
      <c r="L3015" t="str">
        <f t="shared" si="143"/>
        <v>5523HUDDLESTON</v>
      </c>
      <c r="M3015" t="s">
        <v>3299</v>
      </c>
    </row>
    <row r="3016" spans="1:13">
      <c r="A3016" t="s">
        <v>3679</v>
      </c>
      <c r="B3016" t="s">
        <v>3684</v>
      </c>
      <c r="C3016" t="s">
        <v>112</v>
      </c>
      <c r="D3016">
        <v>4</v>
      </c>
      <c r="E3016">
        <v>0</v>
      </c>
      <c r="F3016">
        <v>0</v>
      </c>
      <c r="H3016" t="s">
        <v>155</v>
      </c>
      <c r="I3016">
        <f t="shared" si="141"/>
        <v>0</v>
      </c>
      <c r="J3016">
        <f t="shared" si="142"/>
        <v>0</v>
      </c>
      <c r="L3016" t="str">
        <f t="shared" si="143"/>
        <v>5523MERRITON</v>
      </c>
      <c r="M3016" t="s">
        <v>3299</v>
      </c>
    </row>
    <row r="3017" spans="1:13">
      <c r="A3017" t="s">
        <v>3679</v>
      </c>
      <c r="B3017" t="s">
        <v>3685</v>
      </c>
      <c r="C3017" t="s">
        <v>112</v>
      </c>
      <c r="D3017">
        <v>4</v>
      </c>
      <c r="E3017">
        <v>0</v>
      </c>
      <c r="F3017">
        <v>0</v>
      </c>
      <c r="H3017" t="s">
        <v>155</v>
      </c>
      <c r="I3017">
        <f t="shared" si="141"/>
        <v>0</v>
      </c>
      <c r="J3017">
        <f t="shared" si="142"/>
        <v>0</v>
      </c>
      <c r="L3017" t="str">
        <f t="shared" si="143"/>
        <v>5523NARRIDY</v>
      </c>
      <c r="M3017" t="s">
        <v>3299</v>
      </c>
    </row>
    <row r="3018" spans="1:13">
      <c r="A3018" t="s">
        <v>3679</v>
      </c>
      <c r="B3018" t="s">
        <v>3686</v>
      </c>
      <c r="C3018" t="s">
        <v>112</v>
      </c>
      <c r="D3018">
        <v>4</v>
      </c>
      <c r="E3018">
        <v>0</v>
      </c>
      <c r="F3018">
        <v>0</v>
      </c>
      <c r="H3018" t="s">
        <v>155</v>
      </c>
      <c r="I3018">
        <f t="shared" si="141"/>
        <v>0</v>
      </c>
      <c r="J3018">
        <f t="shared" si="142"/>
        <v>0</v>
      </c>
      <c r="L3018" t="str">
        <f t="shared" si="143"/>
        <v>5523NUROM</v>
      </c>
      <c r="M3018" t="s">
        <v>3299</v>
      </c>
    </row>
    <row r="3019" spans="1:13">
      <c r="A3019" t="s">
        <v>3679</v>
      </c>
      <c r="B3019" t="s">
        <v>3687</v>
      </c>
      <c r="C3019" t="s">
        <v>112</v>
      </c>
      <c r="D3019">
        <v>4</v>
      </c>
      <c r="E3019">
        <v>0</v>
      </c>
      <c r="F3019">
        <v>0</v>
      </c>
      <c r="H3019" t="s">
        <v>155</v>
      </c>
      <c r="I3019">
        <f t="shared" si="141"/>
        <v>0</v>
      </c>
      <c r="J3019">
        <f t="shared" si="142"/>
        <v>0</v>
      </c>
      <c r="L3019" t="str">
        <f t="shared" si="143"/>
        <v>5523WANDEARAH</v>
      </c>
      <c r="M3019" t="s">
        <v>3299</v>
      </c>
    </row>
    <row r="3020" spans="1:13">
      <c r="A3020" t="s">
        <v>3679</v>
      </c>
      <c r="B3020" t="s">
        <v>3688</v>
      </c>
      <c r="C3020" t="s">
        <v>112</v>
      </c>
      <c r="D3020">
        <v>4</v>
      </c>
      <c r="E3020">
        <v>0</v>
      </c>
      <c r="F3020">
        <v>0</v>
      </c>
      <c r="H3020" t="s">
        <v>155</v>
      </c>
      <c r="I3020">
        <f t="shared" si="141"/>
        <v>0</v>
      </c>
      <c r="J3020">
        <f t="shared" si="142"/>
        <v>0</v>
      </c>
      <c r="L3020" t="str">
        <f t="shared" si="143"/>
        <v>5523WANDEARAH EAST</v>
      </c>
      <c r="M3020" t="s">
        <v>3299</v>
      </c>
    </row>
    <row r="3021" spans="1:13">
      <c r="A3021" t="s">
        <v>3679</v>
      </c>
      <c r="B3021" t="s">
        <v>3689</v>
      </c>
      <c r="C3021" t="s">
        <v>112</v>
      </c>
      <c r="D3021">
        <v>4</v>
      </c>
      <c r="E3021">
        <v>0</v>
      </c>
      <c r="F3021">
        <v>0</v>
      </c>
      <c r="H3021" t="s">
        <v>155</v>
      </c>
      <c r="I3021">
        <f t="shared" si="141"/>
        <v>0</v>
      </c>
      <c r="J3021">
        <f t="shared" si="142"/>
        <v>0</v>
      </c>
      <c r="L3021" t="str">
        <f t="shared" si="143"/>
        <v>5523WANDEARAH WEST</v>
      </c>
      <c r="M3021" t="s">
        <v>3299</v>
      </c>
    </row>
    <row r="3022" spans="1:13">
      <c r="A3022" t="s">
        <v>3690</v>
      </c>
      <c r="B3022" t="s">
        <v>3691</v>
      </c>
      <c r="C3022" t="s">
        <v>112</v>
      </c>
      <c r="D3022">
        <v>4</v>
      </c>
      <c r="E3022">
        <v>0</v>
      </c>
      <c r="F3022">
        <v>0</v>
      </c>
      <c r="H3022" t="s">
        <v>103</v>
      </c>
      <c r="I3022">
        <f t="shared" si="141"/>
        <v>0</v>
      </c>
      <c r="J3022">
        <f t="shared" si="142"/>
        <v>0</v>
      </c>
      <c r="L3022" t="str">
        <f t="shared" si="143"/>
        <v>5522FISHERMAN BAY</v>
      </c>
      <c r="M3022" t="s">
        <v>3299</v>
      </c>
    </row>
    <row r="3023" spans="1:13">
      <c r="A3023" t="s">
        <v>3690</v>
      </c>
      <c r="B3023" t="s">
        <v>3692</v>
      </c>
      <c r="C3023" t="s">
        <v>112</v>
      </c>
      <c r="D3023">
        <v>4</v>
      </c>
      <c r="E3023">
        <v>0</v>
      </c>
      <c r="F3023">
        <v>0</v>
      </c>
      <c r="H3023" t="s">
        <v>103</v>
      </c>
      <c r="I3023">
        <f t="shared" si="141"/>
        <v>0</v>
      </c>
      <c r="J3023">
        <f t="shared" si="142"/>
        <v>0</v>
      </c>
      <c r="L3023" t="str">
        <f t="shared" si="143"/>
        <v>5522LOWER BROUGHTON</v>
      </c>
      <c r="M3023" t="s">
        <v>3299</v>
      </c>
    </row>
    <row r="3024" spans="1:13">
      <c r="A3024" t="s">
        <v>3690</v>
      </c>
      <c r="B3024" t="s">
        <v>3693</v>
      </c>
      <c r="C3024" t="s">
        <v>112</v>
      </c>
      <c r="D3024">
        <v>4</v>
      </c>
      <c r="E3024">
        <v>0</v>
      </c>
      <c r="F3024">
        <v>0</v>
      </c>
      <c r="H3024" t="s">
        <v>103</v>
      </c>
      <c r="I3024">
        <f t="shared" si="141"/>
        <v>0</v>
      </c>
      <c r="J3024">
        <f t="shared" si="142"/>
        <v>0</v>
      </c>
      <c r="L3024" t="str">
        <f t="shared" si="143"/>
        <v>5522PORT BROUGHTON</v>
      </c>
      <c r="M3024" t="s">
        <v>3299</v>
      </c>
    </row>
    <row r="3025" spans="1:13">
      <c r="A3025" t="s">
        <v>3690</v>
      </c>
      <c r="B3025" t="s">
        <v>3694</v>
      </c>
      <c r="C3025" t="s">
        <v>112</v>
      </c>
      <c r="D3025">
        <v>4</v>
      </c>
      <c r="E3025">
        <v>0</v>
      </c>
      <c r="F3025">
        <v>0</v>
      </c>
      <c r="H3025" t="s">
        <v>103</v>
      </c>
      <c r="I3025">
        <f t="shared" si="141"/>
        <v>0</v>
      </c>
      <c r="J3025">
        <f t="shared" si="142"/>
        <v>0</v>
      </c>
      <c r="L3025" t="str">
        <f t="shared" si="143"/>
        <v>5522WARD HILL</v>
      </c>
      <c r="M3025" t="s">
        <v>3299</v>
      </c>
    </row>
    <row r="3026" spans="1:13">
      <c r="A3026" t="s">
        <v>3695</v>
      </c>
      <c r="B3026" t="s">
        <v>3696</v>
      </c>
      <c r="C3026" t="s">
        <v>112</v>
      </c>
      <c r="D3026">
        <v>4</v>
      </c>
      <c r="E3026">
        <v>0</v>
      </c>
      <c r="F3026">
        <v>0</v>
      </c>
      <c r="H3026" t="s">
        <v>155</v>
      </c>
      <c r="I3026">
        <f t="shared" si="141"/>
        <v>0</v>
      </c>
      <c r="J3026">
        <f t="shared" si="142"/>
        <v>0</v>
      </c>
      <c r="L3026" t="str">
        <f t="shared" si="143"/>
        <v>5521REDHILL</v>
      </c>
      <c r="M3026" t="s">
        <v>3299</v>
      </c>
    </row>
    <row r="3027" spans="1:13">
      <c r="A3027" t="s">
        <v>3697</v>
      </c>
      <c r="B3027" t="s">
        <v>3698</v>
      </c>
      <c r="C3027" t="s">
        <v>112</v>
      </c>
      <c r="D3027">
        <v>4</v>
      </c>
      <c r="E3027">
        <v>0</v>
      </c>
      <c r="F3027">
        <v>0</v>
      </c>
      <c r="H3027" t="s">
        <v>155</v>
      </c>
      <c r="I3027">
        <f t="shared" si="141"/>
        <v>0</v>
      </c>
      <c r="J3027">
        <f t="shared" si="142"/>
        <v>0</v>
      </c>
      <c r="L3027" t="str">
        <f t="shared" si="143"/>
        <v>5520BARUNGA GAP</v>
      </c>
      <c r="M3027" t="s">
        <v>3299</v>
      </c>
    </row>
    <row r="3028" spans="1:13">
      <c r="A3028" t="s">
        <v>3697</v>
      </c>
      <c r="B3028" t="s">
        <v>3699</v>
      </c>
      <c r="C3028" t="s">
        <v>112</v>
      </c>
      <c r="D3028">
        <v>4</v>
      </c>
      <c r="E3028">
        <v>0</v>
      </c>
      <c r="F3028">
        <v>0</v>
      </c>
      <c r="H3028" t="s">
        <v>155</v>
      </c>
      <c r="I3028">
        <f t="shared" si="141"/>
        <v>0</v>
      </c>
      <c r="J3028">
        <f t="shared" si="142"/>
        <v>0</v>
      </c>
      <c r="L3028" t="str">
        <f t="shared" si="143"/>
        <v>5520BUMBUNGA</v>
      </c>
      <c r="M3028" t="s">
        <v>3299</v>
      </c>
    </row>
    <row r="3029" spans="1:13">
      <c r="A3029" t="s">
        <v>3697</v>
      </c>
      <c r="B3029" t="s">
        <v>3700</v>
      </c>
      <c r="C3029" t="s">
        <v>112</v>
      </c>
      <c r="D3029">
        <v>4</v>
      </c>
      <c r="E3029">
        <v>0</v>
      </c>
      <c r="F3029">
        <v>0</v>
      </c>
      <c r="H3029" t="s">
        <v>155</v>
      </c>
      <c r="I3029">
        <f t="shared" si="141"/>
        <v>0</v>
      </c>
      <c r="J3029">
        <f t="shared" si="142"/>
        <v>0</v>
      </c>
      <c r="L3029" t="str">
        <f t="shared" si="143"/>
        <v>5520BURNSFIELD</v>
      </c>
      <c r="M3029" t="s">
        <v>3299</v>
      </c>
    </row>
    <row r="3030" spans="1:13">
      <c r="A3030" t="s">
        <v>3697</v>
      </c>
      <c r="B3030" t="s">
        <v>3701</v>
      </c>
      <c r="C3030" t="s">
        <v>112</v>
      </c>
      <c r="D3030">
        <v>4</v>
      </c>
      <c r="E3030">
        <v>0</v>
      </c>
      <c r="F3030">
        <v>0</v>
      </c>
      <c r="H3030" t="s">
        <v>155</v>
      </c>
      <c r="I3030">
        <f t="shared" si="141"/>
        <v>0</v>
      </c>
      <c r="J3030">
        <f t="shared" si="142"/>
        <v>0</v>
      </c>
      <c r="L3030" t="str">
        <f t="shared" si="143"/>
        <v>5520GLEESON HILL</v>
      </c>
      <c r="M3030" t="s">
        <v>3299</v>
      </c>
    </row>
    <row r="3031" spans="1:13">
      <c r="A3031" t="s">
        <v>3697</v>
      </c>
      <c r="B3031" t="s">
        <v>3702</v>
      </c>
      <c r="C3031" t="s">
        <v>112</v>
      </c>
      <c r="D3031">
        <v>4</v>
      </c>
      <c r="E3031">
        <v>0</v>
      </c>
      <c r="F3031">
        <v>0</v>
      </c>
      <c r="H3031" t="s">
        <v>155</v>
      </c>
      <c r="I3031">
        <f t="shared" si="141"/>
        <v>0</v>
      </c>
      <c r="J3031">
        <f t="shared" si="142"/>
        <v>0</v>
      </c>
      <c r="L3031" t="str">
        <f t="shared" si="143"/>
        <v>5520SNOWTOWN</v>
      </c>
      <c r="M3031" t="s">
        <v>3299</v>
      </c>
    </row>
    <row r="3032" spans="1:13">
      <c r="A3032" t="s">
        <v>3697</v>
      </c>
      <c r="B3032" t="s">
        <v>3703</v>
      </c>
      <c r="C3032" t="s">
        <v>112</v>
      </c>
      <c r="D3032">
        <v>4</v>
      </c>
      <c r="E3032">
        <v>0</v>
      </c>
      <c r="F3032">
        <v>0</v>
      </c>
      <c r="H3032" t="s">
        <v>155</v>
      </c>
      <c r="I3032">
        <f t="shared" si="141"/>
        <v>0</v>
      </c>
      <c r="J3032">
        <f t="shared" si="142"/>
        <v>0</v>
      </c>
      <c r="L3032" t="str">
        <f t="shared" si="143"/>
        <v>5520WOKURNA</v>
      </c>
      <c r="M3032" t="s">
        <v>3299</v>
      </c>
    </row>
    <row r="3033" spans="1:13">
      <c r="A3033" t="s">
        <v>3704</v>
      </c>
      <c r="B3033" t="s">
        <v>3705</v>
      </c>
      <c r="C3033" t="s">
        <v>112</v>
      </c>
      <c r="D3033">
        <v>4</v>
      </c>
      <c r="E3033">
        <v>0</v>
      </c>
      <c r="F3033">
        <v>0</v>
      </c>
      <c r="H3033" t="s">
        <v>155</v>
      </c>
      <c r="I3033">
        <f t="shared" si="141"/>
        <v>0</v>
      </c>
      <c r="J3033">
        <f t="shared" si="142"/>
        <v>0</v>
      </c>
      <c r="L3033" t="str">
        <f t="shared" si="143"/>
        <v>5510LOCHIEL</v>
      </c>
      <c r="M3033" t="s">
        <v>3299</v>
      </c>
    </row>
    <row r="3034" spans="1:13">
      <c r="A3034" t="s">
        <v>3706</v>
      </c>
      <c r="B3034" t="s">
        <v>3707</v>
      </c>
      <c r="C3034" t="s">
        <v>112</v>
      </c>
      <c r="D3034">
        <v>4</v>
      </c>
      <c r="E3034">
        <v>0</v>
      </c>
      <c r="F3034">
        <v>0</v>
      </c>
      <c r="H3034" t="s">
        <v>155</v>
      </c>
      <c r="I3034">
        <f t="shared" si="141"/>
        <v>0</v>
      </c>
      <c r="J3034">
        <f t="shared" si="142"/>
        <v>0</v>
      </c>
      <c r="L3034" t="str">
        <f t="shared" si="143"/>
        <v>5502FISCHER</v>
      </c>
      <c r="M3034" t="s">
        <v>3299</v>
      </c>
    </row>
    <row r="3035" spans="1:13">
      <c r="A3035" t="s">
        <v>3706</v>
      </c>
      <c r="B3035" t="s">
        <v>3708</v>
      </c>
      <c r="C3035" t="s">
        <v>112</v>
      </c>
      <c r="D3035">
        <v>4</v>
      </c>
      <c r="E3035">
        <v>0</v>
      </c>
      <c r="F3035">
        <v>0</v>
      </c>
      <c r="H3035" t="s">
        <v>155</v>
      </c>
      <c r="I3035">
        <f t="shared" si="141"/>
        <v>0</v>
      </c>
      <c r="J3035">
        <f t="shared" si="142"/>
        <v>0</v>
      </c>
      <c r="L3035" t="str">
        <f t="shared" si="143"/>
        <v>5502GRACE PLAINS</v>
      </c>
      <c r="M3035" t="s">
        <v>3299</v>
      </c>
    </row>
    <row r="3036" spans="1:13">
      <c r="A3036" t="s">
        <v>3706</v>
      </c>
      <c r="B3036" t="s">
        <v>3709</v>
      </c>
      <c r="C3036" t="s">
        <v>112</v>
      </c>
      <c r="D3036">
        <v>4</v>
      </c>
      <c r="E3036">
        <v>0</v>
      </c>
      <c r="F3036">
        <v>0</v>
      </c>
      <c r="H3036" t="s">
        <v>155</v>
      </c>
      <c r="I3036">
        <f t="shared" si="141"/>
        <v>0</v>
      </c>
      <c r="J3036">
        <f t="shared" si="142"/>
        <v>0</v>
      </c>
      <c r="L3036" t="str">
        <f t="shared" si="143"/>
        <v>5502KORUNYE</v>
      </c>
      <c r="M3036" t="s">
        <v>3299</v>
      </c>
    </row>
    <row r="3037" spans="1:13">
      <c r="A3037" t="s">
        <v>3706</v>
      </c>
      <c r="B3037" t="s">
        <v>3710</v>
      </c>
      <c r="C3037" t="s">
        <v>112</v>
      </c>
      <c r="D3037">
        <v>4</v>
      </c>
      <c r="E3037">
        <v>0</v>
      </c>
      <c r="F3037">
        <v>0</v>
      </c>
      <c r="H3037" t="s">
        <v>155</v>
      </c>
      <c r="I3037">
        <f t="shared" si="141"/>
        <v>0</v>
      </c>
      <c r="J3037">
        <f t="shared" si="142"/>
        <v>0</v>
      </c>
      <c r="L3037" t="str">
        <f t="shared" si="143"/>
        <v>5502MALLALA</v>
      </c>
      <c r="M3037" t="s">
        <v>3299</v>
      </c>
    </row>
    <row r="3038" spans="1:13">
      <c r="A3038" t="s">
        <v>3706</v>
      </c>
      <c r="B3038" t="s">
        <v>3711</v>
      </c>
      <c r="C3038" t="s">
        <v>112</v>
      </c>
      <c r="D3038">
        <v>4</v>
      </c>
      <c r="E3038">
        <v>0</v>
      </c>
      <c r="F3038">
        <v>0</v>
      </c>
      <c r="H3038" t="s">
        <v>155</v>
      </c>
      <c r="I3038">
        <f t="shared" si="141"/>
        <v>0</v>
      </c>
      <c r="J3038">
        <f t="shared" si="142"/>
        <v>0</v>
      </c>
      <c r="L3038" t="str">
        <f t="shared" si="143"/>
        <v>5502REDBANKS</v>
      </c>
      <c r="M3038" t="s">
        <v>3299</v>
      </c>
    </row>
    <row r="3039" spans="1:13">
      <c r="A3039" t="s">
        <v>3706</v>
      </c>
      <c r="B3039" t="s">
        <v>3712</v>
      </c>
      <c r="C3039" t="s">
        <v>112</v>
      </c>
      <c r="D3039">
        <v>4</v>
      </c>
      <c r="E3039">
        <v>0</v>
      </c>
      <c r="F3039">
        <v>0</v>
      </c>
      <c r="H3039" t="s">
        <v>155</v>
      </c>
      <c r="I3039">
        <f t="shared" si="141"/>
        <v>0</v>
      </c>
      <c r="J3039">
        <f t="shared" si="142"/>
        <v>0</v>
      </c>
      <c r="L3039" t="str">
        <f t="shared" si="143"/>
        <v>5502REEVES PLAINS</v>
      </c>
      <c r="M3039" t="s">
        <v>3299</v>
      </c>
    </row>
    <row r="3040" spans="1:13">
      <c r="A3040" t="s">
        <v>3713</v>
      </c>
      <c r="B3040" t="s">
        <v>3714</v>
      </c>
      <c r="C3040" t="s">
        <v>112</v>
      </c>
      <c r="D3040">
        <v>4</v>
      </c>
      <c r="E3040">
        <v>0</v>
      </c>
      <c r="F3040">
        <v>0</v>
      </c>
      <c r="H3040" t="s">
        <v>155</v>
      </c>
      <c r="I3040">
        <f t="shared" si="141"/>
        <v>0</v>
      </c>
      <c r="J3040">
        <f t="shared" si="142"/>
        <v>0</v>
      </c>
      <c r="L3040" t="str">
        <f t="shared" si="143"/>
        <v>5501AVON</v>
      </c>
      <c r="M3040" t="s">
        <v>3715</v>
      </c>
    </row>
    <row r="3041" spans="1:13">
      <c r="A3041" t="s">
        <v>3713</v>
      </c>
      <c r="B3041" t="s">
        <v>3716</v>
      </c>
      <c r="C3041" t="s">
        <v>112</v>
      </c>
      <c r="D3041">
        <v>4</v>
      </c>
      <c r="E3041">
        <v>0</v>
      </c>
      <c r="F3041">
        <v>0</v>
      </c>
      <c r="H3041" t="s">
        <v>155</v>
      </c>
      <c r="I3041">
        <f t="shared" si="141"/>
        <v>0</v>
      </c>
      <c r="J3041">
        <f t="shared" si="142"/>
        <v>0</v>
      </c>
      <c r="L3041" t="str">
        <f t="shared" si="143"/>
        <v>5501CALOMBA</v>
      </c>
      <c r="M3041" t="s">
        <v>3715</v>
      </c>
    </row>
    <row r="3042" spans="1:13">
      <c r="A3042" t="s">
        <v>3713</v>
      </c>
      <c r="B3042" t="s">
        <v>3717</v>
      </c>
      <c r="C3042" t="s">
        <v>112</v>
      </c>
      <c r="D3042">
        <v>4</v>
      </c>
      <c r="E3042">
        <v>0</v>
      </c>
      <c r="F3042">
        <v>0</v>
      </c>
      <c r="H3042" t="s">
        <v>155</v>
      </c>
      <c r="I3042">
        <f t="shared" si="141"/>
        <v>0</v>
      </c>
      <c r="J3042">
        <f t="shared" si="142"/>
        <v>0</v>
      </c>
      <c r="L3042" t="str">
        <f t="shared" si="143"/>
        <v>5501DUBLIN</v>
      </c>
      <c r="M3042" t="s">
        <v>3715</v>
      </c>
    </row>
    <row r="3043" spans="1:13">
      <c r="A3043" t="s">
        <v>3713</v>
      </c>
      <c r="B3043" t="s">
        <v>3718</v>
      </c>
      <c r="C3043" t="s">
        <v>112</v>
      </c>
      <c r="D3043">
        <v>3</v>
      </c>
      <c r="E3043">
        <v>0</v>
      </c>
      <c r="F3043">
        <v>0</v>
      </c>
      <c r="H3043" t="s">
        <v>155</v>
      </c>
      <c r="I3043">
        <f t="shared" si="141"/>
        <v>0</v>
      </c>
      <c r="J3043">
        <f t="shared" si="142"/>
        <v>0</v>
      </c>
      <c r="L3043" t="str">
        <f t="shared" si="143"/>
        <v>5501LEWISTON</v>
      </c>
      <c r="M3043" t="s">
        <v>3715</v>
      </c>
    </row>
    <row r="3044" spans="1:13">
      <c r="A3044" t="s">
        <v>3713</v>
      </c>
      <c r="B3044" t="s">
        <v>3719</v>
      </c>
      <c r="C3044" t="s">
        <v>112</v>
      </c>
      <c r="D3044">
        <v>4</v>
      </c>
      <c r="E3044">
        <v>0</v>
      </c>
      <c r="F3044">
        <v>0</v>
      </c>
      <c r="H3044" t="s">
        <v>155</v>
      </c>
      <c r="I3044">
        <f t="shared" si="141"/>
        <v>0</v>
      </c>
      <c r="J3044">
        <f t="shared" si="142"/>
        <v>0</v>
      </c>
      <c r="L3044" t="str">
        <f t="shared" si="143"/>
        <v>5501LONG PLAINS</v>
      </c>
      <c r="M3044" t="s">
        <v>3715</v>
      </c>
    </row>
    <row r="3045" spans="1:13">
      <c r="A3045" t="s">
        <v>3713</v>
      </c>
      <c r="B3045" t="s">
        <v>3720</v>
      </c>
      <c r="C3045" t="s">
        <v>112</v>
      </c>
      <c r="D3045">
        <v>4</v>
      </c>
      <c r="E3045">
        <v>0</v>
      </c>
      <c r="F3045">
        <v>0</v>
      </c>
      <c r="H3045" t="s">
        <v>155</v>
      </c>
      <c r="I3045">
        <f t="shared" si="141"/>
        <v>0</v>
      </c>
      <c r="J3045">
        <f t="shared" si="142"/>
        <v>0</v>
      </c>
      <c r="L3045" t="str">
        <f t="shared" si="143"/>
        <v>5501LOWER LIGHT</v>
      </c>
      <c r="M3045" t="s">
        <v>3715</v>
      </c>
    </row>
    <row r="3046" spans="1:13">
      <c r="A3046" t="s">
        <v>3713</v>
      </c>
      <c r="B3046" t="s">
        <v>3721</v>
      </c>
      <c r="C3046" t="s">
        <v>112</v>
      </c>
      <c r="D3046">
        <v>4</v>
      </c>
      <c r="E3046">
        <v>0</v>
      </c>
      <c r="F3046">
        <v>0</v>
      </c>
      <c r="H3046" t="s">
        <v>155</v>
      </c>
      <c r="I3046">
        <f t="shared" si="141"/>
        <v>0</v>
      </c>
      <c r="J3046">
        <f t="shared" si="142"/>
        <v>0</v>
      </c>
      <c r="L3046" t="str">
        <f t="shared" si="143"/>
        <v>5501MIDDLE BEACH</v>
      </c>
      <c r="M3046" t="s">
        <v>3715</v>
      </c>
    </row>
    <row r="3047" spans="1:13">
      <c r="A3047" t="s">
        <v>3713</v>
      </c>
      <c r="B3047" t="s">
        <v>3722</v>
      </c>
      <c r="C3047" t="s">
        <v>112</v>
      </c>
      <c r="D3047">
        <v>4</v>
      </c>
      <c r="E3047">
        <v>0</v>
      </c>
      <c r="F3047">
        <v>0</v>
      </c>
      <c r="H3047" t="s">
        <v>155</v>
      </c>
      <c r="I3047">
        <f t="shared" si="141"/>
        <v>0</v>
      </c>
      <c r="J3047">
        <f t="shared" si="142"/>
        <v>0</v>
      </c>
      <c r="L3047" t="str">
        <f t="shared" si="143"/>
        <v>5501PARHAM</v>
      </c>
      <c r="M3047" t="s">
        <v>3715</v>
      </c>
    </row>
    <row r="3048" spans="1:13">
      <c r="A3048" t="s">
        <v>3713</v>
      </c>
      <c r="B3048" t="s">
        <v>3723</v>
      </c>
      <c r="C3048" t="s">
        <v>112</v>
      </c>
      <c r="D3048">
        <v>4</v>
      </c>
      <c r="E3048">
        <v>0</v>
      </c>
      <c r="F3048">
        <v>0</v>
      </c>
      <c r="H3048" t="s">
        <v>155</v>
      </c>
      <c r="I3048">
        <f t="shared" si="141"/>
        <v>0</v>
      </c>
      <c r="J3048">
        <f t="shared" si="142"/>
        <v>0</v>
      </c>
      <c r="L3048" t="str">
        <f t="shared" si="143"/>
        <v>5501PORT GAWLER</v>
      </c>
      <c r="M3048" t="s">
        <v>3715</v>
      </c>
    </row>
    <row r="3049" spans="1:13">
      <c r="A3049" t="s">
        <v>3713</v>
      </c>
      <c r="B3049" t="s">
        <v>3724</v>
      </c>
      <c r="C3049" t="s">
        <v>112</v>
      </c>
      <c r="D3049">
        <v>4</v>
      </c>
      <c r="E3049">
        <v>0</v>
      </c>
      <c r="F3049">
        <v>0</v>
      </c>
      <c r="H3049" t="s">
        <v>155</v>
      </c>
      <c r="I3049">
        <f t="shared" si="141"/>
        <v>0</v>
      </c>
      <c r="J3049">
        <f t="shared" si="142"/>
        <v>0</v>
      </c>
      <c r="L3049" t="str">
        <f t="shared" si="143"/>
        <v>5501THOMPSON BEACH</v>
      </c>
      <c r="M3049" t="s">
        <v>3715</v>
      </c>
    </row>
    <row r="3050" spans="1:13">
      <c r="A3050" t="s">
        <v>3713</v>
      </c>
      <c r="B3050" t="s">
        <v>3725</v>
      </c>
      <c r="C3050" t="s">
        <v>112</v>
      </c>
      <c r="D3050">
        <v>2</v>
      </c>
      <c r="E3050">
        <v>0</v>
      </c>
      <c r="F3050">
        <v>0</v>
      </c>
      <c r="H3050" t="s">
        <v>155</v>
      </c>
      <c r="I3050">
        <f t="shared" si="141"/>
        <v>0</v>
      </c>
      <c r="J3050">
        <f t="shared" si="142"/>
        <v>0</v>
      </c>
      <c r="L3050" t="str">
        <f t="shared" si="143"/>
        <v>5501TWO WELLS</v>
      </c>
      <c r="M3050" t="s">
        <v>3715</v>
      </c>
    </row>
    <row r="3051" spans="1:13">
      <c r="A3051" t="s">
        <v>3713</v>
      </c>
      <c r="B3051" t="s">
        <v>3726</v>
      </c>
      <c r="C3051" t="s">
        <v>112</v>
      </c>
      <c r="D3051">
        <v>4</v>
      </c>
      <c r="E3051">
        <v>0</v>
      </c>
      <c r="F3051">
        <v>0</v>
      </c>
      <c r="H3051" t="s">
        <v>155</v>
      </c>
      <c r="I3051">
        <f t="shared" si="141"/>
        <v>0</v>
      </c>
      <c r="J3051">
        <f t="shared" si="142"/>
        <v>0</v>
      </c>
      <c r="L3051" t="str">
        <f t="shared" si="143"/>
        <v>5501WEBB BEACH</v>
      </c>
      <c r="M3051" t="s">
        <v>3715</v>
      </c>
    </row>
    <row r="3052" spans="1:13">
      <c r="A3052" t="s">
        <v>3713</v>
      </c>
      <c r="B3052" t="s">
        <v>3727</v>
      </c>
      <c r="C3052" t="s">
        <v>112</v>
      </c>
      <c r="D3052">
        <v>4</v>
      </c>
      <c r="E3052">
        <v>0</v>
      </c>
      <c r="F3052">
        <v>0</v>
      </c>
      <c r="H3052" t="s">
        <v>155</v>
      </c>
      <c r="I3052">
        <f t="shared" si="141"/>
        <v>0</v>
      </c>
      <c r="J3052">
        <f t="shared" si="142"/>
        <v>0</v>
      </c>
      <c r="L3052" t="str">
        <f t="shared" si="143"/>
        <v>5501WILD HORSE PLAINS</v>
      </c>
      <c r="M3052" t="s">
        <v>3715</v>
      </c>
    </row>
    <row r="3053" spans="1:13">
      <c r="A3053" t="s">
        <v>3713</v>
      </c>
      <c r="B3053" t="s">
        <v>3728</v>
      </c>
      <c r="C3053" t="s">
        <v>112</v>
      </c>
      <c r="D3053">
        <v>4</v>
      </c>
      <c r="E3053">
        <v>0</v>
      </c>
      <c r="F3053">
        <v>0</v>
      </c>
      <c r="H3053" t="s">
        <v>155</v>
      </c>
      <c r="I3053">
        <f t="shared" si="141"/>
        <v>0</v>
      </c>
      <c r="J3053">
        <f t="shared" si="142"/>
        <v>0</v>
      </c>
      <c r="L3053" t="str">
        <f t="shared" si="143"/>
        <v>5501WINDSOR</v>
      </c>
      <c r="M3053" t="s">
        <v>3715</v>
      </c>
    </row>
    <row r="3054" spans="1:13">
      <c r="A3054" t="s">
        <v>3729</v>
      </c>
      <c r="B3054" t="s">
        <v>3730</v>
      </c>
      <c r="C3054" t="s">
        <v>112</v>
      </c>
      <c r="D3054">
        <v>4</v>
      </c>
      <c r="E3054">
        <v>0</v>
      </c>
      <c r="F3054">
        <v>0</v>
      </c>
      <c r="H3054" t="s">
        <v>155</v>
      </c>
      <c r="I3054">
        <f t="shared" si="141"/>
        <v>0</v>
      </c>
      <c r="J3054">
        <f t="shared" si="142"/>
        <v>0</v>
      </c>
      <c r="L3054" t="str">
        <f t="shared" si="143"/>
        <v>5495BAROOTA</v>
      </c>
      <c r="M3054" t="s">
        <v>3299</v>
      </c>
    </row>
    <row r="3055" spans="1:13">
      <c r="A3055" t="s">
        <v>3729</v>
      </c>
      <c r="B3055" t="s">
        <v>3731</v>
      </c>
      <c r="C3055" t="s">
        <v>112</v>
      </c>
      <c r="D3055">
        <v>4</v>
      </c>
      <c r="E3055">
        <v>0</v>
      </c>
      <c r="F3055">
        <v>0</v>
      </c>
      <c r="H3055" t="s">
        <v>155</v>
      </c>
      <c r="I3055">
        <f t="shared" si="141"/>
        <v>0</v>
      </c>
      <c r="J3055">
        <f t="shared" si="142"/>
        <v>0</v>
      </c>
      <c r="L3055" t="str">
        <f t="shared" si="143"/>
        <v>5495GERMEIN BAY</v>
      </c>
      <c r="M3055" t="s">
        <v>3299</v>
      </c>
    </row>
    <row r="3056" spans="1:13">
      <c r="A3056" t="s">
        <v>3729</v>
      </c>
      <c r="B3056" t="s">
        <v>3732</v>
      </c>
      <c r="C3056" t="s">
        <v>112</v>
      </c>
      <c r="D3056">
        <v>4</v>
      </c>
      <c r="E3056">
        <v>0</v>
      </c>
      <c r="F3056">
        <v>0</v>
      </c>
      <c r="H3056" t="s">
        <v>155</v>
      </c>
      <c r="I3056">
        <f t="shared" si="141"/>
        <v>0</v>
      </c>
      <c r="J3056">
        <f t="shared" si="142"/>
        <v>0</v>
      </c>
      <c r="L3056" t="str">
        <f t="shared" si="143"/>
        <v>5495MAMBRAY CREEK</v>
      </c>
      <c r="M3056" t="s">
        <v>3299</v>
      </c>
    </row>
    <row r="3057" spans="1:13">
      <c r="A3057" t="s">
        <v>3729</v>
      </c>
      <c r="B3057" t="s">
        <v>3733</v>
      </c>
      <c r="C3057" t="s">
        <v>112</v>
      </c>
      <c r="D3057">
        <v>4</v>
      </c>
      <c r="E3057">
        <v>0</v>
      </c>
      <c r="F3057">
        <v>0</v>
      </c>
      <c r="H3057" t="s">
        <v>155</v>
      </c>
      <c r="I3057">
        <f t="shared" si="141"/>
        <v>0</v>
      </c>
      <c r="J3057">
        <f t="shared" si="142"/>
        <v>0</v>
      </c>
      <c r="L3057" t="str">
        <f t="shared" si="143"/>
        <v>5495NECTAR BROOK</v>
      </c>
      <c r="M3057" t="s">
        <v>3299</v>
      </c>
    </row>
    <row r="3058" spans="1:13">
      <c r="A3058" t="s">
        <v>3729</v>
      </c>
      <c r="B3058" t="s">
        <v>3734</v>
      </c>
      <c r="C3058" t="s">
        <v>112</v>
      </c>
      <c r="D3058">
        <v>4</v>
      </c>
      <c r="E3058">
        <v>0</v>
      </c>
      <c r="F3058">
        <v>0</v>
      </c>
      <c r="H3058" t="s">
        <v>155</v>
      </c>
      <c r="I3058">
        <f t="shared" si="141"/>
        <v>0</v>
      </c>
      <c r="J3058">
        <f t="shared" si="142"/>
        <v>0</v>
      </c>
      <c r="L3058" t="str">
        <f t="shared" si="143"/>
        <v>5495PORT FLINDERS</v>
      </c>
      <c r="M3058" t="s">
        <v>3299</v>
      </c>
    </row>
    <row r="3059" spans="1:13">
      <c r="A3059" t="s">
        <v>3729</v>
      </c>
      <c r="B3059" t="s">
        <v>3735</v>
      </c>
      <c r="C3059" t="s">
        <v>112</v>
      </c>
      <c r="D3059">
        <v>4</v>
      </c>
      <c r="E3059">
        <v>0</v>
      </c>
      <c r="F3059">
        <v>0</v>
      </c>
      <c r="H3059" t="s">
        <v>155</v>
      </c>
      <c r="I3059">
        <f t="shared" si="141"/>
        <v>0</v>
      </c>
      <c r="J3059">
        <f t="shared" si="142"/>
        <v>0</v>
      </c>
      <c r="L3059" t="str">
        <f t="shared" si="143"/>
        <v>5495PORT GERMEIN</v>
      </c>
      <c r="M3059" t="s">
        <v>3299</v>
      </c>
    </row>
    <row r="3060" spans="1:13">
      <c r="A3060" t="s">
        <v>3736</v>
      </c>
      <c r="B3060" t="s">
        <v>3737</v>
      </c>
      <c r="C3060" t="s">
        <v>112</v>
      </c>
      <c r="D3060">
        <v>4</v>
      </c>
      <c r="E3060">
        <v>0</v>
      </c>
      <c r="F3060">
        <v>0</v>
      </c>
      <c r="H3060" t="s">
        <v>155</v>
      </c>
      <c r="I3060">
        <f t="shared" si="141"/>
        <v>0</v>
      </c>
      <c r="J3060">
        <f t="shared" si="142"/>
        <v>0</v>
      </c>
      <c r="L3060" t="str">
        <f t="shared" si="143"/>
        <v>5493YONGALA</v>
      </c>
      <c r="M3060" t="s">
        <v>3299</v>
      </c>
    </row>
    <row r="3061" spans="1:13">
      <c r="A3061" t="s">
        <v>3738</v>
      </c>
      <c r="B3061" t="s">
        <v>3739</v>
      </c>
      <c r="C3061" t="s">
        <v>112</v>
      </c>
      <c r="D3061">
        <v>4</v>
      </c>
      <c r="E3061">
        <v>0</v>
      </c>
      <c r="F3061">
        <v>0</v>
      </c>
      <c r="H3061" t="s">
        <v>155</v>
      </c>
      <c r="I3061">
        <f t="shared" si="141"/>
        <v>0</v>
      </c>
      <c r="J3061">
        <f t="shared" si="142"/>
        <v>0</v>
      </c>
      <c r="L3061" t="str">
        <f t="shared" si="143"/>
        <v>5491BELALIE EAST</v>
      </c>
      <c r="M3061" t="s">
        <v>3299</v>
      </c>
    </row>
    <row r="3062" spans="1:13">
      <c r="A3062" t="s">
        <v>3738</v>
      </c>
      <c r="B3062" t="s">
        <v>3740</v>
      </c>
      <c r="C3062" t="s">
        <v>112</v>
      </c>
      <c r="D3062">
        <v>4</v>
      </c>
      <c r="E3062">
        <v>0</v>
      </c>
      <c r="F3062">
        <v>0</v>
      </c>
      <c r="H3062" t="s">
        <v>155</v>
      </c>
      <c r="I3062">
        <f t="shared" si="141"/>
        <v>0</v>
      </c>
      <c r="J3062">
        <f t="shared" si="142"/>
        <v>0</v>
      </c>
      <c r="L3062" t="str">
        <f t="shared" si="143"/>
        <v>5491BELALIE NORTH</v>
      </c>
      <c r="M3062" t="s">
        <v>3299</v>
      </c>
    </row>
    <row r="3063" spans="1:13">
      <c r="A3063" t="s">
        <v>3738</v>
      </c>
      <c r="B3063" t="s">
        <v>3741</v>
      </c>
      <c r="C3063" t="s">
        <v>112</v>
      </c>
      <c r="D3063">
        <v>4</v>
      </c>
      <c r="E3063">
        <v>0</v>
      </c>
      <c r="F3063">
        <v>0</v>
      </c>
      <c r="H3063" t="s">
        <v>155</v>
      </c>
      <c r="I3063">
        <f t="shared" si="141"/>
        <v>0</v>
      </c>
      <c r="J3063">
        <f t="shared" si="142"/>
        <v>0</v>
      </c>
      <c r="L3063" t="str">
        <f t="shared" si="143"/>
        <v>5491BUNDALEER GARDENS</v>
      </c>
      <c r="M3063" t="s">
        <v>3299</v>
      </c>
    </row>
    <row r="3064" spans="1:13">
      <c r="A3064" t="s">
        <v>3738</v>
      </c>
      <c r="B3064" t="s">
        <v>3742</v>
      </c>
      <c r="C3064" t="s">
        <v>112</v>
      </c>
      <c r="D3064">
        <v>4</v>
      </c>
      <c r="E3064">
        <v>0</v>
      </c>
      <c r="F3064">
        <v>0</v>
      </c>
      <c r="H3064" t="s">
        <v>155</v>
      </c>
      <c r="I3064">
        <f t="shared" si="141"/>
        <v>0</v>
      </c>
      <c r="J3064">
        <f t="shared" si="142"/>
        <v>0</v>
      </c>
      <c r="L3064" t="str">
        <f t="shared" si="143"/>
        <v>5491BUNDALEER NORTH</v>
      </c>
      <c r="M3064" t="s">
        <v>3299</v>
      </c>
    </row>
    <row r="3065" spans="1:13">
      <c r="A3065" t="s">
        <v>3738</v>
      </c>
      <c r="B3065" t="s">
        <v>3743</v>
      </c>
      <c r="C3065" t="s">
        <v>112</v>
      </c>
      <c r="D3065">
        <v>4</v>
      </c>
      <c r="E3065">
        <v>0</v>
      </c>
      <c r="F3065">
        <v>0</v>
      </c>
      <c r="H3065" t="s">
        <v>155</v>
      </c>
      <c r="I3065">
        <f t="shared" si="141"/>
        <v>0</v>
      </c>
      <c r="J3065">
        <f t="shared" si="142"/>
        <v>0</v>
      </c>
      <c r="L3065" t="str">
        <f t="shared" si="143"/>
        <v>5491HORNSDALE</v>
      </c>
      <c r="M3065" t="s">
        <v>3299</v>
      </c>
    </row>
    <row r="3066" spans="1:13">
      <c r="A3066" t="s">
        <v>3738</v>
      </c>
      <c r="B3066" t="s">
        <v>3744</v>
      </c>
      <c r="C3066" t="s">
        <v>112</v>
      </c>
      <c r="D3066">
        <v>4</v>
      </c>
      <c r="E3066">
        <v>0</v>
      </c>
      <c r="F3066">
        <v>0</v>
      </c>
      <c r="H3066" t="s">
        <v>155</v>
      </c>
      <c r="I3066">
        <f t="shared" si="141"/>
        <v>0</v>
      </c>
      <c r="J3066">
        <f t="shared" si="142"/>
        <v>0</v>
      </c>
      <c r="L3066" t="str">
        <f t="shared" si="143"/>
        <v>5491JAMESTOWN</v>
      </c>
      <c r="M3066" t="s">
        <v>3299</v>
      </c>
    </row>
    <row r="3067" spans="1:13">
      <c r="A3067" t="s">
        <v>3738</v>
      </c>
      <c r="B3067" t="s">
        <v>3745</v>
      </c>
      <c r="C3067" t="s">
        <v>112</v>
      </c>
      <c r="D3067">
        <v>4</v>
      </c>
      <c r="E3067">
        <v>0</v>
      </c>
      <c r="F3067">
        <v>0</v>
      </c>
      <c r="H3067" t="s">
        <v>155</v>
      </c>
      <c r="I3067">
        <f t="shared" si="141"/>
        <v>0</v>
      </c>
      <c r="J3067">
        <f t="shared" si="142"/>
        <v>0</v>
      </c>
      <c r="L3067" t="str">
        <f t="shared" si="143"/>
        <v>5491WEST BUNDALEER</v>
      </c>
      <c r="M3067" t="s">
        <v>3299</v>
      </c>
    </row>
    <row r="3068" spans="1:13">
      <c r="A3068" t="s">
        <v>3746</v>
      </c>
      <c r="B3068" t="s">
        <v>3747</v>
      </c>
      <c r="C3068" t="s">
        <v>112</v>
      </c>
      <c r="D3068">
        <v>4</v>
      </c>
      <c r="E3068">
        <v>0</v>
      </c>
      <c r="F3068">
        <v>0</v>
      </c>
      <c r="H3068" t="s">
        <v>155</v>
      </c>
      <c r="I3068">
        <f t="shared" si="141"/>
        <v>0</v>
      </c>
      <c r="J3068">
        <f t="shared" si="142"/>
        <v>0</v>
      </c>
      <c r="L3068" t="str">
        <f t="shared" si="143"/>
        <v>5490CALTOWIE</v>
      </c>
      <c r="M3068" t="s">
        <v>3299</v>
      </c>
    </row>
    <row r="3069" spans="1:13">
      <c r="A3069" t="s">
        <v>3746</v>
      </c>
      <c r="B3069" t="s">
        <v>3748</v>
      </c>
      <c r="C3069" t="s">
        <v>112</v>
      </c>
      <c r="D3069">
        <v>4</v>
      </c>
      <c r="E3069">
        <v>0</v>
      </c>
      <c r="F3069">
        <v>0</v>
      </c>
      <c r="H3069" t="s">
        <v>155</v>
      </c>
      <c r="I3069">
        <f t="shared" si="141"/>
        <v>0</v>
      </c>
      <c r="J3069">
        <f t="shared" si="142"/>
        <v>0</v>
      </c>
      <c r="L3069" t="str">
        <f t="shared" si="143"/>
        <v>5490CALTOWIE NORTH</v>
      </c>
      <c r="M3069" t="s">
        <v>3299</v>
      </c>
    </row>
    <row r="3070" spans="1:13">
      <c r="A3070" t="s">
        <v>3746</v>
      </c>
      <c r="B3070" t="s">
        <v>3749</v>
      </c>
      <c r="C3070" t="s">
        <v>112</v>
      </c>
      <c r="D3070">
        <v>4</v>
      </c>
      <c r="E3070">
        <v>0</v>
      </c>
      <c r="F3070">
        <v>0</v>
      </c>
      <c r="H3070" t="s">
        <v>155</v>
      </c>
      <c r="I3070">
        <f t="shared" si="141"/>
        <v>0</v>
      </c>
      <c r="J3070">
        <f t="shared" si="142"/>
        <v>0</v>
      </c>
      <c r="L3070" t="str">
        <f t="shared" si="143"/>
        <v>5490CALTOWIE WEST</v>
      </c>
      <c r="M3070" t="s">
        <v>3299</v>
      </c>
    </row>
    <row r="3071" spans="1:13">
      <c r="A3071" t="s">
        <v>3750</v>
      </c>
      <c r="B3071" t="s">
        <v>3751</v>
      </c>
      <c r="C3071" t="s">
        <v>112</v>
      </c>
      <c r="D3071">
        <v>4</v>
      </c>
      <c r="E3071">
        <v>0</v>
      </c>
      <c r="F3071">
        <v>0</v>
      </c>
      <c r="H3071" t="s">
        <v>155</v>
      </c>
      <c r="I3071">
        <f t="shared" si="141"/>
        <v>0</v>
      </c>
      <c r="J3071">
        <f t="shared" si="142"/>
        <v>0</v>
      </c>
      <c r="L3071" t="str">
        <f t="shared" si="143"/>
        <v>5485WILMINGTON</v>
      </c>
      <c r="M3071" t="s">
        <v>3299</v>
      </c>
    </row>
    <row r="3072" spans="1:13">
      <c r="A3072" t="s">
        <v>3752</v>
      </c>
      <c r="B3072" t="s">
        <v>315</v>
      </c>
      <c r="C3072" t="s">
        <v>112</v>
      </c>
      <c r="D3072">
        <v>4</v>
      </c>
      <c r="E3072">
        <v>0</v>
      </c>
      <c r="F3072">
        <v>0</v>
      </c>
      <c r="H3072" t="s">
        <v>155</v>
      </c>
      <c r="I3072">
        <f t="shared" si="141"/>
        <v>0</v>
      </c>
      <c r="J3072">
        <f t="shared" si="142"/>
        <v>0</v>
      </c>
      <c r="L3072" t="str">
        <f t="shared" si="143"/>
        <v>5483MELROSE</v>
      </c>
      <c r="M3072" t="s">
        <v>3299</v>
      </c>
    </row>
    <row r="3073" spans="1:13">
      <c r="A3073" t="s">
        <v>3753</v>
      </c>
      <c r="B3073" t="s">
        <v>3754</v>
      </c>
      <c r="C3073" t="s">
        <v>112</v>
      </c>
      <c r="D3073">
        <v>4</v>
      </c>
      <c r="E3073">
        <v>0</v>
      </c>
      <c r="F3073">
        <v>0</v>
      </c>
      <c r="H3073" t="s">
        <v>155</v>
      </c>
      <c r="I3073">
        <f t="shared" si="141"/>
        <v>0</v>
      </c>
      <c r="J3073">
        <f t="shared" si="142"/>
        <v>0</v>
      </c>
      <c r="L3073" t="str">
        <f t="shared" si="143"/>
        <v>5482BOOLEROO CENTRE</v>
      </c>
      <c r="M3073" t="s">
        <v>3299</v>
      </c>
    </row>
    <row r="3074" spans="1:13">
      <c r="A3074" t="s">
        <v>3753</v>
      </c>
      <c r="B3074" t="s">
        <v>3755</v>
      </c>
      <c r="C3074" t="s">
        <v>112</v>
      </c>
      <c r="D3074">
        <v>4</v>
      </c>
      <c r="E3074">
        <v>0</v>
      </c>
      <c r="F3074">
        <v>0</v>
      </c>
      <c r="H3074" t="s">
        <v>155</v>
      </c>
      <c r="I3074">
        <f t="shared" ref="I3074:I3137" si="144">IF(ISERROR(VLOOKUP(A3074,SelPostCode,1,FALSE)),0,1)</f>
        <v>0</v>
      </c>
      <c r="J3074">
        <f t="shared" ref="J3074:J3137" si="145">IF(I3074=0,0,IF(ISERROR(VLOOKUP(B3074,SelSuburb,1,FALSE)),0,1))</f>
        <v>0</v>
      </c>
      <c r="L3074" t="str">
        <f t="shared" ref="L3074:L3137" si="146">CONCATENATE(A3074,B3074)</f>
        <v>5482WEPOWIE</v>
      </c>
      <c r="M3074" t="s">
        <v>3299</v>
      </c>
    </row>
    <row r="3075" spans="1:13">
      <c r="A3075" t="s">
        <v>3756</v>
      </c>
      <c r="B3075" t="s">
        <v>466</v>
      </c>
      <c r="C3075" t="s">
        <v>112</v>
      </c>
      <c r="D3075">
        <v>4</v>
      </c>
      <c r="E3075">
        <v>0</v>
      </c>
      <c r="F3075">
        <v>0</v>
      </c>
      <c r="H3075" t="s">
        <v>155</v>
      </c>
      <c r="I3075">
        <f t="shared" si="144"/>
        <v>0</v>
      </c>
      <c r="J3075">
        <f t="shared" si="145"/>
        <v>0</v>
      </c>
      <c r="L3075" t="str">
        <f t="shared" si="146"/>
        <v>5481BANGOR</v>
      </c>
      <c r="M3075" t="s">
        <v>3299</v>
      </c>
    </row>
    <row r="3076" spans="1:13">
      <c r="A3076" t="s">
        <v>3756</v>
      </c>
      <c r="B3076" t="s">
        <v>3757</v>
      </c>
      <c r="C3076" t="s">
        <v>112</v>
      </c>
      <c r="D3076">
        <v>4</v>
      </c>
      <c r="E3076">
        <v>0</v>
      </c>
      <c r="F3076">
        <v>0</v>
      </c>
      <c r="H3076" t="s">
        <v>155</v>
      </c>
      <c r="I3076">
        <f t="shared" si="144"/>
        <v>0</v>
      </c>
      <c r="J3076">
        <f t="shared" si="145"/>
        <v>0</v>
      </c>
      <c r="L3076" t="str">
        <f t="shared" si="146"/>
        <v>5481MURRAY TOWN</v>
      </c>
      <c r="M3076" t="s">
        <v>3299</v>
      </c>
    </row>
    <row r="3077" spans="1:13">
      <c r="A3077" t="s">
        <v>3756</v>
      </c>
      <c r="B3077" t="s">
        <v>3758</v>
      </c>
      <c r="C3077" t="s">
        <v>112</v>
      </c>
      <c r="D3077">
        <v>4</v>
      </c>
      <c r="E3077">
        <v>0</v>
      </c>
      <c r="F3077">
        <v>0</v>
      </c>
      <c r="H3077" t="s">
        <v>155</v>
      </c>
      <c r="I3077">
        <f t="shared" si="144"/>
        <v>0</v>
      </c>
      <c r="J3077">
        <f t="shared" si="145"/>
        <v>0</v>
      </c>
      <c r="L3077" t="str">
        <f t="shared" si="146"/>
        <v>5481WIRRABARA</v>
      </c>
      <c r="M3077" t="s">
        <v>3299</v>
      </c>
    </row>
    <row r="3078" spans="1:13">
      <c r="A3078" t="s">
        <v>3756</v>
      </c>
      <c r="B3078" t="s">
        <v>3759</v>
      </c>
      <c r="C3078" t="s">
        <v>112</v>
      </c>
      <c r="D3078">
        <v>4</v>
      </c>
      <c r="E3078">
        <v>0</v>
      </c>
      <c r="F3078">
        <v>0</v>
      </c>
      <c r="H3078" t="s">
        <v>155</v>
      </c>
      <c r="I3078">
        <f t="shared" si="144"/>
        <v>0</v>
      </c>
      <c r="J3078">
        <f t="shared" si="145"/>
        <v>0</v>
      </c>
      <c r="L3078" t="str">
        <f t="shared" si="146"/>
        <v>5481WONGYARRA</v>
      </c>
      <c r="M3078" t="s">
        <v>3299</v>
      </c>
    </row>
    <row r="3079" spans="1:13">
      <c r="A3079" t="s">
        <v>3760</v>
      </c>
      <c r="B3079" t="s">
        <v>3761</v>
      </c>
      <c r="C3079" t="s">
        <v>112</v>
      </c>
      <c r="D3079">
        <v>4</v>
      </c>
      <c r="E3079">
        <v>0</v>
      </c>
      <c r="F3079">
        <v>0</v>
      </c>
      <c r="H3079" t="s">
        <v>155</v>
      </c>
      <c r="I3079">
        <f t="shared" si="144"/>
        <v>0</v>
      </c>
      <c r="J3079">
        <f t="shared" si="145"/>
        <v>0</v>
      </c>
      <c r="L3079" t="str">
        <f t="shared" si="146"/>
        <v>5480APPILA</v>
      </c>
      <c r="M3079" t="s">
        <v>3299</v>
      </c>
    </row>
    <row r="3080" spans="1:13">
      <c r="A3080" t="s">
        <v>3760</v>
      </c>
      <c r="B3080" t="s">
        <v>3762</v>
      </c>
      <c r="C3080" t="s">
        <v>112</v>
      </c>
      <c r="D3080">
        <v>4</v>
      </c>
      <c r="E3080">
        <v>0</v>
      </c>
      <c r="F3080">
        <v>0</v>
      </c>
      <c r="H3080" t="s">
        <v>155</v>
      </c>
      <c r="I3080">
        <f t="shared" si="144"/>
        <v>0</v>
      </c>
      <c r="J3080">
        <f t="shared" si="145"/>
        <v>0</v>
      </c>
      <c r="L3080" t="str">
        <f t="shared" si="146"/>
        <v>5480LAURA</v>
      </c>
      <c r="M3080" t="s">
        <v>3299</v>
      </c>
    </row>
    <row r="3081" spans="1:13">
      <c r="A3081" t="s">
        <v>3760</v>
      </c>
      <c r="B3081" t="s">
        <v>3763</v>
      </c>
      <c r="C3081" t="s">
        <v>112</v>
      </c>
      <c r="D3081">
        <v>4</v>
      </c>
      <c r="E3081">
        <v>0</v>
      </c>
      <c r="F3081">
        <v>0</v>
      </c>
      <c r="H3081" t="s">
        <v>155</v>
      </c>
      <c r="I3081">
        <f t="shared" si="144"/>
        <v>0</v>
      </c>
      <c r="J3081">
        <f t="shared" si="145"/>
        <v>0</v>
      </c>
      <c r="L3081" t="str">
        <f t="shared" si="146"/>
        <v>5480STONE HUT</v>
      </c>
      <c r="M3081" t="s">
        <v>3299</v>
      </c>
    </row>
    <row r="3082" spans="1:13">
      <c r="A3082" t="s">
        <v>3764</v>
      </c>
      <c r="B3082" t="s">
        <v>480</v>
      </c>
      <c r="C3082" t="s">
        <v>112</v>
      </c>
      <c r="D3082">
        <v>4</v>
      </c>
      <c r="E3082">
        <v>0</v>
      </c>
      <c r="F3082">
        <v>0</v>
      </c>
      <c r="H3082" t="s">
        <v>155</v>
      </c>
      <c r="I3082">
        <f t="shared" si="144"/>
        <v>0</v>
      </c>
      <c r="J3082">
        <f t="shared" si="145"/>
        <v>0</v>
      </c>
      <c r="L3082" t="str">
        <f t="shared" si="146"/>
        <v>5473GLADSTONE</v>
      </c>
      <c r="M3082" t="s">
        <v>3299</v>
      </c>
    </row>
    <row r="3083" spans="1:13">
      <c r="A3083" t="s">
        <v>3765</v>
      </c>
      <c r="B3083" t="s">
        <v>3766</v>
      </c>
      <c r="C3083" t="s">
        <v>112</v>
      </c>
      <c r="D3083">
        <v>4</v>
      </c>
      <c r="E3083">
        <v>0</v>
      </c>
      <c r="F3083">
        <v>0</v>
      </c>
      <c r="H3083" t="s">
        <v>155</v>
      </c>
      <c r="I3083">
        <f t="shared" si="144"/>
        <v>0</v>
      </c>
      <c r="J3083">
        <f t="shared" si="145"/>
        <v>0</v>
      </c>
      <c r="L3083" t="str">
        <f t="shared" si="146"/>
        <v>5472GEORGETOWN</v>
      </c>
      <c r="M3083" t="s">
        <v>3299</v>
      </c>
    </row>
    <row r="3084" spans="1:13">
      <c r="A3084" t="s">
        <v>3767</v>
      </c>
      <c r="B3084" t="s">
        <v>3768</v>
      </c>
      <c r="C3084" t="s">
        <v>112</v>
      </c>
      <c r="D3084">
        <v>4</v>
      </c>
      <c r="E3084">
        <v>0</v>
      </c>
      <c r="F3084">
        <v>0</v>
      </c>
      <c r="H3084" t="s">
        <v>155</v>
      </c>
      <c r="I3084">
        <f t="shared" si="144"/>
        <v>0</v>
      </c>
      <c r="J3084">
        <f t="shared" si="145"/>
        <v>0</v>
      </c>
      <c r="L3084" t="str">
        <f t="shared" si="146"/>
        <v>5471GULNARE</v>
      </c>
      <c r="M3084" t="s">
        <v>3299</v>
      </c>
    </row>
    <row r="3085" spans="1:13">
      <c r="A3085" t="s">
        <v>3769</v>
      </c>
      <c r="B3085" t="s">
        <v>3770</v>
      </c>
      <c r="C3085" t="s">
        <v>112</v>
      </c>
      <c r="D3085">
        <v>4</v>
      </c>
      <c r="E3085">
        <v>0</v>
      </c>
      <c r="F3085">
        <v>0</v>
      </c>
      <c r="H3085" t="s">
        <v>155</v>
      </c>
      <c r="I3085">
        <f t="shared" si="144"/>
        <v>0</v>
      </c>
      <c r="J3085">
        <f t="shared" si="145"/>
        <v>0</v>
      </c>
      <c r="L3085" t="str">
        <f t="shared" si="146"/>
        <v>5470YACKA</v>
      </c>
      <c r="M3085" t="s">
        <v>3299</v>
      </c>
    </row>
    <row r="3086" spans="1:13">
      <c r="A3086" t="s">
        <v>3771</v>
      </c>
      <c r="B3086" t="s">
        <v>3772</v>
      </c>
      <c r="C3086" t="s">
        <v>112</v>
      </c>
      <c r="D3086">
        <v>4</v>
      </c>
      <c r="E3086">
        <v>0</v>
      </c>
      <c r="F3086">
        <v>0</v>
      </c>
      <c r="H3086" t="s">
        <v>155</v>
      </c>
      <c r="I3086">
        <f t="shared" si="144"/>
        <v>0</v>
      </c>
      <c r="J3086">
        <f t="shared" si="145"/>
        <v>0</v>
      </c>
      <c r="L3086" t="str">
        <f t="shared" si="146"/>
        <v>5464ANAMA</v>
      </c>
      <c r="M3086" t="s">
        <v>3299</v>
      </c>
    </row>
    <row r="3087" spans="1:13">
      <c r="A3087" t="s">
        <v>3771</v>
      </c>
      <c r="B3087" t="s">
        <v>3773</v>
      </c>
      <c r="C3087" t="s">
        <v>112</v>
      </c>
      <c r="D3087">
        <v>4</v>
      </c>
      <c r="E3087">
        <v>0</v>
      </c>
      <c r="F3087">
        <v>0</v>
      </c>
      <c r="H3087" t="s">
        <v>155</v>
      </c>
      <c r="I3087">
        <f t="shared" si="144"/>
        <v>0</v>
      </c>
      <c r="J3087">
        <f t="shared" si="145"/>
        <v>0</v>
      </c>
      <c r="L3087" t="str">
        <f t="shared" si="146"/>
        <v>5464BRINKWORTH</v>
      </c>
      <c r="M3087" t="s">
        <v>3299</v>
      </c>
    </row>
    <row r="3088" spans="1:13">
      <c r="A3088" t="s">
        <v>3771</v>
      </c>
      <c r="B3088" t="s">
        <v>531</v>
      </c>
      <c r="C3088" t="s">
        <v>112</v>
      </c>
      <c r="D3088">
        <v>4</v>
      </c>
      <c r="E3088">
        <v>0</v>
      </c>
      <c r="F3088">
        <v>0</v>
      </c>
      <c r="H3088" t="s">
        <v>155</v>
      </c>
      <c r="I3088">
        <f t="shared" si="144"/>
        <v>0</v>
      </c>
      <c r="J3088">
        <f t="shared" si="145"/>
        <v>0</v>
      </c>
      <c r="L3088" t="str">
        <f t="shared" si="146"/>
        <v>5464BUNGAREE</v>
      </c>
      <c r="M3088" t="s">
        <v>3299</v>
      </c>
    </row>
    <row r="3089" spans="1:13">
      <c r="A3089" t="s">
        <v>3771</v>
      </c>
      <c r="B3089" t="s">
        <v>3774</v>
      </c>
      <c r="C3089" t="s">
        <v>112</v>
      </c>
      <c r="D3089">
        <v>4</v>
      </c>
      <c r="E3089">
        <v>0</v>
      </c>
      <c r="F3089">
        <v>0</v>
      </c>
      <c r="H3089" t="s">
        <v>155</v>
      </c>
      <c r="I3089">
        <f t="shared" si="144"/>
        <v>0</v>
      </c>
      <c r="J3089">
        <f t="shared" si="145"/>
        <v>0</v>
      </c>
      <c r="L3089" t="str">
        <f t="shared" si="146"/>
        <v>5464CONDOWIE</v>
      </c>
      <c r="M3089" t="s">
        <v>3299</v>
      </c>
    </row>
    <row r="3090" spans="1:13">
      <c r="A3090" t="s">
        <v>3771</v>
      </c>
      <c r="B3090" t="s">
        <v>3775</v>
      </c>
      <c r="C3090" t="s">
        <v>112</v>
      </c>
      <c r="D3090">
        <v>4</v>
      </c>
      <c r="E3090">
        <v>0</v>
      </c>
      <c r="F3090">
        <v>0</v>
      </c>
      <c r="H3090" t="s">
        <v>155</v>
      </c>
      <c r="I3090">
        <f t="shared" si="144"/>
        <v>0</v>
      </c>
      <c r="J3090">
        <f t="shared" si="145"/>
        <v>0</v>
      </c>
      <c r="L3090" t="str">
        <f t="shared" si="146"/>
        <v>5464HART</v>
      </c>
      <c r="M3090" t="s">
        <v>3299</v>
      </c>
    </row>
    <row r="3091" spans="1:13">
      <c r="A3091" t="s">
        <v>3771</v>
      </c>
      <c r="B3091" t="s">
        <v>3776</v>
      </c>
      <c r="C3091" t="s">
        <v>112</v>
      </c>
      <c r="D3091">
        <v>4</v>
      </c>
      <c r="E3091">
        <v>0</v>
      </c>
      <c r="F3091">
        <v>0</v>
      </c>
      <c r="H3091" t="s">
        <v>155</v>
      </c>
      <c r="I3091">
        <f t="shared" si="144"/>
        <v>0</v>
      </c>
      <c r="J3091">
        <f t="shared" si="145"/>
        <v>0</v>
      </c>
      <c r="L3091" t="str">
        <f t="shared" si="146"/>
        <v>5464KOOLUNGA</v>
      </c>
      <c r="M3091" t="s">
        <v>3299</v>
      </c>
    </row>
    <row r="3092" spans="1:13">
      <c r="A3092" t="s">
        <v>3771</v>
      </c>
      <c r="B3092" t="s">
        <v>3777</v>
      </c>
      <c r="C3092" t="s">
        <v>112</v>
      </c>
      <c r="D3092">
        <v>4</v>
      </c>
      <c r="E3092">
        <v>0</v>
      </c>
      <c r="F3092">
        <v>0</v>
      </c>
      <c r="H3092" t="s">
        <v>155</v>
      </c>
      <c r="I3092">
        <f t="shared" si="144"/>
        <v>0</v>
      </c>
      <c r="J3092">
        <f t="shared" si="145"/>
        <v>0</v>
      </c>
      <c r="L3092" t="str">
        <f t="shared" si="146"/>
        <v>5464MAROLA</v>
      </c>
      <c r="M3092" t="s">
        <v>3299</v>
      </c>
    </row>
    <row r="3093" spans="1:13">
      <c r="A3093" t="s">
        <v>3771</v>
      </c>
      <c r="B3093" t="s">
        <v>3778</v>
      </c>
      <c r="C3093" t="s">
        <v>112</v>
      </c>
      <c r="D3093">
        <v>4</v>
      </c>
      <c r="E3093">
        <v>0</v>
      </c>
      <c r="F3093">
        <v>0</v>
      </c>
      <c r="H3093" t="s">
        <v>155</v>
      </c>
      <c r="I3093">
        <f t="shared" si="144"/>
        <v>0</v>
      </c>
      <c r="J3093">
        <f t="shared" si="145"/>
        <v>0</v>
      </c>
      <c r="L3093" t="str">
        <f t="shared" si="146"/>
        <v>5464ROCHESTER</v>
      </c>
      <c r="M3093" t="s">
        <v>3299</v>
      </c>
    </row>
    <row r="3094" spans="1:13">
      <c r="A3094" t="s">
        <v>3779</v>
      </c>
      <c r="B3094" t="s">
        <v>3780</v>
      </c>
      <c r="C3094" t="s">
        <v>112</v>
      </c>
      <c r="D3094">
        <v>4</v>
      </c>
      <c r="E3094">
        <v>0</v>
      </c>
      <c r="F3094">
        <v>0</v>
      </c>
      <c r="H3094" t="s">
        <v>155</v>
      </c>
      <c r="I3094">
        <f t="shared" si="144"/>
        <v>0</v>
      </c>
      <c r="J3094">
        <f t="shared" si="145"/>
        <v>0</v>
      </c>
      <c r="L3094" t="str">
        <f t="shared" si="146"/>
        <v>5462BLYTH</v>
      </c>
      <c r="M3094" t="s">
        <v>3299</v>
      </c>
    </row>
    <row r="3095" spans="1:13">
      <c r="A3095" t="s">
        <v>3781</v>
      </c>
      <c r="B3095" t="s">
        <v>3782</v>
      </c>
      <c r="C3095" t="s">
        <v>112</v>
      </c>
      <c r="D3095">
        <v>4</v>
      </c>
      <c r="E3095">
        <v>0</v>
      </c>
      <c r="F3095">
        <v>0</v>
      </c>
      <c r="H3095" t="s">
        <v>155</v>
      </c>
      <c r="I3095">
        <f t="shared" si="144"/>
        <v>0</v>
      </c>
      <c r="J3095">
        <f t="shared" si="145"/>
        <v>0</v>
      </c>
      <c r="L3095" t="str">
        <f t="shared" si="146"/>
        <v>5461BALAKLAVA</v>
      </c>
      <c r="M3095" t="s">
        <v>3299</v>
      </c>
    </row>
    <row r="3096" spans="1:13">
      <c r="A3096" t="s">
        <v>3781</v>
      </c>
      <c r="B3096" t="s">
        <v>3783</v>
      </c>
      <c r="C3096" t="s">
        <v>112</v>
      </c>
      <c r="D3096">
        <v>4</v>
      </c>
      <c r="E3096">
        <v>0</v>
      </c>
      <c r="F3096">
        <v>0</v>
      </c>
      <c r="H3096" t="s">
        <v>155</v>
      </c>
      <c r="I3096">
        <f t="shared" si="144"/>
        <v>0</v>
      </c>
      <c r="J3096">
        <f t="shared" si="145"/>
        <v>0</v>
      </c>
      <c r="L3096" t="str">
        <f t="shared" si="146"/>
        <v>5461BOWILLIA</v>
      </c>
      <c r="M3096" t="s">
        <v>3299</v>
      </c>
    </row>
    <row r="3097" spans="1:13">
      <c r="A3097" t="s">
        <v>3781</v>
      </c>
      <c r="B3097" t="s">
        <v>3784</v>
      </c>
      <c r="C3097" t="s">
        <v>112</v>
      </c>
      <c r="D3097">
        <v>4</v>
      </c>
      <c r="E3097">
        <v>0</v>
      </c>
      <c r="F3097">
        <v>0</v>
      </c>
      <c r="H3097" t="s">
        <v>155</v>
      </c>
      <c r="I3097">
        <f t="shared" si="144"/>
        <v>0</v>
      </c>
      <c r="J3097">
        <f t="shared" si="145"/>
        <v>0</v>
      </c>
      <c r="L3097" t="str">
        <f t="shared" si="146"/>
        <v>5461DALKEY</v>
      </c>
      <c r="M3097" t="s">
        <v>3299</v>
      </c>
    </row>
    <row r="3098" spans="1:13">
      <c r="A3098" t="s">
        <v>3781</v>
      </c>
      <c r="B3098" t="s">
        <v>3785</v>
      </c>
      <c r="C3098" t="s">
        <v>112</v>
      </c>
      <c r="D3098">
        <v>4</v>
      </c>
      <c r="E3098">
        <v>0</v>
      </c>
      <c r="F3098">
        <v>0</v>
      </c>
      <c r="H3098" t="s">
        <v>155</v>
      </c>
      <c r="I3098">
        <f t="shared" si="144"/>
        <v>0</v>
      </c>
      <c r="J3098">
        <f t="shared" si="145"/>
        <v>0</v>
      </c>
      <c r="L3098" t="str">
        <f t="shared" si="146"/>
        <v>5461ERITH</v>
      </c>
      <c r="M3098" t="s">
        <v>3299</v>
      </c>
    </row>
    <row r="3099" spans="1:13">
      <c r="A3099" t="s">
        <v>3781</v>
      </c>
      <c r="B3099" t="s">
        <v>3786</v>
      </c>
      <c r="C3099" t="s">
        <v>112</v>
      </c>
      <c r="D3099">
        <v>4</v>
      </c>
      <c r="E3099">
        <v>0</v>
      </c>
      <c r="F3099">
        <v>0</v>
      </c>
      <c r="H3099" t="s">
        <v>155</v>
      </c>
      <c r="I3099">
        <f t="shared" si="144"/>
        <v>0</v>
      </c>
      <c r="J3099">
        <f t="shared" si="145"/>
        <v>0</v>
      </c>
      <c r="L3099" t="str">
        <f t="shared" si="146"/>
        <v>5461EVERARD CENTRAL</v>
      </c>
      <c r="M3099" t="s">
        <v>3299</v>
      </c>
    </row>
    <row r="3100" spans="1:13">
      <c r="A3100" t="s">
        <v>3781</v>
      </c>
      <c r="B3100" t="s">
        <v>3787</v>
      </c>
      <c r="C3100" t="s">
        <v>112</v>
      </c>
      <c r="D3100">
        <v>4</v>
      </c>
      <c r="E3100">
        <v>0</v>
      </c>
      <c r="F3100">
        <v>0</v>
      </c>
      <c r="H3100" t="s">
        <v>155</v>
      </c>
      <c r="I3100">
        <f t="shared" si="144"/>
        <v>0</v>
      </c>
      <c r="J3100">
        <f t="shared" si="145"/>
        <v>0</v>
      </c>
      <c r="L3100" t="str">
        <f t="shared" si="146"/>
        <v>5461GOYDER</v>
      </c>
      <c r="M3100" t="s">
        <v>3299</v>
      </c>
    </row>
    <row r="3101" spans="1:13">
      <c r="A3101" t="s">
        <v>3781</v>
      </c>
      <c r="B3101" t="s">
        <v>3788</v>
      </c>
      <c r="C3101" t="s">
        <v>112</v>
      </c>
      <c r="D3101">
        <v>4</v>
      </c>
      <c r="E3101">
        <v>0</v>
      </c>
      <c r="F3101">
        <v>0</v>
      </c>
      <c r="H3101" t="s">
        <v>155</v>
      </c>
      <c r="I3101">
        <f t="shared" si="144"/>
        <v>0</v>
      </c>
      <c r="J3101">
        <f t="shared" si="145"/>
        <v>0</v>
      </c>
      <c r="L3101" t="str">
        <f t="shared" si="146"/>
        <v>5461HALBURY</v>
      </c>
      <c r="M3101" t="s">
        <v>3299</v>
      </c>
    </row>
    <row r="3102" spans="1:13">
      <c r="A3102" t="s">
        <v>3781</v>
      </c>
      <c r="B3102" t="s">
        <v>3789</v>
      </c>
      <c r="C3102" t="s">
        <v>112</v>
      </c>
      <c r="D3102">
        <v>4</v>
      </c>
      <c r="E3102">
        <v>0</v>
      </c>
      <c r="F3102">
        <v>0</v>
      </c>
      <c r="H3102" t="s">
        <v>155</v>
      </c>
      <c r="I3102">
        <f t="shared" si="144"/>
        <v>0</v>
      </c>
      <c r="J3102">
        <f t="shared" si="145"/>
        <v>0</v>
      </c>
      <c r="L3102" t="str">
        <f t="shared" si="146"/>
        <v>5461HOSKIN CORNER</v>
      </c>
      <c r="M3102" t="s">
        <v>3299</v>
      </c>
    </row>
    <row r="3103" spans="1:13">
      <c r="A3103" t="s">
        <v>3781</v>
      </c>
      <c r="B3103" t="s">
        <v>3790</v>
      </c>
      <c r="C3103" t="s">
        <v>112</v>
      </c>
      <c r="D3103">
        <v>4</v>
      </c>
      <c r="E3103">
        <v>0</v>
      </c>
      <c r="F3103">
        <v>0</v>
      </c>
      <c r="H3103" t="s">
        <v>155</v>
      </c>
      <c r="I3103">
        <f t="shared" si="144"/>
        <v>0</v>
      </c>
      <c r="J3103">
        <f t="shared" si="145"/>
        <v>0</v>
      </c>
      <c r="L3103" t="str">
        <f t="shared" si="146"/>
        <v>5461MOUNT TEMPLETON</v>
      </c>
      <c r="M3103" t="s">
        <v>3299</v>
      </c>
    </row>
    <row r="3104" spans="1:13">
      <c r="A3104" t="s">
        <v>3781</v>
      </c>
      <c r="B3104" t="s">
        <v>3791</v>
      </c>
      <c r="C3104" t="s">
        <v>112</v>
      </c>
      <c r="D3104">
        <v>4</v>
      </c>
      <c r="E3104">
        <v>0</v>
      </c>
      <c r="F3104">
        <v>0</v>
      </c>
      <c r="H3104" t="s">
        <v>155</v>
      </c>
      <c r="I3104">
        <f t="shared" si="144"/>
        <v>0</v>
      </c>
      <c r="J3104">
        <f t="shared" si="145"/>
        <v>0</v>
      </c>
      <c r="L3104" t="str">
        <f t="shared" si="146"/>
        <v>5461SAINTS</v>
      </c>
      <c r="M3104" t="s">
        <v>3299</v>
      </c>
    </row>
    <row r="3105" spans="1:13">
      <c r="A3105" t="s">
        <v>3781</v>
      </c>
      <c r="B3105" t="s">
        <v>3792</v>
      </c>
      <c r="C3105" t="s">
        <v>112</v>
      </c>
      <c r="D3105">
        <v>4</v>
      </c>
      <c r="E3105">
        <v>0</v>
      </c>
      <c r="F3105">
        <v>0</v>
      </c>
      <c r="H3105" t="s">
        <v>155</v>
      </c>
      <c r="I3105">
        <f t="shared" si="144"/>
        <v>0</v>
      </c>
      <c r="J3105">
        <f t="shared" si="145"/>
        <v>0</v>
      </c>
      <c r="L3105" t="str">
        <f t="shared" si="146"/>
        <v>5461STOW</v>
      </c>
      <c r="M3105" t="s">
        <v>3299</v>
      </c>
    </row>
    <row r="3106" spans="1:13">
      <c r="A3106" t="s">
        <v>3781</v>
      </c>
      <c r="B3106" t="s">
        <v>3793</v>
      </c>
      <c r="C3106" t="s">
        <v>112</v>
      </c>
      <c r="D3106">
        <v>4</v>
      </c>
      <c r="E3106">
        <v>0</v>
      </c>
      <c r="F3106">
        <v>0</v>
      </c>
      <c r="H3106" t="s">
        <v>155</v>
      </c>
      <c r="I3106">
        <f t="shared" si="144"/>
        <v>0</v>
      </c>
      <c r="J3106">
        <f t="shared" si="145"/>
        <v>0</v>
      </c>
      <c r="L3106" t="str">
        <f t="shared" si="146"/>
        <v>5461WATCHMAN</v>
      </c>
      <c r="M3106" t="s">
        <v>3299</v>
      </c>
    </row>
    <row r="3107" spans="1:13">
      <c r="A3107" t="s">
        <v>3781</v>
      </c>
      <c r="B3107" t="s">
        <v>3794</v>
      </c>
      <c r="C3107" t="s">
        <v>112</v>
      </c>
      <c r="D3107">
        <v>4</v>
      </c>
      <c r="E3107">
        <v>0</v>
      </c>
      <c r="F3107">
        <v>0</v>
      </c>
      <c r="H3107" t="s">
        <v>155</v>
      </c>
      <c r="I3107">
        <f t="shared" si="144"/>
        <v>0</v>
      </c>
      <c r="J3107">
        <f t="shared" si="145"/>
        <v>0</v>
      </c>
      <c r="L3107" t="str">
        <f t="shared" si="146"/>
        <v>5461WHITWARTA</v>
      </c>
      <c r="M3107" t="s">
        <v>3299</v>
      </c>
    </row>
    <row r="3108" spans="1:13">
      <c r="A3108" t="s">
        <v>3795</v>
      </c>
      <c r="B3108" t="s">
        <v>3796</v>
      </c>
      <c r="C3108" t="s">
        <v>112</v>
      </c>
      <c r="D3108">
        <v>4</v>
      </c>
      <c r="E3108">
        <v>0</v>
      </c>
      <c r="F3108">
        <v>0</v>
      </c>
      <c r="H3108" t="s">
        <v>155</v>
      </c>
      <c r="I3108">
        <f t="shared" si="144"/>
        <v>0</v>
      </c>
      <c r="J3108">
        <f t="shared" si="145"/>
        <v>0</v>
      </c>
      <c r="L3108" t="str">
        <f t="shared" si="146"/>
        <v>5460BARABBA</v>
      </c>
      <c r="M3108" t="s">
        <v>3299</v>
      </c>
    </row>
    <row r="3109" spans="1:13">
      <c r="A3109" t="s">
        <v>3795</v>
      </c>
      <c r="B3109" t="s">
        <v>3797</v>
      </c>
      <c r="C3109" t="s">
        <v>112</v>
      </c>
      <c r="D3109">
        <v>4</v>
      </c>
      <c r="E3109">
        <v>0</v>
      </c>
      <c r="F3109">
        <v>0</v>
      </c>
      <c r="H3109" t="s">
        <v>155</v>
      </c>
      <c r="I3109">
        <f t="shared" si="144"/>
        <v>0</v>
      </c>
      <c r="J3109">
        <f t="shared" si="145"/>
        <v>0</v>
      </c>
      <c r="L3109" t="str">
        <f t="shared" si="146"/>
        <v>5460OWEN</v>
      </c>
      <c r="M3109" t="s">
        <v>3299</v>
      </c>
    </row>
    <row r="3110" spans="1:13">
      <c r="A3110" t="s">
        <v>3795</v>
      </c>
      <c r="B3110" t="s">
        <v>3798</v>
      </c>
      <c r="C3110" t="s">
        <v>112</v>
      </c>
      <c r="D3110">
        <v>4</v>
      </c>
      <c r="E3110">
        <v>0</v>
      </c>
      <c r="F3110">
        <v>0</v>
      </c>
      <c r="H3110" t="s">
        <v>155</v>
      </c>
      <c r="I3110">
        <f t="shared" si="144"/>
        <v>0</v>
      </c>
      <c r="J3110">
        <f t="shared" si="145"/>
        <v>0</v>
      </c>
      <c r="L3110" t="str">
        <f t="shared" si="146"/>
        <v>5460PINERY</v>
      </c>
      <c r="M3110" t="s">
        <v>3299</v>
      </c>
    </row>
    <row r="3111" spans="1:13">
      <c r="A3111" t="s">
        <v>3795</v>
      </c>
      <c r="B3111" t="s">
        <v>3799</v>
      </c>
      <c r="C3111" t="s">
        <v>112</v>
      </c>
      <c r="D3111">
        <v>4</v>
      </c>
      <c r="E3111">
        <v>0</v>
      </c>
      <c r="F3111">
        <v>0</v>
      </c>
      <c r="H3111" t="s">
        <v>155</v>
      </c>
      <c r="I3111">
        <f t="shared" si="144"/>
        <v>0</v>
      </c>
      <c r="J3111">
        <f t="shared" si="145"/>
        <v>0</v>
      </c>
      <c r="L3111" t="str">
        <f t="shared" si="146"/>
        <v>5460STOCKYARD CREEK</v>
      </c>
      <c r="M3111" t="s">
        <v>3299</v>
      </c>
    </row>
    <row r="3112" spans="1:13">
      <c r="A3112" t="s">
        <v>3800</v>
      </c>
      <c r="B3112" t="s">
        <v>3801</v>
      </c>
      <c r="C3112" t="s">
        <v>112</v>
      </c>
      <c r="D3112">
        <v>4</v>
      </c>
      <c r="E3112">
        <v>0</v>
      </c>
      <c r="F3112">
        <v>0</v>
      </c>
      <c r="H3112" t="s">
        <v>155</v>
      </c>
      <c r="I3112">
        <f t="shared" si="144"/>
        <v>0</v>
      </c>
      <c r="J3112">
        <f t="shared" si="145"/>
        <v>0</v>
      </c>
      <c r="L3112" t="str">
        <f t="shared" si="146"/>
        <v>5455HILLTOWN</v>
      </c>
      <c r="M3112" t="s">
        <v>3299</v>
      </c>
    </row>
    <row r="3113" spans="1:13">
      <c r="A3113" t="s">
        <v>3802</v>
      </c>
      <c r="B3113" t="s">
        <v>3803</v>
      </c>
      <c r="C3113" t="s">
        <v>112</v>
      </c>
      <c r="D3113">
        <v>4</v>
      </c>
      <c r="E3113">
        <v>0</v>
      </c>
      <c r="F3113">
        <v>0</v>
      </c>
      <c r="H3113" t="s">
        <v>155</v>
      </c>
      <c r="I3113">
        <f t="shared" si="144"/>
        <v>0</v>
      </c>
      <c r="J3113">
        <f t="shared" si="145"/>
        <v>0</v>
      </c>
      <c r="L3113" t="str">
        <f t="shared" si="146"/>
        <v>5454ANDREWS</v>
      </c>
      <c r="M3113" t="s">
        <v>3299</v>
      </c>
    </row>
    <row r="3114" spans="1:13">
      <c r="A3114" t="s">
        <v>3802</v>
      </c>
      <c r="B3114" t="s">
        <v>3804</v>
      </c>
      <c r="C3114" t="s">
        <v>112</v>
      </c>
      <c r="D3114">
        <v>4</v>
      </c>
      <c r="E3114">
        <v>0</v>
      </c>
      <c r="F3114">
        <v>0</v>
      </c>
      <c r="H3114" t="s">
        <v>155</v>
      </c>
      <c r="I3114">
        <f t="shared" si="144"/>
        <v>0</v>
      </c>
      <c r="J3114">
        <f t="shared" si="145"/>
        <v>0</v>
      </c>
      <c r="L3114" t="str">
        <f t="shared" si="146"/>
        <v>5454BROUGHTON RIVER VALLEY</v>
      </c>
      <c r="M3114" t="s">
        <v>3299</v>
      </c>
    </row>
    <row r="3115" spans="1:13">
      <c r="A3115" t="s">
        <v>3802</v>
      </c>
      <c r="B3115" t="s">
        <v>3805</v>
      </c>
      <c r="C3115" t="s">
        <v>112</v>
      </c>
      <c r="D3115">
        <v>4</v>
      </c>
      <c r="E3115">
        <v>0</v>
      </c>
      <c r="F3115">
        <v>0</v>
      </c>
      <c r="H3115" t="s">
        <v>155</v>
      </c>
      <c r="I3115">
        <f t="shared" si="144"/>
        <v>0</v>
      </c>
      <c r="J3115">
        <f t="shared" si="145"/>
        <v>0</v>
      </c>
      <c r="L3115" t="str">
        <f t="shared" si="146"/>
        <v>5454EUROMINA</v>
      </c>
      <c r="M3115" t="s">
        <v>3299</v>
      </c>
    </row>
    <row r="3116" spans="1:13">
      <c r="A3116" t="s">
        <v>3802</v>
      </c>
      <c r="B3116" t="s">
        <v>3806</v>
      </c>
      <c r="C3116" t="s">
        <v>112</v>
      </c>
      <c r="D3116">
        <v>4</v>
      </c>
      <c r="E3116">
        <v>0</v>
      </c>
      <c r="F3116">
        <v>0</v>
      </c>
      <c r="H3116" t="s">
        <v>155</v>
      </c>
      <c r="I3116">
        <f t="shared" si="144"/>
        <v>0</v>
      </c>
      <c r="J3116">
        <f t="shared" si="145"/>
        <v>0</v>
      </c>
      <c r="L3116" t="str">
        <f t="shared" si="146"/>
        <v>5454HACKLINS CORNER</v>
      </c>
      <c r="M3116" t="s">
        <v>3299</v>
      </c>
    </row>
    <row r="3117" spans="1:13">
      <c r="A3117" t="s">
        <v>3802</v>
      </c>
      <c r="B3117" t="s">
        <v>615</v>
      </c>
      <c r="C3117" t="s">
        <v>112</v>
      </c>
      <c r="D3117">
        <v>4</v>
      </c>
      <c r="E3117">
        <v>0</v>
      </c>
      <c r="F3117">
        <v>0</v>
      </c>
      <c r="H3117" t="s">
        <v>155</v>
      </c>
      <c r="I3117">
        <f t="shared" si="144"/>
        <v>0</v>
      </c>
      <c r="J3117">
        <f t="shared" si="145"/>
        <v>0</v>
      </c>
      <c r="L3117" t="str">
        <f t="shared" si="146"/>
        <v>5454MAYFIELD</v>
      </c>
      <c r="M3117" t="s">
        <v>3299</v>
      </c>
    </row>
    <row r="3118" spans="1:13">
      <c r="A3118" t="s">
        <v>3802</v>
      </c>
      <c r="B3118" t="s">
        <v>1603</v>
      </c>
      <c r="C3118" t="s">
        <v>112</v>
      </c>
      <c r="D3118">
        <v>4</v>
      </c>
      <c r="E3118">
        <v>0</v>
      </c>
      <c r="F3118">
        <v>0</v>
      </c>
      <c r="H3118" t="s">
        <v>155</v>
      </c>
      <c r="I3118">
        <f t="shared" si="144"/>
        <v>0</v>
      </c>
      <c r="J3118">
        <f t="shared" si="145"/>
        <v>0</v>
      </c>
      <c r="L3118" t="str">
        <f t="shared" si="146"/>
        <v>5454SPALDING</v>
      </c>
      <c r="M3118" t="s">
        <v>3299</v>
      </c>
    </row>
    <row r="3119" spans="1:13">
      <c r="A3119" t="s">
        <v>3802</v>
      </c>
      <c r="B3119" t="s">
        <v>3807</v>
      </c>
      <c r="C3119" t="s">
        <v>112</v>
      </c>
      <c r="D3119">
        <v>4</v>
      </c>
      <c r="E3119">
        <v>0</v>
      </c>
      <c r="F3119">
        <v>0</v>
      </c>
      <c r="H3119" t="s">
        <v>155</v>
      </c>
      <c r="I3119">
        <f t="shared" si="144"/>
        <v>0</v>
      </c>
      <c r="J3119">
        <f t="shared" si="145"/>
        <v>0</v>
      </c>
      <c r="L3119" t="str">
        <f t="shared" si="146"/>
        <v>5454WASHPOOL</v>
      </c>
      <c r="M3119" t="s">
        <v>3299</v>
      </c>
    </row>
    <row r="3120" spans="1:13">
      <c r="A3120" t="s">
        <v>3808</v>
      </c>
      <c r="B3120" t="s">
        <v>3809</v>
      </c>
      <c r="C3120" t="s">
        <v>112</v>
      </c>
      <c r="D3120">
        <v>4</v>
      </c>
      <c r="E3120">
        <v>0</v>
      </c>
      <c r="F3120">
        <v>0</v>
      </c>
      <c r="H3120" t="s">
        <v>155</v>
      </c>
      <c r="I3120">
        <f t="shared" si="144"/>
        <v>0</v>
      </c>
      <c r="J3120">
        <f t="shared" si="145"/>
        <v>0</v>
      </c>
      <c r="L3120" t="str">
        <f t="shared" si="146"/>
        <v>5453ARMAGH</v>
      </c>
      <c r="M3120" t="s">
        <v>3299</v>
      </c>
    </row>
    <row r="3121" spans="1:13">
      <c r="A3121" t="s">
        <v>3808</v>
      </c>
      <c r="B3121" t="s">
        <v>3810</v>
      </c>
      <c r="C3121" t="s">
        <v>112</v>
      </c>
      <c r="D3121">
        <v>4</v>
      </c>
      <c r="E3121">
        <v>0</v>
      </c>
      <c r="F3121">
        <v>0</v>
      </c>
      <c r="H3121" t="s">
        <v>155</v>
      </c>
      <c r="I3121">
        <f t="shared" si="144"/>
        <v>0</v>
      </c>
      <c r="J3121">
        <f t="shared" si="145"/>
        <v>0</v>
      </c>
      <c r="L3121" t="str">
        <f t="shared" si="146"/>
        <v>5453BARINIA</v>
      </c>
      <c r="M3121" t="s">
        <v>3299</v>
      </c>
    </row>
    <row r="3122" spans="1:13">
      <c r="A3122" t="s">
        <v>3808</v>
      </c>
      <c r="B3122" t="s">
        <v>3811</v>
      </c>
      <c r="C3122" t="s">
        <v>112</v>
      </c>
      <c r="D3122">
        <v>4</v>
      </c>
      <c r="E3122">
        <v>0</v>
      </c>
      <c r="F3122">
        <v>0</v>
      </c>
      <c r="H3122" t="s">
        <v>155</v>
      </c>
      <c r="I3122">
        <f t="shared" si="144"/>
        <v>0</v>
      </c>
      <c r="J3122">
        <f t="shared" si="145"/>
        <v>0</v>
      </c>
      <c r="L3122" t="str">
        <f t="shared" si="146"/>
        <v>5453BENBOURNIE</v>
      </c>
      <c r="M3122" t="s">
        <v>3299</v>
      </c>
    </row>
    <row r="3123" spans="1:13">
      <c r="A3123" t="s">
        <v>3808</v>
      </c>
      <c r="B3123" t="s">
        <v>3812</v>
      </c>
      <c r="C3123" t="s">
        <v>112</v>
      </c>
      <c r="D3123">
        <v>4</v>
      </c>
      <c r="E3123">
        <v>0</v>
      </c>
      <c r="F3123">
        <v>0</v>
      </c>
      <c r="H3123" t="s">
        <v>155</v>
      </c>
      <c r="I3123">
        <f t="shared" si="144"/>
        <v>0</v>
      </c>
      <c r="J3123">
        <f t="shared" si="145"/>
        <v>0</v>
      </c>
      <c r="L3123" t="str">
        <f t="shared" si="146"/>
        <v>5453BOCONNOC PARK</v>
      </c>
      <c r="M3123" t="s">
        <v>3299</v>
      </c>
    </row>
    <row r="3124" spans="1:13">
      <c r="A3124" t="s">
        <v>3808</v>
      </c>
      <c r="B3124" t="s">
        <v>3813</v>
      </c>
      <c r="C3124" t="s">
        <v>112</v>
      </c>
      <c r="D3124">
        <v>4</v>
      </c>
      <c r="E3124">
        <v>0</v>
      </c>
      <c r="F3124">
        <v>0</v>
      </c>
      <c r="H3124" t="s">
        <v>155</v>
      </c>
      <c r="I3124">
        <f t="shared" si="144"/>
        <v>0</v>
      </c>
      <c r="J3124">
        <f t="shared" si="145"/>
        <v>0</v>
      </c>
      <c r="L3124" t="str">
        <f t="shared" si="146"/>
        <v>5453CLARE</v>
      </c>
      <c r="M3124" t="s">
        <v>3299</v>
      </c>
    </row>
    <row r="3125" spans="1:13">
      <c r="A3125" t="s">
        <v>3808</v>
      </c>
      <c r="B3125" t="s">
        <v>1915</v>
      </c>
      <c r="C3125" t="s">
        <v>112</v>
      </c>
      <c r="D3125">
        <v>4</v>
      </c>
      <c r="E3125">
        <v>0</v>
      </c>
      <c r="F3125">
        <v>0</v>
      </c>
      <c r="H3125" t="s">
        <v>155</v>
      </c>
      <c r="I3125">
        <f t="shared" si="144"/>
        <v>0</v>
      </c>
      <c r="J3125">
        <f t="shared" si="145"/>
        <v>0</v>
      </c>
      <c r="L3125" t="str">
        <f t="shared" si="146"/>
        <v>5453EMU FLAT</v>
      </c>
      <c r="M3125" t="s">
        <v>3299</v>
      </c>
    </row>
    <row r="3126" spans="1:13">
      <c r="A3126" t="s">
        <v>3808</v>
      </c>
      <c r="B3126" t="s">
        <v>3814</v>
      </c>
      <c r="C3126" t="s">
        <v>112</v>
      </c>
      <c r="D3126">
        <v>4</v>
      </c>
      <c r="E3126">
        <v>0</v>
      </c>
      <c r="F3126">
        <v>0</v>
      </c>
      <c r="H3126" t="s">
        <v>155</v>
      </c>
      <c r="I3126">
        <f t="shared" si="144"/>
        <v>0</v>
      </c>
      <c r="J3126">
        <f t="shared" si="145"/>
        <v>0</v>
      </c>
      <c r="L3126" t="str">
        <f t="shared" si="146"/>
        <v>5453GILLENTOWN</v>
      </c>
      <c r="M3126" t="s">
        <v>3299</v>
      </c>
    </row>
    <row r="3127" spans="1:13">
      <c r="A3127" t="s">
        <v>3808</v>
      </c>
      <c r="B3127" t="s">
        <v>1645</v>
      </c>
      <c r="C3127" t="s">
        <v>112</v>
      </c>
      <c r="D3127">
        <v>4</v>
      </c>
      <c r="E3127">
        <v>0</v>
      </c>
      <c r="F3127">
        <v>0</v>
      </c>
      <c r="H3127" t="s">
        <v>155</v>
      </c>
      <c r="I3127">
        <f t="shared" si="144"/>
        <v>0</v>
      </c>
      <c r="J3127">
        <f t="shared" si="145"/>
        <v>0</v>
      </c>
      <c r="L3127" t="str">
        <f t="shared" si="146"/>
        <v>5453HILL RIVER</v>
      </c>
      <c r="M3127" t="s">
        <v>3299</v>
      </c>
    </row>
    <row r="3128" spans="1:13">
      <c r="A3128" t="s">
        <v>3808</v>
      </c>
      <c r="B3128" t="s">
        <v>3815</v>
      </c>
      <c r="C3128" t="s">
        <v>112</v>
      </c>
      <c r="D3128">
        <v>4</v>
      </c>
      <c r="E3128">
        <v>0</v>
      </c>
      <c r="F3128">
        <v>0</v>
      </c>
      <c r="H3128" t="s">
        <v>155</v>
      </c>
      <c r="I3128">
        <f t="shared" si="144"/>
        <v>0</v>
      </c>
      <c r="J3128">
        <f t="shared" si="145"/>
        <v>0</v>
      </c>
      <c r="L3128" t="str">
        <f t="shared" si="146"/>
        <v>5453HOYLETON</v>
      </c>
      <c r="M3128" t="s">
        <v>3299</v>
      </c>
    </row>
    <row r="3129" spans="1:13">
      <c r="A3129" t="s">
        <v>3808</v>
      </c>
      <c r="B3129" t="s">
        <v>3816</v>
      </c>
      <c r="C3129" t="s">
        <v>112</v>
      </c>
      <c r="D3129">
        <v>4</v>
      </c>
      <c r="E3129">
        <v>0</v>
      </c>
      <c r="F3129">
        <v>0</v>
      </c>
      <c r="H3129" t="s">
        <v>155</v>
      </c>
      <c r="I3129">
        <f t="shared" si="144"/>
        <v>0</v>
      </c>
      <c r="J3129">
        <f t="shared" si="145"/>
        <v>0</v>
      </c>
      <c r="L3129" t="str">
        <f t="shared" si="146"/>
        <v>5453KYBUNGA</v>
      </c>
      <c r="M3129" t="s">
        <v>3299</v>
      </c>
    </row>
    <row r="3130" spans="1:13">
      <c r="A3130" t="s">
        <v>3808</v>
      </c>
      <c r="B3130" t="s">
        <v>3817</v>
      </c>
      <c r="C3130" t="s">
        <v>112</v>
      </c>
      <c r="D3130">
        <v>4</v>
      </c>
      <c r="E3130">
        <v>0</v>
      </c>
      <c r="F3130">
        <v>0</v>
      </c>
      <c r="H3130" t="s">
        <v>155</v>
      </c>
      <c r="I3130">
        <f t="shared" si="144"/>
        <v>0</v>
      </c>
      <c r="J3130">
        <f t="shared" si="145"/>
        <v>0</v>
      </c>
      <c r="L3130" t="str">
        <f t="shared" si="146"/>
        <v>5453PENWORTHAM</v>
      </c>
      <c r="M3130" t="s">
        <v>3299</v>
      </c>
    </row>
    <row r="3131" spans="1:13">
      <c r="A3131" t="s">
        <v>3808</v>
      </c>
      <c r="B3131" t="s">
        <v>3818</v>
      </c>
      <c r="C3131" t="s">
        <v>112</v>
      </c>
      <c r="D3131">
        <v>4</v>
      </c>
      <c r="E3131">
        <v>0</v>
      </c>
      <c r="F3131">
        <v>0</v>
      </c>
      <c r="H3131" t="s">
        <v>155</v>
      </c>
      <c r="I3131">
        <f t="shared" si="144"/>
        <v>0</v>
      </c>
      <c r="J3131">
        <f t="shared" si="145"/>
        <v>0</v>
      </c>
      <c r="L3131" t="str">
        <f t="shared" si="146"/>
        <v>5453POLISH HILL RIVER</v>
      </c>
      <c r="M3131" t="s">
        <v>3299</v>
      </c>
    </row>
    <row r="3132" spans="1:13">
      <c r="A3132" t="s">
        <v>3808</v>
      </c>
      <c r="B3132" t="s">
        <v>3819</v>
      </c>
      <c r="C3132" t="s">
        <v>112</v>
      </c>
      <c r="D3132">
        <v>4</v>
      </c>
      <c r="E3132">
        <v>0</v>
      </c>
      <c r="F3132">
        <v>0</v>
      </c>
      <c r="H3132" t="s">
        <v>155</v>
      </c>
      <c r="I3132">
        <f t="shared" si="144"/>
        <v>0</v>
      </c>
      <c r="J3132">
        <f t="shared" si="145"/>
        <v>0</v>
      </c>
      <c r="L3132" t="str">
        <f t="shared" si="146"/>
        <v>5453SEVENHILL</v>
      </c>
      <c r="M3132" t="s">
        <v>3299</v>
      </c>
    </row>
    <row r="3133" spans="1:13">
      <c r="A3133" t="s">
        <v>3808</v>
      </c>
      <c r="B3133" t="s">
        <v>3820</v>
      </c>
      <c r="C3133" t="s">
        <v>112</v>
      </c>
      <c r="D3133">
        <v>4</v>
      </c>
      <c r="E3133">
        <v>0</v>
      </c>
      <c r="F3133">
        <v>0</v>
      </c>
      <c r="H3133" t="s">
        <v>155</v>
      </c>
      <c r="I3133">
        <f t="shared" si="144"/>
        <v>0</v>
      </c>
      <c r="J3133">
        <f t="shared" si="145"/>
        <v>0</v>
      </c>
      <c r="L3133" t="str">
        <f t="shared" si="146"/>
        <v>5453SPRING FARM</v>
      </c>
      <c r="M3133" t="s">
        <v>3299</v>
      </c>
    </row>
    <row r="3134" spans="1:13">
      <c r="A3134" t="s">
        <v>3808</v>
      </c>
      <c r="B3134" t="s">
        <v>3821</v>
      </c>
      <c r="C3134" t="s">
        <v>112</v>
      </c>
      <c r="D3134">
        <v>4</v>
      </c>
      <c r="E3134">
        <v>0</v>
      </c>
      <c r="F3134">
        <v>0</v>
      </c>
      <c r="H3134" t="s">
        <v>155</v>
      </c>
      <c r="I3134">
        <f t="shared" si="144"/>
        <v>0</v>
      </c>
      <c r="J3134">
        <f t="shared" si="145"/>
        <v>0</v>
      </c>
      <c r="L3134" t="str">
        <f t="shared" si="146"/>
        <v>5453SPRING GULLY</v>
      </c>
      <c r="M3134" t="s">
        <v>3299</v>
      </c>
    </row>
    <row r="3135" spans="1:13">
      <c r="A3135" t="s">
        <v>3808</v>
      </c>
      <c r="B3135" t="s">
        <v>3822</v>
      </c>
      <c r="C3135" t="s">
        <v>112</v>
      </c>
      <c r="D3135">
        <v>4</v>
      </c>
      <c r="E3135">
        <v>0</v>
      </c>
      <c r="F3135">
        <v>0</v>
      </c>
      <c r="H3135" t="s">
        <v>155</v>
      </c>
      <c r="I3135">
        <f t="shared" si="144"/>
        <v>0</v>
      </c>
      <c r="J3135">
        <f t="shared" si="145"/>
        <v>0</v>
      </c>
      <c r="L3135" t="str">
        <f t="shared" si="146"/>
        <v>5453STANLEY FLAT</v>
      </c>
      <c r="M3135" t="s">
        <v>3299</v>
      </c>
    </row>
    <row r="3136" spans="1:13">
      <c r="A3136" t="s">
        <v>3823</v>
      </c>
      <c r="B3136" t="s">
        <v>3824</v>
      </c>
      <c r="C3136" t="s">
        <v>112</v>
      </c>
      <c r="D3136">
        <v>4</v>
      </c>
      <c r="E3136">
        <v>0</v>
      </c>
      <c r="F3136">
        <v>0</v>
      </c>
      <c r="H3136" t="s">
        <v>155</v>
      </c>
      <c r="I3136">
        <f t="shared" si="144"/>
        <v>0</v>
      </c>
      <c r="J3136">
        <f t="shared" si="145"/>
        <v>0</v>
      </c>
      <c r="L3136" t="str">
        <f t="shared" si="146"/>
        <v>5452LEASINGHAM</v>
      </c>
      <c r="M3136" t="s">
        <v>3299</v>
      </c>
    </row>
    <row r="3137" spans="1:13">
      <c r="A3137" t="s">
        <v>3823</v>
      </c>
      <c r="B3137" t="s">
        <v>3825</v>
      </c>
      <c r="C3137" t="s">
        <v>112</v>
      </c>
      <c r="D3137">
        <v>4</v>
      </c>
      <c r="E3137">
        <v>0</v>
      </c>
      <c r="F3137">
        <v>0</v>
      </c>
      <c r="H3137" t="s">
        <v>155</v>
      </c>
      <c r="I3137">
        <f t="shared" si="144"/>
        <v>0</v>
      </c>
      <c r="J3137">
        <f t="shared" si="145"/>
        <v>0</v>
      </c>
      <c r="L3137" t="str">
        <f t="shared" si="146"/>
        <v>5452WATERVALE</v>
      </c>
      <c r="M3137" t="s">
        <v>3299</v>
      </c>
    </row>
    <row r="3138" spans="1:13">
      <c r="A3138" t="s">
        <v>3826</v>
      </c>
      <c r="B3138" t="s">
        <v>3827</v>
      </c>
      <c r="C3138" t="s">
        <v>112</v>
      </c>
      <c r="D3138">
        <v>4</v>
      </c>
      <c r="E3138">
        <v>0</v>
      </c>
      <c r="F3138">
        <v>0</v>
      </c>
      <c r="H3138" t="s">
        <v>155</v>
      </c>
      <c r="I3138">
        <f t="shared" ref="I3138:I3201" si="147">IF(ISERROR(VLOOKUP(A3138,SelPostCode,1,FALSE)),0,1)</f>
        <v>0</v>
      </c>
      <c r="J3138">
        <f t="shared" ref="J3138:J3201" si="148">IF(I3138=0,0,IF(ISERROR(VLOOKUP(B3138,SelSuburb,1,FALSE)),0,1))</f>
        <v>0</v>
      </c>
      <c r="L3138" t="str">
        <f t="shared" ref="L3138:L3201" si="149">CONCATENATE(A3138,B3138)</f>
        <v>5451AUBURN</v>
      </c>
      <c r="M3138" t="s">
        <v>3299</v>
      </c>
    </row>
    <row r="3139" spans="1:13">
      <c r="A3139" t="s">
        <v>3826</v>
      </c>
      <c r="B3139" t="s">
        <v>3828</v>
      </c>
      <c r="C3139" t="s">
        <v>112</v>
      </c>
      <c r="D3139">
        <v>4</v>
      </c>
      <c r="E3139">
        <v>0</v>
      </c>
      <c r="F3139">
        <v>0</v>
      </c>
      <c r="H3139" t="s">
        <v>155</v>
      </c>
      <c r="I3139">
        <f t="shared" si="147"/>
        <v>0</v>
      </c>
      <c r="J3139">
        <f t="shared" si="148"/>
        <v>0</v>
      </c>
      <c r="L3139" t="str">
        <f t="shared" si="149"/>
        <v>5451UNDALYA</v>
      </c>
      <c r="M3139" t="s">
        <v>3299</v>
      </c>
    </row>
    <row r="3140" spans="1:13">
      <c r="A3140" t="s">
        <v>3829</v>
      </c>
      <c r="B3140" t="s">
        <v>3830</v>
      </c>
      <c r="C3140" t="s">
        <v>112</v>
      </c>
      <c r="D3140">
        <v>4</v>
      </c>
      <c r="E3140">
        <v>0</v>
      </c>
      <c r="F3140">
        <v>0</v>
      </c>
      <c r="H3140" t="s">
        <v>103</v>
      </c>
      <c r="I3140">
        <f t="shared" si="147"/>
        <v>0</v>
      </c>
      <c r="J3140">
        <f t="shared" si="148"/>
        <v>0</v>
      </c>
      <c r="L3140" t="str">
        <f t="shared" si="149"/>
        <v>5440COCKBURN</v>
      </c>
      <c r="M3140" t="s">
        <v>3299</v>
      </c>
    </row>
    <row r="3141" spans="1:13">
      <c r="A3141" t="s">
        <v>3829</v>
      </c>
      <c r="B3141" t="s">
        <v>3831</v>
      </c>
      <c r="C3141" t="s">
        <v>112</v>
      </c>
      <c r="D3141">
        <v>4</v>
      </c>
      <c r="E3141">
        <v>0</v>
      </c>
      <c r="F3141">
        <v>0</v>
      </c>
      <c r="H3141" t="s">
        <v>103</v>
      </c>
      <c r="I3141">
        <f t="shared" si="147"/>
        <v>0</v>
      </c>
      <c r="J3141">
        <f t="shared" si="148"/>
        <v>0</v>
      </c>
      <c r="L3141" t="str">
        <f t="shared" si="149"/>
        <v>5440MANNA HILL</v>
      </c>
      <c r="M3141" t="s">
        <v>3299</v>
      </c>
    </row>
    <row r="3142" spans="1:13">
      <c r="A3142" t="s">
        <v>3829</v>
      </c>
      <c r="B3142" t="s">
        <v>3832</v>
      </c>
      <c r="C3142" t="s">
        <v>112</v>
      </c>
      <c r="D3142">
        <v>4</v>
      </c>
      <c r="E3142">
        <v>0</v>
      </c>
      <c r="F3142">
        <v>0</v>
      </c>
      <c r="H3142" t="s">
        <v>103</v>
      </c>
      <c r="I3142">
        <f t="shared" si="147"/>
        <v>0</v>
      </c>
      <c r="J3142">
        <f t="shared" si="148"/>
        <v>0</v>
      </c>
      <c r="L3142" t="str">
        <f t="shared" si="149"/>
        <v>5440MINGARY</v>
      </c>
      <c r="M3142" t="s">
        <v>3299</v>
      </c>
    </row>
    <row r="3143" spans="1:13">
      <c r="A3143" t="s">
        <v>3829</v>
      </c>
      <c r="B3143" t="s">
        <v>3833</v>
      </c>
      <c r="C3143" t="s">
        <v>112</v>
      </c>
      <c r="D3143">
        <v>4</v>
      </c>
      <c r="E3143">
        <v>0</v>
      </c>
      <c r="F3143">
        <v>0</v>
      </c>
      <c r="H3143" t="s">
        <v>103</v>
      </c>
      <c r="I3143">
        <f t="shared" si="147"/>
        <v>0</v>
      </c>
      <c r="J3143">
        <f t="shared" si="148"/>
        <v>0</v>
      </c>
      <c r="L3143" t="str">
        <f t="shared" si="149"/>
        <v>5440NACKARA</v>
      </c>
      <c r="M3143" t="s">
        <v>3299</v>
      </c>
    </row>
    <row r="3144" spans="1:13">
      <c r="A3144" t="s">
        <v>3829</v>
      </c>
      <c r="B3144" t="s">
        <v>3834</v>
      </c>
      <c r="C3144" t="s">
        <v>112</v>
      </c>
      <c r="D3144">
        <v>4</v>
      </c>
      <c r="E3144">
        <v>0</v>
      </c>
      <c r="F3144">
        <v>0</v>
      </c>
      <c r="H3144" t="s">
        <v>103</v>
      </c>
      <c r="I3144">
        <f t="shared" si="147"/>
        <v>0</v>
      </c>
      <c r="J3144">
        <f t="shared" si="148"/>
        <v>0</v>
      </c>
      <c r="L3144" t="str">
        <f t="shared" si="149"/>
        <v>5440OLARY</v>
      </c>
      <c r="M3144" t="s">
        <v>3299</v>
      </c>
    </row>
    <row r="3145" spans="1:13">
      <c r="A3145" t="s">
        <v>3829</v>
      </c>
      <c r="B3145" t="s">
        <v>3835</v>
      </c>
      <c r="C3145" t="s">
        <v>112</v>
      </c>
      <c r="D3145">
        <v>4</v>
      </c>
      <c r="E3145">
        <v>0</v>
      </c>
      <c r="F3145">
        <v>0</v>
      </c>
      <c r="H3145" t="s">
        <v>103</v>
      </c>
      <c r="I3145">
        <f t="shared" si="147"/>
        <v>0</v>
      </c>
      <c r="J3145">
        <f t="shared" si="148"/>
        <v>0</v>
      </c>
      <c r="L3145" t="str">
        <f t="shared" si="149"/>
        <v>5440WAUKARINGA</v>
      </c>
      <c r="M3145" t="s">
        <v>3299</v>
      </c>
    </row>
    <row r="3146" spans="1:13">
      <c r="A3146" t="s">
        <v>3829</v>
      </c>
      <c r="B3146" t="s">
        <v>3836</v>
      </c>
      <c r="C3146" t="s">
        <v>112</v>
      </c>
      <c r="D3146">
        <v>4</v>
      </c>
      <c r="E3146">
        <v>0</v>
      </c>
      <c r="F3146">
        <v>0</v>
      </c>
      <c r="H3146" t="s">
        <v>103</v>
      </c>
      <c r="I3146">
        <f t="shared" si="147"/>
        <v>0</v>
      </c>
      <c r="J3146">
        <f t="shared" si="148"/>
        <v>0</v>
      </c>
      <c r="L3146" t="str">
        <f t="shared" si="149"/>
        <v>5440YUNTA</v>
      </c>
      <c r="M3146" t="s">
        <v>3299</v>
      </c>
    </row>
    <row r="3147" spans="1:13">
      <c r="A3147" t="s">
        <v>3837</v>
      </c>
      <c r="B3147" t="s">
        <v>3838</v>
      </c>
      <c r="C3147" t="s">
        <v>112</v>
      </c>
      <c r="D3147">
        <v>4</v>
      </c>
      <c r="E3147">
        <v>0</v>
      </c>
      <c r="F3147">
        <v>0</v>
      </c>
      <c r="H3147" t="s">
        <v>103</v>
      </c>
      <c r="I3147">
        <f t="shared" si="147"/>
        <v>0</v>
      </c>
      <c r="J3147">
        <f t="shared" si="148"/>
        <v>0</v>
      </c>
      <c r="L3147" t="str">
        <f t="shared" si="149"/>
        <v>5434BARNDIOOTA</v>
      </c>
      <c r="M3147" t="s">
        <v>3264</v>
      </c>
    </row>
    <row r="3148" spans="1:13">
      <c r="A3148" t="s">
        <v>3837</v>
      </c>
      <c r="B3148" t="s">
        <v>3839</v>
      </c>
      <c r="C3148" t="s">
        <v>112</v>
      </c>
      <c r="D3148">
        <v>4</v>
      </c>
      <c r="E3148">
        <v>0</v>
      </c>
      <c r="F3148">
        <v>0</v>
      </c>
      <c r="H3148" t="s">
        <v>103</v>
      </c>
      <c r="I3148">
        <f t="shared" si="147"/>
        <v>0</v>
      </c>
      <c r="J3148">
        <f t="shared" si="148"/>
        <v>0</v>
      </c>
      <c r="L3148" t="str">
        <f t="shared" si="149"/>
        <v>5434HAWKER</v>
      </c>
      <c r="M3148" t="s">
        <v>3264</v>
      </c>
    </row>
    <row r="3149" spans="1:13">
      <c r="A3149" t="s">
        <v>3837</v>
      </c>
      <c r="B3149" t="s">
        <v>3840</v>
      </c>
      <c r="C3149" t="s">
        <v>112</v>
      </c>
      <c r="D3149">
        <v>4</v>
      </c>
      <c r="E3149">
        <v>0</v>
      </c>
      <c r="F3149">
        <v>0</v>
      </c>
      <c r="H3149" t="s">
        <v>103</v>
      </c>
      <c r="I3149">
        <f t="shared" si="147"/>
        <v>0</v>
      </c>
      <c r="J3149">
        <f t="shared" si="148"/>
        <v>0</v>
      </c>
      <c r="L3149" t="str">
        <f t="shared" si="149"/>
        <v>5434KANYAKA</v>
      </c>
      <c r="M3149" t="s">
        <v>3264</v>
      </c>
    </row>
    <row r="3150" spans="1:13">
      <c r="A3150" t="s">
        <v>3841</v>
      </c>
      <c r="B3150" t="s">
        <v>3842</v>
      </c>
      <c r="C3150" t="s">
        <v>112</v>
      </c>
      <c r="D3150">
        <v>4</v>
      </c>
      <c r="E3150">
        <v>0</v>
      </c>
      <c r="F3150">
        <v>0</v>
      </c>
      <c r="H3150" t="s">
        <v>103</v>
      </c>
      <c r="I3150">
        <f t="shared" si="147"/>
        <v>0</v>
      </c>
      <c r="J3150">
        <f t="shared" si="148"/>
        <v>0</v>
      </c>
      <c r="L3150" t="str">
        <f t="shared" si="149"/>
        <v>5433BRUCE</v>
      </c>
      <c r="M3150" t="s">
        <v>3299</v>
      </c>
    </row>
    <row r="3151" spans="1:13">
      <c r="A3151" t="s">
        <v>3841</v>
      </c>
      <c r="B3151" t="s">
        <v>3843</v>
      </c>
      <c r="C3151" t="s">
        <v>112</v>
      </c>
      <c r="D3151">
        <v>4</v>
      </c>
      <c r="E3151">
        <v>0</v>
      </c>
      <c r="F3151">
        <v>0</v>
      </c>
      <c r="H3151" t="s">
        <v>103</v>
      </c>
      <c r="I3151">
        <f t="shared" si="147"/>
        <v>0</v>
      </c>
      <c r="J3151">
        <f t="shared" si="148"/>
        <v>0</v>
      </c>
      <c r="L3151" t="str">
        <f t="shared" si="149"/>
        <v>5433QUORN</v>
      </c>
      <c r="M3151" t="s">
        <v>3299</v>
      </c>
    </row>
    <row r="3152" spans="1:13">
      <c r="A3152" t="s">
        <v>3841</v>
      </c>
      <c r="B3152" t="s">
        <v>3844</v>
      </c>
      <c r="C3152" t="s">
        <v>112</v>
      </c>
      <c r="D3152">
        <v>4</v>
      </c>
      <c r="E3152">
        <v>0</v>
      </c>
      <c r="F3152">
        <v>0</v>
      </c>
      <c r="H3152" t="s">
        <v>103</v>
      </c>
      <c r="I3152">
        <f t="shared" si="147"/>
        <v>0</v>
      </c>
      <c r="J3152">
        <f t="shared" si="148"/>
        <v>0</v>
      </c>
      <c r="L3152" t="str">
        <f t="shared" si="149"/>
        <v>5433SALTIA</v>
      </c>
      <c r="M3152" t="s">
        <v>3299</v>
      </c>
    </row>
    <row r="3153" spans="1:13">
      <c r="A3153" t="s">
        <v>3841</v>
      </c>
      <c r="B3153" t="s">
        <v>3845</v>
      </c>
      <c r="C3153" t="s">
        <v>112</v>
      </c>
      <c r="D3153">
        <v>4</v>
      </c>
      <c r="E3153">
        <v>0</v>
      </c>
      <c r="F3153">
        <v>0</v>
      </c>
      <c r="H3153" t="s">
        <v>103</v>
      </c>
      <c r="I3153">
        <f t="shared" si="147"/>
        <v>0</v>
      </c>
      <c r="J3153">
        <f t="shared" si="148"/>
        <v>0</v>
      </c>
      <c r="L3153" t="str">
        <f t="shared" si="149"/>
        <v>5433STEPHENSTON</v>
      </c>
      <c r="M3153" t="s">
        <v>3299</v>
      </c>
    </row>
    <row r="3154" spans="1:13">
      <c r="A3154" t="s">
        <v>3841</v>
      </c>
      <c r="B3154" t="s">
        <v>3846</v>
      </c>
      <c r="C3154" t="s">
        <v>112</v>
      </c>
      <c r="D3154">
        <v>4</v>
      </c>
      <c r="E3154">
        <v>0</v>
      </c>
      <c r="F3154">
        <v>0</v>
      </c>
      <c r="H3154" t="s">
        <v>103</v>
      </c>
      <c r="I3154">
        <f t="shared" si="147"/>
        <v>0</v>
      </c>
      <c r="J3154">
        <f t="shared" si="148"/>
        <v>0</v>
      </c>
      <c r="L3154" t="str">
        <f t="shared" si="149"/>
        <v>5433WILLOCHRA</v>
      </c>
      <c r="M3154" t="s">
        <v>3299</v>
      </c>
    </row>
    <row r="3155" spans="1:13">
      <c r="A3155" t="s">
        <v>3841</v>
      </c>
      <c r="B3155" t="s">
        <v>3847</v>
      </c>
      <c r="C3155" t="s">
        <v>112</v>
      </c>
      <c r="D3155">
        <v>4</v>
      </c>
      <c r="E3155">
        <v>0</v>
      </c>
      <c r="F3155">
        <v>0</v>
      </c>
      <c r="H3155" t="s">
        <v>103</v>
      </c>
      <c r="I3155">
        <f t="shared" si="147"/>
        <v>0</v>
      </c>
      <c r="J3155">
        <f t="shared" si="148"/>
        <v>0</v>
      </c>
      <c r="L3155" t="str">
        <f t="shared" si="149"/>
        <v>5433YARRAH</v>
      </c>
      <c r="M3155" t="s">
        <v>3299</v>
      </c>
    </row>
    <row r="3156" spans="1:13">
      <c r="A3156" t="s">
        <v>3848</v>
      </c>
      <c r="B3156" t="s">
        <v>3849</v>
      </c>
      <c r="C3156" t="s">
        <v>112</v>
      </c>
      <c r="D3156">
        <v>4</v>
      </c>
      <c r="E3156">
        <v>0</v>
      </c>
      <c r="F3156">
        <v>0</v>
      </c>
      <c r="H3156" t="s">
        <v>103</v>
      </c>
      <c r="I3156">
        <f t="shared" si="147"/>
        <v>0</v>
      </c>
      <c r="J3156">
        <f t="shared" si="148"/>
        <v>0</v>
      </c>
      <c r="L3156" t="str">
        <f t="shared" si="149"/>
        <v>5432BELTON</v>
      </c>
      <c r="M3156" t="s">
        <v>3299</v>
      </c>
    </row>
    <row r="3157" spans="1:13">
      <c r="A3157" t="s">
        <v>3848</v>
      </c>
      <c r="B3157" t="s">
        <v>3850</v>
      </c>
      <c r="C3157" t="s">
        <v>112</v>
      </c>
      <c r="D3157">
        <v>4</v>
      </c>
      <c r="E3157">
        <v>0</v>
      </c>
      <c r="F3157">
        <v>0</v>
      </c>
      <c r="H3157" t="s">
        <v>103</v>
      </c>
      <c r="I3157">
        <f t="shared" si="147"/>
        <v>0</v>
      </c>
      <c r="J3157">
        <f t="shared" si="148"/>
        <v>0</v>
      </c>
      <c r="L3157" t="str">
        <f t="shared" si="149"/>
        <v>5432CARRIETON</v>
      </c>
      <c r="M3157" t="s">
        <v>3299</v>
      </c>
    </row>
    <row r="3158" spans="1:13">
      <c r="A3158" t="s">
        <v>3848</v>
      </c>
      <c r="B3158" t="s">
        <v>3851</v>
      </c>
      <c r="C3158" t="s">
        <v>112</v>
      </c>
      <c r="D3158">
        <v>4</v>
      </c>
      <c r="E3158">
        <v>0</v>
      </c>
      <c r="F3158">
        <v>0</v>
      </c>
      <c r="H3158" t="s">
        <v>103</v>
      </c>
      <c r="I3158">
        <f t="shared" si="147"/>
        <v>0</v>
      </c>
      <c r="J3158">
        <f t="shared" si="148"/>
        <v>0</v>
      </c>
      <c r="L3158" t="str">
        <f t="shared" si="149"/>
        <v>5432CRADOCK</v>
      </c>
      <c r="M3158" t="s">
        <v>3299</v>
      </c>
    </row>
    <row r="3159" spans="1:13">
      <c r="A3159" t="s">
        <v>3848</v>
      </c>
      <c r="B3159" t="s">
        <v>3852</v>
      </c>
      <c r="C3159" t="s">
        <v>112</v>
      </c>
      <c r="D3159">
        <v>4</v>
      </c>
      <c r="E3159">
        <v>0</v>
      </c>
      <c r="F3159">
        <v>0</v>
      </c>
      <c r="H3159" t="s">
        <v>103</v>
      </c>
      <c r="I3159">
        <f t="shared" si="147"/>
        <v>0</v>
      </c>
      <c r="J3159">
        <f t="shared" si="148"/>
        <v>0</v>
      </c>
      <c r="L3159" t="str">
        <f t="shared" si="149"/>
        <v>5432MOOCKRA</v>
      </c>
      <c r="M3159" t="s">
        <v>3299</v>
      </c>
    </row>
    <row r="3160" spans="1:13">
      <c r="A3160" t="s">
        <v>3848</v>
      </c>
      <c r="B3160" t="s">
        <v>3853</v>
      </c>
      <c r="C3160" t="s">
        <v>112</v>
      </c>
      <c r="D3160">
        <v>4</v>
      </c>
      <c r="E3160">
        <v>0</v>
      </c>
      <c r="F3160">
        <v>0</v>
      </c>
      <c r="H3160" t="s">
        <v>103</v>
      </c>
      <c r="I3160">
        <f t="shared" si="147"/>
        <v>0</v>
      </c>
      <c r="J3160">
        <f t="shared" si="148"/>
        <v>0</v>
      </c>
      <c r="L3160" t="str">
        <f t="shared" si="149"/>
        <v>5432YANYARRIE</v>
      </c>
      <c r="M3160" t="s">
        <v>3299</v>
      </c>
    </row>
    <row r="3161" spans="1:13">
      <c r="A3161" t="s">
        <v>3854</v>
      </c>
      <c r="B3161" t="s">
        <v>3855</v>
      </c>
      <c r="C3161" t="s">
        <v>112</v>
      </c>
      <c r="D3161">
        <v>4</v>
      </c>
      <c r="E3161">
        <v>0</v>
      </c>
      <c r="F3161">
        <v>0</v>
      </c>
      <c r="H3161" t="s">
        <v>103</v>
      </c>
      <c r="I3161">
        <f t="shared" si="147"/>
        <v>0</v>
      </c>
      <c r="J3161">
        <f t="shared" si="148"/>
        <v>0</v>
      </c>
      <c r="L3161" t="str">
        <f t="shared" si="149"/>
        <v>5431AMYTON</v>
      </c>
      <c r="M3161" t="s">
        <v>3299</v>
      </c>
    </row>
    <row r="3162" spans="1:13">
      <c r="A3162" t="s">
        <v>3854</v>
      </c>
      <c r="B3162" t="s">
        <v>3856</v>
      </c>
      <c r="C3162" t="s">
        <v>112</v>
      </c>
      <c r="D3162">
        <v>4</v>
      </c>
      <c r="E3162">
        <v>0</v>
      </c>
      <c r="F3162">
        <v>0</v>
      </c>
      <c r="H3162" t="s">
        <v>103</v>
      </c>
      <c r="I3162">
        <f t="shared" si="147"/>
        <v>0</v>
      </c>
      <c r="J3162">
        <f t="shared" si="148"/>
        <v>0</v>
      </c>
      <c r="L3162" t="str">
        <f t="shared" si="149"/>
        <v>5431BLACK ROCK</v>
      </c>
      <c r="M3162" t="s">
        <v>3299</v>
      </c>
    </row>
    <row r="3163" spans="1:13">
      <c r="A3163" t="s">
        <v>3854</v>
      </c>
      <c r="B3163" t="s">
        <v>3857</v>
      </c>
      <c r="C3163" t="s">
        <v>112</v>
      </c>
      <c r="D3163">
        <v>4</v>
      </c>
      <c r="E3163">
        <v>0</v>
      </c>
      <c r="F3163">
        <v>0</v>
      </c>
      <c r="H3163" t="s">
        <v>103</v>
      </c>
      <c r="I3163">
        <f t="shared" si="147"/>
        <v>0</v>
      </c>
      <c r="J3163">
        <f t="shared" si="148"/>
        <v>0</v>
      </c>
      <c r="L3163" t="str">
        <f t="shared" si="149"/>
        <v>5431COOMOOROO</v>
      </c>
      <c r="M3163" t="s">
        <v>3299</v>
      </c>
    </row>
    <row r="3164" spans="1:13">
      <c r="A3164" t="s">
        <v>3854</v>
      </c>
      <c r="B3164" t="s">
        <v>3858</v>
      </c>
      <c r="C3164" t="s">
        <v>112</v>
      </c>
      <c r="D3164">
        <v>4</v>
      </c>
      <c r="E3164">
        <v>0</v>
      </c>
      <c r="F3164">
        <v>0</v>
      </c>
      <c r="H3164" t="s">
        <v>103</v>
      </c>
      <c r="I3164">
        <f t="shared" si="147"/>
        <v>0</v>
      </c>
      <c r="J3164">
        <f t="shared" si="148"/>
        <v>0</v>
      </c>
      <c r="L3164" t="str">
        <f t="shared" si="149"/>
        <v>5431EURELIA</v>
      </c>
      <c r="M3164" t="s">
        <v>3299</v>
      </c>
    </row>
    <row r="3165" spans="1:13">
      <c r="A3165" t="s">
        <v>3854</v>
      </c>
      <c r="B3165" t="s">
        <v>3859</v>
      </c>
      <c r="C3165" t="s">
        <v>112</v>
      </c>
      <c r="D3165">
        <v>4</v>
      </c>
      <c r="E3165">
        <v>0</v>
      </c>
      <c r="F3165">
        <v>0</v>
      </c>
      <c r="H3165" t="s">
        <v>103</v>
      </c>
      <c r="I3165">
        <f t="shared" si="147"/>
        <v>0</v>
      </c>
      <c r="J3165">
        <f t="shared" si="148"/>
        <v>0</v>
      </c>
      <c r="L3165" t="str">
        <f t="shared" si="149"/>
        <v>5431HAMMOND</v>
      </c>
      <c r="M3165" t="s">
        <v>3299</v>
      </c>
    </row>
    <row r="3166" spans="1:13">
      <c r="A3166" t="s">
        <v>3854</v>
      </c>
      <c r="B3166" t="s">
        <v>3860</v>
      </c>
      <c r="C3166" t="s">
        <v>112</v>
      </c>
      <c r="D3166">
        <v>4</v>
      </c>
      <c r="E3166">
        <v>0</v>
      </c>
      <c r="F3166">
        <v>0</v>
      </c>
      <c r="H3166" t="s">
        <v>103</v>
      </c>
      <c r="I3166">
        <f t="shared" si="147"/>
        <v>0</v>
      </c>
      <c r="J3166">
        <f t="shared" si="148"/>
        <v>0</v>
      </c>
      <c r="L3166" t="str">
        <f t="shared" si="149"/>
        <v>5431JOHNBURG</v>
      </c>
      <c r="M3166" t="s">
        <v>3299</v>
      </c>
    </row>
    <row r="3167" spans="1:13">
      <c r="A3167" t="s">
        <v>3854</v>
      </c>
      <c r="B3167" t="s">
        <v>3861</v>
      </c>
      <c r="C3167" t="s">
        <v>112</v>
      </c>
      <c r="D3167">
        <v>4</v>
      </c>
      <c r="E3167">
        <v>0</v>
      </c>
      <c r="F3167">
        <v>0</v>
      </c>
      <c r="H3167" t="s">
        <v>103</v>
      </c>
      <c r="I3167">
        <f t="shared" si="147"/>
        <v>0</v>
      </c>
      <c r="J3167">
        <f t="shared" si="148"/>
        <v>0</v>
      </c>
      <c r="L3167" t="str">
        <f t="shared" si="149"/>
        <v>5431JOHNBURGH</v>
      </c>
      <c r="M3167" t="s">
        <v>3299</v>
      </c>
    </row>
    <row r="3168" spans="1:13">
      <c r="A3168" t="s">
        <v>3854</v>
      </c>
      <c r="B3168" t="s">
        <v>3862</v>
      </c>
      <c r="C3168" t="s">
        <v>112</v>
      </c>
      <c r="D3168">
        <v>4</v>
      </c>
      <c r="E3168">
        <v>0</v>
      </c>
      <c r="F3168">
        <v>0</v>
      </c>
      <c r="H3168" t="s">
        <v>103</v>
      </c>
      <c r="I3168">
        <f t="shared" si="147"/>
        <v>0</v>
      </c>
      <c r="J3168">
        <f t="shared" si="148"/>
        <v>0</v>
      </c>
      <c r="L3168" t="str">
        <f t="shared" si="149"/>
        <v>5431MINBURRA</v>
      </c>
      <c r="M3168" t="s">
        <v>3299</v>
      </c>
    </row>
    <row r="3169" spans="1:13">
      <c r="A3169" t="s">
        <v>3854</v>
      </c>
      <c r="B3169" t="s">
        <v>3863</v>
      </c>
      <c r="C3169" t="s">
        <v>112</v>
      </c>
      <c r="D3169">
        <v>4</v>
      </c>
      <c r="E3169">
        <v>0</v>
      </c>
      <c r="F3169">
        <v>0</v>
      </c>
      <c r="H3169" t="s">
        <v>103</v>
      </c>
      <c r="I3169">
        <f t="shared" si="147"/>
        <v>0</v>
      </c>
      <c r="J3169">
        <f t="shared" si="148"/>
        <v>0</v>
      </c>
      <c r="L3169" t="str">
        <f t="shared" si="149"/>
        <v>5431MORCHARD</v>
      </c>
      <c r="M3169" t="s">
        <v>3299</v>
      </c>
    </row>
    <row r="3170" spans="1:13">
      <c r="A3170" t="s">
        <v>3854</v>
      </c>
      <c r="B3170" t="s">
        <v>3864</v>
      </c>
      <c r="C3170" t="s">
        <v>112</v>
      </c>
      <c r="D3170">
        <v>4</v>
      </c>
      <c r="E3170">
        <v>0</v>
      </c>
      <c r="F3170">
        <v>0</v>
      </c>
      <c r="H3170" t="s">
        <v>103</v>
      </c>
      <c r="I3170">
        <f t="shared" si="147"/>
        <v>0</v>
      </c>
      <c r="J3170">
        <f t="shared" si="148"/>
        <v>0</v>
      </c>
      <c r="L3170" t="str">
        <f t="shared" si="149"/>
        <v>5431ORROROO</v>
      </c>
      <c r="M3170" t="s">
        <v>3299</v>
      </c>
    </row>
    <row r="3171" spans="1:13">
      <c r="A3171" t="s">
        <v>3854</v>
      </c>
      <c r="B3171" t="s">
        <v>3865</v>
      </c>
      <c r="C3171" t="s">
        <v>112</v>
      </c>
      <c r="D3171">
        <v>4</v>
      </c>
      <c r="E3171">
        <v>0</v>
      </c>
      <c r="F3171">
        <v>0</v>
      </c>
      <c r="H3171" t="s">
        <v>103</v>
      </c>
      <c r="I3171">
        <f t="shared" si="147"/>
        <v>0</v>
      </c>
      <c r="J3171">
        <f t="shared" si="148"/>
        <v>0</v>
      </c>
      <c r="L3171" t="str">
        <f t="shared" si="149"/>
        <v>5431PEKINA</v>
      </c>
      <c r="M3171" t="s">
        <v>3299</v>
      </c>
    </row>
    <row r="3172" spans="1:13">
      <c r="A3172" t="s">
        <v>3854</v>
      </c>
      <c r="B3172" t="s">
        <v>3866</v>
      </c>
      <c r="C3172" t="s">
        <v>112</v>
      </c>
      <c r="D3172">
        <v>4</v>
      </c>
      <c r="E3172">
        <v>0</v>
      </c>
      <c r="F3172">
        <v>0</v>
      </c>
      <c r="H3172" t="s">
        <v>103</v>
      </c>
      <c r="I3172">
        <f t="shared" si="147"/>
        <v>0</v>
      </c>
      <c r="J3172">
        <f t="shared" si="148"/>
        <v>0</v>
      </c>
      <c r="L3172" t="str">
        <f t="shared" si="149"/>
        <v>5431TARCOWIE</v>
      </c>
      <c r="M3172" t="s">
        <v>3299</v>
      </c>
    </row>
    <row r="3173" spans="1:13">
      <c r="A3173" t="s">
        <v>3854</v>
      </c>
      <c r="B3173" t="s">
        <v>3867</v>
      </c>
      <c r="C3173" t="s">
        <v>112</v>
      </c>
      <c r="D3173">
        <v>4</v>
      </c>
      <c r="E3173">
        <v>0</v>
      </c>
      <c r="F3173">
        <v>0</v>
      </c>
      <c r="H3173" t="s">
        <v>103</v>
      </c>
      <c r="I3173">
        <f t="shared" si="147"/>
        <v>0</v>
      </c>
      <c r="J3173">
        <f t="shared" si="148"/>
        <v>0</v>
      </c>
      <c r="L3173" t="str">
        <f t="shared" si="149"/>
        <v>5431WALLOWAY</v>
      </c>
      <c r="M3173" t="s">
        <v>3299</v>
      </c>
    </row>
    <row r="3174" spans="1:13">
      <c r="A3174" t="s">
        <v>3854</v>
      </c>
      <c r="B3174" t="s">
        <v>3868</v>
      </c>
      <c r="C3174" t="s">
        <v>112</v>
      </c>
      <c r="D3174">
        <v>4</v>
      </c>
      <c r="E3174">
        <v>0</v>
      </c>
      <c r="F3174">
        <v>0</v>
      </c>
      <c r="H3174" t="s">
        <v>103</v>
      </c>
      <c r="I3174">
        <f t="shared" si="147"/>
        <v>0</v>
      </c>
      <c r="J3174">
        <f t="shared" si="148"/>
        <v>0</v>
      </c>
      <c r="L3174" t="str">
        <f t="shared" si="149"/>
        <v>5431WILLOWIE</v>
      </c>
      <c r="M3174" t="s">
        <v>3299</v>
      </c>
    </row>
    <row r="3175" spans="1:13">
      <c r="A3175" t="s">
        <v>3854</v>
      </c>
      <c r="B3175" t="s">
        <v>3869</v>
      </c>
      <c r="C3175" t="s">
        <v>112</v>
      </c>
      <c r="D3175">
        <v>4</v>
      </c>
      <c r="E3175">
        <v>0</v>
      </c>
      <c r="F3175">
        <v>0</v>
      </c>
      <c r="H3175" t="s">
        <v>103</v>
      </c>
      <c r="I3175">
        <f t="shared" si="147"/>
        <v>0</v>
      </c>
      <c r="J3175">
        <f t="shared" si="148"/>
        <v>0</v>
      </c>
      <c r="L3175" t="str">
        <f t="shared" si="149"/>
        <v>5431YALPARA</v>
      </c>
      <c r="M3175" t="s">
        <v>3299</v>
      </c>
    </row>
    <row r="3176" spans="1:13">
      <c r="A3176" t="s">
        <v>3870</v>
      </c>
      <c r="B3176" t="s">
        <v>3871</v>
      </c>
      <c r="C3176" t="s">
        <v>112</v>
      </c>
      <c r="D3176">
        <v>4</v>
      </c>
      <c r="E3176">
        <v>0</v>
      </c>
      <c r="F3176">
        <v>0</v>
      </c>
      <c r="H3176" t="s">
        <v>103</v>
      </c>
      <c r="I3176">
        <f t="shared" si="147"/>
        <v>0</v>
      </c>
      <c r="J3176">
        <f t="shared" si="148"/>
        <v>0</v>
      </c>
      <c r="L3176" t="str">
        <f t="shared" si="149"/>
        <v>5422CAVENAGH</v>
      </c>
      <c r="M3176" t="s">
        <v>3299</v>
      </c>
    </row>
    <row r="3177" spans="1:13">
      <c r="A3177" t="s">
        <v>3870</v>
      </c>
      <c r="B3177" t="s">
        <v>3872</v>
      </c>
      <c r="C3177" t="s">
        <v>112</v>
      </c>
      <c r="D3177">
        <v>4</v>
      </c>
      <c r="E3177">
        <v>0</v>
      </c>
      <c r="F3177">
        <v>0</v>
      </c>
      <c r="H3177" t="s">
        <v>103</v>
      </c>
      <c r="I3177">
        <f t="shared" si="147"/>
        <v>0</v>
      </c>
      <c r="J3177">
        <f t="shared" si="148"/>
        <v>0</v>
      </c>
      <c r="L3177" t="str">
        <f t="shared" si="149"/>
        <v>5422DAWSON</v>
      </c>
      <c r="M3177" t="s">
        <v>3299</v>
      </c>
    </row>
    <row r="3178" spans="1:13">
      <c r="A3178" t="s">
        <v>3870</v>
      </c>
      <c r="B3178" t="s">
        <v>2770</v>
      </c>
      <c r="C3178" t="s">
        <v>112</v>
      </c>
      <c r="D3178">
        <v>4</v>
      </c>
      <c r="E3178">
        <v>0</v>
      </c>
      <c r="F3178">
        <v>0</v>
      </c>
      <c r="H3178" t="s">
        <v>103</v>
      </c>
      <c r="I3178">
        <f t="shared" si="147"/>
        <v>0</v>
      </c>
      <c r="J3178">
        <f t="shared" si="148"/>
        <v>0</v>
      </c>
      <c r="L3178" t="str">
        <f t="shared" si="149"/>
        <v>5422ERSKINE</v>
      </c>
      <c r="M3178" t="s">
        <v>3299</v>
      </c>
    </row>
    <row r="3179" spans="1:13">
      <c r="A3179" t="s">
        <v>3870</v>
      </c>
      <c r="B3179" t="s">
        <v>3873</v>
      </c>
      <c r="C3179" t="s">
        <v>112</v>
      </c>
      <c r="D3179">
        <v>4</v>
      </c>
      <c r="E3179">
        <v>0</v>
      </c>
      <c r="F3179">
        <v>0</v>
      </c>
      <c r="H3179" t="s">
        <v>103</v>
      </c>
      <c r="I3179">
        <f t="shared" si="147"/>
        <v>0</v>
      </c>
      <c r="J3179">
        <f t="shared" si="148"/>
        <v>0</v>
      </c>
      <c r="L3179" t="str">
        <f t="shared" si="149"/>
        <v>5422HARDY</v>
      </c>
      <c r="M3179" t="s">
        <v>3299</v>
      </c>
    </row>
    <row r="3180" spans="1:13">
      <c r="A3180" t="s">
        <v>3870</v>
      </c>
      <c r="B3180" t="s">
        <v>3874</v>
      </c>
      <c r="C3180" t="s">
        <v>112</v>
      </c>
      <c r="D3180">
        <v>4</v>
      </c>
      <c r="E3180">
        <v>0</v>
      </c>
      <c r="F3180">
        <v>0</v>
      </c>
      <c r="H3180" t="s">
        <v>103</v>
      </c>
      <c r="I3180">
        <f t="shared" si="147"/>
        <v>0</v>
      </c>
      <c r="J3180">
        <f t="shared" si="148"/>
        <v>0</v>
      </c>
      <c r="L3180" t="str">
        <f t="shared" si="149"/>
        <v>5422MANNANARIE</v>
      </c>
      <c r="M3180" t="s">
        <v>3299</v>
      </c>
    </row>
    <row r="3181" spans="1:13">
      <c r="A3181" t="s">
        <v>3870</v>
      </c>
      <c r="B3181" t="s">
        <v>3875</v>
      </c>
      <c r="C3181" t="s">
        <v>112</v>
      </c>
      <c r="D3181">
        <v>4</v>
      </c>
      <c r="E3181">
        <v>0</v>
      </c>
      <c r="F3181">
        <v>0</v>
      </c>
      <c r="H3181" t="s">
        <v>103</v>
      </c>
      <c r="I3181">
        <f t="shared" si="147"/>
        <v>0</v>
      </c>
      <c r="J3181">
        <f t="shared" si="148"/>
        <v>0</v>
      </c>
      <c r="L3181" t="str">
        <f t="shared" si="149"/>
        <v>5422MINVALARA</v>
      </c>
      <c r="M3181" t="s">
        <v>3299</v>
      </c>
    </row>
    <row r="3182" spans="1:13">
      <c r="A3182" t="s">
        <v>3870</v>
      </c>
      <c r="B3182" t="s">
        <v>3876</v>
      </c>
      <c r="C3182" t="s">
        <v>112</v>
      </c>
      <c r="D3182">
        <v>4</v>
      </c>
      <c r="E3182">
        <v>0</v>
      </c>
      <c r="F3182">
        <v>0</v>
      </c>
      <c r="H3182" t="s">
        <v>103</v>
      </c>
      <c r="I3182">
        <f t="shared" si="147"/>
        <v>0</v>
      </c>
      <c r="J3182">
        <f t="shared" si="148"/>
        <v>0</v>
      </c>
      <c r="L3182" t="str">
        <f t="shared" si="149"/>
        <v>5422OODLA WIRRA</v>
      </c>
      <c r="M3182" t="s">
        <v>3299</v>
      </c>
    </row>
    <row r="3183" spans="1:13">
      <c r="A3183" t="s">
        <v>3870</v>
      </c>
      <c r="B3183" t="s">
        <v>3877</v>
      </c>
      <c r="C3183" t="s">
        <v>112</v>
      </c>
      <c r="D3183">
        <v>4</v>
      </c>
      <c r="E3183">
        <v>0</v>
      </c>
      <c r="F3183">
        <v>0</v>
      </c>
      <c r="H3183" t="s">
        <v>103</v>
      </c>
      <c r="I3183">
        <f t="shared" si="147"/>
        <v>0</v>
      </c>
      <c r="J3183">
        <f t="shared" si="148"/>
        <v>0</v>
      </c>
      <c r="L3183" t="str">
        <f t="shared" si="149"/>
        <v>5422PARATOO</v>
      </c>
      <c r="M3183" t="s">
        <v>3299</v>
      </c>
    </row>
    <row r="3184" spans="1:13">
      <c r="A3184" t="s">
        <v>3870</v>
      </c>
      <c r="B3184" t="s">
        <v>3878</v>
      </c>
      <c r="C3184" t="s">
        <v>112</v>
      </c>
      <c r="D3184">
        <v>4</v>
      </c>
      <c r="E3184">
        <v>0</v>
      </c>
      <c r="F3184">
        <v>0</v>
      </c>
      <c r="H3184" t="s">
        <v>103</v>
      </c>
      <c r="I3184">
        <f t="shared" si="147"/>
        <v>0</v>
      </c>
      <c r="J3184">
        <f t="shared" si="148"/>
        <v>0</v>
      </c>
      <c r="L3184" t="str">
        <f t="shared" si="149"/>
        <v>5422PARNAROO</v>
      </c>
      <c r="M3184" t="s">
        <v>3299</v>
      </c>
    </row>
    <row r="3185" spans="1:13">
      <c r="A3185" t="s">
        <v>3870</v>
      </c>
      <c r="B3185" t="s">
        <v>3879</v>
      </c>
      <c r="C3185" t="s">
        <v>112</v>
      </c>
      <c r="D3185">
        <v>4</v>
      </c>
      <c r="E3185">
        <v>0</v>
      </c>
      <c r="F3185">
        <v>0</v>
      </c>
      <c r="H3185" t="s">
        <v>103</v>
      </c>
      <c r="I3185">
        <f t="shared" si="147"/>
        <v>0</v>
      </c>
      <c r="J3185">
        <f t="shared" si="148"/>
        <v>0</v>
      </c>
      <c r="L3185" t="str">
        <f t="shared" si="149"/>
        <v>5422PETERBOROUGH</v>
      </c>
      <c r="M3185" t="s">
        <v>3299</v>
      </c>
    </row>
    <row r="3186" spans="1:13">
      <c r="A3186" t="s">
        <v>3870</v>
      </c>
      <c r="B3186" t="s">
        <v>3880</v>
      </c>
      <c r="C3186" t="s">
        <v>112</v>
      </c>
      <c r="D3186">
        <v>4</v>
      </c>
      <c r="E3186">
        <v>0</v>
      </c>
      <c r="F3186">
        <v>0</v>
      </c>
      <c r="H3186" t="s">
        <v>103</v>
      </c>
      <c r="I3186">
        <f t="shared" si="147"/>
        <v>0</v>
      </c>
      <c r="J3186">
        <f t="shared" si="148"/>
        <v>0</v>
      </c>
      <c r="L3186" t="str">
        <f t="shared" si="149"/>
        <v>5422SUNNYBRAE</v>
      </c>
      <c r="M3186" t="s">
        <v>3299</v>
      </c>
    </row>
    <row r="3187" spans="1:13">
      <c r="A3187" t="s">
        <v>3870</v>
      </c>
      <c r="B3187" t="s">
        <v>3881</v>
      </c>
      <c r="C3187" t="s">
        <v>112</v>
      </c>
      <c r="D3187">
        <v>4</v>
      </c>
      <c r="E3187">
        <v>0</v>
      </c>
      <c r="F3187">
        <v>0</v>
      </c>
      <c r="H3187" t="s">
        <v>103</v>
      </c>
      <c r="I3187">
        <f t="shared" si="147"/>
        <v>0</v>
      </c>
      <c r="J3187">
        <f t="shared" si="148"/>
        <v>0</v>
      </c>
      <c r="L3187" t="str">
        <f t="shared" si="149"/>
        <v>5422UCOLTA</v>
      </c>
      <c r="M3187" t="s">
        <v>3299</v>
      </c>
    </row>
    <row r="3188" spans="1:13">
      <c r="A3188" t="s">
        <v>3870</v>
      </c>
      <c r="B3188" t="s">
        <v>3882</v>
      </c>
      <c r="C3188" t="s">
        <v>112</v>
      </c>
      <c r="D3188">
        <v>4</v>
      </c>
      <c r="E3188">
        <v>0</v>
      </c>
      <c r="F3188">
        <v>0</v>
      </c>
      <c r="H3188" t="s">
        <v>103</v>
      </c>
      <c r="I3188">
        <f t="shared" si="147"/>
        <v>0</v>
      </c>
      <c r="J3188">
        <f t="shared" si="148"/>
        <v>0</v>
      </c>
      <c r="L3188" t="str">
        <f t="shared" si="149"/>
        <v>5422YATINA</v>
      </c>
      <c r="M3188" t="s">
        <v>3299</v>
      </c>
    </row>
    <row r="3189" spans="1:13">
      <c r="A3189" t="s">
        <v>3883</v>
      </c>
      <c r="B3189" t="s">
        <v>3884</v>
      </c>
      <c r="C3189" t="s">
        <v>112</v>
      </c>
      <c r="D3189">
        <v>4</v>
      </c>
      <c r="E3189">
        <v>0</v>
      </c>
      <c r="F3189">
        <v>0</v>
      </c>
      <c r="H3189" t="s">
        <v>103</v>
      </c>
      <c r="I3189">
        <f t="shared" si="147"/>
        <v>0</v>
      </c>
      <c r="J3189">
        <f t="shared" si="148"/>
        <v>0</v>
      </c>
      <c r="L3189" t="str">
        <f t="shared" si="149"/>
        <v>5421FRANKLYN</v>
      </c>
      <c r="M3189" t="s">
        <v>3299</v>
      </c>
    </row>
    <row r="3190" spans="1:13">
      <c r="A3190" t="s">
        <v>3883</v>
      </c>
      <c r="B3190" t="s">
        <v>3885</v>
      </c>
      <c r="C3190" t="s">
        <v>112</v>
      </c>
      <c r="D3190">
        <v>4</v>
      </c>
      <c r="E3190">
        <v>0</v>
      </c>
      <c r="F3190">
        <v>0</v>
      </c>
      <c r="H3190" t="s">
        <v>103</v>
      </c>
      <c r="I3190">
        <f t="shared" si="147"/>
        <v>0</v>
      </c>
      <c r="J3190">
        <f t="shared" si="148"/>
        <v>0</v>
      </c>
      <c r="L3190" t="str">
        <f t="shared" si="149"/>
        <v>5421TEROWIE</v>
      </c>
      <c r="M3190" t="s">
        <v>3299</v>
      </c>
    </row>
    <row r="3191" spans="1:13">
      <c r="A3191" t="s">
        <v>3886</v>
      </c>
      <c r="B3191" t="s">
        <v>3887</v>
      </c>
      <c r="C3191" t="s">
        <v>112</v>
      </c>
      <c r="D3191">
        <v>4</v>
      </c>
      <c r="E3191">
        <v>0</v>
      </c>
      <c r="F3191">
        <v>0</v>
      </c>
      <c r="H3191" t="s">
        <v>103</v>
      </c>
      <c r="I3191">
        <f t="shared" si="147"/>
        <v>0</v>
      </c>
      <c r="J3191">
        <f t="shared" si="148"/>
        <v>0</v>
      </c>
      <c r="L3191" t="str">
        <f t="shared" si="149"/>
        <v>5420CANOWIE BELT</v>
      </c>
      <c r="M3191" t="s">
        <v>3299</v>
      </c>
    </row>
    <row r="3192" spans="1:13">
      <c r="A3192" t="s">
        <v>3886</v>
      </c>
      <c r="B3192" t="s">
        <v>3888</v>
      </c>
      <c r="C3192" t="s">
        <v>112</v>
      </c>
      <c r="D3192">
        <v>4</v>
      </c>
      <c r="E3192">
        <v>0</v>
      </c>
      <c r="F3192">
        <v>0</v>
      </c>
      <c r="H3192" t="s">
        <v>103</v>
      </c>
      <c r="I3192">
        <f t="shared" si="147"/>
        <v>0</v>
      </c>
      <c r="J3192">
        <f t="shared" si="148"/>
        <v>0</v>
      </c>
      <c r="L3192" t="str">
        <f t="shared" si="149"/>
        <v>5420WHYTE YARCOWIE</v>
      </c>
      <c r="M3192" t="s">
        <v>3299</v>
      </c>
    </row>
    <row r="3193" spans="1:13">
      <c r="A3193" t="s">
        <v>3889</v>
      </c>
      <c r="B3193" t="s">
        <v>3890</v>
      </c>
      <c r="C3193" t="s">
        <v>112</v>
      </c>
      <c r="D3193">
        <v>4</v>
      </c>
      <c r="E3193">
        <v>0</v>
      </c>
      <c r="F3193">
        <v>0</v>
      </c>
      <c r="H3193" t="s">
        <v>103</v>
      </c>
      <c r="I3193">
        <f t="shared" si="147"/>
        <v>0</v>
      </c>
      <c r="J3193">
        <f t="shared" si="148"/>
        <v>0</v>
      </c>
      <c r="L3193" t="str">
        <f t="shared" si="149"/>
        <v>5419CANOWIE</v>
      </c>
      <c r="M3193" t="s">
        <v>3299</v>
      </c>
    </row>
    <row r="3194" spans="1:13">
      <c r="A3194" t="s">
        <v>3889</v>
      </c>
      <c r="B3194" t="s">
        <v>3891</v>
      </c>
      <c r="C3194" t="s">
        <v>112</v>
      </c>
      <c r="D3194">
        <v>4</v>
      </c>
      <c r="E3194">
        <v>0</v>
      </c>
      <c r="F3194">
        <v>0</v>
      </c>
      <c r="H3194" t="s">
        <v>103</v>
      </c>
      <c r="I3194">
        <f t="shared" si="147"/>
        <v>0</v>
      </c>
      <c r="J3194">
        <f t="shared" si="148"/>
        <v>0</v>
      </c>
      <c r="L3194" t="str">
        <f t="shared" si="149"/>
        <v>5419HALLETT</v>
      </c>
      <c r="M3194" t="s">
        <v>3299</v>
      </c>
    </row>
    <row r="3195" spans="1:13">
      <c r="A3195" t="s">
        <v>3889</v>
      </c>
      <c r="B3195" t="s">
        <v>3892</v>
      </c>
      <c r="C3195" t="s">
        <v>112</v>
      </c>
      <c r="D3195">
        <v>4</v>
      </c>
      <c r="E3195">
        <v>0</v>
      </c>
      <c r="F3195">
        <v>0</v>
      </c>
      <c r="H3195" t="s">
        <v>103</v>
      </c>
      <c r="I3195">
        <f t="shared" si="147"/>
        <v>0</v>
      </c>
      <c r="J3195">
        <f t="shared" si="148"/>
        <v>0</v>
      </c>
      <c r="L3195" t="str">
        <f t="shared" si="149"/>
        <v>5419MOUNT BRYAN EAST</v>
      </c>
      <c r="M3195" t="s">
        <v>3299</v>
      </c>
    </row>
    <row r="3196" spans="1:13">
      <c r="A3196" t="s">
        <v>3889</v>
      </c>
      <c r="B3196" t="s">
        <v>3893</v>
      </c>
      <c r="C3196" t="s">
        <v>112</v>
      </c>
      <c r="D3196">
        <v>4</v>
      </c>
      <c r="E3196">
        <v>0</v>
      </c>
      <c r="F3196">
        <v>0</v>
      </c>
      <c r="H3196" t="s">
        <v>103</v>
      </c>
      <c r="I3196">
        <f t="shared" si="147"/>
        <v>0</v>
      </c>
      <c r="J3196">
        <f t="shared" si="148"/>
        <v>0</v>
      </c>
      <c r="L3196" t="str">
        <f t="shared" si="149"/>
        <v>5419PINE CREEK</v>
      </c>
      <c r="M3196" t="s">
        <v>3299</v>
      </c>
    </row>
    <row r="3197" spans="1:13">
      <c r="A3197" t="s">
        <v>3889</v>
      </c>
      <c r="B3197" t="s">
        <v>3894</v>
      </c>
      <c r="C3197" t="s">
        <v>112</v>
      </c>
      <c r="D3197">
        <v>4</v>
      </c>
      <c r="E3197">
        <v>0</v>
      </c>
      <c r="F3197">
        <v>0</v>
      </c>
      <c r="H3197" t="s">
        <v>103</v>
      </c>
      <c r="I3197">
        <f t="shared" si="147"/>
        <v>0</v>
      </c>
      <c r="J3197">
        <f t="shared" si="148"/>
        <v>0</v>
      </c>
      <c r="L3197" t="str">
        <f t="shared" si="149"/>
        <v>5419ULOOLOO</v>
      </c>
      <c r="M3197" t="s">
        <v>3299</v>
      </c>
    </row>
    <row r="3198" spans="1:13">
      <c r="A3198" t="s">
        <v>3889</v>
      </c>
      <c r="B3198" t="s">
        <v>3895</v>
      </c>
      <c r="C3198" t="s">
        <v>112</v>
      </c>
      <c r="D3198">
        <v>4</v>
      </c>
      <c r="E3198">
        <v>0</v>
      </c>
      <c r="F3198">
        <v>0</v>
      </c>
      <c r="H3198" t="s">
        <v>103</v>
      </c>
      <c r="I3198">
        <f t="shared" si="147"/>
        <v>0</v>
      </c>
      <c r="J3198">
        <f t="shared" si="148"/>
        <v>0</v>
      </c>
      <c r="L3198" t="str">
        <f t="shared" si="149"/>
        <v>5419WILLALO</v>
      </c>
      <c r="M3198" t="s">
        <v>3299</v>
      </c>
    </row>
    <row r="3199" spans="1:13">
      <c r="A3199" t="s">
        <v>3889</v>
      </c>
      <c r="B3199" t="s">
        <v>3896</v>
      </c>
      <c r="C3199" t="s">
        <v>112</v>
      </c>
      <c r="D3199">
        <v>4</v>
      </c>
      <c r="E3199">
        <v>0</v>
      </c>
      <c r="F3199">
        <v>0</v>
      </c>
      <c r="H3199" t="s">
        <v>103</v>
      </c>
      <c r="I3199">
        <f t="shared" si="147"/>
        <v>0</v>
      </c>
      <c r="J3199">
        <f t="shared" si="148"/>
        <v>0</v>
      </c>
      <c r="L3199" t="str">
        <f t="shared" si="149"/>
        <v>5419WONNA</v>
      </c>
      <c r="M3199" t="s">
        <v>3299</v>
      </c>
    </row>
    <row r="3200" spans="1:13">
      <c r="A3200" t="s">
        <v>3897</v>
      </c>
      <c r="B3200" t="s">
        <v>3898</v>
      </c>
      <c r="C3200" t="s">
        <v>112</v>
      </c>
      <c r="D3200">
        <v>4</v>
      </c>
      <c r="E3200">
        <v>0</v>
      </c>
      <c r="F3200">
        <v>0</v>
      </c>
      <c r="H3200" t="s">
        <v>103</v>
      </c>
      <c r="I3200">
        <f t="shared" si="147"/>
        <v>0</v>
      </c>
      <c r="J3200">
        <f t="shared" si="148"/>
        <v>0</v>
      </c>
      <c r="L3200" t="str">
        <f t="shared" si="149"/>
        <v>5418COLLINSVILLE</v>
      </c>
      <c r="M3200" t="s">
        <v>3299</v>
      </c>
    </row>
    <row r="3201" spans="1:13">
      <c r="A3201" t="s">
        <v>3897</v>
      </c>
      <c r="B3201" t="s">
        <v>3899</v>
      </c>
      <c r="C3201" t="s">
        <v>112</v>
      </c>
      <c r="D3201">
        <v>4</v>
      </c>
      <c r="E3201">
        <v>0</v>
      </c>
      <c r="F3201">
        <v>0</v>
      </c>
      <c r="H3201" t="s">
        <v>103</v>
      </c>
      <c r="I3201">
        <f t="shared" si="147"/>
        <v>0</v>
      </c>
      <c r="J3201">
        <f t="shared" si="148"/>
        <v>0</v>
      </c>
      <c r="L3201" t="str">
        <f t="shared" si="149"/>
        <v>5418MOUNT BRYAN</v>
      </c>
      <c r="M3201" t="s">
        <v>3299</v>
      </c>
    </row>
    <row r="3202" spans="1:13">
      <c r="A3202" t="s">
        <v>3900</v>
      </c>
      <c r="B3202" t="s">
        <v>3901</v>
      </c>
      <c r="C3202" t="s">
        <v>112</v>
      </c>
      <c r="D3202">
        <v>4</v>
      </c>
      <c r="E3202">
        <v>0</v>
      </c>
      <c r="F3202">
        <v>0</v>
      </c>
      <c r="H3202" t="s">
        <v>103</v>
      </c>
      <c r="I3202">
        <f t="shared" ref="I3202:I3265" si="150">IF(ISERROR(VLOOKUP(A3202,SelPostCode,1,FALSE)),0,1)</f>
        <v>0</v>
      </c>
      <c r="J3202">
        <f t="shared" ref="J3202:J3265" si="151">IF(I3202=0,0,IF(ISERROR(VLOOKUP(B3202,SelSuburb,1,FALSE)),0,1))</f>
        <v>0</v>
      </c>
      <c r="L3202" t="str">
        <f t="shared" ref="L3202:L3265" si="152">CONCATENATE(A3202,B3202)</f>
        <v>5417BALDINA</v>
      </c>
      <c r="M3202" t="s">
        <v>3299</v>
      </c>
    </row>
    <row r="3203" spans="1:13">
      <c r="A3203" t="s">
        <v>3900</v>
      </c>
      <c r="B3203" t="s">
        <v>3902</v>
      </c>
      <c r="C3203" t="s">
        <v>112</v>
      </c>
      <c r="D3203">
        <v>4</v>
      </c>
      <c r="E3203">
        <v>0</v>
      </c>
      <c r="F3203">
        <v>0</v>
      </c>
      <c r="H3203" t="s">
        <v>103</v>
      </c>
      <c r="I3203">
        <f t="shared" si="150"/>
        <v>0</v>
      </c>
      <c r="J3203">
        <f t="shared" si="151"/>
        <v>0</v>
      </c>
      <c r="L3203" t="str">
        <f t="shared" si="152"/>
        <v>5417BOOBOROWIE</v>
      </c>
      <c r="M3203" t="s">
        <v>3299</v>
      </c>
    </row>
    <row r="3204" spans="1:13">
      <c r="A3204" t="s">
        <v>3900</v>
      </c>
      <c r="B3204" t="s">
        <v>3903</v>
      </c>
      <c r="C3204" t="s">
        <v>112</v>
      </c>
      <c r="D3204">
        <v>4</v>
      </c>
      <c r="E3204">
        <v>0</v>
      </c>
      <c r="F3204">
        <v>0</v>
      </c>
      <c r="H3204" t="s">
        <v>103</v>
      </c>
      <c r="I3204">
        <f t="shared" si="150"/>
        <v>0</v>
      </c>
      <c r="J3204">
        <f t="shared" si="151"/>
        <v>0</v>
      </c>
      <c r="L3204" t="str">
        <f t="shared" si="152"/>
        <v>5417BURRA</v>
      </c>
      <c r="M3204" t="s">
        <v>3299</v>
      </c>
    </row>
    <row r="3205" spans="1:13">
      <c r="A3205" t="s">
        <v>3900</v>
      </c>
      <c r="B3205" t="s">
        <v>3904</v>
      </c>
      <c r="C3205" t="s">
        <v>112</v>
      </c>
      <c r="D3205">
        <v>4</v>
      </c>
      <c r="E3205">
        <v>0</v>
      </c>
      <c r="F3205">
        <v>0</v>
      </c>
      <c r="H3205" t="s">
        <v>103</v>
      </c>
      <c r="I3205">
        <f t="shared" si="150"/>
        <v>0</v>
      </c>
      <c r="J3205">
        <f t="shared" si="151"/>
        <v>0</v>
      </c>
      <c r="L3205" t="str">
        <f t="shared" si="152"/>
        <v>5417BURRA EASTERN DISTRICTS</v>
      </c>
      <c r="M3205" t="s">
        <v>3299</v>
      </c>
    </row>
    <row r="3206" spans="1:13">
      <c r="A3206" t="s">
        <v>3900</v>
      </c>
      <c r="B3206" t="s">
        <v>3905</v>
      </c>
      <c r="C3206" t="s">
        <v>112</v>
      </c>
      <c r="D3206">
        <v>4</v>
      </c>
      <c r="E3206">
        <v>0</v>
      </c>
      <c r="F3206">
        <v>0</v>
      </c>
      <c r="H3206" t="s">
        <v>103</v>
      </c>
      <c r="I3206">
        <f t="shared" si="150"/>
        <v>0</v>
      </c>
      <c r="J3206">
        <f t="shared" si="151"/>
        <v>0</v>
      </c>
      <c r="L3206" t="str">
        <f t="shared" si="152"/>
        <v>5417GUM CREEK</v>
      </c>
      <c r="M3206" t="s">
        <v>3299</v>
      </c>
    </row>
    <row r="3207" spans="1:13">
      <c r="A3207" t="s">
        <v>3900</v>
      </c>
      <c r="B3207" t="s">
        <v>3906</v>
      </c>
      <c r="C3207" t="s">
        <v>112</v>
      </c>
      <c r="D3207">
        <v>4</v>
      </c>
      <c r="E3207">
        <v>0</v>
      </c>
      <c r="F3207">
        <v>0</v>
      </c>
      <c r="H3207" t="s">
        <v>103</v>
      </c>
      <c r="I3207">
        <f t="shared" si="150"/>
        <v>0</v>
      </c>
      <c r="J3207">
        <f t="shared" si="151"/>
        <v>0</v>
      </c>
      <c r="L3207" t="str">
        <f t="shared" si="152"/>
        <v>5417HANSON</v>
      </c>
      <c r="M3207" t="s">
        <v>3299</v>
      </c>
    </row>
    <row r="3208" spans="1:13">
      <c r="A3208" t="s">
        <v>3900</v>
      </c>
      <c r="B3208" t="s">
        <v>3907</v>
      </c>
      <c r="C3208" t="s">
        <v>112</v>
      </c>
      <c r="D3208">
        <v>4</v>
      </c>
      <c r="E3208">
        <v>0</v>
      </c>
      <c r="F3208">
        <v>0</v>
      </c>
      <c r="H3208" t="s">
        <v>103</v>
      </c>
      <c r="I3208">
        <f t="shared" si="150"/>
        <v>0</v>
      </c>
      <c r="J3208">
        <f t="shared" si="151"/>
        <v>0</v>
      </c>
      <c r="L3208" t="str">
        <f t="shared" si="152"/>
        <v>5417KOONOONA</v>
      </c>
      <c r="M3208" t="s">
        <v>3299</v>
      </c>
    </row>
    <row r="3209" spans="1:13">
      <c r="A3209" t="s">
        <v>3900</v>
      </c>
      <c r="B3209" t="s">
        <v>3908</v>
      </c>
      <c r="C3209" t="s">
        <v>112</v>
      </c>
      <c r="D3209">
        <v>4</v>
      </c>
      <c r="E3209">
        <v>0</v>
      </c>
      <c r="F3209">
        <v>0</v>
      </c>
      <c r="H3209" t="s">
        <v>103</v>
      </c>
      <c r="I3209">
        <f t="shared" si="150"/>
        <v>0</v>
      </c>
      <c r="J3209">
        <f t="shared" si="151"/>
        <v>0</v>
      </c>
      <c r="L3209" t="str">
        <f t="shared" si="152"/>
        <v>5417LEIGHTON</v>
      </c>
      <c r="M3209" t="s">
        <v>3299</v>
      </c>
    </row>
    <row r="3210" spans="1:13">
      <c r="A3210" t="s">
        <v>3900</v>
      </c>
      <c r="B3210" t="s">
        <v>3909</v>
      </c>
      <c r="C3210" t="s">
        <v>112</v>
      </c>
      <c r="D3210">
        <v>4</v>
      </c>
      <c r="E3210">
        <v>0</v>
      </c>
      <c r="F3210">
        <v>0</v>
      </c>
      <c r="H3210" t="s">
        <v>103</v>
      </c>
      <c r="I3210">
        <f t="shared" si="150"/>
        <v>0</v>
      </c>
      <c r="J3210">
        <f t="shared" si="151"/>
        <v>0</v>
      </c>
      <c r="L3210" t="str">
        <f t="shared" si="152"/>
        <v>5417MONGOLATA</v>
      </c>
      <c r="M3210" t="s">
        <v>3299</v>
      </c>
    </row>
    <row r="3211" spans="1:13">
      <c r="A3211" t="s">
        <v>3900</v>
      </c>
      <c r="B3211" t="s">
        <v>3910</v>
      </c>
      <c r="C3211" t="s">
        <v>112</v>
      </c>
      <c r="D3211">
        <v>4</v>
      </c>
      <c r="E3211">
        <v>0</v>
      </c>
      <c r="F3211">
        <v>0</v>
      </c>
      <c r="H3211" t="s">
        <v>103</v>
      </c>
      <c r="I3211">
        <f t="shared" si="150"/>
        <v>0</v>
      </c>
      <c r="J3211">
        <f t="shared" si="151"/>
        <v>0</v>
      </c>
      <c r="L3211" t="str">
        <f t="shared" si="152"/>
        <v>5417NORTH BOOBOROWIE</v>
      </c>
      <c r="M3211" t="s">
        <v>3299</v>
      </c>
    </row>
    <row r="3212" spans="1:13">
      <c r="A3212" t="s">
        <v>3911</v>
      </c>
      <c r="B3212" t="s">
        <v>3912</v>
      </c>
      <c r="C3212" t="s">
        <v>112</v>
      </c>
      <c r="D3212">
        <v>4</v>
      </c>
      <c r="E3212">
        <v>0</v>
      </c>
      <c r="F3212">
        <v>0</v>
      </c>
      <c r="H3212" t="s">
        <v>103</v>
      </c>
      <c r="I3212">
        <f t="shared" si="150"/>
        <v>0</v>
      </c>
      <c r="J3212">
        <f t="shared" si="151"/>
        <v>0</v>
      </c>
      <c r="L3212" t="str">
        <f t="shared" si="152"/>
        <v>5416FARRELL FLAT</v>
      </c>
      <c r="M3212" t="s">
        <v>3299</v>
      </c>
    </row>
    <row r="3213" spans="1:13">
      <c r="A3213" t="s">
        <v>3911</v>
      </c>
      <c r="B3213" t="s">
        <v>3913</v>
      </c>
      <c r="C3213" t="s">
        <v>112</v>
      </c>
      <c r="D3213">
        <v>4</v>
      </c>
      <c r="E3213">
        <v>0</v>
      </c>
      <c r="F3213">
        <v>0</v>
      </c>
      <c r="H3213" t="s">
        <v>103</v>
      </c>
      <c r="I3213">
        <f t="shared" si="150"/>
        <v>0</v>
      </c>
      <c r="J3213">
        <f t="shared" si="151"/>
        <v>0</v>
      </c>
      <c r="L3213" t="str">
        <f t="shared" si="152"/>
        <v>5416PORTER LAGOON</v>
      </c>
      <c r="M3213" t="s">
        <v>3299</v>
      </c>
    </row>
    <row r="3214" spans="1:13">
      <c r="A3214" t="s">
        <v>3914</v>
      </c>
      <c r="B3214" t="s">
        <v>3915</v>
      </c>
      <c r="C3214" t="s">
        <v>112</v>
      </c>
      <c r="D3214">
        <v>4</v>
      </c>
      <c r="E3214">
        <v>0</v>
      </c>
      <c r="F3214">
        <v>0</v>
      </c>
      <c r="H3214" t="s">
        <v>103</v>
      </c>
      <c r="I3214">
        <f t="shared" si="150"/>
        <v>0</v>
      </c>
      <c r="J3214">
        <f t="shared" si="151"/>
        <v>0</v>
      </c>
      <c r="L3214" t="str">
        <f t="shared" si="152"/>
        <v>5415MINTARO</v>
      </c>
      <c r="M3214" t="s">
        <v>3299</v>
      </c>
    </row>
    <row r="3215" spans="1:13">
      <c r="A3215" t="s">
        <v>3914</v>
      </c>
      <c r="B3215" t="s">
        <v>160</v>
      </c>
      <c r="C3215" t="s">
        <v>112</v>
      </c>
      <c r="D3215">
        <v>4</v>
      </c>
      <c r="E3215">
        <v>0</v>
      </c>
      <c r="F3215">
        <v>0</v>
      </c>
      <c r="H3215" t="s">
        <v>103</v>
      </c>
      <c r="I3215">
        <f t="shared" si="150"/>
        <v>0</v>
      </c>
      <c r="J3215">
        <f t="shared" si="151"/>
        <v>0</v>
      </c>
      <c r="L3215" t="str">
        <f t="shared" si="152"/>
        <v>5415STANLEY</v>
      </c>
      <c r="M3215" t="s">
        <v>3299</v>
      </c>
    </row>
    <row r="3216" spans="1:13">
      <c r="A3216" t="s">
        <v>3916</v>
      </c>
      <c r="B3216" t="s">
        <v>3917</v>
      </c>
      <c r="C3216" t="s">
        <v>112</v>
      </c>
      <c r="D3216">
        <v>4</v>
      </c>
      <c r="E3216">
        <v>0</v>
      </c>
      <c r="F3216">
        <v>0</v>
      </c>
      <c r="H3216" t="s">
        <v>103</v>
      </c>
      <c r="I3216">
        <f t="shared" si="150"/>
        <v>0</v>
      </c>
      <c r="J3216">
        <f t="shared" si="151"/>
        <v>0</v>
      </c>
      <c r="L3216" t="str">
        <f t="shared" si="152"/>
        <v>5414MANOORA</v>
      </c>
      <c r="M3216" t="s">
        <v>3299</v>
      </c>
    </row>
    <row r="3217" spans="1:13">
      <c r="A3217" t="s">
        <v>3918</v>
      </c>
      <c r="B3217" t="s">
        <v>3919</v>
      </c>
      <c r="C3217" t="s">
        <v>112</v>
      </c>
      <c r="D3217">
        <v>4</v>
      </c>
      <c r="E3217">
        <v>0</v>
      </c>
      <c r="F3217">
        <v>0</v>
      </c>
      <c r="H3217" t="s">
        <v>103</v>
      </c>
      <c r="I3217">
        <f t="shared" si="150"/>
        <v>0</v>
      </c>
      <c r="J3217">
        <f t="shared" si="151"/>
        <v>0</v>
      </c>
      <c r="L3217" t="str">
        <f t="shared" si="152"/>
        <v>5413APOINGA</v>
      </c>
      <c r="M3217" t="s">
        <v>3299</v>
      </c>
    </row>
    <row r="3218" spans="1:13">
      <c r="A3218" t="s">
        <v>3918</v>
      </c>
      <c r="B3218" t="s">
        <v>3920</v>
      </c>
      <c r="C3218" t="s">
        <v>112</v>
      </c>
      <c r="D3218">
        <v>4</v>
      </c>
      <c r="E3218">
        <v>0</v>
      </c>
      <c r="F3218">
        <v>0</v>
      </c>
      <c r="H3218" t="s">
        <v>103</v>
      </c>
      <c r="I3218">
        <f t="shared" si="150"/>
        <v>0</v>
      </c>
      <c r="J3218">
        <f t="shared" si="151"/>
        <v>0</v>
      </c>
      <c r="L3218" t="str">
        <f t="shared" si="152"/>
        <v>5413BLACK SPRINGS</v>
      </c>
      <c r="M3218" t="s">
        <v>3299</v>
      </c>
    </row>
    <row r="3219" spans="1:13">
      <c r="A3219" t="s">
        <v>3918</v>
      </c>
      <c r="B3219" t="s">
        <v>3921</v>
      </c>
      <c r="C3219" t="s">
        <v>112</v>
      </c>
      <c r="D3219">
        <v>4</v>
      </c>
      <c r="E3219">
        <v>0</v>
      </c>
      <c r="F3219">
        <v>0</v>
      </c>
      <c r="H3219" t="s">
        <v>103</v>
      </c>
      <c r="I3219">
        <f t="shared" si="150"/>
        <v>0</v>
      </c>
      <c r="J3219">
        <f t="shared" si="151"/>
        <v>0</v>
      </c>
      <c r="L3219" t="str">
        <f t="shared" si="152"/>
        <v>5413MARRABEL</v>
      </c>
      <c r="M3219" t="s">
        <v>3299</v>
      </c>
    </row>
    <row r="3220" spans="1:13">
      <c r="A3220" t="s">
        <v>3918</v>
      </c>
      <c r="B3220" t="s">
        <v>3922</v>
      </c>
      <c r="C3220" t="s">
        <v>112</v>
      </c>
      <c r="D3220">
        <v>4</v>
      </c>
      <c r="E3220">
        <v>0</v>
      </c>
      <c r="F3220">
        <v>0</v>
      </c>
      <c r="H3220" t="s">
        <v>103</v>
      </c>
      <c r="I3220">
        <f t="shared" si="150"/>
        <v>0</v>
      </c>
      <c r="J3220">
        <f t="shared" si="151"/>
        <v>0</v>
      </c>
      <c r="L3220" t="str">
        <f t="shared" si="152"/>
        <v>5413SADDLEWORTH</v>
      </c>
      <c r="M3220" t="s">
        <v>3299</v>
      </c>
    </row>
    <row r="3221" spans="1:13">
      <c r="A3221" t="s">
        <v>3918</v>
      </c>
      <c r="B3221" t="s">
        <v>3923</v>
      </c>
      <c r="C3221" t="s">
        <v>112</v>
      </c>
      <c r="D3221">
        <v>4</v>
      </c>
      <c r="E3221">
        <v>0</v>
      </c>
      <c r="F3221">
        <v>0</v>
      </c>
      <c r="H3221" t="s">
        <v>103</v>
      </c>
      <c r="I3221">
        <f t="shared" si="150"/>
        <v>0</v>
      </c>
      <c r="J3221">
        <f t="shared" si="151"/>
        <v>0</v>
      </c>
      <c r="L3221" t="str">
        <f t="shared" si="152"/>
        <v>5413STEELTON</v>
      </c>
      <c r="M3221" t="s">
        <v>3299</v>
      </c>
    </row>
    <row r="3222" spans="1:13">
      <c r="A3222" t="s">
        <v>3918</v>
      </c>
      <c r="B3222" t="s">
        <v>3924</v>
      </c>
      <c r="C3222" t="s">
        <v>112</v>
      </c>
      <c r="D3222">
        <v>4</v>
      </c>
      <c r="E3222">
        <v>0</v>
      </c>
      <c r="F3222">
        <v>0</v>
      </c>
      <c r="H3222" t="s">
        <v>103</v>
      </c>
      <c r="I3222">
        <f t="shared" si="150"/>
        <v>0</v>
      </c>
      <c r="J3222">
        <f t="shared" si="151"/>
        <v>0</v>
      </c>
      <c r="L3222" t="str">
        <f t="shared" si="152"/>
        <v>5413TARNMA</v>
      </c>
      <c r="M3222" t="s">
        <v>3299</v>
      </c>
    </row>
    <row r="3223" spans="1:13">
      <c r="A3223" t="s">
        <v>3918</v>
      </c>
      <c r="B3223" t="s">
        <v>3925</v>
      </c>
      <c r="C3223" t="s">
        <v>112</v>
      </c>
      <c r="D3223">
        <v>4</v>
      </c>
      <c r="E3223">
        <v>0</v>
      </c>
      <c r="F3223">
        <v>0</v>
      </c>
      <c r="H3223" t="s">
        <v>103</v>
      </c>
      <c r="I3223">
        <f t="shared" si="150"/>
        <v>0</v>
      </c>
      <c r="J3223">
        <f t="shared" si="151"/>
        <v>0</v>
      </c>
      <c r="L3223" t="str">
        <f t="shared" si="152"/>
        <v>5413TOTHILL BELT</v>
      </c>
      <c r="M3223" t="s">
        <v>3299</v>
      </c>
    </row>
    <row r="3224" spans="1:13">
      <c r="A3224" t="s">
        <v>3918</v>
      </c>
      <c r="B3224" t="s">
        <v>3926</v>
      </c>
      <c r="C3224" t="s">
        <v>112</v>
      </c>
      <c r="D3224">
        <v>4</v>
      </c>
      <c r="E3224">
        <v>0</v>
      </c>
      <c r="F3224">
        <v>0</v>
      </c>
      <c r="H3224" t="s">
        <v>103</v>
      </c>
      <c r="I3224">
        <f t="shared" si="150"/>
        <v>0</v>
      </c>
      <c r="J3224">
        <f t="shared" si="151"/>
        <v>0</v>
      </c>
      <c r="L3224" t="str">
        <f t="shared" si="152"/>
        <v>5413TOTHILL CREEK</v>
      </c>
      <c r="M3224" t="s">
        <v>3299</v>
      </c>
    </row>
    <row r="3225" spans="1:13">
      <c r="A3225" t="s">
        <v>3918</v>
      </c>
      <c r="B3225" t="s">
        <v>905</v>
      </c>
      <c r="C3225" t="s">
        <v>112</v>
      </c>
      <c r="D3225">
        <v>4</v>
      </c>
      <c r="E3225">
        <v>0</v>
      </c>
      <c r="F3225">
        <v>0</v>
      </c>
      <c r="H3225" t="s">
        <v>103</v>
      </c>
      <c r="I3225">
        <f t="shared" si="150"/>
        <v>0</v>
      </c>
      <c r="J3225">
        <f t="shared" si="151"/>
        <v>0</v>
      </c>
      <c r="L3225" t="str">
        <f t="shared" si="152"/>
        <v>5413WATERLOO</v>
      </c>
      <c r="M3225" t="s">
        <v>3299</v>
      </c>
    </row>
    <row r="3226" spans="1:13">
      <c r="A3226" t="s">
        <v>3927</v>
      </c>
      <c r="B3226" t="s">
        <v>3928</v>
      </c>
      <c r="C3226" t="s">
        <v>112</v>
      </c>
      <c r="D3226">
        <v>4</v>
      </c>
      <c r="E3226">
        <v>0</v>
      </c>
      <c r="F3226">
        <v>0</v>
      </c>
      <c r="H3226" t="s">
        <v>103</v>
      </c>
      <c r="I3226">
        <f t="shared" si="150"/>
        <v>0</v>
      </c>
      <c r="J3226">
        <f t="shared" si="151"/>
        <v>0</v>
      </c>
      <c r="L3226" t="str">
        <f t="shared" si="152"/>
        <v>5412NAVAN</v>
      </c>
      <c r="M3226" t="s">
        <v>3299</v>
      </c>
    </row>
    <row r="3227" spans="1:13">
      <c r="A3227" t="s">
        <v>3927</v>
      </c>
      <c r="B3227" t="s">
        <v>3929</v>
      </c>
      <c r="C3227" t="s">
        <v>112</v>
      </c>
      <c r="D3227">
        <v>4</v>
      </c>
      <c r="E3227">
        <v>0</v>
      </c>
      <c r="F3227">
        <v>0</v>
      </c>
      <c r="H3227" t="s">
        <v>103</v>
      </c>
      <c r="I3227">
        <f t="shared" si="150"/>
        <v>0</v>
      </c>
      <c r="J3227">
        <f t="shared" si="151"/>
        <v>0</v>
      </c>
      <c r="L3227" t="str">
        <f t="shared" si="152"/>
        <v>5412RHYNIE</v>
      </c>
      <c r="M3227" t="s">
        <v>3299</v>
      </c>
    </row>
    <row r="3228" spans="1:13">
      <c r="A3228" t="s">
        <v>3927</v>
      </c>
      <c r="B3228" t="s">
        <v>2924</v>
      </c>
      <c r="C3228" t="s">
        <v>112</v>
      </c>
      <c r="D3228">
        <v>4</v>
      </c>
      <c r="E3228">
        <v>0</v>
      </c>
      <c r="F3228">
        <v>0</v>
      </c>
      <c r="H3228" t="s">
        <v>103</v>
      </c>
      <c r="I3228">
        <f t="shared" si="150"/>
        <v>0</v>
      </c>
      <c r="J3228">
        <f t="shared" si="151"/>
        <v>0</v>
      </c>
      <c r="L3228" t="str">
        <f t="shared" si="152"/>
        <v>5412RIVERTON</v>
      </c>
      <c r="M3228" t="s">
        <v>3299</v>
      </c>
    </row>
    <row r="3229" spans="1:13">
      <c r="A3229" t="s">
        <v>3927</v>
      </c>
      <c r="B3229" t="s">
        <v>3930</v>
      </c>
      <c r="C3229" t="s">
        <v>112</v>
      </c>
      <c r="D3229">
        <v>4</v>
      </c>
      <c r="E3229">
        <v>0</v>
      </c>
      <c r="F3229">
        <v>0</v>
      </c>
      <c r="H3229" t="s">
        <v>103</v>
      </c>
      <c r="I3229">
        <f t="shared" si="150"/>
        <v>0</v>
      </c>
      <c r="J3229">
        <f t="shared" si="151"/>
        <v>0</v>
      </c>
      <c r="L3229" t="str">
        <f t="shared" si="152"/>
        <v>5412WOOLSHED FLAT</v>
      </c>
      <c r="M3229" t="s">
        <v>3299</v>
      </c>
    </row>
    <row r="3230" spans="1:13">
      <c r="A3230" t="s">
        <v>3931</v>
      </c>
      <c r="B3230" t="s">
        <v>3932</v>
      </c>
      <c r="C3230" t="s">
        <v>112</v>
      </c>
      <c r="D3230">
        <v>4</v>
      </c>
      <c r="E3230">
        <v>0</v>
      </c>
      <c r="F3230">
        <v>0</v>
      </c>
      <c r="H3230" t="s">
        <v>103</v>
      </c>
      <c r="I3230">
        <f t="shared" si="150"/>
        <v>0</v>
      </c>
      <c r="J3230">
        <f t="shared" si="151"/>
        <v>0</v>
      </c>
      <c r="L3230" t="str">
        <f t="shared" si="152"/>
        <v>5411GILES CORNER</v>
      </c>
      <c r="M3230" t="s">
        <v>3299</v>
      </c>
    </row>
    <row r="3231" spans="1:13">
      <c r="A3231" t="s">
        <v>3931</v>
      </c>
      <c r="B3231" t="s">
        <v>3933</v>
      </c>
      <c r="C3231" t="s">
        <v>112</v>
      </c>
      <c r="D3231">
        <v>4</v>
      </c>
      <c r="E3231">
        <v>0</v>
      </c>
      <c r="F3231">
        <v>0</v>
      </c>
      <c r="H3231" t="s">
        <v>103</v>
      </c>
      <c r="I3231">
        <f t="shared" si="150"/>
        <v>0</v>
      </c>
      <c r="J3231">
        <f t="shared" si="151"/>
        <v>0</v>
      </c>
      <c r="L3231" t="str">
        <f t="shared" si="152"/>
        <v>5411TARLEE</v>
      </c>
      <c r="M3231" t="s">
        <v>3299</v>
      </c>
    </row>
    <row r="3232" spans="1:13">
      <c r="A3232" t="s">
        <v>3934</v>
      </c>
      <c r="B3232" t="s">
        <v>3935</v>
      </c>
      <c r="C3232" t="s">
        <v>112</v>
      </c>
      <c r="D3232">
        <v>4</v>
      </c>
      <c r="E3232">
        <v>0</v>
      </c>
      <c r="F3232">
        <v>0</v>
      </c>
      <c r="H3232" t="s">
        <v>103</v>
      </c>
      <c r="I3232">
        <f t="shared" si="150"/>
        <v>0</v>
      </c>
      <c r="J3232">
        <f t="shared" si="151"/>
        <v>0</v>
      </c>
      <c r="L3232" t="str">
        <f t="shared" si="152"/>
        <v>5410LINWOOD</v>
      </c>
      <c r="M3232" t="s">
        <v>3299</v>
      </c>
    </row>
    <row r="3233" spans="1:13">
      <c r="A3233" t="s">
        <v>3934</v>
      </c>
      <c r="B3233" t="s">
        <v>3936</v>
      </c>
      <c r="C3233" t="s">
        <v>112</v>
      </c>
      <c r="D3233">
        <v>4</v>
      </c>
      <c r="E3233">
        <v>0</v>
      </c>
      <c r="F3233">
        <v>0</v>
      </c>
      <c r="H3233" t="s">
        <v>103</v>
      </c>
      <c r="I3233">
        <f t="shared" si="150"/>
        <v>0</v>
      </c>
      <c r="J3233">
        <f t="shared" si="151"/>
        <v>0</v>
      </c>
      <c r="L3233" t="str">
        <f t="shared" si="152"/>
        <v>5410STOCKPORT</v>
      </c>
      <c r="M3233" t="s">
        <v>3299</v>
      </c>
    </row>
    <row r="3234" spans="1:13">
      <c r="A3234" t="s">
        <v>3937</v>
      </c>
      <c r="B3234" t="s">
        <v>1522</v>
      </c>
      <c r="C3234" t="s">
        <v>112</v>
      </c>
      <c r="D3234">
        <v>4</v>
      </c>
      <c r="E3234">
        <v>0</v>
      </c>
      <c r="F3234">
        <v>0</v>
      </c>
      <c r="H3234" t="s">
        <v>103</v>
      </c>
      <c r="I3234">
        <f t="shared" si="150"/>
        <v>0</v>
      </c>
      <c r="J3234">
        <f t="shared" si="151"/>
        <v>0</v>
      </c>
      <c r="L3234" t="str">
        <f t="shared" si="152"/>
        <v>5401ALMA</v>
      </c>
      <c r="M3234" t="s">
        <v>3299</v>
      </c>
    </row>
    <row r="3235" spans="1:13">
      <c r="A3235" t="s">
        <v>3937</v>
      </c>
      <c r="B3235" t="s">
        <v>3938</v>
      </c>
      <c r="C3235" t="s">
        <v>112</v>
      </c>
      <c r="D3235">
        <v>4</v>
      </c>
      <c r="E3235">
        <v>0</v>
      </c>
      <c r="F3235">
        <v>0</v>
      </c>
      <c r="H3235" t="s">
        <v>103</v>
      </c>
      <c r="I3235">
        <f t="shared" si="150"/>
        <v>0</v>
      </c>
      <c r="J3235">
        <f t="shared" si="151"/>
        <v>0</v>
      </c>
      <c r="L3235" t="str">
        <f t="shared" si="152"/>
        <v>5401HAMLEY BRIDGE</v>
      </c>
      <c r="M3235" t="s">
        <v>3299</v>
      </c>
    </row>
    <row r="3236" spans="1:13">
      <c r="A3236" t="s">
        <v>3937</v>
      </c>
      <c r="B3236" t="s">
        <v>3939</v>
      </c>
      <c r="C3236" t="s">
        <v>112</v>
      </c>
      <c r="D3236">
        <v>4</v>
      </c>
      <c r="E3236">
        <v>0</v>
      </c>
      <c r="F3236">
        <v>0</v>
      </c>
      <c r="H3236" t="s">
        <v>103</v>
      </c>
      <c r="I3236">
        <f t="shared" si="150"/>
        <v>0</v>
      </c>
      <c r="J3236">
        <f t="shared" si="151"/>
        <v>0</v>
      </c>
      <c r="L3236" t="str">
        <f t="shared" si="152"/>
        <v>5401SALTER SPRINGS</v>
      </c>
      <c r="M3236" t="s">
        <v>3299</v>
      </c>
    </row>
    <row r="3237" spans="1:13">
      <c r="A3237" t="s">
        <v>3940</v>
      </c>
      <c r="B3237" t="s">
        <v>3941</v>
      </c>
      <c r="C3237" t="s">
        <v>112</v>
      </c>
      <c r="D3237">
        <v>4</v>
      </c>
      <c r="E3237">
        <v>0</v>
      </c>
      <c r="F3237">
        <v>0</v>
      </c>
      <c r="H3237" t="s">
        <v>103</v>
      </c>
      <c r="I3237">
        <f t="shared" si="150"/>
        <v>0</v>
      </c>
      <c r="J3237">
        <f t="shared" si="151"/>
        <v>0</v>
      </c>
      <c r="L3237" t="str">
        <f t="shared" si="152"/>
        <v>5400MAGDALA</v>
      </c>
      <c r="M3237" t="s">
        <v>3715</v>
      </c>
    </row>
    <row r="3238" spans="1:13">
      <c r="A3238" t="s">
        <v>3940</v>
      </c>
      <c r="B3238" t="s">
        <v>3942</v>
      </c>
      <c r="C3238" t="s">
        <v>112</v>
      </c>
      <c r="D3238">
        <v>4</v>
      </c>
      <c r="E3238">
        <v>0</v>
      </c>
      <c r="F3238">
        <v>0</v>
      </c>
      <c r="H3238" t="s">
        <v>103</v>
      </c>
      <c r="I3238">
        <f t="shared" si="150"/>
        <v>0</v>
      </c>
      <c r="J3238">
        <f t="shared" si="151"/>
        <v>0</v>
      </c>
      <c r="L3238" t="str">
        <f t="shared" si="152"/>
        <v>5400MAGDALLA</v>
      </c>
      <c r="M3238" t="s">
        <v>3715</v>
      </c>
    </row>
    <row r="3239" spans="1:13">
      <c r="A3239" t="s">
        <v>3940</v>
      </c>
      <c r="B3239" t="s">
        <v>3943</v>
      </c>
      <c r="C3239" t="s">
        <v>112</v>
      </c>
      <c r="D3239">
        <v>4</v>
      </c>
      <c r="E3239">
        <v>0</v>
      </c>
      <c r="F3239">
        <v>0</v>
      </c>
      <c r="H3239" t="s">
        <v>103</v>
      </c>
      <c r="I3239">
        <f t="shared" si="150"/>
        <v>0</v>
      </c>
      <c r="J3239">
        <f t="shared" si="151"/>
        <v>0</v>
      </c>
      <c r="L3239" t="str">
        <f t="shared" si="152"/>
        <v>5400PINKERTON PLAINS</v>
      </c>
      <c r="M3239" t="s">
        <v>3715</v>
      </c>
    </row>
    <row r="3240" spans="1:13">
      <c r="A3240" t="s">
        <v>3940</v>
      </c>
      <c r="B3240" t="s">
        <v>3944</v>
      </c>
      <c r="C3240" t="s">
        <v>112</v>
      </c>
      <c r="D3240">
        <v>4</v>
      </c>
      <c r="E3240">
        <v>0</v>
      </c>
      <c r="F3240">
        <v>0</v>
      </c>
      <c r="H3240" t="s">
        <v>103</v>
      </c>
      <c r="I3240">
        <f t="shared" si="150"/>
        <v>0</v>
      </c>
      <c r="J3240">
        <f t="shared" si="151"/>
        <v>0</v>
      </c>
      <c r="L3240" t="str">
        <f t="shared" si="152"/>
        <v>5400WASLEYS</v>
      </c>
      <c r="M3240" t="s">
        <v>3715</v>
      </c>
    </row>
    <row r="3241" spans="1:13">
      <c r="A3241" t="s">
        <v>3940</v>
      </c>
      <c r="B3241" t="s">
        <v>3945</v>
      </c>
      <c r="C3241" t="s">
        <v>112</v>
      </c>
      <c r="D3241">
        <v>4</v>
      </c>
      <c r="E3241">
        <v>0</v>
      </c>
      <c r="F3241">
        <v>0</v>
      </c>
      <c r="H3241" t="s">
        <v>103</v>
      </c>
      <c r="I3241">
        <f t="shared" si="150"/>
        <v>0</v>
      </c>
      <c r="J3241">
        <f t="shared" si="151"/>
        <v>0</v>
      </c>
      <c r="L3241" t="str">
        <f t="shared" si="152"/>
        <v>5400WOOLSHEDS</v>
      </c>
      <c r="M3241" t="s">
        <v>3715</v>
      </c>
    </row>
    <row r="3242" spans="1:13">
      <c r="A3242" t="s">
        <v>3946</v>
      </c>
      <c r="B3242" t="s">
        <v>3947</v>
      </c>
      <c r="C3242" t="s">
        <v>112</v>
      </c>
      <c r="D3242">
        <v>4</v>
      </c>
      <c r="E3242">
        <v>0</v>
      </c>
      <c r="F3242">
        <v>0</v>
      </c>
      <c r="H3242" t="s">
        <v>103</v>
      </c>
      <c r="I3242">
        <f t="shared" si="150"/>
        <v>0</v>
      </c>
      <c r="J3242">
        <f t="shared" si="151"/>
        <v>0</v>
      </c>
      <c r="L3242" t="str">
        <f t="shared" si="152"/>
        <v>5381BRADY CREEK</v>
      </c>
      <c r="M3242" t="s">
        <v>3299</v>
      </c>
    </row>
    <row r="3243" spans="1:13">
      <c r="A3243" t="s">
        <v>3946</v>
      </c>
      <c r="B3243" t="s">
        <v>3948</v>
      </c>
      <c r="C3243" t="s">
        <v>112</v>
      </c>
      <c r="D3243">
        <v>4</v>
      </c>
      <c r="E3243">
        <v>0</v>
      </c>
      <c r="F3243">
        <v>0</v>
      </c>
      <c r="H3243" t="s">
        <v>103</v>
      </c>
      <c r="I3243">
        <f t="shared" si="150"/>
        <v>0</v>
      </c>
      <c r="J3243">
        <f t="shared" si="151"/>
        <v>0</v>
      </c>
      <c r="L3243" t="str">
        <f t="shared" si="152"/>
        <v>5381BRIGHT</v>
      </c>
      <c r="M3243" t="s">
        <v>3299</v>
      </c>
    </row>
    <row r="3244" spans="1:13">
      <c r="A3244" t="s">
        <v>3946</v>
      </c>
      <c r="B3244" t="s">
        <v>3949</v>
      </c>
      <c r="C3244" t="s">
        <v>112</v>
      </c>
      <c r="D3244">
        <v>4</v>
      </c>
      <c r="E3244">
        <v>0</v>
      </c>
      <c r="F3244">
        <v>0</v>
      </c>
      <c r="H3244" t="s">
        <v>103</v>
      </c>
      <c r="I3244">
        <f t="shared" si="150"/>
        <v>0</v>
      </c>
      <c r="J3244">
        <f t="shared" si="151"/>
        <v>0</v>
      </c>
      <c r="L3244" t="str">
        <f t="shared" si="152"/>
        <v>5381EMU DOWNS</v>
      </c>
      <c r="M3244" t="s">
        <v>3299</v>
      </c>
    </row>
    <row r="3245" spans="1:13">
      <c r="A3245" t="s">
        <v>3946</v>
      </c>
      <c r="B3245" t="s">
        <v>3950</v>
      </c>
      <c r="C3245" t="s">
        <v>112</v>
      </c>
      <c r="D3245">
        <v>4</v>
      </c>
      <c r="E3245">
        <v>0</v>
      </c>
      <c r="F3245">
        <v>0</v>
      </c>
      <c r="H3245" t="s">
        <v>103</v>
      </c>
      <c r="I3245">
        <f t="shared" si="150"/>
        <v>0</v>
      </c>
      <c r="J3245">
        <f t="shared" si="151"/>
        <v>0</v>
      </c>
      <c r="L3245" t="str">
        <f t="shared" si="152"/>
        <v>5381GERANIUM PLAINS</v>
      </c>
      <c r="M3245" t="s">
        <v>3299</v>
      </c>
    </row>
    <row r="3246" spans="1:13">
      <c r="A3246" t="s">
        <v>3946</v>
      </c>
      <c r="B3246" t="s">
        <v>3951</v>
      </c>
      <c r="C3246" t="s">
        <v>112</v>
      </c>
      <c r="D3246">
        <v>4</v>
      </c>
      <c r="E3246">
        <v>0</v>
      </c>
      <c r="F3246">
        <v>0</v>
      </c>
      <c r="H3246" t="s">
        <v>103</v>
      </c>
      <c r="I3246">
        <f t="shared" si="150"/>
        <v>0</v>
      </c>
      <c r="J3246">
        <f t="shared" si="151"/>
        <v>0</v>
      </c>
      <c r="L3246" t="str">
        <f t="shared" si="152"/>
        <v>5381HALLELUJAH HILLS</v>
      </c>
      <c r="M3246" t="s">
        <v>3299</v>
      </c>
    </row>
    <row r="3247" spans="1:13">
      <c r="A3247" t="s">
        <v>3946</v>
      </c>
      <c r="B3247" t="s">
        <v>3952</v>
      </c>
      <c r="C3247" t="s">
        <v>112</v>
      </c>
      <c r="D3247">
        <v>4</v>
      </c>
      <c r="E3247">
        <v>0</v>
      </c>
      <c r="F3247">
        <v>0</v>
      </c>
      <c r="H3247" t="s">
        <v>103</v>
      </c>
      <c r="I3247">
        <f t="shared" si="150"/>
        <v>0</v>
      </c>
      <c r="J3247">
        <f t="shared" si="151"/>
        <v>0</v>
      </c>
      <c r="L3247" t="str">
        <f t="shared" si="152"/>
        <v>5381ROBERTSTOWN</v>
      </c>
      <c r="M3247" t="s">
        <v>3299</v>
      </c>
    </row>
    <row r="3248" spans="1:13">
      <c r="A3248" t="s">
        <v>3946</v>
      </c>
      <c r="B3248" t="s">
        <v>3953</v>
      </c>
      <c r="C3248" t="s">
        <v>112</v>
      </c>
      <c r="D3248">
        <v>4</v>
      </c>
      <c r="E3248">
        <v>0</v>
      </c>
      <c r="F3248">
        <v>0</v>
      </c>
      <c r="H3248" t="s">
        <v>103</v>
      </c>
      <c r="I3248">
        <f t="shared" si="150"/>
        <v>0</v>
      </c>
      <c r="J3248">
        <f t="shared" si="151"/>
        <v>0</v>
      </c>
      <c r="L3248" t="str">
        <f t="shared" si="152"/>
        <v>5381ROCKY PLAIN</v>
      </c>
      <c r="M3248" t="s">
        <v>3299</v>
      </c>
    </row>
    <row r="3249" spans="1:13">
      <c r="A3249" t="s">
        <v>3946</v>
      </c>
      <c r="B3249" t="s">
        <v>3954</v>
      </c>
      <c r="C3249" t="s">
        <v>112</v>
      </c>
      <c r="D3249">
        <v>4</v>
      </c>
      <c r="E3249">
        <v>0</v>
      </c>
      <c r="F3249">
        <v>0</v>
      </c>
      <c r="H3249" t="s">
        <v>103</v>
      </c>
      <c r="I3249">
        <f t="shared" si="150"/>
        <v>0</v>
      </c>
      <c r="J3249">
        <f t="shared" si="151"/>
        <v>0</v>
      </c>
      <c r="L3249" t="str">
        <f t="shared" si="152"/>
        <v>5381WORLDS END</v>
      </c>
      <c r="M3249" t="s">
        <v>3299</v>
      </c>
    </row>
    <row r="3250" spans="1:13">
      <c r="A3250" t="s">
        <v>3946</v>
      </c>
      <c r="B3250" t="s">
        <v>3955</v>
      </c>
      <c r="C3250" t="s">
        <v>112</v>
      </c>
      <c r="D3250">
        <v>4</v>
      </c>
      <c r="E3250">
        <v>0</v>
      </c>
      <c r="F3250">
        <v>0</v>
      </c>
      <c r="H3250" t="s">
        <v>103</v>
      </c>
      <c r="I3250">
        <f t="shared" si="150"/>
        <v>0</v>
      </c>
      <c r="J3250">
        <f t="shared" si="151"/>
        <v>0</v>
      </c>
      <c r="L3250" t="str">
        <f t="shared" si="152"/>
        <v>5381WORLDS END CREEK</v>
      </c>
      <c r="M3250" t="s">
        <v>3299</v>
      </c>
    </row>
    <row r="3251" spans="1:13">
      <c r="A3251" t="s">
        <v>3956</v>
      </c>
      <c r="B3251" t="s">
        <v>3957</v>
      </c>
      <c r="C3251" t="s">
        <v>112</v>
      </c>
      <c r="D3251">
        <v>4</v>
      </c>
      <c r="E3251">
        <v>0</v>
      </c>
      <c r="F3251">
        <v>0</v>
      </c>
      <c r="H3251" t="s">
        <v>103</v>
      </c>
      <c r="I3251">
        <f t="shared" si="150"/>
        <v>0</v>
      </c>
      <c r="J3251">
        <f t="shared" si="151"/>
        <v>0</v>
      </c>
      <c r="L3251" t="str">
        <f t="shared" si="152"/>
        <v>5374AUSTRALIA PLAINS</v>
      </c>
      <c r="M3251" t="s">
        <v>3299</v>
      </c>
    </row>
    <row r="3252" spans="1:13">
      <c r="A3252" t="s">
        <v>3956</v>
      </c>
      <c r="B3252" t="s">
        <v>3958</v>
      </c>
      <c r="C3252" t="s">
        <v>112</v>
      </c>
      <c r="D3252">
        <v>4</v>
      </c>
      <c r="E3252">
        <v>0</v>
      </c>
      <c r="F3252">
        <v>0</v>
      </c>
      <c r="H3252" t="s">
        <v>103</v>
      </c>
      <c r="I3252">
        <f t="shared" si="150"/>
        <v>0</v>
      </c>
      <c r="J3252">
        <f t="shared" si="151"/>
        <v>0</v>
      </c>
      <c r="L3252" t="str">
        <f t="shared" si="152"/>
        <v>5374BOWER</v>
      </c>
      <c r="M3252" t="s">
        <v>3299</v>
      </c>
    </row>
    <row r="3253" spans="1:13">
      <c r="A3253" t="s">
        <v>3956</v>
      </c>
      <c r="B3253" t="s">
        <v>3959</v>
      </c>
      <c r="C3253" t="s">
        <v>112</v>
      </c>
      <c r="D3253">
        <v>4</v>
      </c>
      <c r="E3253">
        <v>0</v>
      </c>
      <c r="F3253">
        <v>0</v>
      </c>
      <c r="H3253" t="s">
        <v>103</v>
      </c>
      <c r="I3253">
        <f t="shared" si="150"/>
        <v>0</v>
      </c>
      <c r="J3253">
        <f t="shared" si="151"/>
        <v>0</v>
      </c>
      <c r="L3253" t="str">
        <f t="shared" si="152"/>
        <v>5374BROWNLOW</v>
      </c>
      <c r="M3253" t="s">
        <v>3299</v>
      </c>
    </row>
    <row r="3254" spans="1:13">
      <c r="A3254" t="s">
        <v>3956</v>
      </c>
      <c r="B3254" t="s">
        <v>3960</v>
      </c>
      <c r="C3254" t="s">
        <v>112</v>
      </c>
      <c r="D3254">
        <v>4</v>
      </c>
      <c r="E3254">
        <v>0</v>
      </c>
      <c r="F3254">
        <v>0</v>
      </c>
      <c r="H3254" t="s">
        <v>103</v>
      </c>
      <c r="I3254">
        <f t="shared" si="150"/>
        <v>0</v>
      </c>
      <c r="J3254">
        <f t="shared" si="151"/>
        <v>0</v>
      </c>
      <c r="L3254" t="str">
        <f t="shared" si="152"/>
        <v>5374BUCHANAN</v>
      </c>
      <c r="M3254" t="s">
        <v>3299</v>
      </c>
    </row>
    <row r="3255" spans="1:13">
      <c r="A3255" t="s">
        <v>3956</v>
      </c>
      <c r="B3255" t="s">
        <v>3961</v>
      </c>
      <c r="C3255" t="s">
        <v>112</v>
      </c>
      <c r="D3255">
        <v>4</v>
      </c>
      <c r="E3255">
        <v>0</v>
      </c>
      <c r="F3255">
        <v>0</v>
      </c>
      <c r="H3255" t="s">
        <v>103</v>
      </c>
      <c r="I3255">
        <f t="shared" si="150"/>
        <v>0</v>
      </c>
      <c r="J3255">
        <f t="shared" si="151"/>
        <v>0</v>
      </c>
      <c r="L3255" t="str">
        <f t="shared" si="152"/>
        <v>5374EUDUNDA</v>
      </c>
      <c r="M3255" t="s">
        <v>3299</v>
      </c>
    </row>
    <row r="3256" spans="1:13">
      <c r="A3256" t="s">
        <v>3956</v>
      </c>
      <c r="B3256" t="s">
        <v>3962</v>
      </c>
      <c r="C3256" t="s">
        <v>112</v>
      </c>
      <c r="D3256">
        <v>4</v>
      </c>
      <c r="E3256">
        <v>0</v>
      </c>
      <c r="F3256">
        <v>0</v>
      </c>
      <c r="H3256" t="s">
        <v>103</v>
      </c>
      <c r="I3256">
        <f t="shared" si="150"/>
        <v>0</v>
      </c>
      <c r="J3256">
        <f t="shared" si="151"/>
        <v>0</v>
      </c>
      <c r="L3256" t="str">
        <f t="shared" si="152"/>
        <v>5374FRANKTON</v>
      </c>
      <c r="M3256" t="s">
        <v>3299</v>
      </c>
    </row>
    <row r="3257" spans="1:13">
      <c r="A3257" t="s">
        <v>3956</v>
      </c>
      <c r="B3257" t="s">
        <v>3963</v>
      </c>
      <c r="C3257" t="s">
        <v>112</v>
      </c>
      <c r="D3257">
        <v>4</v>
      </c>
      <c r="E3257">
        <v>0</v>
      </c>
      <c r="F3257">
        <v>0</v>
      </c>
      <c r="H3257" t="s">
        <v>103</v>
      </c>
      <c r="I3257">
        <f t="shared" si="150"/>
        <v>0</v>
      </c>
      <c r="J3257">
        <f t="shared" si="151"/>
        <v>0</v>
      </c>
      <c r="L3257" t="str">
        <f t="shared" si="152"/>
        <v>5374HAMPDEN</v>
      </c>
      <c r="M3257" t="s">
        <v>3299</v>
      </c>
    </row>
    <row r="3258" spans="1:13">
      <c r="A3258" t="s">
        <v>3956</v>
      </c>
      <c r="B3258" t="s">
        <v>3964</v>
      </c>
      <c r="C3258" t="s">
        <v>112</v>
      </c>
      <c r="D3258">
        <v>4</v>
      </c>
      <c r="E3258">
        <v>0</v>
      </c>
      <c r="F3258">
        <v>0</v>
      </c>
      <c r="H3258" t="s">
        <v>103</v>
      </c>
      <c r="I3258">
        <f t="shared" si="150"/>
        <v>0</v>
      </c>
      <c r="J3258">
        <f t="shared" si="151"/>
        <v>0</v>
      </c>
      <c r="L3258" t="str">
        <f t="shared" si="152"/>
        <v>5374HANSBOROUGH</v>
      </c>
      <c r="M3258" t="s">
        <v>3299</v>
      </c>
    </row>
    <row r="3259" spans="1:13">
      <c r="A3259" t="s">
        <v>3956</v>
      </c>
      <c r="B3259" t="s">
        <v>3965</v>
      </c>
      <c r="C3259" t="s">
        <v>112</v>
      </c>
      <c r="D3259">
        <v>4</v>
      </c>
      <c r="E3259">
        <v>0</v>
      </c>
      <c r="F3259">
        <v>0</v>
      </c>
      <c r="H3259" t="s">
        <v>103</v>
      </c>
      <c r="I3259">
        <f t="shared" si="150"/>
        <v>0</v>
      </c>
      <c r="J3259">
        <f t="shared" si="151"/>
        <v>0</v>
      </c>
      <c r="L3259" t="str">
        <f t="shared" si="152"/>
        <v>5374JULIA</v>
      </c>
      <c r="M3259" t="s">
        <v>3299</v>
      </c>
    </row>
    <row r="3260" spans="1:13">
      <c r="A3260" t="s">
        <v>3956</v>
      </c>
      <c r="B3260" t="s">
        <v>3966</v>
      </c>
      <c r="C3260" t="s">
        <v>112</v>
      </c>
      <c r="D3260">
        <v>4</v>
      </c>
      <c r="E3260">
        <v>0</v>
      </c>
      <c r="F3260">
        <v>0</v>
      </c>
      <c r="H3260" t="s">
        <v>103</v>
      </c>
      <c r="I3260">
        <f t="shared" si="150"/>
        <v>0</v>
      </c>
      <c r="J3260">
        <f t="shared" si="151"/>
        <v>0</v>
      </c>
      <c r="L3260" t="str">
        <f t="shared" si="152"/>
        <v>5374MOUNT MARY</v>
      </c>
      <c r="M3260" t="s">
        <v>3299</v>
      </c>
    </row>
    <row r="3261" spans="1:13">
      <c r="A3261" t="s">
        <v>3956</v>
      </c>
      <c r="B3261" t="s">
        <v>3967</v>
      </c>
      <c r="C3261" t="s">
        <v>112</v>
      </c>
      <c r="D3261">
        <v>4</v>
      </c>
      <c r="E3261">
        <v>0</v>
      </c>
      <c r="F3261">
        <v>0</v>
      </c>
      <c r="H3261" t="s">
        <v>103</v>
      </c>
      <c r="I3261">
        <f t="shared" si="150"/>
        <v>0</v>
      </c>
      <c r="J3261">
        <f t="shared" si="151"/>
        <v>0</v>
      </c>
      <c r="L3261" t="str">
        <f t="shared" si="152"/>
        <v>5374NEALES FLAT</v>
      </c>
      <c r="M3261" t="s">
        <v>3299</v>
      </c>
    </row>
    <row r="3262" spans="1:13">
      <c r="A3262" t="s">
        <v>3956</v>
      </c>
      <c r="B3262" t="s">
        <v>3968</v>
      </c>
      <c r="C3262" t="s">
        <v>112</v>
      </c>
      <c r="D3262">
        <v>4</v>
      </c>
      <c r="E3262">
        <v>0</v>
      </c>
      <c r="F3262">
        <v>0</v>
      </c>
      <c r="H3262" t="s">
        <v>103</v>
      </c>
      <c r="I3262">
        <f t="shared" si="150"/>
        <v>0</v>
      </c>
      <c r="J3262">
        <f t="shared" si="151"/>
        <v>0</v>
      </c>
      <c r="L3262" t="str">
        <f t="shared" si="152"/>
        <v>5374NGAPALA</v>
      </c>
      <c r="M3262" t="s">
        <v>3299</v>
      </c>
    </row>
    <row r="3263" spans="1:13">
      <c r="A3263" t="s">
        <v>3956</v>
      </c>
      <c r="B3263" t="s">
        <v>3969</v>
      </c>
      <c r="C3263" t="s">
        <v>112</v>
      </c>
      <c r="D3263">
        <v>4</v>
      </c>
      <c r="E3263">
        <v>0</v>
      </c>
      <c r="F3263">
        <v>0</v>
      </c>
      <c r="H3263" t="s">
        <v>103</v>
      </c>
      <c r="I3263">
        <f t="shared" si="150"/>
        <v>0</v>
      </c>
      <c r="J3263">
        <f t="shared" si="151"/>
        <v>0</v>
      </c>
      <c r="L3263" t="str">
        <f t="shared" si="152"/>
        <v>5374PEEP HILL</v>
      </c>
      <c r="M3263" t="s">
        <v>3299</v>
      </c>
    </row>
    <row r="3264" spans="1:13">
      <c r="A3264" t="s">
        <v>3956</v>
      </c>
      <c r="B3264" t="s">
        <v>3970</v>
      </c>
      <c r="C3264" t="s">
        <v>112</v>
      </c>
      <c r="D3264">
        <v>4</v>
      </c>
      <c r="E3264">
        <v>0</v>
      </c>
      <c r="F3264">
        <v>0</v>
      </c>
      <c r="H3264" t="s">
        <v>103</v>
      </c>
      <c r="I3264">
        <f t="shared" si="150"/>
        <v>0</v>
      </c>
      <c r="J3264">
        <f t="shared" si="151"/>
        <v>0</v>
      </c>
      <c r="L3264" t="str">
        <f t="shared" si="152"/>
        <v>5374POINT PASS</v>
      </c>
      <c r="M3264" t="s">
        <v>3299</v>
      </c>
    </row>
    <row r="3265" spans="1:13">
      <c r="A3265" t="s">
        <v>3956</v>
      </c>
      <c r="B3265" t="s">
        <v>3971</v>
      </c>
      <c r="C3265" t="s">
        <v>112</v>
      </c>
      <c r="D3265">
        <v>4</v>
      </c>
      <c r="E3265">
        <v>0</v>
      </c>
      <c r="F3265">
        <v>0</v>
      </c>
      <c r="H3265" t="s">
        <v>103</v>
      </c>
      <c r="I3265">
        <f t="shared" si="150"/>
        <v>0</v>
      </c>
      <c r="J3265">
        <f t="shared" si="151"/>
        <v>0</v>
      </c>
      <c r="L3265" t="str">
        <f t="shared" si="152"/>
        <v>5374SUTHERLANDS</v>
      </c>
      <c r="M3265" t="s">
        <v>3299</v>
      </c>
    </row>
    <row r="3266" spans="1:13">
      <c r="A3266" t="s">
        <v>3972</v>
      </c>
      <c r="B3266" t="s">
        <v>3973</v>
      </c>
      <c r="C3266" t="s">
        <v>112</v>
      </c>
      <c r="D3266">
        <v>4</v>
      </c>
      <c r="E3266">
        <v>0</v>
      </c>
      <c r="F3266">
        <v>0</v>
      </c>
      <c r="H3266" t="s">
        <v>103</v>
      </c>
      <c r="I3266">
        <f t="shared" ref="I3266:I3329" si="153">IF(ISERROR(VLOOKUP(A3266,SelPostCode,1,FALSE)),0,1)</f>
        <v>0</v>
      </c>
      <c r="J3266">
        <f t="shared" ref="J3266:J3329" si="154">IF(I3266=0,0,IF(ISERROR(VLOOKUP(B3266,SelSuburb,1,FALSE)),0,1))</f>
        <v>0</v>
      </c>
      <c r="L3266" t="str">
        <f t="shared" ref="L3266:L3329" si="155">CONCATENATE(A3266,B3266)</f>
        <v>5373ALLENDALE NORTH</v>
      </c>
      <c r="M3266" t="s">
        <v>3299</v>
      </c>
    </row>
    <row r="3267" spans="1:13">
      <c r="A3267" t="s">
        <v>3972</v>
      </c>
      <c r="B3267" t="s">
        <v>3974</v>
      </c>
      <c r="C3267" t="s">
        <v>112</v>
      </c>
      <c r="D3267">
        <v>4</v>
      </c>
      <c r="E3267">
        <v>0</v>
      </c>
      <c r="F3267">
        <v>0</v>
      </c>
      <c r="H3267" t="s">
        <v>103</v>
      </c>
      <c r="I3267">
        <f t="shared" si="153"/>
        <v>0</v>
      </c>
      <c r="J3267">
        <f t="shared" si="154"/>
        <v>0</v>
      </c>
      <c r="L3267" t="str">
        <f t="shared" si="155"/>
        <v>5373BAGOT WELL</v>
      </c>
      <c r="M3267" t="s">
        <v>3299</v>
      </c>
    </row>
    <row r="3268" spans="1:13">
      <c r="A3268" t="s">
        <v>3972</v>
      </c>
      <c r="B3268" t="s">
        <v>3975</v>
      </c>
      <c r="C3268" t="s">
        <v>112</v>
      </c>
      <c r="D3268">
        <v>4</v>
      </c>
      <c r="E3268">
        <v>0</v>
      </c>
      <c r="F3268">
        <v>0</v>
      </c>
      <c r="H3268" t="s">
        <v>103</v>
      </c>
      <c r="I3268">
        <f t="shared" si="153"/>
        <v>0</v>
      </c>
      <c r="J3268">
        <f t="shared" si="154"/>
        <v>0</v>
      </c>
      <c r="L3268" t="str">
        <f t="shared" si="155"/>
        <v>5373BETHEL</v>
      </c>
      <c r="M3268" t="s">
        <v>3299</v>
      </c>
    </row>
    <row r="3269" spans="1:13">
      <c r="A3269" t="s">
        <v>3972</v>
      </c>
      <c r="B3269" t="s">
        <v>3976</v>
      </c>
      <c r="C3269" t="s">
        <v>112</v>
      </c>
      <c r="D3269">
        <v>4</v>
      </c>
      <c r="E3269">
        <v>0</v>
      </c>
      <c r="F3269">
        <v>0</v>
      </c>
      <c r="H3269" t="s">
        <v>103</v>
      </c>
      <c r="I3269">
        <f t="shared" si="153"/>
        <v>0</v>
      </c>
      <c r="J3269">
        <f t="shared" si="154"/>
        <v>0</v>
      </c>
      <c r="L3269" t="str">
        <f t="shared" si="155"/>
        <v>5373FORDS</v>
      </c>
      <c r="M3269" t="s">
        <v>3299</v>
      </c>
    </row>
    <row r="3270" spans="1:13">
      <c r="A3270" t="s">
        <v>3972</v>
      </c>
      <c r="B3270" t="s">
        <v>797</v>
      </c>
      <c r="C3270" t="s">
        <v>112</v>
      </c>
      <c r="D3270">
        <v>4</v>
      </c>
      <c r="E3270">
        <v>0</v>
      </c>
      <c r="F3270">
        <v>0</v>
      </c>
      <c r="H3270" t="s">
        <v>103</v>
      </c>
      <c r="I3270">
        <f t="shared" si="153"/>
        <v>0</v>
      </c>
      <c r="J3270">
        <f t="shared" si="154"/>
        <v>0</v>
      </c>
      <c r="L3270" t="str">
        <f t="shared" si="155"/>
        <v>5373HAMILTON</v>
      </c>
      <c r="M3270" t="s">
        <v>3299</v>
      </c>
    </row>
    <row r="3271" spans="1:13">
      <c r="A3271" t="s">
        <v>3972</v>
      </c>
      <c r="B3271" t="s">
        <v>3977</v>
      </c>
      <c r="C3271" t="s">
        <v>112</v>
      </c>
      <c r="D3271">
        <v>4</v>
      </c>
      <c r="E3271">
        <v>0</v>
      </c>
      <c r="F3271">
        <v>0</v>
      </c>
      <c r="H3271" t="s">
        <v>103</v>
      </c>
      <c r="I3271">
        <f t="shared" si="153"/>
        <v>0</v>
      </c>
      <c r="J3271">
        <f t="shared" si="154"/>
        <v>0</v>
      </c>
      <c r="L3271" t="str">
        <f t="shared" si="155"/>
        <v>5373KAPUNDA</v>
      </c>
      <c r="M3271" t="s">
        <v>3299</v>
      </c>
    </row>
    <row r="3272" spans="1:13">
      <c r="A3272" t="s">
        <v>3972</v>
      </c>
      <c r="B3272" t="s">
        <v>3978</v>
      </c>
      <c r="C3272" t="s">
        <v>112</v>
      </c>
      <c r="D3272">
        <v>4</v>
      </c>
      <c r="E3272">
        <v>0</v>
      </c>
      <c r="F3272">
        <v>0</v>
      </c>
      <c r="H3272" t="s">
        <v>103</v>
      </c>
      <c r="I3272">
        <f t="shared" si="153"/>
        <v>0</v>
      </c>
      <c r="J3272">
        <f t="shared" si="154"/>
        <v>0</v>
      </c>
      <c r="L3272" t="str">
        <f t="shared" si="155"/>
        <v>5373KOONUNGA</v>
      </c>
      <c r="M3272" t="s">
        <v>3299</v>
      </c>
    </row>
    <row r="3273" spans="1:13">
      <c r="A3273" t="s">
        <v>3972</v>
      </c>
      <c r="B3273" t="s">
        <v>3979</v>
      </c>
      <c r="C3273" t="s">
        <v>112</v>
      </c>
      <c r="D3273">
        <v>4</v>
      </c>
      <c r="E3273">
        <v>0</v>
      </c>
      <c r="F3273">
        <v>0</v>
      </c>
      <c r="H3273" t="s">
        <v>103</v>
      </c>
      <c r="I3273">
        <f t="shared" si="153"/>
        <v>0</v>
      </c>
      <c r="J3273">
        <f t="shared" si="154"/>
        <v>0</v>
      </c>
      <c r="L3273" t="str">
        <f t="shared" si="155"/>
        <v>5373ST JOHNS</v>
      </c>
      <c r="M3273" t="s">
        <v>3299</v>
      </c>
    </row>
    <row r="3274" spans="1:13">
      <c r="A3274" t="s">
        <v>3980</v>
      </c>
      <c r="B3274" t="s">
        <v>3981</v>
      </c>
      <c r="C3274" t="s">
        <v>112</v>
      </c>
      <c r="D3274">
        <v>4</v>
      </c>
      <c r="E3274">
        <v>0</v>
      </c>
      <c r="F3274">
        <v>0</v>
      </c>
      <c r="H3274" t="s">
        <v>103</v>
      </c>
      <c r="I3274">
        <f t="shared" si="153"/>
        <v>0</v>
      </c>
      <c r="J3274">
        <f t="shared" si="154"/>
        <v>0</v>
      </c>
      <c r="L3274" t="str">
        <f t="shared" si="155"/>
        <v>5372FREELING</v>
      </c>
      <c r="M3274" t="s">
        <v>3715</v>
      </c>
    </row>
    <row r="3275" spans="1:13">
      <c r="A3275" t="s">
        <v>3982</v>
      </c>
      <c r="B3275" t="s">
        <v>3983</v>
      </c>
      <c r="C3275" t="s">
        <v>112</v>
      </c>
      <c r="D3275">
        <v>4</v>
      </c>
      <c r="E3275">
        <v>0</v>
      </c>
      <c r="F3275">
        <v>0</v>
      </c>
      <c r="H3275" t="s">
        <v>103</v>
      </c>
      <c r="I3275">
        <f t="shared" si="153"/>
        <v>0</v>
      </c>
      <c r="J3275">
        <f t="shared" si="154"/>
        <v>0</v>
      </c>
      <c r="L3275" t="str">
        <f t="shared" si="155"/>
        <v>5371MORN HILL</v>
      </c>
      <c r="M3275" t="s">
        <v>3715</v>
      </c>
    </row>
    <row r="3276" spans="1:13">
      <c r="A3276" t="s">
        <v>3982</v>
      </c>
      <c r="B3276" t="s">
        <v>3984</v>
      </c>
      <c r="C3276" t="s">
        <v>112</v>
      </c>
      <c r="D3276">
        <v>4</v>
      </c>
      <c r="E3276">
        <v>0</v>
      </c>
      <c r="F3276">
        <v>0</v>
      </c>
      <c r="H3276" t="s">
        <v>103</v>
      </c>
      <c r="I3276">
        <f t="shared" si="153"/>
        <v>0</v>
      </c>
      <c r="J3276">
        <f t="shared" si="154"/>
        <v>0</v>
      </c>
      <c r="L3276" t="str">
        <f t="shared" si="155"/>
        <v>5371ROSEWORTHY</v>
      </c>
      <c r="M3276" t="s">
        <v>3715</v>
      </c>
    </row>
    <row r="3277" spans="1:13">
      <c r="A3277" t="s">
        <v>3982</v>
      </c>
      <c r="B3277" t="s">
        <v>3985</v>
      </c>
      <c r="C3277" t="s">
        <v>112</v>
      </c>
      <c r="D3277">
        <v>4</v>
      </c>
      <c r="E3277">
        <v>0</v>
      </c>
      <c r="F3277">
        <v>0</v>
      </c>
      <c r="H3277" t="s">
        <v>103</v>
      </c>
      <c r="I3277">
        <f t="shared" si="153"/>
        <v>0</v>
      </c>
      <c r="J3277">
        <f t="shared" si="154"/>
        <v>0</v>
      </c>
      <c r="L3277" t="str">
        <f t="shared" si="155"/>
        <v>5371SHEA-OAK LOG</v>
      </c>
      <c r="M3277" t="s">
        <v>3715</v>
      </c>
    </row>
    <row r="3278" spans="1:13">
      <c r="A3278" t="s">
        <v>3982</v>
      </c>
      <c r="B3278" t="s">
        <v>3986</v>
      </c>
      <c r="C3278" t="s">
        <v>112</v>
      </c>
      <c r="D3278">
        <v>4</v>
      </c>
      <c r="E3278">
        <v>0</v>
      </c>
      <c r="F3278">
        <v>0</v>
      </c>
      <c r="H3278" t="s">
        <v>103</v>
      </c>
      <c r="I3278">
        <f t="shared" si="153"/>
        <v>0</v>
      </c>
      <c r="J3278">
        <f t="shared" si="154"/>
        <v>0</v>
      </c>
      <c r="L3278" t="str">
        <f t="shared" si="155"/>
        <v>5371TEMPLERS</v>
      </c>
      <c r="M3278" t="s">
        <v>3715</v>
      </c>
    </row>
    <row r="3279" spans="1:13">
      <c r="A3279" t="s">
        <v>3987</v>
      </c>
      <c r="B3279" t="s">
        <v>3988</v>
      </c>
      <c r="C3279" t="s">
        <v>112</v>
      </c>
      <c r="D3279">
        <v>4</v>
      </c>
      <c r="E3279">
        <v>0</v>
      </c>
      <c r="F3279">
        <v>0</v>
      </c>
      <c r="H3279" t="s">
        <v>103</v>
      </c>
      <c r="I3279">
        <f t="shared" si="153"/>
        <v>0</v>
      </c>
      <c r="J3279">
        <f t="shared" si="154"/>
        <v>0</v>
      </c>
      <c r="L3279" t="str">
        <f t="shared" si="155"/>
        <v>5360GREENOCK</v>
      </c>
      <c r="M3279" t="s">
        <v>3299</v>
      </c>
    </row>
    <row r="3280" spans="1:13">
      <c r="A3280" t="s">
        <v>3987</v>
      </c>
      <c r="B3280" t="s">
        <v>3989</v>
      </c>
      <c r="C3280" t="s">
        <v>112</v>
      </c>
      <c r="D3280">
        <v>4</v>
      </c>
      <c r="E3280">
        <v>0</v>
      </c>
      <c r="F3280">
        <v>0</v>
      </c>
      <c r="H3280" t="s">
        <v>103</v>
      </c>
      <c r="I3280">
        <f t="shared" si="153"/>
        <v>0</v>
      </c>
      <c r="J3280">
        <f t="shared" si="154"/>
        <v>0</v>
      </c>
      <c r="L3280" t="str">
        <f t="shared" si="155"/>
        <v>5360NAIN</v>
      </c>
      <c r="M3280" t="s">
        <v>3299</v>
      </c>
    </row>
    <row r="3281" spans="1:13">
      <c r="A3281" t="s">
        <v>3990</v>
      </c>
      <c r="B3281" t="s">
        <v>3991</v>
      </c>
      <c r="C3281" t="s">
        <v>112</v>
      </c>
      <c r="D3281">
        <v>4</v>
      </c>
      <c r="E3281">
        <v>0</v>
      </c>
      <c r="F3281">
        <v>0</v>
      </c>
      <c r="H3281" t="s">
        <v>103</v>
      </c>
      <c r="I3281">
        <f t="shared" si="153"/>
        <v>0</v>
      </c>
      <c r="J3281">
        <f t="shared" si="154"/>
        <v>0</v>
      </c>
      <c r="L3281" t="str">
        <f t="shared" si="155"/>
        <v>5357BLANCHETOWN</v>
      </c>
      <c r="M3281" t="s">
        <v>3992</v>
      </c>
    </row>
    <row r="3282" spans="1:13">
      <c r="A3282" t="s">
        <v>3990</v>
      </c>
      <c r="B3282" t="s">
        <v>3993</v>
      </c>
      <c r="C3282" t="s">
        <v>112</v>
      </c>
      <c r="D3282">
        <v>4</v>
      </c>
      <c r="E3282">
        <v>0</v>
      </c>
      <c r="F3282">
        <v>0</v>
      </c>
      <c r="H3282" t="s">
        <v>103</v>
      </c>
      <c r="I3282">
        <f t="shared" si="153"/>
        <v>0</v>
      </c>
      <c r="J3282">
        <f t="shared" si="154"/>
        <v>0</v>
      </c>
      <c r="L3282" t="str">
        <f t="shared" si="155"/>
        <v>5357MCBEAN POUND</v>
      </c>
      <c r="M3282" t="s">
        <v>3992</v>
      </c>
    </row>
    <row r="3283" spans="1:13">
      <c r="A3283" t="s">
        <v>3990</v>
      </c>
      <c r="B3283" t="s">
        <v>3994</v>
      </c>
      <c r="C3283" t="s">
        <v>112</v>
      </c>
      <c r="D3283">
        <v>4</v>
      </c>
      <c r="E3283">
        <v>0</v>
      </c>
      <c r="F3283">
        <v>0</v>
      </c>
      <c r="H3283" t="s">
        <v>103</v>
      </c>
      <c r="I3283">
        <f t="shared" si="153"/>
        <v>0</v>
      </c>
      <c r="J3283">
        <f t="shared" si="154"/>
        <v>0</v>
      </c>
      <c r="L3283" t="str">
        <f t="shared" si="155"/>
        <v>5357MOORUNDIE</v>
      </c>
      <c r="M3283" t="s">
        <v>3992</v>
      </c>
    </row>
    <row r="3284" spans="1:13">
      <c r="A3284" t="s">
        <v>3990</v>
      </c>
      <c r="B3284" t="s">
        <v>3995</v>
      </c>
      <c r="C3284" t="s">
        <v>112</v>
      </c>
      <c r="D3284">
        <v>4</v>
      </c>
      <c r="E3284">
        <v>0</v>
      </c>
      <c r="F3284">
        <v>0</v>
      </c>
      <c r="H3284" t="s">
        <v>103</v>
      </c>
      <c r="I3284">
        <f t="shared" si="153"/>
        <v>0</v>
      </c>
      <c r="J3284">
        <f t="shared" si="154"/>
        <v>0</v>
      </c>
      <c r="L3284" t="str">
        <f t="shared" si="155"/>
        <v>5357NEW WELL</v>
      </c>
      <c r="M3284" t="s">
        <v>3992</v>
      </c>
    </row>
    <row r="3285" spans="1:13">
      <c r="A3285" t="s">
        <v>3990</v>
      </c>
      <c r="B3285" t="s">
        <v>3996</v>
      </c>
      <c r="C3285" t="s">
        <v>112</v>
      </c>
      <c r="D3285">
        <v>4</v>
      </c>
      <c r="E3285">
        <v>0</v>
      </c>
      <c r="F3285">
        <v>0</v>
      </c>
      <c r="H3285" t="s">
        <v>103</v>
      </c>
      <c r="I3285">
        <f t="shared" si="153"/>
        <v>0</v>
      </c>
      <c r="J3285">
        <f t="shared" si="154"/>
        <v>0</v>
      </c>
      <c r="L3285" t="str">
        <f t="shared" si="155"/>
        <v>5357NOTTS WELL</v>
      </c>
      <c r="M3285" t="s">
        <v>3992</v>
      </c>
    </row>
    <row r="3286" spans="1:13">
      <c r="A3286" t="s">
        <v>3990</v>
      </c>
      <c r="B3286" t="s">
        <v>3997</v>
      </c>
      <c r="C3286" t="s">
        <v>112</v>
      </c>
      <c r="D3286">
        <v>4</v>
      </c>
      <c r="E3286">
        <v>0</v>
      </c>
      <c r="F3286">
        <v>0</v>
      </c>
      <c r="H3286" t="s">
        <v>103</v>
      </c>
      <c r="I3286">
        <f t="shared" si="153"/>
        <v>0</v>
      </c>
      <c r="J3286">
        <f t="shared" si="154"/>
        <v>0</v>
      </c>
      <c r="L3286" t="str">
        <f t="shared" si="155"/>
        <v>5357PAISLEY</v>
      </c>
      <c r="M3286" t="s">
        <v>3992</v>
      </c>
    </row>
    <row r="3287" spans="1:13">
      <c r="A3287" t="s">
        <v>3990</v>
      </c>
      <c r="B3287" t="s">
        <v>3998</v>
      </c>
      <c r="C3287" t="s">
        <v>112</v>
      </c>
      <c r="D3287">
        <v>4</v>
      </c>
      <c r="E3287">
        <v>0</v>
      </c>
      <c r="F3287">
        <v>0</v>
      </c>
      <c r="H3287" t="s">
        <v>103</v>
      </c>
      <c r="I3287">
        <f t="shared" si="153"/>
        <v>0</v>
      </c>
      <c r="J3287">
        <f t="shared" si="154"/>
        <v>0</v>
      </c>
      <c r="L3287" t="str">
        <f t="shared" si="155"/>
        <v>5357WIGLEY FLAT</v>
      </c>
      <c r="M3287" t="s">
        <v>3992</v>
      </c>
    </row>
    <row r="3288" spans="1:13">
      <c r="A3288" t="s">
        <v>3999</v>
      </c>
      <c r="B3288" t="s">
        <v>4000</v>
      </c>
      <c r="C3288" t="s">
        <v>112</v>
      </c>
      <c r="D3288">
        <v>4</v>
      </c>
      <c r="E3288">
        <v>0</v>
      </c>
      <c r="F3288">
        <v>0</v>
      </c>
      <c r="H3288" t="s">
        <v>103</v>
      </c>
      <c r="I3288">
        <f t="shared" si="153"/>
        <v>0</v>
      </c>
      <c r="J3288">
        <f t="shared" si="154"/>
        <v>0</v>
      </c>
      <c r="L3288" t="str">
        <f t="shared" si="155"/>
        <v>5356ANNADALE</v>
      </c>
      <c r="M3288" t="s">
        <v>3299</v>
      </c>
    </row>
    <row r="3289" spans="1:13">
      <c r="A3289" t="s">
        <v>3999</v>
      </c>
      <c r="B3289" t="s">
        <v>4001</v>
      </c>
      <c r="C3289" t="s">
        <v>112</v>
      </c>
      <c r="D3289">
        <v>4</v>
      </c>
      <c r="E3289">
        <v>0</v>
      </c>
      <c r="F3289">
        <v>0</v>
      </c>
      <c r="H3289" t="s">
        <v>103</v>
      </c>
      <c r="I3289">
        <f t="shared" si="153"/>
        <v>0</v>
      </c>
      <c r="J3289">
        <f t="shared" si="154"/>
        <v>0</v>
      </c>
      <c r="L3289" t="str">
        <f t="shared" si="155"/>
        <v>5356DUTTON</v>
      </c>
      <c r="M3289" t="s">
        <v>3299</v>
      </c>
    </row>
    <row r="3290" spans="1:13">
      <c r="A3290" t="s">
        <v>3999</v>
      </c>
      <c r="B3290" t="s">
        <v>4002</v>
      </c>
      <c r="C3290" t="s">
        <v>112</v>
      </c>
      <c r="D3290">
        <v>4</v>
      </c>
      <c r="E3290">
        <v>0</v>
      </c>
      <c r="F3290">
        <v>0</v>
      </c>
      <c r="H3290" t="s">
        <v>103</v>
      </c>
      <c r="I3290">
        <f t="shared" si="153"/>
        <v>0</v>
      </c>
      <c r="J3290">
        <f t="shared" si="154"/>
        <v>0</v>
      </c>
      <c r="L3290" t="str">
        <f t="shared" si="155"/>
        <v>5356DUTTON EAST</v>
      </c>
      <c r="M3290" t="s">
        <v>3299</v>
      </c>
    </row>
    <row r="3291" spans="1:13">
      <c r="A3291" t="s">
        <v>3999</v>
      </c>
      <c r="B3291" t="s">
        <v>4003</v>
      </c>
      <c r="C3291" t="s">
        <v>112</v>
      </c>
      <c r="D3291">
        <v>4</v>
      </c>
      <c r="E3291">
        <v>0</v>
      </c>
      <c r="F3291">
        <v>0</v>
      </c>
      <c r="H3291" t="s">
        <v>103</v>
      </c>
      <c r="I3291">
        <f t="shared" si="153"/>
        <v>0</v>
      </c>
      <c r="J3291">
        <f t="shared" si="154"/>
        <v>0</v>
      </c>
      <c r="L3291" t="str">
        <f t="shared" si="155"/>
        <v>5356SANDLETON</v>
      </c>
      <c r="M3291" t="s">
        <v>3299</v>
      </c>
    </row>
    <row r="3292" spans="1:13">
      <c r="A3292" t="s">
        <v>3999</v>
      </c>
      <c r="B3292" t="s">
        <v>4004</v>
      </c>
      <c r="C3292" t="s">
        <v>112</v>
      </c>
      <c r="D3292">
        <v>4</v>
      </c>
      <c r="E3292">
        <v>0</v>
      </c>
      <c r="F3292">
        <v>0</v>
      </c>
      <c r="H3292" t="s">
        <v>103</v>
      </c>
      <c r="I3292">
        <f t="shared" si="153"/>
        <v>0</v>
      </c>
      <c r="J3292">
        <f t="shared" si="154"/>
        <v>0</v>
      </c>
      <c r="L3292" t="str">
        <f t="shared" si="155"/>
        <v>5356ST KITTS</v>
      </c>
      <c r="M3292" t="s">
        <v>3299</v>
      </c>
    </row>
    <row r="3293" spans="1:13">
      <c r="A3293" t="s">
        <v>3999</v>
      </c>
      <c r="B3293" t="s">
        <v>4005</v>
      </c>
      <c r="C3293" t="s">
        <v>112</v>
      </c>
      <c r="D3293">
        <v>4</v>
      </c>
      <c r="E3293">
        <v>0</v>
      </c>
      <c r="F3293">
        <v>0</v>
      </c>
      <c r="H3293" t="s">
        <v>103</v>
      </c>
      <c r="I3293">
        <f t="shared" si="153"/>
        <v>0</v>
      </c>
      <c r="J3293">
        <f t="shared" si="154"/>
        <v>0</v>
      </c>
      <c r="L3293" t="str">
        <f t="shared" si="155"/>
        <v>5356STEINFELD</v>
      </c>
      <c r="M3293" t="s">
        <v>3299</v>
      </c>
    </row>
    <row r="3294" spans="1:13">
      <c r="A3294" t="s">
        <v>3999</v>
      </c>
      <c r="B3294" t="s">
        <v>4006</v>
      </c>
      <c r="C3294" t="s">
        <v>112</v>
      </c>
      <c r="D3294">
        <v>4</v>
      </c>
      <c r="E3294">
        <v>0</v>
      </c>
      <c r="F3294">
        <v>0</v>
      </c>
      <c r="H3294" t="s">
        <v>103</v>
      </c>
      <c r="I3294">
        <f t="shared" si="153"/>
        <v>0</v>
      </c>
      <c r="J3294">
        <f t="shared" si="154"/>
        <v>0</v>
      </c>
      <c r="L3294" t="str">
        <f t="shared" si="155"/>
        <v>5356TRURO</v>
      </c>
      <c r="M3294" t="s">
        <v>3299</v>
      </c>
    </row>
    <row r="3295" spans="1:13">
      <c r="A3295" t="s">
        <v>4007</v>
      </c>
      <c r="B3295" t="s">
        <v>4008</v>
      </c>
      <c r="C3295" t="s">
        <v>112</v>
      </c>
      <c r="D3295">
        <v>4</v>
      </c>
      <c r="E3295">
        <v>0</v>
      </c>
      <c r="F3295">
        <v>0</v>
      </c>
      <c r="H3295" t="s">
        <v>103</v>
      </c>
      <c r="I3295">
        <f t="shared" si="153"/>
        <v>0</v>
      </c>
      <c r="J3295">
        <f t="shared" si="154"/>
        <v>0</v>
      </c>
      <c r="L3295" t="str">
        <f t="shared" si="155"/>
        <v>5355DAVEYSTON</v>
      </c>
      <c r="M3295" t="s">
        <v>3299</v>
      </c>
    </row>
    <row r="3296" spans="1:13">
      <c r="A3296" t="s">
        <v>4007</v>
      </c>
      <c r="B3296" t="s">
        <v>4009</v>
      </c>
      <c r="C3296" t="s">
        <v>112</v>
      </c>
      <c r="D3296">
        <v>4</v>
      </c>
      <c r="E3296">
        <v>0</v>
      </c>
      <c r="F3296">
        <v>0</v>
      </c>
      <c r="H3296" t="s">
        <v>103</v>
      </c>
      <c r="I3296">
        <f t="shared" si="153"/>
        <v>0</v>
      </c>
      <c r="J3296">
        <f t="shared" si="154"/>
        <v>0</v>
      </c>
      <c r="L3296" t="str">
        <f t="shared" si="155"/>
        <v>5355EBENEZER</v>
      </c>
      <c r="M3296" t="s">
        <v>3299</v>
      </c>
    </row>
    <row r="3297" spans="1:13">
      <c r="A3297" t="s">
        <v>4007</v>
      </c>
      <c r="B3297" t="s">
        <v>4010</v>
      </c>
      <c r="C3297" t="s">
        <v>112</v>
      </c>
      <c r="D3297">
        <v>2</v>
      </c>
      <c r="E3297">
        <v>0</v>
      </c>
      <c r="F3297">
        <v>2</v>
      </c>
      <c r="H3297" t="s">
        <v>103</v>
      </c>
      <c r="I3297">
        <f t="shared" si="153"/>
        <v>0</v>
      </c>
      <c r="J3297">
        <f t="shared" si="154"/>
        <v>0</v>
      </c>
      <c r="L3297" t="str">
        <f t="shared" si="155"/>
        <v>5355LIGHT PASS</v>
      </c>
      <c r="M3297" t="s">
        <v>3299</v>
      </c>
    </row>
    <row r="3298" spans="1:13">
      <c r="A3298" t="s">
        <v>4007</v>
      </c>
      <c r="B3298" t="s">
        <v>4011</v>
      </c>
      <c r="C3298" t="s">
        <v>112</v>
      </c>
      <c r="D3298">
        <v>2</v>
      </c>
      <c r="E3298">
        <v>0</v>
      </c>
      <c r="F3298">
        <v>2</v>
      </c>
      <c r="H3298" t="s">
        <v>103</v>
      </c>
      <c r="I3298">
        <f t="shared" si="153"/>
        <v>0</v>
      </c>
      <c r="J3298">
        <f t="shared" si="154"/>
        <v>0</v>
      </c>
      <c r="L3298" t="str">
        <f t="shared" si="155"/>
        <v>5355MARANANGA</v>
      </c>
      <c r="M3298" t="s">
        <v>3299</v>
      </c>
    </row>
    <row r="3299" spans="1:13">
      <c r="A3299" t="s">
        <v>4007</v>
      </c>
      <c r="B3299" t="s">
        <v>4012</v>
      </c>
      <c r="C3299" t="s">
        <v>112</v>
      </c>
      <c r="D3299">
        <v>2</v>
      </c>
      <c r="E3299">
        <v>0</v>
      </c>
      <c r="F3299">
        <v>2</v>
      </c>
      <c r="H3299" t="s">
        <v>103</v>
      </c>
      <c r="I3299">
        <f t="shared" si="153"/>
        <v>0</v>
      </c>
      <c r="J3299">
        <f t="shared" si="154"/>
        <v>0</v>
      </c>
      <c r="L3299" t="str">
        <f t="shared" si="155"/>
        <v>5355MOPPA</v>
      </c>
      <c r="M3299" t="s">
        <v>3299</v>
      </c>
    </row>
    <row r="3300" spans="1:13">
      <c r="A3300" t="s">
        <v>4007</v>
      </c>
      <c r="B3300" t="s">
        <v>4013</v>
      </c>
      <c r="C3300" t="s">
        <v>112</v>
      </c>
      <c r="D3300">
        <v>2</v>
      </c>
      <c r="E3300">
        <v>0</v>
      </c>
      <c r="F3300">
        <v>2</v>
      </c>
      <c r="H3300" t="s">
        <v>103</v>
      </c>
      <c r="I3300">
        <f t="shared" si="153"/>
        <v>0</v>
      </c>
      <c r="J3300">
        <f t="shared" si="154"/>
        <v>0</v>
      </c>
      <c r="L3300" t="str">
        <f t="shared" si="155"/>
        <v>5355NURIOOTPA</v>
      </c>
      <c r="M3300" t="s">
        <v>3299</v>
      </c>
    </row>
    <row r="3301" spans="1:13">
      <c r="A3301" t="s">
        <v>4007</v>
      </c>
      <c r="B3301" t="s">
        <v>4014</v>
      </c>
      <c r="C3301" t="s">
        <v>112</v>
      </c>
      <c r="D3301">
        <v>4</v>
      </c>
      <c r="E3301">
        <v>0</v>
      </c>
      <c r="F3301">
        <v>0</v>
      </c>
      <c r="H3301" t="s">
        <v>103</v>
      </c>
      <c r="I3301">
        <f t="shared" si="153"/>
        <v>0</v>
      </c>
      <c r="J3301">
        <f t="shared" si="154"/>
        <v>0</v>
      </c>
      <c r="L3301" t="str">
        <f t="shared" si="155"/>
        <v>5355SEPPELTSFIELD</v>
      </c>
      <c r="M3301" t="s">
        <v>3299</v>
      </c>
    </row>
    <row r="3302" spans="1:13">
      <c r="A3302" t="s">
        <v>4007</v>
      </c>
      <c r="B3302" t="s">
        <v>4015</v>
      </c>
      <c r="C3302" t="s">
        <v>112</v>
      </c>
      <c r="D3302">
        <v>2</v>
      </c>
      <c r="E3302">
        <v>0</v>
      </c>
      <c r="F3302">
        <v>2</v>
      </c>
      <c r="H3302" t="s">
        <v>103</v>
      </c>
      <c r="I3302">
        <f t="shared" si="153"/>
        <v>0</v>
      </c>
      <c r="J3302">
        <f t="shared" si="154"/>
        <v>0</v>
      </c>
      <c r="L3302" t="str">
        <f t="shared" si="155"/>
        <v>5355STOCKWELL</v>
      </c>
      <c r="M3302" t="s">
        <v>3299</v>
      </c>
    </row>
    <row r="3303" spans="1:13">
      <c r="A3303" t="s">
        <v>4016</v>
      </c>
      <c r="B3303" t="s">
        <v>4017</v>
      </c>
      <c r="C3303" t="s">
        <v>112</v>
      </c>
      <c r="D3303">
        <v>4</v>
      </c>
      <c r="E3303">
        <v>0</v>
      </c>
      <c r="F3303">
        <v>0</v>
      </c>
      <c r="H3303" t="s">
        <v>103</v>
      </c>
      <c r="I3303">
        <f t="shared" si="153"/>
        <v>0</v>
      </c>
      <c r="J3303">
        <f t="shared" si="154"/>
        <v>0</v>
      </c>
      <c r="L3303" t="str">
        <f t="shared" si="155"/>
        <v>5354BAKARA</v>
      </c>
      <c r="M3303" t="s">
        <v>3992</v>
      </c>
    </row>
    <row r="3304" spans="1:13">
      <c r="A3304" t="s">
        <v>4016</v>
      </c>
      <c r="B3304" t="s">
        <v>4018</v>
      </c>
      <c r="C3304" t="s">
        <v>112</v>
      </c>
      <c r="D3304">
        <v>4</v>
      </c>
      <c r="E3304">
        <v>0</v>
      </c>
      <c r="F3304">
        <v>0</v>
      </c>
      <c r="H3304" t="s">
        <v>103</v>
      </c>
      <c r="I3304">
        <f t="shared" si="153"/>
        <v>0</v>
      </c>
      <c r="J3304">
        <f t="shared" si="154"/>
        <v>0</v>
      </c>
      <c r="L3304" t="str">
        <f t="shared" si="155"/>
        <v>5354BAKARA WELL</v>
      </c>
      <c r="M3304" t="s">
        <v>3992</v>
      </c>
    </row>
    <row r="3305" spans="1:13">
      <c r="A3305" t="s">
        <v>4016</v>
      </c>
      <c r="B3305" t="s">
        <v>4019</v>
      </c>
      <c r="C3305" t="s">
        <v>112</v>
      </c>
      <c r="D3305">
        <v>4</v>
      </c>
      <c r="E3305">
        <v>0</v>
      </c>
      <c r="F3305">
        <v>0</v>
      </c>
      <c r="H3305" t="s">
        <v>103</v>
      </c>
      <c r="I3305">
        <f t="shared" si="153"/>
        <v>0</v>
      </c>
      <c r="J3305">
        <f t="shared" si="154"/>
        <v>0</v>
      </c>
      <c r="L3305" t="str">
        <f t="shared" si="155"/>
        <v>5354FISHER</v>
      </c>
      <c r="M3305" t="s">
        <v>3992</v>
      </c>
    </row>
    <row r="3306" spans="1:13">
      <c r="A3306" t="s">
        <v>4016</v>
      </c>
      <c r="B3306" t="s">
        <v>4020</v>
      </c>
      <c r="C3306" t="s">
        <v>112</v>
      </c>
      <c r="D3306">
        <v>4</v>
      </c>
      <c r="E3306">
        <v>0</v>
      </c>
      <c r="F3306">
        <v>0</v>
      </c>
      <c r="H3306" t="s">
        <v>103</v>
      </c>
      <c r="I3306">
        <f t="shared" si="153"/>
        <v>0</v>
      </c>
      <c r="J3306">
        <f t="shared" si="154"/>
        <v>0</v>
      </c>
      <c r="L3306" t="str">
        <f t="shared" si="155"/>
        <v>5354GREENWAYS LANDING</v>
      </c>
      <c r="M3306" t="s">
        <v>3992</v>
      </c>
    </row>
    <row r="3307" spans="1:13">
      <c r="A3307" t="s">
        <v>4016</v>
      </c>
      <c r="B3307" t="s">
        <v>4021</v>
      </c>
      <c r="C3307" t="s">
        <v>112</v>
      </c>
      <c r="D3307">
        <v>4</v>
      </c>
      <c r="E3307">
        <v>0</v>
      </c>
      <c r="F3307">
        <v>0</v>
      </c>
      <c r="H3307" t="s">
        <v>103</v>
      </c>
      <c r="I3307">
        <f t="shared" si="153"/>
        <v>0</v>
      </c>
      <c r="J3307">
        <f t="shared" si="154"/>
        <v>0</v>
      </c>
      <c r="L3307" t="str">
        <f t="shared" si="155"/>
        <v>5354LANGS LANDING</v>
      </c>
      <c r="M3307" t="s">
        <v>3992</v>
      </c>
    </row>
    <row r="3308" spans="1:13">
      <c r="A3308" t="s">
        <v>4016</v>
      </c>
      <c r="B3308" t="s">
        <v>4022</v>
      </c>
      <c r="C3308" t="s">
        <v>112</v>
      </c>
      <c r="D3308">
        <v>4</v>
      </c>
      <c r="E3308">
        <v>0</v>
      </c>
      <c r="F3308">
        <v>0</v>
      </c>
      <c r="H3308" t="s">
        <v>103</v>
      </c>
      <c r="I3308">
        <f t="shared" si="153"/>
        <v>0</v>
      </c>
      <c r="J3308">
        <f t="shared" si="154"/>
        <v>0</v>
      </c>
      <c r="L3308" t="str">
        <f t="shared" si="155"/>
        <v>5354MARKS LANDING</v>
      </c>
      <c r="M3308" t="s">
        <v>3992</v>
      </c>
    </row>
    <row r="3309" spans="1:13">
      <c r="A3309" t="s">
        <v>4016</v>
      </c>
      <c r="B3309" t="s">
        <v>4023</v>
      </c>
      <c r="C3309" t="s">
        <v>112</v>
      </c>
      <c r="D3309">
        <v>4</v>
      </c>
      <c r="E3309">
        <v>0</v>
      </c>
      <c r="F3309">
        <v>0</v>
      </c>
      <c r="H3309" t="s">
        <v>103</v>
      </c>
      <c r="I3309">
        <f t="shared" si="153"/>
        <v>0</v>
      </c>
      <c r="J3309">
        <f t="shared" si="154"/>
        <v>0</v>
      </c>
      <c r="L3309" t="str">
        <f t="shared" si="155"/>
        <v>5354NAIDIA</v>
      </c>
      <c r="M3309" t="s">
        <v>3992</v>
      </c>
    </row>
    <row r="3310" spans="1:13">
      <c r="A3310" t="s">
        <v>4016</v>
      </c>
      <c r="B3310" t="s">
        <v>4024</v>
      </c>
      <c r="C3310" t="s">
        <v>112</v>
      </c>
      <c r="D3310">
        <v>4</v>
      </c>
      <c r="E3310">
        <v>0</v>
      </c>
      <c r="F3310">
        <v>0</v>
      </c>
      <c r="H3310" t="s">
        <v>103</v>
      </c>
      <c r="I3310">
        <f t="shared" si="153"/>
        <v>0</v>
      </c>
      <c r="J3310">
        <f t="shared" si="154"/>
        <v>0</v>
      </c>
      <c r="L3310" t="str">
        <f t="shared" si="155"/>
        <v>5354PUNYELROO</v>
      </c>
      <c r="M3310" t="s">
        <v>3992</v>
      </c>
    </row>
    <row r="3311" spans="1:13">
      <c r="A3311" t="s">
        <v>4016</v>
      </c>
      <c r="B3311" t="s">
        <v>4025</v>
      </c>
      <c r="C3311" t="s">
        <v>112</v>
      </c>
      <c r="D3311">
        <v>4</v>
      </c>
      <c r="E3311">
        <v>0</v>
      </c>
      <c r="F3311">
        <v>0</v>
      </c>
      <c r="H3311" t="s">
        <v>103</v>
      </c>
      <c r="I3311">
        <f t="shared" si="153"/>
        <v>0</v>
      </c>
      <c r="J3311">
        <f t="shared" si="154"/>
        <v>0</v>
      </c>
      <c r="L3311" t="str">
        <f t="shared" si="155"/>
        <v>5354SWAN REACH</v>
      </c>
      <c r="M3311" t="s">
        <v>3992</v>
      </c>
    </row>
    <row r="3312" spans="1:13">
      <c r="A3312" t="s">
        <v>4026</v>
      </c>
      <c r="B3312" t="s">
        <v>4027</v>
      </c>
      <c r="C3312" t="s">
        <v>112</v>
      </c>
      <c r="D3312">
        <v>2</v>
      </c>
      <c r="E3312">
        <v>0</v>
      </c>
      <c r="F3312">
        <v>2</v>
      </c>
      <c r="H3312" t="s">
        <v>103</v>
      </c>
      <c r="I3312">
        <f t="shared" si="153"/>
        <v>0</v>
      </c>
      <c r="J3312">
        <f t="shared" si="154"/>
        <v>0</v>
      </c>
      <c r="L3312" t="str">
        <f t="shared" si="155"/>
        <v>5353ANGASTON</v>
      </c>
      <c r="M3312" t="s">
        <v>3299</v>
      </c>
    </row>
    <row r="3313" spans="1:13">
      <c r="A3313" t="s">
        <v>4026</v>
      </c>
      <c r="B3313" t="s">
        <v>4028</v>
      </c>
      <c r="C3313" t="s">
        <v>112</v>
      </c>
      <c r="D3313">
        <v>4</v>
      </c>
      <c r="E3313">
        <v>0</v>
      </c>
      <c r="F3313">
        <v>0</v>
      </c>
      <c r="H3313" t="s">
        <v>103</v>
      </c>
      <c r="I3313">
        <f t="shared" si="153"/>
        <v>0</v>
      </c>
      <c r="J3313">
        <f t="shared" si="154"/>
        <v>0</v>
      </c>
      <c r="L3313" t="str">
        <f t="shared" si="155"/>
        <v>5353BLACK HILL</v>
      </c>
      <c r="M3313" t="s">
        <v>3299</v>
      </c>
    </row>
    <row r="3314" spans="1:13">
      <c r="A3314" t="s">
        <v>4026</v>
      </c>
      <c r="B3314" t="s">
        <v>4029</v>
      </c>
      <c r="C3314" t="s">
        <v>112</v>
      </c>
      <c r="D3314">
        <v>4</v>
      </c>
      <c r="E3314">
        <v>0</v>
      </c>
      <c r="F3314">
        <v>0</v>
      </c>
      <c r="H3314" t="s">
        <v>103</v>
      </c>
      <c r="I3314">
        <f t="shared" si="153"/>
        <v>0</v>
      </c>
      <c r="J3314">
        <f t="shared" si="154"/>
        <v>0</v>
      </c>
      <c r="L3314" t="str">
        <f t="shared" si="155"/>
        <v>5353CAMBRAI</v>
      </c>
      <c r="M3314" t="s">
        <v>3299</v>
      </c>
    </row>
    <row r="3315" spans="1:13">
      <c r="A3315" t="s">
        <v>4026</v>
      </c>
      <c r="B3315" t="s">
        <v>4030</v>
      </c>
      <c r="C3315" t="s">
        <v>112</v>
      </c>
      <c r="D3315">
        <v>4</v>
      </c>
      <c r="E3315">
        <v>0</v>
      </c>
      <c r="F3315">
        <v>0</v>
      </c>
      <c r="H3315" t="s">
        <v>103</v>
      </c>
      <c r="I3315">
        <f t="shared" si="153"/>
        <v>0</v>
      </c>
      <c r="J3315">
        <f t="shared" si="154"/>
        <v>0</v>
      </c>
      <c r="L3315" t="str">
        <f t="shared" si="155"/>
        <v>5353FLAXMAN VALLEY</v>
      </c>
      <c r="M3315" t="s">
        <v>3299</v>
      </c>
    </row>
    <row r="3316" spans="1:13">
      <c r="A3316" t="s">
        <v>4026</v>
      </c>
      <c r="B3316" t="s">
        <v>4031</v>
      </c>
      <c r="C3316" t="s">
        <v>112</v>
      </c>
      <c r="D3316">
        <v>4</v>
      </c>
      <c r="E3316">
        <v>0</v>
      </c>
      <c r="F3316">
        <v>0</v>
      </c>
      <c r="H3316" t="s">
        <v>103</v>
      </c>
      <c r="I3316">
        <f t="shared" si="153"/>
        <v>0</v>
      </c>
      <c r="J3316">
        <f t="shared" si="154"/>
        <v>0</v>
      </c>
      <c r="L3316" t="str">
        <f t="shared" si="155"/>
        <v>5353KEYNETON</v>
      </c>
      <c r="M3316" t="s">
        <v>3299</v>
      </c>
    </row>
    <row r="3317" spans="1:13">
      <c r="A3317" t="s">
        <v>4026</v>
      </c>
      <c r="B3317" t="s">
        <v>4032</v>
      </c>
      <c r="C3317" t="s">
        <v>112</v>
      </c>
      <c r="D3317">
        <v>4</v>
      </c>
      <c r="E3317">
        <v>0</v>
      </c>
      <c r="F3317">
        <v>0</v>
      </c>
      <c r="H3317" t="s">
        <v>103</v>
      </c>
      <c r="I3317">
        <f t="shared" si="153"/>
        <v>0</v>
      </c>
      <c r="J3317">
        <f t="shared" si="154"/>
        <v>0</v>
      </c>
      <c r="L3317" t="str">
        <f t="shared" si="155"/>
        <v>5353KONGOLIA</v>
      </c>
      <c r="M3317" t="s">
        <v>3299</v>
      </c>
    </row>
    <row r="3318" spans="1:13">
      <c r="A3318" t="s">
        <v>4026</v>
      </c>
      <c r="B3318" t="s">
        <v>4033</v>
      </c>
      <c r="C3318" t="s">
        <v>112</v>
      </c>
      <c r="D3318">
        <v>4</v>
      </c>
      <c r="E3318">
        <v>0</v>
      </c>
      <c r="F3318">
        <v>0</v>
      </c>
      <c r="H3318" t="s">
        <v>103</v>
      </c>
      <c r="I3318">
        <f t="shared" si="153"/>
        <v>0</v>
      </c>
      <c r="J3318">
        <f t="shared" si="154"/>
        <v>0</v>
      </c>
      <c r="L3318" t="str">
        <f t="shared" si="155"/>
        <v>5353MOCULTA</v>
      </c>
      <c r="M3318" t="s">
        <v>3299</v>
      </c>
    </row>
    <row r="3319" spans="1:13">
      <c r="A3319" t="s">
        <v>4026</v>
      </c>
      <c r="B3319" t="s">
        <v>4034</v>
      </c>
      <c r="C3319" t="s">
        <v>112</v>
      </c>
      <c r="D3319">
        <v>4</v>
      </c>
      <c r="E3319">
        <v>0</v>
      </c>
      <c r="F3319">
        <v>0</v>
      </c>
      <c r="H3319" t="s">
        <v>103</v>
      </c>
      <c r="I3319">
        <f t="shared" si="153"/>
        <v>0</v>
      </c>
      <c r="J3319">
        <f t="shared" si="154"/>
        <v>0</v>
      </c>
      <c r="L3319" t="str">
        <f t="shared" si="155"/>
        <v>5353MOUNT MCKENZIE</v>
      </c>
      <c r="M3319" t="s">
        <v>3299</v>
      </c>
    </row>
    <row r="3320" spans="1:13">
      <c r="A3320" t="s">
        <v>4026</v>
      </c>
      <c r="B3320" t="s">
        <v>4035</v>
      </c>
      <c r="C3320" t="s">
        <v>112</v>
      </c>
      <c r="D3320">
        <v>4</v>
      </c>
      <c r="E3320">
        <v>0</v>
      </c>
      <c r="F3320">
        <v>0</v>
      </c>
      <c r="H3320" t="s">
        <v>103</v>
      </c>
      <c r="I3320">
        <f t="shared" si="153"/>
        <v>0</v>
      </c>
      <c r="J3320">
        <f t="shared" si="154"/>
        <v>0</v>
      </c>
      <c r="L3320" t="str">
        <f t="shared" si="155"/>
        <v>5353PENRICE</v>
      </c>
      <c r="M3320" t="s">
        <v>3299</v>
      </c>
    </row>
    <row r="3321" spans="1:13">
      <c r="A3321" t="s">
        <v>4026</v>
      </c>
      <c r="B3321" t="s">
        <v>4036</v>
      </c>
      <c r="C3321" t="s">
        <v>112</v>
      </c>
      <c r="D3321">
        <v>4</v>
      </c>
      <c r="E3321">
        <v>0</v>
      </c>
      <c r="F3321">
        <v>0</v>
      </c>
      <c r="H3321" t="s">
        <v>103</v>
      </c>
      <c r="I3321">
        <f t="shared" si="153"/>
        <v>0</v>
      </c>
      <c r="J3321">
        <f t="shared" si="154"/>
        <v>0</v>
      </c>
      <c r="L3321" t="str">
        <f t="shared" si="155"/>
        <v>5353SEDAN</v>
      </c>
      <c r="M3321" t="s">
        <v>3299</v>
      </c>
    </row>
    <row r="3322" spans="1:13">
      <c r="A3322" t="s">
        <v>4026</v>
      </c>
      <c r="B3322" t="s">
        <v>4037</v>
      </c>
      <c r="C3322" t="s">
        <v>112</v>
      </c>
      <c r="D3322">
        <v>4</v>
      </c>
      <c r="E3322">
        <v>0</v>
      </c>
      <c r="F3322">
        <v>0</v>
      </c>
      <c r="H3322" t="s">
        <v>103</v>
      </c>
      <c r="I3322">
        <f t="shared" si="153"/>
        <v>0</v>
      </c>
      <c r="J3322">
        <f t="shared" si="154"/>
        <v>0</v>
      </c>
      <c r="L3322" t="str">
        <f t="shared" si="155"/>
        <v>5353SUNNYDALE</v>
      </c>
      <c r="M3322" t="s">
        <v>3299</v>
      </c>
    </row>
    <row r="3323" spans="1:13">
      <c r="A3323" t="s">
        <v>4026</v>
      </c>
      <c r="B3323" t="s">
        <v>4038</v>
      </c>
      <c r="C3323" t="s">
        <v>112</v>
      </c>
      <c r="D3323">
        <v>4</v>
      </c>
      <c r="E3323">
        <v>0</v>
      </c>
      <c r="F3323">
        <v>0</v>
      </c>
      <c r="H3323" t="s">
        <v>103</v>
      </c>
      <c r="I3323">
        <f t="shared" si="153"/>
        <v>0</v>
      </c>
      <c r="J3323">
        <f t="shared" si="154"/>
        <v>0</v>
      </c>
      <c r="L3323" t="str">
        <f t="shared" si="155"/>
        <v>5353TOWITTA</v>
      </c>
      <c r="M3323" t="s">
        <v>3299</v>
      </c>
    </row>
    <row r="3324" spans="1:13">
      <c r="A3324" t="s">
        <v>4039</v>
      </c>
      <c r="B3324" t="s">
        <v>4040</v>
      </c>
      <c r="C3324" t="s">
        <v>112</v>
      </c>
      <c r="D3324">
        <v>2</v>
      </c>
      <c r="E3324">
        <v>0</v>
      </c>
      <c r="F3324">
        <v>2</v>
      </c>
      <c r="H3324" t="s">
        <v>103</v>
      </c>
      <c r="I3324">
        <f t="shared" si="153"/>
        <v>0</v>
      </c>
      <c r="J3324">
        <f t="shared" si="154"/>
        <v>0</v>
      </c>
      <c r="L3324" t="str">
        <f t="shared" si="155"/>
        <v>5352BETHANY</v>
      </c>
      <c r="M3324" t="s">
        <v>3299</v>
      </c>
    </row>
    <row r="3325" spans="1:13">
      <c r="A3325" t="s">
        <v>4039</v>
      </c>
      <c r="B3325" t="s">
        <v>4041</v>
      </c>
      <c r="C3325" t="s">
        <v>112</v>
      </c>
      <c r="D3325">
        <v>2</v>
      </c>
      <c r="E3325">
        <v>0</v>
      </c>
      <c r="F3325">
        <v>2</v>
      </c>
      <c r="H3325" t="s">
        <v>103</v>
      </c>
      <c r="I3325">
        <f t="shared" si="153"/>
        <v>0</v>
      </c>
      <c r="J3325">
        <f t="shared" si="154"/>
        <v>0</v>
      </c>
      <c r="L3325" t="str">
        <f t="shared" si="155"/>
        <v>5352GOMERSAL</v>
      </c>
      <c r="M3325" t="s">
        <v>3299</v>
      </c>
    </row>
    <row r="3326" spans="1:13">
      <c r="A3326" t="s">
        <v>4039</v>
      </c>
      <c r="B3326" t="s">
        <v>4042</v>
      </c>
      <c r="C3326" t="s">
        <v>112</v>
      </c>
      <c r="D3326">
        <v>4</v>
      </c>
      <c r="E3326">
        <v>0</v>
      </c>
      <c r="F3326">
        <v>0</v>
      </c>
      <c r="H3326" t="s">
        <v>103</v>
      </c>
      <c r="I3326">
        <f t="shared" si="153"/>
        <v>0</v>
      </c>
      <c r="J3326">
        <f t="shared" si="154"/>
        <v>0</v>
      </c>
      <c r="L3326" t="str">
        <f t="shared" si="155"/>
        <v>5352KRONDORF</v>
      </c>
      <c r="M3326" t="s">
        <v>3299</v>
      </c>
    </row>
    <row r="3327" spans="1:13">
      <c r="A3327" t="s">
        <v>4039</v>
      </c>
      <c r="B3327" t="s">
        <v>4043</v>
      </c>
      <c r="C3327" t="s">
        <v>112</v>
      </c>
      <c r="D3327">
        <v>2</v>
      </c>
      <c r="E3327">
        <v>0</v>
      </c>
      <c r="F3327">
        <v>2</v>
      </c>
      <c r="H3327" t="s">
        <v>103</v>
      </c>
      <c r="I3327">
        <f t="shared" si="153"/>
        <v>0</v>
      </c>
      <c r="J3327">
        <f t="shared" si="154"/>
        <v>0</v>
      </c>
      <c r="L3327" t="str">
        <f t="shared" si="155"/>
        <v>5352ROWLAND FLAT</v>
      </c>
      <c r="M3327" t="s">
        <v>3299</v>
      </c>
    </row>
    <row r="3328" spans="1:13">
      <c r="A3328" t="s">
        <v>4039</v>
      </c>
      <c r="B3328" t="s">
        <v>4044</v>
      </c>
      <c r="C3328" t="s">
        <v>112</v>
      </c>
      <c r="D3328">
        <v>2</v>
      </c>
      <c r="E3328">
        <v>0</v>
      </c>
      <c r="F3328">
        <v>2</v>
      </c>
      <c r="H3328" t="s">
        <v>103</v>
      </c>
      <c r="I3328">
        <f t="shared" si="153"/>
        <v>0</v>
      </c>
      <c r="J3328">
        <f t="shared" si="154"/>
        <v>0</v>
      </c>
      <c r="L3328" t="str">
        <f t="shared" si="155"/>
        <v>5352STONE WELL</v>
      </c>
      <c r="M3328" t="s">
        <v>3299</v>
      </c>
    </row>
    <row r="3329" spans="1:13">
      <c r="A3329" t="s">
        <v>4039</v>
      </c>
      <c r="B3329" t="s">
        <v>4045</v>
      </c>
      <c r="C3329" t="s">
        <v>112</v>
      </c>
      <c r="D3329">
        <v>2</v>
      </c>
      <c r="E3329">
        <v>0</v>
      </c>
      <c r="F3329">
        <v>2</v>
      </c>
      <c r="H3329" t="s">
        <v>103</v>
      </c>
      <c r="I3329">
        <f t="shared" si="153"/>
        <v>0</v>
      </c>
      <c r="J3329">
        <f t="shared" si="154"/>
        <v>0</v>
      </c>
      <c r="L3329" t="str">
        <f t="shared" si="155"/>
        <v>5352TANUNDA</v>
      </c>
      <c r="M3329" t="s">
        <v>3299</v>
      </c>
    </row>
    <row r="3330" spans="1:13">
      <c r="A3330" t="s">
        <v>4039</v>
      </c>
      <c r="B3330" t="s">
        <v>4046</v>
      </c>
      <c r="C3330" t="s">
        <v>112</v>
      </c>
      <c r="D3330">
        <v>4</v>
      </c>
      <c r="E3330">
        <v>0</v>
      </c>
      <c r="F3330">
        <v>0</v>
      </c>
      <c r="H3330" t="s">
        <v>103</v>
      </c>
      <c r="I3330">
        <f t="shared" ref="I3330:I3393" si="156">IF(ISERROR(VLOOKUP(A3330,SelPostCode,1,FALSE)),0,1)</f>
        <v>0</v>
      </c>
      <c r="J3330">
        <f t="shared" ref="J3330:J3393" si="157">IF(I3330=0,0,IF(ISERROR(VLOOKUP(B3330,SelSuburb,1,FALSE)),0,1))</f>
        <v>0</v>
      </c>
      <c r="L3330" t="str">
        <f t="shared" ref="L3330:L3393" si="158">CONCATENATE(A3330,B3330)</f>
        <v>5352VINE VALE</v>
      </c>
      <c r="M3330" t="s">
        <v>3299</v>
      </c>
    </row>
    <row r="3331" spans="1:13">
      <c r="A3331" t="s">
        <v>4047</v>
      </c>
      <c r="B3331" t="s">
        <v>4048</v>
      </c>
      <c r="C3331" t="s">
        <v>112</v>
      </c>
      <c r="D3331">
        <v>4</v>
      </c>
      <c r="E3331">
        <v>0</v>
      </c>
      <c r="F3331">
        <v>0</v>
      </c>
      <c r="H3331" t="s">
        <v>103</v>
      </c>
      <c r="I3331">
        <f t="shared" si="156"/>
        <v>0</v>
      </c>
      <c r="J3331">
        <f t="shared" si="157"/>
        <v>0</v>
      </c>
      <c r="L3331" t="str">
        <f t="shared" si="158"/>
        <v>5351ALTONA</v>
      </c>
      <c r="M3331" t="s">
        <v>3299</v>
      </c>
    </row>
    <row r="3332" spans="1:13">
      <c r="A3332" t="s">
        <v>4047</v>
      </c>
      <c r="B3332" t="s">
        <v>4049</v>
      </c>
      <c r="C3332" t="s">
        <v>112</v>
      </c>
      <c r="D3332">
        <v>4</v>
      </c>
      <c r="E3332">
        <v>0</v>
      </c>
      <c r="F3332">
        <v>0</v>
      </c>
      <c r="H3332" t="s">
        <v>103</v>
      </c>
      <c r="I3332">
        <f t="shared" si="156"/>
        <v>0</v>
      </c>
      <c r="J3332">
        <f t="shared" si="157"/>
        <v>0</v>
      </c>
      <c r="L3332" t="str">
        <f t="shared" si="158"/>
        <v>5351BAROSSA GOLDFIELDS</v>
      </c>
      <c r="M3332" t="s">
        <v>3299</v>
      </c>
    </row>
    <row r="3333" spans="1:13">
      <c r="A3333" t="s">
        <v>4047</v>
      </c>
      <c r="B3333" t="s">
        <v>4050</v>
      </c>
      <c r="C3333" t="s">
        <v>112</v>
      </c>
      <c r="D3333">
        <v>4</v>
      </c>
      <c r="E3333">
        <v>0</v>
      </c>
      <c r="F3333">
        <v>0</v>
      </c>
      <c r="H3333" t="s">
        <v>103</v>
      </c>
      <c r="I3333">
        <f t="shared" si="156"/>
        <v>0</v>
      </c>
      <c r="J3333">
        <f t="shared" si="157"/>
        <v>0</v>
      </c>
      <c r="L3333" t="str">
        <f t="shared" si="158"/>
        <v>5351COCKATOO VALLEY</v>
      </c>
      <c r="M3333" t="s">
        <v>3299</v>
      </c>
    </row>
    <row r="3334" spans="1:13">
      <c r="A3334" t="s">
        <v>4047</v>
      </c>
      <c r="B3334" t="s">
        <v>4051</v>
      </c>
      <c r="C3334" t="s">
        <v>112</v>
      </c>
      <c r="D3334">
        <v>4</v>
      </c>
      <c r="E3334">
        <v>0</v>
      </c>
      <c r="F3334">
        <v>0</v>
      </c>
      <c r="H3334" t="s">
        <v>103</v>
      </c>
      <c r="I3334">
        <f t="shared" si="156"/>
        <v>0</v>
      </c>
      <c r="J3334">
        <f t="shared" si="157"/>
        <v>0</v>
      </c>
      <c r="L3334" t="str">
        <f t="shared" si="158"/>
        <v>5351LYNDOCH</v>
      </c>
      <c r="M3334" t="s">
        <v>3299</v>
      </c>
    </row>
    <row r="3335" spans="1:13">
      <c r="A3335" t="s">
        <v>4047</v>
      </c>
      <c r="B3335" t="s">
        <v>4052</v>
      </c>
      <c r="C3335" t="s">
        <v>112</v>
      </c>
      <c r="D3335">
        <v>4</v>
      </c>
      <c r="E3335">
        <v>0</v>
      </c>
      <c r="F3335">
        <v>0</v>
      </c>
      <c r="H3335" t="s">
        <v>103</v>
      </c>
      <c r="I3335">
        <f t="shared" si="156"/>
        <v>0</v>
      </c>
      <c r="J3335">
        <f t="shared" si="157"/>
        <v>0</v>
      </c>
      <c r="L3335" t="str">
        <f t="shared" si="158"/>
        <v>5351MOUNT CRAWFORD</v>
      </c>
      <c r="M3335" t="s">
        <v>3299</v>
      </c>
    </row>
    <row r="3336" spans="1:13">
      <c r="A3336" t="s">
        <v>4047</v>
      </c>
      <c r="B3336" t="s">
        <v>4053</v>
      </c>
      <c r="C3336" t="s">
        <v>112</v>
      </c>
      <c r="D3336">
        <v>4</v>
      </c>
      <c r="E3336">
        <v>0</v>
      </c>
      <c r="F3336">
        <v>0</v>
      </c>
      <c r="H3336" t="s">
        <v>103</v>
      </c>
      <c r="I3336">
        <f t="shared" si="156"/>
        <v>0</v>
      </c>
      <c r="J3336">
        <f t="shared" si="157"/>
        <v>0</v>
      </c>
      <c r="L3336" t="str">
        <f t="shared" si="158"/>
        <v>5351PEWSEY VALE</v>
      </c>
      <c r="M3336" t="s">
        <v>3299</v>
      </c>
    </row>
    <row r="3337" spans="1:13">
      <c r="A3337" t="s">
        <v>4047</v>
      </c>
      <c r="B3337" t="s">
        <v>1936</v>
      </c>
      <c r="C3337" t="s">
        <v>112</v>
      </c>
      <c r="D3337">
        <v>4</v>
      </c>
      <c r="E3337">
        <v>0</v>
      </c>
      <c r="F3337">
        <v>0</v>
      </c>
      <c r="H3337" t="s">
        <v>103</v>
      </c>
      <c r="I3337">
        <f t="shared" si="156"/>
        <v>0</v>
      </c>
      <c r="J3337">
        <f t="shared" si="157"/>
        <v>0</v>
      </c>
      <c r="L3337" t="str">
        <f t="shared" si="158"/>
        <v>5351WILLIAMSTOWN</v>
      </c>
      <c r="M3337" t="s">
        <v>3299</v>
      </c>
    </row>
    <row r="3338" spans="1:13">
      <c r="A3338" t="s">
        <v>4054</v>
      </c>
      <c r="B3338" t="s">
        <v>4055</v>
      </c>
      <c r="C3338" t="s">
        <v>112</v>
      </c>
      <c r="D3338">
        <v>4</v>
      </c>
      <c r="E3338">
        <v>0</v>
      </c>
      <c r="F3338">
        <v>0</v>
      </c>
      <c r="H3338" t="s">
        <v>103</v>
      </c>
      <c r="I3338">
        <f t="shared" si="156"/>
        <v>0</v>
      </c>
      <c r="J3338">
        <f t="shared" si="157"/>
        <v>0</v>
      </c>
      <c r="L3338" t="str">
        <f t="shared" si="158"/>
        <v>5350ROSEDALE</v>
      </c>
      <c r="M3338" t="s">
        <v>3299</v>
      </c>
    </row>
    <row r="3339" spans="1:13">
      <c r="A3339" t="s">
        <v>4054</v>
      </c>
      <c r="B3339" t="s">
        <v>4056</v>
      </c>
      <c r="C3339" t="s">
        <v>112</v>
      </c>
      <c r="D3339">
        <v>4</v>
      </c>
      <c r="E3339">
        <v>0</v>
      </c>
      <c r="F3339">
        <v>0</v>
      </c>
      <c r="H3339" t="s">
        <v>103</v>
      </c>
      <c r="I3339">
        <f t="shared" si="156"/>
        <v>0</v>
      </c>
      <c r="J3339">
        <f t="shared" si="157"/>
        <v>0</v>
      </c>
      <c r="L3339" t="str">
        <f t="shared" si="158"/>
        <v>5350SANDY CREEK</v>
      </c>
      <c r="M3339" t="s">
        <v>3299</v>
      </c>
    </row>
    <row r="3340" spans="1:13">
      <c r="A3340" t="s">
        <v>4057</v>
      </c>
      <c r="B3340" t="s">
        <v>4058</v>
      </c>
      <c r="C3340" t="s">
        <v>112</v>
      </c>
      <c r="D3340">
        <v>4</v>
      </c>
      <c r="E3340">
        <v>0</v>
      </c>
      <c r="F3340">
        <v>0</v>
      </c>
      <c r="H3340" t="s">
        <v>103</v>
      </c>
      <c r="I3340">
        <f t="shared" si="156"/>
        <v>0</v>
      </c>
      <c r="J3340">
        <f t="shared" si="157"/>
        <v>0</v>
      </c>
      <c r="L3340" t="str">
        <f t="shared" si="158"/>
        <v>5346COBDOGLA</v>
      </c>
      <c r="M3340" t="s">
        <v>3992</v>
      </c>
    </row>
    <row r="3341" spans="1:13">
      <c r="A3341" t="s">
        <v>4059</v>
      </c>
      <c r="B3341" t="s">
        <v>4060</v>
      </c>
      <c r="C3341" t="s">
        <v>112</v>
      </c>
      <c r="D3341">
        <v>4</v>
      </c>
      <c r="E3341">
        <v>0</v>
      </c>
      <c r="F3341">
        <v>0</v>
      </c>
      <c r="H3341" t="s">
        <v>103</v>
      </c>
      <c r="I3341">
        <f t="shared" si="156"/>
        <v>0</v>
      </c>
      <c r="J3341">
        <f t="shared" si="157"/>
        <v>0</v>
      </c>
      <c r="L3341" t="str">
        <f t="shared" si="158"/>
        <v>5345BARMERA</v>
      </c>
      <c r="M3341" t="s">
        <v>3992</v>
      </c>
    </row>
    <row r="3342" spans="1:13">
      <c r="A3342" t="s">
        <v>4059</v>
      </c>
      <c r="B3342" t="s">
        <v>4061</v>
      </c>
      <c r="C3342" t="s">
        <v>112</v>
      </c>
      <c r="D3342">
        <v>4</v>
      </c>
      <c r="E3342">
        <v>0</v>
      </c>
      <c r="F3342">
        <v>0</v>
      </c>
      <c r="H3342" t="s">
        <v>103</v>
      </c>
      <c r="I3342">
        <f t="shared" si="156"/>
        <v>0</v>
      </c>
      <c r="J3342">
        <f t="shared" si="157"/>
        <v>0</v>
      </c>
      <c r="L3342" t="str">
        <f t="shared" si="158"/>
        <v>5345LOVEDAY</v>
      </c>
      <c r="M3342" t="s">
        <v>3992</v>
      </c>
    </row>
    <row r="3343" spans="1:13">
      <c r="A3343" t="s">
        <v>4059</v>
      </c>
      <c r="B3343" t="s">
        <v>4062</v>
      </c>
      <c r="C3343" t="s">
        <v>112</v>
      </c>
      <c r="D3343">
        <v>4</v>
      </c>
      <c r="E3343">
        <v>0</v>
      </c>
      <c r="F3343">
        <v>0</v>
      </c>
      <c r="H3343" t="s">
        <v>103</v>
      </c>
      <c r="I3343">
        <f t="shared" si="156"/>
        <v>0</v>
      </c>
      <c r="J3343">
        <f t="shared" si="157"/>
        <v>0</v>
      </c>
      <c r="L3343" t="str">
        <f t="shared" si="158"/>
        <v>5345SPECTACLE LAKE</v>
      </c>
      <c r="M3343" t="s">
        <v>3992</v>
      </c>
    </row>
    <row r="3344" spans="1:13">
      <c r="A3344" t="s">
        <v>4063</v>
      </c>
      <c r="B3344" t="s">
        <v>4064</v>
      </c>
      <c r="C3344" t="s">
        <v>112</v>
      </c>
      <c r="D3344">
        <v>4</v>
      </c>
      <c r="E3344">
        <v>0</v>
      </c>
      <c r="F3344">
        <v>0</v>
      </c>
      <c r="H3344" t="s">
        <v>103</v>
      </c>
      <c r="I3344">
        <f t="shared" si="156"/>
        <v>0</v>
      </c>
      <c r="J3344">
        <f t="shared" si="157"/>
        <v>0</v>
      </c>
      <c r="L3344" t="str">
        <f t="shared" si="158"/>
        <v>5344GLOSSOP</v>
      </c>
      <c r="M3344" t="s">
        <v>3992</v>
      </c>
    </row>
    <row r="3345" spans="1:13">
      <c r="A3345" t="s">
        <v>4065</v>
      </c>
      <c r="B3345" t="s">
        <v>4066</v>
      </c>
      <c r="C3345" t="s">
        <v>112</v>
      </c>
      <c r="D3345">
        <v>4</v>
      </c>
      <c r="E3345">
        <v>0</v>
      </c>
      <c r="F3345">
        <v>0</v>
      </c>
      <c r="H3345" t="s">
        <v>103</v>
      </c>
      <c r="I3345">
        <f t="shared" si="156"/>
        <v>0</v>
      </c>
      <c r="J3345">
        <f t="shared" si="157"/>
        <v>0</v>
      </c>
      <c r="L3345" t="str">
        <f t="shared" si="158"/>
        <v>5343BERRI</v>
      </c>
      <c r="M3345" t="s">
        <v>3992</v>
      </c>
    </row>
    <row r="3346" spans="1:13">
      <c r="A3346" t="s">
        <v>4065</v>
      </c>
      <c r="B3346" t="s">
        <v>4067</v>
      </c>
      <c r="C3346" t="s">
        <v>112</v>
      </c>
      <c r="D3346">
        <v>4</v>
      </c>
      <c r="E3346">
        <v>0</v>
      </c>
      <c r="F3346">
        <v>0</v>
      </c>
      <c r="H3346" t="s">
        <v>103</v>
      </c>
      <c r="I3346">
        <f t="shared" si="156"/>
        <v>0</v>
      </c>
      <c r="J3346">
        <f t="shared" si="157"/>
        <v>0</v>
      </c>
      <c r="L3346" t="str">
        <f t="shared" si="158"/>
        <v>5343GERARD</v>
      </c>
      <c r="M3346" t="s">
        <v>3992</v>
      </c>
    </row>
    <row r="3347" spans="1:13">
      <c r="A3347" t="s">
        <v>4065</v>
      </c>
      <c r="B3347" t="s">
        <v>4068</v>
      </c>
      <c r="C3347" t="s">
        <v>112</v>
      </c>
      <c r="D3347">
        <v>4</v>
      </c>
      <c r="E3347">
        <v>0</v>
      </c>
      <c r="F3347">
        <v>0</v>
      </c>
      <c r="H3347" t="s">
        <v>103</v>
      </c>
      <c r="I3347">
        <f t="shared" si="156"/>
        <v>0</v>
      </c>
      <c r="J3347">
        <f t="shared" si="157"/>
        <v>0</v>
      </c>
      <c r="L3347" t="str">
        <f t="shared" si="158"/>
        <v>5343GURRA GURRA</v>
      </c>
      <c r="M3347" t="s">
        <v>3992</v>
      </c>
    </row>
    <row r="3348" spans="1:13">
      <c r="A3348" t="s">
        <v>4065</v>
      </c>
      <c r="B3348" t="s">
        <v>4069</v>
      </c>
      <c r="C3348" t="s">
        <v>112</v>
      </c>
      <c r="D3348">
        <v>4</v>
      </c>
      <c r="E3348">
        <v>0</v>
      </c>
      <c r="F3348">
        <v>0</v>
      </c>
      <c r="H3348" t="s">
        <v>103</v>
      </c>
      <c r="I3348">
        <f t="shared" si="156"/>
        <v>0</v>
      </c>
      <c r="J3348">
        <f t="shared" si="157"/>
        <v>0</v>
      </c>
      <c r="L3348" t="str">
        <f t="shared" si="158"/>
        <v>5343KATARAPKO</v>
      </c>
      <c r="M3348" t="s">
        <v>3992</v>
      </c>
    </row>
    <row r="3349" spans="1:13">
      <c r="A3349" t="s">
        <v>4065</v>
      </c>
      <c r="B3349" t="s">
        <v>4070</v>
      </c>
      <c r="C3349" t="s">
        <v>112</v>
      </c>
      <c r="D3349">
        <v>4</v>
      </c>
      <c r="E3349">
        <v>0</v>
      </c>
      <c r="F3349">
        <v>0</v>
      </c>
      <c r="H3349" t="s">
        <v>103</v>
      </c>
      <c r="I3349">
        <f t="shared" si="156"/>
        <v>0</v>
      </c>
      <c r="J3349">
        <f t="shared" si="157"/>
        <v>0</v>
      </c>
      <c r="L3349" t="str">
        <f t="shared" si="158"/>
        <v>5343LYRUP</v>
      </c>
      <c r="M3349" t="s">
        <v>3992</v>
      </c>
    </row>
    <row r="3350" spans="1:13">
      <c r="A3350" t="s">
        <v>4065</v>
      </c>
      <c r="B3350" t="s">
        <v>4071</v>
      </c>
      <c r="C3350" t="s">
        <v>112</v>
      </c>
      <c r="D3350">
        <v>4</v>
      </c>
      <c r="E3350">
        <v>0</v>
      </c>
      <c r="F3350">
        <v>0</v>
      </c>
      <c r="H3350" t="s">
        <v>103</v>
      </c>
      <c r="I3350">
        <f t="shared" si="156"/>
        <v>0</v>
      </c>
      <c r="J3350">
        <f t="shared" si="157"/>
        <v>0</v>
      </c>
      <c r="L3350" t="str">
        <f t="shared" si="158"/>
        <v>5343WINKIE</v>
      </c>
      <c r="M3350" t="s">
        <v>3992</v>
      </c>
    </row>
    <row r="3351" spans="1:13">
      <c r="A3351" t="s">
        <v>4072</v>
      </c>
      <c r="B3351" t="s">
        <v>4073</v>
      </c>
      <c r="C3351" t="s">
        <v>112</v>
      </c>
      <c r="D3351">
        <v>4</v>
      </c>
      <c r="E3351">
        <v>0</v>
      </c>
      <c r="F3351">
        <v>0</v>
      </c>
      <c r="H3351" t="s">
        <v>103</v>
      </c>
      <c r="I3351">
        <f t="shared" si="156"/>
        <v>0</v>
      </c>
      <c r="J3351">
        <f t="shared" si="157"/>
        <v>0</v>
      </c>
      <c r="L3351" t="str">
        <f t="shared" si="158"/>
        <v>5342MONASH</v>
      </c>
      <c r="M3351" t="s">
        <v>3992</v>
      </c>
    </row>
    <row r="3352" spans="1:13">
      <c r="A3352" t="s">
        <v>4074</v>
      </c>
      <c r="B3352" t="s">
        <v>4075</v>
      </c>
      <c r="C3352" t="s">
        <v>112</v>
      </c>
      <c r="D3352">
        <v>3</v>
      </c>
      <c r="E3352">
        <v>0</v>
      </c>
      <c r="F3352">
        <v>0</v>
      </c>
      <c r="H3352" t="s">
        <v>103</v>
      </c>
      <c r="I3352">
        <f t="shared" si="156"/>
        <v>0</v>
      </c>
      <c r="J3352">
        <f t="shared" si="157"/>
        <v>0</v>
      </c>
      <c r="L3352" t="str">
        <f t="shared" si="158"/>
        <v>5341CALPERUM</v>
      </c>
      <c r="M3352" t="s">
        <v>3992</v>
      </c>
    </row>
    <row r="3353" spans="1:13">
      <c r="A3353" t="s">
        <v>4074</v>
      </c>
      <c r="B3353" t="s">
        <v>4076</v>
      </c>
      <c r="C3353" t="s">
        <v>112</v>
      </c>
      <c r="D3353">
        <v>3</v>
      </c>
      <c r="E3353">
        <v>0</v>
      </c>
      <c r="F3353">
        <v>0</v>
      </c>
      <c r="H3353" t="s">
        <v>103</v>
      </c>
      <c r="I3353">
        <f t="shared" si="156"/>
        <v>0</v>
      </c>
      <c r="J3353">
        <f t="shared" si="157"/>
        <v>0</v>
      </c>
      <c r="L3353" t="str">
        <f t="shared" si="158"/>
        <v>5341CHAFFEY</v>
      </c>
      <c r="M3353" t="s">
        <v>3992</v>
      </c>
    </row>
    <row r="3354" spans="1:13">
      <c r="A3354" t="s">
        <v>4074</v>
      </c>
      <c r="B3354" t="s">
        <v>4077</v>
      </c>
      <c r="C3354" t="s">
        <v>112</v>
      </c>
      <c r="D3354">
        <v>4</v>
      </c>
      <c r="E3354">
        <v>0</v>
      </c>
      <c r="F3354">
        <v>0</v>
      </c>
      <c r="H3354" t="s">
        <v>103</v>
      </c>
      <c r="I3354">
        <f t="shared" si="156"/>
        <v>0</v>
      </c>
      <c r="J3354">
        <f t="shared" si="157"/>
        <v>0</v>
      </c>
      <c r="L3354" t="str">
        <f t="shared" si="158"/>
        <v>5341COOLTONG</v>
      </c>
      <c r="M3354" t="s">
        <v>3992</v>
      </c>
    </row>
    <row r="3355" spans="1:13">
      <c r="A3355" t="s">
        <v>4074</v>
      </c>
      <c r="B3355" t="s">
        <v>4078</v>
      </c>
      <c r="C3355" t="s">
        <v>112</v>
      </c>
      <c r="D3355">
        <v>3</v>
      </c>
      <c r="E3355">
        <v>0</v>
      </c>
      <c r="F3355">
        <v>0</v>
      </c>
      <c r="H3355" t="s">
        <v>103</v>
      </c>
      <c r="I3355">
        <f t="shared" si="156"/>
        <v>0</v>
      </c>
      <c r="J3355">
        <f t="shared" si="157"/>
        <v>0</v>
      </c>
      <c r="L3355" t="str">
        <f t="shared" si="158"/>
        <v>5341CRESCENT</v>
      </c>
      <c r="M3355" t="s">
        <v>3992</v>
      </c>
    </row>
    <row r="3356" spans="1:13">
      <c r="A3356" t="s">
        <v>4074</v>
      </c>
      <c r="B3356" t="s">
        <v>4079</v>
      </c>
      <c r="C3356" t="s">
        <v>112</v>
      </c>
      <c r="D3356">
        <v>4</v>
      </c>
      <c r="E3356">
        <v>0</v>
      </c>
      <c r="F3356">
        <v>0</v>
      </c>
      <c r="H3356" t="s">
        <v>103</v>
      </c>
      <c r="I3356">
        <f t="shared" si="156"/>
        <v>0</v>
      </c>
      <c r="J3356">
        <f t="shared" si="157"/>
        <v>0</v>
      </c>
      <c r="L3356" t="str">
        <f t="shared" si="158"/>
        <v>5341OLD CALPERUM</v>
      </c>
      <c r="M3356" t="s">
        <v>3992</v>
      </c>
    </row>
    <row r="3357" spans="1:13">
      <c r="A3357" t="s">
        <v>4074</v>
      </c>
      <c r="B3357" t="s">
        <v>4080</v>
      </c>
      <c r="C3357" t="s">
        <v>112</v>
      </c>
      <c r="D3357">
        <v>3</v>
      </c>
      <c r="E3357">
        <v>0</v>
      </c>
      <c r="F3357">
        <v>0</v>
      </c>
      <c r="H3357" t="s">
        <v>103</v>
      </c>
      <c r="I3357">
        <f t="shared" si="156"/>
        <v>0</v>
      </c>
      <c r="J3357">
        <f t="shared" si="157"/>
        <v>0</v>
      </c>
      <c r="L3357" t="str">
        <f t="shared" si="158"/>
        <v>5341RENMARK</v>
      </c>
      <c r="M3357" t="s">
        <v>3992</v>
      </c>
    </row>
    <row r="3358" spans="1:13">
      <c r="A3358" t="s">
        <v>4074</v>
      </c>
      <c r="B3358" t="s">
        <v>4081</v>
      </c>
      <c r="C3358" t="s">
        <v>112</v>
      </c>
      <c r="D3358">
        <v>3</v>
      </c>
      <c r="E3358">
        <v>0</v>
      </c>
      <c r="F3358">
        <v>0</v>
      </c>
      <c r="H3358" t="s">
        <v>103</v>
      </c>
      <c r="I3358">
        <f t="shared" si="156"/>
        <v>0</v>
      </c>
      <c r="J3358">
        <f t="shared" si="157"/>
        <v>0</v>
      </c>
      <c r="L3358" t="str">
        <f t="shared" si="158"/>
        <v>5341RENMARK NORTH</v>
      </c>
      <c r="M3358" t="s">
        <v>3992</v>
      </c>
    </row>
    <row r="3359" spans="1:13">
      <c r="A3359" t="s">
        <v>4074</v>
      </c>
      <c r="B3359" t="s">
        <v>4082</v>
      </c>
      <c r="C3359" t="s">
        <v>112</v>
      </c>
      <c r="D3359">
        <v>3</v>
      </c>
      <c r="E3359">
        <v>0</v>
      </c>
      <c r="F3359">
        <v>0</v>
      </c>
      <c r="H3359" t="s">
        <v>103</v>
      </c>
      <c r="I3359">
        <f t="shared" si="156"/>
        <v>0</v>
      </c>
      <c r="J3359">
        <f t="shared" si="157"/>
        <v>0</v>
      </c>
      <c r="L3359" t="str">
        <f t="shared" si="158"/>
        <v>5341RENMARK SOUTH</v>
      </c>
      <c r="M3359" t="s">
        <v>3992</v>
      </c>
    </row>
    <row r="3360" spans="1:13">
      <c r="A3360" t="s">
        <v>4074</v>
      </c>
      <c r="B3360" t="s">
        <v>4083</v>
      </c>
      <c r="C3360" t="s">
        <v>112</v>
      </c>
      <c r="D3360">
        <v>3</v>
      </c>
      <c r="E3360">
        <v>0</v>
      </c>
      <c r="F3360">
        <v>0</v>
      </c>
      <c r="H3360" t="s">
        <v>103</v>
      </c>
      <c r="I3360">
        <f t="shared" si="156"/>
        <v>0</v>
      </c>
      <c r="J3360">
        <f t="shared" si="157"/>
        <v>0</v>
      </c>
      <c r="L3360" t="str">
        <f t="shared" si="158"/>
        <v>5341RENMARK WEST</v>
      </c>
      <c r="M3360" t="s">
        <v>3992</v>
      </c>
    </row>
    <row r="3361" spans="1:13">
      <c r="A3361" t="s">
        <v>4074</v>
      </c>
      <c r="B3361" t="s">
        <v>4084</v>
      </c>
      <c r="C3361" t="s">
        <v>112</v>
      </c>
      <c r="D3361">
        <v>4</v>
      </c>
      <c r="E3361">
        <v>0</v>
      </c>
      <c r="F3361">
        <v>0</v>
      </c>
      <c r="H3361" t="s">
        <v>103</v>
      </c>
      <c r="I3361">
        <f t="shared" si="156"/>
        <v>0</v>
      </c>
      <c r="J3361">
        <f t="shared" si="157"/>
        <v>0</v>
      </c>
      <c r="L3361" t="str">
        <f t="shared" si="158"/>
        <v>5341YAMBA</v>
      </c>
      <c r="M3361" t="s">
        <v>3992</v>
      </c>
    </row>
    <row r="3362" spans="1:13">
      <c r="A3362" t="s">
        <v>4085</v>
      </c>
      <c r="B3362" t="s">
        <v>4086</v>
      </c>
      <c r="C3362" t="s">
        <v>112</v>
      </c>
      <c r="D3362">
        <v>4</v>
      </c>
      <c r="E3362">
        <v>0</v>
      </c>
      <c r="F3362">
        <v>0</v>
      </c>
      <c r="H3362" t="s">
        <v>103</v>
      </c>
      <c r="I3362">
        <f t="shared" si="156"/>
        <v>0</v>
      </c>
      <c r="J3362">
        <f t="shared" si="157"/>
        <v>0</v>
      </c>
      <c r="L3362" t="str">
        <f t="shared" si="158"/>
        <v>5340MUNDIC CREEK</v>
      </c>
      <c r="M3362" t="s">
        <v>3264</v>
      </c>
    </row>
    <row r="3363" spans="1:13">
      <c r="A3363" t="s">
        <v>4085</v>
      </c>
      <c r="B3363" t="s">
        <v>4087</v>
      </c>
      <c r="C3363" t="s">
        <v>112</v>
      </c>
      <c r="D3363">
        <v>4</v>
      </c>
      <c r="E3363">
        <v>0</v>
      </c>
      <c r="F3363">
        <v>0</v>
      </c>
      <c r="H3363" t="s">
        <v>103</v>
      </c>
      <c r="I3363">
        <f t="shared" si="156"/>
        <v>0</v>
      </c>
      <c r="J3363">
        <f t="shared" si="157"/>
        <v>0</v>
      </c>
      <c r="L3363" t="str">
        <f t="shared" si="158"/>
        <v>5340MURTHO</v>
      </c>
      <c r="M3363" t="s">
        <v>3264</v>
      </c>
    </row>
    <row r="3364" spans="1:13">
      <c r="A3364" t="s">
        <v>4085</v>
      </c>
      <c r="B3364" t="s">
        <v>4088</v>
      </c>
      <c r="C3364" t="s">
        <v>112</v>
      </c>
      <c r="D3364">
        <v>4</v>
      </c>
      <c r="E3364">
        <v>0</v>
      </c>
      <c r="F3364">
        <v>0</v>
      </c>
      <c r="H3364" t="s">
        <v>103</v>
      </c>
      <c r="I3364">
        <f t="shared" si="156"/>
        <v>0</v>
      </c>
      <c r="J3364">
        <f t="shared" si="157"/>
        <v>0</v>
      </c>
      <c r="L3364" t="str">
        <f t="shared" si="158"/>
        <v>5340PARINGA</v>
      </c>
      <c r="M3364" t="s">
        <v>3264</v>
      </c>
    </row>
    <row r="3365" spans="1:13">
      <c r="A3365" t="s">
        <v>4085</v>
      </c>
      <c r="B3365" t="s">
        <v>4089</v>
      </c>
      <c r="C3365" t="s">
        <v>112</v>
      </c>
      <c r="D3365">
        <v>4</v>
      </c>
      <c r="E3365">
        <v>0</v>
      </c>
      <c r="F3365">
        <v>0</v>
      </c>
      <c r="H3365" t="s">
        <v>103</v>
      </c>
      <c r="I3365">
        <f t="shared" si="156"/>
        <v>0</v>
      </c>
      <c r="J3365">
        <f t="shared" si="157"/>
        <v>0</v>
      </c>
      <c r="L3365" t="str">
        <f t="shared" si="158"/>
        <v>5340PIKE RIVER</v>
      </c>
      <c r="M3365" t="s">
        <v>3264</v>
      </c>
    </row>
    <row r="3366" spans="1:13">
      <c r="A3366" t="s">
        <v>4085</v>
      </c>
      <c r="B3366" t="s">
        <v>4090</v>
      </c>
      <c r="C3366" t="s">
        <v>112</v>
      </c>
      <c r="D3366">
        <v>4</v>
      </c>
      <c r="E3366">
        <v>0</v>
      </c>
      <c r="F3366">
        <v>0</v>
      </c>
      <c r="H3366" t="s">
        <v>103</v>
      </c>
      <c r="I3366">
        <f t="shared" si="156"/>
        <v>0</v>
      </c>
      <c r="J3366">
        <f t="shared" si="157"/>
        <v>0</v>
      </c>
      <c r="L3366" t="str">
        <f t="shared" si="158"/>
        <v>5340WONUARRA</v>
      </c>
      <c r="M3366" t="s">
        <v>3264</v>
      </c>
    </row>
    <row r="3367" spans="1:13">
      <c r="A3367" t="s">
        <v>4091</v>
      </c>
      <c r="B3367" t="s">
        <v>4092</v>
      </c>
      <c r="C3367" t="s">
        <v>112</v>
      </c>
      <c r="D3367">
        <v>4</v>
      </c>
      <c r="E3367">
        <v>0</v>
      </c>
      <c r="F3367">
        <v>0</v>
      </c>
      <c r="H3367" t="s">
        <v>155</v>
      </c>
      <c r="I3367">
        <f t="shared" si="156"/>
        <v>0</v>
      </c>
      <c r="J3367">
        <f t="shared" si="157"/>
        <v>0</v>
      </c>
      <c r="L3367" t="str">
        <f t="shared" si="158"/>
        <v>5333BOOKPURNONG</v>
      </c>
      <c r="M3367" t="s">
        <v>3992</v>
      </c>
    </row>
    <row r="3368" spans="1:13">
      <c r="A3368" t="s">
        <v>4091</v>
      </c>
      <c r="B3368" t="s">
        <v>4093</v>
      </c>
      <c r="C3368" t="s">
        <v>112</v>
      </c>
      <c r="D3368">
        <v>3</v>
      </c>
      <c r="E3368">
        <v>0</v>
      </c>
      <c r="F3368">
        <v>0</v>
      </c>
      <c r="H3368" t="s">
        <v>155</v>
      </c>
      <c r="I3368">
        <f t="shared" si="156"/>
        <v>0</v>
      </c>
      <c r="J3368">
        <f t="shared" si="157"/>
        <v>0</v>
      </c>
      <c r="L3368" t="str">
        <f t="shared" si="158"/>
        <v>5333LOXTON</v>
      </c>
      <c r="M3368" t="s">
        <v>3992</v>
      </c>
    </row>
    <row r="3369" spans="1:13">
      <c r="A3369" t="s">
        <v>4091</v>
      </c>
      <c r="B3369" t="s">
        <v>4094</v>
      </c>
      <c r="C3369" t="s">
        <v>112</v>
      </c>
      <c r="D3369">
        <v>3</v>
      </c>
      <c r="E3369">
        <v>0</v>
      </c>
      <c r="F3369">
        <v>0</v>
      </c>
      <c r="H3369" t="s">
        <v>155</v>
      </c>
      <c r="I3369">
        <f t="shared" si="156"/>
        <v>0</v>
      </c>
      <c r="J3369">
        <f t="shared" si="157"/>
        <v>0</v>
      </c>
      <c r="L3369" t="str">
        <f t="shared" si="158"/>
        <v>5333LOXTON NORTH</v>
      </c>
      <c r="M3369" t="s">
        <v>3992</v>
      </c>
    </row>
    <row r="3370" spans="1:13">
      <c r="A3370" t="s">
        <v>4091</v>
      </c>
      <c r="B3370" t="s">
        <v>4095</v>
      </c>
      <c r="C3370" t="s">
        <v>112</v>
      </c>
      <c r="D3370">
        <v>4</v>
      </c>
      <c r="E3370">
        <v>0</v>
      </c>
      <c r="F3370">
        <v>0</v>
      </c>
      <c r="H3370" t="s">
        <v>155</v>
      </c>
      <c r="I3370">
        <f t="shared" si="156"/>
        <v>0</v>
      </c>
      <c r="J3370">
        <f t="shared" si="157"/>
        <v>0</v>
      </c>
      <c r="L3370" t="str">
        <f t="shared" si="158"/>
        <v>5333NANGARI</v>
      </c>
      <c r="M3370" t="s">
        <v>3992</v>
      </c>
    </row>
    <row r="3371" spans="1:13">
      <c r="A3371" t="s">
        <v>4091</v>
      </c>
      <c r="B3371" t="s">
        <v>4096</v>
      </c>
      <c r="C3371" t="s">
        <v>112</v>
      </c>
      <c r="D3371">
        <v>4</v>
      </c>
      <c r="E3371">
        <v>0</v>
      </c>
      <c r="F3371">
        <v>0</v>
      </c>
      <c r="H3371" t="s">
        <v>155</v>
      </c>
      <c r="I3371">
        <f t="shared" si="156"/>
        <v>0</v>
      </c>
      <c r="J3371">
        <f t="shared" si="157"/>
        <v>0</v>
      </c>
      <c r="L3371" t="str">
        <f t="shared" si="158"/>
        <v>5333NEW RESIDENCE</v>
      </c>
      <c r="M3371" t="s">
        <v>3992</v>
      </c>
    </row>
    <row r="3372" spans="1:13">
      <c r="A3372" t="s">
        <v>4091</v>
      </c>
      <c r="B3372" t="s">
        <v>4097</v>
      </c>
      <c r="C3372" t="s">
        <v>112</v>
      </c>
      <c r="D3372">
        <v>4</v>
      </c>
      <c r="E3372">
        <v>0</v>
      </c>
      <c r="F3372">
        <v>0</v>
      </c>
      <c r="H3372" t="s">
        <v>155</v>
      </c>
      <c r="I3372">
        <f t="shared" si="156"/>
        <v>0</v>
      </c>
      <c r="J3372">
        <f t="shared" si="157"/>
        <v>0</v>
      </c>
      <c r="L3372" t="str">
        <f t="shared" si="158"/>
        <v>5333NOORA</v>
      </c>
      <c r="M3372" t="s">
        <v>3992</v>
      </c>
    </row>
    <row r="3373" spans="1:13">
      <c r="A3373" t="s">
        <v>4091</v>
      </c>
      <c r="B3373" t="s">
        <v>4098</v>
      </c>
      <c r="C3373" t="s">
        <v>112</v>
      </c>
      <c r="D3373">
        <v>4</v>
      </c>
      <c r="E3373">
        <v>0</v>
      </c>
      <c r="F3373">
        <v>0</v>
      </c>
      <c r="H3373" t="s">
        <v>155</v>
      </c>
      <c r="I3373">
        <f t="shared" si="156"/>
        <v>0</v>
      </c>
      <c r="J3373">
        <f t="shared" si="157"/>
        <v>0</v>
      </c>
      <c r="L3373" t="str">
        <f t="shared" si="158"/>
        <v>5333PATA</v>
      </c>
      <c r="M3373" t="s">
        <v>3992</v>
      </c>
    </row>
    <row r="3374" spans="1:13">
      <c r="A3374" t="s">
        <v>4091</v>
      </c>
      <c r="B3374" t="s">
        <v>4099</v>
      </c>
      <c r="C3374" t="s">
        <v>112</v>
      </c>
      <c r="D3374">
        <v>3</v>
      </c>
      <c r="E3374">
        <v>0</v>
      </c>
      <c r="F3374">
        <v>0</v>
      </c>
      <c r="H3374" t="s">
        <v>155</v>
      </c>
      <c r="I3374">
        <f t="shared" si="156"/>
        <v>0</v>
      </c>
      <c r="J3374">
        <f t="shared" si="157"/>
        <v>0</v>
      </c>
      <c r="L3374" t="str">
        <f t="shared" si="158"/>
        <v>5333PYAP</v>
      </c>
      <c r="M3374" t="s">
        <v>3992</v>
      </c>
    </row>
    <row r="3375" spans="1:13">
      <c r="A3375" t="s">
        <v>4091</v>
      </c>
      <c r="B3375" t="s">
        <v>4100</v>
      </c>
      <c r="C3375" t="s">
        <v>112</v>
      </c>
      <c r="D3375">
        <v>4</v>
      </c>
      <c r="E3375">
        <v>0</v>
      </c>
      <c r="F3375">
        <v>0</v>
      </c>
      <c r="H3375" t="s">
        <v>155</v>
      </c>
      <c r="I3375">
        <f t="shared" si="156"/>
        <v>0</v>
      </c>
      <c r="J3375">
        <f t="shared" si="157"/>
        <v>0</v>
      </c>
      <c r="L3375" t="str">
        <f t="shared" si="158"/>
        <v>5333PYAP WEST</v>
      </c>
      <c r="M3375" t="s">
        <v>3992</v>
      </c>
    </row>
    <row r="3376" spans="1:13">
      <c r="A3376" t="s">
        <v>4091</v>
      </c>
      <c r="B3376" t="s">
        <v>4101</v>
      </c>
      <c r="C3376" t="s">
        <v>112</v>
      </c>
      <c r="D3376">
        <v>4</v>
      </c>
      <c r="E3376">
        <v>0</v>
      </c>
      <c r="F3376">
        <v>0</v>
      </c>
      <c r="H3376" t="s">
        <v>155</v>
      </c>
      <c r="I3376">
        <f t="shared" si="156"/>
        <v>0</v>
      </c>
      <c r="J3376">
        <f t="shared" si="157"/>
        <v>0</v>
      </c>
      <c r="L3376" t="str">
        <f t="shared" si="158"/>
        <v>5333TAPLAN</v>
      </c>
      <c r="M3376" t="s">
        <v>3992</v>
      </c>
    </row>
    <row r="3377" spans="1:13">
      <c r="A3377" t="s">
        <v>4102</v>
      </c>
      <c r="B3377" t="s">
        <v>4103</v>
      </c>
      <c r="C3377" t="s">
        <v>112</v>
      </c>
      <c r="D3377">
        <v>4</v>
      </c>
      <c r="E3377">
        <v>0</v>
      </c>
      <c r="F3377">
        <v>0</v>
      </c>
      <c r="H3377" t="s">
        <v>155</v>
      </c>
      <c r="I3377">
        <f t="shared" si="156"/>
        <v>0</v>
      </c>
      <c r="J3377">
        <f t="shared" si="157"/>
        <v>0</v>
      </c>
      <c r="L3377" t="str">
        <f t="shared" si="158"/>
        <v>5332MOOROOK</v>
      </c>
      <c r="M3377" t="s">
        <v>3992</v>
      </c>
    </row>
    <row r="3378" spans="1:13">
      <c r="A3378" t="s">
        <v>4102</v>
      </c>
      <c r="B3378" t="s">
        <v>4104</v>
      </c>
      <c r="C3378" t="s">
        <v>112</v>
      </c>
      <c r="D3378">
        <v>4</v>
      </c>
      <c r="E3378">
        <v>0</v>
      </c>
      <c r="F3378">
        <v>0</v>
      </c>
      <c r="H3378" t="s">
        <v>155</v>
      </c>
      <c r="I3378">
        <f t="shared" si="156"/>
        <v>0</v>
      </c>
      <c r="J3378">
        <f t="shared" si="157"/>
        <v>0</v>
      </c>
      <c r="L3378" t="str">
        <f t="shared" si="158"/>
        <v>5332MOOROOK SOUTH</v>
      </c>
      <c r="M3378" t="s">
        <v>3992</v>
      </c>
    </row>
    <row r="3379" spans="1:13">
      <c r="A3379" t="s">
        <v>4102</v>
      </c>
      <c r="B3379" t="s">
        <v>4105</v>
      </c>
      <c r="C3379" t="s">
        <v>112</v>
      </c>
      <c r="D3379">
        <v>4</v>
      </c>
      <c r="E3379">
        <v>0</v>
      </c>
      <c r="F3379">
        <v>0</v>
      </c>
      <c r="H3379" t="s">
        <v>155</v>
      </c>
      <c r="I3379">
        <f t="shared" si="156"/>
        <v>0</v>
      </c>
      <c r="J3379">
        <f t="shared" si="157"/>
        <v>0</v>
      </c>
      <c r="L3379" t="str">
        <f t="shared" si="158"/>
        <v>5332WAPPILKA</v>
      </c>
      <c r="M3379" t="s">
        <v>3992</v>
      </c>
    </row>
    <row r="3380" spans="1:13">
      <c r="A3380" t="s">
        <v>4102</v>
      </c>
      <c r="B3380" t="s">
        <v>4106</v>
      </c>
      <c r="C3380" t="s">
        <v>112</v>
      </c>
      <c r="D3380">
        <v>4</v>
      </c>
      <c r="E3380">
        <v>0</v>
      </c>
      <c r="F3380">
        <v>0</v>
      </c>
      <c r="H3380" t="s">
        <v>155</v>
      </c>
      <c r="I3380">
        <f t="shared" si="156"/>
        <v>0</v>
      </c>
      <c r="J3380">
        <f t="shared" si="157"/>
        <v>0</v>
      </c>
      <c r="L3380" t="str">
        <f t="shared" si="158"/>
        <v>5332YINKANIE</v>
      </c>
      <c r="M3380" t="s">
        <v>3992</v>
      </c>
    </row>
    <row r="3381" spans="1:13">
      <c r="A3381" t="s">
        <v>4107</v>
      </c>
      <c r="B3381" t="s">
        <v>4108</v>
      </c>
      <c r="C3381" t="s">
        <v>112</v>
      </c>
      <c r="D3381">
        <v>4</v>
      </c>
      <c r="E3381">
        <v>0</v>
      </c>
      <c r="F3381">
        <v>0</v>
      </c>
      <c r="H3381" t="s">
        <v>155</v>
      </c>
      <c r="I3381">
        <f t="shared" si="156"/>
        <v>0</v>
      </c>
      <c r="J3381">
        <f t="shared" si="157"/>
        <v>0</v>
      </c>
      <c r="L3381" t="str">
        <f t="shared" si="158"/>
        <v>5331KINGSTON ON MURRAY</v>
      </c>
      <c r="M3381" t="s">
        <v>3992</v>
      </c>
    </row>
    <row r="3382" spans="1:13">
      <c r="A3382" t="s">
        <v>4107</v>
      </c>
      <c r="B3382" t="s">
        <v>4109</v>
      </c>
      <c r="C3382" t="s">
        <v>112</v>
      </c>
      <c r="D3382">
        <v>4</v>
      </c>
      <c r="E3382">
        <v>0</v>
      </c>
      <c r="F3382">
        <v>0</v>
      </c>
      <c r="H3382" t="s">
        <v>155</v>
      </c>
      <c r="I3382">
        <f t="shared" si="156"/>
        <v>0</v>
      </c>
      <c r="J3382">
        <f t="shared" si="157"/>
        <v>0</v>
      </c>
      <c r="L3382" t="str">
        <f t="shared" si="158"/>
        <v>5331KINGSTON-ON-MURRAY</v>
      </c>
      <c r="M3382" t="s">
        <v>3992</v>
      </c>
    </row>
    <row r="3383" spans="1:13">
      <c r="A3383" t="s">
        <v>4110</v>
      </c>
      <c r="B3383" t="s">
        <v>4111</v>
      </c>
      <c r="C3383" t="s">
        <v>112</v>
      </c>
      <c r="D3383">
        <v>4</v>
      </c>
      <c r="E3383">
        <v>0</v>
      </c>
      <c r="F3383">
        <v>0</v>
      </c>
      <c r="H3383" t="s">
        <v>155</v>
      </c>
      <c r="I3383">
        <f t="shared" si="156"/>
        <v>0</v>
      </c>
      <c r="J3383">
        <f t="shared" si="157"/>
        <v>0</v>
      </c>
      <c r="L3383" t="str">
        <f t="shared" si="158"/>
        <v>5330BOOLGUN</v>
      </c>
      <c r="M3383" t="s">
        <v>3992</v>
      </c>
    </row>
    <row r="3384" spans="1:13">
      <c r="A3384" t="s">
        <v>4110</v>
      </c>
      <c r="B3384" t="s">
        <v>4112</v>
      </c>
      <c r="C3384" t="s">
        <v>112</v>
      </c>
      <c r="D3384">
        <v>4</v>
      </c>
      <c r="E3384">
        <v>0</v>
      </c>
      <c r="F3384">
        <v>0</v>
      </c>
      <c r="H3384" t="s">
        <v>155</v>
      </c>
      <c r="I3384">
        <f t="shared" si="156"/>
        <v>0</v>
      </c>
      <c r="J3384">
        <f t="shared" si="157"/>
        <v>0</v>
      </c>
      <c r="L3384" t="str">
        <f t="shared" si="158"/>
        <v>5330DEVLINS POUND</v>
      </c>
      <c r="M3384" t="s">
        <v>3992</v>
      </c>
    </row>
    <row r="3385" spans="1:13">
      <c r="A3385" t="s">
        <v>4110</v>
      </c>
      <c r="B3385" t="s">
        <v>4113</v>
      </c>
      <c r="C3385" t="s">
        <v>112</v>
      </c>
      <c r="D3385">
        <v>4</v>
      </c>
      <c r="E3385">
        <v>0</v>
      </c>
      <c r="F3385">
        <v>0</v>
      </c>
      <c r="H3385" t="s">
        <v>155</v>
      </c>
      <c r="I3385">
        <f t="shared" si="156"/>
        <v>0</v>
      </c>
      <c r="J3385">
        <f t="shared" si="157"/>
        <v>0</v>
      </c>
      <c r="L3385" t="str">
        <f t="shared" si="158"/>
        <v>5330GOOD HOPE LANDING</v>
      </c>
      <c r="M3385" t="s">
        <v>3992</v>
      </c>
    </row>
    <row r="3386" spans="1:13">
      <c r="A3386" t="s">
        <v>4110</v>
      </c>
      <c r="B3386" t="s">
        <v>4114</v>
      </c>
      <c r="C3386" t="s">
        <v>112</v>
      </c>
      <c r="D3386">
        <v>4</v>
      </c>
      <c r="E3386">
        <v>0</v>
      </c>
      <c r="F3386">
        <v>0</v>
      </c>
      <c r="H3386" t="s">
        <v>155</v>
      </c>
      <c r="I3386">
        <f t="shared" si="156"/>
        <v>0</v>
      </c>
      <c r="J3386">
        <f t="shared" si="157"/>
        <v>0</v>
      </c>
      <c r="L3386" t="str">
        <f t="shared" si="158"/>
        <v>5330HOLDER</v>
      </c>
      <c r="M3386" t="s">
        <v>3992</v>
      </c>
    </row>
    <row r="3387" spans="1:13">
      <c r="A3387" t="s">
        <v>4110</v>
      </c>
      <c r="B3387" t="s">
        <v>4115</v>
      </c>
      <c r="C3387" t="s">
        <v>112</v>
      </c>
      <c r="D3387">
        <v>4</v>
      </c>
      <c r="E3387">
        <v>0</v>
      </c>
      <c r="F3387">
        <v>0</v>
      </c>
      <c r="H3387" t="s">
        <v>155</v>
      </c>
      <c r="I3387">
        <f t="shared" si="156"/>
        <v>0</v>
      </c>
      <c r="J3387">
        <f t="shared" si="157"/>
        <v>0</v>
      </c>
      <c r="L3387" t="str">
        <f t="shared" si="158"/>
        <v>5330HOLDER SIDING</v>
      </c>
      <c r="M3387" t="s">
        <v>3992</v>
      </c>
    </row>
    <row r="3388" spans="1:13">
      <c r="A3388" t="s">
        <v>4110</v>
      </c>
      <c r="B3388" t="s">
        <v>4116</v>
      </c>
      <c r="C3388" t="s">
        <v>112</v>
      </c>
      <c r="D3388">
        <v>4</v>
      </c>
      <c r="E3388">
        <v>0</v>
      </c>
      <c r="F3388">
        <v>0</v>
      </c>
      <c r="H3388" t="s">
        <v>155</v>
      </c>
      <c r="I3388">
        <f t="shared" si="156"/>
        <v>0</v>
      </c>
      <c r="J3388">
        <f t="shared" si="157"/>
        <v>0</v>
      </c>
      <c r="L3388" t="str">
        <f t="shared" si="158"/>
        <v>5330KANNI</v>
      </c>
      <c r="M3388" t="s">
        <v>3992</v>
      </c>
    </row>
    <row r="3389" spans="1:13">
      <c r="A3389" t="s">
        <v>4110</v>
      </c>
      <c r="B3389" t="s">
        <v>4117</v>
      </c>
      <c r="C3389" t="s">
        <v>112</v>
      </c>
      <c r="D3389">
        <v>4</v>
      </c>
      <c r="E3389">
        <v>0</v>
      </c>
      <c r="F3389">
        <v>0</v>
      </c>
      <c r="H3389" t="s">
        <v>155</v>
      </c>
      <c r="I3389">
        <f t="shared" si="156"/>
        <v>0</v>
      </c>
      <c r="J3389">
        <f t="shared" si="157"/>
        <v>0</v>
      </c>
      <c r="L3389" t="str">
        <f t="shared" si="158"/>
        <v>5330LOWBANK</v>
      </c>
      <c r="M3389" t="s">
        <v>3992</v>
      </c>
    </row>
    <row r="3390" spans="1:13">
      <c r="A3390" t="s">
        <v>4110</v>
      </c>
      <c r="B3390" t="s">
        <v>4118</v>
      </c>
      <c r="C3390" t="s">
        <v>112</v>
      </c>
      <c r="D3390">
        <v>4</v>
      </c>
      <c r="E3390">
        <v>0</v>
      </c>
      <c r="F3390">
        <v>0</v>
      </c>
      <c r="H3390" t="s">
        <v>155</v>
      </c>
      <c r="I3390">
        <f t="shared" si="156"/>
        <v>0</v>
      </c>
      <c r="J3390">
        <f t="shared" si="157"/>
        <v>0</v>
      </c>
      <c r="L3390" t="str">
        <f t="shared" si="158"/>
        <v>5330MARKARANKA</v>
      </c>
      <c r="M3390" t="s">
        <v>3992</v>
      </c>
    </row>
    <row r="3391" spans="1:13">
      <c r="A3391" t="s">
        <v>4110</v>
      </c>
      <c r="B3391" t="s">
        <v>4119</v>
      </c>
      <c r="C3391" t="s">
        <v>112</v>
      </c>
      <c r="D3391">
        <v>4</v>
      </c>
      <c r="E3391">
        <v>0</v>
      </c>
      <c r="F3391">
        <v>0</v>
      </c>
      <c r="H3391" t="s">
        <v>155</v>
      </c>
      <c r="I3391">
        <f t="shared" si="156"/>
        <v>0</v>
      </c>
      <c r="J3391">
        <f t="shared" si="157"/>
        <v>0</v>
      </c>
      <c r="L3391" t="str">
        <f t="shared" si="158"/>
        <v>5330OVERLAND CORNER</v>
      </c>
      <c r="M3391" t="s">
        <v>3992</v>
      </c>
    </row>
    <row r="3392" spans="1:13">
      <c r="A3392" t="s">
        <v>4110</v>
      </c>
      <c r="B3392" t="s">
        <v>4120</v>
      </c>
      <c r="C3392" t="s">
        <v>112</v>
      </c>
      <c r="D3392">
        <v>4</v>
      </c>
      <c r="E3392">
        <v>0</v>
      </c>
      <c r="F3392">
        <v>0</v>
      </c>
      <c r="H3392" t="s">
        <v>155</v>
      </c>
      <c r="I3392">
        <f t="shared" si="156"/>
        <v>0</v>
      </c>
      <c r="J3392">
        <f t="shared" si="157"/>
        <v>0</v>
      </c>
      <c r="L3392" t="str">
        <f t="shared" si="158"/>
        <v>5330POOGINOOK</v>
      </c>
      <c r="M3392" t="s">
        <v>3992</v>
      </c>
    </row>
    <row r="3393" spans="1:13">
      <c r="A3393" t="s">
        <v>4110</v>
      </c>
      <c r="B3393" t="s">
        <v>4121</v>
      </c>
      <c r="C3393" t="s">
        <v>112</v>
      </c>
      <c r="D3393">
        <v>4</v>
      </c>
      <c r="E3393">
        <v>0</v>
      </c>
      <c r="F3393">
        <v>0</v>
      </c>
      <c r="H3393" t="s">
        <v>155</v>
      </c>
      <c r="I3393">
        <f t="shared" si="156"/>
        <v>0</v>
      </c>
      <c r="J3393">
        <f t="shared" si="157"/>
        <v>0</v>
      </c>
      <c r="L3393" t="str">
        <f t="shared" si="158"/>
        <v>5330STOCKYARD PLAIN</v>
      </c>
      <c r="M3393" t="s">
        <v>3992</v>
      </c>
    </row>
    <row r="3394" spans="1:13">
      <c r="A3394" t="s">
        <v>4110</v>
      </c>
      <c r="B3394" t="s">
        <v>4122</v>
      </c>
      <c r="C3394" t="s">
        <v>112</v>
      </c>
      <c r="D3394">
        <v>4</v>
      </c>
      <c r="E3394">
        <v>0</v>
      </c>
      <c r="F3394">
        <v>0</v>
      </c>
      <c r="H3394" t="s">
        <v>155</v>
      </c>
      <c r="I3394">
        <f t="shared" ref="I3394:I3457" si="159">IF(ISERROR(VLOOKUP(A3394,SelPostCode,1,FALSE)),0,1)</f>
        <v>0</v>
      </c>
      <c r="J3394">
        <f t="shared" ref="J3394:J3457" si="160">IF(I3394=0,0,IF(ISERROR(VLOOKUP(B3394,SelSuburb,1,FALSE)),0,1))</f>
        <v>0</v>
      </c>
      <c r="L3394" t="str">
        <f t="shared" ref="L3394:L3457" si="161">CONCATENATE(A3394,B3394)</f>
        <v>5330TAYLORVILLE</v>
      </c>
      <c r="M3394" t="s">
        <v>3992</v>
      </c>
    </row>
    <row r="3395" spans="1:13">
      <c r="A3395" t="s">
        <v>4110</v>
      </c>
      <c r="B3395" t="s">
        <v>4123</v>
      </c>
      <c r="C3395" t="s">
        <v>112</v>
      </c>
      <c r="D3395">
        <v>4</v>
      </c>
      <c r="E3395">
        <v>0</v>
      </c>
      <c r="F3395">
        <v>0</v>
      </c>
      <c r="H3395" t="s">
        <v>155</v>
      </c>
      <c r="I3395">
        <f t="shared" si="159"/>
        <v>0</v>
      </c>
      <c r="J3395">
        <f t="shared" si="160"/>
        <v>0</v>
      </c>
      <c r="L3395" t="str">
        <f t="shared" si="161"/>
        <v>5330WAIKERIE</v>
      </c>
      <c r="M3395" t="s">
        <v>3992</v>
      </c>
    </row>
    <row r="3396" spans="1:13">
      <c r="A3396" t="s">
        <v>4110</v>
      </c>
      <c r="B3396" t="s">
        <v>4124</v>
      </c>
      <c r="C3396" t="s">
        <v>112</v>
      </c>
      <c r="D3396">
        <v>4</v>
      </c>
      <c r="E3396">
        <v>0</v>
      </c>
      <c r="F3396">
        <v>0</v>
      </c>
      <c r="H3396" t="s">
        <v>155</v>
      </c>
      <c r="I3396">
        <f t="shared" si="159"/>
        <v>0</v>
      </c>
      <c r="J3396">
        <f t="shared" si="160"/>
        <v>0</v>
      </c>
      <c r="L3396" t="str">
        <f t="shared" si="161"/>
        <v>5330WOOLPUNDA</v>
      </c>
      <c r="M3396" t="s">
        <v>3992</v>
      </c>
    </row>
    <row r="3397" spans="1:13">
      <c r="A3397" t="s">
        <v>4125</v>
      </c>
      <c r="B3397" t="s">
        <v>4126</v>
      </c>
      <c r="C3397" t="s">
        <v>112</v>
      </c>
      <c r="D3397">
        <v>4</v>
      </c>
      <c r="E3397">
        <v>0</v>
      </c>
      <c r="F3397">
        <v>0</v>
      </c>
      <c r="H3397" t="s">
        <v>155</v>
      </c>
      <c r="I3397">
        <f t="shared" si="159"/>
        <v>0</v>
      </c>
      <c r="J3397">
        <f t="shared" si="160"/>
        <v>0</v>
      </c>
      <c r="L3397" t="str">
        <f t="shared" si="161"/>
        <v>5322GOLDEN HEIGHTS</v>
      </c>
      <c r="M3397" t="s">
        <v>3992</v>
      </c>
    </row>
    <row r="3398" spans="1:13">
      <c r="A3398" t="s">
        <v>4125</v>
      </c>
      <c r="B3398" t="s">
        <v>4127</v>
      </c>
      <c r="C3398" t="s">
        <v>112</v>
      </c>
      <c r="D3398">
        <v>4</v>
      </c>
      <c r="E3398">
        <v>0</v>
      </c>
      <c r="F3398">
        <v>0</v>
      </c>
      <c r="H3398" t="s">
        <v>155</v>
      </c>
      <c r="I3398">
        <f t="shared" si="159"/>
        <v>0</v>
      </c>
      <c r="J3398">
        <f t="shared" si="160"/>
        <v>0</v>
      </c>
      <c r="L3398" t="str">
        <f t="shared" si="161"/>
        <v>5322QUALCO</v>
      </c>
      <c r="M3398" t="s">
        <v>3992</v>
      </c>
    </row>
    <row r="3399" spans="1:13">
      <c r="A3399" t="s">
        <v>4125</v>
      </c>
      <c r="B3399" t="s">
        <v>4128</v>
      </c>
      <c r="C3399" t="s">
        <v>112</v>
      </c>
      <c r="D3399">
        <v>4</v>
      </c>
      <c r="E3399">
        <v>0</v>
      </c>
      <c r="F3399">
        <v>0</v>
      </c>
      <c r="H3399" t="s">
        <v>155</v>
      </c>
      <c r="I3399">
        <f t="shared" si="159"/>
        <v>0</v>
      </c>
      <c r="J3399">
        <f t="shared" si="160"/>
        <v>0</v>
      </c>
      <c r="L3399" t="str">
        <f t="shared" si="161"/>
        <v>5322RAMCO</v>
      </c>
      <c r="M3399" t="s">
        <v>3992</v>
      </c>
    </row>
    <row r="3400" spans="1:13">
      <c r="A3400" t="s">
        <v>4125</v>
      </c>
      <c r="B3400" t="s">
        <v>4129</v>
      </c>
      <c r="C3400" t="s">
        <v>112</v>
      </c>
      <c r="D3400">
        <v>4</v>
      </c>
      <c r="E3400">
        <v>0</v>
      </c>
      <c r="F3400">
        <v>0</v>
      </c>
      <c r="H3400" t="s">
        <v>155</v>
      </c>
      <c r="I3400">
        <f t="shared" si="159"/>
        <v>0</v>
      </c>
      <c r="J3400">
        <f t="shared" si="160"/>
        <v>0</v>
      </c>
      <c r="L3400" t="str">
        <f t="shared" si="161"/>
        <v>5322RAMCO HEIGHTS</v>
      </c>
      <c r="M3400" t="s">
        <v>3992</v>
      </c>
    </row>
    <row r="3401" spans="1:13">
      <c r="A3401" t="s">
        <v>4125</v>
      </c>
      <c r="B3401" t="s">
        <v>4130</v>
      </c>
      <c r="C3401" t="s">
        <v>112</v>
      </c>
      <c r="D3401">
        <v>4</v>
      </c>
      <c r="E3401">
        <v>0</v>
      </c>
      <c r="F3401">
        <v>0</v>
      </c>
      <c r="H3401" t="s">
        <v>155</v>
      </c>
      <c r="I3401">
        <f t="shared" si="159"/>
        <v>0</v>
      </c>
      <c r="J3401">
        <f t="shared" si="160"/>
        <v>0</v>
      </c>
      <c r="L3401" t="str">
        <f t="shared" si="161"/>
        <v>5322SUNLANDS</v>
      </c>
      <c r="M3401" t="s">
        <v>3992</v>
      </c>
    </row>
    <row r="3402" spans="1:13">
      <c r="A3402" t="s">
        <v>4131</v>
      </c>
      <c r="B3402" t="s">
        <v>4132</v>
      </c>
      <c r="C3402" t="s">
        <v>112</v>
      </c>
      <c r="D3402">
        <v>4</v>
      </c>
      <c r="E3402">
        <v>0</v>
      </c>
      <c r="F3402">
        <v>0</v>
      </c>
      <c r="H3402" t="s">
        <v>155</v>
      </c>
      <c r="I3402">
        <f t="shared" si="159"/>
        <v>0</v>
      </c>
      <c r="J3402">
        <f t="shared" si="160"/>
        <v>0</v>
      </c>
      <c r="L3402" t="str">
        <f t="shared" si="161"/>
        <v>5321CADELL</v>
      </c>
      <c r="M3402" t="s">
        <v>3992</v>
      </c>
    </row>
    <row r="3403" spans="1:13">
      <c r="A3403" t="s">
        <v>4131</v>
      </c>
      <c r="B3403" t="s">
        <v>4133</v>
      </c>
      <c r="C3403" t="s">
        <v>112</v>
      </c>
      <c r="D3403">
        <v>4</v>
      </c>
      <c r="E3403">
        <v>0</v>
      </c>
      <c r="F3403">
        <v>0</v>
      </c>
      <c r="H3403" t="s">
        <v>155</v>
      </c>
      <c r="I3403">
        <f t="shared" si="159"/>
        <v>0</v>
      </c>
      <c r="J3403">
        <f t="shared" si="160"/>
        <v>0</v>
      </c>
      <c r="L3403" t="str">
        <f t="shared" si="161"/>
        <v>5321CADELL LAGOON</v>
      </c>
      <c r="M3403" t="s">
        <v>3992</v>
      </c>
    </row>
    <row r="3404" spans="1:13">
      <c r="A3404" t="s">
        <v>4134</v>
      </c>
      <c r="B3404" t="s">
        <v>4135</v>
      </c>
      <c r="C3404" t="s">
        <v>112</v>
      </c>
      <c r="D3404">
        <v>4</v>
      </c>
      <c r="E3404">
        <v>0</v>
      </c>
      <c r="F3404">
        <v>0</v>
      </c>
      <c r="H3404" t="s">
        <v>155</v>
      </c>
      <c r="I3404">
        <f t="shared" si="159"/>
        <v>0</v>
      </c>
      <c r="J3404">
        <f t="shared" si="160"/>
        <v>0</v>
      </c>
      <c r="L3404" t="str">
        <f t="shared" si="161"/>
        <v>5320BEATTY</v>
      </c>
      <c r="M3404" t="s">
        <v>3299</v>
      </c>
    </row>
    <row r="3405" spans="1:13">
      <c r="A3405" t="s">
        <v>4134</v>
      </c>
      <c r="B3405" t="s">
        <v>4136</v>
      </c>
      <c r="C3405" t="s">
        <v>112</v>
      </c>
      <c r="D3405">
        <v>4</v>
      </c>
      <c r="E3405">
        <v>0</v>
      </c>
      <c r="F3405">
        <v>0</v>
      </c>
      <c r="H3405" t="s">
        <v>155</v>
      </c>
      <c r="I3405">
        <f t="shared" si="159"/>
        <v>0</v>
      </c>
      <c r="J3405">
        <f t="shared" si="160"/>
        <v>0</v>
      </c>
      <c r="L3405" t="str">
        <f t="shared" si="161"/>
        <v>5320BEAUMONTS</v>
      </c>
      <c r="M3405" t="s">
        <v>3299</v>
      </c>
    </row>
    <row r="3406" spans="1:13">
      <c r="A3406" t="s">
        <v>4134</v>
      </c>
      <c r="B3406" t="s">
        <v>4137</v>
      </c>
      <c r="C3406" t="s">
        <v>112</v>
      </c>
      <c r="D3406">
        <v>4</v>
      </c>
      <c r="E3406">
        <v>0</v>
      </c>
      <c r="F3406">
        <v>0</v>
      </c>
      <c r="H3406" t="s">
        <v>155</v>
      </c>
      <c r="I3406">
        <f t="shared" si="159"/>
        <v>0</v>
      </c>
      <c r="J3406">
        <f t="shared" si="160"/>
        <v>0</v>
      </c>
      <c r="L3406" t="str">
        <f t="shared" si="161"/>
        <v>5320BRENDA PARK</v>
      </c>
      <c r="M3406" t="s">
        <v>3299</v>
      </c>
    </row>
    <row r="3407" spans="1:13">
      <c r="A3407" t="s">
        <v>4134</v>
      </c>
      <c r="B3407" t="s">
        <v>4138</v>
      </c>
      <c r="C3407" t="s">
        <v>112</v>
      </c>
      <c r="D3407">
        <v>4</v>
      </c>
      <c r="E3407">
        <v>0</v>
      </c>
      <c r="F3407">
        <v>0</v>
      </c>
      <c r="H3407" t="s">
        <v>155</v>
      </c>
      <c r="I3407">
        <f t="shared" si="159"/>
        <v>0</v>
      </c>
      <c r="J3407">
        <f t="shared" si="160"/>
        <v>0</v>
      </c>
      <c r="L3407" t="str">
        <f t="shared" si="161"/>
        <v>5320BUNDEY</v>
      </c>
      <c r="M3407" t="s">
        <v>3299</v>
      </c>
    </row>
    <row r="3408" spans="1:13">
      <c r="A3408" t="s">
        <v>4134</v>
      </c>
      <c r="B3408" t="s">
        <v>4139</v>
      </c>
      <c r="C3408" t="s">
        <v>112</v>
      </c>
      <c r="D3408">
        <v>4</v>
      </c>
      <c r="E3408">
        <v>0</v>
      </c>
      <c r="F3408">
        <v>0</v>
      </c>
      <c r="H3408" t="s">
        <v>155</v>
      </c>
      <c r="I3408">
        <f t="shared" si="159"/>
        <v>0</v>
      </c>
      <c r="J3408">
        <f t="shared" si="160"/>
        <v>0</v>
      </c>
      <c r="L3408" t="str">
        <f t="shared" si="161"/>
        <v>5320EBA</v>
      </c>
      <c r="M3408" t="s">
        <v>3299</v>
      </c>
    </row>
    <row r="3409" spans="1:13">
      <c r="A3409" t="s">
        <v>4134</v>
      </c>
      <c r="B3409" t="s">
        <v>4140</v>
      </c>
      <c r="C3409" t="s">
        <v>112</v>
      </c>
      <c r="D3409">
        <v>4</v>
      </c>
      <c r="E3409">
        <v>0</v>
      </c>
      <c r="F3409">
        <v>0</v>
      </c>
      <c r="H3409" t="s">
        <v>155</v>
      </c>
      <c r="I3409">
        <f t="shared" si="159"/>
        <v>0</v>
      </c>
      <c r="J3409">
        <f t="shared" si="160"/>
        <v>0</v>
      </c>
      <c r="L3409" t="str">
        <f t="shared" si="161"/>
        <v>5320LINDLEY</v>
      </c>
      <c r="M3409" t="s">
        <v>3299</v>
      </c>
    </row>
    <row r="3410" spans="1:13">
      <c r="A3410" t="s">
        <v>4134</v>
      </c>
      <c r="B3410" t="s">
        <v>4141</v>
      </c>
      <c r="C3410" t="s">
        <v>112</v>
      </c>
      <c r="D3410">
        <v>4</v>
      </c>
      <c r="E3410">
        <v>0</v>
      </c>
      <c r="F3410">
        <v>0</v>
      </c>
      <c r="H3410" t="s">
        <v>155</v>
      </c>
      <c r="I3410">
        <f t="shared" si="159"/>
        <v>0</v>
      </c>
      <c r="J3410">
        <f t="shared" si="160"/>
        <v>0</v>
      </c>
      <c r="L3410" t="str">
        <f t="shared" si="161"/>
        <v>5320MAUDE</v>
      </c>
      <c r="M3410" t="s">
        <v>3299</v>
      </c>
    </row>
    <row r="3411" spans="1:13">
      <c r="A3411" t="s">
        <v>4134</v>
      </c>
      <c r="B3411" t="s">
        <v>4142</v>
      </c>
      <c r="C3411" t="s">
        <v>112</v>
      </c>
      <c r="D3411">
        <v>4</v>
      </c>
      <c r="E3411">
        <v>0</v>
      </c>
      <c r="F3411">
        <v>0</v>
      </c>
      <c r="H3411" t="s">
        <v>155</v>
      </c>
      <c r="I3411">
        <f t="shared" si="159"/>
        <v>0</v>
      </c>
      <c r="J3411">
        <f t="shared" si="160"/>
        <v>0</v>
      </c>
      <c r="L3411" t="str">
        <f t="shared" si="161"/>
        <v>5320MORGAN</v>
      </c>
      <c r="M3411" t="s">
        <v>3299</v>
      </c>
    </row>
    <row r="3412" spans="1:13">
      <c r="A3412" t="s">
        <v>4134</v>
      </c>
      <c r="B3412" t="s">
        <v>4143</v>
      </c>
      <c r="C3412" t="s">
        <v>112</v>
      </c>
      <c r="D3412">
        <v>4</v>
      </c>
      <c r="E3412">
        <v>0</v>
      </c>
      <c r="F3412">
        <v>0</v>
      </c>
      <c r="H3412" t="s">
        <v>155</v>
      </c>
      <c r="I3412">
        <f t="shared" si="159"/>
        <v>0</v>
      </c>
      <c r="J3412">
        <f t="shared" si="160"/>
        <v>0</v>
      </c>
      <c r="L3412" t="str">
        <f t="shared" si="161"/>
        <v>5320MORPHETTS FLAT</v>
      </c>
      <c r="M3412" t="s">
        <v>3299</v>
      </c>
    </row>
    <row r="3413" spans="1:13">
      <c r="A3413" t="s">
        <v>4134</v>
      </c>
      <c r="B3413" t="s">
        <v>4144</v>
      </c>
      <c r="C3413" t="s">
        <v>112</v>
      </c>
      <c r="D3413">
        <v>4</v>
      </c>
      <c r="E3413">
        <v>0</v>
      </c>
      <c r="F3413">
        <v>0</v>
      </c>
      <c r="H3413" t="s">
        <v>155</v>
      </c>
      <c r="I3413">
        <f t="shared" si="159"/>
        <v>0</v>
      </c>
      <c r="J3413">
        <f t="shared" si="160"/>
        <v>0</v>
      </c>
      <c r="L3413" t="str">
        <f t="shared" si="161"/>
        <v>5320MURBKO</v>
      </c>
      <c r="M3413" t="s">
        <v>3299</v>
      </c>
    </row>
    <row r="3414" spans="1:13">
      <c r="A3414" t="s">
        <v>4134</v>
      </c>
      <c r="B3414" t="s">
        <v>4145</v>
      </c>
      <c r="C3414" t="s">
        <v>112</v>
      </c>
      <c r="D3414">
        <v>4</v>
      </c>
      <c r="E3414">
        <v>0</v>
      </c>
      <c r="F3414">
        <v>0</v>
      </c>
      <c r="H3414" t="s">
        <v>155</v>
      </c>
      <c r="I3414">
        <f t="shared" si="159"/>
        <v>0</v>
      </c>
      <c r="J3414">
        <f t="shared" si="160"/>
        <v>0</v>
      </c>
      <c r="L3414" t="str">
        <f t="shared" si="161"/>
        <v>5320NORTH WEST BEND</v>
      </c>
      <c r="M3414" t="s">
        <v>3299</v>
      </c>
    </row>
    <row r="3415" spans="1:13">
      <c r="A3415" t="s">
        <v>4134</v>
      </c>
      <c r="B3415" t="s">
        <v>4146</v>
      </c>
      <c r="C3415" t="s">
        <v>112</v>
      </c>
      <c r="D3415">
        <v>4</v>
      </c>
      <c r="E3415">
        <v>0</v>
      </c>
      <c r="F3415">
        <v>0</v>
      </c>
      <c r="H3415" t="s">
        <v>155</v>
      </c>
      <c r="I3415">
        <f t="shared" si="159"/>
        <v>0</v>
      </c>
      <c r="J3415">
        <f t="shared" si="160"/>
        <v>0</v>
      </c>
      <c r="L3415" t="str">
        <f t="shared" si="161"/>
        <v>5320STUART</v>
      </c>
      <c r="M3415" t="s">
        <v>3299</v>
      </c>
    </row>
    <row r="3416" spans="1:13">
      <c r="A3416" t="s">
        <v>4134</v>
      </c>
      <c r="B3416" t="s">
        <v>4147</v>
      </c>
      <c r="C3416" t="s">
        <v>112</v>
      </c>
      <c r="D3416">
        <v>4</v>
      </c>
      <c r="E3416">
        <v>0</v>
      </c>
      <c r="F3416">
        <v>0</v>
      </c>
      <c r="H3416" t="s">
        <v>155</v>
      </c>
      <c r="I3416">
        <f t="shared" si="159"/>
        <v>0</v>
      </c>
      <c r="J3416">
        <f t="shared" si="160"/>
        <v>0</v>
      </c>
      <c r="L3416" t="str">
        <f t="shared" si="161"/>
        <v>5320WOMBATS REST</v>
      </c>
      <c r="M3416" t="s">
        <v>3299</v>
      </c>
    </row>
    <row r="3417" spans="1:13">
      <c r="A3417" t="s">
        <v>4148</v>
      </c>
      <c r="B3417" t="s">
        <v>4149</v>
      </c>
      <c r="C3417" t="s">
        <v>112</v>
      </c>
      <c r="D3417">
        <v>4</v>
      </c>
      <c r="E3417">
        <v>0</v>
      </c>
      <c r="F3417">
        <v>0</v>
      </c>
      <c r="H3417" t="s">
        <v>103</v>
      </c>
      <c r="I3417">
        <f t="shared" si="159"/>
        <v>0</v>
      </c>
      <c r="J3417">
        <f t="shared" si="160"/>
        <v>0</v>
      </c>
      <c r="L3417" t="str">
        <f t="shared" si="161"/>
        <v>5312VEITCH</v>
      </c>
      <c r="M3417" t="e">
        <v>#N/A</v>
      </c>
    </row>
    <row r="3418" spans="1:13">
      <c r="A3418" t="s">
        <v>4150</v>
      </c>
      <c r="B3418" t="s">
        <v>4151</v>
      </c>
      <c r="C3418" t="s">
        <v>112</v>
      </c>
      <c r="D3418">
        <v>4</v>
      </c>
      <c r="E3418">
        <v>0</v>
      </c>
      <c r="F3418">
        <v>0</v>
      </c>
      <c r="H3418" t="s">
        <v>103</v>
      </c>
      <c r="I3418">
        <f t="shared" si="159"/>
        <v>0</v>
      </c>
      <c r="J3418">
        <f t="shared" si="160"/>
        <v>0</v>
      </c>
      <c r="L3418" t="str">
        <f t="shared" si="161"/>
        <v>5311ALAWOONA</v>
      </c>
      <c r="M3418" t="s">
        <v>3992</v>
      </c>
    </row>
    <row r="3419" spans="1:13">
      <c r="A3419" t="s">
        <v>4150</v>
      </c>
      <c r="B3419" t="s">
        <v>4152</v>
      </c>
      <c r="C3419" t="s">
        <v>112</v>
      </c>
      <c r="D3419">
        <v>4</v>
      </c>
      <c r="E3419">
        <v>0</v>
      </c>
      <c r="F3419">
        <v>0</v>
      </c>
      <c r="H3419" t="s">
        <v>103</v>
      </c>
      <c r="I3419">
        <f t="shared" si="159"/>
        <v>0</v>
      </c>
      <c r="J3419">
        <f t="shared" si="160"/>
        <v>0</v>
      </c>
      <c r="L3419" t="str">
        <f t="shared" si="161"/>
        <v>5311BILLIATT</v>
      </c>
      <c r="M3419" t="s">
        <v>3992</v>
      </c>
    </row>
    <row r="3420" spans="1:13">
      <c r="A3420" t="s">
        <v>4150</v>
      </c>
      <c r="B3420" t="s">
        <v>4153</v>
      </c>
      <c r="C3420" t="s">
        <v>112</v>
      </c>
      <c r="D3420">
        <v>4</v>
      </c>
      <c r="E3420">
        <v>0</v>
      </c>
      <c r="F3420">
        <v>0</v>
      </c>
      <c r="H3420" t="s">
        <v>103</v>
      </c>
      <c r="I3420">
        <f t="shared" si="159"/>
        <v>0</v>
      </c>
      <c r="J3420">
        <f t="shared" si="160"/>
        <v>0</v>
      </c>
      <c r="L3420" t="str">
        <f t="shared" si="161"/>
        <v>5311BUGLE HUT</v>
      </c>
      <c r="M3420" t="s">
        <v>3992</v>
      </c>
    </row>
    <row r="3421" spans="1:13">
      <c r="A3421" t="s">
        <v>4150</v>
      </c>
      <c r="B3421" t="s">
        <v>4154</v>
      </c>
      <c r="C3421" t="s">
        <v>112</v>
      </c>
      <c r="D3421">
        <v>4</v>
      </c>
      <c r="E3421">
        <v>0</v>
      </c>
      <c r="F3421">
        <v>0</v>
      </c>
      <c r="H3421" t="s">
        <v>103</v>
      </c>
      <c r="I3421">
        <f t="shared" si="159"/>
        <v>0</v>
      </c>
      <c r="J3421">
        <f t="shared" si="160"/>
        <v>0</v>
      </c>
      <c r="L3421" t="str">
        <f t="shared" si="161"/>
        <v>5311MALPAS</v>
      </c>
      <c r="M3421" t="s">
        <v>3992</v>
      </c>
    </row>
    <row r="3422" spans="1:13">
      <c r="A3422" t="s">
        <v>4150</v>
      </c>
      <c r="B3422" t="s">
        <v>4155</v>
      </c>
      <c r="C3422" t="s">
        <v>112</v>
      </c>
      <c r="D3422">
        <v>4</v>
      </c>
      <c r="E3422">
        <v>0</v>
      </c>
      <c r="F3422">
        <v>0</v>
      </c>
      <c r="H3422" t="s">
        <v>103</v>
      </c>
      <c r="I3422">
        <f t="shared" si="159"/>
        <v>0</v>
      </c>
      <c r="J3422">
        <f t="shared" si="160"/>
        <v>0</v>
      </c>
      <c r="L3422" t="str">
        <f t="shared" si="161"/>
        <v>5311MERIBAH</v>
      </c>
      <c r="M3422" t="s">
        <v>3992</v>
      </c>
    </row>
    <row r="3423" spans="1:13">
      <c r="A3423" t="s">
        <v>4150</v>
      </c>
      <c r="B3423" t="s">
        <v>4156</v>
      </c>
      <c r="C3423" t="s">
        <v>112</v>
      </c>
      <c r="D3423">
        <v>4</v>
      </c>
      <c r="E3423">
        <v>0</v>
      </c>
      <c r="F3423">
        <v>0</v>
      </c>
      <c r="H3423" t="s">
        <v>103</v>
      </c>
      <c r="I3423">
        <f t="shared" si="159"/>
        <v>0</v>
      </c>
      <c r="J3423">
        <f t="shared" si="160"/>
        <v>0</v>
      </c>
      <c r="L3423" t="str">
        <f t="shared" si="161"/>
        <v>5311PARUNA</v>
      </c>
      <c r="M3423" t="s">
        <v>3992</v>
      </c>
    </row>
    <row r="3424" spans="1:13">
      <c r="A3424" t="s">
        <v>4150</v>
      </c>
      <c r="B3424" t="s">
        <v>4157</v>
      </c>
      <c r="C3424" t="s">
        <v>112</v>
      </c>
      <c r="D3424">
        <v>4</v>
      </c>
      <c r="E3424">
        <v>0</v>
      </c>
      <c r="F3424">
        <v>0</v>
      </c>
      <c r="H3424" t="s">
        <v>103</v>
      </c>
      <c r="I3424">
        <f t="shared" si="159"/>
        <v>0</v>
      </c>
      <c r="J3424">
        <f t="shared" si="160"/>
        <v>0</v>
      </c>
      <c r="L3424" t="str">
        <f t="shared" si="161"/>
        <v>5311SCHELL WELL</v>
      </c>
      <c r="M3424" t="s">
        <v>3992</v>
      </c>
    </row>
    <row r="3425" spans="1:13">
      <c r="A3425" t="s">
        <v>4150</v>
      </c>
      <c r="B3425" t="s">
        <v>4158</v>
      </c>
      <c r="C3425" t="s">
        <v>112</v>
      </c>
      <c r="D3425">
        <v>4</v>
      </c>
      <c r="E3425">
        <v>0</v>
      </c>
      <c r="F3425">
        <v>0</v>
      </c>
      <c r="H3425" t="s">
        <v>103</v>
      </c>
      <c r="I3425">
        <f t="shared" si="159"/>
        <v>0</v>
      </c>
      <c r="J3425">
        <f t="shared" si="160"/>
        <v>0</v>
      </c>
      <c r="L3425" t="str">
        <f t="shared" si="161"/>
        <v>5311TALDRA</v>
      </c>
      <c r="M3425" t="s">
        <v>3992</v>
      </c>
    </row>
    <row r="3426" spans="1:13">
      <c r="A3426" t="s">
        <v>4150</v>
      </c>
      <c r="B3426" t="s">
        <v>1368</v>
      </c>
      <c r="C3426" t="s">
        <v>112</v>
      </c>
      <c r="D3426">
        <v>4</v>
      </c>
      <c r="E3426">
        <v>0</v>
      </c>
      <c r="F3426">
        <v>0</v>
      </c>
      <c r="H3426" t="s">
        <v>103</v>
      </c>
      <c r="I3426">
        <f t="shared" si="159"/>
        <v>0</v>
      </c>
      <c r="J3426">
        <f t="shared" si="160"/>
        <v>0</v>
      </c>
      <c r="L3426" t="str">
        <f t="shared" si="161"/>
        <v>5311WOODLEIGH</v>
      </c>
      <c r="M3426" t="s">
        <v>3992</v>
      </c>
    </row>
    <row r="3427" spans="1:13">
      <c r="A3427" t="s">
        <v>4150</v>
      </c>
      <c r="B3427" t="s">
        <v>4159</v>
      </c>
      <c r="C3427" t="s">
        <v>112</v>
      </c>
      <c r="D3427">
        <v>4</v>
      </c>
      <c r="E3427">
        <v>0</v>
      </c>
      <c r="F3427">
        <v>0</v>
      </c>
      <c r="H3427" t="s">
        <v>103</v>
      </c>
      <c r="I3427">
        <f t="shared" si="159"/>
        <v>0</v>
      </c>
      <c r="J3427">
        <f t="shared" si="160"/>
        <v>0</v>
      </c>
      <c r="L3427" t="str">
        <f t="shared" si="161"/>
        <v>5311WUNKAR</v>
      </c>
      <c r="M3427" t="s">
        <v>3992</v>
      </c>
    </row>
    <row r="3428" spans="1:13">
      <c r="A3428" t="s">
        <v>4160</v>
      </c>
      <c r="B3428" t="s">
        <v>4161</v>
      </c>
      <c r="C3428" t="s">
        <v>112</v>
      </c>
      <c r="D3428">
        <v>4</v>
      </c>
      <c r="E3428">
        <v>0</v>
      </c>
      <c r="F3428">
        <v>0</v>
      </c>
      <c r="H3428" t="s">
        <v>155</v>
      </c>
      <c r="I3428">
        <f t="shared" si="159"/>
        <v>0</v>
      </c>
      <c r="J3428">
        <f t="shared" si="160"/>
        <v>0</v>
      </c>
      <c r="L3428" t="str">
        <f t="shared" si="161"/>
        <v>5310CALIPH</v>
      </c>
      <c r="M3428" t="s">
        <v>3992</v>
      </c>
    </row>
    <row r="3429" spans="1:13">
      <c r="A3429" t="s">
        <v>4160</v>
      </c>
      <c r="B3429" t="s">
        <v>4162</v>
      </c>
      <c r="C3429" t="s">
        <v>112</v>
      </c>
      <c r="D3429">
        <v>4</v>
      </c>
      <c r="E3429">
        <v>0</v>
      </c>
      <c r="F3429">
        <v>0</v>
      </c>
      <c r="H3429" t="s">
        <v>155</v>
      </c>
      <c r="I3429">
        <f t="shared" si="159"/>
        <v>0</v>
      </c>
      <c r="J3429">
        <f t="shared" si="160"/>
        <v>0</v>
      </c>
      <c r="L3429" t="str">
        <f t="shared" si="161"/>
        <v>5310WANBI</v>
      </c>
      <c r="M3429" t="s">
        <v>3992</v>
      </c>
    </row>
    <row r="3430" spans="1:13">
      <c r="A3430" t="s">
        <v>4163</v>
      </c>
      <c r="B3430" t="s">
        <v>4164</v>
      </c>
      <c r="C3430" t="s">
        <v>112</v>
      </c>
      <c r="D3430">
        <v>4</v>
      </c>
      <c r="E3430">
        <v>0</v>
      </c>
      <c r="F3430">
        <v>0</v>
      </c>
      <c r="H3430" t="s">
        <v>155</v>
      </c>
      <c r="I3430">
        <f t="shared" si="159"/>
        <v>0</v>
      </c>
      <c r="J3430">
        <f t="shared" si="160"/>
        <v>0</v>
      </c>
      <c r="L3430" t="str">
        <f t="shared" si="161"/>
        <v>5309BORRIKA</v>
      </c>
      <c r="M3430" t="s">
        <v>3992</v>
      </c>
    </row>
    <row r="3431" spans="1:13">
      <c r="A3431" t="s">
        <v>4163</v>
      </c>
      <c r="B3431" t="s">
        <v>4165</v>
      </c>
      <c r="C3431" t="s">
        <v>112</v>
      </c>
      <c r="D3431">
        <v>4</v>
      </c>
      <c r="E3431">
        <v>0</v>
      </c>
      <c r="F3431">
        <v>0</v>
      </c>
      <c r="H3431" t="s">
        <v>155</v>
      </c>
      <c r="I3431">
        <f t="shared" si="159"/>
        <v>0</v>
      </c>
      <c r="J3431">
        <f t="shared" si="160"/>
        <v>0</v>
      </c>
      <c r="L3431" t="str">
        <f t="shared" si="161"/>
        <v>5309HALIDON</v>
      </c>
      <c r="M3431" t="s">
        <v>3992</v>
      </c>
    </row>
    <row r="3432" spans="1:13">
      <c r="A3432" t="s">
        <v>4163</v>
      </c>
      <c r="B3432" t="s">
        <v>3180</v>
      </c>
      <c r="C3432" t="s">
        <v>112</v>
      </c>
      <c r="D3432">
        <v>4</v>
      </c>
      <c r="E3432">
        <v>0</v>
      </c>
      <c r="F3432">
        <v>0</v>
      </c>
      <c r="H3432" t="s">
        <v>155</v>
      </c>
      <c r="I3432">
        <f t="shared" si="159"/>
        <v>0</v>
      </c>
      <c r="J3432">
        <f t="shared" si="160"/>
        <v>0</v>
      </c>
      <c r="L3432" t="str">
        <f t="shared" si="161"/>
        <v>5309MINDARIE</v>
      </c>
      <c r="M3432" t="s">
        <v>3992</v>
      </c>
    </row>
    <row r="3433" spans="1:13">
      <c r="A3433" t="s">
        <v>4163</v>
      </c>
      <c r="B3433" t="s">
        <v>4166</v>
      </c>
      <c r="C3433" t="s">
        <v>112</v>
      </c>
      <c r="D3433">
        <v>4</v>
      </c>
      <c r="E3433">
        <v>0</v>
      </c>
      <c r="F3433">
        <v>0</v>
      </c>
      <c r="H3433" t="s">
        <v>155</v>
      </c>
      <c r="I3433">
        <f t="shared" si="159"/>
        <v>0</v>
      </c>
      <c r="J3433">
        <f t="shared" si="160"/>
        <v>0</v>
      </c>
      <c r="L3433" t="str">
        <f t="shared" si="161"/>
        <v>5309SANDALWOOD</v>
      </c>
      <c r="M3433" t="s">
        <v>3992</v>
      </c>
    </row>
    <row r="3434" spans="1:13">
      <c r="A3434" t="s">
        <v>4167</v>
      </c>
      <c r="B3434" t="s">
        <v>4168</v>
      </c>
      <c r="C3434" t="s">
        <v>112</v>
      </c>
      <c r="D3434">
        <v>4</v>
      </c>
      <c r="E3434">
        <v>0</v>
      </c>
      <c r="F3434">
        <v>0</v>
      </c>
      <c r="H3434" t="s">
        <v>155</v>
      </c>
      <c r="I3434">
        <f t="shared" si="159"/>
        <v>0</v>
      </c>
      <c r="J3434">
        <f t="shared" si="160"/>
        <v>0</v>
      </c>
      <c r="L3434" t="str">
        <f t="shared" si="161"/>
        <v>5308COPEVILLE</v>
      </c>
      <c r="M3434" t="s">
        <v>3992</v>
      </c>
    </row>
    <row r="3435" spans="1:13">
      <c r="A3435" t="s">
        <v>4167</v>
      </c>
      <c r="B3435" t="s">
        <v>4169</v>
      </c>
      <c r="C3435" t="s">
        <v>112</v>
      </c>
      <c r="D3435">
        <v>4</v>
      </c>
      <c r="E3435">
        <v>0</v>
      </c>
      <c r="F3435">
        <v>0</v>
      </c>
      <c r="H3435" t="s">
        <v>155</v>
      </c>
      <c r="I3435">
        <f t="shared" si="159"/>
        <v>0</v>
      </c>
      <c r="J3435">
        <f t="shared" si="160"/>
        <v>0</v>
      </c>
      <c r="L3435" t="str">
        <f t="shared" si="161"/>
        <v>5308GALGA</v>
      </c>
      <c r="M3435" t="s">
        <v>3992</v>
      </c>
    </row>
    <row r="3436" spans="1:13">
      <c r="A3436" t="s">
        <v>4167</v>
      </c>
      <c r="B3436" t="s">
        <v>4170</v>
      </c>
      <c r="C3436" t="s">
        <v>112</v>
      </c>
      <c r="D3436">
        <v>4</v>
      </c>
      <c r="E3436">
        <v>0</v>
      </c>
      <c r="F3436">
        <v>0</v>
      </c>
      <c r="H3436" t="s">
        <v>155</v>
      </c>
      <c r="I3436">
        <f t="shared" si="159"/>
        <v>0</v>
      </c>
      <c r="J3436">
        <f t="shared" si="160"/>
        <v>0</v>
      </c>
      <c r="L3436" t="str">
        <f t="shared" si="161"/>
        <v>5308KALYAN</v>
      </c>
      <c r="M3436" t="s">
        <v>3992</v>
      </c>
    </row>
    <row r="3437" spans="1:13">
      <c r="A3437" t="s">
        <v>4167</v>
      </c>
      <c r="B3437" t="s">
        <v>4171</v>
      </c>
      <c r="C3437" t="s">
        <v>112</v>
      </c>
      <c r="D3437">
        <v>4</v>
      </c>
      <c r="E3437">
        <v>0</v>
      </c>
      <c r="F3437">
        <v>0</v>
      </c>
      <c r="H3437" t="s">
        <v>155</v>
      </c>
      <c r="I3437">
        <f t="shared" si="159"/>
        <v>0</v>
      </c>
      <c r="J3437">
        <f t="shared" si="160"/>
        <v>0</v>
      </c>
      <c r="L3437" t="str">
        <f t="shared" si="161"/>
        <v>5308MAGGEA</v>
      </c>
      <c r="M3437" t="s">
        <v>3992</v>
      </c>
    </row>
    <row r="3438" spans="1:13">
      <c r="A3438" t="s">
        <v>4167</v>
      </c>
      <c r="B3438" t="s">
        <v>4172</v>
      </c>
      <c r="C3438" t="s">
        <v>112</v>
      </c>
      <c r="D3438">
        <v>4</v>
      </c>
      <c r="E3438">
        <v>0</v>
      </c>
      <c r="F3438">
        <v>0</v>
      </c>
      <c r="H3438" t="s">
        <v>155</v>
      </c>
      <c r="I3438">
        <f t="shared" si="159"/>
        <v>0</v>
      </c>
      <c r="J3438">
        <f t="shared" si="160"/>
        <v>0</v>
      </c>
      <c r="L3438" t="str">
        <f t="shared" si="161"/>
        <v>5308MANTUNG</v>
      </c>
      <c r="M3438" t="s">
        <v>3992</v>
      </c>
    </row>
    <row r="3439" spans="1:13">
      <c r="A3439" t="s">
        <v>4167</v>
      </c>
      <c r="B3439" t="s">
        <v>4173</v>
      </c>
      <c r="C3439" t="s">
        <v>112</v>
      </c>
      <c r="D3439">
        <v>4</v>
      </c>
      <c r="E3439">
        <v>0</v>
      </c>
      <c r="F3439">
        <v>0</v>
      </c>
      <c r="H3439" t="s">
        <v>155</v>
      </c>
      <c r="I3439">
        <f t="shared" si="159"/>
        <v>0</v>
      </c>
      <c r="J3439">
        <f t="shared" si="160"/>
        <v>0</v>
      </c>
      <c r="L3439" t="str">
        <f t="shared" si="161"/>
        <v>5308MERCUNDA</v>
      </c>
      <c r="M3439" t="s">
        <v>3992</v>
      </c>
    </row>
    <row r="3440" spans="1:13">
      <c r="A3440" t="s">
        <v>4167</v>
      </c>
      <c r="B3440" t="s">
        <v>4174</v>
      </c>
      <c r="C3440" t="s">
        <v>112</v>
      </c>
      <c r="D3440">
        <v>4</v>
      </c>
      <c r="E3440">
        <v>0</v>
      </c>
      <c r="F3440">
        <v>0</v>
      </c>
      <c r="H3440" t="s">
        <v>155</v>
      </c>
      <c r="I3440">
        <f t="shared" si="159"/>
        <v>0</v>
      </c>
      <c r="J3440">
        <f t="shared" si="160"/>
        <v>0</v>
      </c>
      <c r="L3440" t="str">
        <f t="shared" si="161"/>
        <v>5308PERPONDA</v>
      </c>
      <c r="M3440" t="s">
        <v>3992</v>
      </c>
    </row>
    <row r="3441" spans="1:13">
      <c r="A3441" t="s">
        <v>4175</v>
      </c>
      <c r="B3441" t="s">
        <v>4176</v>
      </c>
      <c r="C3441" t="s">
        <v>112</v>
      </c>
      <c r="D3441">
        <v>4</v>
      </c>
      <c r="E3441">
        <v>0</v>
      </c>
      <c r="F3441">
        <v>0</v>
      </c>
      <c r="H3441" t="s">
        <v>155</v>
      </c>
      <c r="I3441">
        <f t="shared" si="159"/>
        <v>0</v>
      </c>
      <c r="J3441">
        <f t="shared" si="160"/>
        <v>0</v>
      </c>
      <c r="L3441" t="str">
        <f t="shared" si="161"/>
        <v>5307KAROONDA</v>
      </c>
      <c r="M3441" t="s">
        <v>3992</v>
      </c>
    </row>
    <row r="3442" spans="1:13">
      <c r="A3442" t="s">
        <v>4175</v>
      </c>
      <c r="B3442" t="s">
        <v>4177</v>
      </c>
      <c r="C3442" t="s">
        <v>112</v>
      </c>
      <c r="D3442">
        <v>4</v>
      </c>
      <c r="E3442">
        <v>0</v>
      </c>
      <c r="F3442">
        <v>0</v>
      </c>
      <c r="H3442" t="s">
        <v>155</v>
      </c>
      <c r="I3442">
        <f t="shared" si="159"/>
        <v>0</v>
      </c>
      <c r="J3442">
        <f t="shared" si="160"/>
        <v>0</v>
      </c>
      <c r="L3442" t="str">
        <f t="shared" si="161"/>
        <v>5307KARTE</v>
      </c>
      <c r="M3442" t="s">
        <v>3992</v>
      </c>
    </row>
    <row r="3443" spans="1:13">
      <c r="A3443" t="s">
        <v>4175</v>
      </c>
      <c r="B3443" t="s">
        <v>4178</v>
      </c>
      <c r="C3443" t="s">
        <v>112</v>
      </c>
      <c r="D3443">
        <v>4</v>
      </c>
      <c r="E3443">
        <v>0</v>
      </c>
      <c r="F3443">
        <v>0</v>
      </c>
      <c r="H3443" t="s">
        <v>155</v>
      </c>
      <c r="I3443">
        <f t="shared" si="159"/>
        <v>0</v>
      </c>
      <c r="J3443">
        <f t="shared" si="160"/>
        <v>0</v>
      </c>
      <c r="L3443" t="str">
        <f t="shared" si="161"/>
        <v>5307KULKAMI</v>
      </c>
      <c r="M3443" t="s">
        <v>3992</v>
      </c>
    </row>
    <row r="3444" spans="1:13">
      <c r="A3444" t="s">
        <v>4175</v>
      </c>
      <c r="B3444" t="s">
        <v>4179</v>
      </c>
      <c r="C3444" t="s">
        <v>112</v>
      </c>
      <c r="D3444">
        <v>4</v>
      </c>
      <c r="E3444">
        <v>0</v>
      </c>
      <c r="F3444">
        <v>0</v>
      </c>
      <c r="H3444" t="s">
        <v>155</v>
      </c>
      <c r="I3444">
        <f t="shared" si="159"/>
        <v>0</v>
      </c>
      <c r="J3444">
        <f t="shared" si="160"/>
        <v>0</v>
      </c>
      <c r="L3444" t="str">
        <f t="shared" si="161"/>
        <v>5307LOWALDIE</v>
      </c>
      <c r="M3444" t="s">
        <v>3992</v>
      </c>
    </row>
    <row r="3445" spans="1:13">
      <c r="A3445" t="s">
        <v>4175</v>
      </c>
      <c r="B3445" t="s">
        <v>4180</v>
      </c>
      <c r="C3445" t="s">
        <v>112</v>
      </c>
      <c r="D3445">
        <v>4</v>
      </c>
      <c r="E3445">
        <v>0</v>
      </c>
      <c r="F3445">
        <v>0</v>
      </c>
      <c r="H3445" t="s">
        <v>155</v>
      </c>
      <c r="I3445">
        <f t="shared" si="159"/>
        <v>0</v>
      </c>
      <c r="J3445">
        <f t="shared" si="160"/>
        <v>0</v>
      </c>
      <c r="L3445" t="str">
        <f t="shared" si="161"/>
        <v>5307MARAMA</v>
      </c>
      <c r="M3445" t="s">
        <v>3992</v>
      </c>
    </row>
    <row r="3446" spans="1:13">
      <c r="A3446" t="s">
        <v>4175</v>
      </c>
      <c r="B3446" t="s">
        <v>4181</v>
      </c>
      <c r="C3446" t="s">
        <v>112</v>
      </c>
      <c r="D3446">
        <v>4</v>
      </c>
      <c r="E3446">
        <v>0</v>
      </c>
      <c r="F3446">
        <v>0</v>
      </c>
      <c r="H3446" t="s">
        <v>155</v>
      </c>
      <c r="I3446">
        <f t="shared" si="159"/>
        <v>0</v>
      </c>
      <c r="J3446">
        <f t="shared" si="160"/>
        <v>0</v>
      </c>
      <c r="L3446" t="str">
        <f t="shared" si="161"/>
        <v>5307MOOTATUNGA</v>
      </c>
      <c r="M3446" t="s">
        <v>3992</v>
      </c>
    </row>
    <row r="3447" spans="1:13">
      <c r="A3447" t="s">
        <v>4182</v>
      </c>
      <c r="B3447" t="s">
        <v>4183</v>
      </c>
      <c r="C3447" t="s">
        <v>112</v>
      </c>
      <c r="D3447">
        <v>4</v>
      </c>
      <c r="E3447">
        <v>0</v>
      </c>
      <c r="F3447">
        <v>0</v>
      </c>
      <c r="H3447" t="s">
        <v>155</v>
      </c>
      <c r="I3447">
        <f t="shared" si="159"/>
        <v>0</v>
      </c>
      <c r="J3447">
        <f t="shared" si="160"/>
        <v>0</v>
      </c>
      <c r="L3447" t="str">
        <f t="shared" si="161"/>
        <v>5306WYNARKA</v>
      </c>
      <c r="M3447" t="s">
        <v>3992</v>
      </c>
    </row>
    <row r="3448" spans="1:13">
      <c r="A3448" t="s">
        <v>4184</v>
      </c>
      <c r="B3448" t="s">
        <v>4185</v>
      </c>
      <c r="C3448" t="s">
        <v>112</v>
      </c>
      <c r="D3448">
        <v>4</v>
      </c>
      <c r="E3448">
        <v>0</v>
      </c>
      <c r="F3448">
        <v>0</v>
      </c>
      <c r="H3448" t="s">
        <v>155</v>
      </c>
      <c r="I3448">
        <f t="shared" si="159"/>
        <v>0</v>
      </c>
      <c r="J3448">
        <f t="shared" si="160"/>
        <v>0</v>
      </c>
      <c r="L3448" t="str">
        <f t="shared" si="161"/>
        <v>5304KRINGIN</v>
      </c>
      <c r="M3448" t="s">
        <v>3992</v>
      </c>
    </row>
    <row r="3449" spans="1:13">
      <c r="A3449" t="s">
        <v>4184</v>
      </c>
      <c r="B3449" t="s">
        <v>4186</v>
      </c>
      <c r="C3449" t="s">
        <v>112</v>
      </c>
      <c r="D3449">
        <v>4</v>
      </c>
      <c r="E3449">
        <v>0</v>
      </c>
      <c r="F3449">
        <v>0</v>
      </c>
      <c r="H3449" t="s">
        <v>155</v>
      </c>
      <c r="I3449">
        <f t="shared" si="159"/>
        <v>0</v>
      </c>
      <c r="J3449">
        <f t="shared" si="160"/>
        <v>0</v>
      </c>
      <c r="L3449" t="str">
        <f t="shared" si="161"/>
        <v>5304PEEBINGA</v>
      </c>
      <c r="M3449" t="s">
        <v>3992</v>
      </c>
    </row>
    <row r="3450" spans="1:13">
      <c r="A3450" t="s">
        <v>4184</v>
      </c>
      <c r="B3450" t="s">
        <v>4187</v>
      </c>
      <c r="C3450" t="s">
        <v>112</v>
      </c>
      <c r="D3450">
        <v>4</v>
      </c>
      <c r="E3450">
        <v>0</v>
      </c>
      <c r="F3450">
        <v>0</v>
      </c>
      <c r="H3450" t="s">
        <v>155</v>
      </c>
      <c r="I3450">
        <f t="shared" si="159"/>
        <v>0</v>
      </c>
      <c r="J3450">
        <f t="shared" si="160"/>
        <v>0</v>
      </c>
      <c r="L3450" t="str">
        <f t="shared" si="161"/>
        <v>5304PINNAROO</v>
      </c>
      <c r="M3450" t="s">
        <v>3992</v>
      </c>
    </row>
    <row r="3451" spans="1:13">
      <c r="A3451" t="s">
        <v>4188</v>
      </c>
      <c r="B3451" t="s">
        <v>4189</v>
      </c>
      <c r="C3451" t="s">
        <v>112</v>
      </c>
      <c r="D3451">
        <v>4</v>
      </c>
      <c r="E3451">
        <v>0</v>
      </c>
      <c r="F3451">
        <v>0</v>
      </c>
      <c r="H3451" t="s">
        <v>155</v>
      </c>
      <c r="I3451">
        <f t="shared" si="159"/>
        <v>0</v>
      </c>
      <c r="J3451">
        <f t="shared" si="160"/>
        <v>0</v>
      </c>
      <c r="L3451" t="str">
        <f t="shared" si="161"/>
        <v>5303PARILLA</v>
      </c>
      <c r="M3451" t="s">
        <v>3992</v>
      </c>
    </row>
    <row r="3452" spans="1:13">
      <c r="A3452" t="s">
        <v>4190</v>
      </c>
      <c r="B3452" t="s">
        <v>4191</v>
      </c>
      <c r="C3452" t="s">
        <v>112</v>
      </c>
      <c r="D3452">
        <v>4</v>
      </c>
      <c r="E3452">
        <v>0</v>
      </c>
      <c r="F3452">
        <v>0</v>
      </c>
      <c r="H3452" t="s">
        <v>155</v>
      </c>
      <c r="I3452">
        <f t="shared" si="159"/>
        <v>0</v>
      </c>
      <c r="J3452">
        <f t="shared" si="160"/>
        <v>0</v>
      </c>
      <c r="L3452" t="str">
        <f t="shared" si="161"/>
        <v>5302LAMEROO</v>
      </c>
      <c r="M3452" t="s">
        <v>3992</v>
      </c>
    </row>
    <row r="3453" spans="1:13">
      <c r="A3453" t="s">
        <v>4190</v>
      </c>
      <c r="B3453" t="s">
        <v>4192</v>
      </c>
      <c r="C3453" t="s">
        <v>112</v>
      </c>
      <c r="D3453">
        <v>4</v>
      </c>
      <c r="E3453">
        <v>0</v>
      </c>
      <c r="F3453">
        <v>0</v>
      </c>
      <c r="H3453" t="s">
        <v>155</v>
      </c>
      <c r="I3453">
        <f t="shared" si="159"/>
        <v>0</v>
      </c>
      <c r="J3453">
        <f t="shared" si="160"/>
        <v>0</v>
      </c>
      <c r="L3453" t="str">
        <f t="shared" si="161"/>
        <v>5302NGARKAT</v>
      </c>
      <c r="M3453" t="s">
        <v>3992</v>
      </c>
    </row>
    <row r="3454" spans="1:13">
      <c r="A3454" t="s">
        <v>4190</v>
      </c>
      <c r="B3454" t="s">
        <v>4193</v>
      </c>
      <c r="C3454" t="s">
        <v>112</v>
      </c>
      <c r="D3454">
        <v>4</v>
      </c>
      <c r="E3454">
        <v>0</v>
      </c>
      <c r="F3454">
        <v>0</v>
      </c>
      <c r="H3454" t="s">
        <v>155</v>
      </c>
      <c r="I3454">
        <f t="shared" si="159"/>
        <v>0</v>
      </c>
      <c r="J3454">
        <f t="shared" si="160"/>
        <v>0</v>
      </c>
      <c r="L3454" t="str">
        <f t="shared" si="161"/>
        <v>5302SMITHVILLE</v>
      </c>
      <c r="M3454" t="s">
        <v>3992</v>
      </c>
    </row>
    <row r="3455" spans="1:13">
      <c r="A3455" t="s">
        <v>4194</v>
      </c>
      <c r="B3455" t="s">
        <v>4195</v>
      </c>
      <c r="C3455" t="s">
        <v>112</v>
      </c>
      <c r="D3455">
        <v>4</v>
      </c>
      <c r="E3455">
        <v>0</v>
      </c>
      <c r="F3455">
        <v>0</v>
      </c>
      <c r="H3455" t="s">
        <v>155</v>
      </c>
      <c r="I3455">
        <f t="shared" si="159"/>
        <v>0</v>
      </c>
      <c r="J3455">
        <f t="shared" si="160"/>
        <v>0</v>
      </c>
      <c r="L3455" t="str">
        <f t="shared" si="161"/>
        <v>5301CARCUMA</v>
      </c>
      <c r="M3455" t="s">
        <v>3992</v>
      </c>
    </row>
    <row r="3456" spans="1:13">
      <c r="A3456" t="s">
        <v>4194</v>
      </c>
      <c r="B3456" t="s">
        <v>4196</v>
      </c>
      <c r="C3456" t="s">
        <v>112</v>
      </c>
      <c r="D3456">
        <v>4</v>
      </c>
      <c r="E3456">
        <v>0</v>
      </c>
      <c r="F3456">
        <v>0</v>
      </c>
      <c r="H3456" t="s">
        <v>155</v>
      </c>
      <c r="I3456">
        <f t="shared" si="159"/>
        <v>0</v>
      </c>
      <c r="J3456">
        <f t="shared" si="160"/>
        <v>0</v>
      </c>
      <c r="L3456" t="str">
        <f t="shared" si="161"/>
        <v>5301GERANIUM</v>
      </c>
      <c r="M3456" t="s">
        <v>3992</v>
      </c>
    </row>
    <row r="3457" spans="1:13">
      <c r="A3457" t="s">
        <v>4194</v>
      </c>
      <c r="B3457" t="s">
        <v>4197</v>
      </c>
      <c r="C3457" t="s">
        <v>112</v>
      </c>
      <c r="D3457">
        <v>4</v>
      </c>
      <c r="E3457">
        <v>0</v>
      </c>
      <c r="F3457">
        <v>0</v>
      </c>
      <c r="H3457" t="s">
        <v>155</v>
      </c>
      <c r="I3457">
        <f t="shared" si="159"/>
        <v>0</v>
      </c>
      <c r="J3457">
        <f t="shared" si="160"/>
        <v>0</v>
      </c>
      <c r="L3457" t="str">
        <f t="shared" si="161"/>
        <v>5301JABUK</v>
      </c>
      <c r="M3457" t="s">
        <v>3992</v>
      </c>
    </row>
    <row r="3458" spans="1:13">
      <c r="A3458" t="s">
        <v>4194</v>
      </c>
      <c r="B3458" t="s">
        <v>4198</v>
      </c>
      <c r="C3458" t="s">
        <v>112</v>
      </c>
      <c r="D3458">
        <v>4</v>
      </c>
      <c r="E3458">
        <v>0</v>
      </c>
      <c r="F3458">
        <v>0</v>
      </c>
      <c r="H3458" t="s">
        <v>155</v>
      </c>
      <c r="I3458">
        <f t="shared" ref="I3458:I3521" si="162">IF(ISERROR(VLOOKUP(A3458,SelPostCode,1,FALSE)),0,1)</f>
        <v>0</v>
      </c>
      <c r="J3458">
        <f t="shared" ref="J3458:J3521" si="163">IF(I3458=0,0,IF(ISERROR(VLOOKUP(B3458,SelSuburb,1,FALSE)),0,1))</f>
        <v>0</v>
      </c>
      <c r="L3458" t="str">
        <f t="shared" ref="L3458:L3521" si="164">CONCATENATE(A3458,B3458)</f>
        <v>5301MOORLANDS</v>
      </c>
      <c r="M3458" t="s">
        <v>3992</v>
      </c>
    </row>
    <row r="3459" spans="1:13">
      <c r="A3459" t="s">
        <v>4194</v>
      </c>
      <c r="B3459" t="s">
        <v>4199</v>
      </c>
      <c r="C3459" t="s">
        <v>112</v>
      </c>
      <c r="D3459">
        <v>4</v>
      </c>
      <c r="E3459">
        <v>0</v>
      </c>
      <c r="F3459">
        <v>0</v>
      </c>
      <c r="H3459" t="s">
        <v>155</v>
      </c>
      <c r="I3459">
        <f t="shared" si="162"/>
        <v>0</v>
      </c>
      <c r="J3459">
        <f t="shared" si="163"/>
        <v>0</v>
      </c>
      <c r="L3459" t="str">
        <f t="shared" si="164"/>
        <v>5301NETHERTON</v>
      </c>
      <c r="M3459" t="s">
        <v>3992</v>
      </c>
    </row>
    <row r="3460" spans="1:13">
      <c r="A3460" t="s">
        <v>4194</v>
      </c>
      <c r="B3460" t="s">
        <v>4200</v>
      </c>
      <c r="C3460" t="s">
        <v>112</v>
      </c>
      <c r="D3460">
        <v>4</v>
      </c>
      <c r="E3460">
        <v>0</v>
      </c>
      <c r="F3460">
        <v>0</v>
      </c>
      <c r="H3460" t="s">
        <v>155</v>
      </c>
      <c r="I3460">
        <f t="shared" si="162"/>
        <v>0</v>
      </c>
      <c r="J3460">
        <f t="shared" si="163"/>
        <v>0</v>
      </c>
      <c r="L3460" t="str">
        <f t="shared" si="164"/>
        <v>5301PARRAKIE</v>
      </c>
      <c r="M3460" t="s">
        <v>3992</v>
      </c>
    </row>
    <row r="3461" spans="1:13">
      <c r="A3461" t="s">
        <v>4194</v>
      </c>
      <c r="B3461" t="s">
        <v>4201</v>
      </c>
      <c r="C3461" t="s">
        <v>112</v>
      </c>
      <c r="D3461">
        <v>4</v>
      </c>
      <c r="E3461">
        <v>0</v>
      </c>
      <c r="F3461">
        <v>0</v>
      </c>
      <c r="H3461" t="s">
        <v>155</v>
      </c>
      <c r="I3461">
        <f t="shared" si="162"/>
        <v>0</v>
      </c>
      <c r="J3461">
        <f t="shared" si="163"/>
        <v>0</v>
      </c>
      <c r="L3461" t="str">
        <f t="shared" si="164"/>
        <v>5301PEAKE</v>
      </c>
      <c r="M3461" t="s">
        <v>3992</v>
      </c>
    </row>
    <row r="3462" spans="1:13">
      <c r="A3462" t="s">
        <v>4194</v>
      </c>
      <c r="B3462" t="s">
        <v>1316</v>
      </c>
      <c r="C3462" t="s">
        <v>112</v>
      </c>
      <c r="D3462">
        <v>4</v>
      </c>
      <c r="E3462">
        <v>0</v>
      </c>
      <c r="F3462">
        <v>0</v>
      </c>
      <c r="H3462" t="s">
        <v>155</v>
      </c>
      <c r="I3462">
        <f t="shared" si="162"/>
        <v>0</v>
      </c>
      <c r="J3462">
        <f t="shared" si="163"/>
        <v>0</v>
      </c>
      <c r="L3462" t="str">
        <f t="shared" si="164"/>
        <v>5301SHERLOCK</v>
      </c>
      <c r="M3462" t="s">
        <v>3992</v>
      </c>
    </row>
    <row r="3463" spans="1:13">
      <c r="A3463" t="s">
        <v>4194</v>
      </c>
      <c r="B3463" t="s">
        <v>4202</v>
      </c>
      <c r="C3463" t="s">
        <v>112</v>
      </c>
      <c r="D3463">
        <v>4</v>
      </c>
      <c r="E3463">
        <v>0</v>
      </c>
      <c r="F3463">
        <v>0</v>
      </c>
      <c r="H3463" t="s">
        <v>155</v>
      </c>
      <c r="I3463">
        <f t="shared" si="162"/>
        <v>0</v>
      </c>
      <c r="J3463">
        <f t="shared" si="163"/>
        <v>0</v>
      </c>
      <c r="L3463" t="str">
        <f t="shared" si="164"/>
        <v>5301WILKAWATT</v>
      </c>
      <c r="M3463" t="s">
        <v>3992</v>
      </c>
    </row>
    <row r="3464" spans="1:13">
      <c r="A3464" t="s">
        <v>4203</v>
      </c>
      <c r="B3464" t="s">
        <v>4204</v>
      </c>
      <c r="C3464" t="s">
        <v>112</v>
      </c>
      <c r="D3464">
        <v>4</v>
      </c>
      <c r="E3464">
        <v>0</v>
      </c>
      <c r="F3464">
        <v>0</v>
      </c>
      <c r="H3464" t="s">
        <v>155</v>
      </c>
      <c r="I3464">
        <f t="shared" si="162"/>
        <v>0</v>
      </c>
      <c r="J3464">
        <f t="shared" si="163"/>
        <v>0</v>
      </c>
      <c r="L3464" t="str">
        <f t="shared" si="164"/>
        <v>5291ALLENDALE EAST</v>
      </c>
      <c r="M3464" t="s">
        <v>3992</v>
      </c>
    </row>
    <row r="3465" spans="1:13">
      <c r="A3465" t="s">
        <v>4203</v>
      </c>
      <c r="B3465" t="s">
        <v>4205</v>
      </c>
      <c r="C3465" t="s">
        <v>112</v>
      </c>
      <c r="D3465">
        <v>4</v>
      </c>
      <c r="E3465">
        <v>0</v>
      </c>
      <c r="F3465">
        <v>0</v>
      </c>
      <c r="H3465" t="s">
        <v>155</v>
      </c>
      <c r="I3465">
        <f t="shared" si="162"/>
        <v>0</v>
      </c>
      <c r="J3465">
        <f t="shared" si="163"/>
        <v>0</v>
      </c>
      <c r="L3465" t="str">
        <f t="shared" si="164"/>
        <v>5291BLACKFELLOWS CAVES</v>
      </c>
      <c r="M3465" t="s">
        <v>3992</v>
      </c>
    </row>
    <row r="3466" spans="1:13">
      <c r="A3466" t="s">
        <v>4203</v>
      </c>
      <c r="B3466" t="s">
        <v>4206</v>
      </c>
      <c r="C3466" t="s">
        <v>112</v>
      </c>
      <c r="D3466">
        <v>4</v>
      </c>
      <c r="E3466">
        <v>0</v>
      </c>
      <c r="F3466">
        <v>0</v>
      </c>
      <c r="H3466" t="s">
        <v>155</v>
      </c>
      <c r="I3466">
        <f t="shared" si="162"/>
        <v>0</v>
      </c>
      <c r="J3466">
        <f t="shared" si="163"/>
        <v>0</v>
      </c>
      <c r="L3466" t="str">
        <f t="shared" si="164"/>
        <v>5291BURRUNGULE</v>
      </c>
      <c r="M3466" t="s">
        <v>3992</v>
      </c>
    </row>
    <row r="3467" spans="1:13">
      <c r="A3467" t="s">
        <v>4203</v>
      </c>
      <c r="B3467" t="s">
        <v>4207</v>
      </c>
      <c r="C3467" t="s">
        <v>112</v>
      </c>
      <c r="D3467">
        <v>4</v>
      </c>
      <c r="E3467">
        <v>0</v>
      </c>
      <c r="F3467">
        <v>0</v>
      </c>
      <c r="H3467" t="s">
        <v>155</v>
      </c>
      <c r="I3467">
        <f t="shared" si="162"/>
        <v>0</v>
      </c>
      <c r="J3467">
        <f t="shared" si="163"/>
        <v>0</v>
      </c>
      <c r="L3467" t="str">
        <f t="shared" si="164"/>
        <v>5291CANUNDA</v>
      </c>
      <c r="M3467" t="s">
        <v>3992</v>
      </c>
    </row>
    <row r="3468" spans="1:13">
      <c r="A3468" t="s">
        <v>4203</v>
      </c>
      <c r="B3468" t="s">
        <v>4208</v>
      </c>
      <c r="C3468" t="s">
        <v>112</v>
      </c>
      <c r="D3468">
        <v>4</v>
      </c>
      <c r="E3468">
        <v>0</v>
      </c>
      <c r="F3468">
        <v>0</v>
      </c>
      <c r="H3468" t="s">
        <v>155</v>
      </c>
      <c r="I3468">
        <f t="shared" si="162"/>
        <v>0</v>
      </c>
      <c r="J3468">
        <f t="shared" si="163"/>
        <v>0</v>
      </c>
      <c r="L3468" t="str">
        <f t="shared" si="164"/>
        <v>5291CAPE DOUGLAS</v>
      </c>
      <c r="M3468" t="s">
        <v>3992</v>
      </c>
    </row>
    <row r="3469" spans="1:13">
      <c r="A3469" t="s">
        <v>4203</v>
      </c>
      <c r="B3469" t="s">
        <v>4209</v>
      </c>
      <c r="C3469" t="s">
        <v>112</v>
      </c>
      <c r="D3469">
        <v>4</v>
      </c>
      <c r="E3469">
        <v>0</v>
      </c>
      <c r="F3469">
        <v>0</v>
      </c>
      <c r="H3469" t="s">
        <v>155</v>
      </c>
      <c r="I3469">
        <f t="shared" si="162"/>
        <v>0</v>
      </c>
      <c r="J3469">
        <f t="shared" si="163"/>
        <v>0</v>
      </c>
      <c r="L3469" t="str">
        <f t="shared" si="164"/>
        <v>5291CAROLINE</v>
      </c>
      <c r="M3469" t="s">
        <v>3992</v>
      </c>
    </row>
    <row r="3470" spans="1:13">
      <c r="A3470" t="s">
        <v>4203</v>
      </c>
      <c r="B3470" t="s">
        <v>4210</v>
      </c>
      <c r="C3470" t="s">
        <v>112</v>
      </c>
      <c r="D3470">
        <v>4</v>
      </c>
      <c r="E3470">
        <v>0</v>
      </c>
      <c r="F3470">
        <v>0</v>
      </c>
      <c r="H3470" t="s">
        <v>155</v>
      </c>
      <c r="I3470">
        <f t="shared" si="162"/>
        <v>0</v>
      </c>
      <c r="J3470">
        <f t="shared" si="163"/>
        <v>0</v>
      </c>
      <c r="L3470" t="str">
        <f t="shared" si="164"/>
        <v>5291CARPENTER ROCKS</v>
      </c>
      <c r="M3470" t="s">
        <v>3992</v>
      </c>
    </row>
    <row r="3471" spans="1:13">
      <c r="A3471" t="s">
        <v>4203</v>
      </c>
      <c r="B3471" t="s">
        <v>4211</v>
      </c>
      <c r="C3471" t="s">
        <v>112</v>
      </c>
      <c r="D3471">
        <v>4</v>
      </c>
      <c r="E3471">
        <v>0</v>
      </c>
      <c r="F3471">
        <v>0</v>
      </c>
      <c r="H3471" t="s">
        <v>155</v>
      </c>
      <c r="I3471">
        <f t="shared" si="162"/>
        <v>0</v>
      </c>
      <c r="J3471">
        <f t="shared" si="163"/>
        <v>0</v>
      </c>
      <c r="L3471" t="str">
        <f t="shared" si="164"/>
        <v>5291CAVETON</v>
      </c>
      <c r="M3471" t="s">
        <v>3992</v>
      </c>
    </row>
    <row r="3472" spans="1:13">
      <c r="A3472" t="s">
        <v>4203</v>
      </c>
      <c r="B3472" t="s">
        <v>4212</v>
      </c>
      <c r="C3472" t="s">
        <v>112</v>
      </c>
      <c r="D3472">
        <v>4</v>
      </c>
      <c r="E3472">
        <v>0</v>
      </c>
      <c r="F3472">
        <v>0</v>
      </c>
      <c r="H3472" t="s">
        <v>155</v>
      </c>
      <c r="I3472">
        <f t="shared" si="162"/>
        <v>0</v>
      </c>
      <c r="J3472">
        <f t="shared" si="163"/>
        <v>0</v>
      </c>
      <c r="L3472" t="str">
        <f t="shared" si="164"/>
        <v>5291COMPTON</v>
      </c>
      <c r="M3472" t="s">
        <v>3992</v>
      </c>
    </row>
    <row r="3473" spans="1:13">
      <c r="A3473" t="s">
        <v>4203</v>
      </c>
      <c r="B3473" t="s">
        <v>4213</v>
      </c>
      <c r="C3473" t="s">
        <v>112</v>
      </c>
      <c r="D3473">
        <v>4</v>
      </c>
      <c r="E3473">
        <v>0</v>
      </c>
      <c r="F3473">
        <v>0</v>
      </c>
      <c r="H3473" t="s">
        <v>155</v>
      </c>
      <c r="I3473">
        <f t="shared" si="162"/>
        <v>0</v>
      </c>
      <c r="J3473">
        <f t="shared" si="163"/>
        <v>0</v>
      </c>
      <c r="L3473" t="str">
        <f t="shared" si="164"/>
        <v>5291DISMAL SWAMP</v>
      </c>
      <c r="M3473" t="s">
        <v>3992</v>
      </c>
    </row>
    <row r="3474" spans="1:13">
      <c r="A3474" t="s">
        <v>4203</v>
      </c>
      <c r="B3474" t="s">
        <v>4214</v>
      </c>
      <c r="C3474" t="s">
        <v>112</v>
      </c>
      <c r="D3474">
        <v>4</v>
      </c>
      <c r="E3474">
        <v>0</v>
      </c>
      <c r="F3474">
        <v>0</v>
      </c>
      <c r="H3474" t="s">
        <v>155</v>
      </c>
      <c r="I3474">
        <f t="shared" si="162"/>
        <v>0</v>
      </c>
      <c r="J3474">
        <f t="shared" si="163"/>
        <v>0</v>
      </c>
      <c r="L3474" t="str">
        <f t="shared" si="164"/>
        <v>5291DONOVANS</v>
      </c>
      <c r="M3474" t="s">
        <v>3992</v>
      </c>
    </row>
    <row r="3475" spans="1:13">
      <c r="A3475" t="s">
        <v>4203</v>
      </c>
      <c r="B3475" t="s">
        <v>4215</v>
      </c>
      <c r="C3475" t="s">
        <v>112</v>
      </c>
      <c r="D3475">
        <v>4</v>
      </c>
      <c r="E3475">
        <v>0</v>
      </c>
      <c r="F3475">
        <v>0</v>
      </c>
      <c r="H3475" t="s">
        <v>155</v>
      </c>
      <c r="I3475">
        <f t="shared" si="162"/>
        <v>0</v>
      </c>
      <c r="J3475">
        <f t="shared" si="163"/>
        <v>0</v>
      </c>
      <c r="L3475" t="str">
        <f t="shared" si="164"/>
        <v>5291EIGHT MILE CREEK</v>
      </c>
      <c r="M3475" t="s">
        <v>3992</v>
      </c>
    </row>
    <row r="3476" spans="1:13">
      <c r="A3476" t="s">
        <v>4203</v>
      </c>
      <c r="B3476" t="s">
        <v>4216</v>
      </c>
      <c r="C3476" t="s">
        <v>112</v>
      </c>
      <c r="D3476">
        <v>4</v>
      </c>
      <c r="E3476">
        <v>0</v>
      </c>
      <c r="F3476">
        <v>0</v>
      </c>
      <c r="H3476" t="s">
        <v>155</v>
      </c>
      <c r="I3476">
        <f t="shared" si="162"/>
        <v>0</v>
      </c>
      <c r="J3476">
        <f t="shared" si="163"/>
        <v>0</v>
      </c>
      <c r="L3476" t="str">
        <f t="shared" si="164"/>
        <v>5291GLENBURNIE</v>
      </c>
      <c r="M3476" t="s">
        <v>3992</v>
      </c>
    </row>
    <row r="3477" spans="1:13">
      <c r="A3477" t="s">
        <v>4203</v>
      </c>
      <c r="B3477" t="s">
        <v>2383</v>
      </c>
      <c r="C3477" t="s">
        <v>112</v>
      </c>
      <c r="D3477">
        <v>4</v>
      </c>
      <c r="E3477">
        <v>0</v>
      </c>
      <c r="F3477">
        <v>0</v>
      </c>
      <c r="H3477" t="s">
        <v>155</v>
      </c>
      <c r="I3477">
        <f t="shared" si="162"/>
        <v>0</v>
      </c>
      <c r="J3477">
        <f t="shared" si="163"/>
        <v>0</v>
      </c>
      <c r="L3477" t="str">
        <f t="shared" si="164"/>
        <v>5291GLENCOE</v>
      </c>
      <c r="M3477" t="s">
        <v>3992</v>
      </c>
    </row>
    <row r="3478" spans="1:13">
      <c r="A3478" t="s">
        <v>4203</v>
      </c>
      <c r="B3478" t="s">
        <v>4217</v>
      </c>
      <c r="C3478" t="s">
        <v>112</v>
      </c>
      <c r="D3478">
        <v>4</v>
      </c>
      <c r="E3478">
        <v>0</v>
      </c>
      <c r="F3478">
        <v>0</v>
      </c>
      <c r="H3478" t="s">
        <v>155</v>
      </c>
      <c r="I3478">
        <f t="shared" si="162"/>
        <v>0</v>
      </c>
      <c r="J3478">
        <f t="shared" si="163"/>
        <v>0</v>
      </c>
      <c r="L3478" t="str">
        <f t="shared" si="164"/>
        <v>5291GLENCOE WEST</v>
      </c>
      <c r="M3478" t="s">
        <v>3992</v>
      </c>
    </row>
    <row r="3479" spans="1:13">
      <c r="A3479" t="s">
        <v>4203</v>
      </c>
      <c r="B3479" t="s">
        <v>4218</v>
      </c>
      <c r="C3479" t="s">
        <v>112</v>
      </c>
      <c r="D3479">
        <v>4</v>
      </c>
      <c r="E3479">
        <v>0</v>
      </c>
      <c r="F3479">
        <v>0</v>
      </c>
      <c r="H3479" t="s">
        <v>155</v>
      </c>
      <c r="I3479">
        <f t="shared" si="162"/>
        <v>0</v>
      </c>
      <c r="J3479">
        <f t="shared" si="163"/>
        <v>0</v>
      </c>
      <c r="L3479" t="str">
        <f t="shared" si="164"/>
        <v>5291KONGORONG</v>
      </c>
      <c r="M3479" t="s">
        <v>3992</v>
      </c>
    </row>
    <row r="3480" spans="1:13">
      <c r="A3480" t="s">
        <v>4203</v>
      </c>
      <c r="B3480" t="s">
        <v>4219</v>
      </c>
      <c r="C3480" t="s">
        <v>112</v>
      </c>
      <c r="D3480">
        <v>4</v>
      </c>
      <c r="E3480">
        <v>0</v>
      </c>
      <c r="F3480">
        <v>0</v>
      </c>
      <c r="H3480" t="s">
        <v>155</v>
      </c>
      <c r="I3480">
        <f t="shared" si="162"/>
        <v>0</v>
      </c>
      <c r="J3480">
        <f t="shared" si="163"/>
        <v>0</v>
      </c>
      <c r="L3480" t="str">
        <f t="shared" si="164"/>
        <v>5291MIL-LEL</v>
      </c>
      <c r="M3480" t="s">
        <v>3992</v>
      </c>
    </row>
    <row r="3481" spans="1:13">
      <c r="A3481" t="s">
        <v>4203</v>
      </c>
      <c r="B3481" t="s">
        <v>4220</v>
      </c>
      <c r="C3481" t="s">
        <v>112</v>
      </c>
      <c r="D3481">
        <v>4</v>
      </c>
      <c r="E3481">
        <v>0</v>
      </c>
      <c r="F3481">
        <v>0</v>
      </c>
      <c r="H3481" t="s">
        <v>155</v>
      </c>
      <c r="I3481">
        <f t="shared" si="162"/>
        <v>0</v>
      </c>
      <c r="J3481">
        <f t="shared" si="163"/>
        <v>0</v>
      </c>
      <c r="L3481" t="str">
        <f t="shared" si="164"/>
        <v>5291MINGBOOL</v>
      </c>
      <c r="M3481" t="s">
        <v>3992</v>
      </c>
    </row>
    <row r="3482" spans="1:13">
      <c r="A3482" t="s">
        <v>4203</v>
      </c>
      <c r="B3482" t="s">
        <v>4221</v>
      </c>
      <c r="C3482" t="s">
        <v>112</v>
      </c>
      <c r="D3482">
        <v>4</v>
      </c>
      <c r="E3482">
        <v>0</v>
      </c>
      <c r="F3482">
        <v>0</v>
      </c>
      <c r="H3482" t="s">
        <v>155</v>
      </c>
      <c r="I3482">
        <f t="shared" si="162"/>
        <v>0</v>
      </c>
      <c r="J3482">
        <f t="shared" si="163"/>
        <v>0</v>
      </c>
      <c r="L3482" t="str">
        <f t="shared" si="164"/>
        <v>5291MOORAK</v>
      </c>
      <c r="M3482" t="s">
        <v>3992</v>
      </c>
    </row>
    <row r="3483" spans="1:13">
      <c r="A3483" t="s">
        <v>4203</v>
      </c>
      <c r="B3483" t="s">
        <v>4222</v>
      </c>
      <c r="C3483" t="s">
        <v>112</v>
      </c>
      <c r="D3483">
        <v>2</v>
      </c>
      <c r="E3483">
        <v>0</v>
      </c>
      <c r="F3483">
        <v>2</v>
      </c>
      <c r="H3483" t="s">
        <v>155</v>
      </c>
      <c r="I3483">
        <f t="shared" si="162"/>
        <v>0</v>
      </c>
      <c r="J3483">
        <f t="shared" si="163"/>
        <v>0</v>
      </c>
      <c r="L3483" t="str">
        <f t="shared" si="164"/>
        <v>5291MOUNT GAMBIER</v>
      </c>
      <c r="M3483" t="s">
        <v>3992</v>
      </c>
    </row>
    <row r="3484" spans="1:13">
      <c r="A3484" t="s">
        <v>4203</v>
      </c>
      <c r="B3484" t="s">
        <v>4223</v>
      </c>
      <c r="C3484" t="s">
        <v>112</v>
      </c>
      <c r="D3484">
        <v>2</v>
      </c>
      <c r="E3484">
        <v>0</v>
      </c>
      <c r="F3484">
        <v>2</v>
      </c>
      <c r="H3484" t="s">
        <v>155</v>
      </c>
      <c r="I3484">
        <f t="shared" si="162"/>
        <v>0</v>
      </c>
      <c r="J3484">
        <f t="shared" si="163"/>
        <v>0</v>
      </c>
      <c r="L3484" t="str">
        <f t="shared" si="164"/>
        <v>5291MOUNT GAMBIER EAST</v>
      </c>
      <c r="M3484" t="s">
        <v>3992</v>
      </c>
    </row>
    <row r="3485" spans="1:13">
      <c r="A3485" t="s">
        <v>4203</v>
      </c>
      <c r="B3485" t="s">
        <v>4224</v>
      </c>
      <c r="C3485" t="s">
        <v>112</v>
      </c>
      <c r="D3485">
        <v>2</v>
      </c>
      <c r="E3485">
        <v>0</v>
      </c>
      <c r="F3485">
        <v>2</v>
      </c>
      <c r="H3485" t="s">
        <v>155</v>
      </c>
      <c r="I3485">
        <f t="shared" si="162"/>
        <v>0</v>
      </c>
      <c r="J3485">
        <f t="shared" si="163"/>
        <v>0</v>
      </c>
      <c r="L3485" t="str">
        <f t="shared" si="164"/>
        <v>5291MOUNT GAMBIER WEST</v>
      </c>
      <c r="M3485" t="s">
        <v>3992</v>
      </c>
    </row>
    <row r="3486" spans="1:13">
      <c r="A3486" t="s">
        <v>4203</v>
      </c>
      <c r="B3486" t="s">
        <v>4225</v>
      </c>
      <c r="C3486" t="s">
        <v>112</v>
      </c>
      <c r="D3486">
        <v>4</v>
      </c>
      <c r="E3486">
        <v>0</v>
      </c>
      <c r="F3486">
        <v>0</v>
      </c>
      <c r="H3486" t="s">
        <v>155</v>
      </c>
      <c r="I3486">
        <f t="shared" si="162"/>
        <v>0</v>
      </c>
      <c r="J3486">
        <f t="shared" si="163"/>
        <v>0</v>
      </c>
      <c r="L3486" t="str">
        <f t="shared" si="164"/>
        <v>5291MOUNT SCHANK</v>
      </c>
      <c r="M3486" t="s">
        <v>3992</v>
      </c>
    </row>
    <row r="3487" spans="1:13">
      <c r="A3487" t="s">
        <v>4203</v>
      </c>
      <c r="B3487" t="s">
        <v>4226</v>
      </c>
      <c r="C3487" t="s">
        <v>112</v>
      </c>
      <c r="D3487">
        <v>4</v>
      </c>
      <c r="E3487">
        <v>0</v>
      </c>
      <c r="F3487">
        <v>0</v>
      </c>
      <c r="H3487" t="s">
        <v>155</v>
      </c>
      <c r="I3487">
        <f t="shared" si="162"/>
        <v>0</v>
      </c>
      <c r="J3487">
        <f t="shared" si="163"/>
        <v>0</v>
      </c>
      <c r="L3487" t="str">
        <f t="shared" si="164"/>
        <v>5291NENE VALLEY</v>
      </c>
      <c r="M3487" t="s">
        <v>3992</v>
      </c>
    </row>
    <row r="3488" spans="1:13">
      <c r="A3488" t="s">
        <v>4203</v>
      </c>
      <c r="B3488" t="s">
        <v>4227</v>
      </c>
      <c r="C3488" t="s">
        <v>112</v>
      </c>
      <c r="D3488">
        <v>4</v>
      </c>
      <c r="E3488">
        <v>0</v>
      </c>
      <c r="F3488">
        <v>0</v>
      </c>
      <c r="H3488" t="s">
        <v>155</v>
      </c>
      <c r="I3488">
        <f t="shared" si="162"/>
        <v>0</v>
      </c>
      <c r="J3488">
        <f t="shared" si="163"/>
        <v>0</v>
      </c>
      <c r="L3488" t="str">
        <f t="shared" si="164"/>
        <v>5291OB FLAT</v>
      </c>
      <c r="M3488" t="s">
        <v>3992</v>
      </c>
    </row>
    <row r="3489" spans="1:13">
      <c r="A3489" t="s">
        <v>4203</v>
      </c>
      <c r="B3489" t="s">
        <v>2693</v>
      </c>
      <c r="C3489" t="s">
        <v>112</v>
      </c>
      <c r="D3489">
        <v>4</v>
      </c>
      <c r="E3489">
        <v>0</v>
      </c>
      <c r="F3489">
        <v>0</v>
      </c>
      <c r="H3489" t="s">
        <v>155</v>
      </c>
      <c r="I3489">
        <f t="shared" si="162"/>
        <v>0</v>
      </c>
      <c r="J3489">
        <f t="shared" si="163"/>
        <v>0</v>
      </c>
      <c r="L3489" t="str">
        <f t="shared" si="164"/>
        <v>5291PELICAN POINT</v>
      </c>
      <c r="M3489" t="s">
        <v>3992</v>
      </c>
    </row>
    <row r="3490" spans="1:13">
      <c r="A3490" t="s">
        <v>4203</v>
      </c>
      <c r="B3490" t="s">
        <v>4228</v>
      </c>
      <c r="C3490" t="s">
        <v>112</v>
      </c>
      <c r="D3490">
        <v>4</v>
      </c>
      <c r="E3490">
        <v>0</v>
      </c>
      <c r="F3490">
        <v>0</v>
      </c>
      <c r="H3490" t="s">
        <v>155</v>
      </c>
      <c r="I3490">
        <f t="shared" si="162"/>
        <v>0</v>
      </c>
      <c r="J3490">
        <f t="shared" si="163"/>
        <v>0</v>
      </c>
      <c r="L3490" t="str">
        <f t="shared" si="164"/>
        <v>5291PORT MACDONNELL</v>
      </c>
      <c r="M3490" t="s">
        <v>3992</v>
      </c>
    </row>
    <row r="3491" spans="1:13">
      <c r="A3491" t="s">
        <v>4203</v>
      </c>
      <c r="B3491" t="s">
        <v>4229</v>
      </c>
      <c r="C3491" t="s">
        <v>112</v>
      </c>
      <c r="D3491">
        <v>4</v>
      </c>
      <c r="E3491">
        <v>0</v>
      </c>
      <c r="F3491">
        <v>0</v>
      </c>
      <c r="H3491" t="s">
        <v>155</v>
      </c>
      <c r="I3491">
        <f t="shared" si="162"/>
        <v>0</v>
      </c>
      <c r="J3491">
        <f t="shared" si="163"/>
        <v>0</v>
      </c>
      <c r="L3491" t="str">
        <f t="shared" si="164"/>
        <v>5291RACECOURSE BAY</v>
      </c>
      <c r="M3491" t="s">
        <v>3992</v>
      </c>
    </row>
    <row r="3492" spans="1:13">
      <c r="A3492" t="s">
        <v>4203</v>
      </c>
      <c r="B3492" t="s">
        <v>4230</v>
      </c>
      <c r="C3492" t="s">
        <v>112</v>
      </c>
      <c r="D3492">
        <v>4</v>
      </c>
      <c r="E3492">
        <v>0</v>
      </c>
      <c r="F3492">
        <v>0</v>
      </c>
      <c r="H3492" t="s">
        <v>155</v>
      </c>
      <c r="I3492">
        <f t="shared" si="162"/>
        <v>0</v>
      </c>
      <c r="J3492">
        <f t="shared" si="163"/>
        <v>0</v>
      </c>
      <c r="L3492" t="str">
        <f t="shared" si="164"/>
        <v>5291SQUARE MILE</v>
      </c>
      <c r="M3492" t="s">
        <v>3992</v>
      </c>
    </row>
    <row r="3493" spans="1:13">
      <c r="A3493" t="s">
        <v>4203</v>
      </c>
      <c r="B3493" t="s">
        <v>4231</v>
      </c>
      <c r="C3493" t="s">
        <v>112</v>
      </c>
      <c r="D3493">
        <v>4</v>
      </c>
      <c r="E3493">
        <v>0</v>
      </c>
      <c r="F3493">
        <v>0</v>
      </c>
      <c r="H3493" t="s">
        <v>155</v>
      </c>
      <c r="I3493">
        <f t="shared" si="162"/>
        <v>0</v>
      </c>
      <c r="J3493">
        <f t="shared" si="163"/>
        <v>0</v>
      </c>
      <c r="L3493" t="str">
        <f t="shared" si="164"/>
        <v>5291SUTTONTOWN</v>
      </c>
      <c r="M3493" t="s">
        <v>3992</v>
      </c>
    </row>
    <row r="3494" spans="1:13">
      <c r="A3494" t="s">
        <v>4203</v>
      </c>
      <c r="B3494" t="s">
        <v>4232</v>
      </c>
      <c r="C3494" t="s">
        <v>112</v>
      </c>
      <c r="D3494">
        <v>4</v>
      </c>
      <c r="E3494">
        <v>0</v>
      </c>
      <c r="F3494">
        <v>0</v>
      </c>
      <c r="H3494" t="s">
        <v>155</v>
      </c>
      <c r="I3494">
        <f t="shared" si="162"/>
        <v>0</v>
      </c>
      <c r="J3494">
        <f t="shared" si="163"/>
        <v>0</v>
      </c>
      <c r="L3494" t="str">
        <f t="shared" si="164"/>
        <v>5291WANDILO</v>
      </c>
      <c r="M3494" t="s">
        <v>3992</v>
      </c>
    </row>
    <row r="3495" spans="1:13">
      <c r="A3495" t="s">
        <v>4203</v>
      </c>
      <c r="B3495" t="s">
        <v>4233</v>
      </c>
      <c r="C3495" t="s">
        <v>112</v>
      </c>
      <c r="D3495">
        <v>4</v>
      </c>
      <c r="E3495">
        <v>0</v>
      </c>
      <c r="F3495">
        <v>0</v>
      </c>
      <c r="H3495" t="s">
        <v>155</v>
      </c>
      <c r="I3495">
        <f t="shared" si="162"/>
        <v>0</v>
      </c>
      <c r="J3495">
        <f t="shared" si="163"/>
        <v>0</v>
      </c>
      <c r="L3495" t="str">
        <f t="shared" si="164"/>
        <v>5291WORROLONG</v>
      </c>
      <c r="M3495" t="s">
        <v>3992</v>
      </c>
    </row>
    <row r="3496" spans="1:13">
      <c r="A3496" t="s">
        <v>4203</v>
      </c>
      <c r="B3496" t="s">
        <v>4234</v>
      </c>
      <c r="C3496" t="s">
        <v>112</v>
      </c>
      <c r="D3496">
        <v>4</v>
      </c>
      <c r="E3496">
        <v>0</v>
      </c>
      <c r="F3496">
        <v>0</v>
      </c>
      <c r="H3496" t="s">
        <v>155</v>
      </c>
      <c r="I3496">
        <f t="shared" si="162"/>
        <v>0</v>
      </c>
      <c r="J3496">
        <f t="shared" si="163"/>
        <v>0</v>
      </c>
      <c r="L3496" t="str">
        <f t="shared" si="164"/>
        <v>5291WYE</v>
      </c>
      <c r="M3496" t="s">
        <v>3992</v>
      </c>
    </row>
    <row r="3497" spans="1:13">
      <c r="A3497" t="s">
        <v>4203</v>
      </c>
      <c r="B3497" t="s">
        <v>4235</v>
      </c>
      <c r="C3497" t="s">
        <v>112</v>
      </c>
      <c r="D3497">
        <v>4</v>
      </c>
      <c r="E3497">
        <v>0</v>
      </c>
      <c r="F3497">
        <v>0</v>
      </c>
      <c r="H3497" t="s">
        <v>155</v>
      </c>
      <c r="I3497">
        <f t="shared" si="162"/>
        <v>0</v>
      </c>
      <c r="J3497">
        <f t="shared" si="163"/>
        <v>0</v>
      </c>
      <c r="L3497" t="str">
        <f t="shared" si="164"/>
        <v>5291YAHL</v>
      </c>
      <c r="M3497" t="s">
        <v>3992</v>
      </c>
    </row>
    <row r="3498" spans="1:13">
      <c r="A3498" t="s">
        <v>4236</v>
      </c>
      <c r="B3498" t="s">
        <v>4222</v>
      </c>
      <c r="C3498" t="s">
        <v>112</v>
      </c>
      <c r="D3498">
        <v>2</v>
      </c>
      <c r="E3498">
        <v>0</v>
      </c>
      <c r="F3498">
        <v>2</v>
      </c>
      <c r="H3498" t="s">
        <v>155</v>
      </c>
      <c r="I3498">
        <f t="shared" si="162"/>
        <v>0</v>
      </c>
      <c r="J3498">
        <f t="shared" si="163"/>
        <v>0</v>
      </c>
      <c r="L3498" t="str">
        <f t="shared" si="164"/>
        <v>5290MOUNT GAMBIER</v>
      </c>
      <c r="M3498" t="s">
        <v>3992</v>
      </c>
    </row>
    <row r="3499" spans="1:13">
      <c r="A3499" t="s">
        <v>4237</v>
      </c>
      <c r="B3499" t="s">
        <v>4238</v>
      </c>
      <c r="C3499" t="s">
        <v>112</v>
      </c>
      <c r="D3499">
        <v>4</v>
      </c>
      <c r="E3499">
        <v>0</v>
      </c>
      <c r="F3499">
        <v>0</v>
      </c>
      <c r="H3499" t="s">
        <v>155</v>
      </c>
      <c r="I3499">
        <f t="shared" si="162"/>
        <v>0</v>
      </c>
      <c r="J3499">
        <f t="shared" si="163"/>
        <v>0</v>
      </c>
      <c r="L3499" t="str">
        <f t="shared" si="164"/>
        <v>5280BEACHPORT</v>
      </c>
      <c r="M3499" t="s">
        <v>3992</v>
      </c>
    </row>
    <row r="3500" spans="1:13">
      <c r="A3500" t="s">
        <v>4237</v>
      </c>
      <c r="B3500" t="s">
        <v>4239</v>
      </c>
      <c r="C3500" t="s">
        <v>112</v>
      </c>
      <c r="D3500">
        <v>4</v>
      </c>
      <c r="E3500">
        <v>0</v>
      </c>
      <c r="F3500">
        <v>0</v>
      </c>
      <c r="H3500" t="s">
        <v>155</v>
      </c>
      <c r="I3500">
        <f t="shared" si="162"/>
        <v>0</v>
      </c>
      <c r="J3500">
        <f t="shared" si="163"/>
        <v>0</v>
      </c>
      <c r="L3500" t="str">
        <f t="shared" si="164"/>
        <v>5280CLAY WELLS</v>
      </c>
      <c r="M3500" t="s">
        <v>3992</v>
      </c>
    </row>
    <row r="3501" spans="1:13">
      <c r="A3501" t="s">
        <v>4237</v>
      </c>
      <c r="B3501" t="s">
        <v>4240</v>
      </c>
      <c r="C3501" t="s">
        <v>112</v>
      </c>
      <c r="D3501">
        <v>4</v>
      </c>
      <c r="E3501">
        <v>0</v>
      </c>
      <c r="F3501">
        <v>0</v>
      </c>
      <c r="H3501" t="s">
        <v>155</v>
      </c>
      <c r="I3501">
        <f t="shared" si="162"/>
        <v>0</v>
      </c>
      <c r="J3501">
        <f t="shared" si="163"/>
        <v>0</v>
      </c>
      <c r="L3501" t="str">
        <f t="shared" si="164"/>
        <v>5280FURNER</v>
      </c>
      <c r="M3501" t="s">
        <v>3992</v>
      </c>
    </row>
    <row r="3502" spans="1:13">
      <c r="A3502" t="s">
        <v>4237</v>
      </c>
      <c r="B3502" t="s">
        <v>4241</v>
      </c>
      <c r="C3502" t="s">
        <v>112</v>
      </c>
      <c r="D3502">
        <v>4</v>
      </c>
      <c r="E3502">
        <v>0</v>
      </c>
      <c r="F3502">
        <v>0</v>
      </c>
      <c r="H3502" t="s">
        <v>155</v>
      </c>
      <c r="I3502">
        <f t="shared" si="162"/>
        <v>0</v>
      </c>
      <c r="J3502">
        <f t="shared" si="163"/>
        <v>0</v>
      </c>
      <c r="L3502" t="str">
        <f t="shared" si="164"/>
        <v>5280GERMAN CREEK</v>
      </c>
      <c r="M3502" t="s">
        <v>3992</v>
      </c>
    </row>
    <row r="3503" spans="1:13">
      <c r="A3503" t="s">
        <v>4237</v>
      </c>
      <c r="B3503" t="s">
        <v>4242</v>
      </c>
      <c r="C3503" t="s">
        <v>112</v>
      </c>
      <c r="D3503">
        <v>4</v>
      </c>
      <c r="E3503">
        <v>0</v>
      </c>
      <c r="F3503">
        <v>0</v>
      </c>
      <c r="H3503" t="s">
        <v>155</v>
      </c>
      <c r="I3503">
        <f t="shared" si="162"/>
        <v>0</v>
      </c>
      <c r="J3503">
        <f t="shared" si="163"/>
        <v>0</v>
      </c>
      <c r="L3503" t="str">
        <f t="shared" si="164"/>
        <v>5280GERMAN FLAT</v>
      </c>
      <c r="M3503" t="s">
        <v>3992</v>
      </c>
    </row>
    <row r="3504" spans="1:13">
      <c r="A3504" t="s">
        <v>4237</v>
      </c>
      <c r="B3504" t="s">
        <v>4243</v>
      </c>
      <c r="C3504" t="s">
        <v>112</v>
      </c>
      <c r="D3504">
        <v>4</v>
      </c>
      <c r="E3504">
        <v>0</v>
      </c>
      <c r="F3504">
        <v>0</v>
      </c>
      <c r="H3504" t="s">
        <v>155</v>
      </c>
      <c r="I3504">
        <f t="shared" si="162"/>
        <v>0</v>
      </c>
      <c r="J3504">
        <f t="shared" si="163"/>
        <v>0</v>
      </c>
      <c r="L3504" t="str">
        <f t="shared" si="164"/>
        <v>5280HATHERLEIGH</v>
      </c>
      <c r="M3504" t="s">
        <v>3992</v>
      </c>
    </row>
    <row r="3505" spans="1:13">
      <c r="A3505" t="s">
        <v>4237</v>
      </c>
      <c r="B3505" t="s">
        <v>4244</v>
      </c>
      <c r="C3505" t="s">
        <v>112</v>
      </c>
      <c r="D3505">
        <v>4</v>
      </c>
      <c r="E3505">
        <v>0</v>
      </c>
      <c r="F3505">
        <v>0</v>
      </c>
      <c r="H3505" t="s">
        <v>155</v>
      </c>
      <c r="I3505">
        <f t="shared" si="162"/>
        <v>0</v>
      </c>
      <c r="J3505">
        <f t="shared" si="163"/>
        <v>0</v>
      </c>
      <c r="L3505" t="str">
        <f t="shared" si="164"/>
        <v>5280KANGAROO INN</v>
      </c>
      <c r="M3505" t="s">
        <v>3992</v>
      </c>
    </row>
    <row r="3506" spans="1:13">
      <c r="A3506" t="s">
        <v>4237</v>
      </c>
      <c r="B3506" t="s">
        <v>4245</v>
      </c>
      <c r="C3506" t="s">
        <v>112</v>
      </c>
      <c r="D3506">
        <v>4</v>
      </c>
      <c r="E3506">
        <v>0</v>
      </c>
      <c r="F3506">
        <v>0</v>
      </c>
      <c r="H3506" t="s">
        <v>155</v>
      </c>
      <c r="I3506">
        <f t="shared" si="162"/>
        <v>0</v>
      </c>
      <c r="J3506">
        <f t="shared" si="163"/>
        <v>0</v>
      </c>
      <c r="L3506" t="str">
        <f t="shared" si="164"/>
        <v>5280MAGAREY</v>
      </c>
      <c r="M3506" t="s">
        <v>3992</v>
      </c>
    </row>
    <row r="3507" spans="1:13">
      <c r="A3507" t="s">
        <v>4237</v>
      </c>
      <c r="B3507" t="s">
        <v>4246</v>
      </c>
      <c r="C3507" t="s">
        <v>112</v>
      </c>
      <c r="D3507">
        <v>3</v>
      </c>
      <c r="E3507">
        <v>0</v>
      </c>
      <c r="F3507">
        <v>0</v>
      </c>
      <c r="H3507" t="s">
        <v>155</v>
      </c>
      <c r="I3507">
        <f t="shared" si="162"/>
        <v>0</v>
      </c>
      <c r="J3507">
        <f t="shared" si="163"/>
        <v>0</v>
      </c>
      <c r="L3507" t="str">
        <f t="shared" si="164"/>
        <v>5280MILLICENT</v>
      </c>
      <c r="M3507" t="s">
        <v>3992</v>
      </c>
    </row>
    <row r="3508" spans="1:13">
      <c r="A3508" t="s">
        <v>4237</v>
      </c>
      <c r="B3508" t="s">
        <v>4247</v>
      </c>
      <c r="C3508" t="s">
        <v>112</v>
      </c>
      <c r="D3508">
        <v>4</v>
      </c>
      <c r="E3508">
        <v>0</v>
      </c>
      <c r="F3508">
        <v>0</v>
      </c>
      <c r="H3508" t="s">
        <v>155</v>
      </c>
      <c r="I3508">
        <f t="shared" si="162"/>
        <v>0</v>
      </c>
      <c r="J3508">
        <f t="shared" si="163"/>
        <v>0</v>
      </c>
      <c r="L3508" t="str">
        <f t="shared" si="164"/>
        <v>5280RENDELSHAM</v>
      </c>
      <c r="M3508" t="s">
        <v>3992</v>
      </c>
    </row>
    <row r="3509" spans="1:13">
      <c r="A3509" t="s">
        <v>4237</v>
      </c>
      <c r="B3509" t="s">
        <v>4248</v>
      </c>
      <c r="C3509" t="s">
        <v>112</v>
      </c>
      <c r="D3509">
        <v>4</v>
      </c>
      <c r="E3509">
        <v>0</v>
      </c>
      <c r="F3509">
        <v>0</v>
      </c>
      <c r="H3509" t="s">
        <v>155</v>
      </c>
      <c r="I3509">
        <f t="shared" si="162"/>
        <v>0</v>
      </c>
      <c r="J3509">
        <f t="shared" si="163"/>
        <v>0</v>
      </c>
      <c r="L3509" t="str">
        <f t="shared" si="164"/>
        <v>5280ROCKY CAMP</v>
      </c>
      <c r="M3509" t="s">
        <v>3992</v>
      </c>
    </row>
    <row r="3510" spans="1:13">
      <c r="A3510" t="s">
        <v>4237</v>
      </c>
      <c r="B3510" t="s">
        <v>4249</v>
      </c>
      <c r="C3510" t="s">
        <v>112</v>
      </c>
      <c r="D3510">
        <v>3</v>
      </c>
      <c r="E3510">
        <v>0</v>
      </c>
      <c r="F3510">
        <v>0</v>
      </c>
      <c r="H3510" t="s">
        <v>155</v>
      </c>
      <c r="I3510">
        <f t="shared" si="162"/>
        <v>0</v>
      </c>
      <c r="J3510">
        <f t="shared" si="163"/>
        <v>0</v>
      </c>
      <c r="L3510" t="str">
        <f t="shared" si="164"/>
        <v>5280SEBASTOPOL</v>
      </c>
      <c r="M3510" t="s">
        <v>3992</v>
      </c>
    </row>
    <row r="3511" spans="1:13">
      <c r="A3511" t="s">
        <v>4237</v>
      </c>
      <c r="B3511" t="s">
        <v>4250</v>
      </c>
      <c r="C3511" t="s">
        <v>112</v>
      </c>
      <c r="D3511">
        <v>4</v>
      </c>
      <c r="E3511">
        <v>0</v>
      </c>
      <c r="F3511">
        <v>0</v>
      </c>
      <c r="H3511" t="s">
        <v>155</v>
      </c>
      <c r="I3511">
        <f t="shared" si="162"/>
        <v>0</v>
      </c>
      <c r="J3511">
        <f t="shared" si="163"/>
        <v>0</v>
      </c>
      <c r="L3511" t="str">
        <f t="shared" si="164"/>
        <v>5280SOUTHEND</v>
      </c>
      <c r="M3511" t="s">
        <v>3992</v>
      </c>
    </row>
    <row r="3512" spans="1:13">
      <c r="A3512" t="s">
        <v>4237</v>
      </c>
      <c r="B3512" t="s">
        <v>4251</v>
      </c>
      <c r="C3512" t="s">
        <v>112</v>
      </c>
      <c r="D3512">
        <v>4</v>
      </c>
      <c r="E3512">
        <v>0</v>
      </c>
      <c r="F3512">
        <v>0</v>
      </c>
      <c r="H3512" t="s">
        <v>155</v>
      </c>
      <c r="I3512">
        <f t="shared" si="162"/>
        <v>0</v>
      </c>
      <c r="J3512">
        <f t="shared" si="163"/>
        <v>0</v>
      </c>
      <c r="L3512" t="str">
        <f t="shared" si="164"/>
        <v>5280TANTANOOLA</v>
      </c>
      <c r="M3512" t="s">
        <v>3992</v>
      </c>
    </row>
    <row r="3513" spans="1:13">
      <c r="A3513" t="s">
        <v>4237</v>
      </c>
      <c r="B3513" t="s">
        <v>4252</v>
      </c>
      <c r="C3513" t="s">
        <v>112</v>
      </c>
      <c r="D3513">
        <v>4</v>
      </c>
      <c r="E3513">
        <v>0</v>
      </c>
      <c r="F3513">
        <v>0</v>
      </c>
      <c r="H3513" t="s">
        <v>155</v>
      </c>
      <c r="I3513">
        <f t="shared" si="162"/>
        <v>0</v>
      </c>
      <c r="J3513">
        <f t="shared" si="163"/>
        <v>0</v>
      </c>
      <c r="L3513" t="str">
        <f t="shared" si="164"/>
        <v>5280THORNLEA</v>
      </c>
      <c r="M3513" t="s">
        <v>3992</v>
      </c>
    </row>
    <row r="3514" spans="1:13">
      <c r="A3514" t="s">
        <v>4237</v>
      </c>
      <c r="B3514" t="s">
        <v>4253</v>
      </c>
      <c r="C3514" t="s">
        <v>112</v>
      </c>
      <c r="D3514">
        <v>4</v>
      </c>
      <c r="E3514">
        <v>0</v>
      </c>
      <c r="F3514">
        <v>0</v>
      </c>
      <c r="H3514" t="s">
        <v>155</v>
      </c>
      <c r="I3514">
        <f t="shared" si="162"/>
        <v>0</v>
      </c>
      <c r="J3514">
        <f t="shared" si="163"/>
        <v>0</v>
      </c>
      <c r="L3514" t="str">
        <f t="shared" si="164"/>
        <v>5280WATTLE RANGE</v>
      </c>
      <c r="M3514" t="s">
        <v>3992</v>
      </c>
    </row>
    <row r="3515" spans="1:13">
      <c r="A3515" t="s">
        <v>4254</v>
      </c>
      <c r="B3515" t="s">
        <v>4255</v>
      </c>
      <c r="C3515" t="s">
        <v>112</v>
      </c>
      <c r="D3515">
        <v>4</v>
      </c>
      <c r="E3515">
        <v>0</v>
      </c>
      <c r="F3515">
        <v>0</v>
      </c>
      <c r="H3515" t="s">
        <v>155</v>
      </c>
      <c r="I3515">
        <f t="shared" si="162"/>
        <v>0</v>
      </c>
      <c r="J3515">
        <f t="shared" si="163"/>
        <v>0</v>
      </c>
      <c r="L3515" t="str">
        <f t="shared" si="164"/>
        <v>5279KOORINE</v>
      </c>
      <c r="M3515" t="s">
        <v>3992</v>
      </c>
    </row>
    <row r="3516" spans="1:13">
      <c r="A3516" t="s">
        <v>4254</v>
      </c>
      <c r="B3516" t="s">
        <v>4256</v>
      </c>
      <c r="C3516" t="s">
        <v>112</v>
      </c>
      <c r="D3516">
        <v>4</v>
      </c>
      <c r="E3516">
        <v>0</v>
      </c>
      <c r="F3516">
        <v>0</v>
      </c>
      <c r="H3516" t="s">
        <v>155</v>
      </c>
      <c r="I3516">
        <f t="shared" si="162"/>
        <v>0</v>
      </c>
      <c r="J3516">
        <f t="shared" si="163"/>
        <v>0</v>
      </c>
      <c r="L3516" t="str">
        <f t="shared" si="164"/>
        <v>5279MOUNT BURR</v>
      </c>
      <c r="M3516" t="s">
        <v>3992</v>
      </c>
    </row>
    <row r="3517" spans="1:13">
      <c r="A3517" t="s">
        <v>4254</v>
      </c>
      <c r="B3517" t="s">
        <v>4257</v>
      </c>
      <c r="C3517" t="s">
        <v>112</v>
      </c>
      <c r="D3517">
        <v>4</v>
      </c>
      <c r="E3517">
        <v>0</v>
      </c>
      <c r="F3517">
        <v>0</v>
      </c>
      <c r="H3517" t="s">
        <v>155</v>
      </c>
      <c r="I3517">
        <f t="shared" si="162"/>
        <v>0</v>
      </c>
      <c r="J3517">
        <f t="shared" si="163"/>
        <v>0</v>
      </c>
      <c r="L3517" t="str">
        <f t="shared" si="164"/>
        <v>5279MOUNT MCINTYRE</v>
      </c>
      <c r="M3517" t="s">
        <v>3992</v>
      </c>
    </row>
    <row r="3518" spans="1:13">
      <c r="A3518" t="s">
        <v>4254</v>
      </c>
      <c r="B3518" t="s">
        <v>4258</v>
      </c>
      <c r="C3518" t="s">
        <v>112</v>
      </c>
      <c r="D3518">
        <v>4</v>
      </c>
      <c r="E3518">
        <v>0</v>
      </c>
      <c r="F3518">
        <v>0</v>
      </c>
      <c r="H3518" t="s">
        <v>155</v>
      </c>
      <c r="I3518">
        <f t="shared" si="162"/>
        <v>0</v>
      </c>
      <c r="J3518">
        <f t="shared" si="163"/>
        <v>0</v>
      </c>
      <c r="L3518" t="str">
        <f t="shared" si="164"/>
        <v>5279SHORT</v>
      </c>
      <c r="M3518" t="s">
        <v>3992</v>
      </c>
    </row>
    <row r="3519" spans="1:13">
      <c r="A3519" t="s">
        <v>4254</v>
      </c>
      <c r="B3519" t="s">
        <v>4259</v>
      </c>
      <c r="C3519" t="s">
        <v>112</v>
      </c>
      <c r="D3519">
        <v>4</v>
      </c>
      <c r="E3519">
        <v>0</v>
      </c>
      <c r="F3519">
        <v>0</v>
      </c>
      <c r="H3519" t="s">
        <v>155</v>
      </c>
      <c r="I3519">
        <f t="shared" si="162"/>
        <v>0</v>
      </c>
      <c r="J3519">
        <f t="shared" si="163"/>
        <v>0</v>
      </c>
      <c r="L3519" t="str">
        <f t="shared" si="164"/>
        <v>5279TRIHI</v>
      </c>
      <c r="M3519" t="s">
        <v>3992</v>
      </c>
    </row>
    <row r="3520" spans="1:13">
      <c r="A3520" t="s">
        <v>4254</v>
      </c>
      <c r="B3520" t="s">
        <v>4260</v>
      </c>
      <c r="C3520" t="s">
        <v>112</v>
      </c>
      <c r="D3520">
        <v>4</v>
      </c>
      <c r="E3520">
        <v>0</v>
      </c>
      <c r="F3520">
        <v>0</v>
      </c>
      <c r="H3520" t="s">
        <v>155</v>
      </c>
      <c r="I3520">
        <f t="shared" si="162"/>
        <v>0</v>
      </c>
      <c r="J3520">
        <f t="shared" si="163"/>
        <v>0</v>
      </c>
      <c r="L3520" t="str">
        <f t="shared" si="164"/>
        <v>5279WATTLE RANGE EAST</v>
      </c>
      <c r="M3520" t="s">
        <v>3992</v>
      </c>
    </row>
    <row r="3521" spans="1:13">
      <c r="A3521" t="s">
        <v>4261</v>
      </c>
      <c r="B3521" t="s">
        <v>4262</v>
      </c>
      <c r="C3521" t="s">
        <v>112</v>
      </c>
      <c r="D3521">
        <v>4</v>
      </c>
      <c r="E3521">
        <v>0</v>
      </c>
      <c r="F3521">
        <v>0</v>
      </c>
      <c r="H3521" t="s">
        <v>103</v>
      </c>
      <c r="I3521">
        <f t="shared" si="162"/>
        <v>0</v>
      </c>
      <c r="J3521">
        <f t="shared" si="163"/>
        <v>0</v>
      </c>
      <c r="L3521" t="str">
        <f t="shared" si="164"/>
        <v>5278KALANGADOO</v>
      </c>
      <c r="M3521" t="s">
        <v>3992</v>
      </c>
    </row>
    <row r="3522" spans="1:13">
      <c r="A3522" t="s">
        <v>4261</v>
      </c>
      <c r="B3522" t="s">
        <v>4263</v>
      </c>
      <c r="C3522" t="s">
        <v>112</v>
      </c>
      <c r="D3522">
        <v>4</v>
      </c>
      <c r="E3522">
        <v>0</v>
      </c>
      <c r="F3522">
        <v>0</v>
      </c>
      <c r="H3522" t="s">
        <v>103</v>
      </c>
      <c r="I3522">
        <f t="shared" ref="I3522:I3585" si="165">IF(ISERROR(VLOOKUP(A3522,SelPostCode,1,FALSE)),0,1)</f>
        <v>0</v>
      </c>
      <c r="J3522">
        <f t="shared" ref="J3522:J3585" si="166">IF(I3522=0,0,IF(ISERROR(VLOOKUP(B3522,SelSuburb,1,FALSE)),0,1))</f>
        <v>0</v>
      </c>
      <c r="L3522" t="str">
        <f t="shared" ref="L3522:L3585" si="167">CONCATENATE(A3522,B3522)</f>
        <v>5278KRONGART</v>
      </c>
      <c r="M3522" t="s">
        <v>3992</v>
      </c>
    </row>
    <row r="3523" spans="1:13">
      <c r="A3523" t="s">
        <v>4261</v>
      </c>
      <c r="B3523" t="s">
        <v>4264</v>
      </c>
      <c r="C3523" t="s">
        <v>112</v>
      </c>
      <c r="D3523">
        <v>4</v>
      </c>
      <c r="E3523">
        <v>0</v>
      </c>
      <c r="F3523">
        <v>0</v>
      </c>
      <c r="H3523" t="s">
        <v>103</v>
      </c>
      <c r="I3523">
        <f t="shared" si="165"/>
        <v>0</v>
      </c>
      <c r="J3523">
        <f t="shared" si="166"/>
        <v>0</v>
      </c>
      <c r="L3523" t="str">
        <f t="shared" si="167"/>
        <v>5278MOERLONG</v>
      </c>
      <c r="M3523" t="s">
        <v>3992</v>
      </c>
    </row>
    <row r="3524" spans="1:13">
      <c r="A3524" t="s">
        <v>4261</v>
      </c>
      <c r="B3524" t="s">
        <v>4265</v>
      </c>
      <c r="C3524" t="s">
        <v>112</v>
      </c>
      <c r="D3524">
        <v>4</v>
      </c>
      <c r="E3524">
        <v>0</v>
      </c>
      <c r="F3524">
        <v>0</v>
      </c>
      <c r="H3524" t="s">
        <v>103</v>
      </c>
      <c r="I3524">
        <f t="shared" si="165"/>
        <v>0</v>
      </c>
      <c r="J3524">
        <f t="shared" si="166"/>
        <v>0</v>
      </c>
      <c r="L3524" t="str">
        <f t="shared" si="167"/>
        <v>5278WEPAR</v>
      </c>
      <c r="M3524" t="s">
        <v>3992</v>
      </c>
    </row>
    <row r="3525" spans="1:13">
      <c r="A3525" t="s">
        <v>4266</v>
      </c>
      <c r="B3525" t="s">
        <v>4267</v>
      </c>
      <c r="C3525" t="s">
        <v>112</v>
      </c>
      <c r="D3525">
        <v>4</v>
      </c>
      <c r="E3525">
        <v>0</v>
      </c>
      <c r="F3525">
        <v>0</v>
      </c>
      <c r="H3525" t="s">
        <v>155</v>
      </c>
      <c r="I3525">
        <f t="shared" si="165"/>
        <v>0</v>
      </c>
      <c r="J3525">
        <f t="shared" si="166"/>
        <v>0</v>
      </c>
      <c r="L3525" t="str">
        <f t="shared" si="167"/>
        <v>5277COMAUM</v>
      </c>
      <c r="M3525" t="s">
        <v>3992</v>
      </c>
    </row>
    <row r="3526" spans="1:13">
      <c r="A3526" t="s">
        <v>4266</v>
      </c>
      <c r="B3526" t="s">
        <v>4268</v>
      </c>
      <c r="C3526" t="s">
        <v>112</v>
      </c>
      <c r="D3526">
        <v>4</v>
      </c>
      <c r="E3526">
        <v>0</v>
      </c>
      <c r="F3526">
        <v>0</v>
      </c>
      <c r="H3526" t="s">
        <v>155</v>
      </c>
      <c r="I3526">
        <f t="shared" si="165"/>
        <v>0</v>
      </c>
      <c r="J3526">
        <f t="shared" si="166"/>
        <v>0</v>
      </c>
      <c r="L3526" t="str">
        <f t="shared" si="167"/>
        <v>5277GLENROY</v>
      </c>
      <c r="M3526" t="s">
        <v>3992</v>
      </c>
    </row>
    <row r="3527" spans="1:13">
      <c r="A3527" t="s">
        <v>4266</v>
      </c>
      <c r="B3527" t="s">
        <v>4269</v>
      </c>
      <c r="C3527" t="s">
        <v>112</v>
      </c>
      <c r="D3527">
        <v>4</v>
      </c>
      <c r="E3527">
        <v>0</v>
      </c>
      <c r="F3527">
        <v>0</v>
      </c>
      <c r="H3527" t="s">
        <v>155</v>
      </c>
      <c r="I3527">
        <f t="shared" si="165"/>
        <v>0</v>
      </c>
      <c r="J3527">
        <f t="shared" si="166"/>
        <v>0</v>
      </c>
      <c r="L3527" t="str">
        <f t="shared" si="167"/>
        <v>5277MAAOUPE</v>
      </c>
      <c r="M3527" t="s">
        <v>3992</v>
      </c>
    </row>
    <row r="3528" spans="1:13">
      <c r="A3528" t="s">
        <v>4266</v>
      </c>
      <c r="B3528" t="s">
        <v>4270</v>
      </c>
      <c r="C3528" t="s">
        <v>112</v>
      </c>
      <c r="D3528">
        <v>4</v>
      </c>
      <c r="E3528">
        <v>0</v>
      </c>
      <c r="F3528">
        <v>0</v>
      </c>
      <c r="H3528" t="s">
        <v>155</v>
      </c>
      <c r="I3528">
        <f t="shared" si="165"/>
        <v>0</v>
      </c>
      <c r="J3528">
        <f t="shared" si="166"/>
        <v>0</v>
      </c>
      <c r="L3528" t="str">
        <f t="shared" si="167"/>
        <v>5277MONBULLA</v>
      </c>
      <c r="M3528" t="s">
        <v>3992</v>
      </c>
    </row>
    <row r="3529" spans="1:13">
      <c r="A3529" t="s">
        <v>4266</v>
      </c>
      <c r="B3529" t="s">
        <v>4271</v>
      </c>
      <c r="C3529" t="s">
        <v>112</v>
      </c>
      <c r="D3529">
        <v>4</v>
      </c>
      <c r="E3529">
        <v>0</v>
      </c>
      <c r="F3529">
        <v>0</v>
      </c>
      <c r="H3529" t="s">
        <v>155</v>
      </c>
      <c r="I3529">
        <f t="shared" si="165"/>
        <v>0</v>
      </c>
      <c r="J3529">
        <f t="shared" si="166"/>
        <v>0</v>
      </c>
      <c r="L3529" t="str">
        <f t="shared" si="167"/>
        <v>5277NANGWARRY</v>
      </c>
      <c r="M3529" t="s">
        <v>3992</v>
      </c>
    </row>
    <row r="3530" spans="1:13">
      <c r="A3530" t="s">
        <v>4266</v>
      </c>
      <c r="B3530" t="s">
        <v>4272</v>
      </c>
      <c r="C3530" t="s">
        <v>112</v>
      </c>
      <c r="D3530">
        <v>4</v>
      </c>
      <c r="E3530">
        <v>0</v>
      </c>
      <c r="F3530">
        <v>0</v>
      </c>
      <c r="H3530" t="s">
        <v>155</v>
      </c>
      <c r="I3530">
        <f t="shared" si="165"/>
        <v>0</v>
      </c>
      <c r="J3530">
        <f t="shared" si="166"/>
        <v>0</v>
      </c>
      <c r="L3530" t="str">
        <f t="shared" si="167"/>
        <v>5277PENOLA</v>
      </c>
      <c r="M3530" t="s">
        <v>3992</v>
      </c>
    </row>
    <row r="3531" spans="1:13">
      <c r="A3531" t="s">
        <v>4266</v>
      </c>
      <c r="B3531" t="s">
        <v>4273</v>
      </c>
      <c r="C3531" t="s">
        <v>112</v>
      </c>
      <c r="D3531">
        <v>4</v>
      </c>
      <c r="E3531">
        <v>0</v>
      </c>
      <c r="F3531">
        <v>0</v>
      </c>
      <c r="H3531" t="s">
        <v>155</v>
      </c>
      <c r="I3531">
        <f t="shared" si="165"/>
        <v>0</v>
      </c>
      <c r="J3531">
        <f t="shared" si="166"/>
        <v>0</v>
      </c>
      <c r="L3531" t="str">
        <f t="shared" si="167"/>
        <v>5277PLEASANT PARK</v>
      </c>
      <c r="M3531" t="s">
        <v>3992</v>
      </c>
    </row>
    <row r="3532" spans="1:13">
      <c r="A3532" t="s">
        <v>4266</v>
      </c>
      <c r="B3532" t="s">
        <v>4274</v>
      </c>
      <c r="C3532" t="s">
        <v>112</v>
      </c>
      <c r="D3532">
        <v>4</v>
      </c>
      <c r="E3532">
        <v>0</v>
      </c>
      <c r="F3532">
        <v>0</v>
      </c>
      <c r="H3532" t="s">
        <v>155</v>
      </c>
      <c r="I3532">
        <f t="shared" si="165"/>
        <v>0</v>
      </c>
      <c r="J3532">
        <f t="shared" si="166"/>
        <v>0</v>
      </c>
      <c r="L3532" t="str">
        <f t="shared" si="167"/>
        <v>5277TARPEENA</v>
      </c>
      <c r="M3532" t="s">
        <v>3992</v>
      </c>
    </row>
    <row r="3533" spans="1:13">
      <c r="A3533" t="s">
        <v>4275</v>
      </c>
      <c r="B3533" t="s">
        <v>4276</v>
      </c>
      <c r="C3533" t="s">
        <v>112</v>
      </c>
      <c r="D3533">
        <v>4</v>
      </c>
      <c r="E3533">
        <v>0</v>
      </c>
      <c r="F3533">
        <v>0</v>
      </c>
      <c r="H3533" t="s">
        <v>155</v>
      </c>
      <c r="I3533">
        <f t="shared" si="165"/>
        <v>0</v>
      </c>
      <c r="J3533">
        <f t="shared" si="166"/>
        <v>0</v>
      </c>
      <c r="L3533" t="str">
        <f t="shared" si="167"/>
        <v>5276BRAY</v>
      </c>
      <c r="M3533" t="s">
        <v>3992</v>
      </c>
    </row>
    <row r="3534" spans="1:13">
      <c r="A3534" t="s">
        <v>4275</v>
      </c>
      <c r="B3534" t="s">
        <v>4277</v>
      </c>
      <c r="C3534" t="s">
        <v>112</v>
      </c>
      <c r="D3534">
        <v>4</v>
      </c>
      <c r="E3534">
        <v>0</v>
      </c>
      <c r="F3534">
        <v>0</v>
      </c>
      <c r="H3534" t="s">
        <v>155</v>
      </c>
      <c r="I3534">
        <f t="shared" si="165"/>
        <v>0</v>
      </c>
      <c r="J3534">
        <f t="shared" si="166"/>
        <v>0</v>
      </c>
      <c r="L3534" t="str">
        <f t="shared" si="167"/>
        <v>5276NORA CREINA</v>
      </c>
      <c r="M3534" t="s">
        <v>3992</v>
      </c>
    </row>
    <row r="3535" spans="1:13">
      <c r="A3535" t="s">
        <v>4275</v>
      </c>
      <c r="B3535" t="s">
        <v>4278</v>
      </c>
      <c r="C3535" t="s">
        <v>112</v>
      </c>
      <c r="D3535">
        <v>4</v>
      </c>
      <c r="E3535">
        <v>0</v>
      </c>
      <c r="F3535">
        <v>0</v>
      </c>
      <c r="H3535" t="s">
        <v>155</v>
      </c>
      <c r="I3535">
        <f t="shared" si="165"/>
        <v>0</v>
      </c>
      <c r="J3535">
        <f t="shared" si="166"/>
        <v>0</v>
      </c>
      <c r="L3535" t="str">
        <f t="shared" si="167"/>
        <v>5276ROBE</v>
      </c>
      <c r="M3535" t="s">
        <v>3992</v>
      </c>
    </row>
    <row r="3536" spans="1:13">
      <c r="A3536" t="s">
        <v>4279</v>
      </c>
      <c r="B3536" t="s">
        <v>4280</v>
      </c>
      <c r="C3536" t="s">
        <v>112</v>
      </c>
      <c r="D3536">
        <v>4</v>
      </c>
      <c r="E3536">
        <v>0</v>
      </c>
      <c r="F3536">
        <v>0</v>
      </c>
      <c r="H3536" t="s">
        <v>155</v>
      </c>
      <c r="I3536">
        <f t="shared" si="165"/>
        <v>0</v>
      </c>
      <c r="J3536">
        <f t="shared" si="166"/>
        <v>0</v>
      </c>
      <c r="L3536" t="str">
        <f t="shared" si="167"/>
        <v>5275BLACKFORD</v>
      </c>
      <c r="M3536" t="s">
        <v>3992</v>
      </c>
    </row>
    <row r="3537" spans="1:13">
      <c r="A3537" t="s">
        <v>4279</v>
      </c>
      <c r="B3537" t="s">
        <v>4281</v>
      </c>
      <c r="C3537" t="s">
        <v>112</v>
      </c>
      <c r="D3537">
        <v>4</v>
      </c>
      <c r="E3537">
        <v>0</v>
      </c>
      <c r="F3537">
        <v>0</v>
      </c>
      <c r="H3537" t="s">
        <v>155</v>
      </c>
      <c r="I3537">
        <f t="shared" si="165"/>
        <v>0</v>
      </c>
      <c r="J3537">
        <f t="shared" si="166"/>
        <v>0</v>
      </c>
      <c r="L3537" t="str">
        <f t="shared" si="167"/>
        <v>5275BOATSWAIN POINT</v>
      </c>
      <c r="M3537" t="s">
        <v>3992</v>
      </c>
    </row>
    <row r="3538" spans="1:13">
      <c r="A3538" t="s">
        <v>4279</v>
      </c>
      <c r="B3538" t="s">
        <v>4282</v>
      </c>
      <c r="C3538" t="s">
        <v>112</v>
      </c>
      <c r="D3538">
        <v>4</v>
      </c>
      <c r="E3538">
        <v>0</v>
      </c>
      <c r="F3538">
        <v>0</v>
      </c>
      <c r="H3538" t="s">
        <v>155</v>
      </c>
      <c r="I3538">
        <f t="shared" si="165"/>
        <v>0</v>
      </c>
      <c r="J3538">
        <f t="shared" si="166"/>
        <v>0</v>
      </c>
      <c r="L3538" t="str">
        <f t="shared" si="167"/>
        <v>5275CAPE JAFFA</v>
      </c>
      <c r="M3538" t="s">
        <v>3992</v>
      </c>
    </row>
    <row r="3539" spans="1:13">
      <c r="A3539" t="s">
        <v>4279</v>
      </c>
      <c r="B3539" t="s">
        <v>4283</v>
      </c>
      <c r="C3539" t="s">
        <v>112</v>
      </c>
      <c r="D3539">
        <v>4</v>
      </c>
      <c r="E3539">
        <v>0</v>
      </c>
      <c r="F3539">
        <v>0</v>
      </c>
      <c r="H3539" t="s">
        <v>155</v>
      </c>
      <c r="I3539">
        <f t="shared" si="165"/>
        <v>0</v>
      </c>
      <c r="J3539">
        <f t="shared" si="166"/>
        <v>0</v>
      </c>
      <c r="L3539" t="str">
        <f t="shared" si="167"/>
        <v>5275KEILIRA</v>
      </c>
      <c r="M3539" t="s">
        <v>3992</v>
      </c>
    </row>
    <row r="3540" spans="1:13">
      <c r="A3540" t="s">
        <v>4279</v>
      </c>
      <c r="B3540" t="s">
        <v>4284</v>
      </c>
      <c r="C3540" t="s">
        <v>112</v>
      </c>
      <c r="D3540">
        <v>4</v>
      </c>
      <c r="E3540">
        <v>0</v>
      </c>
      <c r="F3540">
        <v>0</v>
      </c>
      <c r="H3540" t="s">
        <v>155</v>
      </c>
      <c r="I3540">
        <f t="shared" si="165"/>
        <v>0</v>
      </c>
      <c r="J3540">
        <f t="shared" si="166"/>
        <v>0</v>
      </c>
      <c r="L3540" t="str">
        <f t="shared" si="167"/>
        <v>5275KINGSTON S.E.</v>
      </c>
      <c r="M3540" t="s">
        <v>3992</v>
      </c>
    </row>
    <row r="3541" spans="1:13">
      <c r="A3541" t="s">
        <v>4279</v>
      </c>
      <c r="B3541" t="s">
        <v>4285</v>
      </c>
      <c r="C3541" t="s">
        <v>112</v>
      </c>
      <c r="D3541">
        <v>4</v>
      </c>
      <c r="E3541">
        <v>0</v>
      </c>
      <c r="F3541">
        <v>0</v>
      </c>
      <c r="H3541" t="s">
        <v>155</v>
      </c>
      <c r="I3541">
        <f t="shared" si="165"/>
        <v>0</v>
      </c>
      <c r="J3541">
        <f t="shared" si="166"/>
        <v>0</v>
      </c>
      <c r="L3541" t="str">
        <f t="shared" si="167"/>
        <v>5275KINGSTON SE</v>
      </c>
      <c r="M3541" t="s">
        <v>3992</v>
      </c>
    </row>
    <row r="3542" spans="1:13">
      <c r="A3542" t="s">
        <v>4279</v>
      </c>
      <c r="B3542" t="s">
        <v>4286</v>
      </c>
      <c r="C3542" t="s">
        <v>112</v>
      </c>
      <c r="D3542">
        <v>4</v>
      </c>
      <c r="E3542">
        <v>0</v>
      </c>
      <c r="F3542">
        <v>0</v>
      </c>
      <c r="H3542" t="s">
        <v>155</v>
      </c>
      <c r="I3542">
        <f t="shared" si="165"/>
        <v>0</v>
      </c>
      <c r="J3542">
        <f t="shared" si="166"/>
        <v>0</v>
      </c>
      <c r="L3542" t="str">
        <f t="shared" si="167"/>
        <v>5275MOUNT BENSON</v>
      </c>
      <c r="M3542" t="s">
        <v>3992</v>
      </c>
    </row>
    <row r="3543" spans="1:13">
      <c r="A3543" t="s">
        <v>4279</v>
      </c>
      <c r="B3543" t="s">
        <v>4287</v>
      </c>
      <c r="C3543" t="s">
        <v>112</v>
      </c>
      <c r="D3543">
        <v>4</v>
      </c>
      <c r="E3543">
        <v>0</v>
      </c>
      <c r="F3543">
        <v>0</v>
      </c>
      <c r="H3543" t="s">
        <v>155</v>
      </c>
      <c r="I3543">
        <f t="shared" si="165"/>
        <v>0</v>
      </c>
      <c r="J3543">
        <f t="shared" si="166"/>
        <v>0</v>
      </c>
      <c r="L3543" t="str">
        <f t="shared" si="167"/>
        <v>5275PINKS BEACH</v>
      </c>
      <c r="M3543" t="s">
        <v>3992</v>
      </c>
    </row>
    <row r="3544" spans="1:13">
      <c r="A3544" t="s">
        <v>4279</v>
      </c>
      <c r="B3544" t="s">
        <v>4288</v>
      </c>
      <c r="C3544" t="s">
        <v>112</v>
      </c>
      <c r="D3544">
        <v>4</v>
      </c>
      <c r="E3544">
        <v>0</v>
      </c>
      <c r="F3544">
        <v>0</v>
      </c>
      <c r="H3544" t="s">
        <v>155</v>
      </c>
      <c r="I3544">
        <f t="shared" si="165"/>
        <v>0</v>
      </c>
      <c r="J3544">
        <f t="shared" si="166"/>
        <v>0</v>
      </c>
      <c r="L3544" t="str">
        <f t="shared" si="167"/>
        <v>5275REEDY CREEK</v>
      </c>
      <c r="M3544" t="s">
        <v>3992</v>
      </c>
    </row>
    <row r="3545" spans="1:13">
      <c r="A3545" t="s">
        <v>4279</v>
      </c>
      <c r="B3545" t="s">
        <v>4289</v>
      </c>
      <c r="C3545" t="s">
        <v>112</v>
      </c>
      <c r="D3545">
        <v>4</v>
      </c>
      <c r="E3545">
        <v>0</v>
      </c>
      <c r="F3545">
        <v>0</v>
      </c>
      <c r="H3545" t="s">
        <v>155</v>
      </c>
      <c r="I3545">
        <f t="shared" si="165"/>
        <v>0</v>
      </c>
      <c r="J3545">
        <f t="shared" si="166"/>
        <v>0</v>
      </c>
      <c r="L3545" t="str">
        <f t="shared" si="167"/>
        <v>5275ROSETOWN</v>
      </c>
      <c r="M3545" t="s">
        <v>3992</v>
      </c>
    </row>
    <row r="3546" spans="1:13">
      <c r="A3546" t="s">
        <v>4279</v>
      </c>
      <c r="B3546" t="s">
        <v>4290</v>
      </c>
      <c r="C3546" t="s">
        <v>112</v>
      </c>
      <c r="D3546">
        <v>4</v>
      </c>
      <c r="E3546">
        <v>0</v>
      </c>
      <c r="F3546">
        <v>0</v>
      </c>
      <c r="H3546" t="s">
        <v>155</v>
      </c>
      <c r="I3546">
        <f t="shared" si="165"/>
        <v>0</v>
      </c>
      <c r="J3546">
        <f t="shared" si="166"/>
        <v>0</v>
      </c>
      <c r="L3546" t="str">
        <f t="shared" si="167"/>
        <v>5275SANDY GROVE</v>
      </c>
      <c r="M3546" t="s">
        <v>3992</v>
      </c>
    </row>
    <row r="3547" spans="1:13">
      <c r="A3547" t="s">
        <v>4279</v>
      </c>
      <c r="B3547" t="s">
        <v>4291</v>
      </c>
      <c r="C3547" t="s">
        <v>112</v>
      </c>
      <c r="D3547">
        <v>4</v>
      </c>
      <c r="E3547">
        <v>0</v>
      </c>
      <c r="F3547">
        <v>0</v>
      </c>
      <c r="H3547" t="s">
        <v>155</v>
      </c>
      <c r="I3547">
        <f t="shared" si="165"/>
        <v>0</v>
      </c>
      <c r="J3547">
        <f t="shared" si="166"/>
        <v>0</v>
      </c>
      <c r="L3547" t="str">
        <f t="shared" si="167"/>
        <v>5275TARATAP</v>
      </c>
      <c r="M3547" t="s">
        <v>3992</v>
      </c>
    </row>
    <row r="3548" spans="1:13">
      <c r="A3548" t="s">
        <v>4279</v>
      </c>
      <c r="B3548" t="s">
        <v>4292</v>
      </c>
      <c r="C3548" t="s">
        <v>112</v>
      </c>
      <c r="D3548">
        <v>4</v>
      </c>
      <c r="E3548">
        <v>0</v>
      </c>
      <c r="F3548">
        <v>0</v>
      </c>
      <c r="H3548" t="s">
        <v>155</v>
      </c>
      <c r="I3548">
        <f t="shared" si="165"/>
        <v>0</v>
      </c>
      <c r="J3548">
        <f t="shared" si="166"/>
        <v>0</v>
      </c>
      <c r="L3548" t="str">
        <f t="shared" si="167"/>
        <v>5275TILLEY SWAMP</v>
      </c>
      <c r="M3548" t="s">
        <v>3992</v>
      </c>
    </row>
    <row r="3549" spans="1:13">
      <c r="A3549" t="s">
        <v>4279</v>
      </c>
      <c r="B3549" t="s">
        <v>4293</v>
      </c>
      <c r="C3549" t="s">
        <v>112</v>
      </c>
      <c r="D3549">
        <v>4</v>
      </c>
      <c r="E3549">
        <v>0</v>
      </c>
      <c r="F3549">
        <v>0</v>
      </c>
      <c r="H3549" t="s">
        <v>155</v>
      </c>
      <c r="I3549">
        <f t="shared" si="165"/>
        <v>0</v>
      </c>
      <c r="J3549">
        <f t="shared" si="166"/>
        <v>0</v>
      </c>
      <c r="L3549" t="str">
        <f t="shared" si="167"/>
        <v>5275WANGOLINA</v>
      </c>
      <c r="M3549" t="s">
        <v>3992</v>
      </c>
    </row>
    <row r="3550" spans="1:13">
      <c r="A3550" t="s">
        <v>4279</v>
      </c>
      <c r="B3550" t="s">
        <v>4294</v>
      </c>
      <c r="C3550" t="s">
        <v>112</v>
      </c>
      <c r="D3550">
        <v>4</v>
      </c>
      <c r="E3550">
        <v>0</v>
      </c>
      <c r="F3550">
        <v>0</v>
      </c>
      <c r="H3550" t="s">
        <v>155</v>
      </c>
      <c r="I3550">
        <f t="shared" si="165"/>
        <v>0</v>
      </c>
      <c r="J3550">
        <f t="shared" si="166"/>
        <v>0</v>
      </c>
      <c r="L3550" t="str">
        <f t="shared" si="167"/>
        <v>5275WEST RANGE</v>
      </c>
      <c r="M3550" t="s">
        <v>3992</v>
      </c>
    </row>
    <row r="3551" spans="1:13">
      <c r="A3551" t="s">
        <v>4279</v>
      </c>
      <c r="B3551" t="s">
        <v>4295</v>
      </c>
      <c r="C3551" t="s">
        <v>112</v>
      </c>
      <c r="D3551">
        <v>4</v>
      </c>
      <c r="E3551">
        <v>0</v>
      </c>
      <c r="F3551">
        <v>0</v>
      </c>
      <c r="H3551" t="s">
        <v>155</v>
      </c>
      <c r="I3551">
        <f t="shared" si="165"/>
        <v>0</v>
      </c>
      <c r="J3551">
        <f t="shared" si="166"/>
        <v>0</v>
      </c>
      <c r="L3551" t="str">
        <f t="shared" si="167"/>
        <v>5275WYOMI</v>
      </c>
      <c r="M3551" t="s">
        <v>3992</v>
      </c>
    </row>
    <row r="3552" spans="1:13">
      <c r="A3552" t="s">
        <v>4296</v>
      </c>
      <c r="B3552" t="s">
        <v>4297</v>
      </c>
      <c r="C3552" t="s">
        <v>112</v>
      </c>
      <c r="D3552">
        <v>4</v>
      </c>
      <c r="E3552">
        <v>0</v>
      </c>
      <c r="F3552">
        <v>0</v>
      </c>
      <c r="H3552" t="s">
        <v>155</v>
      </c>
      <c r="I3552">
        <f t="shared" si="165"/>
        <v>0</v>
      </c>
      <c r="J3552">
        <f t="shared" si="166"/>
        <v>0</v>
      </c>
      <c r="L3552" t="str">
        <f t="shared" si="167"/>
        <v>5273AVENUE RANGE</v>
      </c>
      <c r="M3552" t="s">
        <v>3992</v>
      </c>
    </row>
    <row r="3553" spans="1:13">
      <c r="A3553" t="s">
        <v>4298</v>
      </c>
      <c r="B3553" t="s">
        <v>4299</v>
      </c>
      <c r="C3553" t="s">
        <v>112</v>
      </c>
      <c r="D3553">
        <v>4</v>
      </c>
      <c r="E3553">
        <v>0</v>
      </c>
      <c r="F3553">
        <v>0</v>
      </c>
      <c r="H3553" t="s">
        <v>155</v>
      </c>
      <c r="I3553">
        <f t="shared" si="165"/>
        <v>0</v>
      </c>
      <c r="J3553">
        <f t="shared" si="166"/>
        <v>0</v>
      </c>
      <c r="L3553" t="str">
        <f t="shared" si="167"/>
        <v>5272COLES</v>
      </c>
      <c r="M3553" t="s">
        <v>3992</v>
      </c>
    </row>
    <row r="3554" spans="1:13">
      <c r="A3554" t="s">
        <v>4298</v>
      </c>
      <c r="B3554" t="s">
        <v>4300</v>
      </c>
      <c r="C3554" t="s">
        <v>112</v>
      </c>
      <c r="D3554">
        <v>4</v>
      </c>
      <c r="E3554">
        <v>0</v>
      </c>
      <c r="F3554">
        <v>0</v>
      </c>
      <c r="H3554" t="s">
        <v>155</v>
      </c>
      <c r="I3554">
        <f t="shared" si="165"/>
        <v>0</v>
      </c>
      <c r="J3554">
        <f t="shared" si="166"/>
        <v>0</v>
      </c>
      <c r="L3554" t="str">
        <f t="shared" si="167"/>
        <v>5272CONMURRA</v>
      </c>
      <c r="M3554" t="s">
        <v>3992</v>
      </c>
    </row>
    <row r="3555" spans="1:13">
      <c r="A3555" t="s">
        <v>4298</v>
      </c>
      <c r="B3555" t="s">
        <v>4301</v>
      </c>
      <c r="C3555" t="s">
        <v>112</v>
      </c>
      <c r="D3555">
        <v>4</v>
      </c>
      <c r="E3555">
        <v>0</v>
      </c>
      <c r="F3555">
        <v>0</v>
      </c>
      <c r="H3555" t="s">
        <v>155</v>
      </c>
      <c r="I3555">
        <f t="shared" si="165"/>
        <v>0</v>
      </c>
      <c r="J3555">
        <f t="shared" si="166"/>
        <v>0</v>
      </c>
      <c r="L3555" t="str">
        <f t="shared" si="167"/>
        <v>5272FOX</v>
      </c>
      <c r="M3555" t="s">
        <v>3992</v>
      </c>
    </row>
    <row r="3556" spans="1:13">
      <c r="A3556" t="s">
        <v>4298</v>
      </c>
      <c r="B3556" t="s">
        <v>4302</v>
      </c>
      <c r="C3556" t="s">
        <v>112</v>
      </c>
      <c r="D3556">
        <v>4</v>
      </c>
      <c r="E3556">
        <v>0</v>
      </c>
      <c r="F3556">
        <v>0</v>
      </c>
      <c r="H3556" t="s">
        <v>155</v>
      </c>
      <c r="I3556">
        <f t="shared" si="165"/>
        <v>0</v>
      </c>
      <c r="J3556">
        <f t="shared" si="166"/>
        <v>0</v>
      </c>
      <c r="L3556" t="str">
        <f t="shared" si="167"/>
        <v>5272GREENWAYS</v>
      </c>
      <c r="M3556" t="s">
        <v>3992</v>
      </c>
    </row>
    <row r="3557" spans="1:13">
      <c r="A3557" t="s">
        <v>4298</v>
      </c>
      <c r="B3557" t="s">
        <v>4303</v>
      </c>
      <c r="C3557" t="s">
        <v>112</v>
      </c>
      <c r="D3557">
        <v>4</v>
      </c>
      <c r="E3557">
        <v>0</v>
      </c>
      <c r="F3557">
        <v>0</v>
      </c>
      <c r="H3557" t="s">
        <v>155</v>
      </c>
      <c r="I3557">
        <f t="shared" si="165"/>
        <v>0</v>
      </c>
      <c r="J3557">
        <f t="shared" si="166"/>
        <v>0</v>
      </c>
      <c r="L3557" t="str">
        <f t="shared" si="167"/>
        <v>5272LUCINDALE</v>
      </c>
      <c r="M3557" t="s">
        <v>3992</v>
      </c>
    </row>
    <row r="3558" spans="1:13">
      <c r="A3558" t="s">
        <v>4298</v>
      </c>
      <c r="B3558" t="s">
        <v>4304</v>
      </c>
      <c r="C3558" t="s">
        <v>112</v>
      </c>
      <c r="D3558">
        <v>4</v>
      </c>
      <c r="E3558">
        <v>0</v>
      </c>
      <c r="F3558">
        <v>0</v>
      </c>
      <c r="H3558" t="s">
        <v>155</v>
      </c>
      <c r="I3558">
        <f t="shared" si="165"/>
        <v>0</v>
      </c>
      <c r="J3558">
        <f t="shared" si="166"/>
        <v>0</v>
      </c>
      <c r="L3558" t="str">
        <f t="shared" si="167"/>
        <v>5272WOOLUMBOOL</v>
      </c>
      <c r="M3558" t="s">
        <v>3992</v>
      </c>
    </row>
    <row r="3559" spans="1:13">
      <c r="A3559" t="s">
        <v>4305</v>
      </c>
      <c r="B3559" t="s">
        <v>4306</v>
      </c>
      <c r="C3559" t="s">
        <v>112</v>
      </c>
      <c r="D3559">
        <v>4</v>
      </c>
      <c r="E3559">
        <v>0</v>
      </c>
      <c r="F3559">
        <v>0</v>
      </c>
      <c r="H3559" t="s">
        <v>155</v>
      </c>
      <c r="I3559">
        <f t="shared" si="165"/>
        <v>0</v>
      </c>
      <c r="J3559">
        <f t="shared" si="166"/>
        <v>0</v>
      </c>
      <c r="L3559" t="str">
        <f t="shared" si="167"/>
        <v>5271BOOL LAGOON</v>
      </c>
      <c r="M3559" t="s">
        <v>3992</v>
      </c>
    </row>
    <row r="3560" spans="1:13">
      <c r="A3560" t="s">
        <v>4305</v>
      </c>
      <c r="B3560" t="s">
        <v>4307</v>
      </c>
      <c r="C3560" t="s">
        <v>112</v>
      </c>
      <c r="D3560">
        <v>4</v>
      </c>
      <c r="E3560">
        <v>0</v>
      </c>
      <c r="F3560">
        <v>0</v>
      </c>
      <c r="H3560" t="s">
        <v>155</v>
      </c>
      <c r="I3560">
        <f t="shared" si="165"/>
        <v>0</v>
      </c>
      <c r="J3560">
        <f t="shared" si="166"/>
        <v>0</v>
      </c>
      <c r="L3560" t="str">
        <f t="shared" si="167"/>
        <v>5271CADGEE</v>
      </c>
      <c r="M3560" t="s">
        <v>3992</v>
      </c>
    </row>
    <row r="3561" spans="1:13">
      <c r="A3561" t="s">
        <v>4305</v>
      </c>
      <c r="B3561" t="s">
        <v>4308</v>
      </c>
      <c r="C3561" t="s">
        <v>112</v>
      </c>
      <c r="D3561">
        <v>4</v>
      </c>
      <c r="E3561">
        <v>0</v>
      </c>
      <c r="F3561">
        <v>0</v>
      </c>
      <c r="H3561" t="s">
        <v>155</v>
      </c>
      <c r="I3561">
        <f t="shared" si="165"/>
        <v>0</v>
      </c>
      <c r="J3561">
        <f t="shared" si="166"/>
        <v>0</v>
      </c>
      <c r="L3561" t="str">
        <f t="shared" si="167"/>
        <v>5271JOANNA</v>
      </c>
      <c r="M3561" t="s">
        <v>3992</v>
      </c>
    </row>
    <row r="3562" spans="1:13">
      <c r="A3562" t="s">
        <v>4305</v>
      </c>
      <c r="B3562" t="s">
        <v>4309</v>
      </c>
      <c r="C3562" t="s">
        <v>112</v>
      </c>
      <c r="D3562">
        <v>4</v>
      </c>
      <c r="E3562">
        <v>0</v>
      </c>
      <c r="F3562">
        <v>0</v>
      </c>
      <c r="H3562" t="s">
        <v>155</v>
      </c>
      <c r="I3562">
        <f t="shared" si="165"/>
        <v>0</v>
      </c>
      <c r="J3562">
        <f t="shared" si="166"/>
        <v>0</v>
      </c>
      <c r="L3562" t="str">
        <f t="shared" si="167"/>
        <v>5271KEPPOCH</v>
      </c>
      <c r="M3562" t="s">
        <v>3992</v>
      </c>
    </row>
    <row r="3563" spans="1:13">
      <c r="A3563" t="s">
        <v>4305</v>
      </c>
      <c r="B3563" t="s">
        <v>4310</v>
      </c>
      <c r="C3563" t="s">
        <v>112</v>
      </c>
      <c r="D3563">
        <v>4</v>
      </c>
      <c r="E3563">
        <v>0</v>
      </c>
      <c r="F3563">
        <v>0</v>
      </c>
      <c r="H3563" t="s">
        <v>155</v>
      </c>
      <c r="I3563">
        <f t="shared" si="165"/>
        <v>0</v>
      </c>
      <c r="J3563">
        <f t="shared" si="166"/>
        <v>0</v>
      </c>
      <c r="L3563" t="str">
        <f t="shared" si="167"/>
        <v>5271KOPPAMURRA</v>
      </c>
      <c r="M3563" t="s">
        <v>3992</v>
      </c>
    </row>
    <row r="3564" spans="1:13">
      <c r="A3564" t="s">
        <v>4305</v>
      </c>
      <c r="B3564" t="s">
        <v>4311</v>
      </c>
      <c r="C3564" t="s">
        <v>112</v>
      </c>
      <c r="D3564">
        <v>4</v>
      </c>
      <c r="E3564">
        <v>0</v>
      </c>
      <c r="F3564">
        <v>0</v>
      </c>
      <c r="H3564" t="s">
        <v>155</v>
      </c>
      <c r="I3564">
        <f t="shared" si="165"/>
        <v>0</v>
      </c>
      <c r="J3564">
        <f t="shared" si="166"/>
        <v>0</v>
      </c>
      <c r="L3564" t="str">
        <f t="shared" si="167"/>
        <v>5271LAURIE PARK</v>
      </c>
      <c r="M3564" t="s">
        <v>3992</v>
      </c>
    </row>
    <row r="3565" spans="1:13">
      <c r="A3565" t="s">
        <v>4305</v>
      </c>
      <c r="B3565" t="s">
        <v>4312</v>
      </c>
      <c r="C3565" t="s">
        <v>112</v>
      </c>
      <c r="D3565">
        <v>4</v>
      </c>
      <c r="E3565">
        <v>0</v>
      </c>
      <c r="F3565">
        <v>0</v>
      </c>
      <c r="H3565" t="s">
        <v>155</v>
      </c>
      <c r="I3565">
        <f t="shared" si="165"/>
        <v>0</v>
      </c>
      <c r="J3565">
        <f t="shared" si="166"/>
        <v>0</v>
      </c>
      <c r="L3565" t="str">
        <f t="shared" si="167"/>
        <v>5271LOCHABER</v>
      </c>
      <c r="M3565" t="s">
        <v>3992</v>
      </c>
    </row>
    <row r="3566" spans="1:13">
      <c r="A3566" t="s">
        <v>4305</v>
      </c>
      <c r="B3566" t="s">
        <v>4313</v>
      </c>
      <c r="C3566" t="s">
        <v>112</v>
      </c>
      <c r="D3566">
        <v>4</v>
      </c>
      <c r="E3566">
        <v>0</v>
      </c>
      <c r="F3566">
        <v>0</v>
      </c>
      <c r="H3566" t="s">
        <v>155</v>
      </c>
      <c r="I3566">
        <f t="shared" si="165"/>
        <v>0</v>
      </c>
      <c r="J3566">
        <f t="shared" si="166"/>
        <v>0</v>
      </c>
      <c r="L3566" t="str">
        <f t="shared" si="167"/>
        <v>5271MARCOLLAT</v>
      </c>
      <c r="M3566" t="s">
        <v>3992</v>
      </c>
    </row>
    <row r="3567" spans="1:13">
      <c r="A3567" t="s">
        <v>4305</v>
      </c>
      <c r="B3567" t="s">
        <v>4314</v>
      </c>
      <c r="C3567" t="s">
        <v>112</v>
      </c>
      <c r="D3567">
        <v>4</v>
      </c>
      <c r="E3567">
        <v>0</v>
      </c>
      <c r="F3567">
        <v>0</v>
      </c>
      <c r="H3567" t="s">
        <v>155</v>
      </c>
      <c r="I3567">
        <f t="shared" si="165"/>
        <v>0</v>
      </c>
      <c r="J3567">
        <f t="shared" si="166"/>
        <v>0</v>
      </c>
      <c r="L3567" t="str">
        <f t="shared" si="167"/>
        <v>5271MOUNT LIGHT</v>
      </c>
      <c r="M3567" t="s">
        <v>3992</v>
      </c>
    </row>
    <row r="3568" spans="1:13">
      <c r="A3568" t="s">
        <v>4305</v>
      </c>
      <c r="B3568" t="s">
        <v>4315</v>
      </c>
      <c r="C3568" t="s">
        <v>112</v>
      </c>
      <c r="D3568">
        <v>4</v>
      </c>
      <c r="E3568">
        <v>0</v>
      </c>
      <c r="F3568">
        <v>0</v>
      </c>
      <c r="H3568" t="s">
        <v>155</v>
      </c>
      <c r="I3568">
        <f t="shared" si="165"/>
        <v>0</v>
      </c>
      <c r="J3568">
        <f t="shared" si="166"/>
        <v>0</v>
      </c>
      <c r="L3568" t="str">
        <f t="shared" si="167"/>
        <v>5271MOYHALL</v>
      </c>
      <c r="M3568" t="s">
        <v>3992</v>
      </c>
    </row>
    <row r="3569" spans="1:13">
      <c r="A3569" t="s">
        <v>4305</v>
      </c>
      <c r="B3569" t="s">
        <v>4316</v>
      </c>
      <c r="C3569" t="s">
        <v>112</v>
      </c>
      <c r="D3569">
        <v>4</v>
      </c>
      <c r="E3569">
        <v>0</v>
      </c>
      <c r="F3569">
        <v>0</v>
      </c>
      <c r="H3569" t="s">
        <v>155</v>
      </c>
      <c r="I3569">
        <f t="shared" si="165"/>
        <v>0</v>
      </c>
      <c r="J3569">
        <f t="shared" si="166"/>
        <v>0</v>
      </c>
      <c r="L3569" t="str">
        <f t="shared" si="167"/>
        <v>5271NARACOORTE</v>
      </c>
      <c r="M3569" t="s">
        <v>3992</v>
      </c>
    </row>
    <row r="3570" spans="1:13">
      <c r="A3570" t="s">
        <v>4305</v>
      </c>
      <c r="B3570" t="s">
        <v>4317</v>
      </c>
      <c r="C3570" t="s">
        <v>112</v>
      </c>
      <c r="D3570">
        <v>4</v>
      </c>
      <c r="E3570">
        <v>0</v>
      </c>
      <c r="F3570">
        <v>0</v>
      </c>
      <c r="H3570" t="s">
        <v>155</v>
      </c>
      <c r="I3570">
        <f t="shared" si="165"/>
        <v>0</v>
      </c>
      <c r="J3570">
        <f t="shared" si="166"/>
        <v>0</v>
      </c>
      <c r="L3570" t="str">
        <f t="shared" si="167"/>
        <v>5271PADTHAWAY</v>
      </c>
      <c r="M3570" t="s">
        <v>3992</v>
      </c>
    </row>
    <row r="3571" spans="1:13">
      <c r="A3571" t="s">
        <v>4305</v>
      </c>
      <c r="B3571" t="s">
        <v>4318</v>
      </c>
      <c r="C3571" t="s">
        <v>112</v>
      </c>
      <c r="D3571">
        <v>4</v>
      </c>
      <c r="E3571">
        <v>0</v>
      </c>
      <c r="F3571">
        <v>0</v>
      </c>
      <c r="H3571" t="s">
        <v>155</v>
      </c>
      <c r="I3571">
        <f t="shared" si="165"/>
        <v>0</v>
      </c>
      <c r="J3571">
        <f t="shared" si="166"/>
        <v>0</v>
      </c>
      <c r="L3571" t="str">
        <f t="shared" si="167"/>
        <v>5271SPENCE</v>
      </c>
      <c r="M3571" t="s">
        <v>3992</v>
      </c>
    </row>
    <row r="3572" spans="1:13">
      <c r="A3572" t="s">
        <v>4305</v>
      </c>
      <c r="B3572" t="s">
        <v>4319</v>
      </c>
      <c r="C3572" t="s">
        <v>112</v>
      </c>
      <c r="D3572">
        <v>4</v>
      </c>
      <c r="E3572">
        <v>0</v>
      </c>
      <c r="F3572">
        <v>0</v>
      </c>
      <c r="H3572" t="s">
        <v>155</v>
      </c>
      <c r="I3572">
        <f t="shared" si="165"/>
        <v>0</v>
      </c>
      <c r="J3572">
        <f t="shared" si="166"/>
        <v>0</v>
      </c>
      <c r="L3572" t="str">
        <f t="shared" si="167"/>
        <v>5271STEWART RANGE</v>
      </c>
      <c r="M3572" t="s">
        <v>3992</v>
      </c>
    </row>
    <row r="3573" spans="1:13">
      <c r="A3573" t="s">
        <v>4305</v>
      </c>
      <c r="B3573" t="s">
        <v>4320</v>
      </c>
      <c r="C3573" t="s">
        <v>112</v>
      </c>
      <c r="D3573">
        <v>4</v>
      </c>
      <c r="E3573">
        <v>0</v>
      </c>
      <c r="F3573">
        <v>0</v>
      </c>
      <c r="H3573" t="s">
        <v>155</v>
      </c>
      <c r="I3573">
        <f t="shared" si="165"/>
        <v>0</v>
      </c>
      <c r="J3573">
        <f t="shared" si="166"/>
        <v>0</v>
      </c>
      <c r="L3573" t="str">
        <f t="shared" si="167"/>
        <v>5271STRUAN</v>
      </c>
      <c r="M3573" t="s">
        <v>3992</v>
      </c>
    </row>
    <row r="3574" spans="1:13">
      <c r="A3574" t="s">
        <v>4305</v>
      </c>
      <c r="B3574" t="s">
        <v>4321</v>
      </c>
      <c r="C3574" t="s">
        <v>112</v>
      </c>
      <c r="D3574">
        <v>4</v>
      </c>
      <c r="E3574">
        <v>0</v>
      </c>
      <c r="F3574">
        <v>0</v>
      </c>
      <c r="H3574" t="s">
        <v>155</v>
      </c>
      <c r="I3574">
        <f t="shared" si="165"/>
        <v>0</v>
      </c>
      <c r="J3574">
        <f t="shared" si="166"/>
        <v>0</v>
      </c>
      <c r="L3574" t="str">
        <f t="shared" si="167"/>
        <v>5271THE GAP</v>
      </c>
      <c r="M3574" t="s">
        <v>3992</v>
      </c>
    </row>
    <row r="3575" spans="1:13">
      <c r="A3575" t="s">
        <v>4305</v>
      </c>
      <c r="B3575" t="s">
        <v>4322</v>
      </c>
      <c r="C3575" t="s">
        <v>112</v>
      </c>
      <c r="D3575">
        <v>4</v>
      </c>
      <c r="E3575">
        <v>0</v>
      </c>
      <c r="F3575">
        <v>0</v>
      </c>
      <c r="H3575" t="s">
        <v>155</v>
      </c>
      <c r="I3575">
        <f t="shared" si="165"/>
        <v>0</v>
      </c>
      <c r="J3575">
        <f t="shared" si="166"/>
        <v>0</v>
      </c>
      <c r="L3575" t="str">
        <f t="shared" si="167"/>
        <v>5271WRATTONBULLY</v>
      </c>
      <c r="M3575" t="s">
        <v>3992</v>
      </c>
    </row>
    <row r="3576" spans="1:13">
      <c r="A3576" t="s">
        <v>4323</v>
      </c>
      <c r="B3576" t="s">
        <v>2709</v>
      </c>
      <c r="C3576" t="s">
        <v>112</v>
      </c>
      <c r="D3576">
        <v>4</v>
      </c>
      <c r="E3576">
        <v>0</v>
      </c>
      <c r="F3576">
        <v>0</v>
      </c>
      <c r="H3576" t="s">
        <v>155</v>
      </c>
      <c r="I3576">
        <f t="shared" si="165"/>
        <v>0</v>
      </c>
      <c r="J3576">
        <f t="shared" si="166"/>
        <v>0</v>
      </c>
      <c r="L3576" t="str">
        <f t="shared" si="167"/>
        <v>5270BUCKINGHAM</v>
      </c>
      <c r="M3576" t="s">
        <v>3992</v>
      </c>
    </row>
    <row r="3577" spans="1:13">
      <c r="A3577" t="s">
        <v>4323</v>
      </c>
      <c r="B3577" t="s">
        <v>4324</v>
      </c>
      <c r="C3577" t="s">
        <v>112</v>
      </c>
      <c r="D3577">
        <v>4</v>
      </c>
      <c r="E3577">
        <v>0</v>
      </c>
      <c r="F3577">
        <v>0</v>
      </c>
      <c r="H3577" t="s">
        <v>155</v>
      </c>
      <c r="I3577">
        <f t="shared" si="165"/>
        <v>0</v>
      </c>
      <c r="J3577">
        <f t="shared" si="166"/>
        <v>0</v>
      </c>
      <c r="L3577" t="str">
        <f t="shared" si="167"/>
        <v>5270CAREW</v>
      </c>
      <c r="M3577" t="s">
        <v>3992</v>
      </c>
    </row>
    <row r="3578" spans="1:13">
      <c r="A3578" t="s">
        <v>4323</v>
      </c>
      <c r="B3578" t="s">
        <v>4325</v>
      </c>
      <c r="C3578" t="s">
        <v>112</v>
      </c>
      <c r="D3578">
        <v>4</v>
      </c>
      <c r="E3578">
        <v>0</v>
      </c>
      <c r="F3578">
        <v>0</v>
      </c>
      <c r="H3578" t="s">
        <v>155</v>
      </c>
      <c r="I3578">
        <f t="shared" si="165"/>
        <v>0</v>
      </c>
      <c r="J3578">
        <f t="shared" si="166"/>
        <v>0</v>
      </c>
      <c r="L3578" t="str">
        <f t="shared" si="167"/>
        <v>5270CUSTON</v>
      </c>
      <c r="M3578" t="s">
        <v>3992</v>
      </c>
    </row>
    <row r="3579" spans="1:13">
      <c r="A3579" t="s">
        <v>4323</v>
      </c>
      <c r="B3579" t="s">
        <v>4326</v>
      </c>
      <c r="C3579" t="s">
        <v>112</v>
      </c>
      <c r="D3579">
        <v>4</v>
      </c>
      <c r="E3579">
        <v>0</v>
      </c>
      <c r="F3579">
        <v>0</v>
      </c>
      <c r="H3579" t="s">
        <v>155</v>
      </c>
      <c r="I3579">
        <f t="shared" si="165"/>
        <v>0</v>
      </c>
      <c r="J3579">
        <f t="shared" si="166"/>
        <v>0</v>
      </c>
      <c r="L3579" t="str">
        <f t="shared" si="167"/>
        <v>5270KONGAL</v>
      </c>
      <c r="M3579" t="s">
        <v>3992</v>
      </c>
    </row>
    <row r="3580" spans="1:13">
      <c r="A3580" t="s">
        <v>4323</v>
      </c>
      <c r="B3580" t="s">
        <v>4327</v>
      </c>
      <c r="C3580" t="s">
        <v>112</v>
      </c>
      <c r="D3580">
        <v>4</v>
      </c>
      <c r="E3580">
        <v>0</v>
      </c>
      <c r="F3580">
        <v>0</v>
      </c>
      <c r="H3580" t="s">
        <v>155</v>
      </c>
      <c r="I3580">
        <f t="shared" si="165"/>
        <v>0</v>
      </c>
      <c r="J3580">
        <f t="shared" si="166"/>
        <v>0</v>
      </c>
      <c r="L3580" t="str">
        <f t="shared" si="167"/>
        <v>5270MUNDULLA</v>
      </c>
      <c r="M3580" t="s">
        <v>3992</v>
      </c>
    </row>
    <row r="3581" spans="1:13">
      <c r="A3581" t="s">
        <v>4323</v>
      </c>
      <c r="B3581" t="s">
        <v>4328</v>
      </c>
      <c r="C3581" t="s">
        <v>112</v>
      </c>
      <c r="D3581">
        <v>4</v>
      </c>
      <c r="E3581">
        <v>0</v>
      </c>
      <c r="F3581">
        <v>0</v>
      </c>
      <c r="H3581" t="s">
        <v>155</v>
      </c>
      <c r="I3581">
        <f t="shared" si="165"/>
        <v>0</v>
      </c>
      <c r="J3581">
        <f t="shared" si="166"/>
        <v>0</v>
      </c>
      <c r="L3581" t="str">
        <f t="shared" si="167"/>
        <v>5270MUNDULLA WEST</v>
      </c>
      <c r="M3581" t="s">
        <v>3992</v>
      </c>
    </row>
    <row r="3582" spans="1:13">
      <c r="A3582" t="s">
        <v>4323</v>
      </c>
      <c r="B3582" t="s">
        <v>4329</v>
      </c>
      <c r="C3582" t="s">
        <v>112</v>
      </c>
      <c r="D3582">
        <v>4</v>
      </c>
      <c r="E3582">
        <v>0</v>
      </c>
      <c r="F3582">
        <v>0</v>
      </c>
      <c r="H3582" t="s">
        <v>155</v>
      </c>
      <c r="I3582">
        <f t="shared" si="165"/>
        <v>0</v>
      </c>
      <c r="J3582">
        <f t="shared" si="166"/>
        <v>0</v>
      </c>
      <c r="L3582" t="str">
        <f t="shared" si="167"/>
        <v>5270SWEDE FLAT</v>
      </c>
      <c r="M3582" t="s">
        <v>3992</v>
      </c>
    </row>
    <row r="3583" spans="1:13">
      <c r="A3583" t="s">
        <v>4330</v>
      </c>
      <c r="B3583" t="s">
        <v>4331</v>
      </c>
      <c r="C3583" t="s">
        <v>112</v>
      </c>
      <c r="D3583">
        <v>4</v>
      </c>
      <c r="E3583">
        <v>0</v>
      </c>
      <c r="F3583">
        <v>0</v>
      </c>
      <c r="H3583" t="s">
        <v>155</v>
      </c>
      <c r="I3583">
        <f t="shared" si="165"/>
        <v>0</v>
      </c>
      <c r="J3583">
        <f t="shared" si="166"/>
        <v>0</v>
      </c>
      <c r="L3583" t="str">
        <f t="shared" si="167"/>
        <v>5269PINE HILL</v>
      </c>
      <c r="M3583" t="s">
        <v>3992</v>
      </c>
    </row>
    <row r="3584" spans="1:13">
      <c r="A3584" t="s">
        <v>4330</v>
      </c>
      <c r="B3584" t="s">
        <v>4332</v>
      </c>
      <c r="C3584" t="s">
        <v>112</v>
      </c>
      <c r="D3584">
        <v>4</v>
      </c>
      <c r="E3584">
        <v>0</v>
      </c>
      <c r="F3584">
        <v>0</v>
      </c>
      <c r="H3584" t="s">
        <v>155</v>
      </c>
      <c r="I3584">
        <f t="shared" si="165"/>
        <v>0</v>
      </c>
      <c r="J3584">
        <f t="shared" si="166"/>
        <v>0</v>
      </c>
      <c r="L3584" t="str">
        <f t="shared" si="167"/>
        <v>5269WOLSELEY</v>
      </c>
      <c r="M3584" t="s">
        <v>3992</v>
      </c>
    </row>
    <row r="3585" spans="1:13">
      <c r="A3585" t="s">
        <v>4333</v>
      </c>
      <c r="B3585" t="s">
        <v>4334</v>
      </c>
      <c r="C3585" t="s">
        <v>112</v>
      </c>
      <c r="D3585">
        <v>4</v>
      </c>
      <c r="E3585">
        <v>0</v>
      </c>
      <c r="F3585">
        <v>0</v>
      </c>
      <c r="H3585" t="s">
        <v>155</v>
      </c>
      <c r="I3585">
        <f t="shared" si="165"/>
        <v>0</v>
      </c>
      <c r="J3585">
        <f t="shared" si="166"/>
        <v>0</v>
      </c>
      <c r="L3585" t="str">
        <f t="shared" si="167"/>
        <v>5268BANGHAM</v>
      </c>
      <c r="M3585" t="s">
        <v>3992</v>
      </c>
    </row>
    <row r="3586" spans="1:13">
      <c r="A3586" t="s">
        <v>4333</v>
      </c>
      <c r="B3586" t="s">
        <v>4335</v>
      </c>
      <c r="C3586" t="s">
        <v>112</v>
      </c>
      <c r="D3586">
        <v>4</v>
      </c>
      <c r="E3586">
        <v>0</v>
      </c>
      <c r="F3586">
        <v>0</v>
      </c>
      <c r="H3586" t="s">
        <v>155</v>
      </c>
      <c r="I3586">
        <f t="shared" ref="I3586:I3649" si="168">IF(ISERROR(VLOOKUP(A3586,SelPostCode,1,FALSE)),0,1)</f>
        <v>0</v>
      </c>
      <c r="J3586">
        <f t="shared" ref="J3586:J3649" si="169">IF(I3586=0,0,IF(ISERROR(VLOOKUP(B3586,SelSuburb,1,FALSE)),0,1))</f>
        <v>0</v>
      </c>
      <c r="L3586" t="str">
        <f t="shared" ref="L3586:L3649" si="170">CONCATENATE(A3586,B3586)</f>
        <v>5268BORDERTOWN</v>
      </c>
      <c r="M3586" t="s">
        <v>3992</v>
      </c>
    </row>
    <row r="3587" spans="1:13">
      <c r="A3587" t="s">
        <v>4333</v>
      </c>
      <c r="B3587" t="s">
        <v>4336</v>
      </c>
      <c r="C3587" t="s">
        <v>112</v>
      </c>
      <c r="D3587">
        <v>4</v>
      </c>
      <c r="E3587">
        <v>0</v>
      </c>
      <c r="F3587">
        <v>0</v>
      </c>
      <c r="H3587" t="s">
        <v>155</v>
      </c>
      <c r="I3587">
        <f t="shared" si="168"/>
        <v>0</v>
      </c>
      <c r="J3587">
        <f t="shared" si="169"/>
        <v>0</v>
      </c>
      <c r="L3587" t="str">
        <f t="shared" si="170"/>
        <v>5268BORDERTOWN SOUTH</v>
      </c>
      <c r="M3587" t="s">
        <v>3992</v>
      </c>
    </row>
    <row r="3588" spans="1:13">
      <c r="A3588" t="s">
        <v>4333</v>
      </c>
      <c r="B3588" t="s">
        <v>4337</v>
      </c>
      <c r="C3588" t="s">
        <v>112</v>
      </c>
      <c r="D3588">
        <v>4</v>
      </c>
      <c r="E3588">
        <v>0</v>
      </c>
      <c r="F3588">
        <v>0</v>
      </c>
      <c r="H3588" t="s">
        <v>155</v>
      </c>
      <c r="I3588">
        <f t="shared" si="168"/>
        <v>0</v>
      </c>
      <c r="J3588">
        <f t="shared" si="169"/>
        <v>0</v>
      </c>
      <c r="L3588" t="str">
        <f t="shared" si="170"/>
        <v>5268CANGARA</v>
      </c>
      <c r="M3588" t="s">
        <v>3992</v>
      </c>
    </row>
    <row r="3589" spans="1:13">
      <c r="A3589" t="s">
        <v>4333</v>
      </c>
      <c r="B3589" t="s">
        <v>4338</v>
      </c>
      <c r="C3589" t="s">
        <v>112</v>
      </c>
      <c r="D3589">
        <v>4</v>
      </c>
      <c r="E3589">
        <v>0</v>
      </c>
      <c r="F3589">
        <v>0</v>
      </c>
      <c r="H3589" t="s">
        <v>155</v>
      </c>
      <c r="I3589">
        <f t="shared" si="168"/>
        <v>0</v>
      </c>
      <c r="J3589">
        <f t="shared" si="169"/>
        <v>0</v>
      </c>
      <c r="L3589" t="str">
        <f t="shared" si="170"/>
        <v>5268CANNAWIGARA</v>
      </c>
      <c r="M3589" t="s">
        <v>3992</v>
      </c>
    </row>
    <row r="3590" spans="1:13">
      <c r="A3590" t="s">
        <v>4333</v>
      </c>
      <c r="B3590" t="s">
        <v>4339</v>
      </c>
      <c r="C3590" t="s">
        <v>112</v>
      </c>
      <c r="D3590">
        <v>4</v>
      </c>
      <c r="E3590">
        <v>0</v>
      </c>
      <c r="F3590">
        <v>0</v>
      </c>
      <c r="H3590" t="s">
        <v>155</v>
      </c>
      <c r="I3590">
        <f t="shared" si="168"/>
        <v>0</v>
      </c>
      <c r="J3590">
        <f t="shared" si="169"/>
        <v>0</v>
      </c>
      <c r="L3590" t="str">
        <f t="shared" si="170"/>
        <v>5268LOWAN VALE</v>
      </c>
      <c r="M3590" t="s">
        <v>3992</v>
      </c>
    </row>
    <row r="3591" spans="1:13">
      <c r="A3591" t="s">
        <v>4333</v>
      </c>
      <c r="B3591" t="s">
        <v>4340</v>
      </c>
      <c r="C3591" t="s">
        <v>112</v>
      </c>
      <c r="D3591">
        <v>4</v>
      </c>
      <c r="E3591">
        <v>0</v>
      </c>
      <c r="F3591">
        <v>0</v>
      </c>
      <c r="H3591" t="s">
        <v>155</v>
      </c>
      <c r="I3591">
        <f t="shared" si="168"/>
        <v>0</v>
      </c>
      <c r="J3591">
        <f t="shared" si="169"/>
        <v>0</v>
      </c>
      <c r="L3591" t="str">
        <f t="shared" si="170"/>
        <v>5268POOGINAGORIC</v>
      </c>
      <c r="M3591" t="s">
        <v>3992</v>
      </c>
    </row>
    <row r="3592" spans="1:13">
      <c r="A3592" t="s">
        <v>4333</v>
      </c>
      <c r="B3592" t="s">
        <v>4341</v>
      </c>
      <c r="C3592" t="s">
        <v>112</v>
      </c>
      <c r="D3592">
        <v>4</v>
      </c>
      <c r="E3592">
        <v>0</v>
      </c>
      <c r="F3592">
        <v>0</v>
      </c>
      <c r="H3592" t="s">
        <v>155</v>
      </c>
      <c r="I3592">
        <f t="shared" si="168"/>
        <v>0</v>
      </c>
      <c r="J3592">
        <f t="shared" si="169"/>
        <v>0</v>
      </c>
      <c r="L3592" t="str">
        <f t="shared" si="170"/>
        <v>5268SENIOR</v>
      </c>
      <c r="M3592" t="s">
        <v>3992</v>
      </c>
    </row>
    <row r="3593" spans="1:13">
      <c r="A3593" t="s">
        <v>4333</v>
      </c>
      <c r="B3593" t="s">
        <v>4342</v>
      </c>
      <c r="C3593" t="s">
        <v>112</v>
      </c>
      <c r="D3593">
        <v>4</v>
      </c>
      <c r="E3593">
        <v>0</v>
      </c>
      <c r="F3593">
        <v>0</v>
      </c>
      <c r="H3593" t="s">
        <v>155</v>
      </c>
      <c r="I3593">
        <f t="shared" si="168"/>
        <v>0</v>
      </c>
      <c r="J3593">
        <f t="shared" si="169"/>
        <v>0</v>
      </c>
      <c r="L3593" t="str">
        <f t="shared" si="170"/>
        <v>5268WESTERN FLAT</v>
      </c>
      <c r="M3593" t="s">
        <v>3992</v>
      </c>
    </row>
    <row r="3594" spans="1:13">
      <c r="A3594" t="s">
        <v>4343</v>
      </c>
      <c r="B3594" t="s">
        <v>4344</v>
      </c>
      <c r="C3594" t="s">
        <v>112</v>
      </c>
      <c r="D3594">
        <v>4</v>
      </c>
      <c r="E3594">
        <v>0</v>
      </c>
      <c r="F3594">
        <v>0</v>
      </c>
      <c r="H3594" t="s">
        <v>103</v>
      </c>
      <c r="I3594">
        <f t="shared" si="168"/>
        <v>0</v>
      </c>
      <c r="J3594">
        <f t="shared" si="169"/>
        <v>0</v>
      </c>
      <c r="L3594" t="str">
        <f t="shared" si="170"/>
        <v>5267BRIMBAGO</v>
      </c>
      <c r="M3594" t="s">
        <v>3992</v>
      </c>
    </row>
    <row r="3595" spans="1:13">
      <c r="A3595" t="s">
        <v>4343</v>
      </c>
      <c r="B3595" t="s">
        <v>4345</v>
      </c>
      <c r="C3595" t="s">
        <v>112</v>
      </c>
      <c r="D3595">
        <v>4</v>
      </c>
      <c r="E3595">
        <v>0</v>
      </c>
      <c r="F3595">
        <v>0</v>
      </c>
      <c r="H3595" t="s">
        <v>103</v>
      </c>
      <c r="I3595">
        <f t="shared" si="168"/>
        <v>0</v>
      </c>
      <c r="J3595">
        <f t="shared" si="169"/>
        <v>0</v>
      </c>
      <c r="L3595" t="str">
        <f t="shared" si="170"/>
        <v>5267COOMBE</v>
      </c>
      <c r="M3595" t="s">
        <v>3992</v>
      </c>
    </row>
    <row r="3596" spans="1:13">
      <c r="A3596" t="s">
        <v>4343</v>
      </c>
      <c r="B3596" t="s">
        <v>4346</v>
      </c>
      <c r="C3596" t="s">
        <v>112</v>
      </c>
      <c r="D3596">
        <v>4</v>
      </c>
      <c r="E3596">
        <v>0</v>
      </c>
      <c r="F3596">
        <v>0</v>
      </c>
      <c r="H3596" t="s">
        <v>103</v>
      </c>
      <c r="I3596">
        <f t="shared" si="168"/>
        <v>0</v>
      </c>
      <c r="J3596">
        <f t="shared" si="169"/>
        <v>0</v>
      </c>
      <c r="L3596" t="str">
        <f t="shared" si="170"/>
        <v>5267KEITH</v>
      </c>
      <c r="M3596" t="s">
        <v>3992</v>
      </c>
    </row>
    <row r="3597" spans="1:13">
      <c r="A3597" t="s">
        <v>4343</v>
      </c>
      <c r="B3597" t="s">
        <v>4347</v>
      </c>
      <c r="C3597" t="s">
        <v>112</v>
      </c>
      <c r="D3597">
        <v>4</v>
      </c>
      <c r="E3597">
        <v>0</v>
      </c>
      <c r="F3597">
        <v>0</v>
      </c>
      <c r="H3597" t="s">
        <v>103</v>
      </c>
      <c r="I3597">
        <f t="shared" si="168"/>
        <v>0</v>
      </c>
      <c r="J3597">
        <f t="shared" si="169"/>
        <v>0</v>
      </c>
      <c r="L3597" t="str">
        <f t="shared" si="170"/>
        <v>5267LAFFER</v>
      </c>
      <c r="M3597" t="s">
        <v>3992</v>
      </c>
    </row>
    <row r="3598" spans="1:13">
      <c r="A3598" t="s">
        <v>4343</v>
      </c>
      <c r="B3598" t="s">
        <v>4348</v>
      </c>
      <c r="C3598" t="s">
        <v>112</v>
      </c>
      <c r="D3598">
        <v>4</v>
      </c>
      <c r="E3598">
        <v>0</v>
      </c>
      <c r="F3598">
        <v>0</v>
      </c>
      <c r="H3598" t="s">
        <v>103</v>
      </c>
      <c r="I3598">
        <f t="shared" si="168"/>
        <v>0</v>
      </c>
      <c r="J3598">
        <f t="shared" si="169"/>
        <v>0</v>
      </c>
      <c r="L3598" t="str">
        <f t="shared" si="170"/>
        <v>5267MAKIN</v>
      </c>
      <c r="M3598" t="s">
        <v>3992</v>
      </c>
    </row>
    <row r="3599" spans="1:13">
      <c r="A3599" t="s">
        <v>4343</v>
      </c>
      <c r="B3599" t="s">
        <v>4349</v>
      </c>
      <c r="C3599" t="s">
        <v>112</v>
      </c>
      <c r="D3599">
        <v>4</v>
      </c>
      <c r="E3599">
        <v>0</v>
      </c>
      <c r="F3599">
        <v>0</v>
      </c>
      <c r="H3599" t="s">
        <v>103</v>
      </c>
      <c r="I3599">
        <f t="shared" si="168"/>
        <v>0</v>
      </c>
      <c r="J3599">
        <f t="shared" si="169"/>
        <v>0</v>
      </c>
      <c r="L3599" t="str">
        <f t="shared" si="170"/>
        <v>5267MCCALLUM</v>
      </c>
      <c r="M3599" t="s">
        <v>3992</v>
      </c>
    </row>
    <row r="3600" spans="1:13">
      <c r="A3600" t="s">
        <v>4343</v>
      </c>
      <c r="B3600" t="s">
        <v>4350</v>
      </c>
      <c r="C3600" t="s">
        <v>112</v>
      </c>
      <c r="D3600">
        <v>4</v>
      </c>
      <c r="E3600">
        <v>0</v>
      </c>
      <c r="F3600">
        <v>0</v>
      </c>
      <c r="H3600" t="s">
        <v>103</v>
      </c>
      <c r="I3600">
        <f t="shared" si="168"/>
        <v>0</v>
      </c>
      <c r="J3600">
        <f t="shared" si="169"/>
        <v>0</v>
      </c>
      <c r="L3600" t="str">
        <f t="shared" si="170"/>
        <v>5267MOUNT CHARLES</v>
      </c>
      <c r="M3600" t="s">
        <v>3992</v>
      </c>
    </row>
    <row r="3601" spans="1:13">
      <c r="A3601" t="s">
        <v>4343</v>
      </c>
      <c r="B3601" t="s">
        <v>4351</v>
      </c>
      <c r="C3601" t="s">
        <v>112</v>
      </c>
      <c r="D3601">
        <v>4</v>
      </c>
      <c r="E3601">
        <v>0</v>
      </c>
      <c r="F3601">
        <v>0</v>
      </c>
      <c r="H3601" t="s">
        <v>103</v>
      </c>
      <c r="I3601">
        <f t="shared" si="168"/>
        <v>0</v>
      </c>
      <c r="J3601">
        <f t="shared" si="169"/>
        <v>0</v>
      </c>
      <c r="L3601" t="str">
        <f t="shared" si="170"/>
        <v>5267PETHERICK</v>
      </c>
      <c r="M3601" t="s">
        <v>3992</v>
      </c>
    </row>
    <row r="3602" spans="1:13">
      <c r="A3602" t="s">
        <v>4343</v>
      </c>
      <c r="B3602" t="s">
        <v>4352</v>
      </c>
      <c r="C3602" t="s">
        <v>112</v>
      </c>
      <c r="D3602">
        <v>4</v>
      </c>
      <c r="E3602">
        <v>0</v>
      </c>
      <c r="F3602">
        <v>0</v>
      </c>
      <c r="H3602" t="s">
        <v>103</v>
      </c>
      <c r="I3602">
        <f t="shared" si="168"/>
        <v>0</v>
      </c>
      <c r="J3602">
        <f t="shared" si="169"/>
        <v>0</v>
      </c>
      <c r="L3602" t="str">
        <f t="shared" si="170"/>
        <v>5267SHAUGH</v>
      </c>
      <c r="M3602" t="s">
        <v>3992</v>
      </c>
    </row>
    <row r="3603" spans="1:13">
      <c r="A3603" t="s">
        <v>4343</v>
      </c>
      <c r="B3603" t="s">
        <v>4353</v>
      </c>
      <c r="C3603" t="s">
        <v>112</v>
      </c>
      <c r="D3603">
        <v>4</v>
      </c>
      <c r="E3603">
        <v>0</v>
      </c>
      <c r="F3603">
        <v>0</v>
      </c>
      <c r="H3603" t="s">
        <v>103</v>
      </c>
      <c r="I3603">
        <f t="shared" si="168"/>
        <v>0</v>
      </c>
      <c r="J3603">
        <f t="shared" si="169"/>
        <v>0</v>
      </c>
      <c r="L3603" t="str">
        <f t="shared" si="170"/>
        <v>5267SHERWOOD</v>
      </c>
      <c r="M3603" t="s">
        <v>3992</v>
      </c>
    </row>
    <row r="3604" spans="1:13">
      <c r="A3604" t="s">
        <v>4343</v>
      </c>
      <c r="B3604" t="s">
        <v>4354</v>
      </c>
      <c r="C3604" t="s">
        <v>112</v>
      </c>
      <c r="D3604">
        <v>4</v>
      </c>
      <c r="E3604">
        <v>0</v>
      </c>
      <c r="F3604">
        <v>0</v>
      </c>
      <c r="H3604" t="s">
        <v>103</v>
      </c>
      <c r="I3604">
        <f t="shared" si="168"/>
        <v>0</v>
      </c>
      <c r="J3604">
        <f t="shared" si="169"/>
        <v>0</v>
      </c>
      <c r="L3604" t="str">
        <f t="shared" si="170"/>
        <v>5267WILLALOOKA</v>
      </c>
      <c r="M3604" t="s">
        <v>3992</v>
      </c>
    </row>
    <row r="3605" spans="1:13">
      <c r="A3605" t="s">
        <v>4343</v>
      </c>
      <c r="B3605" t="s">
        <v>4355</v>
      </c>
      <c r="C3605" t="s">
        <v>112</v>
      </c>
      <c r="D3605">
        <v>4</v>
      </c>
      <c r="E3605">
        <v>0</v>
      </c>
      <c r="F3605">
        <v>0</v>
      </c>
      <c r="H3605" t="s">
        <v>103</v>
      </c>
      <c r="I3605">
        <f t="shared" si="168"/>
        <v>0</v>
      </c>
      <c r="J3605">
        <f t="shared" si="169"/>
        <v>0</v>
      </c>
      <c r="L3605" t="str">
        <f t="shared" si="170"/>
        <v>5267WIRREGA</v>
      </c>
      <c r="M3605" t="s">
        <v>3992</v>
      </c>
    </row>
    <row r="3606" spans="1:13">
      <c r="A3606" t="s">
        <v>4356</v>
      </c>
      <c r="B3606" t="s">
        <v>2684</v>
      </c>
      <c r="C3606" t="s">
        <v>112</v>
      </c>
      <c r="D3606">
        <v>4</v>
      </c>
      <c r="E3606">
        <v>0</v>
      </c>
      <c r="F3606">
        <v>0</v>
      </c>
      <c r="H3606" t="s">
        <v>155</v>
      </c>
      <c r="I3606">
        <f t="shared" si="168"/>
        <v>0</v>
      </c>
      <c r="J3606">
        <f t="shared" si="169"/>
        <v>0</v>
      </c>
      <c r="L3606" t="str">
        <f t="shared" si="170"/>
        <v>5266BUNBURY</v>
      </c>
      <c r="M3606" t="s">
        <v>3992</v>
      </c>
    </row>
    <row r="3607" spans="1:13">
      <c r="A3607" t="s">
        <v>4356</v>
      </c>
      <c r="B3607" t="s">
        <v>4357</v>
      </c>
      <c r="C3607" t="s">
        <v>112</v>
      </c>
      <c r="D3607">
        <v>4</v>
      </c>
      <c r="E3607">
        <v>0</v>
      </c>
      <c r="F3607">
        <v>0</v>
      </c>
      <c r="H3607" t="s">
        <v>155</v>
      </c>
      <c r="I3607">
        <f t="shared" si="168"/>
        <v>0</v>
      </c>
      <c r="J3607">
        <f t="shared" si="169"/>
        <v>0</v>
      </c>
      <c r="L3607" t="str">
        <f t="shared" si="170"/>
        <v>5266COLEBATCH</v>
      </c>
      <c r="M3607" t="s">
        <v>3992</v>
      </c>
    </row>
    <row r="3608" spans="1:13">
      <c r="A3608" t="s">
        <v>4356</v>
      </c>
      <c r="B3608" t="s">
        <v>4358</v>
      </c>
      <c r="C3608" t="s">
        <v>112</v>
      </c>
      <c r="D3608">
        <v>4</v>
      </c>
      <c r="E3608">
        <v>0</v>
      </c>
      <c r="F3608">
        <v>0</v>
      </c>
      <c r="H3608" t="s">
        <v>155</v>
      </c>
      <c r="I3608">
        <f t="shared" si="168"/>
        <v>0</v>
      </c>
      <c r="J3608">
        <f t="shared" si="169"/>
        <v>0</v>
      </c>
      <c r="L3608" t="str">
        <f t="shared" si="170"/>
        <v>5266DEEPWATER</v>
      </c>
      <c r="M3608" t="s">
        <v>3992</v>
      </c>
    </row>
    <row r="3609" spans="1:13">
      <c r="A3609" t="s">
        <v>4356</v>
      </c>
      <c r="B3609" t="s">
        <v>4359</v>
      </c>
      <c r="C3609" t="s">
        <v>112</v>
      </c>
      <c r="D3609">
        <v>4</v>
      </c>
      <c r="E3609">
        <v>0</v>
      </c>
      <c r="F3609">
        <v>0</v>
      </c>
      <c r="H3609" t="s">
        <v>155</v>
      </c>
      <c r="I3609">
        <f t="shared" si="168"/>
        <v>0</v>
      </c>
      <c r="J3609">
        <f t="shared" si="169"/>
        <v>0</v>
      </c>
      <c r="L3609" t="str">
        <f t="shared" si="170"/>
        <v>5266TINTINARA</v>
      </c>
      <c r="M3609" t="s">
        <v>3992</v>
      </c>
    </row>
    <row r="3610" spans="1:13">
      <c r="A3610" t="s">
        <v>4360</v>
      </c>
      <c r="B3610" t="s">
        <v>4361</v>
      </c>
      <c r="C3610" t="s">
        <v>112</v>
      </c>
      <c r="D3610">
        <v>4</v>
      </c>
      <c r="E3610">
        <v>0</v>
      </c>
      <c r="F3610">
        <v>0</v>
      </c>
      <c r="H3610" t="s">
        <v>155</v>
      </c>
      <c r="I3610">
        <f t="shared" si="168"/>
        <v>0</v>
      </c>
      <c r="J3610">
        <f t="shared" si="169"/>
        <v>0</v>
      </c>
      <c r="L3610" t="str">
        <f t="shared" si="170"/>
        <v>5265COONALPYN</v>
      </c>
      <c r="M3610" t="s">
        <v>3992</v>
      </c>
    </row>
    <row r="3611" spans="1:13">
      <c r="A3611" t="s">
        <v>4360</v>
      </c>
      <c r="B3611" t="s">
        <v>4362</v>
      </c>
      <c r="C3611" t="s">
        <v>112</v>
      </c>
      <c r="D3611">
        <v>4</v>
      </c>
      <c r="E3611">
        <v>0</v>
      </c>
      <c r="F3611">
        <v>0</v>
      </c>
      <c r="H3611" t="s">
        <v>155</v>
      </c>
      <c r="I3611">
        <f t="shared" si="168"/>
        <v>0</v>
      </c>
      <c r="J3611">
        <f t="shared" si="169"/>
        <v>0</v>
      </c>
      <c r="L3611" t="str">
        <f t="shared" si="170"/>
        <v>5265FIELD</v>
      </c>
      <c r="M3611" t="s">
        <v>3992</v>
      </c>
    </row>
    <row r="3612" spans="1:13">
      <c r="A3612" t="s">
        <v>4363</v>
      </c>
      <c r="B3612" t="s">
        <v>4364</v>
      </c>
      <c r="C3612" t="s">
        <v>112</v>
      </c>
      <c r="D3612">
        <v>4</v>
      </c>
      <c r="E3612">
        <v>0</v>
      </c>
      <c r="F3612">
        <v>0</v>
      </c>
      <c r="H3612" t="s">
        <v>155</v>
      </c>
      <c r="I3612">
        <f t="shared" si="168"/>
        <v>0</v>
      </c>
      <c r="J3612">
        <f t="shared" si="169"/>
        <v>0</v>
      </c>
      <c r="L3612" t="str">
        <f t="shared" si="170"/>
        <v>5264COORONG</v>
      </c>
      <c r="M3612" t="s">
        <v>3992</v>
      </c>
    </row>
    <row r="3613" spans="1:13">
      <c r="A3613" t="s">
        <v>4363</v>
      </c>
      <c r="B3613" t="s">
        <v>4365</v>
      </c>
      <c r="C3613" t="s">
        <v>112</v>
      </c>
      <c r="D3613">
        <v>4</v>
      </c>
      <c r="E3613">
        <v>0</v>
      </c>
      <c r="F3613">
        <v>0</v>
      </c>
      <c r="H3613" t="s">
        <v>155</v>
      </c>
      <c r="I3613">
        <f t="shared" si="168"/>
        <v>0</v>
      </c>
      <c r="J3613">
        <f t="shared" si="169"/>
        <v>0</v>
      </c>
      <c r="L3613" t="str">
        <f t="shared" si="170"/>
        <v>5264MENINGIE</v>
      </c>
      <c r="M3613" t="s">
        <v>3992</v>
      </c>
    </row>
    <row r="3614" spans="1:13">
      <c r="A3614" t="s">
        <v>4363</v>
      </c>
      <c r="B3614" t="s">
        <v>4366</v>
      </c>
      <c r="C3614" t="s">
        <v>112</v>
      </c>
      <c r="D3614">
        <v>4</v>
      </c>
      <c r="E3614">
        <v>0</v>
      </c>
      <c r="F3614">
        <v>0</v>
      </c>
      <c r="H3614" t="s">
        <v>155</v>
      </c>
      <c r="I3614">
        <f t="shared" si="168"/>
        <v>0</v>
      </c>
      <c r="J3614">
        <f t="shared" si="169"/>
        <v>0</v>
      </c>
      <c r="L3614" t="str">
        <f t="shared" si="170"/>
        <v>5264MENINGIE EAST</v>
      </c>
      <c r="M3614" t="s">
        <v>3992</v>
      </c>
    </row>
    <row r="3615" spans="1:13">
      <c r="A3615" t="s">
        <v>4363</v>
      </c>
      <c r="B3615" t="s">
        <v>4367</v>
      </c>
      <c r="C3615" t="s">
        <v>112</v>
      </c>
      <c r="D3615">
        <v>4</v>
      </c>
      <c r="E3615">
        <v>0</v>
      </c>
      <c r="F3615">
        <v>0</v>
      </c>
      <c r="H3615" t="s">
        <v>155</v>
      </c>
      <c r="I3615">
        <f t="shared" si="168"/>
        <v>0</v>
      </c>
      <c r="J3615">
        <f t="shared" si="169"/>
        <v>0</v>
      </c>
      <c r="L3615" t="str">
        <f t="shared" si="170"/>
        <v>5264MENINGIE WEST</v>
      </c>
      <c r="M3615" t="s">
        <v>3992</v>
      </c>
    </row>
    <row r="3616" spans="1:13">
      <c r="A3616" t="s">
        <v>4363</v>
      </c>
      <c r="B3616" t="s">
        <v>4368</v>
      </c>
      <c r="C3616" t="s">
        <v>112</v>
      </c>
      <c r="D3616">
        <v>4</v>
      </c>
      <c r="E3616">
        <v>0</v>
      </c>
      <c r="F3616">
        <v>0</v>
      </c>
      <c r="H3616" t="s">
        <v>155</v>
      </c>
      <c r="I3616">
        <f t="shared" si="168"/>
        <v>0</v>
      </c>
      <c r="J3616">
        <f t="shared" si="169"/>
        <v>0</v>
      </c>
      <c r="L3616" t="str">
        <f t="shared" si="170"/>
        <v>5264POLICEMAN POINT</v>
      </c>
      <c r="M3616" t="s">
        <v>3992</v>
      </c>
    </row>
    <row r="3617" spans="1:13">
      <c r="A3617" t="s">
        <v>4363</v>
      </c>
      <c r="B3617" t="s">
        <v>4369</v>
      </c>
      <c r="C3617" t="s">
        <v>112</v>
      </c>
      <c r="D3617">
        <v>4</v>
      </c>
      <c r="E3617">
        <v>0</v>
      </c>
      <c r="F3617">
        <v>0</v>
      </c>
      <c r="H3617" t="s">
        <v>155</v>
      </c>
      <c r="I3617">
        <f t="shared" si="168"/>
        <v>0</v>
      </c>
      <c r="J3617">
        <f t="shared" si="169"/>
        <v>0</v>
      </c>
      <c r="L3617" t="str">
        <f t="shared" si="170"/>
        <v>5264SALT CREEK</v>
      </c>
      <c r="M3617" t="s">
        <v>3992</v>
      </c>
    </row>
    <row r="3618" spans="1:13">
      <c r="A3618" t="s">
        <v>4363</v>
      </c>
      <c r="B3618" t="s">
        <v>4370</v>
      </c>
      <c r="C3618" t="s">
        <v>112</v>
      </c>
      <c r="D3618">
        <v>4</v>
      </c>
      <c r="E3618">
        <v>0</v>
      </c>
      <c r="F3618">
        <v>0</v>
      </c>
      <c r="H3618" t="s">
        <v>155</v>
      </c>
      <c r="I3618">
        <f t="shared" si="168"/>
        <v>0</v>
      </c>
      <c r="J3618">
        <f t="shared" si="169"/>
        <v>0</v>
      </c>
      <c r="L3618" t="str">
        <f t="shared" si="170"/>
        <v>5264WALTOWA</v>
      </c>
      <c r="M3618" t="s">
        <v>3992</v>
      </c>
    </row>
    <row r="3619" spans="1:13">
      <c r="A3619" t="s">
        <v>4371</v>
      </c>
      <c r="B3619" t="s">
        <v>4372</v>
      </c>
      <c r="C3619" t="s">
        <v>112</v>
      </c>
      <c r="D3619">
        <v>4</v>
      </c>
      <c r="E3619">
        <v>0</v>
      </c>
      <c r="F3619">
        <v>0</v>
      </c>
      <c r="H3619" t="s">
        <v>155</v>
      </c>
      <c r="I3619">
        <f t="shared" si="168"/>
        <v>0</v>
      </c>
      <c r="J3619">
        <f t="shared" si="169"/>
        <v>0</v>
      </c>
      <c r="L3619" t="str">
        <f t="shared" si="170"/>
        <v>5263COONAWARRA</v>
      </c>
      <c r="M3619" t="s">
        <v>3992</v>
      </c>
    </row>
    <row r="3620" spans="1:13">
      <c r="A3620" t="s">
        <v>4373</v>
      </c>
      <c r="B3620" t="s">
        <v>4374</v>
      </c>
      <c r="C3620" t="s">
        <v>112</v>
      </c>
      <c r="D3620">
        <v>4</v>
      </c>
      <c r="E3620">
        <v>0</v>
      </c>
      <c r="F3620">
        <v>0</v>
      </c>
      <c r="H3620" t="s">
        <v>155</v>
      </c>
      <c r="I3620">
        <f t="shared" si="168"/>
        <v>0</v>
      </c>
      <c r="J3620">
        <f t="shared" si="169"/>
        <v>0</v>
      </c>
      <c r="L3620" t="str">
        <f t="shared" si="170"/>
        <v>5262BINNUM</v>
      </c>
      <c r="M3620" t="s">
        <v>3992</v>
      </c>
    </row>
    <row r="3621" spans="1:13">
      <c r="A3621" t="s">
        <v>4373</v>
      </c>
      <c r="B3621" t="s">
        <v>4375</v>
      </c>
      <c r="C3621" t="s">
        <v>112</v>
      </c>
      <c r="D3621">
        <v>4</v>
      </c>
      <c r="E3621">
        <v>0</v>
      </c>
      <c r="F3621">
        <v>0</v>
      </c>
      <c r="H3621" t="s">
        <v>155</v>
      </c>
      <c r="I3621">
        <f t="shared" si="168"/>
        <v>0</v>
      </c>
      <c r="J3621">
        <f t="shared" si="169"/>
        <v>0</v>
      </c>
      <c r="L3621" t="str">
        <f t="shared" si="170"/>
        <v>5262FRANCES</v>
      </c>
      <c r="M3621" t="s">
        <v>3992</v>
      </c>
    </row>
    <row r="3622" spans="1:13">
      <c r="A3622" t="s">
        <v>4373</v>
      </c>
      <c r="B3622" t="s">
        <v>4376</v>
      </c>
      <c r="C3622" t="s">
        <v>112</v>
      </c>
      <c r="D3622">
        <v>4</v>
      </c>
      <c r="E3622">
        <v>0</v>
      </c>
      <c r="F3622">
        <v>0</v>
      </c>
      <c r="H3622" t="s">
        <v>155</v>
      </c>
      <c r="I3622">
        <f t="shared" si="168"/>
        <v>0</v>
      </c>
      <c r="J3622">
        <f t="shared" si="169"/>
        <v>0</v>
      </c>
      <c r="L3622" t="str">
        <f t="shared" si="170"/>
        <v>5262HYNAM</v>
      </c>
      <c r="M3622" t="s">
        <v>3992</v>
      </c>
    </row>
    <row r="3623" spans="1:13">
      <c r="A3623" t="s">
        <v>4373</v>
      </c>
      <c r="B3623" t="s">
        <v>4377</v>
      </c>
      <c r="C3623" t="s">
        <v>112</v>
      </c>
      <c r="D3623">
        <v>4</v>
      </c>
      <c r="E3623">
        <v>0</v>
      </c>
      <c r="F3623">
        <v>0</v>
      </c>
      <c r="H3623" t="s">
        <v>155</v>
      </c>
      <c r="I3623">
        <f t="shared" si="168"/>
        <v>0</v>
      </c>
      <c r="J3623">
        <f t="shared" si="169"/>
        <v>0</v>
      </c>
      <c r="L3623" t="str">
        <f t="shared" si="170"/>
        <v>5262KYBYBOLITE</v>
      </c>
      <c r="M3623" t="s">
        <v>3992</v>
      </c>
    </row>
    <row r="3624" spans="1:13">
      <c r="A3624" t="s">
        <v>4378</v>
      </c>
      <c r="B3624" t="s">
        <v>4379</v>
      </c>
      <c r="C3624" t="s">
        <v>112</v>
      </c>
      <c r="D3624">
        <v>4</v>
      </c>
      <c r="E3624">
        <v>0</v>
      </c>
      <c r="F3624">
        <v>0</v>
      </c>
      <c r="H3624" t="s">
        <v>155</v>
      </c>
      <c r="I3624">
        <f t="shared" si="168"/>
        <v>0</v>
      </c>
      <c r="J3624">
        <f t="shared" si="169"/>
        <v>0</v>
      </c>
      <c r="L3624" t="str">
        <f t="shared" si="170"/>
        <v>5261COOKE PLAINS</v>
      </c>
      <c r="M3624" t="s">
        <v>3992</v>
      </c>
    </row>
    <row r="3625" spans="1:13">
      <c r="A3625" t="s">
        <v>4378</v>
      </c>
      <c r="B3625" t="s">
        <v>4380</v>
      </c>
      <c r="C3625" t="s">
        <v>112</v>
      </c>
      <c r="D3625">
        <v>4</v>
      </c>
      <c r="E3625">
        <v>0</v>
      </c>
      <c r="F3625">
        <v>0</v>
      </c>
      <c r="H3625" t="s">
        <v>155</v>
      </c>
      <c r="I3625">
        <f t="shared" si="168"/>
        <v>0</v>
      </c>
      <c r="J3625">
        <f t="shared" si="169"/>
        <v>0</v>
      </c>
      <c r="L3625" t="str">
        <f t="shared" si="170"/>
        <v>5261COOMANDOOK</v>
      </c>
      <c r="M3625" t="s">
        <v>3992</v>
      </c>
    </row>
    <row r="3626" spans="1:13">
      <c r="A3626" t="s">
        <v>4378</v>
      </c>
      <c r="B3626" t="s">
        <v>4381</v>
      </c>
      <c r="C3626" t="s">
        <v>112</v>
      </c>
      <c r="D3626">
        <v>4</v>
      </c>
      <c r="E3626">
        <v>0</v>
      </c>
      <c r="F3626">
        <v>0</v>
      </c>
      <c r="H3626" t="s">
        <v>155</v>
      </c>
      <c r="I3626">
        <f t="shared" si="168"/>
        <v>0</v>
      </c>
      <c r="J3626">
        <f t="shared" si="169"/>
        <v>0</v>
      </c>
      <c r="L3626" t="str">
        <f t="shared" si="170"/>
        <v>5261CULBURRA</v>
      </c>
      <c r="M3626" t="s">
        <v>3992</v>
      </c>
    </row>
    <row r="3627" spans="1:13">
      <c r="A3627" t="s">
        <v>4378</v>
      </c>
      <c r="B3627" t="s">
        <v>4382</v>
      </c>
      <c r="C3627" t="s">
        <v>112</v>
      </c>
      <c r="D3627">
        <v>4</v>
      </c>
      <c r="E3627">
        <v>0</v>
      </c>
      <c r="F3627">
        <v>0</v>
      </c>
      <c r="H3627" t="s">
        <v>155</v>
      </c>
      <c r="I3627">
        <f t="shared" si="168"/>
        <v>0</v>
      </c>
      <c r="J3627">
        <f t="shared" si="169"/>
        <v>0</v>
      </c>
      <c r="L3627" t="str">
        <f t="shared" si="170"/>
        <v>5261KI KI</v>
      </c>
      <c r="M3627" t="s">
        <v>3992</v>
      </c>
    </row>
    <row r="3628" spans="1:13">
      <c r="A3628" t="s">
        <v>4378</v>
      </c>
      <c r="B3628" t="s">
        <v>4383</v>
      </c>
      <c r="C3628" t="s">
        <v>112</v>
      </c>
      <c r="D3628">
        <v>4</v>
      </c>
      <c r="E3628">
        <v>0</v>
      </c>
      <c r="F3628">
        <v>0</v>
      </c>
      <c r="H3628" t="s">
        <v>155</v>
      </c>
      <c r="I3628">
        <f t="shared" si="168"/>
        <v>0</v>
      </c>
      <c r="J3628">
        <f t="shared" si="169"/>
        <v>0</v>
      </c>
      <c r="L3628" t="str">
        <f t="shared" si="170"/>
        <v>5261YUMALI</v>
      </c>
      <c r="M3628" t="s">
        <v>3992</v>
      </c>
    </row>
    <row r="3629" spans="1:13">
      <c r="A3629" t="s">
        <v>4384</v>
      </c>
      <c r="B3629" t="s">
        <v>4385</v>
      </c>
      <c r="C3629" t="s">
        <v>112</v>
      </c>
      <c r="D3629">
        <v>4</v>
      </c>
      <c r="E3629">
        <v>0</v>
      </c>
      <c r="F3629">
        <v>0</v>
      </c>
      <c r="H3629" t="s">
        <v>155</v>
      </c>
      <c r="I3629">
        <f t="shared" si="168"/>
        <v>0</v>
      </c>
      <c r="J3629">
        <f t="shared" si="169"/>
        <v>0</v>
      </c>
      <c r="L3629" t="str">
        <f t="shared" si="170"/>
        <v>5260BAYAH</v>
      </c>
      <c r="M3629" t="s">
        <v>3992</v>
      </c>
    </row>
    <row r="3630" spans="1:13">
      <c r="A3630" t="s">
        <v>4384</v>
      </c>
      <c r="B3630" t="s">
        <v>4386</v>
      </c>
      <c r="C3630" t="s">
        <v>112</v>
      </c>
      <c r="D3630">
        <v>4</v>
      </c>
      <c r="E3630">
        <v>0</v>
      </c>
      <c r="F3630">
        <v>0</v>
      </c>
      <c r="H3630" t="s">
        <v>155</v>
      </c>
      <c r="I3630">
        <f t="shared" si="168"/>
        <v>0</v>
      </c>
      <c r="J3630">
        <f t="shared" si="169"/>
        <v>0</v>
      </c>
      <c r="L3630" t="str">
        <f t="shared" si="170"/>
        <v>5260ELWOMPLE</v>
      </c>
      <c r="M3630" t="s">
        <v>3992</v>
      </c>
    </row>
    <row r="3631" spans="1:13">
      <c r="A3631" t="s">
        <v>4384</v>
      </c>
      <c r="B3631" t="s">
        <v>4387</v>
      </c>
      <c r="C3631" t="s">
        <v>112</v>
      </c>
      <c r="D3631">
        <v>4</v>
      </c>
      <c r="E3631">
        <v>0</v>
      </c>
      <c r="F3631">
        <v>0</v>
      </c>
      <c r="H3631" t="s">
        <v>155</v>
      </c>
      <c r="I3631">
        <f t="shared" si="168"/>
        <v>0</v>
      </c>
      <c r="J3631">
        <f t="shared" si="169"/>
        <v>0</v>
      </c>
      <c r="L3631" t="str">
        <f t="shared" si="170"/>
        <v>5260TAILEM BEND</v>
      </c>
      <c r="M3631" t="s">
        <v>3992</v>
      </c>
    </row>
    <row r="3632" spans="1:13">
      <c r="A3632" t="s">
        <v>4388</v>
      </c>
      <c r="B3632" t="s">
        <v>4389</v>
      </c>
      <c r="C3632" t="s">
        <v>112</v>
      </c>
      <c r="D3632">
        <v>4</v>
      </c>
      <c r="E3632">
        <v>0</v>
      </c>
      <c r="F3632">
        <v>0</v>
      </c>
      <c r="H3632" t="s">
        <v>155</v>
      </c>
      <c r="I3632">
        <f t="shared" si="168"/>
        <v>0</v>
      </c>
      <c r="J3632">
        <f t="shared" si="169"/>
        <v>0</v>
      </c>
      <c r="L3632" t="str">
        <f t="shared" si="170"/>
        <v>5259ASHVILLE</v>
      </c>
      <c r="M3632" t="s">
        <v>3992</v>
      </c>
    </row>
    <row r="3633" spans="1:13">
      <c r="A3633" t="s">
        <v>4388</v>
      </c>
      <c r="B3633" t="s">
        <v>4390</v>
      </c>
      <c r="C3633" t="s">
        <v>112</v>
      </c>
      <c r="D3633">
        <v>4</v>
      </c>
      <c r="E3633">
        <v>0</v>
      </c>
      <c r="F3633">
        <v>0</v>
      </c>
      <c r="H3633" t="s">
        <v>155</v>
      </c>
      <c r="I3633">
        <f t="shared" si="168"/>
        <v>0</v>
      </c>
      <c r="J3633">
        <f t="shared" si="169"/>
        <v>0</v>
      </c>
      <c r="L3633" t="str">
        <f t="shared" si="170"/>
        <v>5259EAST WELLINGTON</v>
      </c>
      <c r="M3633" t="s">
        <v>3992</v>
      </c>
    </row>
    <row r="3634" spans="1:13">
      <c r="A3634" t="s">
        <v>4388</v>
      </c>
      <c r="B3634" t="s">
        <v>4391</v>
      </c>
      <c r="C3634" t="s">
        <v>112</v>
      </c>
      <c r="D3634">
        <v>4</v>
      </c>
      <c r="E3634">
        <v>0</v>
      </c>
      <c r="F3634">
        <v>0</v>
      </c>
      <c r="H3634" t="s">
        <v>155</v>
      </c>
      <c r="I3634">
        <f t="shared" si="168"/>
        <v>0</v>
      </c>
      <c r="J3634">
        <f t="shared" si="169"/>
        <v>0</v>
      </c>
      <c r="L3634" t="str">
        <f t="shared" si="170"/>
        <v>5259JERVOIS</v>
      </c>
      <c r="M3634" t="s">
        <v>3992</v>
      </c>
    </row>
    <row r="3635" spans="1:13">
      <c r="A3635" t="s">
        <v>4388</v>
      </c>
      <c r="B3635" t="s">
        <v>4392</v>
      </c>
      <c r="C3635" t="s">
        <v>112</v>
      </c>
      <c r="D3635">
        <v>4</v>
      </c>
      <c r="E3635">
        <v>0</v>
      </c>
      <c r="F3635">
        <v>0</v>
      </c>
      <c r="H3635" t="s">
        <v>155</v>
      </c>
      <c r="I3635">
        <f t="shared" si="168"/>
        <v>0</v>
      </c>
      <c r="J3635">
        <f t="shared" si="169"/>
        <v>0</v>
      </c>
      <c r="L3635" t="str">
        <f t="shared" si="170"/>
        <v>5259KEPA</v>
      </c>
      <c r="M3635" t="s">
        <v>3992</v>
      </c>
    </row>
    <row r="3636" spans="1:13">
      <c r="A3636" t="s">
        <v>4388</v>
      </c>
      <c r="B3636" t="s">
        <v>4393</v>
      </c>
      <c r="C3636" t="s">
        <v>112</v>
      </c>
      <c r="D3636">
        <v>4</v>
      </c>
      <c r="E3636">
        <v>0</v>
      </c>
      <c r="F3636">
        <v>0</v>
      </c>
      <c r="H3636" t="s">
        <v>155</v>
      </c>
      <c r="I3636">
        <f t="shared" si="168"/>
        <v>0</v>
      </c>
      <c r="J3636">
        <f t="shared" si="169"/>
        <v>0</v>
      </c>
      <c r="L3636" t="str">
        <f t="shared" si="170"/>
        <v>5259MALINONG</v>
      </c>
      <c r="M3636" t="s">
        <v>3992</v>
      </c>
    </row>
    <row r="3637" spans="1:13">
      <c r="A3637" t="s">
        <v>4388</v>
      </c>
      <c r="B3637" t="s">
        <v>4394</v>
      </c>
      <c r="C3637" t="s">
        <v>112</v>
      </c>
      <c r="D3637">
        <v>4</v>
      </c>
      <c r="E3637">
        <v>0</v>
      </c>
      <c r="F3637">
        <v>0</v>
      </c>
      <c r="H3637" t="s">
        <v>155</v>
      </c>
      <c r="I3637">
        <f t="shared" si="168"/>
        <v>0</v>
      </c>
      <c r="J3637">
        <f t="shared" si="169"/>
        <v>0</v>
      </c>
      <c r="L3637" t="str">
        <f t="shared" si="170"/>
        <v>5259NARRUNG</v>
      </c>
      <c r="M3637" t="s">
        <v>3992</v>
      </c>
    </row>
    <row r="3638" spans="1:13">
      <c r="A3638" t="s">
        <v>4388</v>
      </c>
      <c r="B3638" t="s">
        <v>4395</v>
      </c>
      <c r="C3638" t="s">
        <v>112</v>
      </c>
      <c r="D3638">
        <v>4</v>
      </c>
      <c r="E3638">
        <v>0</v>
      </c>
      <c r="F3638">
        <v>0</v>
      </c>
      <c r="H3638" t="s">
        <v>155</v>
      </c>
      <c r="I3638">
        <f t="shared" si="168"/>
        <v>0</v>
      </c>
      <c r="J3638">
        <f t="shared" si="169"/>
        <v>0</v>
      </c>
      <c r="L3638" t="str">
        <f t="shared" si="170"/>
        <v>5259NATURI</v>
      </c>
      <c r="M3638" t="s">
        <v>3992</v>
      </c>
    </row>
    <row r="3639" spans="1:13">
      <c r="A3639" t="s">
        <v>4388</v>
      </c>
      <c r="B3639" t="s">
        <v>4396</v>
      </c>
      <c r="C3639" t="s">
        <v>112</v>
      </c>
      <c r="D3639">
        <v>4</v>
      </c>
      <c r="E3639">
        <v>0</v>
      </c>
      <c r="F3639">
        <v>0</v>
      </c>
      <c r="H3639" t="s">
        <v>155</v>
      </c>
      <c r="I3639">
        <f t="shared" si="168"/>
        <v>0</v>
      </c>
      <c r="J3639">
        <f t="shared" si="169"/>
        <v>0</v>
      </c>
      <c r="L3639" t="str">
        <f t="shared" si="170"/>
        <v>5259POINT MCLEAY</v>
      </c>
      <c r="M3639" t="s">
        <v>3992</v>
      </c>
    </row>
    <row r="3640" spans="1:13">
      <c r="A3640" t="s">
        <v>4388</v>
      </c>
      <c r="B3640" t="s">
        <v>4397</v>
      </c>
      <c r="C3640" t="s">
        <v>112</v>
      </c>
      <c r="D3640">
        <v>4</v>
      </c>
      <c r="E3640">
        <v>0</v>
      </c>
      <c r="F3640">
        <v>0</v>
      </c>
      <c r="H3640" t="s">
        <v>155</v>
      </c>
      <c r="I3640">
        <f t="shared" si="168"/>
        <v>0</v>
      </c>
      <c r="J3640">
        <f t="shared" si="169"/>
        <v>0</v>
      </c>
      <c r="L3640" t="str">
        <f t="shared" si="170"/>
        <v>5259POLTALLOCH</v>
      </c>
      <c r="M3640" t="s">
        <v>3992</v>
      </c>
    </row>
    <row r="3641" spans="1:13">
      <c r="A3641" t="s">
        <v>4388</v>
      </c>
      <c r="B3641" t="s">
        <v>4398</v>
      </c>
      <c r="C3641" t="s">
        <v>112</v>
      </c>
      <c r="D3641">
        <v>4</v>
      </c>
      <c r="E3641">
        <v>0</v>
      </c>
      <c r="F3641">
        <v>0</v>
      </c>
      <c r="H3641" t="s">
        <v>155</v>
      </c>
      <c r="I3641">
        <f t="shared" si="168"/>
        <v>0</v>
      </c>
      <c r="J3641">
        <f t="shared" si="169"/>
        <v>0</v>
      </c>
      <c r="L3641" t="str">
        <f t="shared" si="170"/>
        <v>5259RAUKKAN</v>
      </c>
      <c r="M3641" t="s">
        <v>3992</v>
      </c>
    </row>
    <row r="3642" spans="1:13">
      <c r="A3642" t="s">
        <v>4388</v>
      </c>
      <c r="B3642" t="s">
        <v>4387</v>
      </c>
      <c r="C3642" t="s">
        <v>112</v>
      </c>
      <c r="D3642">
        <v>4</v>
      </c>
      <c r="E3642">
        <v>0</v>
      </c>
      <c r="F3642">
        <v>0</v>
      </c>
      <c r="H3642" t="s">
        <v>155</v>
      </c>
      <c r="I3642">
        <f t="shared" si="168"/>
        <v>0</v>
      </c>
      <c r="J3642">
        <f t="shared" si="169"/>
        <v>0</v>
      </c>
      <c r="L3642" t="str">
        <f t="shared" si="170"/>
        <v>5259TAILEM BEND</v>
      </c>
      <c r="M3642" t="s">
        <v>3992</v>
      </c>
    </row>
    <row r="3643" spans="1:13">
      <c r="A3643" t="s">
        <v>4388</v>
      </c>
      <c r="B3643" t="s">
        <v>4399</v>
      </c>
      <c r="C3643" t="s">
        <v>112</v>
      </c>
      <c r="D3643">
        <v>4</v>
      </c>
      <c r="E3643">
        <v>0</v>
      </c>
      <c r="F3643">
        <v>0</v>
      </c>
      <c r="H3643" t="s">
        <v>155</v>
      </c>
      <c r="I3643">
        <f t="shared" si="168"/>
        <v>0</v>
      </c>
      <c r="J3643">
        <f t="shared" si="169"/>
        <v>0</v>
      </c>
      <c r="L3643" t="str">
        <f t="shared" si="170"/>
        <v>5259WELLINGTON</v>
      </c>
      <c r="M3643" t="s">
        <v>3992</v>
      </c>
    </row>
    <row r="3644" spans="1:13">
      <c r="A3644" t="s">
        <v>4388</v>
      </c>
      <c r="B3644" t="s">
        <v>4400</v>
      </c>
      <c r="C3644" t="s">
        <v>112</v>
      </c>
      <c r="D3644">
        <v>4</v>
      </c>
      <c r="E3644">
        <v>0</v>
      </c>
      <c r="F3644">
        <v>0</v>
      </c>
      <c r="H3644" t="s">
        <v>155</v>
      </c>
      <c r="I3644">
        <f t="shared" si="168"/>
        <v>0</v>
      </c>
      <c r="J3644">
        <f t="shared" si="169"/>
        <v>0</v>
      </c>
      <c r="L3644" t="str">
        <f t="shared" si="170"/>
        <v>5259WELLINGTON EAST</v>
      </c>
      <c r="M3644" t="s">
        <v>3992</v>
      </c>
    </row>
    <row r="3645" spans="1:13">
      <c r="A3645" t="s">
        <v>4401</v>
      </c>
      <c r="B3645" t="s">
        <v>4402</v>
      </c>
      <c r="C3645" t="s">
        <v>112</v>
      </c>
      <c r="D3645">
        <v>4</v>
      </c>
      <c r="E3645">
        <v>0</v>
      </c>
      <c r="F3645">
        <v>0</v>
      </c>
      <c r="H3645" t="s">
        <v>103</v>
      </c>
      <c r="I3645">
        <f t="shared" si="168"/>
        <v>0</v>
      </c>
      <c r="J3645">
        <f t="shared" si="169"/>
        <v>0</v>
      </c>
      <c r="L3645" t="str">
        <f t="shared" si="170"/>
        <v>5256CLAYTON</v>
      </c>
      <c r="M3645" t="s">
        <v>3992</v>
      </c>
    </row>
    <row r="3646" spans="1:13">
      <c r="A3646" t="s">
        <v>4401</v>
      </c>
      <c r="B3646" t="s">
        <v>4403</v>
      </c>
      <c r="C3646" t="s">
        <v>112</v>
      </c>
      <c r="D3646">
        <v>4</v>
      </c>
      <c r="E3646">
        <v>0</v>
      </c>
      <c r="F3646">
        <v>0</v>
      </c>
      <c r="H3646" t="s">
        <v>103</v>
      </c>
      <c r="I3646">
        <f t="shared" si="168"/>
        <v>0</v>
      </c>
      <c r="J3646">
        <f t="shared" si="169"/>
        <v>0</v>
      </c>
      <c r="L3646" t="str">
        <f t="shared" si="170"/>
        <v>5256CLAYTON BAY</v>
      </c>
      <c r="M3646" t="s">
        <v>3992</v>
      </c>
    </row>
    <row r="3647" spans="1:13">
      <c r="A3647" t="s">
        <v>4401</v>
      </c>
      <c r="B3647" t="s">
        <v>4404</v>
      </c>
      <c r="C3647" t="s">
        <v>112</v>
      </c>
      <c r="D3647">
        <v>4</v>
      </c>
      <c r="E3647">
        <v>0</v>
      </c>
      <c r="F3647">
        <v>0</v>
      </c>
      <c r="H3647" t="s">
        <v>103</v>
      </c>
      <c r="I3647">
        <f t="shared" si="168"/>
        <v>0</v>
      </c>
      <c r="J3647">
        <f t="shared" si="169"/>
        <v>0</v>
      </c>
      <c r="L3647" t="str">
        <f t="shared" si="170"/>
        <v>5256MILANG</v>
      </c>
      <c r="M3647" t="s">
        <v>3992</v>
      </c>
    </row>
    <row r="3648" spans="1:13">
      <c r="A3648" t="s">
        <v>4401</v>
      </c>
      <c r="B3648" t="s">
        <v>4405</v>
      </c>
      <c r="C3648" t="s">
        <v>112</v>
      </c>
      <c r="D3648">
        <v>4</v>
      </c>
      <c r="E3648">
        <v>0</v>
      </c>
      <c r="F3648">
        <v>0</v>
      </c>
      <c r="H3648" t="s">
        <v>103</v>
      </c>
      <c r="I3648">
        <f t="shared" si="168"/>
        <v>0</v>
      </c>
      <c r="J3648">
        <f t="shared" si="169"/>
        <v>0</v>
      </c>
      <c r="L3648" t="str">
        <f t="shared" si="170"/>
        <v>5256NURRAGI</v>
      </c>
      <c r="M3648" t="s">
        <v>3992</v>
      </c>
    </row>
    <row r="3649" spans="1:13">
      <c r="A3649" t="s">
        <v>4401</v>
      </c>
      <c r="B3649" t="s">
        <v>4406</v>
      </c>
      <c r="C3649" t="s">
        <v>112</v>
      </c>
      <c r="D3649">
        <v>4</v>
      </c>
      <c r="E3649">
        <v>0</v>
      </c>
      <c r="F3649">
        <v>0</v>
      </c>
      <c r="H3649" t="s">
        <v>103</v>
      </c>
      <c r="I3649">
        <f t="shared" si="168"/>
        <v>0</v>
      </c>
      <c r="J3649">
        <f t="shared" si="169"/>
        <v>0</v>
      </c>
      <c r="L3649" t="str">
        <f t="shared" si="170"/>
        <v>5256POINT STURT</v>
      </c>
      <c r="M3649" t="s">
        <v>3992</v>
      </c>
    </row>
    <row r="3650" spans="1:13">
      <c r="A3650" t="s">
        <v>4401</v>
      </c>
      <c r="B3650" t="s">
        <v>4407</v>
      </c>
      <c r="C3650" t="s">
        <v>112</v>
      </c>
      <c r="D3650">
        <v>4</v>
      </c>
      <c r="E3650">
        <v>0</v>
      </c>
      <c r="F3650">
        <v>0</v>
      </c>
      <c r="H3650" t="s">
        <v>103</v>
      </c>
      <c r="I3650">
        <f t="shared" ref="I3650:I3713" si="171">IF(ISERROR(VLOOKUP(A3650,SelPostCode,1,FALSE)),0,1)</f>
        <v>0</v>
      </c>
      <c r="J3650">
        <f t="shared" ref="J3650:J3713" si="172">IF(I3650=0,0,IF(ISERROR(VLOOKUP(B3650,SelSuburb,1,FALSE)),0,1))</f>
        <v>0</v>
      </c>
      <c r="L3650" t="str">
        <f t="shared" ref="L3650:L3713" si="173">CONCATENATE(A3650,B3650)</f>
        <v>5256TOLDEROL</v>
      </c>
      <c r="M3650" t="s">
        <v>3992</v>
      </c>
    </row>
    <row r="3651" spans="1:13">
      <c r="A3651" t="s">
        <v>4408</v>
      </c>
      <c r="B3651" t="s">
        <v>4409</v>
      </c>
      <c r="C3651" t="s">
        <v>112</v>
      </c>
      <c r="D3651">
        <v>4</v>
      </c>
      <c r="E3651">
        <v>0</v>
      </c>
      <c r="F3651">
        <v>0</v>
      </c>
      <c r="H3651" t="s">
        <v>155</v>
      </c>
      <c r="I3651">
        <f t="shared" si="171"/>
        <v>0</v>
      </c>
      <c r="J3651">
        <f t="shared" si="172"/>
        <v>0</v>
      </c>
      <c r="L3651" t="str">
        <f t="shared" si="173"/>
        <v>5255ANGAS PLAINS</v>
      </c>
      <c r="M3651" t="s">
        <v>3992</v>
      </c>
    </row>
    <row r="3652" spans="1:13">
      <c r="A3652" t="s">
        <v>4408</v>
      </c>
      <c r="B3652" t="s">
        <v>4410</v>
      </c>
      <c r="C3652" t="s">
        <v>112</v>
      </c>
      <c r="D3652">
        <v>3</v>
      </c>
      <c r="E3652">
        <v>0</v>
      </c>
      <c r="F3652">
        <v>0</v>
      </c>
      <c r="H3652" t="s">
        <v>155</v>
      </c>
      <c r="I3652">
        <f t="shared" si="171"/>
        <v>0</v>
      </c>
      <c r="J3652">
        <f t="shared" si="172"/>
        <v>0</v>
      </c>
      <c r="L3652" t="str">
        <f t="shared" si="173"/>
        <v>5255BELVIDERE</v>
      </c>
      <c r="M3652" t="s">
        <v>3992</v>
      </c>
    </row>
    <row r="3653" spans="1:13">
      <c r="A3653" t="s">
        <v>4408</v>
      </c>
      <c r="B3653" t="s">
        <v>4411</v>
      </c>
      <c r="C3653" t="s">
        <v>112</v>
      </c>
      <c r="D3653">
        <v>4</v>
      </c>
      <c r="E3653">
        <v>0</v>
      </c>
      <c r="F3653">
        <v>0</v>
      </c>
      <c r="H3653" t="s">
        <v>155</v>
      </c>
      <c r="I3653">
        <f t="shared" si="171"/>
        <v>0</v>
      </c>
      <c r="J3653">
        <f t="shared" si="172"/>
        <v>0</v>
      </c>
      <c r="L3653" t="str">
        <f t="shared" si="173"/>
        <v>5255BLETCHLEY</v>
      </c>
      <c r="M3653" t="s">
        <v>3992</v>
      </c>
    </row>
    <row r="3654" spans="1:13">
      <c r="A3654" t="s">
        <v>4408</v>
      </c>
      <c r="B3654" t="s">
        <v>4412</v>
      </c>
      <c r="C3654" t="s">
        <v>112</v>
      </c>
      <c r="D3654">
        <v>4</v>
      </c>
      <c r="E3654">
        <v>0</v>
      </c>
      <c r="F3654">
        <v>0</v>
      </c>
      <c r="H3654" t="s">
        <v>155</v>
      </c>
      <c r="I3654">
        <f t="shared" si="171"/>
        <v>0</v>
      </c>
      <c r="J3654">
        <f t="shared" si="172"/>
        <v>0</v>
      </c>
      <c r="L3654" t="str">
        <f t="shared" si="173"/>
        <v>5255FINNISS</v>
      </c>
      <c r="M3654" t="s">
        <v>3992</v>
      </c>
    </row>
    <row r="3655" spans="1:13">
      <c r="A3655" t="s">
        <v>4408</v>
      </c>
      <c r="B3655" t="s">
        <v>4413</v>
      </c>
      <c r="C3655" t="s">
        <v>112</v>
      </c>
      <c r="D3655">
        <v>3</v>
      </c>
      <c r="E3655">
        <v>0</v>
      </c>
      <c r="F3655">
        <v>0</v>
      </c>
      <c r="H3655" t="s">
        <v>155</v>
      </c>
      <c r="I3655">
        <f t="shared" si="171"/>
        <v>0</v>
      </c>
      <c r="J3655">
        <f t="shared" si="172"/>
        <v>0</v>
      </c>
      <c r="L3655" t="str">
        <f t="shared" si="173"/>
        <v>5255GEMMELLS</v>
      </c>
      <c r="M3655" t="s">
        <v>3992</v>
      </c>
    </row>
    <row r="3656" spans="1:13">
      <c r="A3656" t="s">
        <v>4408</v>
      </c>
      <c r="B3656" t="s">
        <v>4414</v>
      </c>
      <c r="C3656" t="s">
        <v>112</v>
      </c>
      <c r="D3656">
        <v>4</v>
      </c>
      <c r="E3656">
        <v>0</v>
      </c>
      <c r="F3656">
        <v>0</v>
      </c>
      <c r="H3656" t="s">
        <v>155</v>
      </c>
      <c r="I3656">
        <f t="shared" si="171"/>
        <v>0</v>
      </c>
      <c r="J3656">
        <f t="shared" si="172"/>
        <v>0</v>
      </c>
      <c r="L3656" t="str">
        <f t="shared" si="173"/>
        <v>5255HARTLEY</v>
      </c>
      <c r="M3656" t="s">
        <v>3992</v>
      </c>
    </row>
    <row r="3657" spans="1:13">
      <c r="A3657" t="s">
        <v>4408</v>
      </c>
      <c r="B3657" t="s">
        <v>4415</v>
      </c>
      <c r="C3657" t="s">
        <v>112</v>
      </c>
      <c r="D3657">
        <v>4</v>
      </c>
      <c r="E3657">
        <v>0</v>
      </c>
      <c r="F3657">
        <v>0</v>
      </c>
      <c r="H3657" t="s">
        <v>155</v>
      </c>
      <c r="I3657">
        <f t="shared" si="171"/>
        <v>0</v>
      </c>
      <c r="J3657">
        <f t="shared" si="172"/>
        <v>0</v>
      </c>
      <c r="L3657" t="str">
        <f t="shared" si="173"/>
        <v>5255HIGHLAND VALLEY</v>
      </c>
      <c r="M3657" t="s">
        <v>3992</v>
      </c>
    </row>
    <row r="3658" spans="1:13">
      <c r="A3658" t="s">
        <v>4408</v>
      </c>
      <c r="B3658" t="s">
        <v>4416</v>
      </c>
      <c r="C3658" t="s">
        <v>112</v>
      </c>
      <c r="D3658">
        <v>4</v>
      </c>
      <c r="E3658">
        <v>0</v>
      </c>
      <c r="F3658">
        <v>0</v>
      </c>
      <c r="H3658" t="s">
        <v>155</v>
      </c>
      <c r="I3658">
        <f t="shared" si="171"/>
        <v>0</v>
      </c>
      <c r="J3658">
        <f t="shared" si="172"/>
        <v>0</v>
      </c>
      <c r="L3658" t="str">
        <f t="shared" si="173"/>
        <v>5255LAKE PLAINS</v>
      </c>
      <c r="M3658" t="s">
        <v>3992</v>
      </c>
    </row>
    <row r="3659" spans="1:13">
      <c r="A3659" t="s">
        <v>4408</v>
      </c>
      <c r="B3659" t="s">
        <v>4417</v>
      </c>
      <c r="C3659" t="s">
        <v>112</v>
      </c>
      <c r="D3659">
        <v>4</v>
      </c>
      <c r="E3659">
        <v>0</v>
      </c>
      <c r="F3659">
        <v>0</v>
      </c>
      <c r="H3659" t="s">
        <v>155</v>
      </c>
      <c r="I3659">
        <f t="shared" si="171"/>
        <v>0</v>
      </c>
      <c r="J3659">
        <f t="shared" si="172"/>
        <v>0</v>
      </c>
      <c r="L3659" t="str">
        <f t="shared" si="173"/>
        <v>5255LANGHORNE CREEK</v>
      </c>
      <c r="M3659" t="s">
        <v>3992</v>
      </c>
    </row>
    <row r="3660" spans="1:13">
      <c r="A3660" t="s">
        <v>4408</v>
      </c>
      <c r="B3660" t="s">
        <v>2464</v>
      </c>
      <c r="C3660" t="s">
        <v>112</v>
      </c>
      <c r="D3660">
        <v>4</v>
      </c>
      <c r="E3660">
        <v>0</v>
      </c>
      <c r="F3660">
        <v>0</v>
      </c>
      <c r="H3660" t="s">
        <v>155</v>
      </c>
      <c r="I3660">
        <f t="shared" si="171"/>
        <v>0</v>
      </c>
      <c r="J3660">
        <f t="shared" si="172"/>
        <v>0</v>
      </c>
      <c r="L3660" t="str">
        <f t="shared" si="173"/>
        <v>5255MOUNT OBSERVATION</v>
      </c>
      <c r="M3660" t="s">
        <v>3992</v>
      </c>
    </row>
    <row r="3661" spans="1:13">
      <c r="A3661" t="s">
        <v>4408</v>
      </c>
      <c r="B3661" t="s">
        <v>4418</v>
      </c>
      <c r="C3661" t="s">
        <v>112</v>
      </c>
      <c r="D3661">
        <v>4</v>
      </c>
      <c r="E3661">
        <v>0</v>
      </c>
      <c r="F3661">
        <v>0</v>
      </c>
      <c r="H3661" t="s">
        <v>155</v>
      </c>
      <c r="I3661">
        <f t="shared" si="171"/>
        <v>0</v>
      </c>
      <c r="J3661">
        <f t="shared" si="172"/>
        <v>0</v>
      </c>
      <c r="L3661" t="str">
        <f t="shared" si="173"/>
        <v>5255MULGUNDAWA</v>
      </c>
      <c r="M3661" t="s">
        <v>3992</v>
      </c>
    </row>
    <row r="3662" spans="1:13">
      <c r="A3662" t="s">
        <v>4408</v>
      </c>
      <c r="B3662" t="s">
        <v>4419</v>
      </c>
      <c r="C3662" t="s">
        <v>112</v>
      </c>
      <c r="D3662">
        <v>4</v>
      </c>
      <c r="E3662">
        <v>0</v>
      </c>
      <c r="F3662">
        <v>0</v>
      </c>
      <c r="H3662" t="s">
        <v>155</v>
      </c>
      <c r="I3662">
        <f t="shared" si="171"/>
        <v>0</v>
      </c>
      <c r="J3662">
        <f t="shared" si="172"/>
        <v>0</v>
      </c>
      <c r="L3662" t="str">
        <f t="shared" si="173"/>
        <v>5255NALPA</v>
      </c>
      <c r="M3662" t="s">
        <v>3992</v>
      </c>
    </row>
    <row r="3663" spans="1:13">
      <c r="A3663" t="s">
        <v>4408</v>
      </c>
      <c r="B3663" t="s">
        <v>4420</v>
      </c>
      <c r="C3663" t="s">
        <v>112</v>
      </c>
      <c r="D3663">
        <v>4</v>
      </c>
      <c r="E3663">
        <v>0</v>
      </c>
      <c r="F3663">
        <v>0</v>
      </c>
      <c r="H3663" t="s">
        <v>155</v>
      </c>
      <c r="I3663">
        <f t="shared" si="171"/>
        <v>0</v>
      </c>
      <c r="J3663">
        <f t="shared" si="172"/>
        <v>0</v>
      </c>
      <c r="L3663" t="str">
        <f t="shared" si="173"/>
        <v>5255RED CREEK</v>
      </c>
      <c r="M3663" t="s">
        <v>3992</v>
      </c>
    </row>
    <row r="3664" spans="1:13">
      <c r="A3664" t="s">
        <v>4408</v>
      </c>
      <c r="B3664" t="s">
        <v>4421</v>
      </c>
      <c r="C3664" t="s">
        <v>112</v>
      </c>
      <c r="D3664">
        <v>4</v>
      </c>
      <c r="E3664">
        <v>0</v>
      </c>
      <c r="F3664">
        <v>0</v>
      </c>
      <c r="H3664" t="s">
        <v>155</v>
      </c>
      <c r="I3664">
        <f t="shared" si="171"/>
        <v>0</v>
      </c>
      <c r="J3664">
        <f t="shared" si="172"/>
        <v>0</v>
      </c>
      <c r="L3664" t="str">
        <f t="shared" si="173"/>
        <v>5255SALEM</v>
      </c>
      <c r="M3664" t="s">
        <v>3992</v>
      </c>
    </row>
    <row r="3665" spans="1:13">
      <c r="A3665" t="s">
        <v>4408</v>
      </c>
      <c r="B3665" t="s">
        <v>4422</v>
      </c>
      <c r="C3665" t="s">
        <v>112</v>
      </c>
      <c r="D3665">
        <v>4</v>
      </c>
      <c r="E3665">
        <v>0</v>
      </c>
      <c r="F3665">
        <v>0</v>
      </c>
      <c r="H3665" t="s">
        <v>155</v>
      </c>
      <c r="I3665">
        <f t="shared" si="171"/>
        <v>0</v>
      </c>
      <c r="J3665">
        <f t="shared" si="172"/>
        <v>0</v>
      </c>
      <c r="L3665" t="str">
        <f t="shared" si="173"/>
        <v>5255SANDERGROVE</v>
      </c>
      <c r="M3665" t="s">
        <v>3992</v>
      </c>
    </row>
    <row r="3666" spans="1:13">
      <c r="A3666" t="s">
        <v>4408</v>
      </c>
      <c r="B3666" t="s">
        <v>1604</v>
      </c>
      <c r="C3666" t="s">
        <v>112</v>
      </c>
      <c r="D3666">
        <v>3</v>
      </c>
      <c r="E3666">
        <v>0</v>
      </c>
      <c r="F3666">
        <v>0</v>
      </c>
      <c r="H3666" t="s">
        <v>155</v>
      </c>
      <c r="I3666">
        <f t="shared" si="171"/>
        <v>0</v>
      </c>
      <c r="J3666">
        <f t="shared" si="172"/>
        <v>0</v>
      </c>
      <c r="L3666" t="str">
        <f t="shared" si="173"/>
        <v>5255STRATHALBYN</v>
      </c>
      <c r="M3666" t="s">
        <v>3992</v>
      </c>
    </row>
    <row r="3667" spans="1:13">
      <c r="A3667" t="s">
        <v>4408</v>
      </c>
      <c r="B3667" t="s">
        <v>4423</v>
      </c>
      <c r="C3667" t="s">
        <v>112</v>
      </c>
      <c r="D3667">
        <v>4</v>
      </c>
      <c r="E3667">
        <v>0</v>
      </c>
      <c r="F3667">
        <v>0</v>
      </c>
      <c r="H3667" t="s">
        <v>155</v>
      </c>
      <c r="I3667">
        <f t="shared" si="171"/>
        <v>0</v>
      </c>
      <c r="J3667">
        <f t="shared" si="172"/>
        <v>0</v>
      </c>
      <c r="L3667" t="str">
        <f t="shared" si="173"/>
        <v>5255TOOPERANG</v>
      </c>
      <c r="M3667" t="s">
        <v>3992</v>
      </c>
    </row>
    <row r="3668" spans="1:13">
      <c r="A3668" t="s">
        <v>4408</v>
      </c>
      <c r="B3668" t="s">
        <v>4424</v>
      </c>
      <c r="C3668" t="s">
        <v>112</v>
      </c>
      <c r="D3668">
        <v>3</v>
      </c>
      <c r="E3668">
        <v>0</v>
      </c>
      <c r="F3668">
        <v>0</v>
      </c>
      <c r="H3668" t="s">
        <v>155</v>
      </c>
      <c r="I3668">
        <f t="shared" si="171"/>
        <v>0</v>
      </c>
      <c r="J3668">
        <f t="shared" si="172"/>
        <v>0</v>
      </c>
      <c r="L3668" t="str">
        <f t="shared" si="173"/>
        <v>5255WILLYAROO</v>
      </c>
      <c r="M3668" t="s">
        <v>3992</v>
      </c>
    </row>
    <row r="3669" spans="1:13">
      <c r="A3669" t="s">
        <v>4408</v>
      </c>
      <c r="B3669" t="s">
        <v>4425</v>
      </c>
      <c r="C3669" t="s">
        <v>112</v>
      </c>
      <c r="D3669">
        <v>4</v>
      </c>
      <c r="E3669">
        <v>0</v>
      </c>
      <c r="F3669">
        <v>0</v>
      </c>
      <c r="H3669" t="s">
        <v>155</v>
      </c>
      <c r="I3669">
        <f t="shared" si="171"/>
        <v>0</v>
      </c>
      <c r="J3669">
        <f t="shared" si="172"/>
        <v>0</v>
      </c>
      <c r="L3669" t="str">
        <f t="shared" si="173"/>
        <v>5255WOODCHESTER</v>
      </c>
      <c r="M3669" t="s">
        <v>3992</v>
      </c>
    </row>
    <row r="3670" spans="1:13">
      <c r="A3670" t="s">
        <v>4426</v>
      </c>
      <c r="B3670" t="s">
        <v>4427</v>
      </c>
      <c r="C3670" t="s">
        <v>112</v>
      </c>
      <c r="D3670">
        <v>4</v>
      </c>
      <c r="E3670">
        <v>0</v>
      </c>
      <c r="F3670">
        <v>0</v>
      </c>
      <c r="H3670" t="s">
        <v>155</v>
      </c>
      <c r="I3670">
        <f t="shared" si="171"/>
        <v>0</v>
      </c>
      <c r="J3670">
        <f t="shared" si="172"/>
        <v>0</v>
      </c>
      <c r="L3670" t="str">
        <f t="shared" si="173"/>
        <v>5254BUCCLEUCH</v>
      </c>
      <c r="M3670" t="s">
        <v>4428</v>
      </c>
    </row>
    <row r="3671" spans="1:13">
      <c r="A3671" t="s">
        <v>4426</v>
      </c>
      <c r="B3671" t="s">
        <v>4429</v>
      </c>
      <c r="C3671" t="s">
        <v>112</v>
      </c>
      <c r="D3671">
        <v>4</v>
      </c>
      <c r="E3671">
        <v>0</v>
      </c>
      <c r="F3671">
        <v>0</v>
      </c>
      <c r="H3671" t="s">
        <v>155</v>
      </c>
      <c r="I3671">
        <f t="shared" si="171"/>
        <v>0</v>
      </c>
      <c r="J3671">
        <f t="shared" si="172"/>
        <v>0</v>
      </c>
      <c r="L3671" t="str">
        <f t="shared" si="173"/>
        <v>5254CALLINGTON</v>
      </c>
      <c r="M3671" t="s">
        <v>4428</v>
      </c>
    </row>
    <row r="3672" spans="1:13">
      <c r="A3672" t="s">
        <v>4426</v>
      </c>
      <c r="B3672" t="s">
        <v>4430</v>
      </c>
      <c r="C3672" t="s">
        <v>112</v>
      </c>
      <c r="D3672">
        <v>4</v>
      </c>
      <c r="E3672">
        <v>0</v>
      </c>
      <c r="F3672">
        <v>0</v>
      </c>
      <c r="H3672" t="s">
        <v>155</v>
      </c>
      <c r="I3672">
        <f t="shared" si="171"/>
        <v>0</v>
      </c>
      <c r="J3672">
        <f t="shared" si="172"/>
        <v>0</v>
      </c>
      <c r="L3672" t="str">
        <f t="shared" si="173"/>
        <v>5254CALOOTE</v>
      </c>
      <c r="M3672" t="s">
        <v>4428</v>
      </c>
    </row>
    <row r="3673" spans="1:13">
      <c r="A3673" t="s">
        <v>4426</v>
      </c>
      <c r="B3673" t="s">
        <v>4431</v>
      </c>
      <c r="C3673" t="s">
        <v>112</v>
      </c>
      <c r="D3673">
        <v>4</v>
      </c>
      <c r="E3673">
        <v>0</v>
      </c>
      <c r="F3673">
        <v>0</v>
      </c>
      <c r="H3673" t="s">
        <v>155</v>
      </c>
      <c r="I3673">
        <f t="shared" si="171"/>
        <v>0</v>
      </c>
      <c r="J3673">
        <f t="shared" si="172"/>
        <v>0</v>
      </c>
      <c r="L3673" t="str">
        <f t="shared" si="173"/>
        <v>5254MONARTO</v>
      </c>
      <c r="M3673" t="s">
        <v>4428</v>
      </c>
    </row>
    <row r="3674" spans="1:13">
      <c r="A3674" t="s">
        <v>4426</v>
      </c>
      <c r="B3674" t="s">
        <v>4432</v>
      </c>
      <c r="C3674" t="s">
        <v>112</v>
      </c>
      <c r="D3674">
        <v>4</v>
      </c>
      <c r="E3674">
        <v>0</v>
      </c>
      <c r="F3674">
        <v>0</v>
      </c>
      <c r="H3674" t="s">
        <v>155</v>
      </c>
      <c r="I3674">
        <f t="shared" si="171"/>
        <v>0</v>
      </c>
      <c r="J3674">
        <f t="shared" si="172"/>
        <v>0</v>
      </c>
      <c r="L3674" t="str">
        <f t="shared" si="173"/>
        <v>5254MONARTO SOUTH</v>
      </c>
      <c r="M3674" t="s">
        <v>4428</v>
      </c>
    </row>
    <row r="3675" spans="1:13">
      <c r="A3675" t="s">
        <v>4426</v>
      </c>
      <c r="B3675" t="s">
        <v>4433</v>
      </c>
      <c r="C3675" t="s">
        <v>112</v>
      </c>
      <c r="D3675">
        <v>4</v>
      </c>
      <c r="E3675">
        <v>0</v>
      </c>
      <c r="F3675">
        <v>0</v>
      </c>
      <c r="H3675" t="s">
        <v>155</v>
      </c>
      <c r="I3675">
        <f t="shared" si="171"/>
        <v>0</v>
      </c>
      <c r="J3675">
        <f t="shared" si="172"/>
        <v>0</v>
      </c>
      <c r="L3675" t="str">
        <f t="shared" si="173"/>
        <v>5254MONTEITH</v>
      </c>
      <c r="M3675" t="s">
        <v>4428</v>
      </c>
    </row>
    <row r="3676" spans="1:13">
      <c r="A3676" t="s">
        <v>4426</v>
      </c>
      <c r="B3676" t="s">
        <v>4434</v>
      </c>
      <c r="C3676" t="s">
        <v>112</v>
      </c>
      <c r="D3676">
        <v>3</v>
      </c>
      <c r="E3676">
        <v>0</v>
      </c>
      <c r="F3676">
        <v>0</v>
      </c>
      <c r="H3676" t="s">
        <v>155</v>
      </c>
      <c r="I3676">
        <f t="shared" si="171"/>
        <v>0</v>
      </c>
      <c r="J3676">
        <f t="shared" si="172"/>
        <v>0</v>
      </c>
      <c r="L3676" t="str">
        <f t="shared" si="173"/>
        <v>5254MURRAY BRIDGE</v>
      </c>
      <c r="M3676" t="s">
        <v>4428</v>
      </c>
    </row>
    <row r="3677" spans="1:13">
      <c r="A3677" t="s">
        <v>4426</v>
      </c>
      <c r="B3677" t="s">
        <v>4435</v>
      </c>
      <c r="C3677" t="s">
        <v>112</v>
      </c>
      <c r="D3677">
        <v>4</v>
      </c>
      <c r="E3677">
        <v>0</v>
      </c>
      <c r="F3677">
        <v>0</v>
      </c>
      <c r="H3677" t="s">
        <v>155</v>
      </c>
      <c r="I3677">
        <f t="shared" si="171"/>
        <v>0</v>
      </c>
      <c r="J3677">
        <f t="shared" si="172"/>
        <v>0</v>
      </c>
      <c r="L3677" t="str">
        <f t="shared" si="173"/>
        <v>5254MYPOLONGA</v>
      </c>
      <c r="M3677" t="s">
        <v>4428</v>
      </c>
    </row>
    <row r="3678" spans="1:13">
      <c r="A3678" t="s">
        <v>4426</v>
      </c>
      <c r="B3678" t="s">
        <v>4436</v>
      </c>
      <c r="C3678" t="s">
        <v>112</v>
      </c>
      <c r="D3678">
        <v>4</v>
      </c>
      <c r="E3678">
        <v>0</v>
      </c>
      <c r="F3678">
        <v>0</v>
      </c>
      <c r="H3678" t="s">
        <v>155</v>
      </c>
      <c r="I3678">
        <f t="shared" si="171"/>
        <v>0</v>
      </c>
      <c r="J3678">
        <f t="shared" si="172"/>
        <v>0</v>
      </c>
      <c r="L3678" t="str">
        <f t="shared" si="173"/>
        <v>5254PALLAMANA</v>
      </c>
      <c r="M3678" t="s">
        <v>4428</v>
      </c>
    </row>
    <row r="3679" spans="1:13">
      <c r="A3679" t="s">
        <v>4426</v>
      </c>
      <c r="B3679" t="s">
        <v>4437</v>
      </c>
      <c r="C3679" t="s">
        <v>112</v>
      </c>
      <c r="D3679">
        <v>4</v>
      </c>
      <c r="E3679">
        <v>0</v>
      </c>
      <c r="F3679">
        <v>0</v>
      </c>
      <c r="H3679" t="s">
        <v>155</v>
      </c>
      <c r="I3679">
        <f t="shared" si="171"/>
        <v>0</v>
      </c>
      <c r="J3679">
        <f t="shared" si="172"/>
        <v>0</v>
      </c>
      <c r="L3679" t="str">
        <f t="shared" si="173"/>
        <v>5254PETWOOD</v>
      </c>
      <c r="M3679" t="s">
        <v>4428</v>
      </c>
    </row>
    <row r="3680" spans="1:13">
      <c r="A3680" t="s">
        <v>4426</v>
      </c>
      <c r="B3680" t="s">
        <v>4438</v>
      </c>
      <c r="C3680" t="s">
        <v>112</v>
      </c>
      <c r="D3680">
        <v>4</v>
      </c>
      <c r="E3680">
        <v>0</v>
      </c>
      <c r="F3680">
        <v>0</v>
      </c>
      <c r="H3680" t="s">
        <v>155</v>
      </c>
      <c r="I3680">
        <f t="shared" si="171"/>
        <v>0</v>
      </c>
      <c r="J3680">
        <f t="shared" si="172"/>
        <v>0</v>
      </c>
      <c r="L3680" t="str">
        <f t="shared" si="173"/>
        <v>5254ROCKLEIGH</v>
      </c>
      <c r="M3680" t="s">
        <v>4428</v>
      </c>
    </row>
    <row r="3681" spans="1:13">
      <c r="A3681" t="s">
        <v>4426</v>
      </c>
      <c r="B3681" t="s">
        <v>4439</v>
      </c>
      <c r="C3681" t="s">
        <v>112</v>
      </c>
      <c r="D3681">
        <v>4</v>
      </c>
      <c r="E3681">
        <v>0</v>
      </c>
      <c r="F3681">
        <v>0</v>
      </c>
      <c r="H3681" t="s">
        <v>155</v>
      </c>
      <c r="I3681">
        <f t="shared" si="171"/>
        <v>0</v>
      </c>
      <c r="J3681">
        <f t="shared" si="172"/>
        <v>0</v>
      </c>
      <c r="L3681" t="str">
        <f t="shared" si="173"/>
        <v>5254TEPKO</v>
      </c>
      <c r="M3681" t="s">
        <v>4428</v>
      </c>
    </row>
    <row r="3682" spans="1:13">
      <c r="A3682" t="s">
        <v>4426</v>
      </c>
      <c r="B3682" t="s">
        <v>4440</v>
      </c>
      <c r="C3682" t="s">
        <v>112</v>
      </c>
      <c r="D3682">
        <v>4</v>
      </c>
      <c r="E3682">
        <v>0</v>
      </c>
      <c r="F3682">
        <v>0</v>
      </c>
      <c r="H3682" t="s">
        <v>155</v>
      </c>
      <c r="I3682">
        <f t="shared" si="171"/>
        <v>0</v>
      </c>
      <c r="J3682">
        <f t="shared" si="172"/>
        <v>0</v>
      </c>
      <c r="L3682" t="str">
        <f t="shared" si="173"/>
        <v>5254THE POINT</v>
      </c>
      <c r="M3682" t="s">
        <v>4428</v>
      </c>
    </row>
    <row r="3683" spans="1:13">
      <c r="A3683" t="s">
        <v>4426</v>
      </c>
      <c r="B3683" t="s">
        <v>4441</v>
      </c>
      <c r="C3683" t="s">
        <v>112</v>
      </c>
      <c r="D3683">
        <v>4</v>
      </c>
      <c r="E3683">
        <v>0</v>
      </c>
      <c r="F3683">
        <v>0</v>
      </c>
      <c r="H3683" t="s">
        <v>155</v>
      </c>
      <c r="I3683">
        <f t="shared" si="171"/>
        <v>0</v>
      </c>
      <c r="J3683">
        <f t="shared" si="172"/>
        <v>0</v>
      </c>
      <c r="L3683" t="str">
        <f t="shared" si="173"/>
        <v>5254ZADOWS LANDING</v>
      </c>
      <c r="M3683" t="s">
        <v>4428</v>
      </c>
    </row>
    <row r="3684" spans="1:13">
      <c r="A3684" t="s">
        <v>4442</v>
      </c>
      <c r="B3684" t="s">
        <v>4443</v>
      </c>
      <c r="C3684" t="s">
        <v>112</v>
      </c>
      <c r="D3684">
        <v>3</v>
      </c>
      <c r="E3684">
        <v>0</v>
      </c>
      <c r="F3684">
        <v>0</v>
      </c>
      <c r="H3684" t="s">
        <v>155</v>
      </c>
      <c r="I3684">
        <f t="shared" si="171"/>
        <v>0</v>
      </c>
      <c r="J3684">
        <f t="shared" si="172"/>
        <v>0</v>
      </c>
      <c r="L3684" t="str">
        <f t="shared" si="173"/>
        <v>5253AVOCA DELL</v>
      </c>
      <c r="M3684" t="s">
        <v>3992</v>
      </c>
    </row>
    <row r="3685" spans="1:13">
      <c r="A3685" t="s">
        <v>4442</v>
      </c>
      <c r="B3685" t="s">
        <v>4444</v>
      </c>
      <c r="C3685" t="s">
        <v>112</v>
      </c>
      <c r="D3685">
        <v>3</v>
      </c>
      <c r="E3685">
        <v>0</v>
      </c>
      <c r="F3685">
        <v>0</v>
      </c>
      <c r="H3685" t="s">
        <v>155</v>
      </c>
      <c r="I3685">
        <f t="shared" si="171"/>
        <v>0</v>
      </c>
      <c r="J3685">
        <f t="shared" si="172"/>
        <v>0</v>
      </c>
      <c r="L3685" t="str">
        <f t="shared" si="173"/>
        <v>5253BRINKLEY</v>
      </c>
      <c r="M3685" t="s">
        <v>3992</v>
      </c>
    </row>
    <row r="3686" spans="1:13">
      <c r="A3686" t="s">
        <v>4442</v>
      </c>
      <c r="B3686" t="s">
        <v>4445</v>
      </c>
      <c r="C3686" t="s">
        <v>112</v>
      </c>
      <c r="D3686">
        <v>4</v>
      </c>
      <c r="E3686">
        <v>0</v>
      </c>
      <c r="F3686">
        <v>0</v>
      </c>
      <c r="H3686" t="s">
        <v>155</v>
      </c>
      <c r="I3686">
        <f t="shared" si="171"/>
        <v>0</v>
      </c>
      <c r="J3686">
        <f t="shared" si="172"/>
        <v>0</v>
      </c>
      <c r="L3686" t="str">
        <f t="shared" si="173"/>
        <v>5253BURDETT</v>
      </c>
      <c r="M3686" t="s">
        <v>3992</v>
      </c>
    </row>
    <row r="3687" spans="1:13">
      <c r="A3687" t="s">
        <v>4442</v>
      </c>
      <c r="B3687" t="s">
        <v>4446</v>
      </c>
      <c r="C3687" t="s">
        <v>112</v>
      </c>
      <c r="D3687">
        <v>4</v>
      </c>
      <c r="E3687">
        <v>0</v>
      </c>
      <c r="F3687">
        <v>0</v>
      </c>
      <c r="H3687" t="s">
        <v>155</v>
      </c>
      <c r="I3687">
        <f t="shared" si="171"/>
        <v>0</v>
      </c>
      <c r="J3687">
        <f t="shared" si="172"/>
        <v>0</v>
      </c>
      <c r="L3687" t="str">
        <f t="shared" si="173"/>
        <v>5253CHAPMAN BORE</v>
      </c>
      <c r="M3687" t="s">
        <v>3992</v>
      </c>
    </row>
    <row r="3688" spans="1:13">
      <c r="A3688" t="s">
        <v>4442</v>
      </c>
      <c r="B3688" t="s">
        <v>4447</v>
      </c>
      <c r="C3688" t="s">
        <v>112</v>
      </c>
      <c r="D3688">
        <v>4</v>
      </c>
      <c r="E3688">
        <v>0</v>
      </c>
      <c r="F3688">
        <v>0</v>
      </c>
      <c r="H3688" t="s">
        <v>155</v>
      </c>
      <c r="I3688">
        <f t="shared" si="171"/>
        <v>0</v>
      </c>
      <c r="J3688">
        <f t="shared" si="172"/>
        <v>0</v>
      </c>
      <c r="L3688" t="str">
        <f t="shared" si="173"/>
        <v>5253ETTRICK</v>
      </c>
      <c r="M3688" t="s">
        <v>3992</v>
      </c>
    </row>
    <row r="3689" spans="1:13">
      <c r="A3689" t="s">
        <v>4442</v>
      </c>
      <c r="B3689" t="s">
        <v>4448</v>
      </c>
      <c r="C3689" t="s">
        <v>112</v>
      </c>
      <c r="D3689">
        <v>3</v>
      </c>
      <c r="E3689">
        <v>0</v>
      </c>
      <c r="F3689">
        <v>0</v>
      </c>
      <c r="H3689" t="s">
        <v>155</v>
      </c>
      <c r="I3689">
        <f t="shared" si="171"/>
        <v>0</v>
      </c>
      <c r="J3689">
        <f t="shared" si="172"/>
        <v>0</v>
      </c>
      <c r="L3689" t="str">
        <f t="shared" si="173"/>
        <v>5253GIFFORD HILL</v>
      </c>
      <c r="M3689" t="s">
        <v>3992</v>
      </c>
    </row>
    <row r="3690" spans="1:13">
      <c r="A3690" t="s">
        <v>4442</v>
      </c>
      <c r="B3690" t="s">
        <v>4449</v>
      </c>
      <c r="C3690" t="s">
        <v>112</v>
      </c>
      <c r="D3690">
        <v>4</v>
      </c>
      <c r="E3690">
        <v>0</v>
      </c>
      <c r="F3690">
        <v>0</v>
      </c>
      <c r="H3690" t="s">
        <v>155</v>
      </c>
      <c r="I3690">
        <f t="shared" si="171"/>
        <v>0</v>
      </c>
      <c r="J3690">
        <f t="shared" si="172"/>
        <v>0</v>
      </c>
      <c r="L3690" t="str">
        <f t="shared" si="173"/>
        <v>5253GREENBANKS</v>
      </c>
      <c r="M3690" t="s">
        <v>3992</v>
      </c>
    </row>
    <row r="3691" spans="1:13">
      <c r="A3691" t="s">
        <v>4442</v>
      </c>
      <c r="B3691" t="s">
        <v>4450</v>
      </c>
      <c r="C3691" t="s">
        <v>112</v>
      </c>
      <c r="D3691">
        <v>3</v>
      </c>
      <c r="E3691">
        <v>0</v>
      </c>
      <c r="F3691">
        <v>0</v>
      </c>
      <c r="H3691" t="s">
        <v>155</v>
      </c>
      <c r="I3691">
        <f t="shared" si="171"/>
        <v>0</v>
      </c>
      <c r="J3691">
        <f t="shared" si="172"/>
        <v>0</v>
      </c>
      <c r="L3691" t="str">
        <f t="shared" si="173"/>
        <v>5253LONG FLAT</v>
      </c>
      <c r="M3691" t="s">
        <v>3992</v>
      </c>
    </row>
    <row r="3692" spans="1:13">
      <c r="A3692" t="s">
        <v>4442</v>
      </c>
      <c r="B3692" t="s">
        <v>4451</v>
      </c>
      <c r="C3692" t="s">
        <v>112</v>
      </c>
      <c r="D3692">
        <v>3</v>
      </c>
      <c r="E3692">
        <v>0</v>
      </c>
      <c r="F3692">
        <v>0</v>
      </c>
      <c r="H3692" t="s">
        <v>155</v>
      </c>
      <c r="I3692">
        <f t="shared" si="171"/>
        <v>0</v>
      </c>
      <c r="J3692">
        <f t="shared" si="172"/>
        <v>0</v>
      </c>
      <c r="L3692" t="str">
        <f t="shared" si="173"/>
        <v>5253MOBILONG</v>
      </c>
      <c r="M3692" t="s">
        <v>3992</v>
      </c>
    </row>
    <row r="3693" spans="1:13">
      <c r="A3693" t="s">
        <v>4442</v>
      </c>
      <c r="B3693" t="s">
        <v>4452</v>
      </c>
      <c r="C3693" t="s">
        <v>112</v>
      </c>
      <c r="D3693">
        <v>4</v>
      </c>
      <c r="E3693">
        <v>0</v>
      </c>
      <c r="F3693">
        <v>0</v>
      </c>
      <c r="H3693" t="s">
        <v>155</v>
      </c>
      <c r="I3693">
        <f t="shared" si="171"/>
        <v>0</v>
      </c>
      <c r="J3693">
        <f t="shared" si="172"/>
        <v>0</v>
      </c>
      <c r="L3693" t="str">
        <f t="shared" si="173"/>
        <v>5253MURRAWONG</v>
      </c>
      <c r="M3693" t="s">
        <v>3992</v>
      </c>
    </row>
    <row r="3694" spans="1:13">
      <c r="A3694" t="s">
        <v>4442</v>
      </c>
      <c r="B3694" t="s">
        <v>4434</v>
      </c>
      <c r="C3694" t="s">
        <v>112</v>
      </c>
      <c r="D3694">
        <v>3</v>
      </c>
      <c r="E3694">
        <v>0</v>
      </c>
      <c r="F3694">
        <v>0</v>
      </c>
      <c r="H3694" t="s">
        <v>155</v>
      </c>
      <c r="I3694">
        <f t="shared" si="171"/>
        <v>0</v>
      </c>
      <c r="J3694">
        <f t="shared" si="172"/>
        <v>0</v>
      </c>
      <c r="L3694" t="str">
        <f t="shared" si="173"/>
        <v>5253MURRAY BRIDGE</v>
      </c>
      <c r="M3694" t="s">
        <v>3992</v>
      </c>
    </row>
    <row r="3695" spans="1:13">
      <c r="A3695" t="s">
        <v>4442</v>
      </c>
      <c r="B3695" t="s">
        <v>4453</v>
      </c>
      <c r="C3695" t="s">
        <v>112</v>
      </c>
      <c r="D3695">
        <v>3</v>
      </c>
      <c r="E3695">
        <v>0</v>
      </c>
      <c r="F3695">
        <v>0</v>
      </c>
      <c r="H3695" t="s">
        <v>155</v>
      </c>
      <c r="I3695">
        <f t="shared" si="171"/>
        <v>0</v>
      </c>
      <c r="J3695">
        <f t="shared" si="172"/>
        <v>0</v>
      </c>
      <c r="L3695" t="str">
        <f t="shared" si="173"/>
        <v>5253MURRAY BRIDGE EAST</v>
      </c>
      <c r="M3695" t="s">
        <v>3992</v>
      </c>
    </row>
    <row r="3696" spans="1:13">
      <c r="A3696" t="s">
        <v>4442</v>
      </c>
      <c r="B3696" t="s">
        <v>4454</v>
      </c>
      <c r="C3696" t="s">
        <v>112</v>
      </c>
      <c r="D3696">
        <v>3</v>
      </c>
      <c r="E3696">
        <v>0</v>
      </c>
      <c r="F3696">
        <v>0</v>
      </c>
      <c r="H3696" t="s">
        <v>155</v>
      </c>
      <c r="I3696">
        <f t="shared" si="171"/>
        <v>0</v>
      </c>
      <c r="J3696">
        <f t="shared" si="172"/>
        <v>0</v>
      </c>
      <c r="L3696" t="str">
        <f t="shared" si="173"/>
        <v>5253MURRAY BRIDGE NORTH</v>
      </c>
      <c r="M3696" t="s">
        <v>3992</v>
      </c>
    </row>
    <row r="3697" spans="1:13">
      <c r="A3697" t="s">
        <v>4442</v>
      </c>
      <c r="B3697" t="s">
        <v>4455</v>
      </c>
      <c r="C3697" t="s">
        <v>112</v>
      </c>
      <c r="D3697">
        <v>3</v>
      </c>
      <c r="E3697">
        <v>0</v>
      </c>
      <c r="F3697">
        <v>0</v>
      </c>
      <c r="H3697" t="s">
        <v>155</v>
      </c>
      <c r="I3697">
        <f t="shared" si="171"/>
        <v>0</v>
      </c>
      <c r="J3697">
        <f t="shared" si="172"/>
        <v>0</v>
      </c>
      <c r="L3697" t="str">
        <f t="shared" si="173"/>
        <v>5253MURRAY BRIDGE SOUTH</v>
      </c>
      <c r="M3697" t="s">
        <v>3992</v>
      </c>
    </row>
    <row r="3698" spans="1:13">
      <c r="A3698" t="s">
        <v>4442</v>
      </c>
      <c r="B3698" t="s">
        <v>4456</v>
      </c>
      <c r="C3698" t="s">
        <v>112</v>
      </c>
      <c r="D3698">
        <v>3</v>
      </c>
      <c r="E3698">
        <v>0</v>
      </c>
      <c r="F3698">
        <v>0</v>
      </c>
      <c r="H3698" t="s">
        <v>155</v>
      </c>
      <c r="I3698">
        <f t="shared" si="171"/>
        <v>0</v>
      </c>
      <c r="J3698">
        <f t="shared" si="172"/>
        <v>0</v>
      </c>
      <c r="L3698" t="str">
        <f t="shared" si="173"/>
        <v>5253NORTHERN HEIGHTS</v>
      </c>
      <c r="M3698" t="s">
        <v>3992</v>
      </c>
    </row>
    <row r="3699" spans="1:13">
      <c r="A3699" t="s">
        <v>4442</v>
      </c>
      <c r="B3699" t="s">
        <v>4457</v>
      </c>
      <c r="C3699" t="s">
        <v>112</v>
      </c>
      <c r="D3699">
        <v>3</v>
      </c>
      <c r="E3699">
        <v>0</v>
      </c>
      <c r="F3699">
        <v>0</v>
      </c>
      <c r="H3699" t="s">
        <v>155</v>
      </c>
      <c r="I3699">
        <f t="shared" si="171"/>
        <v>0</v>
      </c>
      <c r="J3699">
        <f t="shared" si="172"/>
        <v>0</v>
      </c>
      <c r="L3699" t="str">
        <f t="shared" si="173"/>
        <v>5253RIVERGLADES</v>
      </c>
      <c r="M3699" t="s">
        <v>3992</v>
      </c>
    </row>
    <row r="3700" spans="1:13">
      <c r="A3700" t="s">
        <v>4442</v>
      </c>
      <c r="B3700" t="s">
        <v>4458</v>
      </c>
      <c r="C3700" t="s">
        <v>112</v>
      </c>
      <c r="D3700">
        <v>3</v>
      </c>
      <c r="E3700">
        <v>0</v>
      </c>
      <c r="F3700">
        <v>0</v>
      </c>
      <c r="H3700" t="s">
        <v>155</v>
      </c>
      <c r="I3700">
        <f t="shared" si="171"/>
        <v>0</v>
      </c>
      <c r="J3700">
        <f t="shared" si="172"/>
        <v>0</v>
      </c>
      <c r="L3700" t="str">
        <f t="shared" si="173"/>
        <v>5253RIVERGLEN</v>
      </c>
      <c r="M3700" t="s">
        <v>3992</v>
      </c>
    </row>
    <row r="3701" spans="1:13">
      <c r="A3701" t="s">
        <v>4442</v>
      </c>
      <c r="B3701" t="s">
        <v>2059</v>
      </c>
      <c r="C3701" t="s">
        <v>112</v>
      </c>
      <c r="D3701">
        <v>3</v>
      </c>
      <c r="E3701">
        <v>0</v>
      </c>
      <c r="F3701">
        <v>0</v>
      </c>
      <c r="H3701" t="s">
        <v>155</v>
      </c>
      <c r="I3701">
        <f t="shared" si="171"/>
        <v>0</v>
      </c>
      <c r="J3701">
        <f t="shared" si="172"/>
        <v>0</v>
      </c>
      <c r="L3701" t="str">
        <f t="shared" si="173"/>
        <v>5253ROCKY GULLY</v>
      </c>
      <c r="M3701" t="s">
        <v>3992</v>
      </c>
    </row>
    <row r="3702" spans="1:13">
      <c r="A3702" t="s">
        <v>4442</v>
      </c>
      <c r="B3702" t="s">
        <v>365</v>
      </c>
      <c r="C3702" t="s">
        <v>112</v>
      </c>
      <c r="D3702">
        <v>4</v>
      </c>
      <c r="E3702">
        <v>0</v>
      </c>
      <c r="F3702">
        <v>0</v>
      </c>
      <c r="H3702" t="s">
        <v>155</v>
      </c>
      <c r="I3702">
        <f t="shared" si="171"/>
        <v>0</v>
      </c>
      <c r="J3702">
        <f t="shared" si="172"/>
        <v>0</v>
      </c>
      <c r="L3702" t="str">
        <f t="shared" si="173"/>
        <v>5253SUNNYSIDE</v>
      </c>
      <c r="M3702" t="s">
        <v>3992</v>
      </c>
    </row>
    <row r="3703" spans="1:13">
      <c r="A3703" t="s">
        <v>4442</v>
      </c>
      <c r="B3703" t="s">
        <v>4459</v>
      </c>
      <c r="C3703" t="s">
        <v>112</v>
      </c>
      <c r="D3703">
        <v>3</v>
      </c>
      <c r="E3703">
        <v>0</v>
      </c>
      <c r="F3703">
        <v>0</v>
      </c>
      <c r="H3703" t="s">
        <v>155</v>
      </c>
      <c r="I3703">
        <f t="shared" si="171"/>
        <v>0</v>
      </c>
      <c r="J3703">
        <f t="shared" si="172"/>
        <v>0</v>
      </c>
      <c r="L3703" t="str">
        <f t="shared" si="173"/>
        <v>5253SWANPORT</v>
      </c>
      <c r="M3703" t="s">
        <v>3992</v>
      </c>
    </row>
    <row r="3704" spans="1:13">
      <c r="A3704" t="s">
        <v>4442</v>
      </c>
      <c r="B3704" t="s">
        <v>4460</v>
      </c>
      <c r="C3704" t="s">
        <v>112</v>
      </c>
      <c r="D3704">
        <v>3</v>
      </c>
      <c r="E3704">
        <v>0</v>
      </c>
      <c r="F3704">
        <v>0</v>
      </c>
      <c r="H3704" t="s">
        <v>155</v>
      </c>
      <c r="I3704">
        <f t="shared" si="171"/>
        <v>0</v>
      </c>
      <c r="J3704">
        <f t="shared" si="172"/>
        <v>0</v>
      </c>
      <c r="L3704" t="str">
        <f t="shared" si="173"/>
        <v>5253TOORA</v>
      </c>
      <c r="M3704" t="s">
        <v>3992</v>
      </c>
    </row>
    <row r="3705" spans="1:13">
      <c r="A3705" t="s">
        <v>4442</v>
      </c>
      <c r="B3705" t="s">
        <v>4461</v>
      </c>
      <c r="C3705" t="s">
        <v>112</v>
      </c>
      <c r="D3705">
        <v>3</v>
      </c>
      <c r="E3705">
        <v>0</v>
      </c>
      <c r="F3705">
        <v>0</v>
      </c>
      <c r="H3705" t="s">
        <v>155</v>
      </c>
      <c r="I3705">
        <f t="shared" si="171"/>
        <v>0</v>
      </c>
      <c r="J3705">
        <f t="shared" si="172"/>
        <v>0</v>
      </c>
      <c r="L3705" t="str">
        <f t="shared" si="173"/>
        <v>5253WHITE HILL</v>
      </c>
      <c r="M3705" t="s">
        <v>3992</v>
      </c>
    </row>
    <row r="3706" spans="1:13">
      <c r="A3706" t="s">
        <v>4442</v>
      </c>
      <c r="B3706" t="s">
        <v>4462</v>
      </c>
      <c r="C3706" t="s">
        <v>112</v>
      </c>
      <c r="D3706">
        <v>3</v>
      </c>
      <c r="E3706">
        <v>0</v>
      </c>
      <c r="F3706">
        <v>0</v>
      </c>
      <c r="H3706" t="s">
        <v>155</v>
      </c>
      <c r="I3706">
        <f t="shared" si="171"/>
        <v>0</v>
      </c>
      <c r="J3706">
        <f t="shared" si="172"/>
        <v>0</v>
      </c>
      <c r="L3706" t="str">
        <f t="shared" si="173"/>
        <v>5253WHITE SANDS</v>
      </c>
      <c r="M3706" t="s">
        <v>3992</v>
      </c>
    </row>
    <row r="3707" spans="1:13">
      <c r="A3707" t="s">
        <v>4442</v>
      </c>
      <c r="B3707" t="s">
        <v>4463</v>
      </c>
      <c r="C3707" t="s">
        <v>112</v>
      </c>
      <c r="D3707">
        <v>4</v>
      </c>
      <c r="E3707">
        <v>0</v>
      </c>
      <c r="F3707">
        <v>0</v>
      </c>
      <c r="H3707" t="s">
        <v>155</v>
      </c>
      <c r="I3707">
        <f t="shared" si="171"/>
        <v>0</v>
      </c>
      <c r="J3707">
        <f t="shared" si="172"/>
        <v>0</v>
      </c>
      <c r="L3707" t="str">
        <f t="shared" si="173"/>
        <v>5253WILLOW BANKS</v>
      </c>
      <c r="M3707" t="s">
        <v>3992</v>
      </c>
    </row>
    <row r="3708" spans="1:13">
      <c r="A3708" t="s">
        <v>4442</v>
      </c>
      <c r="B3708" t="s">
        <v>4464</v>
      </c>
      <c r="C3708" t="s">
        <v>112</v>
      </c>
      <c r="D3708">
        <v>4</v>
      </c>
      <c r="E3708">
        <v>0</v>
      </c>
      <c r="F3708">
        <v>0</v>
      </c>
      <c r="H3708" t="s">
        <v>155</v>
      </c>
      <c r="I3708">
        <f t="shared" si="171"/>
        <v>0</v>
      </c>
      <c r="J3708">
        <f t="shared" si="172"/>
        <v>0</v>
      </c>
      <c r="L3708" t="str">
        <f t="shared" si="173"/>
        <v>5253WOODS POINT</v>
      </c>
      <c r="M3708" t="s">
        <v>3992</v>
      </c>
    </row>
    <row r="3709" spans="1:13">
      <c r="A3709" t="s">
        <v>4465</v>
      </c>
      <c r="B3709" t="s">
        <v>4466</v>
      </c>
      <c r="C3709" t="s">
        <v>112</v>
      </c>
      <c r="D3709">
        <v>4</v>
      </c>
      <c r="E3709">
        <v>0</v>
      </c>
      <c r="F3709">
        <v>0</v>
      </c>
      <c r="H3709" t="s">
        <v>155</v>
      </c>
      <c r="I3709">
        <f t="shared" si="171"/>
        <v>0</v>
      </c>
      <c r="J3709">
        <f t="shared" si="172"/>
        <v>0</v>
      </c>
      <c r="L3709" t="str">
        <f t="shared" si="173"/>
        <v>5252HAY VALLEY</v>
      </c>
      <c r="M3709" t="s">
        <v>4428</v>
      </c>
    </row>
    <row r="3710" spans="1:13">
      <c r="A3710" t="s">
        <v>4465</v>
      </c>
      <c r="B3710" t="s">
        <v>4467</v>
      </c>
      <c r="C3710" t="s">
        <v>112</v>
      </c>
      <c r="D3710">
        <v>3</v>
      </c>
      <c r="E3710">
        <v>0</v>
      </c>
      <c r="F3710">
        <v>0</v>
      </c>
      <c r="H3710" t="s">
        <v>155</v>
      </c>
      <c r="I3710">
        <f t="shared" si="171"/>
        <v>0</v>
      </c>
      <c r="J3710">
        <f t="shared" si="172"/>
        <v>0</v>
      </c>
      <c r="L3710" t="str">
        <f t="shared" si="173"/>
        <v>5252KANMANTOO</v>
      </c>
      <c r="M3710" t="s">
        <v>4428</v>
      </c>
    </row>
    <row r="3711" spans="1:13">
      <c r="A3711" t="s">
        <v>4465</v>
      </c>
      <c r="B3711" t="s">
        <v>4468</v>
      </c>
      <c r="C3711" t="s">
        <v>112</v>
      </c>
      <c r="D3711">
        <v>2</v>
      </c>
      <c r="E3711">
        <v>0</v>
      </c>
      <c r="F3711">
        <v>2</v>
      </c>
      <c r="H3711" t="s">
        <v>155</v>
      </c>
      <c r="I3711">
        <f t="shared" si="171"/>
        <v>0</v>
      </c>
      <c r="J3711">
        <f t="shared" si="172"/>
        <v>0</v>
      </c>
      <c r="L3711" t="str">
        <f t="shared" si="173"/>
        <v>5252BRUKUNGA</v>
      </c>
      <c r="M3711" t="s">
        <v>4428</v>
      </c>
    </row>
    <row r="3712" spans="1:13">
      <c r="A3712" t="s">
        <v>4465</v>
      </c>
      <c r="B3712" t="s">
        <v>4469</v>
      </c>
      <c r="C3712" t="s">
        <v>112</v>
      </c>
      <c r="D3712">
        <v>2</v>
      </c>
      <c r="E3712">
        <v>0</v>
      </c>
      <c r="F3712">
        <v>2</v>
      </c>
      <c r="H3712" t="s">
        <v>155</v>
      </c>
      <c r="I3712">
        <f t="shared" si="171"/>
        <v>0</v>
      </c>
      <c r="J3712">
        <f t="shared" si="172"/>
        <v>0</v>
      </c>
      <c r="L3712" t="str">
        <f t="shared" si="173"/>
        <v>5252DAWESLEY</v>
      </c>
      <c r="M3712" t="s">
        <v>4428</v>
      </c>
    </row>
    <row r="3713" spans="1:13">
      <c r="A3713" t="s">
        <v>4465</v>
      </c>
      <c r="B3713" t="s">
        <v>4470</v>
      </c>
      <c r="C3713" t="s">
        <v>112</v>
      </c>
      <c r="D3713">
        <v>2</v>
      </c>
      <c r="E3713">
        <v>0</v>
      </c>
      <c r="F3713">
        <v>2</v>
      </c>
      <c r="H3713" t="s">
        <v>155</v>
      </c>
      <c r="I3713">
        <f t="shared" si="171"/>
        <v>0</v>
      </c>
      <c r="J3713">
        <f t="shared" si="172"/>
        <v>0</v>
      </c>
      <c r="L3713" t="str">
        <f t="shared" si="173"/>
        <v>5252NAIRNE</v>
      </c>
      <c r="M3713" t="s">
        <v>4428</v>
      </c>
    </row>
    <row r="3714" spans="1:13">
      <c r="A3714" t="s">
        <v>4471</v>
      </c>
      <c r="B3714" t="s">
        <v>4472</v>
      </c>
      <c r="C3714" t="s">
        <v>112</v>
      </c>
      <c r="D3714">
        <v>4</v>
      </c>
      <c r="E3714">
        <v>0</v>
      </c>
      <c r="F3714">
        <v>0</v>
      </c>
      <c r="H3714" t="s">
        <v>155</v>
      </c>
      <c r="I3714">
        <f t="shared" ref="I3714:I3777" si="174">IF(ISERROR(VLOOKUP(A3714,SelPostCode,1,FALSE)),0,1)</f>
        <v>0</v>
      </c>
      <c r="J3714">
        <f t="shared" ref="J3714:J3777" si="175">IF(I3714=0,0,IF(ISERROR(VLOOKUP(B3714,SelSuburb,1,FALSE)),0,1))</f>
        <v>0</v>
      </c>
      <c r="L3714" t="str">
        <f t="shared" ref="L3714:L3777" si="176">CONCATENATE(A3714,B3714)</f>
        <v>5251MOUNT BARKER SPRINGS</v>
      </c>
      <c r="M3714" t="s">
        <v>4428</v>
      </c>
    </row>
    <row r="3715" spans="1:13">
      <c r="A3715" t="s">
        <v>4471</v>
      </c>
      <c r="B3715" t="s">
        <v>4473</v>
      </c>
      <c r="C3715" t="s">
        <v>112</v>
      </c>
      <c r="D3715">
        <v>4</v>
      </c>
      <c r="E3715">
        <v>0</v>
      </c>
      <c r="F3715">
        <v>0</v>
      </c>
      <c r="H3715" t="s">
        <v>155</v>
      </c>
      <c r="I3715">
        <f t="shared" si="174"/>
        <v>0</v>
      </c>
      <c r="J3715">
        <f t="shared" si="175"/>
        <v>0</v>
      </c>
      <c r="L3715" t="str">
        <f t="shared" si="176"/>
        <v>5251MOUNT BARKER SUMMIT</v>
      </c>
      <c r="M3715" t="s">
        <v>4428</v>
      </c>
    </row>
    <row r="3716" spans="1:13">
      <c r="A3716" t="s">
        <v>4471</v>
      </c>
      <c r="B3716" t="s">
        <v>4474</v>
      </c>
      <c r="C3716" t="s">
        <v>112</v>
      </c>
      <c r="D3716">
        <v>2</v>
      </c>
      <c r="E3716">
        <v>0</v>
      </c>
      <c r="F3716">
        <v>2</v>
      </c>
      <c r="H3716" t="s">
        <v>155</v>
      </c>
      <c r="I3716">
        <f t="shared" si="174"/>
        <v>0</v>
      </c>
      <c r="J3716">
        <f t="shared" si="175"/>
        <v>0</v>
      </c>
      <c r="L3716" t="str">
        <f t="shared" si="176"/>
        <v>5251BUGLE RANGES</v>
      </c>
      <c r="M3716" t="s">
        <v>4428</v>
      </c>
    </row>
    <row r="3717" spans="1:13">
      <c r="A3717" t="s">
        <v>4471</v>
      </c>
      <c r="B3717" t="s">
        <v>2341</v>
      </c>
      <c r="C3717" t="s">
        <v>112</v>
      </c>
      <c r="D3717">
        <v>1</v>
      </c>
      <c r="E3717">
        <v>0</v>
      </c>
      <c r="F3717">
        <v>2</v>
      </c>
      <c r="H3717" t="s">
        <v>155</v>
      </c>
      <c r="I3717">
        <f t="shared" si="174"/>
        <v>0</v>
      </c>
      <c r="J3717">
        <f t="shared" si="175"/>
        <v>0</v>
      </c>
      <c r="L3717" t="str">
        <f t="shared" si="176"/>
        <v>5251MOUNT BARKER</v>
      </c>
      <c r="M3717" t="s">
        <v>4428</v>
      </c>
    </row>
    <row r="3718" spans="1:13">
      <c r="A3718" t="s">
        <v>4471</v>
      </c>
      <c r="B3718" t="s">
        <v>4475</v>
      </c>
      <c r="C3718" t="s">
        <v>112</v>
      </c>
      <c r="D3718">
        <v>1</v>
      </c>
      <c r="E3718">
        <v>0</v>
      </c>
      <c r="F3718">
        <v>2</v>
      </c>
      <c r="H3718" t="s">
        <v>155</v>
      </c>
      <c r="I3718">
        <f t="shared" si="174"/>
        <v>0</v>
      </c>
      <c r="J3718">
        <f t="shared" si="175"/>
        <v>0</v>
      </c>
      <c r="L3718" t="str">
        <f t="shared" si="176"/>
        <v>5251MOUNT BARKER JUNCTION</v>
      </c>
      <c r="M3718" t="s">
        <v>4428</v>
      </c>
    </row>
    <row r="3719" spans="1:13">
      <c r="A3719" t="s">
        <v>4471</v>
      </c>
      <c r="B3719" t="s">
        <v>4476</v>
      </c>
      <c r="C3719" t="s">
        <v>112</v>
      </c>
      <c r="D3719">
        <v>2</v>
      </c>
      <c r="E3719">
        <v>0</v>
      </c>
      <c r="F3719">
        <v>2</v>
      </c>
      <c r="H3719" t="s">
        <v>155</v>
      </c>
      <c r="I3719">
        <f t="shared" si="174"/>
        <v>0</v>
      </c>
      <c r="J3719">
        <f t="shared" si="175"/>
        <v>0</v>
      </c>
      <c r="L3719" t="str">
        <f t="shared" si="176"/>
        <v>5251WISTOW</v>
      </c>
      <c r="M3719" t="s">
        <v>4428</v>
      </c>
    </row>
    <row r="3720" spans="1:13">
      <c r="A3720" t="s">
        <v>4477</v>
      </c>
      <c r="B3720" t="s">
        <v>4478</v>
      </c>
      <c r="C3720" t="s">
        <v>112</v>
      </c>
      <c r="D3720">
        <v>4</v>
      </c>
      <c r="E3720">
        <v>0</v>
      </c>
      <c r="F3720">
        <v>0</v>
      </c>
      <c r="H3720" t="s">
        <v>155</v>
      </c>
      <c r="I3720">
        <f t="shared" si="174"/>
        <v>0</v>
      </c>
      <c r="J3720">
        <f t="shared" si="175"/>
        <v>0</v>
      </c>
      <c r="L3720" t="str">
        <f t="shared" si="176"/>
        <v>5250BLAKISTON</v>
      </c>
      <c r="M3720" t="s">
        <v>4428</v>
      </c>
    </row>
    <row r="3721" spans="1:13">
      <c r="A3721" t="s">
        <v>4477</v>
      </c>
      <c r="B3721" t="s">
        <v>4479</v>
      </c>
      <c r="C3721" t="s">
        <v>112</v>
      </c>
      <c r="D3721">
        <v>4</v>
      </c>
      <c r="E3721">
        <v>0</v>
      </c>
      <c r="F3721">
        <v>0</v>
      </c>
      <c r="H3721" t="s">
        <v>155</v>
      </c>
      <c r="I3721">
        <f t="shared" si="174"/>
        <v>0</v>
      </c>
      <c r="J3721">
        <f t="shared" si="175"/>
        <v>0</v>
      </c>
      <c r="L3721" t="str">
        <f t="shared" si="176"/>
        <v>5250TOTNESS</v>
      </c>
      <c r="M3721" t="s">
        <v>4428</v>
      </c>
    </row>
    <row r="3722" spans="1:13">
      <c r="A3722" t="s">
        <v>4477</v>
      </c>
      <c r="B3722" t="s">
        <v>4480</v>
      </c>
      <c r="C3722" t="s">
        <v>112</v>
      </c>
      <c r="D3722">
        <v>1</v>
      </c>
      <c r="E3722">
        <v>0</v>
      </c>
      <c r="F3722">
        <v>2</v>
      </c>
      <c r="H3722" t="s">
        <v>155</v>
      </c>
      <c r="I3722">
        <f t="shared" si="174"/>
        <v>0</v>
      </c>
      <c r="J3722">
        <f t="shared" si="175"/>
        <v>0</v>
      </c>
      <c r="L3722" t="str">
        <f t="shared" si="176"/>
        <v>5250LITTLEHAMPTON</v>
      </c>
      <c r="M3722" t="s">
        <v>4428</v>
      </c>
    </row>
    <row r="3723" spans="1:13">
      <c r="A3723" t="s">
        <v>4481</v>
      </c>
      <c r="B3723" t="s">
        <v>4482</v>
      </c>
      <c r="C3723" t="s">
        <v>112</v>
      </c>
      <c r="D3723">
        <v>4</v>
      </c>
      <c r="E3723">
        <v>0</v>
      </c>
      <c r="F3723">
        <v>0</v>
      </c>
      <c r="H3723" t="s">
        <v>155</v>
      </c>
      <c r="I3723">
        <f t="shared" si="174"/>
        <v>0</v>
      </c>
      <c r="J3723">
        <f t="shared" si="175"/>
        <v>0</v>
      </c>
      <c r="L3723" t="str">
        <f t="shared" si="176"/>
        <v>5246WOODHOUSE</v>
      </c>
      <c r="M3723" t="e">
        <v>#N/A</v>
      </c>
    </row>
    <row r="3724" spans="1:13">
      <c r="A3724" t="s">
        <v>4483</v>
      </c>
      <c r="B3724" t="s">
        <v>4484</v>
      </c>
      <c r="C3724" t="s">
        <v>112</v>
      </c>
      <c r="D3724">
        <v>4</v>
      </c>
      <c r="E3724">
        <v>0</v>
      </c>
      <c r="F3724">
        <v>0</v>
      </c>
      <c r="H3724" t="s">
        <v>103</v>
      </c>
      <c r="I3724">
        <f t="shared" si="174"/>
        <v>0</v>
      </c>
      <c r="J3724">
        <f t="shared" si="175"/>
        <v>0</v>
      </c>
      <c r="L3724" t="str">
        <f t="shared" si="176"/>
        <v>5245PAECHTOWN</v>
      </c>
      <c r="M3724" t="s">
        <v>4428</v>
      </c>
    </row>
    <row r="3725" spans="1:13">
      <c r="A3725" t="s">
        <v>4483</v>
      </c>
      <c r="B3725" t="s">
        <v>4485</v>
      </c>
      <c r="C3725" t="s">
        <v>112</v>
      </c>
      <c r="D3725">
        <v>1</v>
      </c>
      <c r="E3725">
        <v>0</v>
      </c>
      <c r="F3725">
        <v>2</v>
      </c>
      <c r="H3725" t="s">
        <v>103</v>
      </c>
      <c r="I3725">
        <f t="shared" si="174"/>
        <v>0</v>
      </c>
      <c r="J3725">
        <f t="shared" si="175"/>
        <v>0</v>
      </c>
      <c r="L3725" t="str">
        <f t="shared" si="176"/>
        <v>5245HAHNDORF</v>
      </c>
      <c r="M3725" t="s">
        <v>4428</v>
      </c>
    </row>
    <row r="3726" spans="1:13">
      <c r="A3726" t="s">
        <v>4483</v>
      </c>
      <c r="B3726" t="s">
        <v>4486</v>
      </c>
      <c r="C3726" t="s">
        <v>112</v>
      </c>
      <c r="D3726">
        <v>1</v>
      </c>
      <c r="E3726">
        <v>0</v>
      </c>
      <c r="F3726">
        <v>2</v>
      </c>
      <c r="H3726" t="s">
        <v>103</v>
      </c>
      <c r="I3726">
        <f t="shared" si="174"/>
        <v>0</v>
      </c>
      <c r="J3726">
        <f t="shared" si="175"/>
        <v>0</v>
      </c>
      <c r="L3726" t="str">
        <f t="shared" si="176"/>
        <v>5245VERDUN</v>
      </c>
      <c r="M3726" t="s">
        <v>4428</v>
      </c>
    </row>
    <row r="3727" spans="1:13">
      <c r="A3727" t="s">
        <v>4487</v>
      </c>
      <c r="B3727" t="s">
        <v>4488</v>
      </c>
      <c r="C3727" t="s">
        <v>112</v>
      </c>
      <c r="D3727">
        <v>4</v>
      </c>
      <c r="E3727">
        <v>0</v>
      </c>
      <c r="F3727">
        <v>0</v>
      </c>
      <c r="H3727" t="s">
        <v>155</v>
      </c>
      <c r="I3727">
        <f t="shared" si="174"/>
        <v>0</v>
      </c>
      <c r="J3727">
        <f t="shared" si="175"/>
        <v>0</v>
      </c>
      <c r="L3727" t="str">
        <f t="shared" si="176"/>
        <v>5244HARROGATE</v>
      </c>
      <c r="M3727" t="s">
        <v>4428</v>
      </c>
    </row>
    <row r="3728" spans="1:13">
      <c r="A3728" t="s">
        <v>4487</v>
      </c>
      <c r="B3728" t="s">
        <v>4489</v>
      </c>
      <c r="C3728" t="s">
        <v>112</v>
      </c>
      <c r="D3728">
        <v>2</v>
      </c>
      <c r="E3728">
        <v>0</v>
      </c>
      <c r="F3728">
        <v>2</v>
      </c>
      <c r="H3728" t="s">
        <v>155</v>
      </c>
      <c r="I3728">
        <f t="shared" si="174"/>
        <v>0</v>
      </c>
      <c r="J3728">
        <f t="shared" si="175"/>
        <v>0</v>
      </c>
      <c r="L3728" t="str">
        <f t="shared" si="176"/>
        <v>5244CHARLESTON</v>
      </c>
      <c r="M3728" t="s">
        <v>4428</v>
      </c>
    </row>
    <row r="3729" spans="1:13">
      <c r="A3729" t="s">
        <v>4487</v>
      </c>
      <c r="B3729" t="s">
        <v>4490</v>
      </c>
      <c r="C3729" t="s">
        <v>112</v>
      </c>
      <c r="D3729">
        <v>2</v>
      </c>
      <c r="E3729">
        <v>0</v>
      </c>
      <c r="F3729">
        <v>2</v>
      </c>
      <c r="H3729" t="s">
        <v>155</v>
      </c>
      <c r="I3729">
        <f t="shared" si="174"/>
        <v>0</v>
      </c>
      <c r="J3729">
        <f t="shared" si="175"/>
        <v>0</v>
      </c>
      <c r="L3729" t="str">
        <f t="shared" si="176"/>
        <v>5244INVERBRACKIE</v>
      </c>
      <c r="M3729" t="s">
        <v>4428</v>
      </c>
    </row>
    <row r="3730" spans="1:13">
      <c r="A3730" t="s">
        <v>4487</v>
      </c>
      <c r="B3730" t="s">
        <v>4491</v>
      </c>
      <c r="C3730" t="s">
        <v>112</v>
      </c>
      <c r="D3730">
        <v>2</v>
      </c>
      <c r="E3730">
        <v>0</v>
      </c>
      <c r="F3730">
        <v>2</v>
      </c>
      <c r="H3730" t="s">
        <v>155</v>
      </c>
      <c r="I3730">
        <f t="shared" si="174"/>
        <v>0</v>
      </c>
      <c r="J3730">
        <f t="shared" si="175"/>
        <v>0</v>
      </c>
      <c r="L3730" t="str">
        <f t="shared" si="176"/>
        <v>5244MOUNT TORRENS</v>
      </c>
      <c r="M3730" t="s">
        <v>4428</v>
      </c>
    </row>
    <row r="3731" spans="1:13">
      <c r="A3731" t="s">
        <v>4487</v>
      </c>
      <c r="B3731" t="s">
        <v>4492</v>
      </c>
      <c r="C3731" t="s">
        <v>112</v>
      </c>
      <c r="D3731">
        <v>2</v>
      </c>
      <c r="E3731">
        <v>0</v>
      </c>
      <c r="F3731">
        <v>2</v>
      </c>
      <c r="H3731" t="s">
        <v>155</v>
      </c>
      <c r="I3731">
        <f t="shared" si="174"/>
        <v>0</v>
      </c>
      <c r="J3731">
        <f t="shared" si="175"/>
        <v>0</v>
      </c>
      <c r="L3731" t="str">
        <f t="shared" si="176"/>
        <v>5244WOODSIDE</v>
      </c>
      <c r="M3731" t="s">
        <v>4428</v>
      </c>
    </row>
    <row r="3732" spans="1:13">
      <c r="A3732" t="s">
        <v>4493</v>
      </c>
      <c r="B3732" t="s">
        <v>4494</v>
      </c>
      <c r="C3732" t="s">
        <v>112</v>
      </c>
      <c r="D3732">
        <v>2</v>
      </c>
      <c r="E3732">
        <v>0</v>
      </c>
      <c r="F3732">
        <v>2</v>
      </c>
      <c r="H3732" t="s">
        <v>155</v>
      </c>
      <c r="I3732">
        <f t="shared" si="174"/>
        <v>0</v>
      </c>
      <c r="J3732">
        <f t="shared" si="175"/>
        <v>0</v>
      </c>
      <c r="L3732" t="str">
        <f t="shared" si="176"/>
        <v>5243OAKBANK</v>
      </c>
      <c r="M3732" t="s">
        <v>4428</v>
      </c>
    </row>
    <row r="3733" spans="1:13">
      <c r="A3733" t="s">
        <v>4495</v>
      </c>
      <c r="B3733" t="s">
        <v>4496</v>
      </c>
      <c r="C3733" t="s">
        <v>112</v>
      </c>
      <c r="D3733">
        <v>2</v>
      </c>
      <c r="E3733">
        <v>0</v>
      </c>
      <c r="F3733">
        <v>2</v>
      </c>
      <c r="H3733" t="s">
        <v>155</v>
      </c>
      <c r="I3733">
        <f t="shared" si="174"/>
        <v>0</v>
      </c>
      <c r="J3733">
        <f t="shared" si="175"/>
        <v>0</v>
      </c>
      <c r="L3733" t="str">
        <f t="shared" si="176"/>
        <v>5242BALHANNAH</v>
      </c>
      <c r="M3733" t="s">
        <v>4428</v>
      </c>
    </row>
    <row r="3734" spans="1:13">
      <c r="A3734" t="s">
        <v>4497</v>
      </c>
      <c r="B3734" t="s">
        <v>4498</v>
      </c>
      <c r="C3734" t="s">
        <v>112</v>
      </c>
      <c r="D3734">
        <v>2</v>
      </c>
      <c r="E3734">
        <v>0</v>
      </c>
      <c r="F3734">
        <v>2</v>
      </c>
      <c r="H3734" t="s">
        <v>155</v>
      </c>
      <c r="I3734">
        <f t="shared" si="174"/>
        <v>0</v>
      </c>
      <c r="J3734">
        <f t="shared" si="175"/>
        <v>0</v>
      </c>
      <c r="L3734" t="str">
        <f t="shared" si="176"/>
        <v>5241LOBETHAL</v>
      </c>
      <c r="M3734" t="s">
        <v>4428</v>
      </c>
    </row>
    <row r="3735" spans="1:13">
      <c r="A3735" t="s">
        <v>4499</v>
      </c>
      <c r="B3735" t="s">
        <v>4500</v>
      </c>
      <c r="C3735" t="s">
        <v>112</v>
      </c>
      <c r="D3735">
        <v>2</v>
      </c>
      <c r="E3735">
        <v>0</v>
      </c>
      <c r="F3735">
        <v>2</v>
      </c>
      <c r="H3735" t="s">
        <v>155</v>
      </c>
      <c r="I3735">
        <f t="shared" si="174"/>
        <v>0</v>
      </c>
      <c r="J3735">
        <f t="shared" si="175"/>
        <v>0</v>
      </c>
      <c r="L3735" t="str">
        <f t="shared" si="176"/>
        <v>5240LENSWOOD</v>
      </c>
      <c r="M3735" t="s">
        <v>4428</v>
      </c>
    </row>
    <row r="3736" spans="1:13">
      <c r="A3736" t="s">
        <v>4501</v>
      </c>
      <c r="B3736" t="s">
        <v>4502</v>
      </c>
      <c r="C3736" t="s">
        <v>112</v>
      </c>
      <c r="D3736">
        <v>4</v>
      </c>
      <c r="E3736">
        <v>0</v>
      </c>
      <c r="F3736">
        <v>0</v>
      </c>
      <c r="H3736" t="s">
        <v>155</v>
      </c>
      <c r="I3736">
        <f t="shared" si="174"/>
        <v>0</v>
      </c>
      <c r="J3736">
        <f t="shared" si="175"/>
        <v>0</v>
      </c>
      <c r="L3736" t="str">
        <f t="shared" si="176"/>
        <v>5238ANGAS VALLEY</v>
      </c>
      <c r="M3736" t="s">
        <v>3992</v>
      </c>
    </row>
    <row r="3737" spans="1:13">
      <c r="A3737" t="s">
        <v>4501</v>
      </c>
      <c r="B3737" t="s">
        <v>4503</v>
      </c>
      <c r="C3737" t="s">
        <v>112</v>
      </c>
      <c r="D3737">
        <v>4</v>
      </c>
      <c r="E3737">
        <v>0</v>
      </c>
      <c r="F3737">
        <v>0</v>
      </c>
      <c r="H3737" t="s">
        <v>155</v>
      </c>
      <c r="I3737">
        <f t="shared" si="174"/>
        <v>0</v>
      </c>
      <c r="J3737">
        <f t="shared" si="175"/>
        <v>0</v>
      </c>
      <c r="L3737" t="str">
        <f t="shared" si="176"/>
        <v>5238BIG BEND</v>
      </c>
      <c r="M3737" t="s">
        <v>3992</v>
      </c>
    </row>
    <row r="3738" spans="1:13">
      <c r="A3738" t="s">
        <v>4501</v>
      </c>
      <c r="B3738" t="s">
        <v>4504</v>
      </c>
      <c r="C3738" t="s">
        <v>112</v>
      </c>
      <c r="D3738">
        <v>4</v>
      </c>
      <c r="E3738">
        <v>0</v>
      </c>
      <c r="F3738">
        <v>0</v>
      </c>
      <c r="H3738" t="s">
        <v>155</v>
      </c>
      <c r="I3738">
        <f t="shared" si="174"/>
        <v>0</v>
      </c>
      <c r="J3738">
        <f t="shared" si="175"/>
        <v>0</v>
      </c>
      <c r="L3738" t="str">
        <f t="shared" si="176"/>
        <v>5238BOLTO</v>
      </c>
      <c r="M3738" t="s">
        <v>3992</v>
      </c>
    </row>
    <row r="3739" spans="1:13">
      <c r="A3739" t="s">
        <v>4501</v>
      </c>
      <c r="B3739" t="s">
        <v>4505</v>
      </c>
      <c r="C3739" t="s">
        <v>112</v>
      </c>
      <c r="D3739">
        <v>4</v>
      </c>
      <c r="E3739">
        <v>0</v>
      </c>
      <c r="F3739">
        <v>0</v>
      </c>
      <c r="H3739" t="s">
        <v>155</v>
      </c>
      <c r="I3739">
        <f t="shared" si="174"/>
        <v>0</v>
      </c>
      <c r="J3739">
        <f t="shared" si="175"/>
        <v>0</v>
      </c>
      <c r="L3739" t="str">
        <f t="shared" si="176"/>
        <v>5238BONYTHON</v>
      </c>
      <c r="M3739" t="s">
        <v>3992</v>
      </c>
    </row>
    <row r="3740" spans="1:13">
      <c r="A3740" t="s">
        <v>4501</v>
      </c>
      <c r="B3740" t="s">
        <v>4506</v>
      </c>
      <c r="C3740" t="s">
        <v>112</v>
      </c>
      <c r="D3740">
        <v>4</v>
      </c>
      <c r="E3740">
        <v>0</v>
      </c>
      <c r="F3740">
        <v>0</v>
      </c>
      <c r="H3740" t="s">
        <v>155</v>
      </c>
      <c r="I3740">
        <f t="shared" si="174"/>
        <v>0</v>
      </c>
      <c r="J3740">
        <f t="shared" si="175"/>
        <v>0</v>
      </c>
      <c r="L3740" t="str">
        <f t="shared" si="176"/>
        <v>5238BOWHILL</v>
      </c>
      <c r="M3740" t="s">
        <v>3992</v>
      </c>
    </row>
    <row r="3741" spans="1:13">
      <c r="A3741" t="s">
        <v>4501</v>
      </c>
      <c r="B3741" t="s">
        <v>4507</v>
      </c>
      <c r="C3741" t="s">
        <v>112</v>
      </c>
      <c r="D3741">
        <v>4</v>
      </c>
      <c r="E3741">
        <v>0</v>
      </c>
      <c r="F3741">
        <v>0</v>
      </c>
      <c r="H3741" t="s">
        <v>155</v>
      </c>
      <c r="I3741">
        <f t="shared" si="174"/>
        <v>0</v>
      </c>
      <c r="J3741">
        <f t="shared" si="175"/>
        <v>0</v>
      </c>
      <c r="L3741" t="str">
        <f t="shared" si="176"/>
        <v>5238CAURNAMONT</v>
      </c>
      <c r="M3741" t="s">
        <v>3992</v>
      </c>
    </row>
    <row r="3742" spans="1:13">
      <c r="A3742" t="s">
        <v>4501</v>
      </c>
      <c r="B3742" t="s">
        <v>4508</v>
      </c>
      <c r="C3742" t="s">
        <v>112</v>
      </c>
      <c r="D3742">
        <v>4</v>
      </c>
      <c r="E3742">
        <v>0</v>
      </c>
      <c r="F3742">
        <v>0</v>
      </c>
      <c r="H3742" t="s">
        <v>155</v>
      </c>
      <c r="I3742">
        <f t="shared" si="174"/>
        <v>0</v>
      </c>
      <c r="J3742">
        <f t="shared" si="175"/>
        <v>0</v>
      </c>
      <c r="L3742" t="str">
        <f t="shared" si="176"/>
        <v>5238CLAYPANS</v>
      </c>
      <c r="M3742" t="s">
        <v>3992</v>
      </c>
    </row>
    <row r="3743" spans="1:13">
      <c r="A3743" t="s">
        <v>4501</v>
      </c>
      <c r="B3743" t="s">
        <v>4509</v>
      </c>
      <c r="C3743" t="s">
        <v>112</v>
      </c>
      <c r="D3743">
        <v>4</v>
      </c>
      <c r="E3743">
        <v>0</v>
      </c>
      <c r="F3743">
        <v>0</v>
      </c>
      <c r="H3743" t="s">
        <v>155</v>
      </c>
      <c r="I3743">
        <f t="shared" si="174"/>
        <v>0</v>
      </c>
      <c r="J3743">
        <f t="shared" si="175"/>
        <v>0</v>
      </c>
      <c r="L3743" t="str">
        <f t="shared" si="176"/>
        <v>5238COOLCHA</v>
      </c>
      <c r="M3743" t="s">
        <v>3992</v>
      </c>
    </row>
    <row r="3744" spans="1:13">
      <c r="A3744" t="s">
        <v>4501</v>
      </c>
      <c r="B3744" t="s">
        <v>4510</v>
      </c>
      <c r="C3744" t="s">
        <v>112</v>
      </c>
      <c r="D3744">
        <v>4</v>
      </c>
      <c r="E3744">
        <v>0</v>
      </c>
      <c r="F3744">
        <v>0</v>
      </c>
      <c r="H3744" t="s">
        <v>155</v>
      </c>
      <c r="I3744">
        <f t="shared" si="174"/>
        <v>0</v>
      </c>
      <c r="J3744">
        <f t="shared" si="175"/>
        <v>0</v>
      </c>
      <c r="L3744" t="str">
        <f t="shared" si="176"/>
        <v>5238COWIRRA</v>
      </c>
      <c r="M3744" t="s">
        <v>3992</v>
      </c>
    </row>
    <row r="3745" spans="1:13">
      <c r="A3745" t="s">
        <v>4501</v>
      </c>
      <c r="B3745" t="s">
        <v>4511</v>
      </c>
      <c r="C3745" t="s">
        <v>112</v>
      </c>
      <c r="D3745">
        <v>4</v>
      </c>
      <c r="E3745">
        <v>0</v>
      </c>
      <c r="F3745">
        <v>0</v>
      </c>
      <c r="H3745" t="s">
        <v>155</v>
      </c>
      <c r="I3745">
        <f t="shared" si="174"/>
        <v>0</v>
      </c>
      <c r="J3745">
        <f t="shared" si="175"/>
        <v>0</v>
      </c>
      <c r="L3745" t="str">
        <f t="shared" si="176"/>
        <v>5238FIVE MILES</v>
      </c>
      <c r="M3745" t="s">
        <v>3992</v>
      </c>
    </row>
    <row r="3746" spans="1:13">
      <c r="A3746" t="s">
        <v>4501</v>
      </c>
      <c r="B3746" t="s">
        <v>4512</v>
      </c>
      <c r="C3746" t="s">
        <v>112</v>
      </c>
      <c r="D3746">
        <v>4</v>
      </c>
      <c r="E3746">
        <v>0</v>
      </c>
      <c r="F3746">
        <v>0</v>
      </c>
      <c r="H3746" t="s">
        <v>155</v>
      </c>
      <c r="I3746">
        <f t="shared" si="174"/>
        <v>0</v>
      </c>
      <c r="J3746">
        <f t="shared" si="175"/>
        <v>0</v>
      </c>
      <c r="L3746" t="str">
        <f t="shared" si="176"/>
        <v>5238FORSTER</v>
      </c>
      <c r="M3746" t="s">
        <v>3992</v>
      </c>
    </row>
    <row r="3747" spans="1:13">
      <c r="A3747" t="s">
        <v>4501</v>
      </c>
      <c r="B3747" t="s">
        <v>4513</v>
      </c>
      <c r="C3747" t="s">
        <v>112</v>
      </c>
      <c r="D3747">
        <v>4</v>
      </c>
      <c r="E3747">
        <v>0</v>
      </c>
      <c r="F3747">
        <v>0</v>
      </c>
      <c r="H3747" t="s">
        <v>155</v>
      </c>
      <c r="I3747">
        <f t="shared" si="174"/>
        <v>0</v>
      </c>
      <c r="J3747">
        <f t="shared" si="175"/>
        <v>0</v>
      </c>
      <c r="L3747" t="str">
        <f t="shared" si="176"/>
        <v>5238FRAHNS</v>
      </c>
      <c r="M3747" t="s">
        <v>3992</v>
      </c>
    </row>
    <row r="3748" spans="1:13">
      <c r="A3748" t="s">
        <v>4501</v>
      </c>
      <c r="B3748" t="s">
        <v>4514</v>
      </c>
      <c r="C3748" t="s">
        <v>112</v>
      </c>
      <c r="D3748">
        <v>4</v>
      </c>
      <c r="E3748">
        <v>0</v>
      </c>
      <c r="F3748">
        <v>0</v>
      </c>
      <c r="H3748" t="s">
        <v>155</v>
      </c>
      <c r="I3748">
        <f t="shared" si="174"/>
        <v>0</v>
      </c>
      <c r="J3748">
        <f t="shared" si="175"/>
        <v>0</v>
      </c>
      <c r="L3748" t="str">
        <f t="shared" si="176"/>
        <v>5238FRAYVILLE</v>
      </c>
      <c r="M3748" t="s">
        <v>3992</v>
      </c>
    </row>
    <row r="3749" spans="1:13">
      <c r="A3749" t="s">
        <v>4501</v>
      </c>
      <c r="B3749" t="s">
        <v>4515</v>
      </c>
      <c r="C3749" t="s">
        <v>112</v>
      </c>
      <c r="D3749">
        <v>4</v>
      </c>
      <c r="E3749">
        <v>0</v>
      </c>
      <c r="F3749">
        <v>0</v>
      </c>
      <c r="H3749" t="s">
        <v>155</v>
      </c>
      <c r="I3749">
        <f t="shared" si="174"/>
        <v>0</v>
      </c>
      <c r="J3749">
        <f t="shared" si="175"/>
        <v>0</v>
      </c>
      <c r="L3749" t="str">
        <f t="shared" si="176"/>
        <v>5238JULANKA HOLDINGS</v>
      </c>
      <c r="M3749" t="s">
        <v>3992</v>
      </c>
    </row>
    <row r="3750" spans="1:13">
      <c r="A3750" t="s">
        <v>4501</v>
      </c>
      <c r="B3750" t="s">
        <v>4516</v>
      </c>
      <c r="C3750" t="s">
        <v>112</v>
      </c>
      <c r="D3750">
        <v>4</v>
      </c>
      <c r="E3750">
        <v>0</v>
      </c>
      <c r="F3750">
        <v>0</v>
      </c>
      <c r="H3750" t="s">
        <v>155</v>
      </c>
      <c r="I3750">
        <f t="shared" si="174"/>
        <v>0</v>
      </c>
      <c r="J3750">
        <f t="shared" si="175"/>
        <v>0</v>
      </c>
      <c r="L3750" t="str">
        <f t="shared" si="176"/>
        <v>5238LAKE CARLET</v>
      </c>
      <c r="M3750" t="s">
        <v>3992</v>
      </c>
    </row>
    <row r="3751" spans="1:13">
      <c r="A3751" t="s">
        <v>4501</v>
      </c>
      <c r="B3751" t="s">
        <v>4517</v>
      </c>
      <c r="C3751" t="s">
        <v>112</v>
      </c>
      <c r="D3751">
        <v>4</v>
      </c>
      <c r="E3751">
        <v>0</v>
      </c>
      <c r="F3751">
        <v>0</v>
      </c>
      <c r="H3751" t="s">
        <v>155</v>
      </c>
      <c r="I3751">
        <f t="shared" si="174"/>
        <v>0</v>
      </c>
      <c r="J3751">
        <f t="shared" si="175"/>
        <v>0</v>
      </c>
      <c r="L3751" t="str">
        <f t="shared" si="176"/>
        <v>5238MANNUM</v>
      </c>
      <c r="M3751" t="s">
        <v>3992</v>
      </c>
    </row>
    <row r="3752" spans="1:13">
      <c r="A3752" t="s">
        <v>4501</v>
      </c>
      <c r="B3752" t="s">
        <v>4518</v>
      </c>
      <c r="C3752" t="s">
        <v>112</v>
      </c>
      <c r="D3752">
        <v>4</v>
      </c>
      <c r="E3752">
        <v>0</v>
      </c>
      <c r="F3752">
        <v>0</v>
      </c>
      <c r="H3752" t="s">
        <v>155</v>
      </c>
      <c r="I3752">
        <f t="shared" si="174"/>
        <v>0</v>
      </c>
      <c r="J3752">
        <f t="shared" si="175"/>
        <v>0</v>
      </c>
      <c r="L3752" t="str">
        <f t="shared" si="176"/>
        <v>5238NILDOTTIE</v>
      </c>
      <c r="M3752" t="s">
        <v>3992</v>
      </c>
    </row>
    <row r="3753" spans="1:13">
      <c r="A3753" t="s">
        <v>4501</v>
      </c>
      <c r="B3753" t="s">
        <v>4519</v>
      </c>
      <c r="C3753" t="s">
        <v>112</v>
      </c>
      <c r="D3753">
        <v>4</v>
      </c>
      <c r="E3753">
        <v>0</v>
      </c>
      <c r="F3753">
        <v>0</v>
      </c>
      <c r="H3753" t="s">
        <v>155</v>
      </c>
      <c r="I3753">
        <f t="shared" si="174"/>
        <v>0</v>
      </c>
      <c r="J3753">
        <f t="shared" si="175"/>
        <v>0</v>
      </c>
      <c r="L3753" t="str">
        <f t="shared" si="176"/>
        <v>5238OLD TEAL FLAT</v>
      </c>
      <c r="M3753" t="s">
        <v>3992</v>
      </c>
    </row>
    <row r="3754" spans="1:13">
      <c r="A3754" t="s">
        <v>4501</v>
      </c>
      <c r="B3754" t="s">
        <v>4520</v>
      </c>
      <c r="C3754" t="s">
        <v>112</v>
      </c>
      <c r="D3754">
        <v>4</v>
      </c>
      <c r="E3754">
        <v>0</v>
      </c>
      <c r="F3754">
        <v>0</v>
      </c>
      <c r="H3754" t="s">
        <v>155</v>
      </c>
      <c r="I3754">
        <f t="shared" si="174"/>
        <v>0</v>
      </c>
      <c r="J3754">
        <f t="shared" si="175"/>
        <v>0</v>
      </c>
      <c r="L3754" t="str">
        <f t="shared" si="176"/>
        <v>5238PELLARING FLAT</v>
      </c>
      <c r="M3754" t="s">
        <v>3992</v>
      </c>
    </row>
    <row r="3755" spans="1:13">
      <c r="A3755" t="s">
        <v>4501</v>
      </c>
      <c r="B3755" t="s">
        <v>4521</v>
      </c>
      <c r="C3755" t="s">
        <v>112</v>
      </c>
      <c r="D3755">
        <v>4</v>
      </c>
      <c r="E3755">
        <v>0</v>
      </c>
      <c r="F3755">
        <v>0</v>
      </c>
      <c r="H3755" t="s">
        <v>155</v>
      </c>
      <c r="I3755">
        <f t="shared" si="174"/>
        <v>0</v>
      </c>
      <c r="J3755">
        <f t="shared" si="175"/>
        <v>0</v>
      </c>
      <c r="L3755" t="str">
        <f t="shared" si="176"/>
        <v>5238POMPOOTA</v>
      </c>
      <c r="M3755" t="s">
        <v>3992</v>
      </c>
    </row>
    <row r="3756" spans="1:13">
      <c r="A3756" t="s">
        <v>4501</v>
      </c>
      <c r="B3756" t="s">
        <v>4522</v>
      </c>
      <c r="C3756" t="s">
        <v>112</v>
      </c>
      <c r="D3756">
        <v>4</v>
      </c>
      <c r="E3756">
        <v>0</v>
      </c>
      <c r="F3756">
        <v>0</v>
      </c>
      <c r="H3756" t="s">
        <v>155</v>
      </c>
      <c r="I3756">
        <f t="shared" si="174"/>
        <v>0</v>
      </c>
      <c r="J3756">
        <f t="shared" si="175"/>
        <v>0</v>
      </c>
      <c r="L3756" t="str">
        <f t="shared" si="176"/>
        <v>5238PONDE</v>
      </c>
      <c r="M3756" t="s">
        <v>3992</v>
      </c>
    </row>
    <row r="3757" spans="1:13">
      <c r="A3757" t="s">
        <v>4501</v>
      </c>
      <c r="B3757" t="s">
        <v>4523</v>
      </c>
      <c r="C3757" t="s">
        <v>112</v>
      </c>
      <c r="D3757">
        <v>4</v>
      </c>
      <c r="E3757">
        <v>0</v>
      </c>
      <c r="F3757">
        <v>0</v>
      </c>
      <c r="H3757" t="s">
        <v>155</v>
      </c>
      <c r="I3757">
        <f t="shared" si="174"/>
        <v>0</v>
      </c>
      <c r="J3757">
        <f t="shared" si="175"/>
        <v>0</v>
      </c>
      <c r="L3757" t="str">
        <f t="shared" si="176"/>
        <v>5238PORT MANNUM</v>
      </c>
      <c r="M3757" t="s">
        <v>3992</v>
      </c>
    </row>
    <row r="3758" spans="1:13">
      <c r="A3758" t="s">
        <v>4501</v>
      </c>
      <c r="B3758" t="s">
        <v>4524</v>
      </c>
      <c r="C3758" t="s">
        <v>112</v>
      </c>
      <c r="D3758">
        <v>4</v>
      </c>
      <c r="E3758">
        <v>0</v>
      </c>
      <c r="F3758">
        <v>0</v>
      </c>
      <c r="H3758" t="s">
        <v>155</v>
      </c>
      <c r="I3758">
        <f t="shared" si="174"/>
        <v>0</v>
      </c>
      <c r="J3758">
        <f t="shared" si="175"/>
        <v>0</v>
      </c>
      <c r="L3758" t="str">
        <f t="shared" si="176"/>
        <v>5238PUNTHARI</v>
      </c>
      <c r="M3758" t="s">
        <v>3992</v>
      </c>
    </row>
    <row r="3759" spans="1:13">
      <c r="A3759" t="s">
        <v>4501</v>
      </c>
      <c r="B3759" t="s">
        <v>4525</v>
      </c>
      <c r="C3759" t="s">
        <v>112</v>
      </c>
      <c r="D3759">
        <v>4</v>
      </c>
      <c r="E3759">
        <v>0</v>
      </c>
      <c r="F3759">
        <v>0</v>
      </c>
      <c r="H3759" t="s">
        <v>155</v>
      </c>
      <c r="I3759">
        <f t="shared" si="174"/>
        <v>0</v>
      </c>
      <c r="J3759">
        <f t="shared" si="175"/>
        <v>0</v>
      </c>
      <c r="L3759" t="str">
        <f t="shared" si="176"/>
        <v>5238PURNONG</v>
      </c>
      <c r="M3759" t="s">
        <v>3992</v>
      </c>
    </row>
    <row r="3760" spans="1:13">
      <c r="A3760" t="s">
        <v>4501</v>
      </c>
      <c r="B3760" t="s">
        <v>4526</v>
      </c>
      <c r="C3760" t="s">
        <v>112</v>
      </c>
      <c r="D3760">
        <v>4</v>
      </c>
      <c r="E3760">
        <v>0</v>
      </c>
      <c r="F3760">
        <v>0</v>
      </c>
      <c r="H3760" t="s">
        <v>155</v>
      </c>
      <c r="I3760">
        <f t="shared" si="174"/>
        <v>0</v>
      </c>
      <c r="J3760">
        <f t="shared" si="175"/>
        <v>0</v>
      </c>
      <c r="L3760" t="str">
        <f t="shared" si="176"/>
        <v>5238PURNONG LANDING</v>
      </c>
      <c r="M3760" t="s">
        <v>3992</v>
      </c>
    </row>
    <row r="3761" spans="1:13">
      <c r="A3761" t="s">
        <v>4501</v>
      </c>
      <c r="B3761" t="s">
        <v>4527</v>
      </c>
      <c r="C3761" t="s">
        <v>112</v>
      </c>
      <c r="D3761">
        <v>4</v>
      </c>
      <c r="E3761">
        <v>0</v>
      </c>
      <c r="F3761">
        <v>0</v>
      </c>
      <c r="H3761" t="s">
        <v>155</v>
      </c>
      <c r="I3761">
        <f t="shared" si="174"/>
        <v>0</v>
      </c>
      <c r="J3761">
        <f t="shared" si="175"/>
        <v>0</v>
      </c>
      <c r="L3761" t="str">
        <f t="shared" si="176"/>
        <v>5238ROCKY POINT</v>
      </c>
      <c r="M3761" t="s">
        <v>3992</v>
      </c>
    </row>
    <row r="3762" spans="1:13">
      <c r="A3762" t="s">
        <v>4501</v>
      </c>
      <c r="B3762" t="s">
        <v>4528</v>
      </c>
      <c r="C3762" t="s">
        <v>112</v>
      </c>
      <c r="D3762">
        <v>4</v>
      </c>
      <c r="E3762">
        <v>0</v>
      </c>
      <c r="F3762">
        <v>0</v>
      </c>
      <c r="H3762" t="s">
        <v>155</v>
      </c>
      <c r="I3762">
        <f t="shared" si="174"/>
        <v>0</v>
      </c>
      <c r="J3762">
        <f t="shared" si="175"/>
        <v>0</v>
      </c>
      <c r="L3762" t="str">
        <f t="shared" si="176"/>
        <v>5238TEAL FLAT</v>
      </c>
      <c r="M3762" t="s">
        <v>3992</v>
      </c>
    </row>
    <row r="3763" spans="1:13">
      <c r="A3763" t="s">
        <v>4501</v>
      </c>
      <c r="B3763" t="s">
        <v>4529</v>
      </c>
      <c r="C3763" t="s">
        <v>112</v>
      </c>
      <c r="D3763">
        <v>4</v>
      </c>
      <c r="E3763">
        <v>0</v>
      </c>
      <c r="F3763">
        <v>0</v>
      </c>
      <c r="H3763" t="s">
        <v>155</v>
      </c>
      <c r="I3763">
        <f t="shared" si="174"/>
        <v>0</v>
      </c>
      <c r="J3763">
        <f t="shared" si="175"/>
        <v>0</v>
      </c>
      <c r="L3763" t="str">
        <f t="shared" si="176"/>
        <v>5238WALKER FLAT</v>
      </c>
      <c r="M3763" t="s">
        <v>3992</v>
      </c>
    </row>
    <row r="3764" spans="1:13">
      <c r="A3764" t="s">
        <v>4501</v>
      </c>
      <c r="B3764" t="s">
        <v>4530</v>
      </c>
      <c r="C3764" t="s">
        <v>112</v>
      </c>
      <c r="D3764">
        <v>4</v>
      </c>
      <c r="E3764">
        <v>0</v>
      </c>
      <c r="F3764">
        <v>0</v>
      </c>
      <c r="H3764" t="s">
        <v>155</v>
      </c>
      <c r="I3764">
        <f t="shared" si="174"/>
        <v>0</v>
      </c>
      <c r="J3764">
        <f t="shared" si="175"/>
        <v>0</v>
      </c>
      <c r="L3764" t="str">
        <f t="shared" si="176"/>
        <v>5238WALL FLAT</v>
      </c>
      <c r="M3764" t="s">
        <v>3992</v>
      </c>
    </row>
    <row r="3765" spans="1:13">
      <c r="A3765" t="s">
        <v>4501</v>
      </c>
      <c r="B3765" t="s">
        <v>4531</v>
      </c>
      <c r="C3765" t="s">
        <v>112</v>
      </c>
      <c r="D3765">
        <v>4</v>
      </c>
      <c r="E3765">
        <v>0</v>
      </c>
      <c r="F3765">
        <v>0</v>
      </c>
      <c r="H3765" t="s">
        <v>155</v>
      </c>
      <c r="I3765">
        <f t="shared" si="174"/>
        <v>0</v>
      </c>
      <c r="J3765">
        <f t="shared" si="175"/>
        <v>0</v>
      </c>
      <c r="L3765" t="str">
        <f t="shared" si="176"/>
        <v>5238WONGULLA</v>
      </c>
      <c r="M3765" t="s">
        <v>3992</v>
      </c>
    </row>
    <row r="3766" spans="1:13">
      <c r="A3766" t="s">
        <v>4501</v>
      </c>
      <c r="B3766" t="s">
        <v>4532</v>
      </c>
      <c r="C3766" t="s">
        <v>112</v>
      </c>
      <c r="D3766">
        <v>4</v>
      </c>
      <c r="E3766">
        <v>0</v>
      </c>
      <c r="F3766">
        <v>0</v>
      </c>
      <c r="H3766" t="s">
        <v>155</v>
      </c>
      <c r="I3766">
        <f t="shared" si="174"/>
        <v>0</v>
      </c>
      <c r="J3766">
        <f t="shared" si="175"/>
        <v>0</v>
      </c>
      <c r="L3766" t="str">
        <f t="shared" si="176"/>
        <v>5238WOODLANE</v>
      </c>
      <c r="M3766" t="s">
        <v>3992</v>
      </c>
    </row>
    <row r="3767" spans="1:13">
      <c r="A3767" t="s">
        <v>4501</v>
      </c>
      <c r="B3767" t="s">
        <v>4533</v>
      </c>
      <c r="C3767" t="s">
        <v>112</v>
      </c>
      <c r="D3767">
        <v>4</v>
      </c>
      <c r="E3767">
        <v>0</v>
      </c>
      <c r="F3767">
        <v>0</v>
      </c>
      <c r="H3767" t="s">
        <v>155</v>
      </c>
      <c r="I3767">
        <f t="shared" si="174"/>
        <v>0</v>
      </c>
      <c r="J3767">
        <f t="shared" si="175"/>
        <v>0</v>
      </c>
      <c r="L3767" t="str">
        <f t="shared" si="176"/>
        <v>5238YOUNGHUSBAND</v>
      </c>
      <c r="M3767" t="s">
        <v>3992</v>
      </c>
    </row>
    <row r="3768" spans="1:13">
      <c r="A3768" t="s">
        <v>4501</v>
      </c>
      <c r="B3768" t="s">
        <v>4534</v>
      </c>
      <c r="C3768" t="s">
        <v>112</v>
      </c>
      <c r="D3768">
        <v>4</v>
      </c>
      <c r="E3768">
        <v>0</v>
      </c>
      <c r="F3768">
        <v>0</v>
      </c>
      <c r="H3768" t="s">
        <v>155</v>
      </c>
      <c r="I3768">
        <f t="shared" si="174"/>
        <v>0</v>
      </c>
      <c r="J3768">
        <f t="shared" si="175"/>
        <v>0</v>
      </c>
      <c r="L3768" t="str">
        <f t="shared" si="176"/>
        <v>5238YOUNGHUSBAND HOLDINGS</v>
      </c>
      <c r="M3768" t="s">
        <v>3992</v>
      </c>
    </row>
    <row r="3769" spans="1:13">
      <c r="A3769" t="s">
        <v>4535</v>
      </c>
      <c r="B3769" t="s">
        <v>4536</v>
      </c>
      <c r="C3769" t="s">
        <v>112</v>
      </c>
      <c r="D3769">
        <v>4</v>
      </c>
      <c r="E3769">
        <v>0</v>
      </c>
      <c r="F3769">
        <v>0</v>
      </c>
      <c r="H3769" t="s">
        <v>155</v>
      </c>
      <c r="I3769">
        <f t="shared" si="174"/>
        <v>0</v>
      </c>
      <c r="J3769">
        <f t="shared" si="175"/>
        <v>0</v>
      </c>
      <c r="L3769" t="str">
        <f t="shared" si="176"/>
        <v>5237APAMURRA</v>
      </c>
      <c r="M3769" t="s">
        <v>3992</v>
      </c>
    </row>
    <row r="3770" spans="1:13">
      <c r="A3770" t="s">
        <v>4535</v>
      </c>
      <c r="B3770" t="s">
        <v>4537</v>
      </c>
      <c r="C3770" t="s">
        <v>112</v>
      </c>
      <c r="D3770">
        <v>4</v>
      </c>
      <c r="E3770">
        <v>0</v>
      </c>
      <c r="F3770">
        <v>0</v>
      </c>
      <c r="H3770" t="s">
        <v>155</v>
      </c>
      <c r="I3770">
        <f t="shared" si="174"/>
        <v>0</v>
      </c>
      <c r="J3770">
        <f t="shared" si="175"/>
        <v>0</v>
      </c>
      <c r="L3770" t="str">
        <f t="shared" si="176"/>
        <v>5237MILENDELLA</v>
      </c>
      <c r="M3770" t="s">
        <v>3992</v>
      </c>
    </row>
    <row r="3771" spans="1:13">
      <c r="A3771" t="s">
        <v>4535</v>
      </c>
      <c r="B3771" t="s">
        <v>2720</v>
      </c>
      <c r="C3771" t="s">
        <v>112</v>
      </c>
      <c r="D3771">
        <v>4</v>
      </c>
      <c r="E3771">
        <v>0</v>
      </c>
      <c r="F3771">
        <v>0</v>
      </c>
      <c r="H3771" t="s">
        <v>155</v>
      </c>
      <c r="I3771">
        <f t="shared" si="174"/>
        <v>0</v>
      </c>
      <c r="J3771">
        <f t="shared" si="175"/>
        <v>0</v>
      </c>
      <c r="L3771" t="str">
        <f t="shared" si="176"/>
        <v>5237PALMER</v>
      </c>
      <c r="M3771" t="s">
        <v>3992</v>
      </c>
    </row>
    <row r="3772" spans="1:13">
      <c r="A3772" t="s">
        <v>4535</v>
      </c>
      <c r="B3772" t="s">
        <v>4538</v>
      </c>
      <c r="C3772" t="s">
        <v>112</v>
      </c>
      <c r="D3772">
        <v>4</v>
      </c>
      <c r="E3772">
        <v>0</v>
      </c>
      <c r="F3772">
        <v>0</v>
      </c>
      <c r="H3772" t="s">
        <v>155</v>
      </c>
      <c r="I3772">
        <f t="shared" si="174"/>
        <v>0</v>
      </c>
      <c r="J3772">
        <f t="shared" si="175"/>
        <v>0</v>
      </c>
      <c r="L3772" t="str">
        <f t="shared" si="176"/>
        <v>5237SANDERSTON</v>
      </c>
      <c r="M3772" t="s">
        <v>3992</v>
      </c>
    </row>
    <row r="3773" spans="1:13">
      <c r="A3773" t="s">
        <v>4539</v>
      </c>
      <c r="B3773" t="s">
        <v>4540</v>
      </c>
      <c r="C3773" t="s">
        <v>112</v>
      </c>
      <c r="D3773">
        <v>4</v>
      </c>
      <c r="E3773">
        <v>0</v>
      </c>
      <c r="F3773">
        <v>0</v>
      </c>
      <c r="H3773" t="s">
        <v>155</v>
      </c>
      <c r="I3773">
        <f t="shared" si="174"/>
        <v>0</v>
      </c>
      <c r="J3773">
        <f t="shared" si="175"/>
        <v>0</v>
      </c>
      <c r="L3773" t="str">
        <f t="shared" si="176"/>
        <v>5236TUNGKILLO</v>
      </c>
      <c r="M3773" t="s">
        <v>3992</v>
      </c>
    </row>
    <row r="3774" spans="1:13">
      <c r="A3774" t="s">
        <v>4541</v>
      </c>
      <c r="B3774" t="s">
        <v>4542</v>
      </c>
      <c r="C3774" t="s">
        <v>112</v>
      </c>
      <c r="D3774">
        <v>4</v>
      </c>
      <c r="E3774">
        <v>0</v>
      </c>
      <c r="F3774">
        <v>0</v>
      </c>
      <c r="H3774" t="s">
        <v>155</v>
      </c>
      <c r="I3774">
        <f t="shared" si="174"/>
        <v>0</v>
      </c>
      <c r="J3774">
        <f t="shared" si="175"/>
        <v>0</v>
      </c>
      <c r="L3774" t="str">
        <f t="shared" si="176"/>
        <v>5235EDEN VALLEY</v>
      </c>
      <c r="M3774" t="s">
        <v>4428</v>
      </c>
    </row>
    <row r="3775" spans="1:13">
      <c r="A3775" t="s">
        <v>4541</v>
      </c>
      <c r="B3775" t="s">
        <v>2906</v>
      </c>
      <c r="C3775" t="s">
        <v>112</v>
      </c>
      <c r="D3775">
        <v>4</v>
      </c>
      <c r="E3775">
        <v>0</v>
      </c>
      <c r="F3775">
        <v>0</v>
      </c>
      <c r="H3775" t="s">
        <v>155</v>
      </c>
      <c r="I3775">
        <f t="shared" si="174"/>
        <v>0</v>
      </c>
      <c r="J3775">
        <f t="shared" si="175"/>
        <v>0</v>
      </c>
      <c r="L3775" t="str">
        <f t="shared" si="176"/>
        <v>5235MOUNT PLEASANT</v>
      </c>
      <c r="M3775" t="s">
        <v>4428</v>
      </c>
    </row>
    <row r="3776" spans="1:13">
      <c r="A3776" t="s">
        <v>4541</v>
      </c>
      <c r="B3776" t="s">
        <v>4543</v>
      </c>
      <c r="C3776" t="s">
        <v>112</v>
      </c>
      <c r="D3776">
        <v>4</v>
      </c>
      <c r="E3776">
        <v>0</v>
      </c>
      <c r="F3776">
        <v>0</v>
      </c>
      <c r="H3776" t="s">
        <v>155</v>
      </c>
      <c r="I3776">
        <f t="shared" si="174"/>
        <v>0</v>
      </c>
      <c r="J3776">
        <f t="shared" si="175"/>
        <v>0</v>
      </c>
      <c r="L3776" t="str">
        <f t="shared" si="176"/>
        <v>5235SPRINGTON</v>
      </c>
      <c r="M3776" t="s">
        <v>4428</v>
      </c>
    </row>
    <row r="3777" spans="1:13">
      <c r="A3777" t="s">
        <v>4541</v>
      </c>
      <c r="B3777" t="s">
        <v>4544</v>
      </c>
      <c r="C3777" t="s">
        <v>112</v>
      </c>
      <c r="D3777">
        <v>4</v>
      </c>
      <c r="E3777">
        <v>0</v>
      </c>
      <c r="F3777">
        <v>0</v>
      </c>
      <c r="H3777" t="s">
        <v>155</v>
      </c>
      <c r="I3777">
        <f t="shared" si="174"/>
        <v>0</v>
      </c>
      <c r="J3777">
        <f t="shared" si="175"/>
        <v>0</v>
      </c>
      <c r="L3777" t="str">
        <f t="shared" si="176"/>
        <v>5235TAUNTON</v>
      </c>
      <c r="M3777" t="s">
        <v>4428</v>
      </c>
    </row>
    <row r="3778" spans="1:13">
      <c r="A3778" t="s">
        <v>4541</v>
      </c>
      <c r="B3778" t="s">
        <v>4545</v>
      </c>
      <c r="C3778" t="s">
        <v>112</v>
      </c>
      <c r="D3778">
        <v>2</v>
      </c>
      <c r="E3778">
        <v>0</v>
      </c>
      <c r="F3778">
        <v>2</v>
      </c>
      <c r="H3778" t="s">
        <v>155</v>
      </c>
      <c r="I3778">
        <f t="shared" ref="I3778:I3841" si="177">IF(ISERROR(VLOOKUP(A3778,SelPostCode,1,FALSE)),0,1)</f>
        <v>0</v>
      </c>
      <c r="J3778">
        <f t="shared" ref="J3778:J3841" si="178">IF(I3778=0,0,IF(ISERROR(VLOOKUP(B3778,SelSuburb,1,FALSE)),0,1))</f>
        <v>0</v>
      </c>
      <c r="L3778" t="str">
        <f t="shared" ref="L3778:L3841" si="179">CONCATENATE(A3778,B3778)</f>
        <v>5235CROMER</v>
      </c>
      <c r="M3778" t="s">
        <v>4428</v>
      </c>
    </row>
    <row r="3779" spans="1:13">
      <c r="A3779" t="s">
        <v>4546</v>
      </c>
      <c r="B3779" t="s">
        <v>4547</v>
      </c>
      <c r="C3779" t="s">
        <v>112</v>
      </c>
      <c r="D3779">
        <v>2</v>
      </c>
      <c r="E3779">
        <v>0</v>
      </c>
      <c r="F3779">
        <v>2</v>
      </c>
      <c r="H3779" t="s">
        <v>103</v>
      </c>
      <c r="I3779">
        <f t="shared" si="177"/>
        <v>0</v>
      </c>
      <c r="J3779">
        <f t="shared" si="178"/>
        <v>0</v>
      </c>
      <c r="L3779" t="str">
        <f t="shared" si="179"/>
        <v>5234BIRDWOOD</v>
      </c>
      <c r="M3779" t="s">
        <v>4428</v>
      </c>
    </row>
    <row r="3780" spans="1:13">
      <c r="A3780" t="s">
        <v>4548</v>
      </c>
      <c r="B3780" t="s">
        <v>4549</v>
      </c>
      <c r="C3780" t="s">
        <v>112</v>
      </c>
      <c r="D3780">
        <v>2</v>
      </c>
      <c r="E3780">
        <v>0</v>
      </c>
      <c r="F3780">
        <v>2</v>
      </c>
      <c r="H3780" t="s">
        <v>155</v>
      </c>
      <c r="I3780">
        <f t="shared" si="177"/>
        <v>0</v>
      </c>
      <c r="J3780">
        <f t="shared" si="178"/>
        <v>0</v>
      </c>
      <c r="L3780" t="str">
        <f t="shared" si="179"/>
        <v>5233FORRESTON</v>
      </c>
      <c r="M3780" t="s">
        <v>4428</v>
      </c>
    </row>
    <row r="3781" spans="1:13">
      <c r="A3781" t="s">
        <v>4548</v>
      </c>
      <c r="B3781" t="s">
        <v>4550</v>
      </c>
      <c r="C3781" t="s">
        <v>112</v>
      </c>
      <c r="D3781">
        <v>2</v>
      </c>
      <c r="E3781">
        <v>0</v>
      </c>
      <c r="F3781">
        <v>2</v>
      </c>
      <c r="H3781" t="s">
        <v>155</v>
      </c>
      <c r="I3781">
        <f t="shared" si="177"/>
        <v>0</v>
      </c>
      <c r="J3781">
        <f t="shared" si="178"/>
        <v>0</v>
      </c>
      <c r="L3781" t="str">
        <f t="shared" si="179"/>
        <v>5233GUMERACHA</v>
      </c>
      <c r="M3781" t="s">
        <v>4428</v>
      </c>
    </row>
    <row r="3782" spans="1:13">
      <c r="A3782" t="s">
        <v>4548</v>
      </c>
      <c r="B3782" t="s">
        <v>4551</v>
      </c>
      <c r="C3782" t="s">
        <v>112</v>
      </c>
      <c r="D3782">
        <v>2</v>
      </c>
      <c r="E3782">
        <v>0</v>
      </c>
      <c r="F3782">
        <v>2</v>
      </c>
      <c r="H3782" t="s">
        <v>155</v>
      </c>
      <c r="I3782">
        <f t="shared" si="177"/>
        <v>0</v>
      </c>
      <c r="J3782">
        <f t="shared" si="178"/>
        <v>0</v>
      </c>
      <c r="L3782" t="str">
        <f t="shared" si="179"/>
        <v>5233WARREN</v>
      </c>
      <c r="M3782" t="s">
        <v>4428</v>
      </c>
    </row>
    <row r="3783" spans="1:13">
      <c r="A3783" t="s">
        <v>4552</v>
      </c>
      <c r="B3783" t="s">
        <v>4553</v>
      </c>
      <c r="C3783" t="s">
        <v>112</v>
      </c>
      <c r="D3783">
        <v>1</v>
      </c>
      <c r="E3783">
        <v>0</v>
      </c>
      <c r="F3783">
        <v>2</v>
      </c>
      <c r="H3783" t="s">
        <v>155</v>
      </c>
      <c r="I3783">
        <f t="shared" si="177"/>
        <v>0</v>
      </c>
      <c r="J3783">
        <f t="shared" si="178"/>
        <v>0</v>
      </c>
      <c r="L3783" t="str">
        <f t="shared" si="179"/>
        <v>5232CUDLEE CREEK</v>
      </c>
      <c r="M3783" t="s">
        <v>4428</v>
      </c>
    </row>
    <row r="3784" spans="1:13">
      <c r="A3784" t="s">
        <v>4554</v>
      </c>
      <c r="B3784" t="s">
        <v>4555</v>
      </c>
      <c r="C3784" t="s">
        <v>112</v>
      </c>
      <c r="D3784">
        <v>4</v>
      </c>
      <c r="E3784">
        <v>0</v>
      </c>
      <c r="F3784">
        <v>0</v>
      </c>
      <c r="H3784" t="s">
        <v>155</v>
      </c>
      <c r="I3784">
        <f t="shared" si="177"/>
        <v>0</v>
      </c>
      <c r="J3784">
        <f t="shared" si="178"/>
        <v>0</v>
      </c>
      <c r="L3784" t="str">
        <f t="shared" si="179"/>
        <v>5231CHAIN OF PONDS</v>
      </c>
      <c r="M3784" t="s">
        <v>4428</v>
      </c>
    </row>
    <row r="3785" spans="1:13">
      <c r="A3785" t="s">
        <v>4554</v>
      </c>
      <c r="B3785" t="s">
        <v>2299</v>
      </c>
      <c r="C3785" t="s">
        <v>112</v>
      </c>
      <c r="D3785">
        <v>4</v>
      </c>
      <c r="E3785">
        <v>0</v>
      </c>
      <c r="F3785">
        <v>0</v>
      </c>
      <c r="H3785" t="s">
        <v>155</v>
      </c>
      <c r="I3785">
        <f t="shared" si="177"/>
        <v>0</v>
      </c>
      <c r="J3785">
        <f t="shared" si="178"/>
        <v>0</v>
      </c>
      <c r="L3785" t="str">
        <f t="shared" si="179"/>
        <v>5231MILLBROOK</v>
      </c>
      <c r="M3785" t="s">
        <v>4428</v>
      </c>
    </row>
    <row r="3786" spans="1:13">
      <c r="A3786" t="s">
        <v>4554</v>
      </c>
      <c r="B3786" t="s">
        <v>4556</v>
      </c>
      <c r="C3786" t="s">
        <v>112</v>
      </c>
      <c r="D3786">
        <v>1</v>
      </c>
      <c r="E3786">
        <v>0</v>
      </c>
      <c r="F3786">
        <v>2</v>
      </c>
      <c r="H3786" t="s">
        <v>155</v>
      </c>
      <c r="I3786">
        <f t="shared" si="177"/>
        <v>0</v>
      </c>
      <c r="J3786">
        <f t="shared" si="178"/>
        <v>0</v>
      </c>
      <c r="L3786" t="str">
        <f t="shared" si="179"/>
        <v>5231KERSBROOK</v>
      </c>
      <c r="M3786" t="s">
        <v>4428</v>
      </c>
    </row>
    <row r="3787" spans="1:13">
      <c r="A3787" t="s">
        <v>4557</v>
      </c>
      <c r="B3787" t="s">
        <v>4558</v>
      </c>
      <c r="C3787" t="s">
        <v>112</v>
      </c>
      <c r="D3787">
        <v>4</v>
      </c>
      <c r="E3787">
        <v>0</v>
      </c>
      <c r="F3787">
        <v>0</v>
      </c>
      <c r="H3787" t="s">
        <v>103</v>
      </c>
      <c r="I3787">
        <f t="shared" si="177"/>
        <v>0</v>
      </c>
      <c r="J3787">
        <f t="shared" si="178"/>
        <v>0</v>
      </c>
      <c r="L3787" t="str">
        <f t="shared" si="179"/>
        <v>5223BAY OF SHOALS</v>
      </c>
      <c r="M3787" t="s">
        <v>3992</v>
      </c>
    </row>
    <row r="3788" spans="1:13">
      <c r="A3788" t="s">
        <v>4557</v>
      </c>
      <c r="B3788" t="s">
        <v>4559</v>
      </c>
      <c r="C3788" t="s">
        <v>112</v>
      </c>
      <c r="D3788">
        <v>4</v>
      </c>
      <c r="E3788">
        <v>0</v>
      </c>
      <c r="F3788">
        <v>0</v>
      </c>
      <c r="H3788" t="s">
        <v>103</v>
      </c>
      <c r="I3788">
        <f t="shared" si="177"/>
        <v>0</v>
      </c>
      <c r="J3788">
        <f t="shared" si="178"/>
        <v>0</v>
      </c>
      <c r="L3788" t="str">
        <f t="shared" si="179"/>
        <v>5223BIRCHMORE</v>
      </c>
      <c r="M3788" t="s">
        <v>3992</v>
      </c>
    </row>
    <row r="3789" spans="1:13">
      <c r="A3789" t="s">
        <v>4557</v>
      </c>
      <c r="B3789" t="s">
        <v>4560</v>
      </c>
      <c r="C3789" t="s">
        <v>112</v>
      </c>
      <c r="D3789">
        <v>4</v>
      </c>
      <c r="E3789">
        <v>0</v>
      </c>
      <c r="F3789">
        <v>0</v>
      </c>
      <c r="H3789" t="s">
        <v>103</v>
      </c>
      <c r="I3789">
        <f t="shared" si="177"/>
        <v>0</v>
      </c>
      <c r="J3789">
        <f t="shared" si="178"/>
        <v>0</v>
      </c>
      <c r="L3789" t="str">
        <f t="shared" si="179"/>
        <v>5223BROWNLOW KI</v>
      </c>
      <c r="M3789" t="s">
        <v>3992</v>
      </c>
    </row>
    <row r="3790" spans="1:13">
      <c r="A3790" t="s">
        <v>4557</v>
      </c>
      <c r="B3790" t="s">
        <v>4561</v>
      </c>
      <c r="C3790" t="s">
        <v>112</v>
      </c>
      <c r="D3790">
        <v>4</v>
      </c>
      <c r="E3790">
        <v>0</v>
      </c>
      <c r="F3790">
        <v>0</v>
      </c>
      <c r="H3790" t="s">
        <v>103</v>
      </c>
      <c r="I3790">
        <f t="shared" si="177"/>
        <v>0</v>
      </c>
      <c r="J3790">
        <f t="shared" si="178"/>
        <v>0</v>
      </c>
      <c r="L3790" t="str">
        <f t="shared" si="179"/>
        <v>5223CAPE BORDA</v>
      </c>
      <c r="M3790" t="s">
        <v>3992</v>
      </c>
    </row>
    <row r="3791" spans="1:13">
      <c r="A3791" t="s">
        <v>4557</v>
      </c>
      <c r="B3791" t="s">
        <v>4562</v>
      </c>
      <c r="C3791" t="s">
        <v>112</v>
      </c>
      <c r="D3791">
        <v>4</v>
      </c>
      <c r="E3791">
        <v>0</v>
      </c>
      <c r="F3791">
        <v>0</v>
      </c>
      <c r="H3791" t="s">
        <v>103</v>
      </c>
      <c r="I3791">
        <f t="shared" si="177"/>
        <v>0</v>
      </c>
      <c r="J3791">
        <f t="shared" si="178"/>
        <v>0</v>
      </c>
      <c r="L3791" t="str">
        <f t="shared" si="179"/>
        <v>5223CASSINI</v>
      </c>
      <c r="M3791" t="s">
        <v>3992</v>
      </c>
    </row>
    <row r="3792" spans="1:13">
      <c r="A3792" t="s">
        <v>4557</v>
      </c>
      <c r="B3792" t="s">
        <v>4563</v>
      </c>
      <c r="C3792" t="s">
        <v>112</v>
      </c>
      <c r="D3792">
        <v>4</v>
      </c>
      <c r="E3792">
        <v>0</v>
      </c>
      <c r="F3792">
        <v>0</v>
      </c>
      <c r="H3792" t="s">
        <v>103</v>
      </c>
      <c r="I3792">
        <f t="shared" si="177"/>
        <v>0</v>
      </c>
      <c r="J3792">
        <f t="shared" si="178"/>
        <v>0</v>
      </c>
      <c r="L3792" t="str">
        <f t="shared" si="179"/>
        <v>5223CYGNET RIVER</v>
      </c>
      <c r="M3792" t="s">
        <v>3992</v>
      </c>
    </row>
    <row r="3793" spans="1:13">
      <c r="A3793" t="s">
        <v>4557</v>
      </c>
      <c r="B3793" t="s">
        <v>4564</v>
      </c>
      <c r="C3793" t="s">
        <v>112</v>
      </c>
      <c r="D3793">
        <v>4</v>
      </c>
      <c r="E3793">
        <v>0</v>
      </c>
      <c r="F3793">
        <v>0</v>
      </c>
      <c r="H3793" t="s">
        <v>103</v>
      </c>
      <c r="I3793">
        <f t="shared" si="177"/>
        <v>0</v>
      </c>
      <c r="J3793">
        <f t="shared" si="178"/>
        <v>0</v>
      </c>
      <c r="L3793" t="str">
        <f t="shared" si="179"/>
        <v>5223DE MOLE RIVER</v>
      </c>
      <c r="M3793" t="s">
        <v>3992</v>
      </c>
    </row>
    <row r="3794" spans="1:13">
      <c r="A3794" t="s">
        <v>4557</v>
      </c>
      <c r="B3794" t="s">
        <v>4565</v>
      </c>
      <c r="C3794" t="s">
        <v>112</v>
      </c>
      <c r="D3794">
        <v>4</v>
      </c>
      <c r="E3794">
        <v>0</v>
      </c>
      <c r="F3794">
        <v>0</v>
      </c>
      <c r="H3794" t="s">
        <v>103</v>
      </c>
      <c r="I3794">
        <f t="shared" si="177"/>
        <v>0</v>
      </c>
      <c r="J3794">
        <f t="shared" si="178"/>
        <v>0</v>
      </c>
      <c r="L3794" t="str">
        <f t="shared" si="179"/>
        <v>5223D'ESTREES BAY</v>
      </c>
      <c r="M3794" t="s">
        <v>3992</v>
      </c>
    </row>
    <row r="3795" spans="1:13">
      <c r="A3795" t="s">
        <v>4557</v>
      </c>
      <c r="B3795" t="s">
        <v>4566</v>
      </c>
      <c r="C3795" t="s">
        <v>112</v>
      </c>
      <c r="D3795">
        <v>4</v>
      </c>
      <c r="E3795">
        <v>0</v>
      </c>
      <c r="F3795">
        <v>0</v>
      </c>
      <c r="H3795" t="s">
        <v>103</v>
      </c>
      <c r="I3795">
        <f t="shared" si="177"/>
        <v>0</v>
      </c>
      <c r="J3795">
        <f t="shared" si="178"/>
        <v>0</v>
      </c>
      <c r="L3795" t="str">
        <f t="shared" si="179"/>
        <v>5223DUNCAN</v>
      </c>
      <c r="M3795" t="s">
        <v>3992</v>
      </c>
    </row>
    <row r="3796" spans="1:13">
      <c r="A3796" t="s">
        <v>4557</v>
      </c>
      <c r="B3796" t="s">
        <v>4567</v>
      </c>
      <c r="C3796" t="s">
        <v>112</v>
      </c>
      <c r="D3796">
        <v>4</v>
      </c>
      <c r="E3796">
        <v>0</v>
      </c>
      <c r="F3796">
        <v>0</v>
      </c>
      <c r="H3796" t="s">
        <v>103</v>
      </c>
      <c r="I3796">
        <f t="shared" si="177"/>
        <v>0</v>
      </c>
      <c r="J3796">
        <f t="shared" si="178"/>
        <v>0</v>
      </c>
      <c r="L3796" t="str">
        <f t="shared" si="179"/>
        <v>5223EMU BAY</v>
      </c>
      <c r="M3796" t="s">
        <v>3992</v>
      </c>
    </row>
    <row r="3797" spans="1:13">
      <c r="A3797" t="s">
        <v>4557</v>
      </c>
      <c r="B3797" t="s">
        <v>4568</v>
      </c>
      <c r="C3797" t="s">
        <v>112</v>
      </c>
      <c r="D3797">
        <v>4</v>
      </c>
      <c r="E3797">
        <v>0</v>
      </c>
      <c r="F3797">
        <v>0</v>
      </c>
      <c r="H3797" t="s">
        <v>103</v>
      </c>
      <c r="I3797">
        <f t="shared" si="177"/>
        <v>0</v>
      </c>
      <c r="J3797">
        <f t="shared" si="178"/>
        <v>0</v>
      </c>
      <c r="L3797" t="str">
        <f t="shared" si="179"/>
        <v>5223FLINDERS CHASE</v>
      </c>
      <c r="M3797" t="s">
        <v>3992</v>
      </c>
    </row>
    <row r="3798" spans="1:13">
      <c r="A3798" t="s">
        <v>4557</v>
      </c>
      <c r="B3798" t="s">
        <v>4569</v>
      </c>
      <c r="C3798" t="s">
        <v>112</v>
      </c>
      <c r="D3798">
        <v>4</v>
      </c>
      <c r="E3798">
        <v>0</v>
      </c>
      <c r="F3798">
        <v>0</v>
      </c>
      <c r="H3798" t="s">
        <v>103</v>
      </c>
      <c r="I3798">
        <f t="shared" si="177"/>
        <v>0</v>
      </c>
      <c r="J3798">
        <f t="shared" si="178"/>
        <v>0</v>
      </c>
      <c r="L3798" t="str">
        <f t="shared" si="179"/>
        <v>5223GOSSE</v>
      </c>
      <c r="M3798" t="s">
        <v>3992</v>
      </c>
    </row>
    <row r="3799" spans="1:13">
      <c r="A3799" t="s">
        <v>4557</v>
      </c>
      <c r="B3799" t="s">
        <v>4570</v>
      </c>
      <c r="C3799" t="s">
        <v>112</v>
      </c>
      <c r="D3799">
        <v>4</v>
      </c>
      <c r="E3799">
        <v>0</v>
      </c>
      <c r="F3799">
        <v>0</v>
      </c>
      <c r="H3799" t="s">
        <v>103</v>
      </c>
      <c r="I3799">
        <f t="shared" si="177"/>
        <v>0</v>
      </c>
      <c r="J3799">
        <f t="shared" si="178"/>
        <v>0</v>
      </c>
      <c r="L3799" t="str">
        <f t="shared" si="179"/>
        <v>5223HAINES</v>
      </c>
      <c r="M3799" t="s">
        <v>3992</v>
      </c>
    </row>
    <row r="3800" spans="1:13">
      <c r="A3800" t="s">
        <v>4557</v>
      </c>
      <c r="B3800" t="s">
        <v>4571</v>
      </c>
      <c r="C3800" t="s">
        <v>112</v>
      </c>
      <c r="D3800">
        <v>4</v>
      </c>
      <c r="E3800">
        <v>0</v>
      </c>
      <c r="F3800">
        <v>0</v>
      </c>
      <c r="H3800" t="s">
        <v>103</v>
      </c>
      <c r="I3800">
        <f t="shared" si="177"/>
        <v>0</v>
      </c>
      <c r="J3800">
        <f t="shared" si="178"/>
        <v>0</v>
      </c>
      <c r="L3800" t="str">
        <f t="shared" si="179"/>
        <v>5223HARRIET RIVER</v>
      </c>
      <c r="M3800" t="s">
        <v>3992</v>
      </c>
    </row>
    <row r="3801" spans="1:13">
      <c r="A3801" t="s">
        <v>4557</v>
      </c>
      <c r="B3801" t="s">
        <v>4572</v>
      </c>
      <c r="C3801" t="s">
        <v>112</v>
      </c>
      <c r="D3801">
        <v>4</v>
      </c>
      <c r="E3801">
        <v>0</v>
      </c>
      <c r="F3801">
        <v>0</v>
      </c>
      <c r="H3801" t="s">
        <v>103</v>
      </c>
      <c r="I3801">
        <f t="shared" si="177"/>
        <v>0</v>
      </c>
      <c r="J3801">
        <f t="shared" si="178"/>
        <v>0</v>
      </c>
      <c r="L3801" t="str">
        <f t="shared" si="179"/>
        <v>5223KARATTA</v>
      </c>
      <c r="M3801" t="s">
        <v>3992</v>
      </c>
    </row>
    <row r="3802" spans="1:13">
      <c r="A3802" t="s">
        <v>4557</v>
      </c>
      <c r="B3802" t="s">
        <v>4573</v>
      </c>
      <c r="C3802" t="s">
        <v>112</v>
      </c>
      <c r="D3802">
        <v>4</v>
      </c>
      <c r="E3802">
        <v>0</v>
      </c>
      <c r="F3802">
        <v>0</v>
      </c>
      <c r="H3802" t="s">
        <v>103</v>
      </c>
      <c r="I3802">
        <f t="shared" si="177"/>
        <v>0</v>
      </c>
      <c r="J3802">
        <f t="shared" si="178"/>
        <v>0</v>
      </c>
      <c r="L3802" t="str">
        <f t="shared" si="179"/>
        <v>5223KINGSCOTE</v>
      </c>
      <c r="M3802" t="s">
        <v>3992</v>
      </c>
    </row>
    <row r="3803" spans="1:13">
      <c r="A3803" t="s">
        <v>4557</v>
      </c>
      <c r="B3803" t="s">
        <v>4574</v>
      </c>
      <c r="C3803" t="s">
        <v>112</v>
      </c>
      <c r="D3803">
        <v>4</v>
      </c>
      <c r="E3803">
        <v>0</v>
      </c>
      <c r="F3803">
        <v>0</v>
      </c>
      <c r="H3803" t="s">
        <v>103</v>
      </c>
      <c r="I3803">
        <f t="shared" si="177"/>
        <v>0</v>
      </c>
      <c r="J3803">
        <f t="shared" si="178"/>
        <v>0</v>
      </c>
      <c r="L3803" t="str">
        <f t="shared" si="179"/>
        <v>5223KOHINOOR</v>
      </c>
      <c r="M3803" t="s">
        <v>3992</v>
      </c>
    </row>
    <row r="3804" spans="1:13">
      <c r="A3804" t="s">
        <v>4557</v>
      </c>
      <c r="B3804" t="s">
        <v>4575</v>
      </c>
      <c r="C3804" t="s">
        <v>112</v>
      </c>
      <c r="D3804">
        <v>4</v>
      </c>
      <c r="E3804">
        <v>0</v>
      </c>
      <c r="F3804">
        <v>0</v>
      </c>
      <c r="H3804" t="s">
        <v>103</v>
      </c>
      <c r="I3804">
        <f t="shared" si="177"/>
        <v>0</v>
      </c>
      <c r="J3804">
        <f t="shared" si="178"/>
        <v>0</v>
      </c>
      <c r="L3804" t="str">
        <f t="shared" si="179"/>
        <v>5223MACGILLIVRAY</v>
      </c>
      <c r="M3804" t="s">
        <v>3992</v>
      </c>
    </row>
    <row r="3805" spans="1:13">
      <c r="A3805" t="s">
        <v>4557</v>
      </c>
      <c r="B3805" t="s">
        <v>1893</v>
      </c>
      <c r="C3805" t="s">
        <v>112</v>
      </c>
      <c r="D3805">
        <v>4</v>
      </c>
      <c r="E3805">
        <v>0</v>
      </c>
      <c r="F3805">
        <v>0</v>
      </c>
      <c r="H3805" t="s">
        <v>103</v>
      </c>
      <c r="I3805">
        <f t="shared" si="177"/>
        <v>0</v>
      </c>
      <c r="J3805">
        <f t="shared" si="178"/>
        <v>0</v>
      </c>
      <c r="L3805" t="str">
        <f t="shared" si="179"/>
        <v>5223MENZIES</v>
      </c>
      <c r="M3805" t="s">
        <v>3992</v>
      </c>
    </row>
    <row r="3806" spans="1:13">
      <c r="A3806" t="s">
        <v>4557</v>
      </c>
      <c r="B3806" t="s">
        <v>4576</v>
      </c>
      <c r="C3806" t="s">
        <v>112</v>
      </c>
      <c r="D3806">
        <v>4</v>
      </c>
      <c r="E3806">
        <v>0</v>
      </c>
      <c r="F3806">
        <v>0</v>
      </c>
      <c r="H3806" t="s">
        <v>103</v>
      </c>
      <c r="I3806">
        <f t="shared" si="177"/>
        <v>0</v>
      </c>
      <c r="J3806">
        <f t="shared" si="178"/>
        <v>0</v>
      </c>
      <c r="L3806" t="str">
        <f t="shared" si="179"/>
        <v>5223MIDDLE RIVER</v>
      </c>
      <c r="M3806" t="s">
        <v>3992</v>
      </c>
    </row>
    <row r="3807" spans="1:13">
      <c r="A3807" t="s">
        <v>4557</v>
      </c>
      <c r="B3807" t="s">
        <v>4577</v>
      </c>
      <c r="C3807" t="s">
        <v>112</v>
      </c>
      <c r="D3807">
        <v>4</v>
      </c>
      <c r="E3807">
        <v>0</v>
      </c>
      <c r="F3807">
        <v>0</v>
      </c>
      <c r="H3807" t="s">
        <v>103</v>
      </c>
      <c r="I3807">
        <f t="shared" si="177"/>
        <v>0</v>
      </c>
      <c r="J3807">
        <f t="shared" si="178"/>
        <v>0</v>
      </c>
      <c r="L3807" t="str">
        <f t="shared" si="179"/>
        <v>5223NEPEAN BAY</v>
      </c>
      <c r="M3807" t="s">
        <v>3992</v>
      </c>
    </row>
    <row r="3808" spans="1:13">
      <c r="A3808" t="s">
        <v>4557</v>
      </c>
      <c r="B3808" t="s">
        <v>4578</v>
      </c>
      <c r="C3808" t="s">
        <v>112</v>
      </c>
      <c r="D3808">
        <v>4</v>
      </c>
      <c r="E3808">
        <v>0</v>
      </c>
      <c r="F3808">
        <v>0</v>
      </c>
      <c r="H3808" t="s">
        <v>103</v>
      </c>
      <c r="I3808">
        <f t="shared" si="177"/>
        <v>0</v>
      </c>
      <c r="J3808">
        <f t="shared" si="178"/>
        <v>0</v>
      </c>
      <c r="L3808" t="str">
        <f t="shared" si="179"/>
        <v>5223NEWLAND</v>
      </c>
      <c r="M3808" t="s">
        <v>3992</v>
      </c>
    </row>
    <row r="3809" spans="1:13">
      <c r="A3809" t="s">
        <v>4557</v>
      </c>
      <c r="B3809" t="s">
        <v>4579</v>
      </c>
      <c r="C3809" t="s">
        <v>112</v>
      </c>
      <c r="D3809">
        <v>4</v>
      </c>
      <c r="E3809">
        <v>0</v>
      </c>
      <c r="F3809">
        <v>0</v>
      </c>
      <c r="H3809" t="s">
        <v>103</v>
      </c>
      <c r="I3809">
        <f t="shared" si="177"/>
        <v>0</v>
      </c>
      <c r="J3809">
        <f t="shared" si="178"/>
        <v>0</v>
      </c>
      <c r="L3809" t="str">
        <f t="shared" si="179"/>
        <v>5223NORTH CAPE</v>
      </c>
      <c r="M3809" t="s">
        <v>3992</v>
      </c>
    </row>
    <row r="3810" spans="1:13">
      <c r="A3810" t="s">
        <v>4557</v>
      </c>
      <c r="B3810" t="s">
        <v>4580</v>
      </c>
      <c r="C3810" t="s">
        <v>112</v>
      </c>
      <c r="D3810">
        <v>4</v>
      </c>
      <c r="E3810">
        <v>0</v>
      </c>
      <c r="F3810">
        <v>0</v>
      </c>
      <c r="H3810" t="s">
        <v>103</v>
      </c>
      <c r="I3810">
        <f t="shared" si="177"/>
        <v>0</v>
      </c>
      <c r="J3810">
        <f t="shared" si="178"/>
        <v>0</v>
      </c>
      <c r="L3810" t="str">
        <f t="shared" si="179"/>
        <v>5223SEAL BAY</v>
      </c>
      <c r="M3810" t="s">
        <v>3992</v>
      </c>
    </row>
    <row r="3811" spans="1:13">
      <c r="A3811" t="s">
        <v>4557</v>
      </c>
      <c r="B3811" t="s">
        <v>4581</v>
      </c>
      <c r="C3811" t="s">
        <v>112</v>
      </c>
      <c r="D3811">
        <v>4</v>
      </c>
      <c r="E3811">
        <v>0</v>
      </c>
      <c r="F3811">
        <v>0</v>
      </c>
      <c r="H3811" t="s">
        <v>103</v>
      </c>
      <c r="I3811">
        <f t="shared" si="177"/>
        <v>0</v>
      </c>
      <c r="J3811">
        <f t="shared" si="178"/>
        <v>0</v>
      </c>
      <c r="L3811" t="str">
        <f t="shared" si="179"/>
        <v>5223SEDDON</v>
      </c>
      <c r="M3811" t="s">
        <v>3992</v>
      </c>
    </row>
    <row r="3812" spans="1:13">
      <c r="A3812" t="s">
        <v>4557</v>
      </c>
      <c r="B3812" t="s">
        <v>4582</v>
      </c>
      <c r="C3812" t="s">
        <v>112</v>
      </c>
      <c r="D3812">
        <v>4</v>
      </c>
      <c r="E3812">
        <v>0</v>
      </c>
      <c r="F3812">
        <v>0</v>
      </c>
      <c r="H3812" t="s">
        <v>103</v>
      </c>
      <c r="I3812">
        <f t="shared" si="177"/>
        <v>0</v>
      </c>
      <c r="J3812">
        <f t="shared" si="178"/>
        <v>0</v>
      </c>
      <c r="L3812" t="str">
        <f t="shared" si="179"/>
        <v>5223STOKES BAY</v>
      </c>
      <c r="M3812" t="s">
        <v>3992</v>
      </c>
    </row>
    <row r="3813" spans="1:13">
      <c r="A3813" t="s">
        <v>4557</v>
      </c>
      <c r="B3813" t="s">
        <v>4583</v>
      </c>
      <c r="C3813" t="s">
        <v>112</v>
      </c>
      <c r="D3813">
        <v>4</v>
      </c>
      <c r="E3813">
        <v>0</v>
      </c>
      <c r="F3813">
        <v>0</v>
      </c>
      <c r="H3813" t="s">
        <v>103</v>
      </c>
      <c r="I3813">
        <f t="shared" si="177"/>
        <v>0</v>
      </c>
      <c r="J3813">
        <f t="shared" si="178"/>
        <v>0</v>
      </c>
      <c r="L3813" t="str">
        <f t="shared" si="179"/>
        <v>5223STUN'SAIL BOOM</v>
      </c>
      <c r="M3813" t="s">
        <v>3992</v>
      </c>
    </row>
    <row r="3814" spans="1:13">
      <c r="A3814" t="s">
        <v>4557</v>
      </c>
      <c r="B3814" t="s">
        <v>4584</v>
      </c>
      <c r="C3814" t="s">
        <v>112</v>
      </c>
      <c r="D3814">
        <v>4</v>
      </c>
      <c r="E3814">
        <v>0</v>
      </c>
      <c r="F3814">
        <v>0</v>
      </c>
      <c r="H3814" t="s">
        <v>103</v>
      </c>
      <c r="I3814">
        <f t="shared" si="177"/>
        <v>0</v>
      </c>
      <c r="J3814">
        <f t="shared" si="178"/>
        <v>0</v>
      </c>
      <c r="L3814" t="str">
        <f t="shared" si="179"/>
        <v>5223VIVONNE BAY</v>
      </c>
      <c r="M3814" t="s">
        <v>3992</v>
      </c>
    </row>
    <row r="3815" spans="1:13">
      <c r="A3815" t="s">
        <v>4557</v>
      </c>
      <c r="B3815" t="s">
        <v>4585</v>
      </c>
      <c r="C3815" t="s">
        <v>112</v>
      </c>
      <c r="D3815">
        <v>4</v>
      </c>
      <c r="E3815">
        <v>0</v>
      </c>
      <c r="F3815">
        <v>0</v>
      </c>
      <c r="H3815" t="s">
        <v>103</v>
      </c>
      <c r="I3815">
        <f t="shared" si="177"/>
        <v>0</v>
      </c>
      <c r="J3815">
        <f t="shared" si="178"/>
        <v>0</v>
      </c>
      <c r="L3815" t="str">
        <f t="shared" si="179"/>
        <v>5223WESTERN RIVER</v>
      </c>
      <c r="M3815" t="s">
        <v>3992</v>
      </c>
    </row>
    <row r="3816" spans="1:13">
      <c r="A3816" t="s">
        <v>4557</v>
      </c>
      <c r="B3816" t="s">
        <v>4586</v>
      </c>
      <c r="C3816" t="s">
        <v>112</v>
      </c>
      <c r="D3816">
        <v>4</v>
      </c>
      <c r="E3816">
        <v>0</v>
      </c>
      <c r="F3816">
        <v>0</v>
      </c>
      <c r="H3816" t="s">
        <v>103</v>
      </c>
      <c r="I3816">
        <f t="shared" si="177"/>
        <v>0</v>
      </c>
      <c r="J3816">
        <f t="shared" si="178"/>
        <v>0</v>
      </c>
      <c r="L3816" t="str">
        <f t="shared" si="179"/>
        <v>5223WISANGER</v>
      </c>
      <c r="M3816" t="s">
        <v>3992</v>
      </c>
    </row>
    <row r="3817" spans="1:13">
      <c r="A3817" t="s">
        <v>4587</v>
      </c>
      <c r="B3817" t="s">
        <v>4588</v>
      </c>
      <c r="C3817" t="s">
        <v>112</v>
      </c>
      <c r="D3817">
        <v>4</v>
      </c>
      <c r="E3817">
        <v>0</v>
      </c>
      <c r="F3817">
        <v>0</v>
      </c>
      <c r="H3817" t="s">
        <v>103</v>
      </c>
      <c r="I3817">
        <f t="shared" si="177"/>
        <v>0</v>
      </c>
      <c r="J3817">
        <f t="shared" si="178"/>
        <v>0</v>
      </c>
      <c r="L3817" t="str">
        <f t="shared" si="179"/>
        <v>5222AMERICAN BEACH</v>
      </c>
      <c r="M3817" t="s">
        <v>3992</v>
      </c>
    </row>
    <row r="3818" spans="1:13">
      <c r="A3818" t="s">
        <v>4587</v>
      </c>
      <c r="B3818" t="s">
        <v>4589</v>
      </c>
      <c r="C3818" t="s">
        <v>112</v>
      </c>
      <c r="D3818">
        <v>4</v>
      </c>
      <c r="E3818">
        <v>0</v>
      </c>
      <c r="F3818">
        <v>0</v>
      </c>
      <c r="H3818" t="s">
        <v>103</v>
      </c>
      <c r="I3818">
        <f t="shared" si="177"/>
        <v>0</v>
      </c>
      <c r="J3818">
        <f t="shared" si="178"/>
        <v>0</v>
      </c>
      <c r="L3818" t="str">
        <f t="shared" si="179"/>
        <v>5222ANTECHAMBER BAY</v>
      </c>
      <c r="M3818" t="s">
        <v>3992</v>
      </c>
    </row>
    <row r="3819" spans="1:13">
      <c r="A3819" t="s">
        <v>4587</v>
      </c>
      <c r="B3819" t="s">
        <v>4590</v>
      </c>
      <c r="C3819" t="s">
        <v>112</v>
      </c>
      <c r="D3819">
        <v>4</v>
      </c>
      <c r="E3819">
        <v>0</v>
      </c>
      <c r="F3819">
        <v>0</v>
      </c>
      <c r="H3819" t="s">
        <v>103</v>
      </c>
      <c r="I3819">
        <f t="shared" si="177"/>
        <v>0</v>
      </c>
      <c r="J3819">
        <f t="shared" si="178"/>
        <v>0</v>
      </c>
      <c r="L3819" t="str">
        <f t="shared" si="179"/>
        <v>5222BAUDIN BEACH</v>
      </c>
      <c r="M3819" t="s">
        <v>3992</v>
      </c>
    </row>
    <row r="3820" spans="1:13">
      <c r="A3820" t="s">
        <v>4587</v>
      </c>
      <c r="B3820" t="s">
        <v>4591</v>
      </c>
      <c r="C3820" t="s">
        <v>112</v>
      </c>
      <c r="D3820">
        <v>1</v>
      </c>
      <c r="E3820">
        <v>0</v>
      </c>
      <c r="F3820">
        <v>2</v>
      </c>
      <c r="H3820" t="s">
        <v>103</v>
      </c>
      <c r="I3820">
        <f t="shared" si="177"/>
        <v>0</v>
      </c>
      <c r="J3820">
        <f t="shared" si="178"/>
        <v>0</v>
      </c>
      <c r="L3820" t="str">
        <f t="shared" si="179"/>
        <v>5222BROWN BEACH</v>
      </c>
      <c r="M3820" t="s">
        <v>3992</v>
      </c>
    </row>
    <row r="3821" spans="1:13">
      <c r="A3821" t="s">
        <v>4587</v>
      </c>
      <c r="B3821" t="s">
        <v>4592</v>
      </c>
      <c r="C3821" t="s">
        <v>112</v>
      </c>
      <c r="D3821">
        <v>4</v>
      </c>
      <c r="E3821">
        <v>0</v>
      </c>
      <c r="F3821">
        <v>0</v>
      </c>
      <c r="H3821" t="s">
        <v>103</v>
      </c>
      <c r="I3821">
        <f t="shared" si="177"/>
        <v>0</v>
      </c>
      <c r="J3821">
        <f t="shared" si="178"/>
        <v>0</v>
      </c>
      <c r="L3821" t="str">
        <f t="shared" si="179"/>
        <v>5222BROWNS BEACH</v>
      </c>
      <c r="M3821" t="s">
        <v>3992</v>
      </c>
    </row>
    <row r="3822" spans="1:13">
      <c r="A3822" t="s">
        <v>4587</v>
      </c>
      <c r="B3822" t="s">
        <v>4593</v>
      </c>
      <c r="C3822" t="s">
        <v>112</v>
      </c>
      <c r="D3822">
        <v>4</v>
      </c>
      <c r="E3822">
        <v>0</v>
      </c>
      <c r="F3822">
        <v>0</v>
      </c>
      <c r="H3822" t="s">
        <v>103</v>
      </c>
      <c r="I3822">
        <f t="shared" si="177"/>
        <v>0</v>
      </c>
      <c r="J3822">
        <f t="shared" si="178"/>
        <v>0</v>
      </c>
      <c r="L3822" t="str">
        <f t="shared" si="179"/>
        <v>5222CUTTLEFISH BAY</v>
      </c>
      <c r="M3822" t="s">
        <v>3992</v>
      </c>
    </row>
    <row r="3823" spans="1:13">
      <c r="A3823" t="s">
        <v>4587</v>
      </c>
      <c r="B3823" t="s">
        <v>4594</v>
      </c>
      <c r="C3823" t="s">
        <v>112</v>
      </c>
      <c r="D3823">
        <v>4</v>
      </c>
      <c r="E3823">
        <v>0</v>
      </c>
      <c r="F3823">
        <v>0</v>
      </c>
      <c r="H3823" t="s">
        <v>103</v>
      </c>
      <c r="I3823">
        <f t="shared" si="177"/>
        <v>0</v>
      </c>
      <c r="J3823">
        <f t="shared" si="178"/>
        <v>0</v>
      </c>
      <c r="L3823" t="str">
        <f t="shared" si="179"/>
        <v>5222DUDLEY EAST</v>
      </c>
      <c r="M3823" t="s">
        <v>3992</v>
      </c>
    </row>
    <row r="3824" spans="1:13">
      <c r="A3824" t="s">
        <v>4587</v>
      </c>
      <c r="B3824" t="s">
        <v>4595</v>
      </c>
      <c r="C3824" t="s">
        <v>112</v>
      </c>
      <c r="D3824">
        <v>4</v>
      </c>
      <c r="E3824">
        <v>0</v>
      </c>
      <c r="F3824">
        <v>0</v>
      </c>
      <c r="H3824" t="s">
        <v>103</v>
      </c>
      <c r="I3824">
        <f t="shared" si="177"/>
        <v>0</v>
      </c>
      <c r="J3824">
        <f t="shared" si="178"/>
        <v>0</v>
      </c>
      <c r="L3824" t="str">
        <f t="shared" si="179"/>
        <v>5222DUDLEY WEST</v>
      </c>
      <c r="M3824" t="s">
        <v>3992</v>
      </c>
    </row>
    <row r="3825" spans="1:13">
      <c r="A3825" t="s">
        <v>4587</v>
      </c>
      <c r="B3825" t="s">
        <v>4596</v>
      </c>
      <c r="C3825" t="s">
        <v>112</v>
      </c>
      <c r="D3825">
        <v>4</v>
      </c>
      <c r="E3825">
        <v>0</v>
      </c>
      <c r="F3825">
        <v>0</v>
      </c>
      <c r="H3825" t="s">
        <v>103</v>
      </c>
      <c r="I3825">
        <f t="shared" si="177"/>
        <v>0</v>
      </c>
      <c r="J3825">
        <f t="shared" si="178"/>
        <v>0</v>
      </c>
      <c r="L3825" t="str">
        <f t="shared" si="179"/>
        <v>5222HUNGERFORD</v>
      </c>
      <c r="M3825" t="s">
        <v>3992</v>
      </c>
    </row>
    <row r="3826" spans="1:13">
      <c r="A3826" t="s">
        <v>4587</v>
      </c>
      <c r="B3826" t="s">
        <v>4597</v>
      </c>
      <c r="C3826" t="s">
        <v>112</v>
      </c>
      <c r="D3826">
        <v>4</v>
      </c>
      <c r="E3826">
        <v>0</v>
      </c>
      <c r="F3826">
        <v>0</v>
      </c>
      <c r="H3826" t="s">
        <v>103</v>
      </c>
      <c r="I3826">
        <f t="shared" si="177"/>
        <v>0</v>
      </c>
      <c r="J3826">
        <f t="shared" si="178"/>
        <v>0</v>
      </c>
      <c r="L3826" t="str">
        <f t="shared" si="179"/>
        <v>5222IRONSTONE</v>
      </c>
      <c r="M3826" t="s">
        <v>3992</v>
      </c>
    </row>
    <row r="3827" spans="1:13">
      <c r="A3827" t="s">
        <v>4587</v>
      </c>
      <c r="B3827" t="s">
        <v>4598</v>
      </c>
      <c r="C3827" t="s">
        <v>112</v>
      </c>
      <c r="D3827">
        <v>4</v>
      </c>
      <c r="E3827">
        <v>0</v>
      </c>
      <c r="F3827">
        <v>0</v>
      </c>
      <c r="H3827" t="s">
        <v>103</v>
      </c>
      <c r="I3827">
        <f t="shared" si="177"/>
        <v>0</v>
      </c>
      <c r="J3827">
        <f t="shared" si="178"/>
        <v>0</v>
      </c>
      <c r="L3827" t="str">
        <f t="shared" si="179"/>
        <v>5222ISLAND BEACH</v>
      </c>
      <c r="M3827" t="s">
        <v>3992</v>
      </c>
    </row>
    <row r="3828" spans="1:13">
      <c r="A3828" t="s">
        <v>4587</v>
      </c>
      <c r="B3828" t="s">
        <v>4599</v>
      </c>
      <c r="C3828" t="s">
        <v>112</v>
      </c>
      <c r="D3828">
        <v>4</v>
      </c>
      <c r="E3828">
        <v>0</v>
      </c>
      <c r="F3828">
        <v>0</v>
      </c>
      <c r="H3828" t="s">
        <v>103</v>
      </c>
      <c r="I3828">
        <f t="shared" si="177"/>
        <v>0</v>
      </c>
      <c r="J3828">
        <f t="shared" si="178"/>
        <v>0</v>
      </c>
      <c r="L3828" t="str">
        <f t="shared" si="179"/>
        <v>5222KANGAROO HEAD</v>
      </c>
      <c r="M3828" t="s">
        <v>3992</v>
      </c>
    </row>
    <row r="3829" spans="1:13">
      <c r="A3829" t="s">
        <v>4587</v>
      </c>
      <c r="B3829" t="s">
        <v>4600</v>
      </c>
      <c r="C3829" t="s">
        <v>112</v>
      </c>
      <c r="D3829">
        <v>4</v>
      </c>
      <c r="E3829">
        <v>0</v>
      </c>
      <c r="F3829">
        <v>0</v>
      </c>
      <c r="H3829" t="s">
        <v>103</v>
      </c>
      <c r="I3829">
        <f t="shared" si="177"/>
        <v>0</v>
      </c>
      <c r="J3829">
        <f t="shared" si="178"/>
        <v>0</v>
      </c>
      <c r="L3829" t="str">
        <f t="shared" si="179"/>
        <v>5222PELICAN LAGOON</v>
      </c>
      <c r="M3829" t="s">
        <v>3992</v>
      </c>
    </row>
    <row r="3830" spans="1:13">
      <c r="A3830" t="s">
        <v>4587</v>
      </c>
      <c r="B3830" t="s">
        <v>4601</v>
      </c>
      <c r="C3830" t="s">
        <v>112</v>
      </c>
      <c r="D3830">
        <v>4</v>
      </c>
      <c r="E3830">
        <v>0</v>
      </c>
      <c r="F3830">
        <v>0</v>
      </c>
      <c r="H3830" t="s">
        <v>103</v>
      </c>
      <c r="I3830">
        <f t="shared" si="177"/>
        <v>0</v>
      </c>
      <c r="J3830">
        <f t="shared" si="178"/>
        <v>0</v>
      </c>
      <c r="L3830" t="str">
        <f t="shared" si="179"/>
        <v>5222PENNESHAW</v>
      </c>
      <c r="M3830" t="s">
        <v>3992</v>
      </c>
    </row>
    <row r="3831" spans="1:13">
      <c r="A3831" t="s">
        <v>4587</v>
      </c>
      <c r="B3831" t="s">
        <v>4602</v>
      </c>
      <c r="C3831" t="s">
        <v>112</v>
      </c>
      <c r="D3831">
        <v>4</v>
      </c>
      <c r="E3831">
        <v>0</v>
      </c>
      <c r="F3831">
        <v>0</v>
      </c>
      <c r="H3831" t="s">
        <v>103</v>
      </c>
      <c r="I3831">
        <f t="shared" si="177"/>
        <v>0</v>
      </c>
      <c r="J3831">
        <f t="shared" si="178"/>
        <v>0</v>
      </c>
      <c r="L3831" t="str">
        <f t="shared" si="179"/>
        <v>5222PORKY FLAT</v>
      </c>
      <c r="M3831" t="s">
        <v>3992</v>
      </c>
    </row>
    <row r="3832" spans="1:13">
      <c r="A3832" t="s">
        <v>4587</v>
      </c>
      <c r="B3832" t="s">
        <v>4603</v>
      </c>
      <c r="C3832" t="s">
        <v>112</v>
      </c>
      <c r="D3832">
        <v>4</v>
      </c>
      <c r="E3832">
        <v>0</v>
      </c>
      <c r="F3832">
        <v>0</v>
      </c>
      <c r="H3832" t="s">
        <v>103</v>
      </c>
      <c r="I3832">
        <f t="shared" si="177"/>
        <v>0</v>
      </c>
      <c r="J3832">
        <f t="shared" si="178"/>
        <v>0</v>
      </c>
      <c r="L3832" t="str">
        <f t="shared" si="179"/>
        <v>5222SAPPHIRETOWN</v>
      </c>
      <c r="M3832" t="s">
        <v>3992</v>
      </c>
    </row>
    <row r="3833" spans="1:13">
      <c r="A3833" t="s">
        <v>4587</v>
      </c>
      <c r="B3833" t="s">
        <v>4604</v>
      </c>
      <c r="C3833" t="s">
        <v>112</v>
      </c>
      <c r="D3833">
        <v>4</v>
      </c>
      <c r="E3833">
        <v>0</v>
      </c>
      <c r="F3833">
        <v>0</v>
      </c>
      <c r="H3833" t="s">
        <v>103</v>
      </c>
      <c r="I3833">
        <f t="shared" si="177"/>
        <v>0</v>
      </c>
      <c r="J3833">
        <f t="shared" si="178"/>
        <v>0</v>
      </c>
      <c r="L3833" t="str">
        <f t="shared" si="179"/>
        <v>5222WILLOUGHBY</v>
      </c>
      <c r="M3833" t="s">
        <v>3992</v>
      </c>
    </row>
    <row r="3834" spans="1:13">
      <c r="A3834" t="s">
        <v>4587</v>
      </c>
      <c r="B3834" t="s">
        <v>4605</v>
      </c>
      <c r="C3834" t="s">
        <v>112</v>
      </c>
      <c r="D3834">
        <v>4</v>
      </c>
      <c r="E3834">
        <v>0</v>
      </c>
      <c r="F3834">
        <v>0</v>
      </c>
      <c r="H3834" t="s">
        <v>103</v>
      </c>
      <c r="I3834">
        <f t="shared" si="177"/>
        <v>0</v>
      </c>
      <c r="J3834">
        <f t="shared" si="178"/>
        <v>0</v>
      </c>
      <c r="L3834" t="str">
        <f t="shared" si="179"/>
        <v>5222WILLSON RIVER</v>
      </c>
      <c r="M3834" t="s">
        <v>3992</v>
      </c>
    </row>
    <row r="3835" spans="1:13">
      <c r="A3835" t="s">
        <v>4606</v>
      </c>
      <c r="B3835" t="s">
        <v>4607</v>
      </c>
      <c r="C3835" t="s">
        <v>112</v>
      </c>
      <c r="D3835">
        <v>4</v>
      </c>
      <c r="E3835">
        <v>0</v>
      </c>
      <c r="F3835">
        <v>0</v>
      </c>
      <c r="H3835" t="s">
        <v>103</v>
      </c>
      <c r="I3835">
        <f t="shared" si="177"/>
        <v>0</v>
      </c>
      <c r="J3835">
        <f t="shared" si="178"/>
        <v>0</v>
      </c>
      <c r="L3835" t="str">
        <f t="shared" si="179"/>
        <v>5221AMERICAN RIVER</v>
      </c>
      <c r="M3835" t="s">
        <v>3992</v>
      </c>
    </row>
    <row r="3836" spans="1:13">
      <c r="A3836" t="s">
        <v>4606</v>
      </c>
      <c r="B3836" t="s">
        <v>4608</v>
      </c>
      <c r="C3836" t="s">
        <v>112</v>
      </c>
      <c r="D3836">
        <v>4</v>
      </c>
      <c r="E3836">
        <v>0</v>
      </c>
      <c r="F3836">
        <v>0</v>
      </c>
      <c r="H3836" t="s">
        <v>103</v>
      </c>
      <c r="I3836">
        <f t="shared" si="177"/>
        <v>0</v>
      </c>
      <c r="J3836">
        <f t="shared" si="178"/>
        <v>0</v>
      </c>
      <c r="L3836" t="str">
        <f t="shared" si="179"/>
        <v>5221BALLAST HEAD</v>
      </c>
      <c r="M3836" t="s">
        <v>3992</v>
      </c>
    </row>
    <row r="3837" spans="1:13">
      <c r="A3837" t="s">
        <v>4606</v>
      </c>
      <c r="B3837" t="s">
        <v>4609</v>
      </c>
      <c r="C3837" t="s">
        <v>112</v>
      </c>
      <c r="D3837">
        <v>4</v>
      </c>
      <c r="E3837">
        <v>0</v>
      </c>
      <c r="F3837">
        <v>0</v>
      </c>
      <c r="H3837" t="s">
        <v>103</v>
      </c>
      <c r="I3837">
        <f t="shared" si="177"/>
        <v>0</v>
      </c>
      <c r="J3837">
        <f t="shared" si="178"/>
        <v>0</v>
      </c>
      <c r="L3837" t="str">
        <f t="shared" si="179"/>
        <v>5221MUSTON</v>
      </c>
      <c r="M3837" t="s">
        <v>3992</v>
      </c>
    </row>
    <row r="3838" spans="1:13">
      <c r="A3838" t="s">
        <v>4610</v>
      </c>
      <c r="B3838" t="s">
        <v>4611</v>
      </c>
      <c r="C3838" t="s">
        <v>112</v>
      </c>
      <c r="D3838">
        <v>4</v>
      </c>
      <c r="E3838">
        <v>0</v>
      </c>
      <c r="F3838">
        <v>0</v>
      </c>
      <c r="H3838" t="s">
        <v>103</v>
      </c>
      <c r="I3838">
        <f t="shared" si="177"/>
        <v>0</v>
      </c>
      <c r="J3838">
        <f t="shared" si="178"/>
        <v>0</v>
      </c>
      <c r="L3838" t="str">
        <f t="shared" si="179"/>
        <v>5220PARNDANA</v>
      </c>
      <c r="M3838" t="s">
        <v>3992</v>
      </c>
    </row>
    <row r="3839" spans="1:13">
      <c r="A3839" t="s">
        <v>4612</v>
      </c>
      <c r="B3839" t="s">
        <v>4613</v>
      </c>
      <c r="C3839" t="s">
        <v>112</v>
      </c>
      <c r="D3839">
        <v>2</v>
      </c>
      <c r="E3839">
        <v>0</v>
      </c>
      <c r="F3839">
        <v>2</v>
      </c>
      <c r="H3839" t="s">
        <v>103</v>
      </c>
      <c r="I3839">
        <f t="shared" si="177"/>
        <v>0</v>
      </c>
      <c r="J3839">
        <f t="shared" si="178"/>
        <v>0</v>
      </c>
      <c r="L3839" t="str">
        <f t="shared" si="179"/>
        <v>5214CURRENCY CREEK</v>
      </c>
      <c r="M3839" t="s">
        <v>3992</v>
      </c>
    </row>
    <row r="3840" spans="1:13">
      <c r="A3840" t="s">
        <v>4612</v>
      </c>
      <c r="B3840" t="s">
        <v>4614</v>
      </c>
      <c r="C3840" t="s">
        <v>112</v>
      </c>
      <c r="D3840">
        <v>1</v>
      </c>
      <c r="E3840">
        <v>0</v>
      </c>
      <c r="F3840">
        <v>2</v>
      </c>
      <c r="H3840" t="s">
        <v>103</v>
      </c>
      <c r="I3840">
        <f t="shared" si="177"/>
        <v>0</v>
      </c>
      <c r="J3840">
        <f t="shared" si="178"/>
        <v>0</v>
      </c>
      <c r="L3840" t="str">
        <f t="shared" si="179"/>
        <v>5214GOOLWA</v>
      </c>
      <c r="M3840" t="s">
        <v>3992</v>
      </c>
    </row>
    <row r="3841" spans="1:13">
      <c r="A3841" t="s">
        <v>4612</v>
      </c>
      <c r="B3841" t="s">
        <v>4615</v>
      </c>
      <c r="C3841" t="s">
        <v>112</v>
      </c>
      <c r="D3841">
        <v>1</v>
      </c>
      <c r="E3841">
        <v>0</v>
      </c>
      <c r="F3841">
        <v>2</v>
      </c>
      <c r="H3841" t="s">
        <v>103</v>
      </c>
      <c r="I3841">
        <f t="shared" si="177"/>
        <v>0</v>
      </c>
      <c r="J3841">
        <f t="shared" si="178"/>
        <v>0</v>
      </c>
      <c r="L3841" t="str">
        <f t="shared" si="179"/>
        <v>5214GOOLWA BEACH</v>
      </c>
      <c r="M3841" t="s">
        <v>3992</v>
      </c>
    </row>
    <row r="3842" spans="1:13">
      <c r="A3842" t="s">
        <v>4612</v>
      </c>
      <c r="B3842" t="s">
        <v>4616</v>
      </c>
      <c r="C3842" t="s">
        <v>112</v>
      </c>
      <c r="D3842">
        <v>1</v>
      </c>
      <c r="E3842">
        <v>0</v>
      </c>
      <c r="F3842">
        <v>2</v>
      </c>
      <c r="H3842" t="s">
        <v>103</v>
      </c>
      <c r="I3842">
        <f t="shared" ref="I3842:I3905" si="180">IF(ISERROR(VLOOKUP(A3842,SelPostCode,1,FALSE)),0,1)</f>
        <v>0</v>
      </c>
      <c r="J3842">
        <f t="shared" ref="J3842:J3905" si="181">IF(I3842=0,0,IF(ISERROR(VLOOKUP(B3842,SelSuburb,1,FALSE)),0,1))</f>
        <v>0</v>
      </c>
      <c r="L3842" t="str">
        <f t="shared" ref="L3842:L3905" si="182">CONCATENATE(A3842,B3842)</f>
        <v>5214GOOLWA NORTH</v>
      </c>
      <c r="M3842" t="s">
        <v>3992</v>
      </c>
    </row>
    <row r="3843" spans="1:13">
      <c r="A3843" t="s">
        <v>4612</v>
      </c>
      <c r="B3843" t="s">
        <v>4617</v>
      </c>
      <c r="C3843" t="s">
        <v>112</v>
      </c>
      <c r="D3843">
        <v>1</v>
      </c>
      <c r="E3843">
        <v>0</v>
      </c>
      <c r="F3843">
        <v>2</v>
      </c>
      <c r="H3843" t="s">
        <v>103</v>
      </c>
      <c r="I3843">
        <f t="shared" si="180"/>
        <v>0</v>
      </c>
      <c r="J3843">
        <f t="shared" si="181"/>
        <v>0</v>
      </c>
      <c r="L3843" t="str">
        <f t="shared" si="182"/>
        <v>5214GOOLWA SOUTH</v>
      </c>
      <c r="M3843" t="s">
        <v>3992</v>
      </c>
    </row>
    <row r="3844" spans="1:13">
      <c r="A3844" t="s">
        <v>4612</v>
      </c>
      <c r="B3844" t="s">
        <v>4618</v>
      </c>
      <c r="C3844" t="s">
        <v>112</v>
      </c>
      <c r="D3844">
        <v>1</v>
      </c>
      <c r="E3844">
        <v>0</v>
      </c>
      <c r="F3844">
        <v>0</v>
      </c>
      <c r="H3844" t="s">
        <v>103</v>
      </c>
      <c r="I3844">
        <f t="shared" si="180"/>
        <v>0</v>
      </c>
      <c r="J3844">
        <f t="shared" si="181"/>
        <v>0</v>
      </c>
      <c r="L3844" t="str">
        <f t="shared" si="182"/>
        <v>5214HINDMARSH ISLAND</v>
      </c>
      <c r="M3844" t="s">
        <v>3992</v>
      </c>
    </row>
    <row r="3845" spans="1:13">
      <c r="A3845" t="s">
        <v>4612</v>
      </c>
      <c r="B3845" t="s">
        <v>4619</v>
      </c>
      <c r="C3845" t="s">
        <v>112</v>
      </c>
      <c r="D3845">
        <v>4</v>
      </c>
      <c r="E3845">
        <v>0</v>
      </c>
      <c r="F3845">
        <v>0</v>
      </c>
      <c r="H3845" t="s">
        <v>103</v>
      </c>
      <c r="I3845">
        <f t="shared" si="180"/>
        <v>0</v>
      </c>
      <c r="J3845">
        <f t="shared" si="181"/>
        <v>0</v>
      </c>
      <c r="L3845" t="str">
        <f t="shared" si="182"/>
        <v>5214MOSQUITO HILL</v>
      </c>
      <c r="M3845" t="s">
        <v>3992</v>
      </c>
    </row>
    <row r="3846" spans="1:13">
      <c r="A3846" t="s">
        <v>4612</v>
      </c>
      <c r="B3846" t="s">
        <v>4620</v>
      </c>
      <c r="C3846" t="s">
        <v>112</v>
      </c>
      <c r="D3846">
        <v>5</v>
      </c>
      <c r="E3846">
        <v>0</v>
      </c>
      <c r="F3846">
        <v>0</v>
      </c>
      <c r="H3846" t="s">
        <v>103</v>
      </c>
      <c r="I3846">
        <f t="shared" si="180"/>
        <v>0</v>
      </c>
      <c r="J3846">
        <f t="shared" si="181"/>
        <v>0</v>
      </c>
      <c r="L3846" t="str">
        <f t="shared" si="182"/>
        <v>5214MUNDOO ISLAND</v>
      </c>
      <c r="M3846" t="s">
        <v>3992</v>
      </c>
    </row>
    <row r="3847" spans="1:13">
      <c r="A3847" t="s">
        <v>4621</v>
      </c>
      <c r="B3847" t="s">
        <v>750</v>
      </c>
      <c r="C3847" t="s">
        <v>112</v>
      </c>
      <c r="D3847">
        <v>1</v>
      </c>
      <c r="E3847">
        <v>0</v>
      </c>
      <c r="F3847">
        <v>2</v>
      </c>
      <c r="H3847" t="s">
        <v>103</v>
      </c>
      <c r="I3847">
        <f t="shared" si="180"/>
        <v>0</v>
      </c>
      <c r="J3847">
        <f t="shared" si="181"/>
        <v>0</v>
      </c>
      <c r="L3847" t="str">
        <f t="shared" si="182"/>
        <v>5213MIDDLETON</v>
      </c>
      <c r="M3847" t="s">
        <v>3992</v>
      </c>
    </row>
    <row r="3848" spans="1:13">
      <c r="A3848" t="s">
        <v>4622</v>
      </c>
      <c r="B3848" t="s">
        <v>4623</v>
      </c>
      <c r="C3848" t="s">
        <v>112</v>
      </c>
      <c r="D3848">
        <v>1</v>
      </c>
      <c r="E3848">
        <v>0</v>
      </c>
      <c r="F3848">
        <v>2</v>
      </c>
      <c r="H3848" t="s">
        <v>103</v>
      </c>
      <c r="I3848">
        <f t="shared" si="180"/>
        <v>0</v>
      </c>
      <c r="J3848">
        <f t="shared" si="181"/>
        <v>0</v>
      </c>
      <c r="L3848" t="str">
        <f t="shared" si="182"/>
        <v>5212PORT ELLIOT</v>
      </c>
      <c r="M3848" t="s">
        <v>3992</v>
      </c>
    </row>
    <row r="3849" spans="1:13">
      <c r="A3849" t="s">
        <v>4624</v>
      </c>
      <c r="B3849" t="s">
        <v>4625</v>
      </c>
      <c r="C3849" t="s">
        <v>112</v>
      </c>
      <c r="D3849">
        <v>3</v>
      </c>
      <c r="E3849">
        <v>0</v>
      </c>
      <c r="F3849">
        <v>0</v>
      </c>
      <c r="H3849" t="s">
        <v>103</v>
      </c>
      <c r="I3849">
        <f t="shared" si="180"/>
        <v>0</v>
      </c>
      <c r="J3849">
        <f t="shared" si="181"/>
        <v>0</v>
      </c>
      <c r="L3849" t="str">
        <f t="shared" si="182"/>
        <v>5211BACK VALLEY</v>
      </c>
      <c r="M3849" t="s">
        <v>3992</v>
      </c>
    </row>
    <row r="3850" spans="1:13">
      <c r="A3850" t="s">
        <v>4624</v>
      </c>
      <c r="B3850" t="s">
        <v>4626</v>
      </c>
      <c r="C3850" t="s">
        <v>112</v>
      </c>
      <c r="D3850">
        <v>1</v>
      </c>
      <c r="E3850">
        <v>0</v>
      </c>
      <c r="F3850">
        <v>2</v>
      </c>
      <c r="H3850" t="s">
        <v>103</v>
      </c>
      <c r="I3850">
        <f t="shared" si="180"/>
        <v>0</v>
      </c>
      <c r="J3850">
        <f t="shared" si="181"/>
        <v>0</v>
      </c>
      <c r="L3850" t="str">
        <f t="shared" si="182"/>
        <v>5211CHITON</v>
      </c>
      <c r="M3850" t="s">
        <v>3992</v>
      </c>
    </row>
    <row r="3851" spans="1:13">
      <c r="A3851" t="s">
        <v>4624</v>
      </c>
      <c r="B3851" t="s">
        <v>4627</v>
      </c>
      <c r="C3851" t="s">
        <v>112</v>
      </c>
      <c r="D3851">
        <v>1</v>
      </c>
      <c r="E3851">
        <v>0</v>
      </c>
      <c r="F3851">
        <v>2</v>
      </c>
      <c r="H3851" t="s">
        <v>103</v>
      </c>
      <c r="I3851">
        <f t="shared" si="180"/>
        <v>0</v>
      </c>
      <c r="J3851">
        <f t="shared" si="181"/>
        <v>0</v>
      </c>
      <c r="L3851" t="str">
        <f t="shared" si="182"/>
        <v>5211ENCOUNTER BAY</v>
      </c>
      <c r="M3851" t="s">
        <v>3992</v>
      </c>
    </row>
    <row r="3852" spans="1:13">
      <c r="A3852" t="s">
        <v>4624</v>
      </c>
      <c r="B3852" t="s">
        <v>4628</v>
      </c>
      <c r="C3852" t="s">
        <v>112</v>
      </c>
      <c r="D3852">
        <v>1</v>
      </c>
      <c r="E3852">
        <v>0</v>
      </c>
      <c r="F3852">
        <v>2</v>
      </c>
      <c r="H3852" t="s">
        <v>103</v>
      </c>
      <c r="I3852">
        <f t="shared" si="180"/>
        <v>0</v>
      </c>
      <c r="J3852">
        <f t="shared" si="181"/>
        <v>0</v>
      </c>
      <c r="L3852" t="str">
        <f t="shared" si="182"/>
        <v>5211HAYBOROUGH</v>
      </c>
      <c r="M3852" t="s">
        <v>3992</v>
      </c>
    </row>
    <row r="3853" spans="1:13">
      <c r="A3853" t="s">
        <v>4624</v>
      </c>
      <c r="B3853" t="s">
        <v>4629</v>
      </c>
      <c r="C3853" t="s">
        <v>112</v>
      </c>
      <c r="D3853">
        <v>2</v>
      </c>
      <c r="E3853">
        <v>0</v>
      </c>
      <c r="F3853">
        <v>2</v>
      </c>
      <c r="H3853" t="s">
        <v>103</v>
      </c>
      <c r="I3853">
        <f t="shared" si="180"/>
        <v>0</v>
      </c>
      <c r="J3853">
        <f t="shared" si="181"/>
        <v>0</v>
      </c>
      <c r="L3853" t="str">
        <f t="shared" si="182"/>
        <v>5211HINDMARSH VALLEY</v>
      </c>
      <c r="M3853" t="s">
        <v>3992</v>
      </c>
    </row>
    <row r="3854" spans="1:13">
      <c r="A3854" t="s">
        <v>4624</v>
      </c>
      <c r="B3854" t="s">
        <v>4630</v>
      </c>
      <c r="C3854" t="s">
        <v>112</v>
      </c>
      <c r="D3854">
        <v>4</v>
      </c>
      <c r="E3854">
        <v>0</v>
      </c>
      <c r="F3854">
        <v>0</v>
      </c>
      <c r="H3854" t="s">
        <v>103</v>
      </c>
      <c r="I3854">
        <f t="shared" si="180"/>
        <v>0</v>
      </c>
      <c r="J3854">
        <f t="shared" si="181"/>
        <v>0</v>
      </c>
      <c r="L3854" t="str">
        <f t="shared" si="182"/>
        <v>5211INMAN VALLEY</v>
      </c>
      <c r="M3854" t="s">
        <v>3992</v>
      </c>
    </row>
    <row r="3855" spans="1:13">
      <c r="A3855" t="s">
        <v>4624</v>
      </c>
      <c r="B3855" t="s">
        <v>4631</v>
      </c>
      <c r="C3855" t="s">
        <v>112</v>
      </c>
      <c r="D3855">
        <v>2</v>
      </c>
      <c r="E3855">
        <v>0</v>
      </c>
      <c r="F3855">
        <v>2</v>
      </c>
      <c r="H3855" t="s">
        <v>103</v>
      </c>
      <c r="I3855">
        <f t="shared" si="180"/>
        <v>0</v>
      </c>
      <c r="J3855">
        <f t="shared" si="181"/>
        <v>0</v>
      </c>
      <c r="L3855" t="str">
        <f t="shared" si="182"/>
        <v>5211LOWER INMAN VALLEY</v>
      </c>
      <c r="M3855" t="s">
        <v>3992</v>
      </c>
    </row>
    <row r="3856" spans="1:13">
      <c r="A3856" t="s">
        <v>4624</v>
      </c>
      <c r="B3856" t="s">
        <v>4632</v>
      </c>
      <c r="C3856" t="s">
        <v>112</v>
      </c>
      <c r="D3856">
        <v>1</v>
      </c>
      <c r="E3856">
        <v>0</v>
      </c>
      <c r="F3856">
        <v>2</v>
      </c>
      <c r="H3856" t="s">
        <v>103</v>
      </c>
      <c r="I3856">
        <f t="shared" si="180"/>
        <v>0</v>
      </c>
      <c r="J3856">
        <f t="shared" si="181"/>
        <v>0</v>
      </c>
      <c r="L3856" t="str">
        <f t="shared" si="182"/>
        <v>5211MCCRACKEN</v>
      </c>
      <c r="M3856" t="s">
        <v>3992</v>
      </c>
    </row>
    <row r="3857" spans="1:13">
      <c r="A3857" t="s">
        <v>4624</v>
      </c>
      <c r="B3857" t="s">
        <v>4633</v>
      </c>
      <c r="C3857" t="s">
        <v>112</v>
      </c>
      <c r="D3857">
        <v>4</v>
      </c>
      <c r="E3857">
        <v>0</v>
      </c>
      <c r="F3857">
        <v>0</v>
      </c>
      <c r="H3857" t="s">
        <v>103</v>
      </c>
      <c r="I3857">
        <f t="shared" si="180"/>
        <v>0</v>
      </c>
      <c r="J3857">
        <f t="shared" si="181"/>
        <v>0</v>
      </c>
      <c r="L3857" t="str">
        <f t="shared" si="182"/>
        <v>5211MOUNT JAGGED</v>
      </c>
      <c r="M3857" t="s">
        <v>3992</v>
      </c>
    </row>
    <row r="3858" spans="1:13">
      <c r="A3858" t="s">
        <v>4624</v>
      </c>
      <c r="B3858" t="s">
        <v>4634</v>
      </c>
      <c r="C3858" t="s">
        <v>112</v>
      </c>
      <c r="D3858">
        <v>1</v>
      </c>
      <c r="E3858">
        <v>0</v>
      </c>
      <c r="F3858">
        <v>2</v>
      </c>
      <c r="H3858" t="s">
        <v>103</v>
      </c>
      <c r="I3858">
        <f t="shared" si="180"/>
        <v>0</v>
      </c>
      <c r="J3858">
        <f t="shared" si="181"/>
        <v>0</v>
      </c>
      <c r="L3858" t="str">
        <f t="shared" si="182"/>
        <v>5211VICTOR HARBOR</v>
      </c>
      <c r="M3858" t="s">
        <v>3992</v>
      </c>
    </row>
    <row r="3859" spans="1:13">
      <c r="A3859" t="s">
        <v>4624</v>
      </c>
      <c r="B3859" t="s">
        <v>4635</v>
      </c>
      <c r="C3859" t="s">
        <v>112</v>
      </c>
      <c r="D3859">
        <v>3</v>
      </c>
      <c r="E3859">
        <v>0</v>
      </c>
      <c r="F3859">
        <v>0</v>
      </c>
      <c r="H3859" t="s">
        <v>103</v>
      </c>
      <c r="I3859">
        <f t="shared" si="180"/>
        <v>0</v>
      </c>
      <c r="J3859">
        <f t="shared" si="181"/>
        <v>0</v>
      </c>
      <c r="L3859" t="str">
        <f t="shared" si="182"/>
        <v>5211WAITPINGA</v>
      </c>
      <c r="M3859" t="s">
        <v>3992</v>
      </c>
    </row>
    <row r="3860" spans="1:13">
      <c r="A3860" t="s">
        <v>4624</v>
      </c>
      <c r="B3860" t="s">
        <v>4636</v>
      </c>
      <c r="C3860" t="s">
        <v>112</v>
      </c>
      <c r="D3860">
        <v>4</v>
      </c>
      <c r="E3860">
        <v>0</v>
      </c>
      <c r="F3860">
        <v>0</v>
      </c>
      <c r="H3860" t="s">
        <v>103</v>
      </c>
      <c r="I3860">
        <f t="shared" si="180"/>
        <v>0</v>
      </c>
      <c r="J3860">
        <f t="shared" si="181"/>
        <v>0</v>
      </c>
      <c r="L3860" t="str">
        <f t="shared" si="182"/>
        <v>5211WILLOW CREEK</v>
      </c>
      <c r="M3860" t="s">
        <v>3992</v>
      </c>
    </row>
    <row r="3861" spans="1:13">
      <c r="A3861" t="s">
        <v>4624</v>
      </c>
      <c r="B3861" t="s">
        <v>4637</v>
      </c>
      <c r="C3861" t="s">
        <v>112</v>
      </c>
      <c r="D3861">
        <v>1</v>
      </c>
      <c r="E3861">
        <v>0</v>
      </c>
      <c r="F3861">
        <v>2</v>
      </c>
      <c r="H3861" t="s">
        <v>103</v>
      </c>
      <c r="I3861">
        <f t="shared" si="180"/>
        <v>0</v>
      </c>
      <c r="J3861">
        <f t="shared" si="181"/>
        <v>0</v>
      </c>
      <c r="L3861" t="str">
        <f t="shared" si="182"/>
        <v>5211YILKI</v>
      </c>
      <c r="M3861" t="s">
        <v>3992</v>
      </c>
    </row>
    <row r="3862" spans="1:13">
      <c r="A3862" t="s">
        <v>4638</v>
      </c>
      <c r="B3862" t="s">
        <v>4639</v>
      </c>
      <c r="C3862" t="s">
        <v>112</v>
      </c>
      <c r="D3862">
        <v>4</v>
      </c>
      <c r="E3862">
        <v>0</v>
      </c>
      <c r="F3862">
        <v>0</v>
      </c>
      <c r="H3862" t="s">
        <v>103</v>
      </c>
      <c r="I3862">
        <f t="shared" si="180"/>
        <v>0</v>
      </c>
      <c r="J3862">
        <f t="shared" si="181"/>
        <v>0</v>
      </c>
      <c r="L3862" t="str">
        <f t="shared" si="182"/>
        <v>5210MOUNT COMPASS</v>
      </c>
      <c r="M3862" t="s">
        <v>3992</v>
      </c>
    </row>
    <row r="3863" spans="1:13">
      <c r="A3863" t="s">
        <v>4638</v>
      </c>
      <c r="B3863" t="s">
        <v>4640</v>
      </c>
      <c r="C3863" t="s">
        <v>112</v>
      </c>
      <c r="D3863">
        <v>4</v>
      </c>
      <c r="E3863">
        <v>0</v>
      </c>
      <c r="F3863">
        <v>0</v>
      </c>
      <c r="H3863" t="s">
        <v>103</v>
      </c>
      <c r="I3863">
        <f t="shared" si="180"/>
        <v>0</v>
      </c>
      <c r="J3863">
        <f t="shared" si="181"/>
        <v>0</v>
      </c>
      <c r="L3863" t="str">
        <f t="shared" si="182"/>
        <v>5210MOUNT MAGNIFICENT</v>
      </c>
      <c r="M3863" t="s">
        <v>3992</v>
      </c>
    </row>
    <row r="3864" spans="1:13">
      <c r="A3864" t="s">
        <v>4638</v>
      </c>
      <c r="B3864" t="s">
        <v>4641</v>
      </c>
      <c r="C3864" t="s">
        <v>112</v>
      </c>
      <c r="D3864">
        <v>4</v>
      </c>
      <c r="E3864">
        <v>0</v>
      </c>
      <c r="F3864">
        <v>0</v>
      </c>
      <c r="H3864" t="s">
        <v>103</v>
      </c>
      <c r="I3864">
        <f t="shared" si="180"/>
        <v>0</v>
      </c>
      <c r="J3864">
        <f t="shared" si="181"/>
        <v>0</v>
      </c>
      <c r="L3864" t="str">
        <f t="shared" si="182"/>
        <v>5210NANGKITA</v>
      </c>
      <c r="M3864" t="s">
        <v>3992</v>
      </c>
    </row>
    <row r="3865" spans="1:13">
      <c r="A3865" t="s">
        <v>4642</v>
      </c>
      <c r="B3865" t="s">
        <v>4643</v>
      </c>
      <c r="C3865" t="s">
        <v>112</v>
      </c>
      <c r="D3865">
        <v>4</v>
      </c>
      <c r="E3865">
        <v>0</v>
      </c>
      <c r="F3865">
        <v>0</v>
      </c>
      <c r="H3865" t="s">
        <v>103</v>
      </c>
      <c r="I3865">
        <f t="shared" si="180"/>
        <v>0</v>
      </c>
      <c r="J3865">
        <f t="shared" si="181"/>
        <v>0</v>
      </c>
      <c r="L3865" t="str">
        <f t="shared" si="182"/>
        <v>5204CAPE JERVIS</v>
      </c>
      <c r="M3865" t="s">
        <v>3992</v>
      </c>
    </row>
    <row r="3866" spans="1:13">
      <c r="A3866" t="s">
        <v>4642</v>
      </c>
      <c r="B3866" t="s">
        <v>4644</v>
      </c>
      <c r="C3866" t="s">
        <v>112</v>
      </c>
      <c r="D3866">
        <v>4</v>
      </c>
      <c r="E3866">
        <v>0</v>
      </c>
      <c r="F3866">
        <v>0</v>
      </c>
      <c r="H3866" t="s">
        <v>103</v>
      </c>
      <c r="I3866">
        <f t="shared" si="180"/>
        <v>0</v>
      </c>
      <c r="J3866">
        <f t="shared" si="181"/>
        <v>0</v>
      </c>
      <c r="L3866" t="str">
        <f t="shared" si="182"/>
        <v>5204CARRICKALINGA</v>
      </c>
      <c r="M3866" t="s">
        <v>3992</v>
      </c>
    </row>
    <row r="3867" spans="1:13">
      <c r="A3867" t="s">
        <v>4642</v>
      </c>
      <c r="B3867" t="s">
        <v>4645</v>
      </c>
      <c r="C3867" t="s">
        <v>112</v>
      </c>
      <c r="D3867">
        <v>4</v>
      </c>
      <c r="E3867">
        <v>0</v>
      </c>
      <c r="F3867">
        <v>0</v>
      </c>
      <c r="H3867" t="s">
        <v>103</v>
      </c>
      <c r="I3867">
        <f t="shared" si="180"/>
        <v>0</v>
      </c>
      <c r="J3867">
        <f t="shared" si="181"/>
        <v>0</v>
      </c>
      <c r="L3867" t="str">
        <f t="shared" si="182"/>
        <v>5204DEEP CREEK</v>
      </c>
      <c r="M3867" t="s">
        <v>3992</v>
      </c>
    </row>
    <row r="3868" spans="1:13">
      <c r="A3868" t="s">
        <v>4642</v>
      </c>
      <c r="B3868" t="s">
        <v>4646</v>
      </c>
      <c r="C3868" t="s">
        <v>112</v>
      </c>
      <c r="D3868">
        <v>4</v>
      </c>
      <c r="E3868">
        <v>0</v>
      </c>
      <c r="F3868">
        <v>0</v>
      </c>
      <c r="H3868" t="s">
        <v>103</v>
      </c>
      <c r="I3868">
        <f t="shared" si="180"/>
        <v>0</v>
      </c>
      <c r="J3868">
        <f t="shared" si="181"/>
        <v>0</v>
      </c>
      <c r="L3868" t="str">
        <f t="shared" si="182"/>
        <v>5204DELAMERE</v>
      </c>
      <c r="M3868" t="s">
        <v>3992</v>
      </c>
    </row>
    <row r="3869" spans="1:13">
      <c r="A3869" t="s">
        <v>4642</v>
      </c>
      <c r="B3869" t="s">
        <v>4647</v>
      </c>
      <c r="C3869" t="s">
        <v>112</v>
      </c>
      <c r="D3869">
        <v>4</v>
      </c>
      <c r="E3869">
        <v>0</v>
      </c>
      <c r="F3869">
        <v>0</v>
      </c>
      <c r="H3869" t="s">
        <v>103</v>
      </c>
      <c r="I3869">
        <f t="shared" si="180"/>
        <v>0</v>
      </c>
      <c r="J3869">
        <f t="shared" si="181"/>
        <v>0</v>
      </c>
      <c r="L3869" t="str">
        <f t="shared" si="182"/>
        <v>5204HAY FLAT</v>
      </c>
      <c r="M3869" t="s">
        <v>3992</v>
      </c>
    </row>
    <row r="3870" spans="1:13">
      <c r="A3870" t="s">
        <v>4642</v>
      </c>
      <c r="B3870" t="s">
        <v>4648</v>
      </c>
      <c r="C3870" t="s">
        <v>112</v>
      </c>
      <c r="D3870">
        <v>4</v>
      </c>
      <c r="E3870">
        <v>0</v>
      </c>
      <c r="F3870">
        <v>0</v>
      </c>
      <c r="H3870" t="s">
        <v>103</v>
      </c>
      <c r="I3870">
        <f t="shared" si="180"/>
        <v>0</v>
      </c>
      <c r="J3870">
        <f t="shared" si="181"/>
        <v>0</v>
      </c>
      <c r="L3870" t="str">
        <f t="shared" si="182"/>
        <v>5204NORMANVILLE</v>
      </c>
      <c r="M3870" t="s">
        <v>3992</v>
      </c>
    </row>
    <row r="3871" spans="1:13">
      <c r="A3871" t="s">
        <v>4642</v>
      </c>
      <c r="B3871" t="s">
        <v>4649</v>
      </c>
      <c r="C3871" t="s">
        <v>112</v>
      </c>
      <c r="D3871">
        <v>4</v>
      </c>
      <c r="E3871">
        <v>0</v>
      </c>
      <c r="F3871">
        <v>0</v>
      </c>
      <c r="H3871" t="s">
        <v>103</v>
      </c>
      <c r="I3871">
        <f t="shared" si="180"/>
        <v>0</v>
      </c>
      <c r="J3871">
        <f t="shared" si="181"/>
        <v>0</v>
      </c>
      <c r="L3871" t="str">
        <f t="shared" si="182"/>
        <v>5204RAPID BAY</v>
      </c>
      <c r="M3871" t="s">
        <v>3992</v>
      </c>
    </row>
    <row r="3872" spans="1:13">
      <c r="A3872" t="s">
        <v>4642</v>
      </c>
      <c r="B3872" t="s">
        <v>4650</v>
      </c>
      <c r="C3872" t="s">
        <v>112</v>
      </c>
      <c r="D3872">
        <v>4</v>
      </c>
      <c r="E3872">
        <v>0</v>
      </c>
      <c r="F3872">
        <v>0</v>
      </c>
      <c r="H3872" t="s">
        <v>103</v>
      </c>
      <c r="I3872">
        <f t="shared" si="180"/>
        <v>0</v>
      </c>
      <c r="J3872">
        <f t="shared" si="181"/>
        <v>0</v>
      </c>
      <c r="L3872" t="str">
        <f t="shared" si="182"/>
        <v>5204SECOND VALLEY</v>
      </c>
      <c r="M3872" t="s">
        <v>3992</v>
      </c>
    </row>
    <row r="3873" spans="1:14">
      <c r="A3873" t="s">
        <v>4642</v>
      </c>
      <c r="B3873" t="s">
        <v>4651</v>
      </c>
      <c r="C3873" t="s">
        <v>112</v>
      </c>
      <c r="D3873">
        <v>4</v>
      </c>
      <c r="E3873">
        <v>0</v>
      </c>
      <c r="F3873">
        <v>0</v>
      </c>
      <c r="H3873" t="s">
        <v>103</v>
      </c>
      <c r="I3873">
        <f t="shared" si="180"/>
        <v>0</v>
      </c>
      <c r="J3873">
        <f t="shared" si="181"/>
        <v>0</v>
      </c>
      <c r="L3873" t="str">
        <f t="shared" si="182"/>
        <v>5204SILVERTON</v>
      </c>
      <c r="M3873" t="s">
        <v>3992</v>
      </c>
    </row>
    <row r="3874" spans="1:14">
      <c r="A3874" t="s">
        <v>4642</v>
      </c>
      <c r="B3874" t="s">
        <v>4652</v>
      </c>
      <c r="C3874" t="s">
        <v>112</v>
      </c>
      <c r="D3874">
        <v>4</v>
      </c>
      <c r="E3874">
        <v>0</v>
      </c>
      <c r="F3874">
        <v>0</v>
      </c>
      <c r="H3874" t="s">
        <v>103</v>
      </c>
      <c r="I3874">
        <f t="shared" si="180"/>
        <v>0</v>
      </c>
      <c r="J3874">
        <f t="shared" si="181"/>
        <v>0</v>
      </c>
      <c r="L3874" t="str">
        <f t="shared" si="182"/>
        <v>5204WIRRINA COVE</v>
      </c>
      <c r="M3874" t="s">
        <v>3992</v>
      </c>
    </row>
    <row r="3875" spans="1:14">
      <c r="A3875" t="s">
        <v>4653</v>
      </c>
      <c r="B3875" t="s">
        <v>4654</v>
      </c>
      <c r="C3875" t="s">
        <v>112</v>
      </c>
      <c r="D3875">
        <v>4</v>
      </c>
      <c r="E3875">
        <v>0</v>
      </c>
      <c r="F3875">
        <v>0</v>
      </c>
      <c r="H3875" t="s">
        <v>103</v>
      </c>
      <c r="I3875">
        <f t="shared" si="180"/>
        <v>0</v>
      </c>
      <c r="J3875">
        <f t="shared" si="181"/>
        <v>0</v>
      </c>
      <c r="L3875" t="str">
        <f t="shared" si="182"/>
        <v>5203BALD HILLS</v>
      </c>
      <c r="M3875" t="s">
        <v>3992</v>
      </c>
    </row>
    <row r="3876" spans="1:14">
      <c r="A3876" t="s">
        <v>4653</v>
      </c>
      <c r="B3876" t="s">
        <v>4655</v>
      </c>
      <c r="C3876" t="s">
        <v>112</v>
      </c>
      <c r="D3876">
        <v>4</v>
      </c>
      <c r="E3876">
        <v>0</v>
      </c>
      <c r="F3876">
        <v>0</v>
      </c>
      <c r="H3876" t="s">
        <v>103</v>
      </c>
      <c r="I3876">
        <f t="shared" si="180"/>
        <v>0</v>
      </c>
      <c r="J3876">
        <f t="shared" si="181"/>
        <v>0</v>
      </c>
      <c r="L3876" t="str">
        <f t="shared" si="182"/>
        <v>5203PARAWA</v>
      </c>
      <c r="M3876" t="s">
        <v>3992</v>
      </c>
    </row>
    <row r="3877" spans="1:14">
      <c r="A3877" t="s">
        <v>4653</v>
      </c>
      <c r="B3877" t="s">
        <v>4656</v>
      </c>
      <c r="C3877" t="s">
        <v>112</v>
      </c>
      <c r="D3877">
        <v>4</v>
      </c>
      <c r="E3877">
        <v>0</v>
      </c>
      <c r="F3877">
        <v>0</v>
      </c>
      <c r="H3877" t="s">
        <v>103</v>
      </c>
      <c r="I3877">
        <f t="shared" si="180"/>
        <v>0</v>
      </c>
      <c r="J3877">
        <f t="shared" si="181"/>
        <v>0</v>
      </c>
      <c r="L3877" t="str">
        <f t="shared" si="182"/>
        <v>5203TORRENS VALE</v>
      </c>
      <c r="M3877" t="s">
        <v>3992</v>
      </c>
    </row>
    <row r="3878" spans="1:14">
      <c r="A3878" t="s">
        <v>4653</v>
      </c>
      <c r="B3878" t="s">
        <v>4657</v>
      </c>
      <c r="C3878" t="s">
        <v>112</v>
      </c>
      <c r="D3878">
        <v>4</v>
      </c>
      <c r="E3878">
        <v>0</v>
      </c>
      <c r="F3878">
        <v>0</v>
      </c>
      <c r="H3878" t="s">
        <v>103</v>
      </c>
      <c r="I3878">
        <f t="shared" si="180"/>
        <v>0</v>
      </c>
      <c r="J3878">
        <f t="shared" si="181"/>
        <v>0</v>
      </c>
      <c r="L3878" t="str">
        <f t="shared" si="182"/>
        <v>5203TUNKALILLA</v>
      </c>
      <c r="M3878" t="s">
        <v>3992</v>
      </c>
    </row>
    <row r="3879" spans="1:14">
      <c r="A3879" t="s">
        <v>4653</v>
      </c>
      <c r="B3879" t="s">
        <v>4658</v>
      </c>
      <c r="C3879" t="s">
        <v>112</v>
      </c>
      <c r="D3879">
        <v>4</v>
      </c>
      <c r="E3879">
        <v>0</v>
      </c>
      <c r="F3879">
        <v>0</v>
      </c>
      <c r="H3879" t="s">
        <v>103</v>
      </c>
      <c r="I3879">
        <f t="shared" si="180"/>
        <v>0</v>
      </c>
      <c r="J3879">
        <f t="shared" si="181"/>
        <v>0</v>
      </c>
      <c r="L3879" t="str">
        <f t="shared" si="182"/>
        <v>5203WATTLE FLAT</v>
      </c>
      <c r="M3879" t="s">
        <v>3992</v>
      </c>
    </row>
    <row r="3880" spans="1:14">
      <c r="A3880" t="s">
        <v>4653</v>
      </c>
      <c r="B3880" t="s">
        <v>4659</v>
      </c>
      <c r="C3880" t="s">
        <v>112</v>
      </c>
      <c r="D3880">
        <v>4</v>
      </c>
      <c r="E3880">
        <v>0</v>
      </c>
      <c r="F3880">
        <v>0</v>
      </c>
      <c r="H3880" t="s">
        <v>103</v>
      </c>
      <c r="I3880">
        <f t="shared" si="180"/>
        <v>0</v>
      </c>
      <c r="J3880">
        <f t="shared" si="181"/>
        <v>0</v>
      </c>
      <c r="L3880" t="str">
        <f t="shared" si="182"/>
        <v>5203YANKALILLA</v>
      </c>
      <c r="M3880" t="s">
        <v>3992</v>
      </c>
    </row>
    <row r="3881" spans="1:14">
      <c r="A3881" t="s">
        <v>4660</v>
      </c>
      <c r="B3881" t="s">
        <v>4661</v>
      </c>
      <c r="C3881" t="s">
        <v>112</v>
      </c>
      <c r="D3881">
        <v>4</v>
      </c>
      <c r="E3881">
        <v>0</v>
      </c>
      <c r="F3881">
        <v>0</v>
      </c>
      <c r="H3881" t="s">
        <v>103</v>
      </c>
      <c r="I3881">
        <f t="shared" si="180"/>
        <v>0</v>
      </c>
      <c r="J3881">
        <f t="shared" si="181"/>
        <v>0</v>
      </c>
      <c r="L3881" t="str">
        <f t="shared" si="182"/>
        <v>5202HINDMARSH TIERS</v>
      </c>
      <c r="M3881" t="s">
        <v>3992</v>
      </c>
    </row>
    <row r="3882" spans="1:14">
      <c r="A3882" t="s">
        <v>4660</v>
      </c>
      <c r="B3882" t="s">
        <v>4662</v>
      </c>
      <c r="C3882" t="s">
        <v>112</v>
      </c>
      <c r="D3882">
        <v>4</v>
      </c>
      <c r="E3882">
        <v>0</v>
      </c>
      <c r="F3882">
        <v>0</v>
      </c>
      <c r="H3882" t="s">
        <v>103</v>
      </c>
      <c r="I3882">
        <f t="shared" si="180"/>
        <v>0</v>
      </c>
      <c r="J3882">
        <f t="shared" si="181"/>
        <v>0</v>
      </c>
      <c r="L3882" t="str">
        <f t="shared" si="182"/>
        <v>5202MYPONGA</v>
      </c>
      <c r="M3882" t="s">
        <v>3992</v>
      </c>
    </row>
    <row r="3883" spans="1:14">
      <c r="A3883" t="s">
        <v>4660</v>
      </c>
      <c r="B3883" t="s">
        <v>4663</v>
      </c>
      <c r="C3883" t="s">
        <v>112</v>
      </c>
      <c r="D3883">
        <v>4</v>
      </c>
      <c r="E3883">
        <v>0</v>
      </c>
      <c r="F3883">
        <v>0</v>
      </c>
      <c r="H3883" t="s">
        <v>103</v>
      </c>
      <c r="I3883">
        <f t="shared" si="180"/>
        <v>0</v>
      </c>
      <c r="J3883">
        <f t="shared" si="181"/>
        <v>0</v>
      </c>
      <c r="L3883" t="str">
        <f t="shared" si="182"/>
        <v>5202MYPONGA BEACH</v>
      </c>
      <c r="M3883" t="s">
        <v>3992</v>
      </c>
    </row>
    <row r="3884" spans="1:14">
      <c r="A3884" t="s">
        <v>4664</v>
      </c>
      <c r="B3884" t="s">
        <v>4665</v>
      </c>
      <c r="C3884" t="s">
        <v>112</v>
      </c>
      <c r="D3884">
        <v>4</v>
      </c>
      <c r="E3884">
        <v>0</v>
      </c>
      <c r="F3884">
        <v>0</v>
      </c>
      <c r="H3884" t="s">
        <v>103</v>
      </c>
      <c r="I3884">
        <f t="shared" si="180"/>
        <v>0</v>
      </c>
      <c r="J3884">
        <f t="shared" si="181"/>
        <v>0</v>
      </c>
      <c r="L3884" t="str">
        <f t="shared" si="182"/>
        <v>5201BLACKFELLOWS CREEK</v>
      </c>
      <c r="M3884" t="s">
        <v>4428</v>
      </c>
    </row>
    <row r="3885" spans="1:14">
      <c r="A3885" t="s">
        <v>4664</v>
      </c>
      <c r="B3885" t="s">
        <v>4666</v>
      </c>
      <c r="C3885" t="s">
        <v>112</v>
      </c>
      <c r="D3885">
        <v>4</v>
      </c>
      <c r="E3885">
        <v>0</v>
      </c>
      <c r="F3885">
        <v>0</v>
      </c>
      <c r="H3885" t="s">
        <v>103</v>
      </c>
      <c r="I3885">
        <f t="shared" si="180"/>
        <v>0</v>
      </c>
      <c r="J3885">
        <f t="shared" si="181"/>
        <v>0</v>
      </c>
      <c r="L3885" t="str">
        <f t="shared" si="182"/>
        <v>5201MEADOWS</v>
      </c>
      <c r="M3885" t="s">
        <v>4428</v>
      </c>
    </row>
    <row r="3886" spans="1:14">
      <c r="A3886" t="s">
        <v>4664</v>
      </c>
      <c r="B3886" t="s">
        <v>4667</v>
      </c>
      <c r="C3886" t="s">
        <v>112</v>
      </c>
      <c r="D3886">
        <v>4</v>
      </c>
      <c r="E3886">
        <v>0</v>
      </c>
      <c r="F3886">
        <v>0</v>
      </c>
      <c r="H3886" t="s">
        <v>103</v>
      </c>
      <c r="I3886">
        <f t="shared" si="180"/>
        <v>0</v>
      </c>
      <c r="J3886">
        <f t="shared" si="181"/>
        <v>0</v>
      </c>
      <c r="L3886" t="str">
        <f t="shared" si="182"/>
        <v>5201PARIS CREEK</v>
      </c>
      <c r="M3886" t="s">
        <v>4428</v>
      </c>
    </row>
    <row r="3887" spans="1:14">
      <c r="A3887" t="s">
        <v>4664</v>
      </c>
      <c r="B3887" t="s">
        <v>4668</v>
      </c>
      <c r="C3887" t="s">
        <v>112</v>
      </c>
      <c r="D3887">
        <v>4</v>
      </c>
      <c r="E3887">
        <v>0</v>
      </c>
      <c r="F3887">
        <v>0</v>
      </c>
      <c r="H3887" t="s">
        <v>103</v>
      </c>
      <c r="I3887">
        <f t="shared" si="180"/>
        <v>0</v>
      </c>
      <c r="J3887">
        <f t="shared" si="181"/>
        <v>0</v>
      </c>
      <c r="L3887" t="str">
        <f t="shared" si="182"/>
        <v>5201PROSPECT HILL</v>
      </c>
      <c r="M3887" t="s">
        <v>4428</v>
      </c>
    </row>
    <row r="3888" spans="1:14">
      <c r="A3888" t="s">
        <v>4669</v>
      </c>
      <c r="B3888" t="s">
        <v>4670</v>
      </c>
      <c r="C3888" t="s">
        <v>112</v>
      </c>
      <c r="D3888">
        <v>1</v>
      </c>
      <c r="E3888">
        <v>0</v>
      </c>
      <c r="F3888">
        <v>2</v>
      </c>
      <c r="H3888" t="s">
        <v>116</v>
      </c>
      <c r="I3888">
        <f t="shared" si="180"/>
        <v>0</v>
      </c>
      <c r="J3888">
        <f t="shared" si="181"/>
        <v>0</v>
      </c>
      <c r="L3888" t="str">
        <f t="shared" si="182"/>
        <v>5174SELLICKS BEACH</v>
      </c>
      <c r="M3888" t="s">
        <v>4671</v>
      </c>
      <c r="N3888" t="s">
        <v>732</v>
      </c>
    </row>
    <row r="3889" spans="1:14">
      <c r="A3889" t="s">
        <v>4669</v>
      </c>
      <c r="B3889" t="s">
        <v>4672</v>
      </c>
      <c r="C3889" t="s">
        <v>112</v>
      </c>
      <c r="D3889">
        <v>1</v>
      </c>
      <c r="E3889">
        <v>0</v>
      </c>
      <c r="F3889">
        <v>2</v>
      </c>
      <c r="H3889" t="s">
        <v>116</v>
      </c>
      <c r="I3889">
        <f t="shared" si="180"/>
        <v>0</v>
      </c>
      <c r="J3889">
        <f t="shared" si="181"/>
        <v>0</v>
      </c>
      <c r="L3889" t="str">
        <f t="shared" si="182"/>
        <v>5174SELLICKS HILL</v>
      </c>
      <c r="M3889" t="s">
        <v>4671</v>
      </c>
      <c r="N3889" t="s">
        <v>732</v>
      </c>
    </row>
    <row r="3890" spans="1:14">
      <c r="A3890" t="s">
        <v>4673</v>
      </c>
      <c r="B3890" t="s">
        <v>4674</v>
      </c>
      <c r="C3890" t="s">
        <v>112</v>
      </c>
      <c r="D3890">
        <v>1</v>
      </c>
      <c r="E3890">
        <v>0</v>
      </c>
      <c r="F3890">
        <v>2</v>
      </c>
      <c r="H3890" t="s">
        <v>116</v>
      </c>
      <c r="I3890">
        <f t="shared" si="180"/>
        <v>0</v>
      </c>
      <c r="J3890">
        <f t="shared" si="181"/>
        <v>0</v>
      </c>
      <c r="L3890" t="str">
        <f t="shared" si="182"/>
        <v>5173ALDINGA</v>
      </c>
      <c r="M3890" t="s">
        <v>4671</v>
      </c>
      <c r="N3890" t="s">
        <v>732</v>
      </c>
    </row>
    <row r="3891" spans="1:14">
      <c r="A3891" t="s">
        <v>4673</v>
      </c>
      <c r="B3891" t="s">
        <v>4675</v>
      </c>
      <c r="C3891" t="s">
        <v>112</v>
      </c>
      <c r="D3891">
        <v>1</v>
      </c>
      <c r="E3891">
        <v>0</v>
      </c>
      <c r="F3891">
        <v>2</v>
      </c>
      <c r="H3891" t="s">
        <v>116</v>
      </c>
      <c r="I3891">
        <f t="shared" si="180"/>
        <v>0</v>
      </c>
      <c r="J3891">
        <f t="shared" si="181"/>
        <v>0</v>
      </c>
      <c r="L3891" t="str">
        <f t="shared" si="182"/>
        <v>5173ALDINGA BEACH</v>
      </c>
      <c r="M3891" t="s">
        <v>4671</v>
      </c>
      <c r="N3891" t="s">
        <v>732</v>
      </c>
    </row>
    <row r="3892" spans="1:14">
      <c r="A3892" t="s">
        <v>4673</v>
      </c>
      <c r="B3892" t="s">
        <v>4676</v>
      </c>
      <c r="C3892" t="s">
        <v>112</v>
      </c>
      <c r="D3892">
        <v>1</v>
      </c>
      <c r="E3892">
        <v>0</v>
      </c>
      <c r="F3892">
        <v>2</v>
      </c>
      <c r="H3892" t="s">
        <v>116</v>
      </c>
      <c r="I3892">
        <f t="shared" si="180"/>
        <v>0</v>
      </c>
      <c r="J3892">
        <f t="shared" si="181"/>
        <v>0</v>
      </c>
      <c r="L3892" t="str">
        <f t="shared" si="182"/>
        <v>5173PORT WILLUNGA</v>
      </c>
      <c r="M3892" t="s">
        <v>4671</v>
      </c>
      <c r="N3892" t="s">
        <v>732</v>
      </c>
    </row>
    <row r="3893" spans="1:14">
      <c r="A3893" t="s">
        <v>4673</v>
      </c>
      <c r="B3893" t="s">
        <v>2782</v>
      </c>
      <c r="C3893" t="s">
        <v>112</v>
      </c>
      <c r="D3893">
        <v>1</v>
      </c>
      <c r="E3893">
        <v>0</v>
      </c>
      <c r="F3893">
        <v>2</v>
      </c>
      <c r="H3893" t="s">
        <v>116</v>
      </c>
      <c r="I3893">
        <f t="shared" si="180"/>
        <v>0</v>
      </c>
      <c r="J3893">
        <f t="shared" si="181"/>
        <v>0</v>
      </c>
      <c r="L3893" t="str">
        <f t="shared" si="182"/>
        <v>5173SILVER SANDS</v>
      </c>
      <c r="M3893" t="s">
        <v>4671</v>
      </c>
      <c r="N3893" t="s">
        <v>732</v>
      </c>
    </row>
    <row r="3894" spans="1:14">
      <c r="A3894" t="s">
        <v>4677</v>
      </c>
      <c r="B3894" t="s">
        <v>4678</v>
      </c>
      <c r="C3894" t="s">
        <v>112</v>
      </c>
      <c r="D3894">
        <v>4</v>
      </c>
      <c r="E3894">
        <v>0</v>
      </c>
      <c r="F3894">
        <v>0</v>
      </c>
      <c r="H3894" t="s">
        <v>116</v>
      </c>
      <c r="I3894">
        <f t="shared" si="180"/>
        <v>0</v>
      </c>
      <c r="J3894">
        <f t="shared" si="181"/>
        <v>0</v>
      </c>
      <c r="L3894" t="str">
        <f t="shared" si="182"/>
        <v>5172KUITPO</v>
      </c>
      <c r="M3894" t="s">
        <v>4428</v>
      </c>
    </row>
    <row r="3895" spans="1:14">
      <c r="A3895" t="s">
        <v>4677</v>
      </c>
      <c r="B3895" t="s">
        <v>4679</v>
      </c>
      <c r="C3895" t="s">
        <v>112</v>
      </c>
      <c r="D3895">
        <v>4</v>
      </c>
      <c r="E3895">
        <v>0</v>
      </c>
      <c r="F3895">
        <v>0</v>
      </c>
      <c r="H3895" t="s">
        <v>116</v>
      </c>
      <c r="I3895">
        <f t="shared" si="180"/>
        <v>0</v>
      </c>
      <c r="J3895">
        <f t="shared" si="181"/>
        <v>0</v>
      </c>
      <c r="L3895" t="str">
        <f t="shared" si="182"/>
        <v>5172KUITPO COLONY</v>
      </c>
      <c r="M3895" t="s">
        <v>4428</v>
      </c>
    </row>
    <row r="3896" spans="1:14">
      <c r="A3896" t="s">
        <v>4677</v>
      </c>
      <c r="B3896" t="s">
        <v>4680</v>
      </c>
      <c r="C3896" t="s">
        <v>112</v>
      </c>
      <c r="D3896">
        <v>3</v>
      </c>
      <c r="E3896">
        <v>0</v>
      </c>
      <c r="F3896">
        <v>0</v>
      </c>
      <c r="H3896" t="s">
        <v>116</v>
      </c>
      <c r="I3896">
        <f t="shared" si="180"/>
        <v>0</v>
      </c>
      <c r="J3896">
        <f t="shared" si="181"/>
        <v>0</v>
      </c>
      <c r="L3896" t="str">
        <f t="shared" si="182"/>
        <v>5172KYEEMA</v>
      </c>
      <c r="M3896" t="s">
        <v>4428</v>
      </c>
    </row>
    <row r="3897" spans="1:14">
      <c r="A3897" t="s">
        <v>4677</v>
      </c>
      <c r="B3897" t="s">
        <v>4681</v>
      </c>
      <c r="C3897" t="s">
        <v>112</v>
      </c>
      <c r="D3897">
        <v>4</v>
      </c>
      <c r="E3897">
        <v>0</v>
      </c>
      <c r="F3897">
        <v>0</v>
      </c>
      <c r="H3897" t="s">
        <v>116</v>
      </c>
      <c r="I3897">
        <f t="shared" si="180"/>
        <v>0</v>
      </c>
      <c r="J3897">
        <f t="shared" si="181"/>
        <v>0</v>
      </c>
      <c r="L3897" t="str">
        <f t="shared" si="182"/>
        <v>5172PAGES FLAT</v>
      </c>
      <c r="M3897" t="s">
        <v>4428</v>
      </c>
    </row>
    <row r="3898" spans="1:14">
      <c r="A3898" t="s">
        <v>4677</v>
      </c>
      <c r="B3898" t="s">
        <v>4682</v>
      </c>
      <c r="C3898" t="s">
        <v>112</v>
      </c>
      <c r="D3898">
        <v>4</v>
      </c>
      <c r="E3898">
        <v>0</v>
      </c>
      <c r="F3898">
        <v>0</v>
      </c>
      <c r="H3898" t="s">
        <v>116</v>
      </c>
      <c r="I3898">
        <f t="shared" si="180"/>
        <v>0</v>
      </c>
      <c r="J3898">
        <f t="shared" si="181"/>
        <v>0</v>
      </c>
      <c r="L3898" t="str">
        <f t="shared" si="182"/>
        <v>5172YUNDI</v>
      </c>
      <c r="M3898" t="s">
        <v>4428</v>
      </c>
    </row>
    <row r="3899" spans="1:14">
      <c r="A3899" t="s">
        <v>4677</v>
      </c>
      <c r="B3899" t="s">
        <v>4683</v>
      </c>
      <c r="C3899" t="s">
        <v>112</v>
      </c>
      <c r="D3899">
        <v>2</v>
      </c>
      <c r="E3899">
        <v>0</v>
      </c>
      <c r="F3899">
        <v>2</v>
      </c>
      <c r="H3899" t="s">
        <v>116</v>
      </c>
      <c r="I3899">
        <f t="shared" si="180"/>
        <v>0</v>
      </c>
      <c r="J3899">
        <f t="shared" si="181"/>
        <v>0</v>
      </c>
      <c r="L3899" t="str">
        <f t="shared" si="182"/>
        <v>5172DINGABLEDINGA</v>
      </c>
      <c r="M3899" t="s">
        <v>4428</v>
      </c>
    </row>
    <row r="3900" spans="1:14">
      <c r="A3900" t="s">
        <v>4677</v>
      </c>
      <c r="B3900" t="s">
        <v>4684</v>
      </c>
      <c r="C3900" t="s">
        <v>112</v>
      </c>
      <c r="D3900">
        <v>2</v>
      </c>
      <c r="E3900">
        <v>0</v>
      </c>
      <c r="F3900">
        <v>2</v>
      </c>
      <c r="H3900" t="s">
        <v>116</v>
      </c>
      <c r="I3900">
        <f t="shared" si="180"/>
        <v>0</v>
      </c>
      <c r="J3900">
        <f t="shared" si="181"/>
        <v>0</v>
      </c>
      <c r="L3900" t="str">
        <f t="shared" si="182"/>
        <v>5172HOPE FOREST</v>
      </c>
      <c r="M3900" t="s">
        <v>4428</v>
      </c>
    </row>
    <row r="3901" spans="1:14">
      <c r="A3901" t="s">
        <v>4677</v>
      </c>
      <c r="B3901" t="s">
        <v>4685</v>
      </c>
      <c r="C3901" t="s">
        <v>112</v>
      </c>
      <c r="D3901">
        <v>2</v>
      </c>
      <c r="E3901">
        <v>0</v>
      </c>
      <c r="F3901">
        <v>2</v>
      </c>
      <c r="H3901" t="s">
        <v>116</v>
      </c>
      <c r="I3901">
        <f t="shared" si="180"/>
        <v>0</v>
      </c>
      <c r="J3901">
        <f t="shared" si="181"/>
        <v>0</v>
      </c>
      <c r="L3901" t="str">
        <f t="shared" si="182"/>
        <v>5172MONTARRA</v>
      </c>
      <c r="M3901" t="s">
        <v>4428</v>
      </c>
    </row>
    <row r="3902" spans="1:14">
      <c r="A3902" t="s">
        <v>4677</v>
      </c>
      <c r="B3902" t="s">
        <v>4686</v>
      </c>
      <c r="C3902" t="s">
        <v>112</v>
      </c>
      <c r="D3902">
        <v>2</v>
      </c>
      <c r="E3902">
        <v>0</v>
      </c>
      <c r="F3902">
        <v>2</v>
      </c>
      <c r="H3902" t="s">
        <v>116</v>
      </c>
      <c r="I3902">
        <f t="shared" si="180"/>
        <v>0</v>
      </c>
      <c r="J3902">
        <f t="shared" si="181"/>
        <v>0</v>
      </c>
      <c r="L3902" t="str">
        <f t="shared" si="182"/>
        <v>5172THE RANGE</v>
      </c>
      <c r="M3902" t="s">
        <v>4428</v>
      </c>
    </row>
    <row r="3903" spans="1:14">
      <c r="A3903" t="s">
        <v>4677</v>
      </c>
      <c r="B3903" t="s">
        <v>4687</v>
      </c>
      <c r="C3903" t="s">
        <v>112</v>
      </c>
      <c r="D3903">
        <v>2</v>
      </c>
      <c r="E3903">
        <v>0</v>
      </c>
      <c r="F3903">
        <v>2</v>
      </c>
      <c r="H3903" t="s">
        <v>116</v>
      </c>
      <c r="I3903">
        <f t="shared" si="180"/>
        <v>0</v>
      </c>
      <c r="J3903">
        <f t="shared" si="181"/>
        <v>0</v>
      </c>
      <c r="L3903" t="str">
        <f t="shared" si="182"/>
        <v>5172WHITES VALLEY</v>
      </c>
      <c r="M3903" t="s">
        <v>4428</v>
      </c>
    </row>
    <row r="3904" spans="1:14">
      <c r="A3904" t="s">
        <v>4677</v>
      </c>
      <c r="B3904" t="s">
        <v>4688</v>
      </c>
      <c r="C3904" t="s">
        <v>112</v>
      </c>
      <c r="D3904">
        <v>1</v>
      </c>
      <c r="E3904">
        <v>0</v>
      </c>
      <c r="F3904">
        <v>2</v>
      </c>
      <c r="H3904" t="s">
        <v>116</v>
      </c>
      <c r="I3904">
        <f t="shared" si="180"/>
        <v>0</v>
      </c>
      <c r="J3904">
        <f t="shared" si="181"/>
        <v>0</v>
      </c>
      <c r="L3904" t="str">
        <f t="shared" si="182"/>
        <v>5172WILLUNGA</v>
      </c>
      <c r="M3904" t="s">
        <v>4428</v>
      </c>
    </row>
    <row r="3905" spans="1:14">
      <c r="A3905" t="s">
        <v>4677</v>
      </c>
      <c r="B3905" t="s">
        <v>4689</v>
      </c>
      <c r="C3905" t="s">
        <v>112</v>
      </c>
      <c r="D3905">
        <v>2</v>
      </c>
      <c r="E3905">
        <v>0</v>
      </c>
      <c r="F3905">
        <v>2</v>
      </c>
      <c r="H3905" t="s">
        <v>116</v>
      </c>
      <c r="I3905">
        <f t="shared" si="180"/>
        <v>0</v>
      </c>
      <c r="J3905">
        <f t="shared" si="181"/>
        <v>0</v>
      </c>
      <c r="L3905" t="str">
        <f t="shared" si="182"/>
        <v>5172WILLUNGA HILL</v>
      </c>
      <c r="M3905" t="s">
        <v>4428</v>
      </c>
    </row>
    <row r="3906" spans="1:14">
      <c r="A3906" t="s">
        <v>4677</v>
      </c>
      <c r="B3906" t="s">
        <v>4690</v>
      </c>
      <c r="C3906" t="s">
        <v>112</v>
      </c>
      <c r="D3906">
        <v>1</v>
      </c>
      <c r="E3906">
        <v>0</v>
      </c>
      <c r="F3906">
        <v>2</v>
      </c>
      <c r="H3906" t="s">
        <v>116</v>
      </c>
      <c r="I3906">
        <f t="shared" ref="I3906:I3969" si="183">IF(ISERROR(VLOOKUP(A3906,SelPostCode,1,FALSE)),0,1)</f>
        <v>0</v>
      </c>
      <c r="J3906">
        <f t="shared" ref="J3906:J3969" si="184">IF(I3906=0,0,IF(ISERROR(VLOOKUP(B3906,SelSuburb,1,FALSE)),0,1))</f>
        <v>0</v>
      </c>
      <c r="L3906" t="str">
        <f t="shared" ref="L3906:L3969" si="185">CONCATENATE(A3906,B3906)</f>
        <v>5172WILLUNGA SOUTH</v>
      </c>
      <c r="M3906" t="s">
        <v>4428</v>
      </c>
    </row>
    <row r="3907" spans="1:14">
      <c r="A3907" t="s">
        <v>4691</v>
      </c>
      <c r="B3907" t="s">
        <v>4692</v>
      </c>
      <c r="C3907" t="s">
        <v>112</v>
      </c>
      <c r="D3907">
        <v>2</v>
      </c>
      <c r="E3907">
        <v>0</v>
      </c>
      <c r="F3907">
        <v>2</v>
      </c>
      <c r="H3907" t="s">
        <v>116</v>
      </c>
      <c r="I3907">
        <f t="shared" si="183"/>
        <v>0</v>
      </c>
      <c r="J3907">
        <f t="shared" si="184"/>
        <v>0</v>
      </c>
      <c r="L3907" t="str">
        <f t="shared" si="185"/>
        <v>5171BLEWITT SPRINGS</v>
      </c>
      <c r="M3907" t="s">
        <v>4671</v>
      </c>
      <c r="N3907" t="s">
        <v>732</v>
      </c>
    </row>
    <row r="3908" spans="1:14">
      <c r="A3908" t="s">
        <v>4691</v>
      </c>
      <c r="B3908" t="s">
        <v>4693</v>
      </c>
      <c r="C3908" t="s">
        <v>112</v>
      </c>
      <c r="D3908">
        <v>2</v>
      </c>
      <c r="E3908">
        <v>0</v>
      </c>
      <c r="F3908">
        <v>2</v>
      </c>
      <c r="H3908" t="s">
        <v>116</v>
      </c>
      <c r="I3908">
        <f t="shared" si="183"/>
        <v>0</v>
      </c>
      <c r="J3908">
        <f t="shared" si="184"/>
        <v>0</v>
      </c>
      <c r="L3908" t="str">
        <f t="shared" si="185"/>
        <v>5171MCLAREN FLAT</v>
      </c>
      <c r="M3908" t="s">
        <v>4671</v>
      </c>
      <c r="N3908" t="s">
        <v>732</v>
      </c>
    </row>
    <row r="3909" spans="1:14">
      <c r="A3909" t="s">
        <v>4691</v>
      </c>
      <c r="B3909" t="s">
        <v>4694</v>
      </c>
      <c r="C3909" t="s">
        <v>112</v>
      </c>
      <c r="D3909">
        <v>1</v>
      </c>
      <c r="E3909">
        <v>0</v>
      </c>
      <c r="F3909">
        <v>2</v>
      </c>
      <c r="H3909" t="s">
        <v>116</v>
      </c>
      <c r="I3909">
        <f t="shared" si="183"/>
        <v>0</v>
      </c>
      <c r="J3909">
        <f t="shared" si="184"/>
        <v>0</v>
      </c>
      <c r="L3909" t="str">
        <f t="shared" si="185"/>
        <v>5171MCLAREN VALE</v>
      </c>
      <c r="M3909" t="s">
        <v>4671</v>
      </c>
      <c r="N3909" t="s">
        <v>732</v>
      </c>
    </row>
    <row r="3910" spans="1:14">
      <c r="A3910" t="s">
        <v>4691</v>
      </c>
      <c r="B3910" t="s">
        <v>4695</v>
      </c>
      <c r="C3910" t="s">
        <v>112</v>
      </c>
      <c r="D3910">
        <v>2</v>
      </c>
      <c r="E3910">
        <v>0</v>
      </c>
      <c r="F3910">
        <v>2</v>
      </c>
      <c r="H3910" t="s">
        <v>116</v>
      </c>
      <c r="I3910">
        <f t="shared" si="183"/>
        <v>0</v>
      </c>
      <c r="J3910">
        <f t="shared" si="184"/>
        <v>0</v>
      </c>
      <c r="L3910" t="str">
        <f t="shared" si="185"/>
        <v>5171PEDLER CREEK</v>
      </c>
      <c r="M3910" t="s">
        <v>4671</v>
      </c>
      <c r="N3910" t="s">
        <v>732</v>
      </c>
    </row>
    <row r="3911" spans="1:14">
      <c r="A3911" t="s">
        <v>4691</v>
      </c>
      <c r="B3911" t="s">
        <v>4696</v>
      </c>
      <c r="C3911" t="s">
        <v>112</v>
      </c>
      <c r="D3911">
        <v>2</v>
      </c>
      <c r="E3911">
        <v>0</v>
      </c>
      <c r="F3911">
        <v>2</v>
      </c>
      <c r="H3911" t="s">
        <v>116</v>
      </c>
      <c r="I3911">
        <f t="shared" si="183"/>
        <v>0</v>
      </c>
      <c r="J3911">
        <f t="shared" si="184"/>
        <v>0</v>
      </c>
      <c r="L3911" t="str">
        <f t="shared" si="185"/>
        <v>5171TATACHILLA</v>
      </c>
      <c r="M3911" t="s">
        <v>4671</v>
      </c>
      <c r="N3911" t="s">
        <v>732</v>
      </c>
    </row>
    <row r="3912" spans="1:14">
      <c r="A3912" t="s">
        <v>4697</v>
      </c>
      <c r="B3912" t="s">
        <v>4698</v>
      </c>
      <c r="C3912" t="s">
        <v>112</v>
      </c>
      <c r="D3912">
        <v>1</v>
      </c>
      <c r="E3912">
        <v>0</v>
      </c>
      <c r="F3912">
        <v>2</v>
      </c>
      <c r="H3912" t="s">
        <v>116</v>
      </c>
      <c r="I3912">
        <f t="shared" si="183"/>
        <v>0</v>
      </c>
      <c r="J3912">
        <f t="shared" si="184"/>
        <v>0</v>
      </c>
      <c r="L3912" t="str">
        <f t="shared" si="185"/>
        <v>5170MASLIN BEACH</v>
      </c>
      <c r="M3912" t="s">
        <v>4671</v>
      </c>
      <c r="N3912" t="s">
        <v>732</v>
      </c>
    </row>
    <row r="3913" spans="1:14">
      <c r="A3913" t="s">
        <v>4699</v>
      </c>
      <c r="B3913" t="s">
        <v>4700</v>
      </c>
      <c r="C3913" t="s">
        <v>112</v>
      </c>
      <c r="D3913">
        <v>1</v>
      </c>
      <c r="E3913">
        <v>0</v>
      </c>
      <c r="F3913">
        <v>2</v>
      </c>
      <c r="H3913" t="s">
        <v>116</v>
      </c>
      <c r="I3913">
        <f t="shared" si="183"/>
        <v>0</v>
      </c>
      <c r="J3913">
        <f t="shared" si="184"/>
        <v>0</v>
      </c>
      <c r="L3913" t="str">
        <f t="shared" si="185"/>
        <v>5169MOANA</v>
      </c>
      <c r="M3913" t="s">
        <v>4671</v>
      </c>
      <c r="N3913" t="s">
        <v>732</v>
      </c>
    </row>
    <row r="3914" spans="1:14">
      <c r="A3914" t="s">
        <v>4699</v>
      </c>
      <c r="B3914" t="s">
        <v>4701</v>
      </c>
      <c r="C3914" t="s">
        <v>112</v>
      </c>
      <c r="D3914">
        <v>1</v>
      </c>
      <c r="E3914">
        <v>0</v>
      </c>
      <c r="F3914">
        <v>2</v>
      </c>
      <c r="H3914" t="s">
        <v>116</v>
      </c>
      <c r="I3914">
        <f t="shared" si="183"/>
        <v>0</v>
      </c>
      <c r="J3914">
        <f t="shared" si="184"/>
        <v>0</v>
      </c>
      <c r="L3914" t="str">
        <f t="shared" si="185"/>
        <v>5169SEAFORD</v>
      </c>
      <c r="M3914" t="s">
        <v>4671</v>
      </c>
      <c r="N3914" t="s">
        <v>732</v>
      </c>
    </row>
    <row r="3915" spans="1:14">
      <c r="A3915" t="s">
        <v>4699</v>
      </c>
      <c r="B3915" t="s">
        <v>4702</v>
      </c>
      <c r="C3915" t="s">
        <v>112</v>
      </c>
      <c r="D3915">
        <v>1</v>
      </c>
      <c r="E3915">
        <v>0</v>
      </c>
      <c r="F3915">
        <v>2</v>
      </c>
      <c r="H3915" t="s">
        <v>116</v>
      </c>
      <c r="I3915">
        <f t="shared" si="183"/>
        <v>0</v>
      </c>
      <c r="J3915">
        <f t="shared" si="184"/>
        <v>0</v>
      </c>
      <c r="L3915" t="str">
        <f t="shared" si="185"/>
        <v>5169SEAFORD HEIGHTS</v>
      </c>
      <c r="M3915" t="s">
        <v>4671</v>
      </c>
      <c r="N3915" t="s">
        <v>732</v>
      </c>
    </row>
    <row r="3916" spans="1:14">
      <c r="A3916" t="s">
        <v>4699</v>
      </c>
      <c r="B3916" t="s">
        <v>4703</v>
      </c>
      <c r="C3916" t="s">
        <v>112</v>
      </c>
      <c r="D3916">
        <v>1</v>
      </c>
      <c r="E3916">
        <v>0</v>
      </c>
      <c r="F3916">
        <v>2</v>
      </c>
      <c r="H3916" t="s">
        <v>116</v>
      </c>
      <c r="I3916">
        <f t="shared" si="183"/>
        <v>0</v>
      </c>
      <c r="J3916">
        <f t="shared" si="184"/>
        <v>0</v>
      </c>
      <c r="L3916" t="str">
        <f t="shared" si="185"/>
        <v>5169SEAFORD MEADOWS</v>
      </c>
      <c r="M3916" t="s">
        <v>4671</v>
      </c>
      <c r="N3916" t="s">
        <v>732</v>
      </c>
    </row>
    <row r="3917" spans="1:14">
      <c r="A3917" t="s">
        <v>4699</v>
      </c>
      <c r="B3917" t="s">
        <v>4704</v>
      </c>
      <c r="C3917" t="s">
        <v>112</v>
      </c>
      <c r="D3917">
        <v>1</v>
      </c>
      <c r="E3917">
        <v>0</v>
      </c>
      <c r="F3917">
        <v>2</v>
      </c>
      <c r="H3917" t="s">
        <v>116</v>
      </c>
      <c r="I3917">
        <f t="shared" si="183"/>
        <v>0</v>
      </c>
      <c r="J3917">
        <f t="shared" si="184"/>
        <v>0</v>
      </c>
      <c r="L3917" t="str">
        <f t="shared" si="185"/>
        <v>5169SEAFORD RISE</v>
      </c>
      <c r="M3917" t="s">
        <v>4671</v>
      </c>
      <c r="N3917" t="s">
        <v>732</v>
      </c>
    </row>
    <row r="3918" spans="1:14">
      <c r="A3918" t="s">
        <v>4705</v>
      </c>
      <c r="B3918" t="s">
        <v>4706</v>
      </c>
      <c r="C3918" t="s">
        <v>112</v>
      </c>
      <c r="D3918">
        <v>1</v>
      </c>
      <c r="E3918">
        <v>0</v>
      </c>
      <c r="F3918">
        <v>2</v>
      </c>
      <c r="H3918" t="s">
        <v>116</v>
      </c>
      <c r="I3918">
        <f t="shared" si="183"/>
        <v>0</v>
      </c>
      <c r="J3918">
        <f t="shared" si="184"/>
        <v>0</v>
      </c>
      <c r="L3918" t="str">
        <f t="shared" si="185"/>
        <v>5168NOARLUNGA CENTRE</v>
      </c>
      <c r="M3918" t="s">
        <v>4671</v>
      </c>
      <c r="N3918" t="s">
        <v>732</v>
      </c>
    </row>
    <row r="3919" spans="1:14">
      <c r="A3919" t="s">
        <v>4705</v>
      </c>
      <c r="B3919" t="s">
        <v>4707</v>
      </c>
      <c r="C3919" t="s">
        <v>112</v>
      </c>
      <c r="D3919">
        <v>1</v>
      </c>
      <c r="E3919">
        <v>0</v>
      </c>
      <c r="F3919">
        <v>2</v>
      </c>
      <c r="H3919" t="s">
        <v>116</v>
      </c>
      <c r="I3919">
        <f t="shared" si="183"/>
        <v>0</v>
      </c>
      <c r="J3919">
        <f t="shared" si="184"/>
        <v>0</v>
      </c>
      <c r="L3919" t="str">
        <f t="shared" si="185"/>
        <v>5168NOARLUNGA DOWNS</v>
      </c>
      <c r="M3919" t="s">
        <v>4671</v>
      </c>
      <c r="N3919" t="s">
        <v>732</v>
      </c>
    </row>
    <row r="3920" spans="1:14">
      <c r="A3920" t="s">
        <v>4705</v>
      </c>
      <c r="B3920" t="s">
        <v>4708</v>
      </c>
      <c r="C3920" t="s">
        <v>112</v>
      </c>
      <c r="D3920">
        <v>1</v>
      </c>
      <c r="E3920">
        <v>0</v>
      </c>
      <c r="F3920">
        <v>2</v>
      </c>
      <c r="H3920" t="s">
        <v>116</v>
      </c>
      <c r="I3920">
        <f t="shared" si="183"/>
        <v>0</v>
      </c>
      <c r="J3920">
        <f t="shared" si="184"/>
        <v>0</v>
      </c>
      <c r="L3920" t="str">
        <f t="shared" si="185"/>
        <v>5168OLD NOARLUNGA</v>
      </c>
      <c r="M3920" t="s">
        <v>4671</v>
      </c>
      <c r="N3920" t="s">
        <v>732</v>
      </c>
    </row>
    <row r="3921" spans="1:14">
      <c r="A3921" t="s">
        <v>4709</v>
      </c>
      <c r="B3921" t="s">
        <v>4710</v>
      </c>
      <c r="C3921" t="s">
        <v>112</v>
      </c>
      <c r="D3921">
        <v>1</v>
      </c>
      <c r="E3921">
        <v>0</v>
      </c>
      <c r="F3921">
        <v>2</v>
      </c>
      <c r="H3921" t="s">
        <v>116</v>
      </c>
      <c r="I3921">
        <f t="shared" si="183"/>
        <v>0</v>
      </c>
      <c r="J3921">
        <f t="shared" si="184"/>
        <v>0</v>
      </c>
      <c r="L3921" t="str">
        <f t="shared" si="185"/>
        <v>5167PORT NOARLUNGA</v>
      </c>
      <c r="M3921" t="s">
        <v>4671</v>
      </c>
      <c r="N3921" t="s">
        <v>732</v>
      </c>
    </row>
    <row r="3922" spans="1:14">
      <c r="A3922" t="s">
        <v>4709</v>
      </c>
      <c r="B3922" t="s">
        <v>4711</v>
      </c>
      <c r="C3922" t="s">
        <v>112</v>
      </c>
      <c r="D3922">
        <v>1</v>
      </c>
      <c r="E3922">
        <v>0</v>
      </c>
      <c r="F3922">
        <v>2</v>
      </c>
      <c r="H3922" t="s">
        <v>116</v>
      </c>
      <c r="I3922">
        <f t="shared" si="183"/>
        <v>0</v>
      </c>
      <c r="J3922">
        <f t="shared" si="184"/>
        <v>0</v>
      </c>
      <c r="L3922" t="str">
        <f t="shared" si="185"/>
        <v>5167PORT NOARLUNGA SOUTH</v>
      </c>
      <c r="M3922" t="s">
        <v>4671</v>
      </c>
      <c r="N3922" t="s">
        <v>732</v>
      </c>
    </row>
    <row r="3923" spans="1:14">
      <c r="A3923" t="s">
        <v>4712</v>
      </c>
      <c r="B3923" t="s">
        <v>4713</v>
      </c>
      <c r="C3923" t="s">
        <v>112</v>
      </c>
      <c r="D3923">
        <v>1</v>
      </c>
      <c r="E3923">
        <v>0</v>
      </c>
      <c r="F3923">
        <v>2</v>
      </c>
      <c r="H3923" t="s">
        <v>116</v>
      </c>
      <c r="I3923">
        <f t="shared" si="183"/>
        <v>0</v>
      </c>
      <c r="J3923">
        <f t="shared" si="184"/>
        <v>0</v>
      </c>
      <c r="L3923" t="str">
        <f t="shared" si="185"/>
        <v>5166O'SULLIVAN BEACH</v>
      </c>
      <c r="M3923" t="s">
        <v>4671</v>
      </c>
    </row>
    <row r="3924" spans="1:14">
      <c r="A3924" t="s">
        <v>4714</v>
      </c>
      <c r="B3924" t="s">
        <v>4715</v>
      </c>
      <c r="C3924" t="s">
        <v>112</v>
      </c>
      <c r="D3924">
        <v>1</v>
      </c>
      <c r="E3924">
        <v>0</v>
      </c>
      <c r="F3924">
        <v>2</v>
      </c>
      <c r="H3924" t="s">
        <v>116</v>
      </c>
      <c r="I3924">
        <f t="shared" si="183"/>
        <v>0</v>
      </c>
      <c r="J3924">
        <f t="shared" si="184"/>
        <v>0</v>
      </c>
      <c r="L3924" t="str">
        <f t="shared" si="185"/>
        <v>5165CHRISTIES BEACH</v>
      </c>
      <c r="M3924" t="s">
        <v>4671</v>
      </c>
      <c r="N3924" t="s">
        <v>732</v>
      </c>
    </row>
    <row r="3925" spans="1:14">
      <c r="A3925" t="s">
        <v>4714</v>
      </c>
      <c r="B3925" t="s">
        <v>4716</v>
      </c>
      <c r="C3925" t="s">
        <v>112</v>
      </c>
      <c r="D3925">
        <v>1</v>
      </c>
      <c r="E3925">
        <v>0</v>
      </c>
      <c r="F3925">
        <v>2</v>
      </c>
      <c r="H3925" t="s">
        <v>116</v>
      </c>
      <c r="I3925">
        <f t="shared" si="183"/>
        <v>0</v>
      </c>
      <c r="J3925">
        <f t="shared" si="184"/>
        <v>0</v>
      </c>
      <c r="L3925" t="str">
        <f t="shared" si="185"/>
        <v>5165CHRISTIES BEACH NORTH</v>
      </c>
      <c r="M3925" t="s">
        <v>4671</v>
      </c>
      <c r="N3925" t="s">
        <v>732</v>
      </c>
    </row>
    <row r="3926" spans="1:14">
      <c r="A3926" t="s">
        <v>4717</v>
      </c>
      <c r="B3926" t="s">
        <v>4718</v>
      </c>
      <c r="C3926" t="s">
        <v>112</v>
      </c>
      <c r="D3926">
        <v>1</v>
      </c>
      <c r="E3926">
        <v>0</v>
      </c>
      <c r="F3926">
        <v>2</v>
      </c>
      <c r="H3926" t="s">
        <v>116</v>
      </c>
      <c r="I3926">
        <f t="shared" si="183"/>
        <v>0</v>
      </c>
      <c r="J3926">
        <f t="shared" si="184"/>
        <v>0</v>
      </c>
      <c r="L3926" t="str">
        <f t="shared" si="185"/>
        <v>5164CHRISTIE DOWNS</v>
      </c>
      <c r="M3926" t="s">
        <v>4671</v>
      </c>
      <c r="N3926" t="s">
        <v>732</v>
      </c>
    </row>
    <row r="3927" spans="1:14">
      <c r="A3927" t="s">
        <v>4719</v>
      </c>
      <c r="B3927" t="s">
        <v>4720</v>
      </c>
      <c r="C3927" t="s">
        <v>112</v>
      </c>
      <c r="D3927">
        <v>1</v>
      </c>
      <c r="E3927">
        <v>0</v>
      </c>
      <c r="F3927">
        <v>2</v>
      </c>
      <c r="H3927" t="s">
        <v>116</v>
      </c>
      <c r="I3927">
        <f t="shared" si="183"/>
        <v>0</v>
      </c>
      <c r="J3927">
        <f t="shared" si="184"/>
        <v>0</v>
      </c>
      <c r="L3927" t="str">
        <f t="shared" si="185"/>
        <v>5163HACKHAM</v>
      </c>
      <c r="M3927" t="s">
        <v>4671</v>
      </c>
      <c r="N3927" t="s">
        <v>732</v>
      </c>
    </row>
    <row r="3928" spans="1:14">
      <c r="A3928" t="s">
        <v>4719</v>
      </c>
      <c r="B3928" t="s">
        <v>4721</v>
      </c>
      <c r="C3928" t="s">
        <v>112</v>
      </c>
      <c r="D3928">
        <v>1</v>
      </c>
      <c r="E3928">
        <v>0</v>
      </c>
      <c r="F3928">
        <v>2</v>
      </c>
      <c r="H3928" t="s">
        <v>116</v>
      </c>
      <c r="I3928">
        <f t="shared" si="183"/>
        <v>0</v>
      </c>
      <c r="J3928">
        <f t="shared" si="184"/>
        <v>0</v>
      </c>
      <c r="L3928" t="str">
        <f t="shared" si="185"/>
        <v>5163HACKHAM WEST</v>
      </c>
      <c r="M3928" t="s">
        <v>4671</v>
      </c>
      <c r="N3928" t="s">
        <v>732</v>
      </c>
    </row>
    <row r="3929" spans="1:14">
      <c r="A3929" t="s">
        <v>4719</v>
      </c>
      <c r="B3929" t="s">
        <v>4722</v>
      </c>
      <c r="C3929" t="s">
        <v>112</v>
      </c>
      <c r="D3929">
        <v>1</v>
      </c>
      <c r="E3929">
        <v>0</v>
      </c>
      <c r="F3929">
        <v>2</v>
      </c>
      <c r="H3929" t="s">
        <v>116</v>
      </c>
      <c r="I3929">
        <f t="shared" si="183"/>
        <v>0</v>
      </c>
      <c r="J3929">
        <f t="shared" si="184"/>
        <v>0</v>
      </c>
      <c r="L3929" t="str">
        <f t="shared" si="185"/>
        <v>5163HUNTFIELD HEIGHTS</v>
      </c>
      <c r="M3929" t="s">
        <v>4671</v>
      </c>
      <c r="N3929" t="s">
        <v>732</v>
      </c>
    </row>
    <row r="3930" spans="1:14">
      <c r="A3930" t="s">
        <v>4719</v>
      </c>
      <c r="B3930" t="s">
        <v>4723</v>
      </c>
      <c r="C3930" t="s">
        <v>112</v>
      </c>
      <c r="D3930">
        <v>1</v>
      </c>
      <c r="E3930">
        <v>0</v>
      </c>
      <c r="F3930">
        <v>2</v>
      </c>
      <c r="H3930" t="s">
        <v>116</v>
      </c>
      <c r="I3930">
        <f t="shared" si="183"/>
        <v>0</v>
      </c>
      <c r="J3930">
        <f t="shared" si="184"/>
        <v>0</v>
      </c>
      <c r="L3930" t="str">
        <f t="shared" si="185"/>
        <v>5163ONKAPARINGA HILLS</v>
      </c>
      <c r="M3930" t="s">
        <v>4671</v>
      </c>
      <c r="N3930" t="s">
        <v>732</v>
      </c>
    </row>
    <row r="3931" spans="1:14">
      <c r="A3931" t="s">
        <v>4724</v>
      </c>
      <c r="B3931" t="s">
        <v>4725</v>
      </c>
      <c r="C3931" t="s">
        <v>112</v>
      </c>
      <c r="D3931">
        <v>1</v>
      </c>
      <c r="E3931">
        <v>0</v>
      </c>
      <c r="F3931">
        <v>2</v>
      </c>
      <c r="H3931" t="s">
        <v>116</v>
      </c>
      <c r="I3931">
        <f t="shared" si="183"/>
        <v>0</v>
      </c>
      <c r="J3931">
        <f t="shared" si="184"/>
        <v>0</v>
      </c>
      <c r="L3931" t="str">
        <f t="shared" si="185"/>
        <v>5162MORPHETT VALE</v>
      </c>
      <c r="M3931" t="s">
        <v>4671</v>
      </c>
      <c r="N3931" t="s">
        <v>732</v>
      </c>
    </row>
    <row r="3932" spans="1:14">
      <c r="A3932" t="s">
        <v>4724</v>
      </c>
      <c r="B3932" t="s">
        <v>4726</v>
      </c>
      <c r="C3932" t="s">
        <v>112</v>
      </c>
      <c r="D3932">
        <v>1</v>
      </c>
      <c r="E3932">
        <v>0</v>
      </c>
      <c r="F3932">
        <v>2</v>
      </c>
      <c r="H3932" t="s">
        <v>116</v>
      </c>
      <c r="I3932">
        <f t="shared" si="183"/>
        <v>0</v>
      </c>
      <c r="J3932">
        <f t="shared" si="184"/>
        <v>0</v>
      </c>
      <c r="L3932" t="str">
        <f t="shared" si="185"/>
        <v>5162WOODCROFT</v>
      </c>
      <c r="M3932" t="s">
        <v>4671</v>
      </c>
      <c r="N3932" t="s">
        <v>732</v>
      </c>
    </row>
    <row r="3933" spans="1:14">
      <c r="A3933" t="s">
        <v>4727</v>
      </c>
      <c r="B3933" t="s">
        <v>4728</v>
      </c>
      <c r="C3933" t="s">
        <v>112</v>
      </c>
      <c r="D3933">
        <v>1</v>
      </c>
      <c r="E3933">
        <v>0</v>
      </c>
      <c r="F3933">
        <v>2</v>
      </c>
      <c r="H3933" t="s">
        <v>116</v>
      </c>
      <c r="I3933">
        <f t="shared" si="183"/>
        <v>0</v>
      </c>
      <c r="J3933">
        <f t="shared" si="184"/>
        <v>0</v>
      </c>
      <c r="L3933" t="str">
        <f t="shared" si="185"/>
        <v>5161OLD REYNELLA</v>
      </c>
      <c r="M3933" t="s">
        <v>4671</v>
      </c>
      <c r="N3933" t="s">
        <v>732</v>
      </c>
    </row>
    <row r="3934" spans="1:14">
      <c r="A3934" t="s">
        <v>4727</v>
      </c>
      <c r="B3934" t="s">
        <v>4729</v>
      </c>
      <c r="C3934" t="s">
        <v>112</v>
      </c>
      <c r="D3934">
        <v>1</v>
      </c>
      <c r="E3934">
        <v>0</v>
      </c>
      <c r="F3934">
        <v>2</v>
      </c>
      <c r="H3934" t="s">
        <v>116</v>
      </c>
      <c r="I3934">
        <f t="shared" si="183"/>
        <v>0</v>
      </c>
      <c r="J3934">
        <f t="shared" si="184"/>
        <v>0</v>
      </c>
      <c r="L3934" t="str">
        <f t="shared" si="185"/>
        <v>5161REYNELLA</v>
      </c>
      <c r="M3934" t="s">
        <v>4671</v>
      </c>
      <c r="N3934" t="s">
        <v>732</v>
      </c>
    </row>
    <row r="3935" spans="1:14">
      <c r="A3935" t="s">
        <v>4727</v>
      </c>
      <c r="B3935" t="s">
        <v>4730</v>
      </c>
      <c r="C3935" t="s">
        <v>112</v>
      </c>
      <c r="D3935">
        <v>1</v>
      </c>
      <c r="E3935">
        <v>0</v>
      </c>
      <c r="F3935">
        <v>2</v>
      </c>
      <c r="H3935" t="s">
        <v>116</v>
      </c>
      <c r="I3935">
        <f t="shared" si="183"/>
        <v>0</v>
      </c>
      <c r="J3935">
        <f t="shared" si="184"/>
        <v>0</v>
      </c>
      <c r="L3935" t="str">
        <f t="shared" si="185"/>
        <v>5161REYNELLA EAST</v>
      </c>
      <c r="M3935" t="s">
        <v>4671</v>
      </c>
      <c r="N3935" t="s">
        <v>732</v>
      </c>
    </row>
    <row r="3936" spans="1:14">
      <c r="A3936" t="s">
        <v>4731</v>
      </c>
      <c r="B3936" t="s">
        <v>4732</v>
      </c>
      <c r="C3936" t="s">
        <v>112</v>
      </c>
      <c r="D3936">
        <v>1</v>
      </c>
      <c r="E3936">
        <v>0</v>
      </c>
      <c r="F3936">
        <v>2</v>
      </c>
      <c r="H3936" t="s">
        <v>116</v>
      </c>
      <c r="I3936">
        <f t="shared" si="183"/>
        <v>0</v>
      </c>
      <c r="J3936">
        <f t="shared" si="184"/>
        <v>0</v>
      </c>
      <c r="L3936" t="str">
        <f t="shared" si="185"/>
        <v>5160LONSDALE</v>
      </c>
      <c r="M3936" t="s">
        <v>4671</v>
      </c>
    </row>
    <row r="3937" spans="1:14">
      <c r="A3937" t="s">
        <v>4731</v>
      </c>
      <c r="B3937" t="s">
        <v>4733</v>
      </c>
      <c r="C3937" t="s">
        <v>112</v>
      </c>
      <c r="D3937">
        <v>1</v>
      </c>
      <c r="E3937">
        <v>0</v>
      </c>
      <c r="F3937">
        <v>2</v>
      </c>
      <c r="H3937" t="s">
        <v>116</v>
      </c>
      <c r="I3937">
        <f t="shared" si="183"/>
        <v>0</v>
      </c>
      <c r="J3937">
        <f t="shared" si="184"/>
        <v>0</v>
      </c>
      <c r="L3937" t="str">
        <f t="shared" si="185"/>
        <v>5160PORT STANVAC</v>
      </c>
      <c r="M3937" t="s">
        <v>4671</v>
      </c>
    </row>
    <row r="3938" spans="1:14">
      <c r="A3938" t="s">
        <v>4734</v>
      </c>
      <c r="B3938" t="s">
        <v>4735</v>
      </c>
      <c r="C3938" t="s">
        <v>112</v>
      </c>
      <c r="D3938">
        <v>1</v>
      </c>
      <c r="E3938">
        <v>0</v>
      </c>
      <c r="F3938">
        <v>2</v>
      </c>
      <c r="H3938" t="s">
        <v>116</v>
      </c>
      <c r="I3938">
        <f t="shared" si="183"/>
        <v>0</v>
      </c>
      <c r="J3938">
        <f t="shared" si="184"/>
        <v>0</v>
      </c>
      <c r="L3938" t="str">
        <f t="shared" si="185"/>
        <v>5159ABERFOYLE PARK</v>
      </c>
      <c r="M3938" t="s">
        <v>4671</v>
      </c>
      <c r="N3938" t="s">
        <v>732</v>
      </c>
    </row>
    <row r="3939" spans="1:14">
      <c r="A3939" t="s">
        <v>4734</v>
      </c>
      <c r="B3939" t="s">
        <v>4736</v>
      </c>
      <c r="C3939" t="s">
        <v>112</v>
      </c>
      <c r="D3939">
        <v>1</v>
      </c>
      <c r="E3939">
        <v>0</v>
      </c>
      <c r="F3939">
        <v>2</v>
      </c>
      <c r="H3939" t="s">
        <v>116</v>
      </c>
      <c r="I3939">
        <f t="shared" si="183"/>
        <v>0</v>
      </c>
      <c r="J3939">
        <f t="shared" si="184"/>
        <v>0</v>
      </c>
      <c r="L3939" t="str">
        <f t="shared" si="185"/>
        <v>5159CHANDLERS HILL</v>
      </c>
      <c r="M3939" t="s">
        <v>4671</v>
      </c>
      <c r="N3939" t="s">
        <v>732</v>
      </c>
    </row>
    <row r="3940" spans="1:14">
      <c r="A3940" t="s">
        <v>4734</v>
      </c>
      <c r="B3940" t="s">
        <v>4737</v>
      </c>
      <c r="C3940" t="s">
        <v>112</v>
      </c>
      <c r="D3940">
        <v>1</v>
      </c>
      <c r="E3940">
        <v>0</v>
      </c>
      <c r="F3940">
        <v>2</v>
      </c>
      <c r="H3940" t="s">
        <v>116</v>
      </c>
      <c r="I3940">
        <f t="shared" si="183"/>
        <v>0</v>
      </c>
      <c r="J3940">
        <f t="shared" si="184"/>
        <v>0</v>
      </c>
      <c r="L3940" t="str">
        <f t="shared" si="185"/>
        <v>5159FLAGSTAFF HILL</v>
      </c>
      <c r="M3940" t="s">
        <v>4671</v>
      </c>
      <c r="N3940" t="s">
        <v>732</v>
      </c>
    </row>
    <row r="3941" spans="1:14">
      <c r="A3941" t="s">
        <v>4734</v>
      </c>
      <c r="B3941" t="s">
        <v>4738</v>
      </c>
      <c r="C3941" t="s">
        <v>112</v>
      </c>
      <c r="D3941">
        <v>1</v>
      </c>
      <c r="E3941">
        <v>0</v>
      </c>
      <c r="F3941">
        <v>2</v>
      </c>
      <c r="H3941" t="s">
        <v>116</v>
      </c>
      <c r="I3941">
        <f t="shared" si="183"/>
        <v>0</v>
      </c>
      <c r="J3941">
        <f t="shared" si="184"/>
        <v>0</v>
      </c>
      <c r="L3941" t="str">
        <f t="shared" si="185"/>
        <v>5159HAPPY VALLEY</v>
      </c>
      <c r="M3941" t="s">
        <v>4671</v>
      </c>
      <c r="N3941" t="s">
        <v>732</v>
      </c>
    </row>
    <row r="3942" spans="1:14">
      <c r="A3942" t="s">
        <v>4739</v>
      </c>
      <c r="B3942" t="s">
        <v>4740</v>
      </c>
      <c r="C3942" t="s">
        <v>112</v>
      </c>
      <c r="D3942">
        <v>1</v>
      </c>
      <c r="E3942">
        <v>0</v>
      </c>
      <c r="F3942">
        <v>2</v>
      </c>
      <c r="H3942" t="s">
        <v>116</v>
      </c>
      <c r="I3942">
        <f t="shared" si="183"/>
        <v>0</v>
      </c>
      <c r="J3942">
        <f t="shared" si="184"/>
        <v>0</v>
      </c>
      <c r="L3942" t="str">
        <f t="shared" si="185"/>
        <v>5158HALLETT COVE</v>
      </c>
      <c r="M3942" t="s">
        <v>4671</v>
      </c>
      <c r="N3942" t="s">
        <v>732</v>
      </c>
    </row>
    <row r="3943" spans="1:14">
      <c r="A3943" t="s">
        <v>4739</v>
      </c>
      <c r="B3943" t="s">
        <v>4741</v>
      </c>
      <c r="C3943" t="s">
        <v>112</v>
      </c>
      <c r="D3943">
        <v>1</v>
      </c>
      <c r="E3943">
        <v>0</v>
      </c>
      <c r="F3943">
        <v>2</v>
      </c>
      <c r="H3943" t="s">
        <v>116</v>
      </c>
      <c r="I3943">
        <f t="shared" si="183"/>
        <v>0</v>
      </c>
      <c r="J3943">
        <f t="shared" si="184"/>
        <v>0</v>
      </c>
      <c r="L3943" t="str">
        <f t="shared" si="185"/>
        <v>5158O'HALLORAN HILL</v>
      </c>
      <c r="M3943" t="s">
        <v>4671</v>
      </c>
      <c r="N3943" t="s">
        <v>732</v>
      </c>
    </row>
    <row r="3944" spans="1:14">
      <c r="A3944" t="s">
        <v>4739</v>
      </c>
      <c r="B3944" t="s">
        <v>4742</v>
      </c>
      <c r="C3944" t="s">
        <v>112</v>
      </c>
      <c r="D3944">
        <v>1</v>
      </c>
      <c r="E3944">
        <v>0</v>
      </c>
      <c r="F3944">
        <v>2</v>
      </c>
      <c r="H3944" t="s">
        <v>116</v>
      </c>
      <c r="I3944">
        <f t="shared" si="183"/>
        <v>0</v>
      </c>
      <c r="J3944">
        <f t="shared" si="184"/>
        <v>0</v>
      </c>
      <c r="L3944" t="str">
        <f t="shared" si="185"/>
        <v>5158SHEIDOW PARK</v>
      </c>
      <c r="M3944" t="s">
        <v>4671</v>
      </c>
      <c r="N3944" t="s">
        <v>732</v>
      </c>
    </row>
    <row r="3945" spans="1:14">
      <c r="A3945" t="s">
        <v>4739</v>
      </c>
      <c r="B3945" t="s">
        <v>4743</v>
      </c>
      <c r="C3945" t="s">
        <v>112</v>
      </c>
      <c r="D3945">
        <v>1</v>
      </c>
      <c r="E3945">
        <v>0</v>
      </c>
      <c r="F3945">
        <v>2</v>
      </c>
      <c r="H3945" t="s">
        <v>116</v>
      </c>
      <c r="I3945">
        <f t="shared" si="183"/>
        <v>0</v>
      </c>
      <c r="J3945">
        <f t="shared" si="184"/>
        <v>0</v>
      </c>
      <c r="L3945" t="str">
        <f t="shared" si="185"/>
        <v>5158TROTT PARK</v>
      </c>
      <c r="M3945" t="s">
        <v>4671</v>
      </c>
      <c r="N3945" t="s">
        <v>732</v>
      </c>
    </row>
    <row r="3946" spans="1:14">
      <c r="A3946" t="s">
        <v>4744</v>
      </c>
      <c r="B3946" t="s">
        <v>4745</v>
      </c>
      <c r="C3946" t="s">
        <v>112</v>
      </c>
      <c r="D3946">
        <v>3</v>
      </c>
      <c r="E3946">
        <v>0</v>
      </c>
      <c r="F3946">
        <v>0</v>
      </c>
      <c r="H3946" t="s">
        <v>116</v>
      </c>
      <c r="I3946">
        <f t="shared" si="183"/>
        <v>0</v>
      </c>
      <c r="J3946">
        <f t="shared" si="184"/>
        <v>0</v>
      </c>
      <c r="L3946" t="str">
        <f t="shared" si="185"/>
        <v>5157ASHBOURNE</v>
      </c>
      <c r="M3946" t="s">
        <v>4428</v>
      </c>
    </row>
    <row r="3947" spans="1:14">
      <c r="A3947" t="s">
        <v>4744</v>
      </c>
      <c r="B3947" t="s">
        <v>2920</v>
      </c>
      <c r="C3947" t="s">
        <v>112</v>
      </c>
      <c r="D3947">
        <v>3</v>
      </c>
      <c r="E3947">
        <v>0</v>
      </c>
      <c r="F3947">
        <v>0</v>
      </c>
      <c r="H3947" t="s">
        <v>116</v>
      </c>
      <c r="I3947">
        <f t="shared" si="183"/>
        <v>0</v>
      </c>
      <c r="J3947">
        <f t="shared" si="184"/>
        <v>0</v>
      </c>
      <c r="L3947" t="str">
        <f t="shared" si="185"/>
        <v>5157BULL CREEK</v>
      </c>
      <c r="M3947" t="s">
        <v>4428</v>
      </c>
    </row>
    <row r="3948" spans="1:14">
      <c r="A3948" t="s">
        <v>4744</v>
      </c>
      <c r="B3948" t="s">
        <v>4746</v>
      </c>
      <c r="C3948" t="s">
        <v>112</v>
      </c>
      <c r="D3948">
        <v>1</v>
      </c>
      <c r="E3948">
        <v>0</v>
      </c>
      <c r="F3948">
        <v>2</v>
      </c>
      <c r="H3948" t="s">
        <v>116</v>
      </c>
      <c r="I3948">
        <f t="shared" si="183"/>
        <v>0</v>
      </c>
      <c r="J3948">
        <f t="shared" si="184"/>
        <v>0</v>
      </c>
      <c r="L3948" t="str">
        <f t="shared" si="185"/>
        <v>5157CHERRY GARDENS</v>
      </c>
      <c r="M3948" t="s">
        <v>4428</v>
      </c>
      <c r="N3948" t="s">
        <v>732</v>
      </c>
    </row>
    <row r="3949" spans="1:14">
      <c r="A3949" t="s">
        <v>4744</v>
      </c>
      <c r="B3949" t="s">
        <v>4747</v>
      </c>
      <c r="C3949" t="s">
        <v>112</v>
      </c>
      <c r="D3949">
        <v>1</v>
      </c>
      <c r="E3949">
        <v>0</v>
      </c>
      <c r="F3949">
        <v>2</v>
      </c>
      <c r="H3949" t="s">
        <v>116</v>
      </c>
      <c r="I3949">
        <f t="shared" si="183"/>
        <v>0</v>
      </c>
      <c r="J3949">
        <f t="shared" si="184"/>
        <v>0</v>
      </c>
      <c r="L3949" t="str">
        <f t="shared" si="185"/>
        <v>5157CLARENDON</v>
      </c>
      <c r="M3949" t="s">
        <v>4428</v>
      </c>
      <c r="N3949" t="s">
        <v>732</v>
      </c>
    </row>
    <row r="3950" spans="1:14">
      <c r="A3950" t="s">
        <v>4744</v>
      </c>
      <c r="B3950" t="s">
        <v>4748</v>
      </c>
      <c r="C3950" t="s">
        <v>112</v>
      </c>
      <c r="D3950">
        <v>1</v>
      </c>
      <c r="E3950">
        <v>0</v>
      </c>
      <c r="F3950">
        <v>2</v>
      </c>
      <c r="H3950" t="s">
        <v>116</v>
      </c>
      <c r="I3950">
        <f t="shared" si="183"/>
        <v>0</v>
      </c>
      <c r="J3950">
        <f t="shared" si="184"/>
        <v>0</v>
      </c>
      <c r="L3950" t="str">
        <f t="shared" si="185"/>
        <v>5157COROMANDEL EAST</v>
      </c>
      <c r="M3950" t="s">
        <v>4428</v>
      </c>
      <c r="N3950" t="s">
        <v>732</v>
      </c>
    </row>
    <row r="3951" spans="1:14">
      <c r="A3951" t="s">
        <v>4744</v>
      </c>
      <c r="B3951" t="s">
        <v>4749</v>
      </c>
      <c r="C3951" t="s">
        <v>112</v>
      </c>
      <c r="D3951">
        <v>1</v>
      </c>
      <c r="E3951">
        <v>0</v>
      </c>
      <c r="F3951">
        <v>2</v>
      </c>
      <c r="H3951" t="s">
        <v>116</v>
      </c>
      <c r="I3951">
        <f t="shared" si="183"/>
        <v>0</v>
      </c>
      <c r="J3951">
        <f t="shared" si="184"/>
        <v>0</v>
      </c>
      <c r="L3951" t="str">
        <f t="shared" si="185"/>
        <v>5157DORSET VALE</v>
      </c>
      <c r="M3951" t="s">
        <v>4428</v>
      </c>
      <c r="N3951" t="s">
        <v>732</v>
      </c>
    </row>
    <row r="3952" spans="1:14">
      <c r="A3952" t="s">
        <v>4744</v>
      </c>
      <c r="B3952" t="s">
        <v>4750</v>
      </c>
      <c r="C3952" t="s">
        <v>112</v>
      </c>
      <c r="D3952">
        <v>2</v>
      </c>
      <c r="E3952">
        <v>0</v>
      </c>
      <c r="F3952">
        <v>2</v>
      </c>
      <c r="H3952" t="s">
        <v>116</v>
      </c>
      <c r="I3952">
        <f t="shared" si="183"/>
        <v>0</v>
      </c>
      <c r="J3952">
        <f t="shared" si="184"/>
        <v>0</v>
      </c>
      <c r="L3952" t="str">
        <f t="shared" si="185"/>
        <v>5157KANGARILLA</v>
      </c>
      <c r="M3952" t="s">
        <v>4428</v>
      </c>
      <c r="N3952" t="s">
        <v>732</v>
      </c>
    </row>
    <row r="3953" spans="1:14">
      <c r="A3953" t="s">
        <v>4744</v>
      </c>
      <c r="B3953" t="s">
        <v>4751</v>
      </c>
      <c r="C3953" t="s">
        <v>112</v>
      </c>
      <c r="D3953">
        <v>2</v>
      </c>
      <c r="E3953">
        <v>0</v>
      </c>
      <c r="F3953">
        <v>2</v>
      </c>
      <c r="H3953" t="s">
        <v>116</v>
      </c>
      <c r="I3953">
        <f t="shared" si="183"/>
        <v>0</v>
      </c>
      <c r="J3953">
        <f t="shared" si="184"/>
        <v>0</v>
      </c>
      <c r="L3953" t="str">
        <f t="shared" si="185"/>
        <v>5157MCHARG CREEK</v>
      </c>
      <c r="M3953" t="s">
        <v>4428</v>
      </c>
      <c r="N3953" t="s">
        <v>732</v>
      </c>
    </row>
    <row r="3954" spans="1:14">
      <c r="A3954" t="s">
        <v>4752</v>
      </c>
      <c r="B3954" t="s">
        <v>4753</v>
      </c>
      <c r="C3954" t="s">
        <v>112</v>
      </c>
      <c r="D3954">
        <v>2</v>
      </c>
      <c r="E3954">
        <v>0</v>
      </c>
      <c r="F3954">
        <v>2</v>
      </c>
      <c r="H3954" t="s">
        <v>116</v>
      </c>
      <c r="I3954">
        <f t="shared" si="183"/>
        <v>0</v>
      </c>
      <c r="J3954">
        <f t="shared" si="184"/>
        <v>0</v>
      </c>
      <c r="L3954" t="str">
        <f t="shared" si="185"/>
        <v>5156UPPER STURT</v>
      </c>
      <c r="M3954" t="s">
        <v>4428</v>
      </c>
    </row>
    <row r="3955" spans="1:14">
      <c r="A3955" t="s">
        <v>4754</v>
      </c>
      <c r="B3955" t="s">
        <v>942</v>
      </c>
      <c r="C3955" t="s">
        <v>112</v>
      </c>
      <c r="D3955">
        <v>1</v>
      </c>
      <c r="E3955">
        <v>0</v>
      </c>
      <c r="F3955">
        <v>2</v>
      </c>
      <c r="H3955" t="s">
        <v>116</v>
      </c>
      <c r="I3955">
        <f t="shared" si="183"/>
        <v>0</v>
      </c>
      <c r="J3955">
        <f t="shared" si="184"/>
        <v>0</v>
      </c>
      <c r="L3955" t="str">
        <f t="shared" si="185"/>
        <v>5155BRIDGEWATER</v>
      </c>
      <c r="M3955" t="s">
        <v>4428</v>
      </c>
    </row>
    <row r="3956" spans="1:14">
      <c r="A3956" t="s">
        <v>4754</v>
      </c>
      <c r="B3956" t="s">
        <v>4755</v>
      </c>
      <c r="C3956" t="s">
        <v>112</v>
      </c>
      <c r="D3956">
        <v>1</v>
      </c>
      <c r="E3956">
        <v>0</v>
      </c>
      <c r="F3956">
        <v>2</v>
      </c>
      <c r="H3956" t="s">
        <v>116</v>
      </c>
      <c r="I3956">
        <f t="shared" si="183"/>
        <v>0</v>
      </c>
      <c r="J3956">
        <f t="shared" si="184"/>
        <v>0</v>
      </c>
      <c r="L3956" t="str">
        <f t="shared" si="185"/>
        <v>5155MOUNT GEORGE</v>
      </c>
      <c r="M3956" t="s">
        <v>4428</v>
      </c>
    </row>
    <row r="3957" spans="1:14">
      <c r="A3957" t="s">
        <v>4756</v>
      </c>
      <c r="B3957" t="s">
        <v>4757</v>
      </c>
      <c r="C3957" t="s">
        <v>112</v>
      </c>
      <c r="D3957">
        <v>1</v>
      </c>
      <c r="E3957">
        <v>0</v>
      </c>
      <c r="F3957">
        <v>2</v>
      </c>
      <c r="H3957" t="s">
        <v>116</v>
      </c>
      <c r="I3957">
        <f t="shared" si="183"/>
        <v>0</v>
      </c>
      <c r="J3957">
        <f t="shared" si="184"/>
        <v>0</v>
      </c>
      <c r="L3957" t="str">
        <f t="shared" si="185"/>
        <v>5154ALDGATE</v>
      </c>
      <c r="M3957" t="s">
        <v>4428</v>
      </c>
      <c r="N3957" t="s">
        <v>732</v>
      </c>
    </row>
    <row r="3958" spans="1:14">
      <c r="A3958" t="s">
        <v>4758</v>
      </c>
      <c r="B3958" t="s">
        <v>4759</v>
      </c>
      <c r="C3958" t="s">
        <v>112</v>
      </c>
      <c r="D3958">
        <v>4</v>
      </c>
      <c r="E3958">
        <v>0</v>
      </c>
      <c r="F3958">
        <v>0</v>
      </c>
      <c r="H3958" t="s">
        <v>116</v>
      </c>
      <c r="I3958">
        <f t="shared" si="183"/>
        <v>0</v>
      </c>
      <c r="J3958">
        <f t="shared" si="184"/>
        <v>0</v>
      </c>
      <c r="L3958" t="str">
        <f t="shared" si="185"/>
        <v>5153JUPITER CREEK</v>
      </c>
      <c r="M3958" t="s">
        <v>4428</v>
      </c>
    </row>
    <row r="3959" spans="1:14">
      <c r="A3959" t="s">
        <v>4758</v>
      </c>
      <c r="B3959" t="s">
        <v>4760</v>
      </c>
      <c r="C3959" t="s">
        <v>112</v>
      </c>
      <c r="D3959">
        <v>2</v>
      </c>
      <c r="E3959">
        <v>0</v>
      </c>
      <c r="F3959">
        <v>2</v>
      </c>
      <c r="H3959" t="s">
        <v>116</v>
      </c>
      <c r="I3959">
        <f t="shared" si="183"/>
        <v>0</v>
      </c>
      <c r="J3959">
        <f t="shared" si="184"/>
        <v>0</v>
      </c>
      <c r="L3959" t="str">
        <f t="shared" si="185"/>
        <v>5153BIGGS FLAT</v>
      </c>
      <c r="M3959" t="s">
        <v>4428</v>
      </c>
      <c r="N3959" t="s">
        <v>732</v>
      </c>
    </row>
    <row r="3960" spans="1:14">
      <c r="A3960" t="s">
        <v>4758</v>
      </c>
      <c r="B3960" t="s">
        <v>4761</v>
      </c>
      <c r="C3960" t="s">
        <v>112</v>
      </c>
      <c r="D3960">
        <v>2</v>
      </c>
      <c r="E3960">
        <v>0</v>
      </c>
      <c r="F3960">
        <v>2</v>
      </c>
      <c r="H3960" t="s">
        <v>116</v>
      </c>
      <c r="I3960">
        <f t="shared" si="183"/>
        <v>0</v>
      </c>
      <c r="J3960">
        <f t="shared" si="184"/>
        <v>0</v>
      </c>
      <c r="L3960" t="str">
        <f t="shared" si="185"/>
        <v>5153BRADBURY</v>
      </c>
      <c r="M3960" t="s">
        <v>4428</v>
      </c>
      <c r="N3960" t="s">
        <v>732</v>
      </c>
    </row>
    <row r="3961" spans="1:14">
      <c r="A3961" t="s">
        <v>4758</v>
      </c>
      <c r="B3961" t="s">
        <v>4762</v>
      </c>
      <c r="C3961" t="s">
        <v>112</v>
      </c>
      <c r="D3961">
        <v>2</v>
      </c>
      <c r="E3961">
        <v>0</v>
      </c>
      <c r="F3961">
        <v>2</v>
      </c>
      <c r="H3961" t="s">
        <v>116</v>
      </c>
      <c r="I3961">
        <f t="shared" si="183"/>
        <v>0</v>
      </c>
      <c r="J3961">
        <f t="shared" si="184"/>
        <v>0</v>
      </c>
      <c r="L3961" t="str">
        <f t="shared" si="185"/>
        <v>5153ECHUNGA</v>
      </c>
      <c r="M3961" t="s">
        <v>4428</v>
      </c>
      <c r="N3961" t="s">
        <v>732</v>
      </c>
    </row>
    <row r="3962" spans="1:14">
      <c r="A3962" t="s">
        <v>4758</v>
      </c>
      <c r="B3962" t="s">
        <v>4763</v>
      </c>
      <c r="C3962" t="s">
        <v>112</v>
      </c>
      <c r="D3962">
        <v>2</v>
      </c>
      <c r="E3962">
        <v>0</v>
      </c>
      <c r="F3962">
        <v>2</v>
      </c>
      <c r="H3962" t="s">
        <v>116</v>
      </c>
      <c r="I3962">
        <f t="shared" si="183"/>
        <v>0</v>
      </c>
      <c r="J3962">
        <f t="shared" si="184"/>
        <v>0</v>
      </c>
      <c r="L3962" t="str">
        <f t="shared" si="185"/>
        <v>5153FLAXLEY</v>
      </c>
      <c r="M3962" t="s">
        <v>4428</v>
      </c>
      <c r="N3962" t="s">
        <v>732</v>
      </c>
    </row>
    <row r="3963" spans="1:14">
      <c r="A3963" t="s">
        <v>4758</v>
      </c>
      <c r="B3963" t="s">
        <v>4764</v>
      </c>
      <c r="C3963" t="s">
        <v>112</v>
      </c>
      <c r="D3963">
        <v>2</v>
      </c>
      <c r="E3963">
        <v>0</v>
      </c>
      <c r="F3963">
        <v>2</v>
      </c>
      <c r="H3963" t="s">
        <v>116</v>
      </c>
      <c r="I3963">
        <f t="shared" si="183"/>
        <v>0</v>
      </c>
      <c r="J3963">
        <f t="shared" si="184"/>
        <v>0</v>
      </c>
      <c r="L3963" t="str">
        <f t="shared" si="185"/>
        <v>5153GREEN HILLS RANGE</v>
      </c>
      <c r="M3963" t="s">
        <v>4428</v>
      </c>
      <c r="N3963" t="s">
        <v>732</v>
      </c>
    </row>
    <row r="3964" spans="1:14">
      <c r="A3964" t="s">
        <v>4758</v>
      </c>
      <c r="B3964" t="s">
        <v>4765</v>
      </c>
      <c r="C3964" t="s">
        <v>112</v>
      </c>
      <c r="D3964">
        <v>2</v>
      </c>
      <c r="E3964">
        <v>0</v>
      </c>
      <c r="F3964">
        <v>2</v>
      </c>
      <c r="H3964" t="s">
        <v>116</v>
      </c>
      <c r="I3964">
        <f t="shared" si="183"/>
        <v>0</v>
      </c>
      <c r="J3964">
        <f t="shared" si="184"/>
        <v>0</v>
      </c>
      <c r="L3964" t="str">
        <f t="shared" si="185"/>
        <v>5153HEATHFIELD</v>
      </c>
      <c r="M3964" t="s">
        <v>4428</v>
      </c>
      <c r="N3964" t="s">
        <v>732</v>
      </c>
    </row>
    <row r="3965" spans="1:14">
      <c r="A3965" t="s">
        <v>4758</v>
      </c>
      <c r="B3965" t="s">
        <v>4766</v>
      </c>
      <c r="C3965" t="s">
        <v>112</v>
      </c>
      <c r="D3965">
        <v>2</v>
      </c>
      <c r="E3965">
        <v>0</v>
      </c>
      <c r="F3965">
        <v>2</v>
      </c>
      <c r="H3965" t="s">
        <v>116</v>
      </c>
      <c r="I3965">
        <f t="shared" si="183"/>
        <v>0</v>
      </c>
      <c r="J3965">
        <f t="shared" si="184"/>
        <v>0</v>
      </c>
      <c r="L3965" t="str">
        <f t="shared" si="185"/>
        <v>5153IRONBANK</v>
      </c>
      <c r="M3965" t="s">
        <v>4428</v>
      </c>
      <c r="N3965" t="s">
        <v>732</v>
      </c>
    </row>
    <row r="3966" spans="1:14">
      <c r="A3966" t="s">
        <v>4758</v>
      </c>
      <c r="B3966" t="s">
        <v>4767</v>
      </c>
      <c r="C3966" t="s">
        <v>112</v>
      </c>
      <c r="D3966">
        <v>2</v>
      </c>
      <c r="E3966">
        <v>0</v>
      </c>
      <c r="F3966">
        <v>2</v>
      </c>
      <c r="H3966" t="s">
        <v>116</v>
      </c>
      <c r="I3966">
        <f t="shared" si="183"/>
        <v>0</v>
      </c>
      <c r="J3966">
        <f t="shared" si="184"/>
        <v>0</v>
      </c>
      <c r="L3966" t="str">
        <f t="shared" si="185"/>
        <v>5153LONGWOOD</v>
      </c>
      <c r="M3966" t="s">
        <v>4428</v>
      </c>
      <c r="N3966" t="s">
        <v>732</v>
      </c>
    </row>
    <row r="3967" spans="1:14">
      <c r="A3967" t="s">
        <v>4758</v>
      </c>
      <c r="B3967" t="s">
        <v>4768</v>
      </c>
      <c r="C3967" t="s">
        <v>112</v>
      </c>
      <c r="D3967">
        <v>2</v>
      </c>
      <c r="E3967">
        <v>0</v>
      </c>
      <c r="F3967">
        <v>2</v>
      </c>
      <c r="H3967" t="s">
        <v>116</v>
      </c>
      <c r="I3967">
        <f t="shared" si="183"/>
        <v>0</v>
      </c>
      <c r="J3967">
        <f t="shared" si="184"/>
        <v>0</v>
      </c>
      <c r="L3967" t="str">
        <f t="shared" si="185"/>
        <v>5153MACCLESFIELD</v>
      </c>
      <c r="M3967" t="s">
        <v>4428</v>
      </c>
      <c r="N3967" t="s">
        <v>732</v>
      </c>
    </row>
    <row r="3968" spans="1:14">
      <c r="A3968" t="s">
        <v>4758</v>
      </c>
      <c r="B3968" t="s">
        <v>4769</v>
      </c>
      <c r="C3968" t="s">
        <v>112</v>
      </c>
      <c r="D3968">
        <v>2</v>
      </c>
      <c r="E3968">
        <v>0</v>
      </c>
      <c r="F3968">
        <v>2</v>
      </c>
      <c r="H3968" t="s">
        <v>116</v>
      </c>
      <c r="I3968">
        <f t="shared" si="183"/>
        <v>0</v>
      </c>
      <c r="J3968">
        <f t="shared" si="184"/>
        <v>0</v>
      </c>
      <c r="L3968" t="str">
        <f t="shared" si="185"/>
        <v>5153MYLOR</v>
      </c>
      <c r="M3968" t="s">
        <v>4428</v>
      </c>
      <c r="N3968" t="s">
        <v>732</v>
      </c>
    </row>
    <row r="3969" spans="1:14">
      <c r="A3969" t="s">
        <v>4758</v>
      </c>
      <c r="B3969" t="s">
        <v>4770</v>
      </c>
      <c r="C3969" t="s">
        <v>112</v>
      </c>
      <c r="D3969">
        <v>2</v>
      </c>
      <c r="E3969">
        <v>0</v>
      </c>
      <c r="F3969">
        <v>2</v>
      </c>
      <c r="H3969" t="s">
        <v>116</v>
      </c>
      <c r="I3969">
        <f t="shared" si="183"/>
        <v>0</v>
      </c>
      <c r="J3969">
        <f t="shared" si="184"/>
        <v>0</v>
      </c>
      <c r="L3969" t="str">
        <f t="shared" si="185"/>
        <v>5153SCOTT CREEK</v>
      </c>
      <c r="M3969" t="s">
        <v>4428</v>
      </c>
      <c r="N3969" t="s">
        <v>732</v>
      </c>
    </row>
    <row r="3970" spans="1:14">
      <c r="A3970" t="s">
        <v>4771</v>
      </c>
      <c r="B3970" t="s">
        <v>4772</v>
      </c>
      <c r="C3970" t="s">
        <v>112</v>
      </c>
      <c r="D3970">
        <v>1</v>
      </c>
      <c r="E3970">
        <v>0</v>
      </c>
      <c r="F3970">
        <v>2</v>
      </c>
      <c r="H3970" t="s">
        <v>116</v>
      </c>
      <c r="I3970">
        <f t="shared" ref="I3970:I4033" si="186">IF(ISERROR(VLOOKUP(A3970,SelPostCode,1,FALSE)),0,1)</f>
        <v>0</v>
      </c>
      <c r="J3970">
        <f t="shared" ref="J3970:J4033" si="187">IF(I3970=0,0,IF(ISERROR(VLOOKUP(B3970,SelSuburb,1,FALSE)),0,1))</f>
        <v>0</v>
      </c>
      <c r="L3970" t="str">
        <f t="shared" ref="L3970:L4033" si="188">CONCATENATE(A3970,B3970)</f>
        <v>5152CLELAND</v>
      </c>
      <c r="M3970" t="s">
        <v>4428</v>
      </c>
      <c r="N3970" t="s">
        <v>732</v>
      </c>
    </row>
    <row r="3971" spans="1:14">
      <c r="A3971" t="s">
        <v>4771</v>
      </c>
      <c r="B3971" t="s">
        <v>4773</v>
      </c>
      <c r="C3971" t="s">
        <v>112</v>
      </c>
      <c r="D3971">
        <v>1</v>
      </c>
      <c r="E3971">
        <v>0</v>
      </c>
      <c r="F3971">
        <v>2</v>
      </c>
      <c r="H3971" t="s">
        <v>116</v>
      </c>
      <c r="I3971">
        <f t="shared" si="186"/>
        <v>0</v>
      </c>
      <c r="J3971">
        <f t="shared" si="187"/>
        <v>0</v>
      </c>
      <c r="L3971" t="str">
        <f t="shared" si="188"/>
        <v>5152CRAFERS</v>
      </c>
      <c r="M3971" t="s">
        <v>4428</v>
      </c>
      <c r="N3971" t="s">
        <v>732</v>
      </c>
    </row>
    <row r="3972" spans="1:14">
      <c r="A3972" t="s">
        <v>4771</v>
      </c>
      <c r="B3972" t="s">
        <v>4774</v>
      </c>
      <c r="C3972" t="s">
        <v>112</v>
      </c>
      <c r="D3972">
        <v>1</v>
      </c>
      <c r="E3972">
        <v>0</v>
      </c>
      <c r="F3972">
        <v>2</v>
      </c>
      <c r="H3972" t="s">
        <v>116</v>
      </c>
      <c r="I3972">
        <f t="shared" si="186"/>
        <v>0</v>
      </c>
      <c r="J3972">
        <f t="shared" si="187"/>
        <v>0</v>
      </c>
      <c r="L3972" t="str">
        <f t="shared" si="188"/>
        <v>5152CRAFERS WEST</v>
      </c>
      <c r="M3972" t="s">
        <v>4428</v>
      </c>
      <c r="N3972" t="s">
        <v>732</v>
      </c>
    </row>
    <row r="3973" spans="1:14">
      <c r="A3973" t="s">
        <v>4771</v>
      </c>
      <c r="B3973" t="s">
        <v>4775</v>
      </c>
      <c r="C3973" t="s">
        <v>112</v>
      </c>
      <c r="D3973">
        <v>1</v>
      </c>
      <c r="E3973">
        <v>0</v>
      </c>
      <c r="F3973">
        <v>2</v>
      </c>
      <c r="H3973" t="s">
        <v>116</v>
      </c>
      <c r="I3973">
        <f t="shared" si="186"/>
        <v>0</v>
      </c>
      <c r="J3973">
        <f t="shared" si="187"/>
        <v>0</v>
      </c>
      <c r="L3973" t="str">
        <f t="shared" si="188"/>
        <v>5152MOUNT LOFTY</v>
      </c>
      <c r="M3973" t="s">
        <v>4428</v>
      </c>
      <c r="N3973" t="s">
        <v>732</v>
      </c>
    </row>
    <row r="3974" spans="1:14">
      <c r="A3974" t="s">
        <v>4771</v>
      </c>
      <c r="B3974" t="s">
        <v>3213</v>
      </c>
      <c r="C3974" t="s">
        <v>112</v>
      </c>
      <c r="D3974">
        <v>1</v>
      </c>
      <c r="E3974">
        <v>0</v>
      </c>
      <c r="F3974">
        <v>2</v>
      </c>
      <c r="H3974" t="s">
        <v>116</v>
      </c>
      <c r="I3974">
        <f t="shared" si="186"/>
        <v>0</v>
      </c>
      <c r="J3974">
        <f t="shared" si="187"/>
        <v>0</v>
      </c>
      <c r="L3974" t="str">
        <f t="shared" si="188"/>
        <v>5152STIRLING</v>
      </c>
      <c r="M3974" t="s">
        <v>4428</v>
      </c>
      <c r="N3974" t="s">
        <v>732</v>
      </c>
    </row>
    <row r="3975" spans="1:14">
      <c r="A3975" t="s">
        <v>4776</v>
      </c>
      <c r="B3975" t="s">
        <v>1931</v>
      </c>
      <c r="C3975" t="s">
        <v>112</v>
      </c>
      <c r="D3975">
        <v>1</v>
      </c>
      <c r="E3975">
        <v>0</v>
      </c>
      <c r="F3975">
        <v>2</v>
      </c>
      <c r="H3975" t="s">
        <v>116</v>
      </c>
      <c r="I3975">
        <f t="shared" si="186"/>
        <v>0</v>
      </c>
      <c r="J3975">
        <f t="shared" si="187"/>
        <v>0</v>
      </c>
      <c r="L3975" t="str">
        <f t="shared" si="188"/>
        <v>5151PICCADILLY</v>
      </c>
      <c r="M3975" t="s">
        <v>4428</v>
      </c>
    </row>
    <row r="3976" spans="1:14">
      <c r="A3976" t="s">
        <v>4777</v>
      </c>
      <c r="B3976" t="s">
        <v>4778</v>
      </c>
      <c r="C3976" t="s">
        <v>112</v>
      </c>
      <c r="D3976">
        <v>1</v>
      </c>
      <c r="E3976">
        <v>0</v>
      </c>
      <c r="F3976">
        <v>2</v>
      </c>
      <c r="H3976" t="s">
        <v>116</v>
      </c>
      <c r="I3976">
        <f t="shared" si="186"/>
        <v>0</v>
      </c>
      <c r="J3976">
        <f t="shared" si="187"/>
        <v>0</v>
      </c>
      <c r="L3976" t="str">
        <f t="shared" si="188"/>
        <v>5150EAGLE ON THE HILL</v>
      </c>
      <c r="M3976" t="s">
        <v>4428</v>
      </c>
    </row>
    <row r="3977" spans="1:14">
      <c r="A3977" t="s">
        <v>4777</v>
      </c>
      <c r="B3977" t="s">
        <v>4779</v>
      </c>
      <c r="C3977" t="s">
        <v>112</v>
      </c>
      <c r="D3977">
        <v>1</v>
      </c>
      <c r="E3977">
        <v>0</v>
      </c>
      <c r="F3977">
        <v>2</v>
      </c>
      <c r="H3977" t="s">
        <v>116</v>
      </c>
      <c r="I3977">
        <f t="shared" si="186"/>
        <v>0</v>
      </c>
      <c r="J3977">
        <f t="shared" si="187"/>
        <v>0</v>
      </c>
      <c r="L3977" t="str">
        <f t="shared" si="188"/>
        <v>5150LEAWOOD GARDENS</v>
      </c>
      <c r="M3977" t="s">
        <v>4428</v>
      </c>
    </row>
    <row r="3978" spans="1:14">
      <c r="A3978" t="s">
        <v>4780</v>
      </c>
      <c r="B3978" t="s">
        <v>4781</v>
      </c>
      <c r="C3978" t="s">
        <v>112</v>
      </c>
      <c r="D3978">
        <v>1</v>
      </c>
      <c r="E3978">
        <v>0</v>
      </c>
      <c r="F3978">
        <v>2</v>
      </c>
      <c r="H3978" t="s">
        <v>116</v>
      </c>
      <c r="I3978">
        <f t="shared" si="186"/>
        <v>0</v>
      </c>
      <c r="J3978">
        <f t="shared" si="187"/>
        <v>0</v>
      </c>
      <c r="L3978" t="str">
        <f t="shared" si="188"/>
        <v>5144CAREY GULLY</v>
      </c>
      <c r="M3978" t="s">
        <v>4428</v>
      </c>
    </row>
    <row r="3979" spans="1:14">
      <c r="A3979" t="s">
        <v>4782</v>
      </c>
      <c r="B3979" t="s">
        <v>4783</v>
      </c>
      <c r="C3979" t="s">
        <v>112</v>
      </c>
      <c r="D3979">
        <v>1</v>
      </c>
      <c r="E3979">
        <v>0</v>
      </c>
      <c r="F3979">
        <v>2</v>
      </c>
      <c r="H3979" t="s">
        <v>116</v>
      </c>
      <c r="I3979">
        <f t="shared" si="186"/>
        <v>0</v>
      </c>
      <c r="J3979">
        <f t="shared" si="187"/>
        <v>0</v>
      </c>
      <c r="L3979" t="str">
        <f t="shared" si="188"/>
        <v>5142URAIDLA</v>
      </c>
      <c r="M3979" t="s">
        <v>4428</v>
      </c>
      <c r="N3979" t="s">
        <v>732</v>
      </c>
    </row>
    <row r="3980" spans="1:14">
      <c r="A3980" t="s">
        <v>4784</v>
      </c>
      <c r="B3980" t="s">
        <v>4785</v>
      </c>
      <c r="C3980" t="s">
        <v>112</v>
      </c>
      <c r="D3980">
        <v>1</v>
      </c>
      <c r="E3980">
        <v>0</v>
      </c>
      <c r="F3980">
        <v>2</v>
      </c>
      <c r="H3980" t="s">
        <v>116</v>
      </c>
      <c r="I3980">
        <f t="shared" si="186"/>
        <v>0</v>
      </c>
      <c r="J3980">
        <f t="shared" si="187"/>
        <v>0</v>
      </c>
      <c r="L3980" t="str">
        <f t="shared" si="188"/>
        <v>5141HORSNELL GULLY</v>
      </c>
      <c r="M3980" t="s">
        <v>4428</v>
      </c>
      <c r="N3980" t="s">
        <v>732</v>
      </c>
    </row>
    <row r="3981" spans="1:14">
      <c r="A3981" t="s">
        <v>4784</v>
      </c>
      <c r="B3981" t="s">
        <v>4786</v>
      </c>
      <c r="C3981" t="s">
        <v>112</v>
      </c>
      <c r="D3981">
        <v>1</v>
      </c>
      <c r="E3981">
        <v>0</v>
      </c>
      <c r="F3981">
        <v>2</v>
      </c>
      <c r="H3981" t="s">
        <v>116</v>
      </c>
      <c r="I3981">
        <f t="shared" si="186"/>
        <v>0</v>
      </c>
      <c r="J3981">
        <f t="shared" si="187"/>
        <v>0</v>
      </c>
      <c r="L3981" t="str">
        <f t="shared" si="188"/>
        <v>5141SUMMERTOWN</v>
      </c>
      <c r="M3981" t="s">
        <v>4428</v>
      </c>
      <c r="N3981" t="s">
        <v>732</v>
      </c>
    </row>
    <row r="3982" spans="1:14">
      <c r="A3982" t="s">
        <v>4787</v>
      </c>
      <c r="B3982" t="s">
        <v>4788</v>
      </c>
      <c r="C3982" t="s">
        <v>112</v>
      </c>
      <c r="D3982">
        <v>1</v>
      </c>
      <c r="E3982">
        <v>0</v>
      </c>
      <c r="F3982">
        <v>2</v>
      </c>
      <c r="H3982" t="s">
        <v>116</v>
      </c>
      <c r="I3982">
        <f t="shared" si="186"/>
        <v>0</v>
      </c>
      <c r="J3982">
        <f t="shared" si="187"/>
        <v>0</v>
      </c>
      <c r="L3982" t="str">
        <f t="shared" si="188"/>
        <v>5140GREENHILL</v>
      </c>
      <c r="M3982" t="s">
        <v>4428</v>
      </c>
    </row>
    <row r="3983" spans="1:14">
      <c r="A3983" t="s">
        <v>4789</v>
      </c>
      <c r="B3983" t="s">
        <v>4790</v>
      </c>
      <c r="C3983" t="s">
        <v>112</v>
      </c>
      <c r="D3983">
        <v>2</v>
      </c>
      <c r="E3983">
        <v>0</v>
      </c>
      <c r="F3983">
        <v>2</v>
      </c>
      <c r="H3983" t="s">
        <v>116</v>
      </c>
      <c r="I3983">
        <f t="shared" si="186"/>
        <v>0</v>
      </c>
      <c r="J3983">
        <f t="shared" si="187"/>
        <v>0</v>
      </c>
      <c r="L3983" t="str">
        <f t="shared" si="188"/>
        <v>5139FOREST RANGE</v>
      </c>
      <c r="M3983" t="s">
        <v>4428</v>
      </c>
    </row>
    <row r="3984" spans="1:14">
      <c r="A3984" t="s">
        <v>4791</v>
      </c>
      <c r="B3984" t="s">
        <v>4792</v>
      </c>
      <c r="C3984" t="s">
        <v>112</v>
      </c>
      <c r="D3984">
        <v>1</v>
      </c>
      <c r="E3984">
        <v>0</v>
      </c>
      <c r="F3984">
        <v>2</v>
      </c>
      <c r="H3984" t="s">
        <v>116</v>
      </c>
      <c r="I3984">
        <f t="shared" si="186"/>
        <v>0</v>
      </c>
      <c r="J3984">
        <f t="shared" si="187"/>
        <v>0</v>
      </c>
      <c r="L3984" t="str">
        <f t="shared" si="188"/>
        <v>5138BASKET RANGE</v>
      </c>
      <c r="M3984" t="s">
        <v>4428</v>
      </c>
    </row>
    <row r="3985" spans="1:14">
      <c r="A3985" t="s">
        <v>4793</v>
      </c>
      <c r="B3985" t="s">
        <v>4794</v>
      </c>
      <c r="C3985" t="s">
        <v>112</v>
      </c>
      <c r="D3985">
        <v>1</v>
      </c>
      <c r="E3985">
        <v>0</v>
      </c>
      <c r="F3985">
        <v>2</v>
      </c>
      <c r="H3985" t="s">
        <v>116</v>
      </c>
      <c r="I3985">
        <f t="shared" si="186"/>
        <v>0</v>
      </c>
      <c r="J3985">
        <f t="shared" si="187"/>
        <v>0</v>
      </c>
      <c r="L3985" t="str">
        <f t="shared" si="188"/>
        <v>5137ASHTON</v>
      </c>
      <c r="M3985" t="s">
        <v>4428</v>
      </c>
    </row>
    <row r="3986" spans="1:14">
      <c r="A3986" t="s">
        <v>4793</v>
      </c>
      <c r="B3986" t="s">
        <v>4795</v>
      </c>
      <c r="C3986" t="s">
        <v>112</v>
      </c>
      <c r="D3986">
        <v>1</v>
      </c>
      <c r="E3986">
        <v>0</v>
      </c>
      <c r="F3986">
        <v>2</v>
      </c>
      <c r="H3986" t="s">
        <v>116</v>
      </c>
      <c r="I3986">
        <f t="shared" si="186"/>
        <v>0</v>
      </c>
      <c r="J3986">
        <f t="shared" si="187"/>
        <v>0</v>
      </c>
      <c r="L3986" t="str">
        <f t="shared" si="188"/>
        <v>5137MARBLE HILL</v>
      </c>
      <c r="M3986" t="s">
        <v>4428</v>
      </c>
    </row>
    <row r="3987" spans="1:14">
      <c r="A3987" t="s">
        <v>4796</v>
      </c>
      <c r="B3987" t="s">
        <v>4797</v>
      </c>
      <c r="C3987" t="s">
        <v>112</v>
      </c>
      <c r="D3987">
        <v>1</v>
      </c>
      <c r="E3987">
        <v>0</v>
      </c>
      <c r="F3987">
        <v>2</v>
      </c>
      <c r="H3987" t="s">
        <v>116</v>
      </c>
      <c r="I3987">
        <f t="shared" si="186"/>
        <v>0</v>
      </c>
      <c r="J3987">
        <f t="shared" si="187"/>
        <v>0</v>
      </c>
      <c r="L3987" t="str">
        <f t="shared" si="188"/>
        <v>5136NORTON SUMMIT</v>
      </c>
      <c r="M3987" t="s">
        <v>4428</v>
      </c>
    </row>
    <row r="3988" spans="1:14">
      <c r="A3988" t="s">
        <v>4798</v>
      </c>
      <c r="B3988" t="s">
        <v>4799</v>
      </c>
      <c r="C3988" t="s">
        <v>112</v>
      </c>
      <c r="D3988">
        <v>1</v>
      </c>
      <c r="E3988">
        <v>0</v>
      </c>
      <c r="F3988">
        <v>2</v>
      </c>
      <c r="H3988" t="s">
        <v>116</v>
      </c>
      <c r="I3988">
        <f t="shared" si="186"/>
        <v>0</v>
      </c>
      <c r="J3988">
        <f t="shared" si="187"/>
        <v>0</v>
      </c>
      <c r="L3988" t="str">
        <f t="shared" si="188"/>
        <v>5134CHERRYVILLE</v>
      </c>
      <c r="M3988" t="s">
        <v>4428</v>
      </c>
    </row>
    <row r="3989" spans="1:14">
      <c r="A3989" t="s">
        <v>4798</v>
      </c>
      <c r="B3989" t="s">
        <v>4800</v>
      </c>
      <c r="C3989" t="s">
        <v>112</v>
      </c>
      <c r="D3989">
        <v>1</v>
      </c>
      <c r="E3989">
        <v>0</v>
      </c>
      <c r="F3989">
        <v>2</v>
      </c>
      <c r="H3989" t="s">
        <v>116</v>
      </c>
      <c r="I3989">
        <f t="shared" si="186"/>
        <v>0</v>
      </c>
      <c r="J3989">
        <f t="shared" si="187"/>
        <v>0</v>
      </c>
      <c r="L3989" t="str">
        <f t="shared" si="188"/>
        <v>5134MONTACUTE</v>
      </c>
      <c r="M3989" t="s">
        <v>4428</v>
      </c>
    </row>
    <row r="3990" spans="1:14">
      <c r="A3990" t="s">
        <v>4801</v>
      </c>
      <c r="B3990" t="s">
        <v>1132</v>
      </c>
      <c r="C3990" t="s">
        <v>112</v>
      </c>
      <c r="D3990">
        <v>1</v>
      </c>
      <c r="E3990">
        <v>0</v>
      </c>
      <c r="F3990">
        <v>2</v>
      </c>
      <c r="H3990" t="s">
        <v>116</v>
      </c>
      <c r="I3990">
        <f t="shared" si="186"/>
        <v>0</v>
      </c>
      <c r="J3990">
        <f t="shared" si="187"/>
        <v>0</v>
      </c>
      <c r="L3990" t="str">
        <f t="shared" si="188"/>
        <v>5133INGLEWOOD</v>
      </c>
      <c r="M3990" t="s">
        <v>4428</v>
      </c>
    </row>
    <row r="3991" spans="1:14">
      <c r="A3991" t="s">
        <v>4802</v>
      </c>
      <c r="B3991" t="s">
        <v>4803</v>
      </c>
      <c r="C3991" t="s">
        <v>112</v>
      </c>
      <c r="D3991">
        <v>1</v>
      </c>
      <c r="E3991">
        <v>0</v>
      </c>
      <c r="F3991">
        <v>2</v>
      </c>
      <c r="H3991" t="s">
        <v>116</v>
      </c>
      <c r="I3991">
        <f t="shared" si="186"/>
        <v>0</v>
      </c>
      <c r="J3991">
        <f t="shared" si="187"/>
        <v>0</v>
      </c>
      <c r="L3991" t="str">
        <f t="shared" si="188"/>
        <v>5132PARACOMBE</v>
      </c>
      <c r="M3991" t="s">
        <v>4428</v>
      </c>
    </row>
    <row r="3992" spans="1:14">
      <c r="A3992" t="s">
        <v>4804</v>
      </c>
      <c r="B3992" t="s">
        <v>4805</v>
      </c>
      <c r="C3992" t="s">
        <v>112</v>
      </c>
      <c r="D3992">
        <v>1</v>
      </c>
      <c r="E3992">
        <v>0</v>
      </c>
      <c r="F3992">
        <v>2</v>
      </c>
      <c r="H3992" t="s">
        <v>116</v>
      </c>
      <c r="I3992">
        <f t="shared" si="186"/>
        <v>0</v>
      </c>
      <c r="J3992">
        <f t="shared" si="187"/>
        <v>0</v>
      </c>
      <c r="L3992" t="str">
        <f t="shared" si="188"/>
        <v>5131HOUGHTON</v>
      </c>
      <c r="M3992" t="s">
        <v>4428</v>
      </c>
    </row>
    <row r="3993" spans="1:14">
      <c r="A3993" t="s">
        <v>4804</v>
      </c>
      <c r="B3993" t="s">
        <v>4806</v>
      </c>
      <c r="C3993" t="s">
        <v>112</v>
      </c>
      <c r="D3993">
        <v>1</v>
      </c>
      <c r="E3993">
        <v>0</v>
      </c>
      <c r="F3993">
        <v>2</v>
      </c>
      <c r="H3993" t="s">
        <v>116</v>
      </c>
      <c r="I3993">
        <f t="shared" si="186"/>
        <v>0</v>
      </c>
      <c r="J3993">
        <f t="shared" si="187"/>
        <v>0</v>
      </c>
      <c r="L3993" t="str">
        <f t="shared" si="188"/>
        <v>5131LOWER HERMITAGE</v>
      </c>
      <c r="M3993" t="s">
        <v>4428</v>
      </c>
    </row>
    <row r="3994" spans="1:14">
      <c r="A3994" t="s">
        <v>4804</v>
      </c>
      <c r="B3994" t="s">
        <v>4807</v>
      </c>
      <c r="C3994" t="s">
        <v>112</v>
      </c>
      <c r="D3994">
        <v>1</v>
      </c>
      <c r="E3994">
        <v>0</v>
      </c>
      <c r="F3994">
        <v>2</v>
      </c>
      <c r="H3994" t="s">
        <v>116</v>
      </c>
      <c r="I3994">
        <f t="shared" si="186"/>
        <v>0</v>
      </c>
      <c r="J3994">
        <f t="shared" si="187"/>
        <v>0</v>
      </c>
      <c r="L3994" t="str">
        <f t="shared" si="188"/>
        <v>5131UPPER HERMITAGE</v>
      </c>
      <c r="M3994" t="s">
        <v>4428</v>
      </c>
    </row>
    <row r="3995" spans="1:14">
      <c r="A3995" t="s">
        <v>4808</v>
      </c>
      <c r="B3995" t="s">
        <v>4809</v>
      </c>
      <c r="C3995" t="s">
        <v>112</v>
      </c>
      <c r="D3995">
        <v>1</v>
      </c>
      <c r="E3995">
        <v>0</v>
      </c>
      <c r="F3995">
        <v>2</v>
      </c>
      <c r="H3995" t="s">
        <v>116</v>
      </c>
      <c r="I3995">
        <f t="shared" si="186"/>
        <v>0</v>
      </c>
      <c r="J3995">
        <f t="shared" si="187"/>
        <v>0</v>
      </c>
      <c r="L3995" t="str">
        <f t="shared" si="188"/>
        <v>5127WYNN VALE</v>
      </c>
      <c r="M3995" t="s">
        <v>3715</v>
      </c>
      <c r="N3995" t="s">
        <v>732</v>
      </c>
    </row>
    <row r="3996" spans="1:14">
      <c r="A3996" t="s">
        <v>4810</v>
      </c>
      <c r="B3996" t="s">
        <v>4811</v>
      </c>
      <c r="C3996" t="s">
        <v>112</v>
      </c>
      <c r="D3996">
        <v>1</v>
      </c>
      <c r="E3996">
        <v>0</v>
      </c>
      <c r="F3996">
        <v>2</v>
      </c>
      <c r="H3996" t="s">
        <v>116</v>
      </c>
      <c r="I3996">
        <f t="shared" si="186"/>
        <v>0</v>
      </c>
      <c r="J3996">
        <f t="shared" si="187"/>
        <v>0</v>
      </c>
      <c r="L3996" t="str">
        <f t="shared" si="188"/>
        <v>5126FAIRVIEW PARK</v>
      </c>
      <c r="M3996" t="s">
        <v>3715</v>
      </c>
      <c r="N3996" t="s">
        <v>732</v>
      </c>
    </row>
    <row r="3997" spans="1:14">
      <c r="A3997" t="s">
        <v>4810</v>
      </c>
      <c r="B3997" t="s">
        <v>4812</v>
      </c>
      <c r="C3997" t="s">
        <v>112</v>
      </c>
      <c r="D3997">
        <v>1</v>
      </c>
      <c r="E3997">
        <v>0</v>
      </c>
      <c r="F3997">
        <v>2</v>
      </c>
      <c r="H3997" t="s">
        <v>116</v>
      </c>
      <c r="I3997">
        <f t="shared" si="186"/>
        <v>0</v>
      </c>
      <c r="J3997">
        <f t="shared" si="187"/>
        <v>0</v>
      </c>
      <c r="L3997" t="str">
        <f t="shared" si="188"/>
        <v>5126SURREY DOWNS</v>
      </c>
      <c r="M3997" t="s">
        <v>3715</v>
      </c>
      <c r="N3997" t="s">
        <v>732</v>
      </c>
    </row>
    <row r="3998" spans="1:14">
      <c r="A3998" t="s">
        <v>4810</v>
      </c>
      <c r="B3998" t="s">
        <v>4813</v>
      </c>
      <c r="C3998" t="s">
        <v>112</v>
      </c>
      <c r="D3998">
        <v>1</v>
      </c>
      <c r="E3998">
        <v>0</v>
      </c>
      <c r="F3998">
        <v>2</v>
      </c>
      <c r="H3998" t="s">
        <v>116</v>
      </c>
      <c r="I3998">
        <f t="shared" si="186"/>
        <v>0</v>
      </c>
      <c r="J3998">
        <f t="shared" si="187"/>
        <v>0</v>
      </c>
      <c r="L3998" t="str">
        <f t="shared" si="188"/>
        <v>5126YATALA VALE</v>
      </c>
      <c r="M3998" t="s">
        <v>3715</v>
      </c>
      <c r="N3998" t="s">
        <v>732</v>
      </c>
    </row>
    <row r="3999" spans="1:14">
      <c r="A3999" t="s">
        <v>4814</v>
      </c>
      <c r="B3999" t="s">
        <v>4815</v>
      </c>
      <c r="C3999" t="s">
        <v>112</v>
      </c>
      <c r="D3999">
        <v>1</v>
      </c>
      <c r="E3999">
        <v>0</v>
      </c>
      <c r="F3999">
        <v>2</v>
      </c>
      <c r="H3999" t="s">
        <v>116</v>
      </c>
      <c r="I3999">
        <f t="shared" si="186"/>
        <v>0</v>
      </c>
      <c r="J3999">
        <f t="shared" si="187"/>
        <v>0</v>
      </c>
      <c r="L3999" t="str">
        <f t="shared" si="188"/>
        <v>5125GOLDEN GROVE</v>
      </c>
      <c r="M3999" t="s">
        <v>3715</v>
      </c>
    </row>
    <row r="4000" spans="1:14">
      <c r="A4000" t="s">
        <v>4814</v>
      </c>
      <c r="B4000" t="s">
        <v>4816</v>
      </c>
      <c r="C4000" t="s">
        <v>112</v>
      </c>
      <c r="D4000">
        <v>1</v>
      </c>
      <c r="E4000">
        <v>0</v>
      </c>
      <c r="F4000">
        <v>2</v>
      </c>
      <c r="H4000" t="s">
        <v>116</v>
      </c>
      <c r="I4000">
        <f t="shared" si="186"/>
        <v>0</v>
      </c>
      <c r="J4000">
        <f t="shared" si="187"/>
        <v>0</v>
      </c>
      <c r="L4000" t="str">
        <f t="shared" si="188"/>
        <v>5125GOLDEN GROVE VILLAGE</v>
      </c>
      <c r="M4000" t="s">
        <v>3715</v>
      </c>
    </row>
    <row r="4001" spans="1:13">
      <c r="A4001" t="s">
        <v>4814</v>
      </c>
      <c r="B4001" t="s">
        <v>4817</v>
      </c>
      <c r="C4001" t="s">
        <v>112</v>
      </c>
      <c r="D4001">
        <v>1</v>
      </c>
      <c r="E4001">
        <v>0</v>
      </c>
      <c r="F4001">
        <v>2</v>
      </c>
      <c r="H4001" t="s">
        <v>116</v>
      </c>
      <c r="I4001">
        <f t="shared" si="186"/>
        <v>0</v>
      </c>
      <c r="J4001">
        <f t="shared" si="187"/>
        <v>0</v>
      </c>
      <c r="L4001" t="str">
        <f t="shared" si="188"/>
        <v>5125GREENWITH</v>
      </c>
      <c r="M4001" t="s">
        <v>3715</v>
      </c>
    </row>
    <row r="4002" spans="1:13">
      <c r="A4002" t="s">
        <v>4818</v>
      </c>
      <c r="B4002" t="s">
        <v>4819</v>
      </c>
      <c r="C4002" t="s">
        <v>112</v>
      </c>
      <c r="D4002">
        <v>1</v>
      </c>
      <c r="E4002">
        <v>0</v>
      </c>
      <c r="F4002">
        <v>2</v>
      </c>
      <c r="H4002" t="s">
        <v>116</v>
      </c>
      <c r="I4002">
        <f t="shared" si="186"/>
        <v>0</v>
      </c>
      <c r="J4002">
        <f t="shared" si="187"/>
        <v>0</v>
      </c>
      <c r="L4002" t="str">
        <f t="shared" si="188"/>
        <v>5121MACDONALD PARK</v>
      </c>
      <c r="M4002" t="s">
        <v>3715</v>
      </c>
    </row>
    <row r="4003" spans="1:13">
      <c r="A4003" t="s">
        <v>4818</v>
      </c>
      <c r="B4003" t="s">
        <v>4820</v>
      </c>
      <c r="C4003" t="s">
        <v>112</v>
      </c>
      <c r="D4003">
        <v>1</v>
      </c>
      <c r="E4003">
        <v>0</v>
      </c>
      <c r="F4003">
        <v>2</v>
      </c>
      <c r="H4003" t="s">
        <v>116</v>
      </c>
      <c r="I4003">
        <f t="shared" si="186"/>
        <v>0</v>
      </c>
      <c r="J4003">
        <f t="shared" si="187"/>
        <v>0</v>
      </c>
      <c r="L4003" t="str">
        <f t="shared" si="188"/>
        <v>5121PENFIELD</v>
      </c>
      <c r="M4003" t="s">
        <v>3715</v>
      </c>
    </row>
    <row r="4004" spans="1:13">
      <c r="A4004" t="s">
        <v>4818</v>
      </c>
      <c r="B4004" t="s">
        <v>4821</v>
      </c>
      <c r="C4004" t="s">
        <v>112</v>
      </c>
      <c r="D4004">
        <v>1</v>
      </c>
      <c r="E4004">
        <v>0</v>
      </c>
      <c r="F4004">
        <v>2</v>
      </c>
      <c r="H4004" t="s">
        <v>116</v>
      </c>
      <c r="I4004">
        <f t="shared" si="186"/>
        <v>0</v>
      </c>
      <c r="J4004">
        <f t="shared" si="187"/>
        <v>0</v>
      </c>
      <c r="L4004" t="str">
        <f t="shared" si="188"/>
        <v>5121PENFIELD GARDENS</v>
      </c>
      <c r="M4004" t="s">
        <v>3715</v>
      </c>
    </row>
    <row r="4005" spans="1:13">
      <c r="A4005" t="s">
        <v>4822</v>
      </c>
      <c r="B4005" t="s">
        <v>4823</v>
      </c>
      <c r="C4005" t="s">
        <v>112</v>
      </c>
      <c r="D4005">
        <v>1</v>
      </c>
      <c r="E4005">
        <v>0</v>
      </c>
      <c r="F4005">
        <v>2</v>
      </c>
      <c r="H4005" t="s">
        <v>116</v>
      </c>
      <c r="I4005">
        <f t="shared" si="186"/>
        <v>0</v>
      </c>
      <c r="J4005">
        <f t="shared" si="187"/>
        <v>0</v>
      </c>
      <c r="L4005" t="str">
        <f t="shared" si="188"/>
        <v>5120BUCKLAND PARK</v>
      </c>
      <c r="M4005" t="s">
        <v>3715</v>
      </c>
    </row>
    <row r="4006" spans="1:13">
      <c r="A4006" t="s">
        <v>4822</v>
      </c>
      <c r="B4006" t="s">
        <v>4824</v>
      </c>
      <c r="C4006" t="s">
        <v>112</v>
      </c>
      <c r="D4006">
        <v>1</v>
      </c>
      <c r="E4006">
        <v>0</v>
      </c>
      <c r="F4006">
        <v>2</v>
      </c>
      <c r="H4006" t="s">
        <v>116</v>
      </c>
      <c r="I4006">
        <f t="shared" si="186"/>
        <v>0</v>
      </c>
      <c r="J4006">
        <f t="shared" si="187"/>
        <v>0</v>
      </c>
      <c r="L4006" t="str">
        <f t="shared" si="188"/>
        <v>5120VIRGINIA</v>
      </c>
      <c r="M4006" t="s">
        <v>3715</v>
      </c>
    </row>
    <row r="4007" spans="1:13">
      <c r="A4007" t="s">
        <v>4825</v>
      </c>
      <c r="B4007" t="s">
        <v>4826</v>
      </c>
      <c r="C4007" t="s">
        <v>112</v>
      </c>
      <c r="D4007">
        <v>3</v>
      </c>
      <c r="E4007">
        <v>0</v>
      </c>
      <c r="F4007">
        <v>0</v>
      </c>
      <c r="H4007" t="s">
        <v>116</v>
      </c>
      <c r="I4007">
        <f t="shared" si="186"/>
        <v>0</v>
      </c>
      <c r="J4007">
        <f t="shared" si="187"/>
        <v>0</v>
      </c>
      <c r="L4007" t="str">
        <f t="shared" si="188"/>
        <v>5118WARD BELT</v>
      </c>
      <c r="M4007" t="s">
        <v>3715</v>
      </c>
    </row>
    <row r="4008" spans="1:13">
      <c r="A4008" t="s">
        <v>4825</v>
      </c>
      <c r="B4008" t="s">
        <v>4827</v>
      </c>
      <c r="C4008" t="s">
        <v>112</v>
      </c>
      <c r="D4008">
        <v>1</v>
      </c>
      <c r="E4008">
        <v>0</v>
      </c>
      <c r="F4008">
        <v>2</v>
      </c>
      <c r="H4008" t="s">
        <v>116</v>
      </c>
      <c r="I4008">
        <f t="shared" si="186"/>
        <v>0</v>
      </c>
      <c r="J4008">
        <f t="shared" si="187"/>
        <v>0</v>
      </c>
      <c r="L4008" t="str">
        <f t="shared" si="188"/>
        <v>5118BIBARINGA</v>
      </c>
      <c r="M4008" t="s">
        <v>3715</v>
      </c>
    </row>
    <row r="4009" spans="1:13">
      <c r="A4009" t="s">
        <v>4825</v>
      </c>
      <c r="B4009" t="s">
        <v>4828</v>
      </c>
      <c r="C4009" t="s">
        <v>112</v>
      </c>
      <c r="D4009">
        <v>1</v>
      </c>
      <c r="E4009">
        <v>0</v>
      </c>
      <c r="F4009">
        <v>2</v>
      </c>
      <c r="H4009" t="s">
        <v>116</v>
      </c>
      <c r="I4009">
        <f t="shared" si="186"/>
        <v>0</v>
      </c>
      <c r="J4009">
        <f t="shared" si="187"/>
        <v>0</v>
      </c>
      <c r="L4009" t="str">
        <f t="shared" si="188"/>
        <v>5118BUCHFELDE</v>
      </c>
      <c r="M4009" t="s">
        <v>3715</v>
      </c>
    </row>
    <row r="4010" spans="1:13">
      <c r="A4010" t="s">
        <v>4825</v>
      </c>
      <c r="B4010" t="s">
        <v>4829</v>
      </c>
      <c r="C4010" t="s">
        <v>112</v>
      </c>
      <c r="D4010">
        <v>1</v>
      </c>
      <c r="E4010">
        <v>0</v>
      </c>
      <c r="F4010">
        <v>2</v>
      </c>
      <c r="H4010" t="s">
        <v>116</v>
      </c>
      <c r="I4010">
        <f t="shared" si="186"/>
        <v>0</v>
      </c>
      <c r="J4010">
        <f t="shared" si="187"/>
        <v>0</v>
      </c>
      <c r="L4010" t="str">
        <f t="shared" si="188"/>
        <v>5118CONCORDIA</v>
      </c>
      <c r="M4010" t="s">
        <v>3715</v>
      </c>
    </row>
    <row r="4011" spans="1:13">
      <c r="A4011" t="s">
        <v>4825</v>
      </c>
      <c r="B4011" t="s">
        <v>287</v>
      </c>
      <c r="C4011" t="s">
        <v>112</v>
      </c>
      <c r="D4011">
        <v>1</v>
      </c>
      <c r="E4011">
        <v>0</v>
      </c>
      <c r="F4011">
        <v>2</v>
      </c>
      <c r="H4011" t="s">
        <v>116</v>
      </c>
      <c r="I4011">
        <f t="shared" si="186"/>
        <v>0</v>
      </c>
      <c r="J4011">
        <f t="shared" si="187"/>
        <v>0</v>
      </c>
      <c r="L4011" t="str">
        <f t="shared" si="188"/>
        <v>5118GAWLER</v>
      </c>
      <c r="M4011" t="s">
        <v>3715</v>
      </c>
    </row>
    <row r="4012" spans="1:13">
      <c r="A4012" t="s">
        <v>4825</v>
      </c>
      <c r="B4012" t="s">
        <v>4830</v>
      </c>
      <c r="C4012" t="s">
        <v>112</v>
      </c>
      <c r="D4012">
        <v>1</v>
      </c>
      <c r="E4012">
        <v>0</v>
      </c>
      <c r="F4012">
        <v>2</v>
      </c>
      <c r="H4012" t="s">
        <v>116</v>
      </c>
      <c r="I4012">
        <f t="shared" si="186"/>
        <v>0</v>
      </c>
      <c r="J4012">
        <f t="shared" si="187"/>
        <v>0</v>
      </c>
      <c r="L4012" t="str">
        <f t="shared" si="188"/>
        <v>5118GAWLER BELT</v>
      </c>
      <c r="M4012" t="s">
        <v>3715</v>
      </c>
    </row>
    <row r="4013" spans="1:13">
      <c r="A4013" t="s">
        <v>4825</v>
      </c>
      <c r="B4013" t="s">
        <v>4831</v>
      </c>
      <c r="C4013" t="s">
        <v>112</v>
      </c>
      <c r="D4013">
        <v>1</v>
      </c>
      <c r="E4013">
        <v>0</v>
      </c>
      <c r="F4013">
        <v>2</v>
      </c>
      <c r="H4013" t="s">
        <v>116</v>
      </c>
      <c r="I4013">
        <f t="shared" si="186"/>
        <v>0</v>
      </c>
      <c r="J4013">
        <f t="shared" si="187"/>
        <v>0</v>
      </c>
      <c r="L4013" t="str">
        <f t="shared" si="188"/>
        <v>5118GAWLER EAST</v>
      </c>
      <c r="M4013" t="s">
        <v>3715</v>
      </c>
    </row>
    <row r="4014" spans="1:13">
      <c r="A4014" t="s">
        <v>4825</v>
      </c>
      <c r="B4014" t="s">
        <v>4832</v>
      </c>
      <c r="C4014" t="s">
        <v>112</v>
      </c>
      <c r="D4014">
        <v>1</v>
      </c>
      <c r="E4014">
        <v>0</v>
      </c>
      <c r="F4014">
        <v>2</v>
      </c>
      <c r="H4014" t="s">
        <v>116</v>
      </c>
      <c r="I4014">
        <f t="shared" si="186"/>
        <v>0</v>
      </c>
      <c r="J4014">
        <f t="shared" si="187"/>
        <v>0</v>
      </c>
      <c r="L4014" t="str">
        <f t="shared" si="188"/>
        <v>5118GAWLER RIVER</v>
      </c>
      <c r="M4014" t="s">
        <v>3715</v>
      </c>
    </row>
    <row r="4015" spans="1:13">
      <c r="A4015" t="s">
        <v>4825</v>
      </c>
      <c r="B4015" t="s">
        <v>4833</v>
      </c>
      <c r="C4015" t="s">
        <v>112</v>
      </c>
      <c r="D4015">
        <v>1</v>
      </c>
      <c r="E4015">
        <v>0</v>
      </c>
      <c r="F4015">
        <v>2</v>
      </c>
      <c r="H4015" t="s">
        <v>116</v>
      </c>
      <c r="I4015">
        <f t="shared" si="186"/>
        <v>0</v>
      </c>
      <c r="J4015">
        <f t="shared" si="187"/>
        <v>0</v>
      </c>
      <c r="L4015" t="str">
        <f t="shared" si="188"/>
        <v>5118GAWLER SOUTH</v>
      </c>
      <c r="M4015" t="s">
        <v>3715</v>
      </c>
    </row>
    <row r="4016" spans="1:13">
      <c r="A4016" t="s">
        <v>4825</v>
      </c>
      <c r="B4016" t="s">
        <v>4834</v>
      </c>
      <c r="C4016" t="s">
        <v>112</v>
      </c>
      <c r="D4016">
        <v>1</v>
      </c>
      <c r="E4016">
        <v>0</v>
      </c>
      <c r="F4016">
        <v>2</v>
      </c>
      <c r="H4016" t="s">
        <v>116</v>
      </c>
      <c r="I4016">
        <f t="shared" si="186"/>
        <v>0</v>
      </c>
      <c r="J4016">
        <f t="shared" si="187"/>
        <v>0</v>
      </c>
      <c r="L4016" t="str">
        <f t="shared" si="188"/>
        <v>5118GAWLER WEST</v>
      </c>
      <c r="M4016" t="s">
        <v>3715</v>
      </c>
    </row>
    <row r="4017" spans="1:13">
      <c r="A4017" t="s">
        <v>4825</v>
      </c>
      <c r="B4017" t="s">
        <v>4835</v>
      </c>
      <c r="C4017" t="s">
        <v>112</v>
      </c>
      <c r="D4017">
        <v>1</v>
      </c>
      <c r="E4017">
        <v>0</v>
      </c>
      <c r="F4017">
        <v>2</v>
      </c>
      <c r="H4017" t="s">
        <v>116</v>
      </c>
      <c r="I4017">
        <f t="shared" si="186"/>
        <v>0</v>
      </c>
      <c r="J4017">
        <f t="shared" si="187"/>
        <v>0</v>
      </c>
      <c r="L4017" t="str">
        <f t="shared" si="188"/>
        <v>5118HEWETT</v>
      </c>
      <c r="M4017" t="s">
        <v>3715</v>
      </c>
    </row>
    <row r="4018" spans="1:13">
      <c r="A4018" t="s">
        <v>4825</v>
      </c>
      <c r="B4018" t="s">
        <v>4836</v>
      </c>
      <c r="C4018" t="s">
        <v>112</v>
      </c>
      <c r="D4018">
        <v>1</v>
      </c>
      <c r="E4018">
        <v>0</v>
      </c>
      <c r="F4018">
        <v>2</v>
      </c>
      <c r="H4018" t="s">
        <v>116</v>
      </c>
      <c r="I4018">
        <f t="shared" si="186"/>
        <v>0</v>
      </c>
      <c r="J4018">
        <f t="shared" si="187"/>
        <v>0</v>
      </c>
      <c r="L4018" t="str">
        <f t="shared" si="188"/>
        <v>5118KALBEEBA</v>
      </c>
      <c r="M4018" t="s">
        <v>3715</v>
      </c>
    </row>
    <row r="4019" spans="1:13">
      <c r="A4019" t="s">
        <v>4825</v>
      </c>
      <c r="B4019" t="s">
        <v>4837</v>
      </c>
      <c r="C4019" t="s">
        <v>112</v>
      </c>
      <c r="D4019">
        <v>1</v>
      </c>
      <c r="E4019">
        <v>0</v>
      </c>
      <c r="F4019">
        <v>2</v>
      </c>
      <c r="H4019" t="s">
        <v>116</v>
      </c>
      <c r="I4019">
        <f t="shared" si="186"/>
        <v>0</v>
      </c>
      <c r="J4019">
        <f t="shared" si="187"/>
        <v>0</v>
      </c>
      <c r="L4019" t="str">
        <f t="shared" si="188"/>
        <v>5118KANGAROO FLAT</v>
      </c>
      <c r="M4019" t="s">
        <v>3715</v>
      </c>
    </row>
    <row r="4020" spans="1:13">
      <c r="A4020" t="s">
        <v>4825</v>
      </c>
      <c r="B4020" t="s">
        <v>1356</v>
      </c>
      <c r="C4020" t="s">
        <v>112</v>
      </c>
      <c r="D4020">
        <v>1</v>
      </c>
      <c r="E4020">
        <v>0</v>
      </c>
      <c r="F4020">
        <v>2</v>
      </c>
      <c r="H4020" t="s">
        <v>116</v>
      </c>
      <c r="I4020">
        <f t="shared" si="186"/>
        <v>0</v>
      </c>
      <c r="J4020">
        <f t="shared" si="187"/>
        <v>0</v>
      </c>
      <c r="L4020" t="str">
        <f t="shared" si="188"/>
        <v>5118KINGSFORD</v>
      </c>
      <c r="M4020" t="s">
        <v>3715</v>
      </c>
    </row>
    <row r="4021" spans="1:13">
      <c r="A4021" t="s">
        <v>4825</v>
      </c>
      <c r="B4021" t="s">
        <v>4838</v>
      </c>
      <c r="C4021" t="s">
        <v>112</v>
      </c>
      <c r="D4021">
        <v>1</v>
      </c>
      <c r="E4021">
        <v>0</v>
      </c>
      <c r="F4021">
        <v>2</v>
      </c>
      <c r="H4021" t="s">
        <v>116</v>
      </c>
      <c r="I4021">
        <f t="shared" si="186"/>
        <v>0</v>
      </c>
      <c r="J4021">
        <f t="shared" si="187"/>
        <v>0</v>
      </c>
      <c r="L4021" t="str">
        <f t="shared" si="188"/>
        <v>5118REID</v>
      </c>
      <c r="M4021" t="s">
        <v>3715</v>
      </c>
    </row>
    <row r="4022" spans="1:13">
      <c r="A4022" t="s">
        <v>4825</v>
      </c>
      <c r="B4022" t="s">
        <v>4839</v>
      </c>
      <c r="C4022" t="s">
        <v>112</v>
      </c>
      <c r="D4022">
        <v>1</v>
      </c>
      <c r="E4022">
        <v>0</v>
      </c>
      <c r="F4022">
        <v>2</v>
      </c>
      <c r="H4022" t="s">
        <v>116</v>
      </c>
      <c r="I4022">
        <f t="shared" si="186"/>
        <v>0</v>
      </c>
      <c r="J4022">
        <f t="shared" si="187"/>
        <v>0</v>
      </c>
      <c r="L4022" t="str">
        <f t="shared" si="188"/>
        <v>5118WILLASTON</v>
      </c>
      <c r="M4022" t="s">
        <v>3715</v>
      </c>
    </row>
    <row r="4023" spans="1:13">
      <c r="A4023" t="s">
        <v>4840</v>
      </c>
      <c r="B4023" t="s">
        <v>4841</v>
      </c>
      <c r="C4023" t="s">
        <v>112</v>
      </c>
      <c r="D4023">
        <v>1</v>
      </c>
      <c r="E4023">
        <v>0</v>
      </c>
      <c r="F4023">
        <v>2</v>
      </c>
      <c r="H4023" t="s">
        <v>116</v>
      </c>
      <c r="I4023">
        <f t="shared" si="186"/>
        <v>0</v>
      </c>
      <c r="J4023">
        <f t="shared" si="187"/>
        <v>0</v>
      </c>
      <c r="L4023" t="str">
        <f t="shared" si="188"/>
        <v>5117ANGLE VALE</v>
      </c>
      <c r="M4023" t="s">
        <v>3715</v>
      </c>
    </row>
    <row r="4024" spans="1:13">
      <c r="A4024" t="s">
        <v>4842</v>
      </c>
      <c r="B4024" t="s">
        <v>4843</v>
      </c>
      <c r="C4024" t="s">
        <v>112</v>
      </c>
      <c r="D4024">
        <v>1</v>
      </c>
      <c r="E4024">
        <v>0</v>
      </c>
      <c r="F4024">
        <v>2</v>
      </c>
      <c r="H4024" t="s">
        <v>116</v>
      </c>
      <c r="I4024">
        <f t="shared" si="186"/>
        <v>0</v>
      </c>
      <c r="J4024">
        <f t="shared" si="187"/>
        <v>0</v>
      </c>
      <c r="L4024" t="str">
        <f t="shared" si="188"/>
        <v>5116EVANSTON</v>
      </c>
      <c r="M4024" t="s">
        <v>3715</v>
      </c>
    </row>
    <row r="4025" spans="1:13">
      <c r="A4025" t="s">
        <v>4842</v>
      </c>
      <c r="B4025" t="s">
        <v>4844</v>
      </c>
      <c r="C4025" t="s">
        <v>112</v>
      </c>
      <c r="D4025">
        <v>1</v>
      </c>
      <c r="E4025">
        <v>0</v>
      </c>
      <c r="F4025">
        <v>2</v>
      </c>
      <c r="H4025" t="s">
        <v>116</v>
      </c>
      <c r="I4025">
        <f t="shared" si="186"/>
        <v>0</v>
      </c>
      <c r="J4025">
        <f t="shared" si="187"/>
        <v>0</v>
      </c>
      <c r="L4025" t="str">
        <f t="shared" si="188"/>
        <v>5116EVANSTON GARDENS</v>
      </c>
      <c r="M4025" t="s">
        <v>3715</v>
      </c>
    </row>
    <row r="4026" spans="1:13">
      <c r="A4026" t="s">
        <v>4842</v>
      </c>
      <c r="B4026" t="s">
        <v>4845</v>
      </c>
      <c r="C4026" t="s">
        <v>112</v>
      </c>
      <c r="D4026">
        <v>1</v>
      </c>
      <c r="E4026">
        <v>0</v>
      </c>
      <c r="F4026">
        <v>2</v>
      </c>
      <c r="H4026" t="s">
        <v>116</v>
      </c>
      <c r="I4026">
        <f t="shared" si="186"/>
        <v>0</v>
      </c>
      <c r="J4026">
        <f t="shared" si="187"/>
        <v>0</v>
      </c>
      <c r="L4026" t="str">
        <f t="shared" si="188"/>
        <v>5116EVANSTON PARK</v>
      </c>
      <c r="M4026" t="s">
        <v>3715</v>
      </c>
    </row>
    <row r="4027" spans="1:13">
      <c r="A4027" t="s">
        <v>4842</v>
      </c>
      <c r="B4027" t="s">
        <v>4846</v>
      </c>
      <c r="C4027" t="s">
        <v>112</v>
      </c>
      <c r="D4027">
        <v>1</v>
      </c>
      <c r="E4027">
        <v>0</v>
      </c>
      <c r="F4027">
        <v>2</v>
      </c>
      <c r="H4027" t="s">
        <v>116</v>
      </c>
      <c r="I4027">
        <f t="shared" si="186"/>
        <v>0</v>
      </c>
      <c r="J4027">
        <f t="shared" si="187"/>
        <v>0</v>
      </c>
      <c r="L4027" t="str">
        <f t="shared" si="188"/>
        <v>5116EVANSTON SOUTH</v>
      </c>
      <c r="M4027" t="s">
        <v>3715</v>
      </c>
    </row>
    <row r="4028" spans="1:13">
      <c r="A4028" t="s">
        <v>4842</v>
      </c>
      <c r="B4028" t="s">
        <v>4847</v>
      </c>
      <c r="C4028" t="s">
        <v>112</v>
      </c>
      <c r="D4028">
        <v>1</v>
      </c>
      <c r="E4028">
        <v>0</v>
      </c>
      <c r="F4028">
        <v>2</v>
      </c>
      <c r="H4028" t="s">
        <v>116</v>
      </c>
      <c r="I4028">
        <f t="shared" si="186"/>
        <v>0</v>
      </c>
      <c r="J4028">
        <f t="shared" si="187"/>
        <v>0</v>
      </c>
      <c r="L4028" t="str">
        <f t="shared" si="188"/>
        <v>5116HILLIER</v>
      </c>
      <c r="M4028" t="s">
        <v>3715</v>
      </c>
    </row>
    <row r="4029" spans="1:13">
      <c r="A4029" t="s">
        <v>4848</v>
      </c>
      <c r="B4029" t="s">
        <v>4849</v>
      </c>
      <c r="C4029" t="s">
        <v>112</v>
      </c>
      <c r="D4029">
        <v>1</v>
      </c>
      <c r="E4029">
        <v>0</v>
      </c>
      <c r="F4029">
        <v>2</v>
      </c>
      <c r="H4029" t="s">
        <v>116</v>
      </c>
      <c r="I4029">
        <f t="shared" si="186"/>
        <v>0</v>
      </c>
      <c r="J4029">
        <f t="shared" si="187"/>
        <v>0</v>
      </c>
      <c r="L4029" t="str">
        <f t="shared" si="188"/>
        <v>5115KUDLA</v>
      </c>
      <c r="M4029" t="s">
        <v>3715</v>
      </c>
    </row>
    <row r="4030" spans="1:13">
      <c r="A4030" t="s">
        <v>4848</v>
      </c>
      <c r="B4030" t="s">
        <v>4850</v>
      </c>
      <c r="C4030" t="s">
        <v>112</v>
      </c>
      <c r="D4030">
        <v>1</v>
      </c>
      <c r="E4030">
        <v>0</v>
      </c>
      <c r="F4030">
        <v>2</v>
      </c>
      <c r="H4030" t="s">
        <v>116</v>
      </c>
      <c r="I4030">
        <f t="shared" si="186"/>
        <v>0</v>
      </c>
      <c r="J4030">
        <f t="shared" si="187"/>
        <v>0</v>
      </c>
      <c r="L4030" t="str">
        <f t="shared" si="188"/>
        <v>5115MUNNO PARA</v>
      </c>
      <c r="M4030" t="s">
        <v>3715</v>
      </c>
    </row>
    <row r="4031" spans="1:13">
      <c r="A4031" t="s">
        <v>4848</v>
      </c>
      <c r="B4031" t="s">
        <v>4851</v>
      </c>
      <c r="C4031" t="s">
        <v>112</v>
      </c>
      <c r="D4031">
        <v>1</v>
      </c>
      <c r="E4031">
        <v>0</v>
      </c>
      <c r="F4031">
        <v>2</v>
      </c>
      <c r="H4031" t="s">
        <v>116</v>
      </c>
      <c r="I4031">
        <f t="shared" si="186"/>
        <v>0</v>
      </c>
      <c r="J4031">
        <f t="shared" si="187"/>
        <v>0</v>
      </c>
      <c r="L4031" t="str">
        <f t="shared" si="188"/>
        <v>5115MUNNO PARA DOWNS</v>
      </c>
      <c r="M4031" t="s">
        <v>3715</v>
      </c>
    </row>
    <row r="4032" spans="1:13">
      <c r="A4032" t="s">
        <v>4848</v>
      </c>
      <c r="B4032" t="s">
        <v>4852</v>
      </c>
      <c r="C4032" t="s">
        <v>112</v>
      </c>
      <c r="D4032">
        <v>1</v>
      </c>
      <c r="E4032">
        <v>0</v>
      </c>
      <c r="F4032">
        <v>2</v>
      </c>
      <c r="H4032" t="s">
        <v>116</v>
      </c>
      <c r="I4032">
        <f t="shared" si="186"/>
        <v>0</v>
      </c>
      <c r="J4032">
        <f t="shared" si="187"/>
        <v>0</v>
      </c>
      <c r="L4032" t="str">
        <f t="shared" si="188"/>
        <v>5115MUNNO PARA WEST</v>
      </c>
      <c r="M4032" t="s">
        <v>3715</v>
      </c>
    </row>
    <row r="4033" spans="1:13">
      <c r="A4033" t="s">
        <v>4853</v>
      </c>
      <c r="B4033" t="s">
        <v>4854</v>
      </c>
      <c r="C4033" t="s">
        <v>112</v>
      </c>
      <c r="D4033">
        <v>1</v>
      </c>
      <c r="E4033">
        <v>0</v>
      </c>
      <c r="F4033">
        <v>2</v>
      </c>
      <c r="H4033" t="s">
        <v>116</v>
      </c>
      <c r="I4033">
        <f t="shared" si="186"/>
        <v>0</v>
      </c>
      <c r="J4033">
        <f t="shared" si="187"/>
        <v>0</v>
      </c>
      <c r="L4033" t="str">
        <f t="shared" si="188"/>
        <v>5114ANDREWS FARM</v>
      </c>
      <c r="M4033" t="s">
        <v>4428</v>
      </c>
    </row>
    <row r="4034" spans="1:13">
      <c r="A4034" t="s">
        <v>4853</v>
      </c>
      <c r="B4034" t="s">
        <v>4855</v>
      </c>
      <c r="C4034" t="s">
        <v>112</v>
      </c>
      <c r="D4034">
        <v>1</v>
      </c>
      <c r="E4034">
        <v>0</v>
      </c>
      <c r="F4034">
        <v>2</v>
      </c>
      <c r="H4034" t="s">
        <v>116</v>
      </c>
      <c r="I4034">
        <f t="shared" ref="I4034:I4097" si="189">IF(ISERROR(VLOOKUP(A4034,SelPostCode,1,FALSE)),0,1)</f>
        <v>0</v>
      </c>
      <c r="J4034">
        <f t="shared" ref="J4034:J4097" si="190">IF(I4034=0,0,IF(ISERROR(VLOOKUP(B4034,SelSuburb,1,FALSE)),0,1))</f>
        <v>0</v>
      </c>
      <c r="L4034" t="str">
        <f t="shared" ref="L4034:L4097" si="191">CONCATENATE(A4034,B4034)</f>
        <v>5114BLAKEVIEW</v>
      </c>
      <c r="M4034" t="s">
        <v>4428</v>
      </c>
    </row>
    <row r="4035" spans="1:13">
      <c r="A4035" t="s">
        <v>4853</v>
      </c>
      <c r="B4035" t="s">
        <v>4856</v>
      </c>
      <c r="C4035" t="s">
        <v>112</v>
      </c>
      <c r="D4035">
        <v>1</v>
      </c>
      <c r="E4035">
        <v>0</v>
      </c>
      <c r="F4035">
        <v>2</v>
      </c>
      <c r="H4035" t="s">
        <v>116</v>
      </c>
      <c r="I4035">
        <f t="shared" si="189"/>
        <v>0</v>
      </c>
      <c r="J4035">
        <f t="shared" si="190"/>
        <v>0</v>
      </c>
      <c r="L4035" t="str">
        <f t="shared" si="191"/>
        <v>5114CRAIGMORE</v>
      </c>
      <c r="M4035" t="s">
        <v>4428</v>
      </c>
    </row>
    <row r="4036" spans="1:13">
      <c r="A4036" t="s">
        <v>4853</v>
      </c>
      <c r="B4036" t="s">
        <v>4857</v>
      </c>
      <c r="C4036" t="s">
        <v>112</v>
      </c>
      <c r="D4036">
        <v>1</v>
      </c>
      <c r="E4036">
        <v>0</v>
      </c>
      <c r="F4036">
        <v>2</v>
      </c>
      <c r="H4036" t="s">
        <v>116</v>
      </c>
      <c r="I4036">
        <f t="shared" si="189"/>
        <v>0</v>
      </c>
      <c r="J4036">
        <f t="shared" si="190"/>
        <v>0</v>
      </c>
      <c r="L4036" t="str">
        <f t="shared" si="191"/>
        <v>5114GOULD CREEK</v>
      </c>
      <c r="M4036" t="s">
        <v>4428</v>
      </c>
    </row>
    <row r="4037" spans="1:13">
      <c r="A4037" t="s">
        <v>4853</v>
      </c>
      <c r="B4037" t="s">
        <v>4858</v>
      </c>
      <c r="C4037" t="s">
        <v>112</v>
      </c>
      <c r="D4037">
        <v>1</v>
      </c>
      <c r="E4037">
        <v>0</v>
      </c>
      <c r="F4037">
        <v>2</v>
      </c>
      <c r="H4037" t="s">
        <v>116</v>
      </c>
      <c r="I4037">
        <f t="shared" si="189"/>
        <v>0</v>
      </c>
      <c r="J4037">
        <f t="shared" si="190"/>
        <v>0</v>
      </c>
      <c r="L4037" t="str">
        <f t="shared" si="191"/>
        <v>5114HUMBUG SCRUB</v>
      </c>
      <c r="M4037" t="s">
        <v>4428</v>
      </c>
    </row>
    <row r="4038" spans="1:13">
      <c r="A4038" t="s">
        <v>4853</v>
      </c>
      <c r="B4038" t="s">
        <v>4859</v>
      </c>
      <c r="C4038" t="s">
        <v>112</v>
      </c>
      <c r="D4038">
        <v>1</v>
      </c>
      <c r="E4038">
        <v>0</v>
      </c>
      <c r="F4038">
        <v>2</v>
      </c>
      <c r="H4038" t="s">
        <v>116</v>
      </c>
      <c r="I4038">
        <f t="shared" si="189"/>
        <v>0</v>
      </c>
      <c r="J4038">
        <f t="shared" si="190"/>
        <v>0</v>
      </c>
      <c r="L4038" t="str">
        <f t="shared" si="191"/>
        <v>5114ONE TREE HILL</v>
      </c>
      <c r="M4038" t="s">
        <v>4428</v>
      </c>
    </row>
    <row r="4039" spans="1:13">
      <c r="A4039" t="s">
        <v>4853</v>
      </c>
      <c r="B4039" t="s">
        <v>4860</v>
      </c>
      <c r="C4039" t="s">
        <v>112</v>
      </c>
      <c r="D4039">
        <v>1</v>
      </c>
      <c r="E4039">
        <v>0</v>
      </c>
      <c r="F4039">
        <v>2</v>
      </c>
      <c r="H4039" t="s">
        <v>116</v>
      </c>
      <c r="I4039">
        <f t="shared" si="189"/>
        <v>0</v>
      </c>
      <c r="J4039">
        <f t="shared" si="190"/>
        <v>0</v>
      </c>
      <c r="L4039" t="str">
        <f t="shared" si="191"/>
        <v>5114SAMPSON FLAT</v>
      </c>
      <c r="M4039" t="s">
        <v>4428</v>
      </c>
    </row>
    <row r="4040" spans="1:13">
      <c r="A4040" t="s">
        <v>4853</v>
      </c>
      <c r="B4040" t="s">
        <v>4861</v>
      </c>
      <c r="C4040" t="s">
        <v>112</v>
      </c>
      <c r="D4040">
        <v>1</v>
      </c>
      <c r="E4040">
        <v>0</v>
      </c>
      <c r="F4040">
        <v>2</v>
      </c>
      <c r="H4040" t="s">
        <v>116</v>
      </c>
      <c r="I4040">
        <f t="shared" si="189"/>
        <v>0</v>
      </c>
      <c r="J4040">
        <f t="shared" si="190"/>
        <v>0</v>
      </c>
      <c r="L4040" t="str">
        <f t="shared" si="191"/>
        <v>5114SMITHFIELD</v>
      </c>
      <c r="M4040" t="s">
        <v>4428</v>
      </c>
    </row>
    <row r="4041" spans="1:13">
      <c r="A4041" t="s">
        <v>4853</v>
      </c>
      <c r="B4041" t="s">
        <v>4862</v>
      </c>
      <c r="C4041" t="s">
        <v>112</v>
      </c>
      <c r="D4041">
        <v>1</v>
      </c>
      <c r="E4041">
        <v>0</v>
      </c>
      <c r="F4041">
        <v>2</v>
      </c>
      <c r="H4041" t="s">
        <v>116</v>
      </c>
      <c r="I4041">
        <f t="shared" si="189"/>
        <v>0</v>
      </c>
      <c r="J4041">
        <f t="shared" si="190"/>
        <v>0</v>
      </c>
      <c r="L4041" t="str">
        <f t="shared" si="191"/>
        <v>5114SMITHFIELD PLAINS</v>
      </c>
      <c r="M4041" t="s">
        <v>4428</v>
      </c>
    </row>
    <row r="4042" spans="1:13">
      <c r="A4042" t="s">
        <v>4853</v>
      </c>
      <c r="B4042" t="s">
        <v>4863</v>
      </c>
      <c r="C4042" t="s">
        <v>112</v>
      </c>
      <c r="D4042">
        <v>1</v>
      </c>
      <c r="E4042">
        <v>0</v>
      </c>
      <c r="F4042">
        <v>2</v>
      </c>
      <c r="H4042" t="s">
        <v>116</v>
      </c>
      <c r="I4042">
        <f t="shared" si="189"/>
        <v>0</v>
      </c>
      <c r="J4042">
        <f t="shared" si="190"/>
        <v>0</v>
      </c>
      <c r="L4042" t="str">
        <f t="shared" si="191"/>
        <v>5114SMITHFIELD WEST</v>
      </c>
      <c r="M4042" t="s">
        <v>4428</v>
      </c>
    </row>
    <row r="4043" spans="1:13">
      <c r="A4043" t="s">
        <v>4853</v>
      </c>
      <c r="B4043" t="s">
        <v>4864</v>
      </c>
      <c r="C4043" t="s">
        <v>112</v>
      </c>
      <c r="D4043">
        <v>1</v>
      </c>
      <c r="E4043">
        <v>0</v>
      </c>
      <c r="F4043">
        <v>2</v>
      </c>
      <c r="H4043" t="s">
        <v>116</v>
      </c>
      <c r="I4043">
        <f t="shared" si="189"/>
        <v>0</v>
      </c>
      <c r="J4043">
        <f t="shared" si="190"/>
        <v>0</v>
      </c>
      <c r="L4043" t="str">
        <f t="shared" si="191"/>
        <v>5114ULEYBURY</v>
      </c>
      <c r="M4043" t="s">
        <v>4428</v>
      </c>
    </row>
    <row r="4044" spans="1:13">
      <c r="A4044" t="s">
        <v>4853</v>
      </c>
      <c r="B4044" t="s">
        <v>4865</v>
      </c>
      <c r="C4044" t="s">
        <v>112</v>
      </c>
      <c r="D4044">
        <v>1</v>
      </c>
      <c r="E4044">
        <v>0</v>
      </c>
      <c r="F4044">
        <v>2</v>
      </c>
      <c r="H4044" t="s">
        <v>116</v>
      </c>
      <c r="I4044">
        <f t="shared" si="189"/>
        <v>0</v>
      </c>
      <c r="J4044">
        <f t="shared" si="190"/>
        <v>0</v>
      </c>
      <c r="L4044" t="str">
        <f t="shared" si="191"/>
        <v>5114YATTALUNGA</v>
      </c>
      <c r="M4044" t="s">
        <v>4428</v>
      </c>
    </row>
    <row r="4045" spans="1:13">
      <c r="A4045" t="s">
        <v>4866</v>
      </c>
      <c r="B4045" t="s">
        <v>4867</v>
      </c>
      <c r="C4045" t="s">
        <v>112</v>
      </c>
      <c r="D4045">
        <v>1</v>
      </c>
      <c r="E4045">
        <v>0</v>
      </c>
      <c r="F4045">
        <v>2</v>
      </c>
      <c r="H4045" t="s">
        <v>116</v>
      </c>
      <c r="I4045">
        <f t="shared" si="189"/>
        <v>0</v>
      </c>
      <c r="J4045">
        <f t="shared" si="190"/>
        <v>0</v>
      </c>
      <c r="L4045" t="str">
        <f t="shared" si="191"/>
        <v>5113DAVOREN PARK</v>
      </c>
      <c r="M4045" t="s">
        <v>3715</v>
      </c>
    </row>
    <row r="4046" spans="1:13">
      <c r="A4046" t="s">
        <v>4866</v>
      </c>
      <c r="B4046" t="s">
        <v>4868</v>
      </c>
      <c r="C4046" t="s">
        <v>112</v>
      </c>
      <c r="D4046">
        <v>1</v>
      </c>
      <c r="E4046">
        <v>0</v>
      </c>
      <c r="F4046">
        <v>2</v>
      </c>
      <c r="H4046" t="s">
        <v>116</v>
      </c>
      <c r="I4046">
        <f t="shared" si="189"/>
        <v>0</v>
      </c>
      <c r="J4046">
        <f t="shared" si="190"/>
        <v>0</v>
      </c>
      <c r="L4046" t="str">
        <f t="shared" si="191"/>
        <v>5113DAVOREN PARK NORTH</v>
      </c>
      <c r="M4046" t="s">
        <v>3715</v>
      </c>
    </row>
    <row r="4047" spans="1:13">
      <c r="A4047" t="s">
        <v>4866</v>
      </c>
      <c r="B4047" t="s">
        <v>4869</v>
      </c>
      <c r="C4047" t="s">
        <v>112</v>
      </c>
      <c r="D4047">
        <v>1</v>
      </c>
      <c r="E4047">
        <v>0</v>
      </c>
      <c r="F4047">
        <v>2</v>
      </c>
      <c r="H4047" t="s">
        <v>116</v>
      </c>
      <c r="I4047">
        <f t="shared" si="189"/>
        <v>0</v>
      </c>
      <c r="J4047">
        <f t="shared" si="190"/>
        <v>0</v>
      </c>
      <c r="L4047" t="str">
        <f t="shared" si="191"/>
        <v>5113DAVOREN PARK SOUTH</v>
      </c>
      <c r="M4047" t="s">
        <v>3715</v>
      </c>
    </row>
    <row r="4048" spans="1:13">
      <c r="A4048" t="s">
        <v>4866</v>
      </c>
      <c r="B4048" t="s">
        <v>4870</v>
      </c>
      <c r="C4048" t="s">
        <v>112</v>
      </c>
      <c r="D4048">
        <v>1</v>
      </c>
      <c r="E4048">
        <v>0</v>
      </c>
      <c r="F4048">
        <v>2</v>
      </c>
      <c r="H4048" t="s">
        <v>116</v>
      </c>
      <c r="I4048">
        <f t="shared" si="189"/>
        <v>0</v>
      </c>
      <c r="J4048">
        <f t="shared" si="190"/>
        <v>0</v>
      </c>
      <c r="L4048" t="str">
        <f t="shared" si="191"/>
        <v>5113EDINBURGH NORTH</v>
      </c>
      <c r="M4048" t="s">
        <v>3715</v>
      </c>
    </row>
    <row r="4049" spans="1:13">
      <c r="A4049" t="s">
        <v>4866</v>
      </c>
      <c r="B4049" t="s">
        <v>4871</v>
      </c>
      <c r="C4049" t="s">
        <v>112</v>
      </c>
      <c r="D4049">
        <v>1</v>
      </c>
      <c r="E4049">
        <v>0</v>
      </c>
      <c r="F4049">
        <v>2</v>
      </c>
      <c r="H4049" t="s">
        <v>116</v>
      </c>
      <c r="I4049">
        <f t="shared" si="189"/>
        <v>0</v>
      </c>
      <c r="J4049">
        <f t="shared" si="190"/>
        <v>0</v>
      </c>
      <c r="L4049" t="str">
        <f t="shared" si="191"/>
        <v>5113ELIZABETH DOWNS</v>
      </c>
      <c r="M4049" t="s">
        <v>3715</v>
      </c>
    </row>
    <row r="4050" spans="1:13">
      <c r="A4050" t="s">
        <v>4866</v>
      </c>
      <c r="B4050" t="s">
        <v>4872</v>
      </c>
      <c r="C4050" t="s">
        <v>112</v>
      </c>
      <c r="D4050">
        <v>1</v>
      </c>
      <c r="E4050">
        <v>0</v>
      </c>
      <c r="F4050">
        <v>2</v>
      </c>
      <c r="H4050" t="s">
        <v>116</v>
      </c>
      <c r="I4050">
        <f t="shared" si="189"/>
        <v>0</v>
      </c>
      <c r="J4050">
        <f t="shared" si="190"/>
        <v>0</v>
      </c>
      <c r="L4050" t="str">
        <f t="shared" si="191"/>
        <v>5113ELIZABETH NORTH</v>
      </c>
      <c r="M4050" t="s">
        <v>3715</v>
      </c>
    </row>
    <row r="4051" spans="1:13">
      <c r="A4051" t="s">
        <v>4866</v>
      </c>
      <c r="B4051" t="s">
        <v>4873</v>
      </c>
      <c r="C4051" t="s">
        <v>112</v>
      </c>
      <c r="D4051">
        <v>1</v>
      </c>
      <c r="E4051">
        <v>0</v>
      </c>
      <c r="F4051">
        <v>2</v>
      </c>
      <c r="H4051" t="s">
        <v>116</v>
      </c>
      <c r="I4051">
        <f t="shared" si="189"/>
        <v>0</v>
      </c>
      <c r="J4051">
        <f t="shared" si="190"/>
        <v>0</v>
      </c>
      <c r="L4051" t="str">
        <f t="shared" si="191"/>
        <v>5113ELIZABETH PARK</v>
      </c>
      <c r="M4051" t="s">
        <v>3715</v>
      </c>
    </row>
    <row r="4052" spans="1:13">
      <c r="A4052" t="s">
        <v>4866</v>
      </c>
      <c r="B4052" t="s">
        <v>4874</v>
      </c>
      <c r="C4052" t="s">
        <v>112</v>
      </c>
      <c r="D4052">
        <v>1</v>
      </c>
      <c r="E4052">
        <v>0</v>
      </c>
      <c r="F4052">
        <v>2</v>
      </c>
      <c r="H4052" t="s">
        <v>116</v>
      </c>
      <c r="I4052">
        <f t="shared" si="189"/>
        <v>0</v>
      </c>
      <c r="J4052">
        <f t="shared" si="190"/>
        <v>0</v>
      </c>
      <c r="L4052" t="str">
        <f t="shared" si="191"/>
        <v>5113ELIZABETH WEST</v>
      </c>
      <c r="M4052" t="s">
        <v>3715</v>
      </c>
    </row>
    <row r="4053" spans="1:13">
      <c r="A4053" t="s">
        <v>4866</v>
      </c>
      <c r="B4053" t="s">
        <v>4875</v>
      </c>
      <c r="C4053" t="s">
        <v>112</v>
      </c>
      <c r="D4053">
        <v>1</v>
      </c>
      <c r="E4053">
        <v>0</v>
      </c>
      <c r="F4053">
        <v>2</v>
      </c>
      <c r="H4053" t="s">
        <v>116</v>
      </c>
      <c r="I4053">
        <f t="shared" si="189"/>
        <v>0</v>
      </c>
      <c r="J4053">
        <f t="shared" si="190"/>
        <v>0</v>
      </c>
      <c r="L4053" t="str">
        <f t="shared" si="191"/>
        <v>5113ELIZABETH WEST DC</v>
      </c>
      <c r="M4053" t="s">
        <v>3715</v>
      </c>
    </row>
    <row r="4054" spans="1:13">
      <c r="A4054" t="s">
        <v>4876</v>
      </c>
      <c r="B4054" t="s">
        <v>4877</v>
      </c>
      <c r="C4054" t="s">
        <v>112</v>
      </c>
      <c r="D4054">
        <v>1</v>
      </c>
      <c r="E4054">
        <v>0</v>
      </c>
      <c r="F4054">
        <v>2</v>
      </c>
      <c r="H4054" t="s">
        <v>116</v>
      </c>
      <c r="I4054">
        <f t="shared" si="189"/>
        <v>0</v>
      </c>
      <c r="J4054">
        <f t="shared" si="190"/>
        <v>0</v>
      </c>
      <c r="L4054" t="str">
        <f t="shared" si="191"/>
        <v>5112ELIZABETH</v>
      </c>
      <c r="M4054" t="s">
        <v>3715</v>
      </c>
    </row>
    <row r="4055" spans="1:13">
      <c r="A4055" t="s">
        <v>4876</v>
      </c>
      <c r="B4055" t="s">
        <v>4878</v>
      </c>
      <c r="C4055" t="s">
        <v>112</v>
      </c>
      <c r="D4055">
        <v>1</v>
      </c>
      <c r="E4055">
        <v>0</v>
      </c>
      <c r="F4055">
        <v>2</v>
      </c>
      <c r="H4055" t="s">
        <v>116</v>
      </c>
      <c r="I4055">
        <f t="shared" si="189"/>
        <v>0</v>
      </c>
      <c r="J4055">
        <f t="shared" si="190"/>
        <v>0</v>
      </c>
      <c r="L4055" t="str">
        <f t="shared" si="191"/>
        <v>5112ELIZABETH EAST</v>
      </c>
      <c r="M4055" t="s">
        <v>3715</v>
      </c>
    </row>
    <row r="4056" spans="1:13">
      <c r="A4056" t="s">
        <v>4876</v>
      </c>
      <c r="B4056" t="s">
        <v>4879</v>
      </c>
      <c r="C4056" t="s">
        <v>112</v>
      </c>
      <c r="D4056">
        <v>1</v>
      </c>
      <c r="E4056">
        <v>0</v>
      </c>
      <c r="F4056">
        <v>2</v>
      </c>
      <c r="H4056" t="s">
        <v>116</v>
      </c>
      <c r="I4056">
        <f t="shared" si="189"/>
        <v>0</v>
      </c>
      <c r="J4056">
        <f t="shared" si="190"/>
        <v>0</v>
      </c>
      <c r="L4056" t="str">
        <f t="shared" si="191"/>
        <v>5112ELIZABETH GROVE</v>
      </c>
      <c r="M4056" t="s">
        <v>3715</v>
      </c>
    </row>
    <row r="4057" spans="1:13">
      <c r="A4057" t="s">
        <v>4876</v>
      </c>
      <c r="B4057" t="s">
        <v>4880</v>
      </c>
      <c r="C4057" t="s">
        <v>112</v>
      </c>
      <c r="D4057">
        <v>1</v>
      </c>
      <c r="E4057">
        <v>0</v>
      </c>
      <c r="F4057">
        <v>2</v>
      </c>
      <c r="H4057" t="s">
        <v>116</v>
      </c>
      <c r="I4057">
        <f t="shared" si="189"/>
        <v>0</v>
      </c>
      <c r="J4057">
        <f t="shared" si="190"/>
        <v>0</v>
      </c>
      <c r="L4057" t="str">
        <f t="shared" si="191"/>
        <v>5112ELIZABETH SOUTH</v>
      </c>
      <c r="M4057" t="s">
        <v>3715</v>
      </c>
    </row>
    <row r="4058" spans="1:13">
      <c r="A4058" t="s">
        <v>4876</v>
      </c>
      <c r="B4058" t="s">
        <v>4881</v>
      </c>
      <c r="C4058" t="s">
        <v>112</v>
      </c>
      <c r="D4058">
        <v>1</v>
      </c>
      <c r="E4058">
        <v>0</v>
      </c>
      <c r="F4058">
        <v>2</v>
      </c>
      <c r="H4058" t="s">
        <v>116</v>
      </c>
      <c r="I4058">
        <f t="shared" si="189"/>
        <v>0</v>
      </c>
      <c r="J4058">
        <f t="shared" si="190"/>
        <v>0</v>
      </c>
      <c r="L4058" t="str">
        <f t="shared" si="191"/>
        <v>5112ELIZABETH VALE</v>
      </c>
      <c r="M4058" t="s">
        <v>3715</v>
      </c>
    </row>
    <row r="4059" spans="1:13">
      <c r="A4059" t="s">
        <v>4876</v>
      </c>
      <c r="B4059" t="s">
        <v>4882</v>
      </c>
      <c r="C4059" t="s">
        <v>112</v>
      </c>
      <c r="D4059">
        <v>1</v>
      </c>
      <c r="E4059">
        <v>0</v>
      </c>
      <c r="F4059">
        <v>2</v>
      </c>
      <c r="H4059" t="s">
        <v>116</v>
      </c>
      <c r="I4059">
        <f t="shared" si="189"/>
        <v>0</v>
      </c>
      <c r="J4059">
        <f t="shared" si="190"/>
        <v>0</v>
      </c>
      <c r="L4059" t="str">
        <f t="shared" si="191"/>
        <v>5112HILLBANK</v>
      </c>
      <c r="M4059" t="s">
        <v>3715</v>
      </c>
    </row>
    <row r="4060" spans="1:13">
      <c r="A4060" t="s">
        <v>4883</v>
      </c>
      <c r="B4060" t="s">
        <v>4884</v>
      </c>
      <c r="C4060" t="s">
        <v>112</v>
      </c>
      <c r="D4060">
        <v>1</v>
      </c>
      <c r="E4060">
        <v>0</v>
      </c>
      <c r="F4060">
        <v>2</v>
      </c>
      <c r="H4060" t="s">
        <v>116</v>
      </c>
      <c r="I4060">
        <f t="shared" si="189"/>
        <v>0</v>
      </c>
      <c r="J4060">
        <f t="shared" si="190"/>
        <v>0</v>
      </c>
      <c r="L4060" t="str">
        <f t="shared" si="191"/>
        <v>5111EDINBURGH</v>
      </c>
      <c r="M4060" t="s">
        <v>3715</v>
      </c>
    </row>
    <row r="4061" spans="1:13">
      <c r="A4061" t="s">
        <v>4883</v>
      </c>
      <c r="B4061" t="s">
        <v>4885</v>
      </c>
      <c r="C4061" t="s">
        <v>112</v>
      </c>
      <c r="D4061">
        <v>1</v>
      </c>
      <c r="E4061">
        <v>0</v>
      </c>
      <c r="F4061">
        <v>2</v>
      </c>
      <c r="H4061" t="s">
        <v>116</v>
      </c>
      <c r="I4061">
        <f t="shared" si="189"/>
        <v>0</v>
      </c>
      <c r="J4061">
        <f t="shared" si="190"/>
        <v>0</v>
      </c>
      <c r="L4061" t="str">
        <f t="shared" si="191"/>
        <v>5111EDINBURGH RAAF</v>
      </c>
      <c r="M4061" t="s">
        <v>3715</v>
      </c>
    </row>
    <row r="4062" spans="1:13">
      <c r="A4062" t="s">
        <v>4886</v>
      </c>
      <c r="B4062" t="s">
        <v>4887</v>
      </c>
      <c r="C4062" t="s">
        <v>112</v>
      </c>
      <c r="D4062">
        <v>1</v>
      </c>
      <c r="E4062">
        <v>0</v>
      </c>
      <c r="F4062">
        <v>2</v>
      </c>
      <c r="H4062" t="s">
        <v>116</v>
      </c>
      <c r="I4062">
        <f t="shared" si="189"/>
        <v>0</v>
      </c>
      <c r="J4062">
        <f t="shared" si="190"/>
        <v>0</v>
      </c>
      <c r="L4062" t="str">
        <f t="shared" si="191"/>
        <v>5110BOLIVAR</v>
      </c>
      <c r="M4062" t="s">
        <v>3715</v>
      </c>
    </row>
    <row r="4063" spans="1:13">
      <c r="A4063" t="s">
        <v>4886</v>
      </c>
      <c r="B4063" t="s">
        <v>4888</v>
      </c>
      <c r="C4063" t="s">
        <v>112</v>
      </c>
      <c r="D4063">
        <v>1</v>
      </c>
      <c r="E4063">
        <v>0</v>
      </c>
      <c r="F4063">
        <v>2</v>
      </c>
      <c r="H4063" t="s">
        <v>116</v>
      </c>
      <c r="I4063">
        <f t="shared" si="189"/>
        <v>0</v>
      </c>
      <c r="J4063">
        <f t="shared" si="190"/>
        <v>0</v>
      </c>
      <c r="L4063" t="str">
        <f t="shared" si="191"/>
        <v>5110BURTON</v>
      </c>
      <c r="M4063" t="s">
        <v>3715</v>
      </c>
    </row>
    <row r="4064" spans="1:13">
      <c r="A4064" t="s">
        <v>4886</v>
      </c>
      <c r="B4064" t="s">
        <v>4889</v>
      </c>
      <c r="C4064" t="s">
        <v>112</v>
      </c>
      <c r="D4064">
        <v>1</v>
      </c>
      <c r="E4064">
        <v>0</v>
      </c>
      <c r="F4064">
        <v>2</v>
      </c>
      <c r="H4064" t="s">
        <v>116</v>
      </c>
      <c r="I4064">
        <f t="shared" si="189"/>
        <v>0</v>
      </c>
      <c r="J4064">
        <f t="shared" si="190"/>
        <v>0</v>
      </c>
      <c r="L4064" t="str">
        <f t="shared" si="191"/>
        <v>5110DIREK</v>
      </c>
      <c r="M4064" t="s">
        <v>3715</v>
      </c>
    </row>
    <row r="4065" spans="1:14">
      <c r="A4065" t="s">
        <v>4886</v>
      </c>
      <c r="B4065" t="s">
        <v>4890</v>
      </c>
      <c r="C4065" t="s">
        <v>112</v>
      </c>
      <c r="D4065">
        <v>1</v>
      </c>
      <c r="E4065">
        <v>0</v>
      </c>
      <c r="F4065">
        <v>2</v>
      </c>
      <c r="H4065" t="s">
        <v>116</v>
      </c>
      <c r="I4065">
        <f t="shared" si="189"/>
        <v>0</v>
      </c>
      <c r="J4065">
        <f t="shared" si="190"/>
        <v>0</v>
      </c>
      <c r="L4065" t="str">
        <f t="shared" si="191"/>
        <v>5110GLOBE DERBY PARK</v>
      </c>
      <c r="M4065" t="s">
        <v>3715</v>
      </c>
    </row>
    <row r="4066" spans="1:14">
      <c r="A4066" t="s">
        <v>4886</v>
      </c>
      <c r="B4066" t="s">
        <v>4891</v>
      </c>
      <c r="C4066" t="s">
        <v>112</v>
      </c>
      <c r="D4066">
        <v>1</v>
      </c>
      <c r="E4066">
        <v>0</v>
      </c>
      <c r="F4066">
        <v>2</v>
      </c>
      <c r="H4066" t="s">
        <v>116</v>
      </c>
      <c r="I4066">
        <f t="shared" si="189"/>
        <v>0</v>
      </c>
      <c r="J4066">
        <f t="shared" si="190"/>
        <v>0</v>
      </c>
      <c r="L4066" t="str">
        <f t="shared" si="191"/>
        <v>5110ST KILDA</v>
      </c>
      <c r="M4066" t="s">
        <v>3715</v>
      </c>
    </row>
    <row r="4067" spans="1:14">
      <c r="A4067" t="s">
        <v>4886</v>
      </c>
      <c r="B4067" t="s">
        <v>4892</v>
      </c>
      <c r="C4067" t="s">
        <v>112</v>
      </c>
      <c r="D4067">
        <v>1</v>
      </c>
      <c r="E4067">
        <v>0</v>
      </c>
      <c r="F4067">
        <v>2</v>
      </c>
      <c r="H4067" t="s">
        <v>116</v>
      </c>
      <c r="I4067">
        <f t="shared" si="189"/>
        <v>0</v>
      </c>
      <c r="J4067">
        <f t="shared" si="190"/>
        <v>0</v>
      </c>
      <c r="L4067" t="str">
        <f t="shared" si="191"/>
        <v>5110WATERLOO CORNER</v>
      </c>
      <c r="M4067" t="s">
        <v>3715</v>
      </c>
    </row>
    <row r="4068" spans="1:14">
      <c r="A4068" t="s">
        <v>4893</v>
      </c>
      <c r="B4068" t="s">
        <v>4894</v>
      </c>
      <c r="C4068" t="s">
        <v>112</v>
      </c>
      <c r="D4068">
        <v>1</v>
      </c>
      <c r="E4068">
        <v>0</v>
      </c>
      <c r="F4068">
        <v>2</v>
      </c>
      <c r="H4068" t="s">
        <v>116</v>
      </c>
      <c r="I4068">
        <f t="shared" si="189"/>
        <v>0</v>
      </c>
      <c r="J4068">
        <f t="shared" si="190"/>
        <v>0</v>
      </c>
      <c r="L4068" t="str">
        <f t="shared" si="191"/>
        <v>5109BRAHMA LODGE</v>
      </c>
      <c r="M4068" t="s">
        <v>3715</v>
      </c>
    </row>
    <row r="4069" spans="1:14">
      <c r="A4069" t="s">
        <v>4893</v>
      </c>
      <c r="B4069" t="s">
        <v>4895</v>
      </c>
      <c r="C4069" t="s">
        <v>112</v>
      </c>
      <c r="D4069">
        <v>1</v>
      </c>
      <c r="E4069">
        <v>0</v>
      </c>
      <c r="F4069">
        <v>2</v>
      </c>
      <c r="H4069" t="s">
        <v>116</v>
      </c>
      <c r="I4069">
        <f t="shared" si="189"/>
        <v>0</v>
      </c>
      <c r="J4069">
        <f t="shared" si="190"/>
        <v>0</v>
      </c>
      <c r="L4069" t="str">
        <f t="shared" si="191"/>
        <v>5109SALISBURY EAST</v>
      </c>
      <c r="M4069" t="s">
        <v>3715</v>
      </c>
    </row>
    <row r="4070" spans="1:14">
      <c r="A4070" t="s">
        <v>4893</v>
      </c>
      <c r="B4070" t="s">
        <v>4896</v>
      </c>
      <c r="C4070" t="s">
        <v>112</v>
      </c>
      <c r="D4070">
        <v>1</v>
      </c>
      <c r="E4070">
        <v>0</v>
      </c>
      <c r="F4070">
        <v>2</v>
      </c>
      <c r="H4070" t="s">
        <v>116</v>
      </c>
      <c r="I4070">
        <f t="shared" si="189"/>
        <v>0</v>
      </c>
      <c r="J4070">
        <f t="shared" si="190"/>
        <v>0</v>
      </c>
      <c r="L4070" t="str">
        <f t="shared" si="191"/>
        <v>5109SALISBURY EAST NORTHBRI AVE</v>
      </c>
      <c r="M4070" t="s">
        <v>3715</v>
      </c>
    </row>
    <row r="4071" spans="1:14">
      <c r="A4071" t="s">
        <v>4893</v>
      </c>
      <c r="B4071" t="s">
        <v>4897</v>
      </c>
      <c r="C4071" t="s">
        <v>112</v>
      </c>
      <c r="D4071">
        <v>1</v>
      </c>
      <c r="E4071">
        <v>0</v>
      </c>
      <c r="F4071">
        <v>2</v>
      </c>
      <c r="H4071" t="s">
        <v>116</v>
      </c>
      <c r="I4071">
        <f t="shared" si="189"/>
        <v>0</v>
      </c>
      <c r="J4071">
        <f t="shared" si="190"/>
        <v>0</v>
      </c>
      <c r="L4071" t="str">
        <f t="shared" si="191"/>
        <v>5109SALISBURY HEIGHTS</v>
      </c>
      <c r="M4071" t="s">
        <v>3715</v>
      </c>
    </row>
    <row r="4072" spans="1:14">
      <c r="A4072" t="s">
        <v>4893</v>
      </c>
      <c r="B4072" t="s">
        <v>4898</v>
      </c>
      <c r="C4072" t="s">
        <v>112</v>
      </c>
      <c r="D4072">
        <v>1</v>
      </c>
      <c r="E4072">
        <v>0</v>
      </c>
      <c r="F4072">
        <v>2</v>
      </c>
      <c r="H4072" t="s">
        <v>116</v>
      </c>
      <c r="I4072">
        <f t="shared" si="189"/>
        <v>0</v>
      </c>
      <c r="J4072">
        <f t="shared" si="190"/>
        <v>0</v>
      </c>
      <c r="L4072" t="str">
        <f t="shared" si="191"/>
        <v>5109SALISBURY PARK</v>
      </c>
      <c r="M4072" t="s">
        <v>3715</v>
      </c>
    </row>
    <row r="4073" spans="1:14">
      <c r="A4073" t="s">
        <v>4893</v>
      </c>
      <c r="B4073" t="s">
        <v>4899</v>
      </c>
      <c r="C4073" t="s">
        <v>112</v>
      </c>
      <c r="D4073">
        <v>1</v>
      </c>
      <c r="E4073">
        <v>0</v>
      </c>
      <c r="F4073">
        <v>2</v>
      </c>
      <c r="H4073" t="s">
        <v>116</v>
      </c>
      <c r="I4073">
        <f t="shared" si="189"/>
        <v>0</v>
      </c>
      <c r="J4073">
        <f t="shared" si="190"/>
        <v>0</v>
      </c>
      <c r="L4073" t="str">
        <f t="shared" si="191"/>
        <v>5109SALISBURY PLAIN</v>
      </c>
      <c r="M4073" t="s">
        <v>3715</v>
      </c>
    </row>
    <row r="4074" spans="1:14">
      <c r="A4074" t="s">
        <v>4900</v>
      </c>
      <c r="B4074" t="s">
        <v>4901</v>
      </c>
      <c r="C4074" t="s">
        <v>112</v>
      </c>
      <c r="D4074">
        <v>1</v>
      </c>
      <c r="E4074">
        <v>0</v>
      </c>
      <c r="F4074">
        <v>2</v>
      </c>
      <c r="H4074" t="s">
        <v>116</v>
      </c>
      <c r="I4074">
        <f t="shared" si="189"/>
        <v>0</v>
      </c>
      <c r="J4074">
        <f t="shared" si="190"/>
        <v>0</v>
      </c>
      <c r="L4074" t="str">
        <f t="shared" si="191"/>
        <v>5108PARALOWIE</v>
      </c>
      <c r="M4074" t="s">
        <v>3715</v>
      </c>
      <c r="N4074" t="s">
        <v>732</v>
      </c>
    </row>
    <row r="4075" spans="1:14">
      <c r="A4075" t="s">
        <v>4900</v>
      </c>
      <c r="B4075" t="s">
        <v>4902</v>
      </c>
      <c r="C4075" t="s">
        <v>112</v>
      </c>
      <c r="D4075">
        <v>1</v>
      </c>
      <c r="E4075">
        <v>0</v>
      </c>
      <c r="F4075">
        <v>2</v>
      </c>
      <c r="H4075" t="s">
        <v>116</v>
      </c>
      <c r="I4075">
        <f t="shared" si="189"/>
        <v>0</v>
      </c>
      <c r="J4075">
        <f t="shared" si="190"/>
        <v>0</v>
      </c>
      <c r="L4075" t="str">
        <f t="shared" si="191"/>
        <v>5108SALISBURY</v>
      </c>
      <c r="M4075" t="s">
        <v>3715</v>
      </c>
      <c r="N4075" t="s">
        <v>732</v>
      </c>
    </row>
    <row r="4076" spans="1:14">
      <c r="A4076" t="s">
        <v>4900</v>
      </c>
      <c r="B4076" t="s">
        <v>4903</v>
      </c>
      <c r="C4076" t="s">
        <v>112</v>
      </c>
      <c r="D4076">
        <v>1</v>
      </c>
      <c r="E4076">
        <v>0</v>
      </c>
      <c r="F4076">
        <v>2</v>
      </c>
      <c r="H4076" t="s">
        <v>116</v>
      </c>
      <c r="I4076">
        <f t="shared" si="189"/>
        <v>0</v>
      </c>
      <c r="J4076">
        <f t="shared" si="190"/>
        <v>0</v>
      </c>
      <c r="L4076" t="str">
        <f t="shared" si="191"/>
        <v>5108SALISBURY DOWNS</v>
      </c>
      <c r="M4076" t="s">
        <v>3715</v>
      </c>
      <c r="N4076" t="s">
        <v>732</v>
      </c>
    </row>
    <row r="4077" spans="1:14">
      <c r="A4077" t="s">
        <v>4900</v>
      </c>
      <c r="B4077" t="s">
        <v>4904</v>
      </c>
      <c r="C4077" t="s">
        <v>112</v>
      </c>
      <c r="D4077">
        <v>1</v>
      </c>
      <c r="E4077">
        <v>0</v>
      </c>
      <c r="F4077">
        <v>2</v>
      </c>
      <c r="H4077" t="s">
        <v>116</v>
      </c>
      <c r="I4077">
        <f t="shared" si="189"/>
        <v>0</v>
      </c>
      <c r="J4077">
        <f t="shared" si="190"/>
        <v>0</v>
      </c>
      <c r="L4077" t="str">
        <f t="shared" si="191"/>
        <v>5108SALISBURY NORTH</v>
      </c>
      <c r="M4077" t="s">
        <v>3715</v>
      </c>
      <c r="N4077" t="s">
        <v>732</v>
      </c>
    </row>
    <row r="4078" spans="1:14">
      <c r="A4078" t="s">
        <v>4900</v>
      </c>
      <c r="B4078" t="s">
        <v>4905</v>
      </c>
      <c r="C4078" t="s">
        <v>112</v>
      </c>
      <c r="D4078">
        <v>1</v>
      </c>
      <c r="E4078">
        <v>0</v>
      </c>
      <c r="F4078">
        <v>2</v>
      </c>
      <c r="H4078" t="s">
        <v>116</v>
      </c>
      <c r="I4078">
        <f t="shared" si="189"/>
        <v>0</v>
      </c>
      <c r="J4078">
        <f t="shared" si="190"/>
        <v>0</v>
      </c>
      <c r="L4078" t="str">
        <f t="shared" si="191"/>
        <v>5108SALISBURY NORTH WHITES ROAD</v>
      </c>
      <c r="M4078" t="s">
        <v>3715</v>
      </c>
      <c r="N4078" t="s">
        <v>732</v>
      </c>
    </row>
    <row r="4079" spans="1:14">
      <c r="A4079" t="s">
        <v>4906</v>
      </c>
      <c r="B4079" t="s">
        <v>4907</v>
      </c>
      <c r="C4079" t="s">
        <v>112</v>
      </c>
      <c r="D4079">
        <v>1</v>
      </c>
      <c r="E4079">
        <v>0</v>
      </c>
      <c r="F4079">
        <v>2</v>
      </c>
      <c r="H4079" t="s">
        <v>116</v>
      </c>
      <c r="I4079">
        <f t="shared" si="189"/>
        <v>0</v>
      </c>
      <c r="J4079">
        <f t="shared" si="190"/>
        <v>0</v>
      </c>
      <c r="L4079" t="str">
        <f t="shared" si="191"/>
        <v>5107GREEN FIELDS</v>
      </c>
      <c r="M4079" t="s">
        <v>3715</v>
      </c>
      <c r="N4079" t="s">
        <v>732</v>
      </c>
    </row>
    <row r="4080" spans="1:14">
      <c r="A4080" t="s">
        <v>4906</v>
      </c>
      <c r="B4080" t="s">
        <v>4908</v>
      </c>
      <c r="C4080" t="s">
        <v>112</v>
      </c>
      <c r="D4080">
        <v>1</v>
      </c>
      <c r="E4080">
        <v>0</v>
      </c>
      <c r="F4080">
        <v>2</v>
      </c>
      <c r="H4080" t="s">
        <v>116</v>
      </c>
      <c r="I4080">
        <f t="shared" si="189"/>
        <v>0</v>
      </c>
      <c r="J4080">
        <f t="shared" si="190"/>
        <v>0</v>
      </c>
      <c r="L4080" t="str">
        <f t="shared" si="191"/>
        <v>5107PARAFIELD GARDENS</v>
      </c>
      <c r="M4080" t="s">
        <v>3715</v>
      </c>
      <c r="N4080" t="s">
        <v>732</v>
      </c>
    </row>
    <row r="4081" spans="1:14">
      <c r="A4081" t="s">
        <v>4909</v>
      </c>
      <c r="B4081" t="s">
        <v>4910</v>
      </c>
      <c r="C4081" t="s">
        <v>112</v>
      </c>
      <c r="D4081">
        <v>5</v>
      </c>
      <c r="E4081">
        <v>0</v>
      </c>
      <c r="F4081">
        <v>0</v>
      </c>
      <c r="H4081" t="s">
        <v>116</v>
      </c>
      <c r="I4081">
        <f t="shared" si="189"/>
        <v>0</v>
      </c>
      <c r="J4081">
        <f t="shared" si="190"/>
        <v>0</v>
      </c>
      <c r="L4081" t="str">
        <f t="shared" si="191"/>
        <v>5106PARAFIELD AIRPORT</v>
      </c>
      <c r="M4081" t="s">
        <v>3715</v>
      </c>
    </row>
    <row r="4082" spans="1:14">
      <c r="A4082" t="s">
        <v>4909</v>
      </c>
      <c r="B4082" t="s">
        <v>4911</v>
      </c>
      <c r="C4082" t="s">
        <v>112</v>
      </c>
      <c r="D4082">
        <v>1</v>
      </c>
      <c r="E4082">
        <v>0</v>
      </c>
      <c r="F4082">
        <v>2</v>
      </c>
      <c r="H4082" t="s">
        <v>116</v>
      </c>
      <c r="I4082">
        <f t="shared" si="189"/>
        <v>0</v>
      </c>
      <c r="J4082">
        <f t="shared" si="190"/>
        <v>0</v>
      </c>
      <c r="L4082" t="str">
        <f t="shared" si="191"/>
        <v>5106PARAFIELD</v>
      </c>
      <c r="M4082" t="s">
        <v>3715</v>
      </c>
    </row>
    <row r="4083" spans="1:14">
      <c r="A4083" t="s">
        <v>4909</v>
      </c>
      <c r="B4083" t="s">
        <v>4912</v>
      </c>
      <c r="C4083" t="s">
        <v>112</v>
      </c>
      <c r="D4083">
        <v>1</v>
      </c>
      <c r="E4083">
        <v>0</v>
      </c>
      <c r="F4083">
        <v>2</v>
      </c>
      <c r="H4083" t="s">
        <v>116</v>
      </c>
      <c r="I4083">
        <f t="shared" si="189"/>
        <v>0</v>
      </c>
      <c r="J4083">
        <f t="shared" si="190"/>
        <v>0</v>
      </c>
      <c r="L4083" t="str">
        <f t="shared" si="191"/>
        <v>5106SALISBURY SOUTH</v>
      </c>
      <c r="M4083" t="s">
        <v>3715</v>
      </c>
    </row>
    <row r="4084" spans="1:14">
      <c r="A4084" t="s">
        <v>4913</v>
      </c>
      <c r="B4084" t="s">
        <v>4914</v>
      </c>
      <c r="C4084" t="s">
        <v>112</v>
      </c>
      <c r="D4084">
        <v>1</v>
      </c>
      <c r="E4084">
        <v>0</v>
      </c>
      <c r="F4084">
        <v>2</v>
      </c>
      <c r="H4084" t="s">
        <v>116</v>
      </c>
      <c r="I4084">
        <f t="shared" si="189"/>
        <v>0</v>
      </c>
      <c r="J4084">
        <f t="shared" si="190"/>
        <v>0</v>
      </c>
      <c r="L4084" t="str">
        <f t="shared" si="191"/>
        <v>5098INGLE FARM</v>
      </c>
      <c r="M4084" t="s">
        <v>3715</v>
      </c>
      <c r="N4084" t="s">
        <v>732</v>
      </c>
    </row>
    <row r="4085" spans="1:14">
      <c r="A4085" t="s">
        <v>4913</v>
      </c>
      <c r="B4085" t="s">
        <v>4915</v>
      </c>
      <c r="C4085" t="s">
        <v>112</v>
      </c>
      <c r="D4085">
        <v>1</v>
      </c>
      <c r="E4085">
        <v>0</v>
      </c>
      <c r="F4085">
        <v>2</v>
      </c>
      <c r="H4085" t="s">
        <v>116</v>
      </c>
      <c r="I4085">
        <f t="shared" si="189"/>
        <v>0</v>
      </c>
      <c r="J4085">
        <f t="shared" si="190"/>
        <v>0</v>
      </c>
      <c r="L4085" t="str">
        <f t="shared" si="191"/>
        <v>5098WALKLEY HEIGHTS</v>
      </c>
      <c r="M4085" t="s">
        <v>3715</v>
      </c>
      <c r="N4085" t="s">
        <v>732</v>
      </c>
    </row>
    <row r="4086" spans="1:14">
      <c r="A4086" t="s">
        <v>4916</v>
      </c>
      <c r="B4086" t="s">
        <v>4917</v>
      </c>
      <c r="C4086" t="s">
        <v>112</v>
      </c>
      <c r="D4086">
        <v>1</v>
      </c>
      <c r="E4086">
        <v>0</v>
      </c>
      <c r="F4086">
        <v>2</v>
      </c>
      <c r="H4086" t="s">
        <v>116</v>
      </c>
      <c r="I4086">
        <f t="shared" si="189"/>
        <v>0</v>
      </c>
      <c r="J4086">
        <f t="shared" si="190"/>
        <v>0</v>
      </c>
      <c r="L4086" t="str">
        <f t="shared" si="191"/>
        <v>5097REDWOOD PARK</v>
      </c>
      <c r="M4086" t="s">
        <v>3715</v>
      </c>
      <c r="N4086" t="s">
        <v>732</v>
      </c>
    </row>
    <row r="4087" spans="1:14">
      <c r="A4087" t="s">
        <v>4916</v>
      </c>
      <c r="B4087" t="s">
        <v>4918</v>
      </c>
      <c r="C4087" t="s">
        <v>112</v>
      </c>
      <c r="D4087">
        <v>1</v>
      </c>
      <c r="E4087">
        <v>0</v>
      </c>
      <c r="F4087">
        <v>2</v>
      </c>
      <c r="H4087" t="s">
        <v>116</v>
      </c>
      <c r="I4087">
        <f t="shared" si="189"/>
        <v>0</v>
      </c>
      <c r="J4087">
        <f t="shared" si="190"/>
        <v>0</v>
      </c>
      <c r="L4087" t="str">
        <f t="shared" si="191"/>
        <v>5097RIDGEHAVEN</v>
      </c>
      <c r="M4087" t="s">
        <v>3715</v>
      </c>
      <c r="N4087" t="s">
        <v>732</v>
      </c>
    </row>
    <row r="4088" spans="1:14">
      <c r="A4088" t="s">
        <v>4916</v>
      </c>
      <c r="B4088" t="s">
        <v>4919</v>
      </c>
      <c r="C4088" t="s">
        <v>112</v>
      </c>
      <c r="D4088">
        <v>1</v>
      </c>
      <c r="E4088">
        <v>0</v>
      </c>
      <c r="F4088">
        <v>2</v>
      </c>
      <c r="H4088" t="s">
        <v>116</v>
      </c>
      <c r="I4088">
        <f t="shared" si="189"/>
        <v>0</v>
      </c>
      <c r="J4088">
        <f t="shared" si="190"/>
        <v>0</v>
      </c>
      <c r="L4088" t="str">
        <f t="shared" si="191"/>
        <v>5097ST AGNES</v>
      </c>
      <c r="M4088" t="s">
        <v>3715</v>
      </c>
      <c r="N4088" t="s">
        <v>732</v>
      </c>
    </row>
    <row r="4089" spans="1:14">
      <c r="A4089" t="s">
        <v>4920</v>
      </c>
      <c r="B4089" t="s">
        <v>4921</v>
      </c>
      <c r="C4089" t="s">
        <v>112</v>
      </c>
      <c r="D4089">
        <v>1</v>
      </c>
      <c r="E4089">
        <v>0</v>
      </c>
      <c r="F4089">
        <v>2</v>
      </c>
      <c r="H4089" t="s">
        <v>116</v>
      </c>
      <c r="I4089">
        <f t="shared" si="189"/>
        <v>0</v>
      </c>
      <c r="J4089">
        <f t="shared" si="190"/>
        <v>0</v>
      </c>
      <c r="L4089" t="str">
        <f t="shared" si="191"/>
        <v>5096GULFVIEW HEIGHTS</v>
      </c>
      <c r="M4089" t="s">
        <v>3715</v>
      </c>
      <c r="N4089" t="s">
        <v>732</v>
      </c>
    </row>
    <row r="4090" spans="1:14">
      <c r="A4090" t="s">
        <v>4920</v>
      </c>
      <c r="B4090" t="s">
        <v>4922</v>
      </c>
      <c r="C4090" t="s">
        <v>112</v>
      </c>
      <c r="D4090">
        <v>1</v>
      </c>
      <c r="E4090">
        <v>0</v>
      </c>
      <c r="F4090">
        <v>2</v>
      </c>
      <c r="H4090" t="s">
        <v>116</v>
      </c>
      <c r="I4090">
        <f t="shared" si="189"/>
        <v>0</v>
      </c>
      <c r="J4090">
        <f t="shared" si="190"/>
        <v>0</v>
      </c>
      <c r="L4090" t="str">
        <f t="shared" si="191"/>
        <v>5096PARA HILLS</v>
      </c>
      <c r="M4090" t="s">
        <v>3715</v>
      </c>
      <c r="N4090" t="s">
        <v>732</v>
      </c>
    </row>
    <row r="4091" spans="1:14">
      <c r="A4091" t="s">
        <v>4920</v>
      </c>
      <c r="B4091" t="s">
        <v>4923</v>
      </c>
      <c r="C4091" t="s">
        <v>112</v>
      </c>
      <c r="D4091">
        <v>1</v>
      </c>
      <c r="E4091">
        <v>0</v>
      </c>
      <c r="F4091">
        <v>2</v>
      </c>
      <c r="H4091" t="s">
        <v>116</v>
      </c>
      <c r="I4091">
        <f t="shared" si="189"/>
        <v>0</v>
      </c>
      <c r="J4091">
        <f t="shared" si="190"/>
        <v>0</v>
      </c>
      <c r="L4091" t="str">
        <f t="shared" si="191"/>
        <v>5096PARA HILLS WEST</v>
      </c>
      <c r="M4091" t="s">
        <v>3715</v>
      </c>
      <c r="N4091" t="s">
        <v>732</v>
      </c>
    </row>
    <row r="4092" spans="1:14">
      <c r="A4092" t="s">
        <v>4924</v>
      </c>
      <c r="B4092" t="s">
        <v>4925</v>
      </c>
      <c r="C4092" t="s">
        <v>112</v>
      </c>
      <c r="D4092">
        <v>1</v>
      </c>
      <c r="E4092">
        <v>0</v>
      </c>
      <c r="F4092">
        <v>2</v>
      </c>
      <c r="H4092" t="s">
        <v>116</v>
      </c>
      <c r="I4092">
        <f t="shared" si="189"/>
        <v>0</v>
      </c>
      <c r="J4092">
        <f t="shared" si="190"/>
        <v>0</v>
      </c>
      <c r="L4092" t="str">
        <f t="shared" si="191"/>
        <v>5095MAWSON LAKES</v>
      </c>
      <c r="M4092" t="s">
        <v>3715</v>
      </c>
      <c r="N4092" t="s">
        <v>732</v>
      </c>
    </row>
    <row r="4093" spans="1:14">
      <c r="A4093" t="s">
        <v>4924</v>
      </c>
      <c r="B4093" t="s">
        <v>4926</v>
      </c>
      <c r="C4093" t="s">
        <v>112</v>
      </c>
      <c r="D4093">
        <v>1</v>
      </c>
      <c r="E4093">
        <v>0</v>
      </c>
      <c r="F4093">
        <v>2</v>
      </c>
      <c r="H4093" t="s">
        <v>116</v>
      </c>
      <c r="I4093">
        <f t="shared" si="189"/>
        <v>0</v>
      </c>
      <c r="J4093">
        <f t="shared" si="190"/>
        <v>0</v>
      </c>
      <c r="L4093" t="str">
        <f t="shared" si="191"/>
        <v>5095POORAKA</v>
      </c>
      <c r="M4093" t="s">
        <v>3715</v>
      </c>
      <c r="N4093" t="s">
        <v>732</v>
      </c>
    </row>
    <row r="4094" spans="1:14">
      <c r="A4094" t="s">
        <v>4924</v>
      </c>
      <c r="B4094" t="s">
        <v>4927</v>
      </c>
      <c r="C4094" t="s">
        <v>112</v>
      </c>
      <c r="D4094">
        <v>1</v>
      </c>
      <c r="E4094">
        <v>0</v>
      </c>
      <c r="F4094">
        <v>2</v>
      </c>
      <c r="H4094" t="s">
        <v>116</v>
      </c>
      <c r="I4094">
        <f t="shared" si="189"/>
        <v>0</v>
      </c>
      <c r="J4094">
        <f t="shared" si="190"/>
        <v>0</v>
      </c>
      <c r="L4094" t="str">
        <f t="shared" si="191"/>
        <v>5095THE LEVELS</v>
      </c>
      <c r="M4094" t="s">
        <v>3715</v>
      </c>
      <c r="N4094" t="s">
        <v>732</v>
      </c>
    </row>
    <row r="4095" spans="1:14">
      <c r="A4095" t="s">
        <v>4928</v>
      </c>
      <c r="B4095" t="s">
        <v>4929</v>
      </c>
      <c r="C4095" t="s">
        <v>112</v>
      </c>
      <c r="D4095">
        <v>1</v>
      </c>
      <c r="E4095">
        <v>0</v>
      </c>
      <c r="F4095">
        <v>2</v>
      </c>
      <c r="H4095" t="s">
        <v>116</v>
      </c>
      <c r="I4095">
        <f t="shared" si="189"/>
        <v>0</v>
      </c>
      <c r="J4095">
        <f t="shared" si="190"/>
        <v>0</v>
      </c>
      <c r="L4095" t="str">
        <f t="shared" si="191"/>
        <v>5094CAVAN</v>
      </c>
      <c r="M4095" t="s">
        <v>3715</v>
      </c>
    </row>
    <row r="4096" spans="1:14">
      <c r="A4096" t="s">
        <v>4928</v>
      </c>
      <c r="B4096" t="s">
        <v>4930</v>
      </c>
      <c r="C4096" t="s">
        <v>112</v>
      </c>
      <c r="D4096">
        <v>1</v>
      </c>
      <c r="E4096">
        <v>0</v>
      </c>
      <c r="F4096">
        <v>2</v>
      </c>
      <c r="H4096" t="s">
        <v>116</v>
      </c>
      <c r="I4096">
        <f t="shared" si="189"/>
        <v>0</v>
      </c>
      <c r="J4096">
        <f t="shared" si="190"/>
        <v>0</v>
      </c>
      <c r="L4096" t="str">
        <f t="shared" si="191"/>
        <v>5094DRY CREEK</v>
      </c>
      <c r="M4096" t="s">
        <v>3715</v>
      </c>
    </row>
    <row r="4097" spans="1:14">
      <c r="A4097" t="s">
        <v>4928</v>
      </c>
      <c r="B4097" t="s">
        <v>4931</v>
      </c>
      <c r="C4097" t="s">
        <v>112</v>
      </c>
      <c r="D4097">
        <v>1</v>
      </c>
      <c r="E4097">
        <v>0</v>
      </c>
      <c r="F4097">
        <v>2</v>
      </c>
      <c r="H4097" t="s">
        <v>116</v>
      </c>
      <c r="I4097">
        <f t="shared" si="189"/>
        <v>0</v>
      </c>
      <c r="J4097">
        <f t="shared" si="190"/>
        <v>0</v>
      </c>
      <c r="L4097" t="str">
        <f t="shared" si="191"/>
        <v>5094GEPPS CROSS</v>
      </c>
      <c r="M4097" t="s">
        <v>3715</v>
      </c>
    </row>
    <row r="4098" spans="1:14">
      <c r="A4098" t="s">
        <v>4932</v>
      </c>
      <c r="B4098" t="s">
        <v>4933</v>
      </c>
      <c r="C4098" t="s">
        <v>112</v>
      </c>
      <c r="D4098">
        <v>1</v>
      </c>
      <c r="E4098">
        <v>0</v>
      </c>
      <c r="F4098">
        <v>2</v>
      </c>
      <c r="H4098" t="s">
        <v>116</v>
      </c>
      <c r="I4098">
        <f t="shared" ref="I4098:I4161" si="192">IF(ISERROR(VLOOKUP(A4098,SelPostCode,1,FALSE)),0,1)</f>
        <v>0</v>
      </c>
      <c r="J4098">
        <f t="shared" ref="J4098:J4161" si="193">IF(I4098=0,0,IF(ISERROR(VLOOKUP(B4098,SelSuburb,1,FALSE)),0,1))</f>
        <v>0</v>
      </c>
      <c r="L4098" t="str">
        <f t="shared" ref="L4098:L4161" si="194">CONCATENATE(A4098,B4098)</f>
        <v>5093PARA VISTA</v>
      </c>
      <c r="M4098" t="s">
        <v>3715</v>
      </c>
      <c r="N4098" t="s">
        <v>732</v>
      </c>
    </row>
    <row r="4099" spans="1:14">
      <c r="A4099" t="s">
        <v>4932</v>
      </c>
      <c r="B4099" t="s">
        <v>4934</v>
      </c>
      <c r="C4099" t="s">
        <v>112</v>
      </c>
      <c r="D4099">
        <v>1</v>
      </c>
      <c r="E4099">
        <v>0</v>
      </c>
      <c r="F4099">
        <v>2</v>
      </c>
      <c r="H4099" t="s">
        <v>116</v>
      </c>
      <c r="I4099">
        <f t="shared" si="192"/>
        <v>0</v>
      </c>
      <c r="J4099">
        <f t="shared" si="193"/>
        <v>0</v>
      </c>
      <c r="L4099" t="str">
        <f t="shared" si="194"/>
        <v>5093VALLEY VIEW</v>
      </c>
      <c r="M4099" t="s">
        <v>3715</v>
      </c>
      <c r="N4099" t="s">
        <v>732</v>
      </c>
    </row>
    <row r="4100" spans="1:14">
      <c r="A4100" t="s">
        <v>4935</v>
      </c>
      <c r="B4100" t="s">
        <v>4936</v>
      </c>
      <c r="C4100" t="s">
        <v>112</v>
      </c>
      <c r="D4100">
        <v>1</v>
      </c>
      <c r="E4100">
        <v>0</v>
      </c>
      <c r="F4100">
        <v>2</v>
      </c>
      <c r="H4100" t="s">
        <v>116</v>
      </c>
      <c r="I4100">
        <f t="shared" si="192"/>
        <v>0</v>
      </c>
      <c r="J4100">
        <f t="shared" si="193"/>
        <v>0</v>
      </c>
      <c r="L4100" t="str">
        <f t="shared" si="194"/>
        <v>5092MODBURY</v>
      </c>
      <c r="M4100" t="s">
        <v>3715</v>
      </c>
      <c r="N4100" t="s">
        <v>732</v>
      </c>
    </row>
    <row r="4101" spans="1:14">
      <c r="A4101" t="s">
        <v>4935</v>
      </c>
      <c r="B4101" t="s">
        <v>4937</v>
      </c>
      <c r="C4101" t="s">
        <v>112</v>
      </c>
      <c r="D4101">
        <v>1</v>
      </c>
      <c r="E4101">
        <v>0</v>
      </c>
      <c r="F4101">
        <v>2</v>
      </c>
      <c r="H4101" t="s">
        <v>116</v>
      </c>
      <c r="I4101">
        <f t="shared" si="192"/>
        <v>0</v>
      </c>
      <c r="J4101">
        <f t="shared" si="193"/>
        <v>0</v>
      </c>
      <c r="L4101" t="str">
        <f t="shared" si="194"/>
        <v>5092MODBURY HEIGHTS</v>
      </c>
      <c r="M4101" t="s">
        <v>3715</v>
      </c>
      <c r="N4101" t="s">
        <v>732</v>
      </c>
    </row>
    <row r="4102" spans="1:14">
      <c r="A4102" t="s">
        <v>4935</v>
      </c>
      <c r="B4102" t="s">
        <v>4938</v>
      </c>
      <c r="C4102" t="s">
        <v>112</v>
      </c>
      <c r="D4102">
        <v>1</v>
      </c>
      <c r="E4102">
        <v>0</v>
      </c>
      <c r="F4102">
        <v>2</v>
      </c>
      <c r="H4102" t="s">
        <v>116</v>
      </c>
      <c r="I4102">
        <f t="shared" si="192"/>
        <v>0</v>
      </c>
      <c r="J4102">
        <f t="shared" si="193"/>
        <v>0</v>
      </c>
      <c r="L4102" t="str">
        <f t="shared" si="194"/>
        <v>5092MODBURY NORTH</v>
      </c>
      <c r="M4102" t="s">
        <v>3715</v>
      </c>
      <c r="N4102" t="s">
        <v>732</v>
      </c>
    </row>
    <row r="4103" spans="1:14">
      <c r="A4103" t="s">
        <v>4935</v>
      </c>
      <c r="B4103" t="s">
        <v>4939</v>
      </c>
      <c r="C4103" t="s">
        <v>112</v>
      </c>
      <c r="D4103">
        <v>1</v>
      </c>
      <c r="E4103">
        <v>0</v>
      </c>
      <c r="F4103">
        <v>2</v>
      </c>
      <c r="H4103" t="s">
        <v>116</v>
      </c>
      <c r="I4103">
        <f t="shared" si="192"/>
        <v>0</v>
      </c>
      <c r="J4103">
        <f t="shared" si="193"/>
        <v>0</v>
      </c>
      <c r="L4103" t="str">
        <f t="shared" si="194"/>
        <v>5092MODBURY NORTH DC</v>
      </c>
      <c r="M4103" t="s">
        <v>3715</v>
      </c>
      <c r="N4103" t="s">
        <v>732</v>
      </c>
    </row>
    <row r="4104" spans="1:14">
      <c r="A4104" t="s">
        <v>4940</v>
      </c>
      <c r="B4104" t="s">
        <v>4941</v>
      </c>
      <c r="C4104" t="s">
        <v>112</v>
      </c>
      <c r="D4104">
        <v>1</v>
      </c>
      <c r="E4104">
        <v>0</v>
      </c>
      <c r="F4104">
        <v>2</v>
      </c>
      <c r="H4104" t="s">
        <v>116</v>
      </c>
      <c r="I4104">
        <f t="shared" si="192"/>
        <v>0</v>
      </c>
      <c r="J4104">
        <f t="shared" si="193"/>
        <v>0</v>
      </c>
      <c r="L4104" t="str">
        <f t="shared" si="194"/>
        <v>5091BANKSIA PARK</v>
      </c>
      <c r="M4104" t="s">
        <v>3715</v>
      </c>
      <c r="N4104" t="s">
        <v>732</v>
      </c>
    </row>
    <row r="4105" spans="1:14">
      <c r="A4105" t="s">
        <v>4940</v>
      </c>
      <c r="B4105" t="s">
        <v>4942</v>
      </c>
      <c r="C4105" t="s">
        <v>112</v>
      </c>
      <c r="D4105">
        <v>1</v>
      </c>
      <c r="E4105">
        <v>0</v>
      </c>
      <c r="F4105">
        <v>2</v>
      </c>
      <c r="H4105" t="s">
        <v>116</v>
      </c>
      <c r="I4105">
        <f t="shared" si="192"/>
        <v>0</v>
      </c>
      <c r="J4105">
        <f t="shared" si="193"/>
        <v>0</v>
      </c>
      <c r="L4105" t="str">
        <f t="shared" si="194"/>
        <v>5091TEA TREE GULLY</v>
      </c>
      <c r="M4105" t="s">
        <v>3715</v>
      </c>
      <c r="N4105" t="s">
        <v>732</v>
      </c>
    </row>
    <row r="4106" spans="1:14">
      <c r="A4106" t="s">
        <v>4940</v>
      </c>
      <c r="B4106" t="s">
        <v>4943</v>
      </c>
      <c r="C4106" t="s">
        <v>112</v>
      </c>
      <c r="D4106">
        <v>1</v>
      </c>
      <c r="E4106">
        <v>0</v>
      </c>
      <c r="F4106">
        <v>2</v>
      </c>
      <c r="H4106" t="s">
        <v>116</v>
      </c>
      <c r="I4106">
        <f t="shared" si="192"/>
        <v>0</v>
      </c>
      <c r="J4106">
        <f t="shared" si="193"/>
        <v>0</v>
      </c>
      <c r="L4106" t="str">
        <f t="shared" si="194"/>
        <v>5091VISTA</v>
      </c>
      <c r="M4106" t="s">
        <v>3715</v>
      </c>
      <c r="N4106" t="s">
        <v>732</v>
      </c>
    </row>
    <row r="4107" spans="1:14">
      <c r="A4107" t="s">
        <v>4944</v>
      </c>
      <c r="B4107" t="s">
        <v>2854</v>
      </c>
      <c r="C4107" t="s">
        <v>112</v>
      </c>
      <c r="D4107">
        <v>1</v>
      </c>
      <c r="E4107">
        <v>0</v>
      </c>
      <c r="F4107">
        <v>2</v>
      </c>
      <c r="H4107" t="s">
        <v>116</v>
      </c>
      <c r="I4107">
        <f t="shared" si="192"/>
        <v>0</v>
      </c>
      <c r="J4107">
        <f t="shared" si="193"/>
        <v>0</v>
      </c>
      <c r="L4107" t="str">
        <f t="shared" si="194"/>
        <v>5090HOPE VALLEY</v>
      </c>
      <c r="M4107" t="s">
        <v>3715</v>
      </c>
      <c r="N4107" t="s">
        <v>732</v>
      </c>
    </row>
    <row r="4108" spans="1:14">
      <c r="A4108" t="s">
        <v>4945</v>
      </c>
      <c r="B4108" t="s">
        <v>2399</v>
      </c>
      <c r="C4108" t="s">
        <v>112</v>
      </c>
      <c r="D4108">
        <v>1</v>
      </c>
      <c r="E4108">
        <v>0</v>
      </c>
      <c r="F4108">
        <v>2</v>
      </c>
      <c r="H4108" t="s">
        <v>116</v>
      </c>
      <c r="I4108">
        <f t="shared" si="192"/>
        <v>0</v>
      </c>
      <c r="J4108">
        <f t="shared" si="193"/>
        <v>0</v>
      </c>
      <c r="L4108" t="str">
        <f t="shared" si="194"/>
        <v>5089HIGHBURY</v>
      </c>
      <c r="M4108" t="s">
        <v>3715</v>
      </c>
      <c r="N4108" t="s">
        <v>732</v>
      </c>
    </row>
    <row r="4109" spans="1:14">
      <c r="A4109" t="s">
        <v>4946</v>
      </c>
      <c r="B4109" t="s">
        <v>4947</v>
      </c>
      <c r="C4109" t="s">
        <v>112</v>
      </c>
      <c r="D4109">
        <v>1</v>
      </c>
      <c r="E4109">
        <v>0</v>
      </c>
      <c r="F4109">
        <v>2</v>
      </c>
      <c r="H4109" t="s">
        <v>116</v>
      </c>
      <c r="I4109">
        <f t="shared" si="192"/>
        <v>0</v>
      </c>
      <c r="J4109">
        <f t="shared" si="193"/>
        <v>0</v>
      </c>
      <c r="L4109" t="str">
        <f t="shared" si="194"/>
        <v>5088HOLDEN HILL</v>
      </c>
      <c r="M4109" t="s">
        <v>3715</v>
      </c>
      <c r="N4109" t="s">
        <v>732</v>
      </c>
    </row>
    <row r="4110" spans="1:14">
      <c r="A4110" t="s">
        <v>4948</v>
      </c>
      <c r="B4110" t="s">
        <v>4949</v>
      </c>
      <c r="C4110" t="s">
        <v>112</v>
      </c>
      <c r="D4110">
        <v>1</v>
      </c>
      <c r="E4110">
        <v>0</v>
      </c>
      <c r="F4110">
        <v>2</v>
      </c>
      <c r="H4110" t="s">
        <v>116</v>
      </c>
      <c r="I4110">
        <f t="shared" si="192"/>
        <v>0</v>
      </c>
      <c r="J4110">
        <f t="shared" si="193"/>
        <v>0</v>
      </c>
      <c r="L4110" t="str">
        <f t="shared" si="194"/>
        <v>5087KLEMZIG</v>
      </c>
      <c r="M4110" t="s">
        <v>3715</v>
      </c>
      <c r="N4110" t="s">
        <v>732</v>
      </c>
    </row>
    <row r="4111" spans="1:14">
      <c r="A4111" t="s">
        <v>4948</v>
      </c>
      <c r="B4111" t="s">
        <v>4950</v>
      </c>
      <c r="C4111" t="s">
        <v>112</v>
      </c>
      <c r="D4111">
        <v>1</v>
      </c>
      <c r="E4111">
        <v>0</v>
      </c>
      <c r="F4111">
        <v>2</v>
      </c>
      <c r="H4111" t="s">
        <v>116</v>
      </c>
      <c r="I4111">
        <f t="shared" si="192"/>
        <v>0</v>
      </c>
      <c r="J4111">
        <f t="shared" si="193"/>
        <v>0</v>
      </c>
      <c r="L4111" t="str">
        <f t="shared" si="194"/>
        <v>5087WINDSOR GARDENS</v>
      </c>
      <c r="M4111" t="s">
        <v>3715</v>
      </c>
      <c r="N4111" t="s">
        <v>732</v>
      </c>
    </row>
    <row r="4112" spans="1:14">
      <c r="A4112" t="s">
        <v>4951</v>
      </c>
      <c r="B4112" t="s">
        <v>4952</v>
      </c>
      <c r="C4112" t="s">
        <v>112</v>
      </c>
      <c r="D4112">
        <v>1</v>
      </c>
      <c r="E4112">
        <v>0</v>
      </c>
      <c r="F4112">
        <v>2</v>
      </c>
      <c r="H4112" t="s">
        <v>116</v>
      </c>
      <c r="I4112">
        <f t="shared" si="192"/>
        <v>0</v>
      </c>
      <c r="J4112">
        <f t="shared" si="193"/>
        <v>0</v>
      </c>
      <c r="L4112" t="str">
        <f t="shared" si="194"/>
        <v>5086GILLES PLAINS</v>
      </c>
      <c r="M4112" t="s">
        <v>3715</v>
      </c>
      <c r="N4112" t="s">
        <v>732</v>
      </c>
    </row>
    <row r="4113" spans="1:14">
      <c r="A4113" t="s">
        <v>4951</v>
      </c>
      <c r="B4113" t="s">
        <v>4953</v>
      </c>
      <c r="C4113" t="s">
        <v>112</v>
      </c>
      <c r="D4113">
        <v>1</v>
      </c>
      <c r="E4113">
        <v>0</v>
      </c>
      <c r="F4113">
        <v>2</v>
      </c>
      <c r="H4113" t="s">
        <v>116</v>
      </c>
      <c r="I4113">
        <f t="shared" si="192"/>
        <v>0</v>
      </c>
      <c r="J4113">
        <f t="shared" si="193"/>
        <v>0</v>
      </c>
      <c r="L4113" t="str">
        <f t="shared" si="194"/>
        <v>5086GREENACRES</v>
      </c>
      <c r="M4113" t="s">
        <v>3715</v>
      </c>
      <c r="N4113" t="s">
        <v>732</v>
      </c>
    </row>
    <row r="4114" spans="1:14">
      <c r="A4114" t="s">
        <v>4951</v>
      </c>
      <c r="B4114" t="s">
        <v>4954</v>
      </c>
      <c r="C4114" t="s">
        <v>112</v>
      </c>
      <c r="D4114">
        <v>1</v>
      </c>
      <c r="E4114">
        <v>0</v>
      </c>
      <c r="F4114">
        <v>2</v>
      </c>
      <c r="H4114" t="s">
        <v>116</v>
      </c>
      <c r="I4114">
        <f t="shared" si="192"/>
        <v>0</v>
      </c>
      <c r="J4114">
        <f t="shared" si="193"/>
        <v>0</v>
      </c>
      <c r="L4114" t="str">
        <f t="shared" si="194"/>
        <v>5086HAMPSTEAD GARDENS</v>
      </c>
      <c r="M4114" t="s">
        <v>3715</v>
      </c>
      <c r="N4114" t="s">
        <v>732</v>
      </c>
    </row>
    <row r="4115" spans="1:14">
      <c r="A4115" t="s">
        <v>4951</v>
      </c>
      <c r="B4115" t="s">
        <v>261</v>
      </c>
      <c r="C4115" t="s">
        <v>112</v>
      </c>
      <c r="D4115">
        <v>1</v>
      </c>
      <c r="E4115">
        <v>0</v>
      </c>
      <c r="F4115">
        <v>2</v>
      </c>
      <c r="H4115" t="s">
        <v>116</v>
      </c>
      <c r="I4115">
        <f t="shared" si="192"/>
        <v>0</v>
      </c>
      <c r="J4115">
        <f t="shared" si="193"/>
        <v>0</v>
      </c>
      <c r="L4115" t="str">
        <f t="shared" si="194"/>
        <v>5086HILLCREST</v>
      </c>
      <c r="M4115" t="s">
        <v>3715</v>
      </c>
      <c r="N4115" t="s">
        <v>732</v>
      </c>
    </row>
    <row r="4116" spans="1:14">
      <c r="A4116" t="s">
        <v>4951</v>
      </c>
      <c r="B4116" t="s">
        <v>4955</v>
      </c>
      <c r="C4116" t="s">
        <v>112</v>
      </c>
      <c r="D4116">
        <v>1</v>
      </c>
      <c r="E4116">
        <v>0</v>
      </c>
      <c r="F4116">
        <v>2</v>
      </c>
      <c r="H4116" t="s">
        <v>116</v>
      </c>
      <c r="I4116">
        <f t="shared" si="192"/>
        <v>0</v>
      </c>
      <c r="J4116">
        <f t="shared" si="193"/>
        <v>0</v>
      </c>
      <c r="L4116" t="str">
        <f t="shared" si="194"/>
        <v>5086MANNINGHAM</v>
      </c>
      <c r="M4116" t="s">
        <v>3715</v>
      </c>
      <c r="N4116" t="s">
        <v>732</v>
      </c>
    </row>
    <row r="4117" spans="1:14">
      <c r="A4117" t="s">
        <v>4951</v>
      </c>
      <c r="B4117" t="s">
        <v>4956</v>
      </c>
      <c r="C4117" t="s">
        <v>112</v>
      </c>
      <c r="D4117">
        <v>1</v>
      </c>
      <c r="E4117">
        <v>0</v>
      </c>
      <c r="F4117">
        <v>2</v>
      </c>
      <c r="H4117" t="s">
        <v>116</v>
      </c>
      <c r="I4117">
        <f t="shared" si="192"/>
        <v>0</v>
      </c>
      <c r="J4117">
        <f t="shared" si="193"/>
        <v>0</v>
      </c>
      <c r="L4117" t="str">
        <f t="shared" si="194"/>
        <v>5086OAKDEN</v>
      </c>
      <c r="M4117" t="s">
        <v>3715</v>
      </c>
      <c r="N4117" t="s">
        <v>732</v>
      </c>
    </row>
    <row r="4118" spans="1:14">
      <c r="A4118" t="s">
        <v>4957</v>
      </c>
      <c r="B4118" t="s">
        <v>4958</v>
      </c>
      <c r="C4118" t="s">
        <v>112</v>
      </c>
      <c r="D4118">
        <v>1</v>
      </c>
      <c r="E4118">
        <v>0</v>
      </c>
      <c r="F4118">
        <v>2</v>
      </c>
      <c r="H4118" t="s">
        <v>116</v>
      </c>
      <c r="I4118">
        <f t="shared" si="192"/>
        <v>0</v>
      </c>
      <c r="J4118">
        <f t="shared" si="193"/>
        <v>0</v>
      </c>
      <c r="L4118" t="str">
        <f t="shared" si="194"/>
        <v>5085CLEARVIEW</v>
      </c>
      <c r="M4118" t="s">
        <v>3715</v>
      </c>
      <c r="N4118" t="s">
        <v>732</v>
      </c>
    </row>
    <row r="4119" spans="1:14">
      <c r="A4119" t="s">
        <v>4957</v>
      </c>
      <c r="B4119" t="s">
        <v>4959</v>
      </c>
      <c r="C4119" t="s">
        <v>112</v>
      </c>
      <c r="D4119">
        <v>1</v>
      </c>
      <c r="E4119">
        <v>0</v>
      </c>
      <c r="F4119">
        <v>2</v>
      </c>
      <c r="H4119" t="s">
        <v>116</v>
      </c>
      <c r="I4119">
        <f t="shared" si="192"/>
        <v>0</v>
      </c>
      <c r="J4119">
        <f t="shared" si="193"/>
        <v>0</v>
      </c>
      <c r="L4119" t="str">
        <f t="shared" si="194"/>
        <v>5085ENFIELD</v>
      </c>
      <c r="M4119" t="s">
        <v>3715</v>
      </c>
      <c r="N4119" t="s">
        <v>732</v>
      </c>
    </row>
    <row r="4120" spans="1:14">
      <c r="A4120" t="s">
        <v>4957</v>
      </c>
      <c r="B4120" t="s">
        <v>4960</v>
      </c>
      <c r="C4120" t="s">
        <v>112</v>
      </c>
      <c r="D4120">
        <v>1</v>
      </c>
      <c r="E4120">
        <v>0</v>
      </c>
      <c r="F4120">
        <v>2</v>
      </c>
      <c r="H4120" t="s">
        <v>116</v>
      </c>
      <c r="I4120">
        <f t="shared" si="192"/>
        <v>0</v>
      </c>
      <c r="J4120">
        <f t="shared" si="193"/>
        <v>0</v>
      </c>
      <c r="L4120" t="str">
        <f t="shared" si="194"/>
        <v>5085ENFIELD PLAZA</v>
      </c>
      <c r="M4120" t="s">
        <v>3715</v>
      </c>
      <c r="N4120" t="s">
        <v>732</v>
      </c>
    </row>
    <row r="4121" spans="1:14">
      <c r="A4121" t="s">
        <v>4957</v>
      </c>
      <c r="B4121" t="s">
        <v>4961</v>
      </c>
      <c r="C4121" t="s">
        <v>112</v>
      </c>
      <c r="D4121">
        <v>1</v>
      </c>
      <c r="E4121">
        <v>0</v>
      </c>
      <c r="F4121">
        <v>2</v>
      </c>
      <c r="H4121" t="s">
        <v>116</v>
      </c>
      <c r="I4121">
        <f t="shared" si="192"/>
        <v>0</v>
      </c>
      <c r="J4121">
        <f t="shared" si="193"/>
        <v>0</v>
      </c>
      <c r="L4121" t="str">
        <f t="shared" si="194"/>
        <v>5085LIGHTSVIEW</v>
      </c>
      <c r="M4121" t="s">
        <v>3715</v>
      </c>
      <c r="N4121" t="s">
        <v>732</v>
      </c>
    </row>
    <row r="4122" spans="1:14">
      <c r="A4122" t="s">
        <v>4957</v>
      </c>
      <c r="B4122" t="s">
        <v>4962</v>
      </c>
      <c r="C4122" t="s">
        <v>112</v>
      </c>
      <c r="D4122">
        <v>1</v>
      </c>
      <c r="E4122">
        <v>0</v>
      </c>
      <c r="F4122">
        <v>2</v>
      </c>
      <c r="H4122" t="s">
        <v>116</v>
      </c>
      <c r="I4122">
        <f t="shared" si="192"/>
        <v>0</v>
      </c>
      <c r="J4122">
        <f t="shared" si="193"/>
        <v>0</v>
      </c>
      <c r="L4122" t="str">
        <f t="shared" si="194"/>
        <v>5085NORTHFIELD</v>
      </c>
      <c r="M4122" t="s">
        <v>3715</v>
      </c>
      <c r="N4122" t="s">
        <v>732</v>
      </c>
    </row>
    <row r="4123" spans="1:14">
      <c r="A4123" t="s">
        <v>4957</v>
      </c>
      <c r="B4123" t="s">
        <v>4963</v>
      </c>
      <c r="C4123" t="s">
        <v>112</v>
      </c>
      <c r="D4123">
        <v>1</v>
      </c>
      <c r="E4123">
        <v>0</v>
      </c>
      <c r="F4123">
        <v>2</v>
      </c>
      <c r="H4123" t="s">
        <v>116</v>
      </c>
      <c r="I4123">
        <f t="shared" si="192"/>
        <v>0</v>
      </c>
      <c r="J4123">
        <f t="shared" si="193"/>
        <v>0</v>
      </c>
      <c r="L4123" t="str">
        <f t="shared" si="194"/>
        <v>5085NORTHGATE</v>
      </c>
      <c r="M4123" t="s">
        <v>3715</v>
      </c>
      <c r="N4123" t="s">
        <v>732</v>
      </c>
    </row>
    <row r="4124" spans="1:14">
      <c r="A4124" t="s">
        <v>4964</v>
      </c>
      <c r="B4124" t="s">
        <v>4965</v>
      </c>
      <c r="C4124" t="s">
        <v>112</v>
      </c>
      <c r="D4124">
        <v>1</v>
      </c>
      <c r="E4124">
        <v>0</v>
      </c>
      <c r="F4124">
        <v>2</v>
      </c>
      <c r="H4124" t="s">
        <v>116</v>
      </c>
      <c r="I4124">
        <f t="shared" si="192"/>
        <v>0</v>
      </c>
      <c r="J4124">
        <f t="shared" si="193"/>
        <v>0</v>
      </c>
      <c r="L4124" t="str">
        <f t="shared" si="194"/>
        <v>5084BLAIR ATHOL</v>
      </c>
      <c r="M4124" t="s">
        <v>3715</v>
      </c>
      <c r="N4124" t="s">
        <v>732</v>
      </c>
    </row>
    <row r="4125" spans="1:14">
      <c r="A4125" t="s">
        <v>4964</v>
      </c>
      <c r="B4125" t="s">
        <v>4966</v>
      </c>
      <c r="C4125" t="s">
        <v>112</v>
      </c>
      <c r="D4125">
        <v>1</v>
      </c>
      <c r="E4125">
        <v>0</v>
      </c>
      <c r="F4125">
        <v>2</v>
      </c>
      <c r="H4125" t="s">
        <v>116</v>
      </c>
      <c r="I4125">
        <f t="shared" si="192"/>
        <v>0</v>
      </c>
      <c r="J4125">
        <f t="shared" si="193"/>
        <v>0</v>
      </c>
      <c r="L4125" t="str">
        <f t="shared" si="194"/>
        <v>5084BLAIR ATHOL WEST</v>
      </c>
      <c r="M4125" t="s">
        <v>3715</v>
      </c>
      <c r="N4125" t="s">
        <v>732</v>
      </c>
    </row>
    <row r="4126" spans="1:14">
      <c r="A4126" t="s">
        <v>4964</v>
      </c>
      <c r="B4126" t="s">
        <v>4967</v>
      </c>
      <c r="C4126" t="s">
        <v>112</v>
      </c>
      <c r="D4126">
        <v>1</v>
      </c>
      <c r="E4126">
        <v>0</v>
      </c>
      <c r="F4126">
        <v>2</v>
      </c>
      <c r="H4126" t="s">
        <v>116</v>
      </c>
      <c r="I4126">
        <f t="shared" si="192"/>
        <v>0</v>
      </c>
      <c r="J4126">
        <f t="shared" si="193"/>
        <v>0</v>
      </c>
      <c r="L4126" t="str">
        <f t="shared" si="194"/>
        <v>5084KILBURN</v>
      </c>
      <c r="M4126" t="s">
        <v>3715</v>
      </c>
      <c r="N4126" t="s">
        <v>732</v>
      </c>
    </row>
    <row r="4127" spans="1:14">
      <c r="A4127" t="s">
        <v>4964</v>
      </c>
      <c r="B4127" t="s">
        <v>4968</v>
      </c>
      <c r="C4127" t="s">
        <v>112</v>
      </c>
      <c r="D4127">
        <v>1</v>
      </c>
      <c r="E4127">
        <v>0</v>
      </c>
      <c r="F4127">
        <v>2</v>
      </c>
      <c r="H4127" t="s">
        <v>116</v>
      </c>
      <c r="I4127">
        <f t="shared" si="192"/>
        <v>0</v>
      </c>
      <c r="J4127">
        <f t="shared" si="193"/>
        <v>0</v>
      </c>
      <c r="L4127" t="str">
        <f t="shared" si="194"/>
        <v>5084KILBURN NORTH</v>
      </c>
      <c r="M4127" t="s">
        <v>3715</v>
      </c>
      <c r="N4127" t="s">
        <v>732</v>
      </c>
    </row>
    <row r="4128" spans="1:14">
      <c r="A4128" t="s">
        <v>4969</v>
      </c>
      <c r="B4128" t="s">
        <v>4970</v>
      </c>
      <c r="C4128" t="s">
        <v>112</v>
      </c>
      <c r="D4128">
        <v>1</v>
      </c>
      <c r="E4128">
        <v>0</v>
      </c>
      <c r="F4128">
        <v>2</v>
      </c>
      <c r="H4128" t="s">
        <v>116</v>
      </c>
      <c r="I4128">
        <f t="shared" si="192"/>
        <v>0</v>
      </c>
      <c r="J4128">
        <f t="shared" si="193"/>
        <v>0</v>
      </c>
      <c r="L4128" t="str">
        <f t="shared" si="194"/>
        <v>5083BROADVIEW</v>
      </c>
      <c r="M4128" t="s">
        <v>4428</v>
      </c>
      <c r="N4128" t="s">
        <v>732</v>
      </c>
    </row>
    <row r="4129" spans="1:14">
      <c r="A4129" t="s">
        <v>4969</v>
      </c>
      <c r="B4129" t="s">
        <v>4971</v>
      </c>
      <c r="C4129" t="s">
        <v>112</v>
      </c>
      <c r="D4129">
        <v>1</v>
      </c>
      <c r="E4129">
        <v>0</v>
      </c>
      <c r="F4129">
        <v>2</v>
      </c>
      <c r="H4129" t="s">
        <v>116</v>
      </c>
      <c r="I4129">
        <f t="shared" si="192"/>
        <v>0</v>
      </c>
      <c r="J4129">
        <f t="shared" si="193"/>
        <v>0</v>
      </c>
      <c r="L4129" t="str">
        <f t="shared" si="194"/>
        <v>5083NAILSWORTH</v>
      </c>
      <c r="M4129" t="s">
        <v>4428</v>
      </c>
      <c r="N4129" t="s">
        <v>732</v>
      </c>
    </row>
    <row r="4130" spans="1:14">
      <c r="A4130" t="s">
        <v>4969</v>
      </c>
      <c r="B4130" t="s">
        <v>4972</v>
      </c>
      <c r="C4130" t="s">
        <v>112</v>
      </c>
      <c r="D4130">
        <v>1</v>
      </c>
      <c r="E4130">
        <v>0</v>
      </c>
      <c r="F4130">
        <v>2</v>
      </c>
      <c r="H4130" t="s">
        <v>116</v>
      </c>
      <c r="I4130">
        <f t="shared" si="192"/>
        <v>0</v>
      </c>
      <c r="J4130">
        <f t="shared" si="193"/>
        <v>0</v>
      </c>
      <c r="L4130" t="str">
        <f t="shared" si="194"/>
        <v>5083SEFTON PARK</v>
      </c>
      <c r="M4130" t="s">
        <v>4428</v>
      </c>
      <c r="N4130" t="s">
        <v>732</v>
      </c>
    </row>
    <row r="4131" spans="1:14">
      <c r="A4131" t="s">
        <v>4973</v>
      </c>
      <c r="B4131" t="s">
        <v>4974</v>
      </c>
      <c r="C4131" t="s">
        <v>112</v>
      </c>
      <c r="D4131">
        <v>1</v>
      </c>
      <c r="E4131">
        <v>0</v>
      </c>
      <c r="F4131">
        <v>2</v>
      </c>
      <c r="H4131" t="s">
        <v>116</v>
      </c>
      <c r="I4131">
        <f t="shared" si="192"/>
        <v>0</v>
      </c>
      <c r="J4131">
        <f t="shared" si="193"/>
        <v>0</v>
      </c>
      <c r="L4131" t="str">
        <f t="shared" si="194"/>
        <v>5082FITZROY</v>
      </c>
      <c r="M4131" t="s">
        <v>4428</v>
      </c>
      <c r="N4131" t="s">
        <v>732</v>
      </c>
    </row>
    <row r="4132" spans="1:14">
      <c r="A4132" t="s">
        <v>4973</v>
      </c>
      <c r="B4132" t="s">
        <v>4975</v>
      </c>
      <c r="C4132" t="s">
        <v>112</v>
      </c>
      <c r="D4132">
        <v>1</v>
      </c>
      <c r="E4132">
        <v>0</v>
      </c>
      <c r="F4132">
        <v>2</v>
      </c>
      <c r="H4132" t="s">
        <v>116</v>
      </c>
      <c r="I4132">
        <f t="shared" si="192"/>
        <v>0</v>
      </c>
      <c r="J4132">
        <f t="shared" si="193"/>
        <v>0</v>
      </c>
      <c r="L4132" t="str">
        <f t="shared" si="194"/>
        <v>5082OVINGHAM</v>
      </c>
      <c r="M4132" t="s">
        <v>4428</v>
      </c>
      <c r="N4132" t="s">
        <v>732</v>
      </c>
    </row>
    <row r="4133" spans="1:14">
      <c r="A4133" t="s">
        <v>4973</v>
      </c>
      <c r="B4133" t="s">
        <v>594</v>
      </c>
      <c r="C4133" t="s">
        <v>112</v>
      </c>
      <c r="D4133">
        <v>1</v>
      </c>
      <c r="E4133">
        <v>0</v>
      </c>
      <c r="F4133">
        <v>2</v>
      </c>
      <c r="H4133" t="s">
        <v>116</v>
      </c>
      <c r="I4133">
        <f t="shared" si="192"/>
        <v>0</v>
      </c>
      <c r="J4133">
        <f t="shared" si="193"/>
        <v>0</v>
      </c>
      <c r="L4133" t="str">
        <f t="shared" si="194"/>
        <v>5082PROSPECT</v>
      </c>
      <c r="M4133" t="s">
        <v>4428</v>
      </c>
      <c r="N4133" t="s">
        <v>732</v>
      </c>
    </row>
    <row r="4134" spans="1:14">
      <c r="A4134" t="s">
        <v>4973</v>
      </c>
      <c r="B4134" t="s">
        <v>4976</v>
      </c>
      <c r="C4134" t="s">
        <v>112</v>
      </c>
      <c r="D4134">
        <v>1</v>
      </c>
      <c r="E4134">
        <v>0</v>
      </c>
      <c r="F4134">
        <v>2</v>
      </c>
      <c r="H4134" t="s">
        <v>116</v>
      </c>
      <c r="I4134">
        <f t="shared" si="192"/>
        <v>0</v>
      </c>
      <c r="J4134">
        <f t="shared" si="193"/>
        <v>0</v>
      </c>
      <c r="L4134" t="str">
        <f t="shared" si="194"/>
        <v>5082PROSPECT EAST</v>
      </c>
      <c r="M4134" t="s">
        <v>4428</v>
      </c>
      <c r="N4134" t="s">
        <v>732</v>
      </c>
    </row>
    <row r="4135" spans="1:14">
      <c r="A4135" t="s">
        <v>4973</v>
      </c>
      <c r="B4135" t="s">
        <v>4977</v>
      </c>
      <c r="C4135" t="s">
        <v>112</v>
      </c>
      <c r="D4135">
        <v>1</v>
      </c>
      <c r="E4135">
        <v>0</v>
      </c>
      <c r="F4135">
        <v>2</v>
      </c>
      <c r="H4135" t="s">
        <v>116</v>
      </c>
      <c r="I4135">
        <f t="shared" si="192"/>
        <v>0</v>
      </c>
      <c r="J4135">
        <f t="shared" si="193"/>
        <v>0</v>
      </c>
      <c r="L4135" t="str">
        <f t="shared" si="194"/>
        <v>5082PROSPECT WEST</v>
      </c>
      <c r="M4135" t="s">
        <v>4428</v>
      </c>
      <c r="N4135" t="s">
        <v>732</v>
      </c>
    </row>
    <row r="4136" spans="1:14">
      <c r="A4136" t="s">
        <v>4973</v>
      </c>
      <c r="B4136" t="s">
        <v>4978</v>
      </c>
      <c r="C4136" t="s">
        <v>112</v>
      </c>
      <c r="D4136">
        <v>1</v>
      </c>
      <c r="E4136">
        <v>0</v>
      </c>
      <c r="F4136">
        <v>2</v>
      </c>
      <c r="H4136" t="s">
        <v>116</v>
      </c>
      <c r="I4136">
        <f t="shared" si="192"/>
        <v>0</v>
      </c>
      <c r="J4136">
        <f t="shared" si="193"/>
        <v>0</v>
      </c>
      <c r="L4136" t="str">
        <f t="shared" si="194"/>
        <v>5082THORNGATE</v>
      </c>
      <c r="M4136" t="s">
        <v>4428</v>
      </c>
      <c r="N4136" t="s">
        <v>732</v>
      </c>
    </row>
    <row r="4137" spans="1:14">
      <c r="A4137" t="s">
        <v>4979</v>
      </c>
      <c r="B4137" t="s">
        <v>4980</v>
      </c>
      <c r="C4137" t="s">
        <v>112</v>
      </c>
      <c r="D4137">
        <v>1</v>
      </c>
      <c r="E4137">
        <v>0</v>
      </c>
      <c r="F4137">
        <v>2</v>
      </c>
      <c r="H4137" t="s">
        <v>116</v>
      </c>
      <c r="I4137">
        <f t="shared" si="192"/>
        <v>0</v>
      </c>
      <c r="J4137">
        <f t="shared" si="193"/>
        <v>0</v>
      </c>
      <c r="L4137" t="str">
        <f t="shared" si="194"/>
        <v>5081COLLINSWOOD</v>
      </c>
      <c r="M4137" t="s">
        <v>4428</v>
      </c>
      <c r="N4137" t="s">
        <v>732</v>
      </c>
    </row>
    <row r="4138" spans="1:14">
      <c r="A4138" t="s">
        <v>4979</v>
      </c>
      <c r="B4138" t="s">
        <v>4981</v>
      </c>
      <c r="C4138" t="s">
        <v>112</v>
      </c>
      <c r="D4138">
        <v>1</v>
      </c>
      <c r="E4138">
        <v>0</v>
      </c>
      <c r="F4138">
        <v>2</v>
      </c>
      <c r="H4138" t="s">
        <v>116</v>
      </c>
      <c r="I4138">
        <f t="shared" si="192"/>
        <v>0</v>
      </c>
      <c r="J4138">
        <f t="shared" si="193"/>
        <v>0</v>
      </c>
      <c r="L4138" t="str">
        <f t="shared" si="194"/>
        <v>5081GILBERTON</v>
      </c>
      <c r="M4138" t="s">
        <v>4428</v>
      </c>
      <c r="N4138" t="s">
        <v>732</v>
      </c>
    </row>
    <row r="4139" spans="1:14">
      <c r="A4139" t="s">
        <v>4979</v>
      </c>
      <c r="B4139" t="s">
        <v>4982</v>
      </c>
      <c r="C4139" t="s">
        <v>112</v>
      </c>
      <c r="D4139">
        <v>1</v>
      </c>
      <c r="E4139">
        <v>0</v>
      </c>
      <c r="F4139">
        <v>2</v>
      </c>
      <c r="H4139" t="s">
        <v>116</v>
      </c>
      <c r="I4139">
        <f t="shared" si="192"/>
        <v>0</v>
      </c>
      <c r="J4139">
        <f t="shared" si="193"/>
        <v>0</v>
      </c>
      <c r="L4139" t="str">
        <f t="shared" si="194"/>
        <v>5081MEDINDIE</v>
      </c>
      <c r="M4139" t="s">
        <v>4428</v>
      </c>
      <c r="N4139" t="s">
        <v>732</v>
      </c>
    </row>
    <row r="4140" spans="1:14">
      <c r="A4140" t="s">
        <v>4979</v>
      </c>
      <c r="B4140" t="s">
        <v>4983</v>
      </c>
      <c r="C4140" t="s">
        <v>112</v>
      </c>
      <c r="D4140">
        <v>1</v>
      </c>
      <c r="E4140">
        <v>0</v>
      </c>
      <c r="F4140">
        <v>2</v>
      </c>
      <c r="H4140" t="s">
        <v>116</v>
      </c>
      <c r="I4140">
        <f t="shared" si="192"/>
        <v>0</v>
      </c>
      <c r="J4140">
        <f t="shared" si="193"/>
        <v>0</v>
      </c>
      <c r="L4140" t="str">
        <f t="shared" si="194"/>
        <v>5081MEDINDIE GARDENS</v>
      </c>
      <c r="M4140" t="s">
        <v>4428</v>
      </c>
      <c r="N4140" t="s">
        <v>732</v>
      </c>
    </row>
    <row r="4141" spans="1:14">
      <c r="A4141" t="s">
        <v>4979</v>
      </c>
      <c r="B4141" t="s">
        <v>4984</v>
      </c>
      <c r="C4141" t="s">
        <v>112</v>
      </c>
      <c r="D4141">
        <v>1</v>
      </c>
      <c r="E4141">
        <v>0</v>
      </c>
      <c r="F4141">
        <v>2</v>
      </c>
      <c r="H4141" t="s">
        <v>116</v>
      </c>
      <c r="I4141">
        <f t="shared" si="192"/>
        <v>0</v>
      </c>
      <c r="J4141">
        <f t="shared" si="193"/>
        <v>0</v>
      </c>
      <c r="L4141" t="str">
        <f t="shared" si="194"/>
        <v>5081VALE PARK</v>
      </c>
      <c r="M4141" t="s">
        <v>4428</v>
      </c>
      <c r="N4141" t="s">
        <v>732</v>
      </c>
    </row>
    <row r="4142" spans="1:14">
      <c r="A4142" t="s">
        <v>4979</v>
      </c>
      <c r="B4142" t="s">
        <v>4985</v>
      </c>
      <c r="C4142" t="s">
        <v>112</v>
      </c>
      <c r="D4142">
        <v>1</v>
      </c>
      <c r="E4142">
        <v>0</v>
      </c>
      <c r="F4142">
        <v>2</v>
      </c>
      <c r="H4142" t="s">
        <v>116</v>
      </c>
      <c r="I4142">
        <f t="shared" si="192"/>
        <v>0</v>
      </c>
      <c r="J4142">
        <f t="shared" si="193"/>
        <v>0</v>
      </c>
      <c r="L4142" t="str">
        <f t="shared" si="194"/>
        <v>5081WALKERVILLE</v>
      </c>
      <c r="M4142" t="s">
        <v>4428</v>
      </c>
      <c r="N4142" t="s">
        <v>732</v>
      </c>
    </row>
    <row r="4143" spans="1:14">
      <c r="A4143" t="s">
        <v>4986</v>
      </c>
      <c r="B4143" t="s">
        <v>4987</v>
      </c>
      <c r="C4143" t="s">
        <v>112</v>
      </c>
      <c r="D4143">
        <v>1</v>
      </c>
      <c r="E4143">
        <v>0</v>
      </c>
      <c r="F4143">
        <v>2</v>
      </c>
      <c r="H4143" t="s">
        <v>116</v>
      </c>
      <c r="I4143">
        <f t="shared" si="192"/>
        <v>0</v>
      </c>
      <c r="J4143">
        <f t="shared" si="193"/>
        <v>0</v>
      </c>
      <c r="L4143" t="str">
        <f t="shared" si="194"/>
        <v>5076ATHELSTONE</v>
      </c>
      <c r="M4143" t="s">
        <v>4428</v>
      </c>
    </row>
    <row r="4144" spans="1:14">
      <c r="A4144" t="s">
        <v>4986</v>
      </c>
      <c r="B4144" t="s">
        <v>4988</v>
      </c>
      <c r="C4144" t="s">
        <v>112</v>
      </c>
      <c r="D4144">
        <v>1</v>
      </c>
      <c r="E4144">
        <v>0</v>
      </c>
      <c r="F4144">
        <v>2</v>
      </c>
      <c r="H4144" t="s">
        <v>116</v>
      </c>
      <c r="I4144">
        <f t="shared" si="192"/>
        <v>0</v>
      </c>
      <c r="J4144">
        <f t="shared" si="193"/>
        <v>0</v>
      </c>
      <c r="L4144" t="str">
        <f t="shared" si="194"/>
        <v>5076CASTAMBUL</v>
      </c>
      <c r="M4144" t="s">
        <v>4428</v>
      </c>
    </row>
    <row r="4145" spans="1:14">
      <c r="A4145" t="s">
        <v>4989</v>
      </c>
      <c r="B4145" t="s">
        <v>4990</v>
      </c>
      <c r="C4145" t="s">
        <v>112</v>
      </c>
      <c r="D4145">
        <v>1</v>
      </c>
      <c r="E4145">
        <v>0</v>
      </c>
      <c r="F4145">
        <v>2</v>
      </c>
      <c r="H4145" t="s">
        <v>116</v>
      </c>
      <c r="I4145">
        <f t="shared" si="192"/>
        <v>0</v>
      </c>
      <c r="J4145">
        <f t="shared" si="193"/>
        <v>0</v>
      </c>
      <c r="L4145" t="str">
        <f t="shared" si="194"/>
        <v>5075DERNANCOURT</v>
      </c>
      <c r="M4145" t="s">
        <v>4428</v>
      </c>
      <c r="N4145" t="s">
        <v>732</v>
      </c>
    </row>
    <row r="4146" spans="1:14">
      <c r="A4146" t="s">
        <v>4989</v>
      </c>
      <c r="B4146" t="s">
        <v>355</v>
      </c>
      <c r="C4146" t="s">
        <v>112</v>
      </c>
      <c r="D4146">
        <v>1</v>
      </c>
      <c r="E4146">
        <v>0</v>
      </c>
      <c r="F4146">
        <v>2</v>
      </c>
      <c r="H4146" t="s">
        <v>116</v>
      </c>
      <c r="I4146">
        <f t="shared" si="192"/>
        <v>0</v>
      </c>
      <c r="J4146">
        <f t="shared" si="193"/>
        <v>0</v>
      </c>
      <c r="L4146" t="str">
        <f t="shared" si="194"/>
        <v>5075PARADISE</v>
      </c>
      <c r="M4146" t="s">
        <v>4428</v>
      </c>
      <c r="N4146" t="s">
        <v>732</v>
      </c>
    </row>
    <row r="4147" spans="1:14">
      <c r="A4147" t="s">
        <v>4991</v>
      </c>
      <c r="B4147" t="s">
        <v>4992</v>
      </c>
      <c r="C4147" t="s">
        <v>112</v>
      </c>
      <c r="D4147">
        <v>1</v>
      </c>
      <c r="E4147">
        <v>0</v>
      </c>
      <c r="F4147">
        <v>2</v>
      </c>
      <c r="H4147" t="s">
        <v>116</v>
      </c>
      <c r="I4147">
        <f t="shared" si="192"/>
        <v>0</v>
      </c>
      <c r="J4147">
        <f t="shared" si="193"/>
        <v>0</v>
      </c>
      <c r="L4147" t="str">
        <f t="shared" si="194"/>
        <v>5074CAMPBELLTOWN</v>
      </c>
      <c r="M4147" t="s">
        <v>4428</v>
      </c>
      <c r="N4147" t="s">
        <v>732</v>
      </c>
    </row>
    <row r="4148" spans="1:14">
      <c r="A4148" t="s">
        <v>4991</v>
      </c>
      <c r="B4148" t="s">
        <v>4993</v>
      </c>
      <c r="C4148" t="s">
        <v>112</v>
      </c>
      <c r="D4148">
        <v>1</v>
      </c>
      <c r="E4148">
        <v>0</v>
      </c>
      <c r="F4148">
        <v>2</v>
      </c>
      <c r="H4148" t="s">
        <v>116</v>
      </c>
      <c r="I4148">
        <f t="shared" si="192"/>
        <v>0</v>
      </c>
      <c r="J4148">
        <f t="shared" si="193"/>
        <v>0</v>
      </c>
      <c r="L4148" t="str">
        <f t="shared" si="194"/>
        <v>5074NEWTON</v>
      </c>
      <c r="M4148" t="s">
        <v>4428</v>
      </c>
      <c r="N4148" t="s">
        <v>732</v>
      </c>
    </row>
    <row r="4149" spans="1:14">
      <c r="A4149" t="s">
        <v>4994</v>
      </c>
      <c r="B4149" t="s">
        <v>4995</v>
      </c>
      <c r="C4149" t="s">
        <v>112</v>
      </c>
      <c r="D4149">
        <v>1</v>
      </c>
      <c r="E4149">
        <v>0</v>
      </c>
      <c r="F4149">
        <v>2</v>
      </c>
      <c r="H4149" t="s">
        <v>116</v>
      </c>
      <c r="I4149">
        <f t="shared" si="192"/>
        <v>0</v>
      </c>
      <c r="J4149">
        <f t="shared" si="193"/>
        <v>0</v>
      </c>
      <c r="L4149" t="str">
        <f t="shared" si="194"/>
        <v>5073HECTORVILLE</v>
      </c>
      <c r="M4149" t="s">
        <v>4428</v>
      </c>
      <c r="N4149" t="s">
        <v>732</v>
      </c>
    </row>
    <row r="4150" spans="1:14">
      <c r="A4150" t="s">
        <v>4994</v>
      </c>
      <c r="B4150" t="s">
        <v>4996</v>
      </c>
      <c r="C4150" t="s">
        <v>112</v>
      </c>
      <c r="D4150">
        <v>1</v>
      </c>
      <c r="E4150">
        <v>0</v>
      </c>
      <c r="F4150">
        <v>2</v>
      </c>
      <c r="H4150" t="s">
        <v>116</v>
      </c>
      <c r="I4150">
        <f t="shared" si="192"/>
        <v>0</v>
      </c>
      <c r="J4150">
        <f t="shared" si="193"/>
        <v>0</v>
      </c>
      <c r="L4150" t="str">
        <f t="shared" si="194"/>
        <v>5073ROSTREVOR</v>
      </c>
      <c r="M4150" t="s">
        <v>4428</v>
      </c>
      <c r="N4150" t="s">
        <v>732</v>
      </c>
    </row>
    <row r="4151" spans="1:14">
      <c r="A4151" t="s">
        <v>4994</v>
      </c>
      <c r="B4151" t="s">
        <v>1001</v>
      </c>
      <c r="C4151" t="s">
        <v>112</v>
      </c>
      <c r="D4151">
        <v>1</v>
      </c>
      <c r="E4151">
        <v>0</v>
      </c>
      <c r="F4151">
        <v>2</v>
      </c>
      <c r="H4151" t="s">
        <v>116</v>
      </c>
      <c r="I4151">
        <f t="shared" si="192"/>
        <v>0</v>
      </c>
      <c r="J4151">
        <f t="shared" si="193"/>
        <v>0</v>
      </c>
      <c r="L4151" t="str">
        <f t="shared" si="194"/>
        <v>5073TRANMERE</v>
      </c>
      <c r="M4151" t="s">
        <v>4428</v>
      </c>
      <c r="N4151" t="s">
        <v>732</v>
      </c>
    </row>
    <row r="4152" spans="1:14">
      <c r="A4152" t="s">
        <v>4994</v>
      </c>
      <c r="B4152" t="s">
        <v>4997</v>
      </c>
      <c r="C4152" t="s">
        <v>112</v>
      </c>
      <c r="D4152">
        <v>1</v>
      </c>
      <c r="E4152">
        <v>0</v>
      </c>
      <c r="F4152">
        <v>2</v>
      </c>
      <c r="H4152" t="s">
        <v>116</v>
      </c>
      <c r="I4152">
        <f t="shared" si="192"/>
        <v>0</v>
      </c>
      <c r="J4152">
        <f t="shared" si="193"/>
        <v>0</v>
      </c>
      <c r="L4152" t="str">
        <f t="shared" si="194"/>
        <v>5073TRANMERE NORTH</v>
      </c>
      <c r="M4152" t="s">
        <v>4428</v>
      </c>
      <c r="N4152" t="s">
        <v>732</v>
      </c>
    </row>
    <row r="4153" spans="1:14">
      <c r="A4153" t="s">
        <v>4998</v>
      </c>
      <c r="B4153" t="s">
        <v>4999</v>
      </c>
      <c r="C4153" t="s">
        <v>112</v>
      </c>
      <c r="D4153">
        <v>1</v>
      </c>
      <c r="E4153">
        <v>0</v>
      </c>
      <c r="F4153">
        <v>2</v>
      </c>
      <c r="H4153" t="s">
        <v>116</v>
      </c>
      <c r="I4153">
        <f t="shared" si="192"/>
        <v>0</v>
      </c>
      <c r="J4153">
        <f t="shared" si="193"/>
        <v>0</v>
      </c>
      <c r="L4153" t="str">
        <f t="shared" si="194"/>
        <v>5072AULDANA</v>
      </c>
      <c r="M4153" t="s">
        <v>4428</v>
      </c>
      <c r="N4153" t="s">
        <v>732</v>
      </c>
    </row>
    <row r="4154" spans="1:14">
      <c r="A4154" t="s">
        <v>4998</v>
      </c>
      <c r="B4154" t="s">
        <v>5000</v>
      </c>
      <c r="C4154" t="s">
        <v>112</v>
      </c>
      <c r="D4154">
        <v>1</v>
      </c>
      <c r="E4154">
        <v>0</v>
      </c>
      <c r="F4154">
        <v>2</v>
      </c>
      <c r="H4154" t="s">
        <v>116</v>
      </c>
      <c r="I4154">
        <f t="shared" si="192"/>
        <v>0</v>
      </c>
      <c r="J4154">
        <f t="shared" si="193"/>
        <v>0</v>
      </c>
      <c r="L4154" t="str">
        <f t="shared" si="194"/>
        <v>5072MAGILL</v>
      </c>
      <c r="M4154" t="s">
        <v>4428</v>
      </c>
      <c r="N4154" t="s">
        <v>732</v>
      </c>
    </row>
    <row r="4155" spans="1:14">
      <c r="A4155" t="s">
        <v>4998</v>
      </c>
      <c r="B4155" t="s">
        <v>5001</v>
      </c>
      <c r="C4155" t="s">
        <v>112</v>
      </c>
      <c r="D4155">
        <v>1</v>
      </c>
      <c r="E4155">
        <v>0</v>
      </c>
      <c r="F4155">
        <v>2</v>
      </c>
      <c r="H4155" t="s">
        <v>116</v>
      </c>
      <c r="I4155">
        <f t="shared" si="192"/>
        <v>0</v>
      </c>
      <c r="J4155">
        <f t="shared" si="193"/>
        <v>0</v>
      </c>
      <c r="L4155" t="str">
        <f t="shared" si="194"/>
        <v>5072MAGILL NORTH</v>
      </c>
      <c r="M4155" t="s">
        <v>4428</v>
      </c>
      <c r="N4155" t="s">
        <v>732</v>
      </c>
    </row>
    <row r="4156" spans="1:14">
      <c r="A4156" t="s">
        <v>4998</v>
      </c>
      <c r="B4156" t="s">
        <v>5002</v>
      </c>
      <c r="C4156" t="s">
        <v>112</v>
      </c>
      <c r="D4156">
        <v>1</v>
      </c>
      <c r="E4156">
        <v>0</v>
      </c>
      <c r="F4156">
        <v>2</v>
      </c>
      <c r="H4156" t="s">
        <v>116</v>
      </c>
      <c r="I4156">
        <f t="shared" si="192"/>
        <v>0</v>
      </c>
      <c r="J4156">
        <f t="shared" si="193"/>
        <v>0</v>
      </c>
      <c r="L4156" t="str">
        <f t="shared" si="194"/>
        <v>5072MAGILL SOUTH</v>
      </c>
      <c r="M4156" t="s">
        <v>4428</v>
      </c>
      <c r="N4156" t="s">
        <v>732</v>
      </c>
    </row>
    <row r="4157" spans="1:14">
      <c r="A4157" t="s">
        <v>4998</v>
      </c>
      <c r="B4157" t="s">
        <v>5003</v>
      </c>
      <c r="C4157" t="s">
        <v>112</v>
      </c>
      <c r="D4157">
        <v>1</v>
      </c>
      <c r="E4157">
        <v>0</v>
      </c>
      <c r="F4157">
        <v>2</v>
      </c>
      <c r="H4157" t="s">
        <v>116</v>
      </c>
      <c r="I4157">
        <f t="shared" si="192"/>
        <v>0</v>
      </c>
      <c r="J4157">
        <f t="shared" si="193"/>
        <v>0</v>
      </c>
      <c r="L4157" t="str">
        <f t="shared" si="194"/>
        <v>5072ROSSLYN PARK</v>
      </c>
      <c r="M4157" t="s">
        <v>4428</v>
      </c>
      <c r="N4157" t="s">
        <v>732</v>
      </c>
    </row>
    <row r="4158" spans="1:14">
      <c r="A4158" t="s">
        <v>4998</v>
      </c>
      <c r="B4158" t="s">
        <v>5004</v>
      </c>
      <c r="C4158" t="s">
        <v>112</v>
      </c>
      <c r="D4158">
        <v>1</v>
      </c>
      <c r="E4158">
        <v>0</v>
      </c>
      <c r="F4158">
        <v>2</v>
      </c>
      <c r="H4158" t="s">
        <v>116</v>
      </c>
      <c r="I4158">
        <f t="shared" si="192"/>
        <v>0</v>
      </c>
      <c r="J4158">
        <f t="shared" si="193"/>
        <v>0</v>
      </c>
      <c r="L4158" t="str">
        <f t="shared" si="194"/>
        <v>5072SKYE</v>
      </c>
      <c r="M4158" t="s">
        <v>4428</v>
      </c>
      <c r="N4158" t="s">
        <v>732</v>
      </c>
    </row>
    <row r="4159" spans="1:14">
      <c r="A4159" t="s">
        <v>4998</v>
      </c>
      <c r="B4159" t="s">
        <v>5005</v>
      </c>
      <c r="C4159" t="s">
        <v>112</v>
      </c>
      <c r="D4159">
        <v>1</v>
      </c>
      <c r="E4159">
        <v>0</v>
      </c>
      <c r="F4159">
        <v>2</v>
      </c>
      <c r="H4159" t="s">
        <v>116</v>
      </c>
      <c r="I4159">
        <f t="shared" si="192"/>
        <v>0</v>
      </c>
      <c r="J4159">
        <f t="shared" si="193"/>
        <v>0</v>
      </c>
      <c r="L4159" t="str">
        <f t="shared" si="194"/>
        <v>5072TERINGIE</v>
      </c>
      <c r="M4159" t="s">
        <v>4428</v>
      </c>
      <c r="N4159" t="s">
        <v>732</v>
      </c>
    </row>
    <row r="4160" spans="1:14">
      <c r="A4160" t="s">
        <v>4998</v>
      </c>
      <c r="B4160" t="s">
        <v>5006</v>
      </c>
      <c r="C4160" t="s">
        <v>112</v>
      </c>
      <c r="D4160">
        <v>1</v>
      </c>
      <c r="E4160">
        <v>0</v>
      </c>
      <c r="F4160">
        <v>2</v>
      </c>
      <c r="H4160" t="s">
        <v>116</v>
      </c>
      <c r="I4160">
        <f t="shared" si="192"/>
        <v>0</v>
      </c>
      <c r="J4160">
        <f t="shared" si="193"/>
        <v>0</v>
      </c>
      <c r="L4160" t="str">
        <f t="shared" si="194"/>
        <v>5072WOODFORDE</v>
      </c>
      <c r="M4160" t="s">
        <v>4428</v>
      </c>
      <c r="N4160" t="s">
        <v>732</v>
      </c>
    </row>
    <row r="4161" spans="1:14">
      <c r="A4161" t="s">
        <v>5007</v>
      </c>
      <c r="B4161" t="s">
        <v>5008</v>
      </c>
      <c r="C4161" t="s">
        <v>112</v>
      </c>
      <c r="D4161">
        <v>1</v>
      </c>
      <c r="E4161">
        <v>0</v>
      </c>
      <c r="F4161">
        <v>2</v>
      </c>
      <c r="H4161" t="s">
        <v>116</v>
      </c>
      <c r="I4161">
        <f t="shared" si="192"/>
        <v>0</v>
      </c>
      <c r="J4161">
        <f t="shared" si="193"/>
        <v>0</v>
      </c>
      <c r="L4161" t="str">
        <f t="shared" si="194"/>
        <v>5071KENT TOWN</v>
      </c>
      <c r="M4161" t="e">
        <v>#N/A</v>
      </c>
    </row>
    <row r="4162" spans="1:14">
      <c r="A4162" t="s">
        <v>5007</v>
      </c>
      <c r="B4162" t="s">
        <v>5009</v>
      </c>
      <c r="C4162" t="s">
        <v>112</v>
      </c>
      <c r="D4162">
        <v>1</v>
      </c>
      <c r="E4162">
        <v>0</v>
      </c>
      <c r="F4162">
        <v>2</v>
      </c>
      <c r="H4162" t="s">
        <v>116</v>
      </c>
      <c r="I4162">
        <f t="shared" ref="I4162:I4225" si="195">IF(ISERROR(VLOOKUP(A4162,SelPostCode,1,FALSE)),0,1)</f>
        <v>0</v>
      </c>
      <c r="J4162">
        <f t="shared" ref="J4162:J4225" si="196">IF(I4162=0,0,IF(ISERROR(VLOOKUP(B4162,SelSuburb,1,FALSE)),0,1))</f>
        <v>0</v>
      </c>
      <c r="L4162" t="str">
        <f t="shared" ref="L4162:L4225" si="197">CONCATENATE(A4162,B4162)</f>
        <v>5071KENT TOWN DC</v>
      </c>
      <c r="M4162" t="e">
        <v>#N/A</v>
      </c>
    </row>
    <row r="4163" spans="1:14">
      <c r="A4163" t="s">
        <v>5010</v>
      </c>
      <c r="B4163" t="s">
        <v>5011</v>
      </c>
      <c r="C4163" t="s">
        <v>112</v>
      </c>
      <c r="D4163">
        <v>1</v>
      </c>
      <c r="E4163">
        <v>0</v>
      </c>
      <c r="F4163">
        <v>2</v>
      </c>
      <c r="H4163" t="s">
        <v>116</v>
      </c>
      <c r="I4163">
        <f t="shared" si="195"/>
        <v>0</v>
      </c>
      <c r="J4163">
        <f t="shared" si="196"/>
        <v>0</v>
      </c>
      <c r="L4163" t="str">
        <f t="shared" si="197"/>
        <v>5070FELIXSTOW</v>
      </c>
      <c r="M4163" t="s">
        <v>4428</v>
      </c>
      <c r="N4163" t="s">
        <v>732</v>
      </c>
    </row>
    <row r="4164" spans="1:14">
      <c r="A4164" t="s">
        <v>5010</v>
      </c>
      <c r="B4164" t="s">
        <v>5012</v>
      </c>
      <c r="C4164" t="s">
        <v>112</v>
      </c>
      <c r="D4164">
        <v>1</v>
      </c>
      <c r="E4164">
        <v>0</v>
      </c>
      <c r="F4164">
        <v>2</v>
      </c>
      <c r="H4164" t="s">
        <v>116</v>
      </c>
      <c r="I4164">
        <f t="shared" si="195"/>
        <v>0</v>
      </c>
      <c r="J4164">
        <f t="shared" si="196"/>
        <v>0</v>
      </c>
      <c r="L4164" t="str">
        <f t="shared" si="197"/>
        <v>5070FIRLE</v>
      </c>
      <c r="M4164" t="s">
        <v>4428</v>
      </c>
      <c r="N4164" t="s">
        <v>732</v>
      </c>
    </row>
    <row r="4165" spans="1:14">
      <c r="A4165" t="s">
        <v>5010</v>
      </c>
      <c r="B4165" t="s">
        <v>5013</v>
      </c>
      <c r="C4165" t="s">
        <v>112</v>
      </c>
      <c r="D4165">
        <v>1</v>
      </c>
      <c r="E4165">
        <v>0</v>
      </c>
      <c r="F4165">
        <v>2</v>
      </c>
      <c r="H4165" t="s">
        <v>116</v>
      </c>
      <c r="I4165">
        <f t="shared" si="195"/>
        <v>0</v>
      </c>
      <c r="J4165">
        <f t="shared" si="196"/>
        <v>0</v>
      </c>
      <c r="L4165" t="str">
        <f t="shared" si="197"/>
        <v>5070GLYNDE</v>
      </c>
      <c r="M4165" t="s">
        <v>4428</v>
      </c>
      <c r="N4165" t="s">
        <v>732</v>
      </c>
    </row>
    <row r="4166" spans="1:14">
      <c r="A4166" t="s">
        <v>5010</v>
      </c>
      <c r="B4166" t="s">
        <v>5014</v>
      </c>
      <c r="C4166" t="s">
        <v>112</v>
      </c>
      <c r="D4166">
        <v>1</v>
      </c>
      <c r="E4166">
        <v>0</v>
      </c>
      <c r="F4166">
        <v>2</v>
      </c>
      <c r="H4166" t="s">
        <v>116</v>
      </c>
      <c r="I4166">
        <f t="shared" si="195"/>
        <v>0</v>
      </c>
      <c r="J4166">
        <f t="shared" si="196"/>
        <v>0</v>
      </c>
      <c r="L4166" t="str">
        <f t="shared" si="197"/>
        <v>5070GLYNDE DC</v>
      </c>
      <c r="M4166" t="s">
        <v>4428</v>
      </c>
      <c r="N4166" t="s">
        <v>732</v>
      </c>
    </row>
    <row r="4167" spans="1:14">
      <c r="A4167" t="s">
        <v>5010</v>
      </c>
      <c r="B4167" t="s">
        <v>5015</v>
      </c>
      <c r="C4167" t="s">
        <v>112</v>
      </c>
      <c r="D4167">
        <v>1</v>
      </c>
      <c r="E4167">
        <v>0</v>
      </c>
      <c r="F4167">
        <v>2</v>
      </c>
      <c r="H4167" t="s">
        <v>116</v>
      </c>
      <c r="I4167">
        <f t="shared" si="195"/>
        <v>0</v>
      </c>
      <c r="J4167">
        <f t="shared" si="196"/>
        <v>0</v>
      </c>
      <c r="L4167" t="str">
        <f t="shared" si="197"/>
        <v>5070GLYNDE PLAZA</v>
      </c>
      <c r="M4167" t="s">
        <v>4428</v>
      </c>
      <c r="N4167" t="s">
        <v>732</v>
      </c>
    </row>
    <row r="4168" spans="1:14">
      <c r="A4168" t="s">
        <v>5010</v>
      </c>
      <c r="B4168" t="s">
        <v>5016</v>
      </c>
      <c r="C4168" t="s">
        <v>112</v>
      </c>
      <c r="D4168">
        <v>1</v>
      </c>
      <c r="E4168">
        <v>0</v>
      </c>
      <c r="F4168">
        <v>2</v>
      </c>
      <c r="H4168" t="s">
        <v>116</v>
      </c>
      <c r="I4168">
        <f t="shared" si="195"/>
        <v>0</v>
      </c>
      <c r="J4168">
        <f t="shared" si="196"/>
        <v>0</v>
      </c>
      <c r="L4168" t="str">
        <f t="shared" si="197"/>
        <v>5070JOSLIN</v>
      </c>
      <c r="M4168" t="s">
        <v>4428</v>
      </c>
      <c r="N4168" t="s">
        <v>732</v>
      </c>
    </row>
    <row r="4169" spans="1:14">
      <c r="A4169" t="s">
        <v>5010</v>
      </c>
      <c r="B4169" t="s">
        <v>5017</v>
      </c>
      <c r="C4169" t="s">
        <v>112</v>
      </c>
      <c r="D4169">
        <v>1</v>
      </c>
      <c r="E4169">
        <v>0</v>
      </c>
      <c r="F4169">
        <v>2</v>
      </c>
      <c r="H4169" t="s">
        <v>116</v>
      </c>
      <c r="I4169">
        <f t="shared" si="195"/>
        <v>0</v>
      </c>
      <c r="J4169">
        <f t="shared" si="196"/>
        <v>0</v>
      </c>
      <c r="L4169" t="str">
        <f t="shared" si="197"/>
        <v>5070MARDEN</v>
      </c>
      <c r="M4169" t="s">
        <v>4428</v>
      </c>
      <c r="N4169" t="s">
        <v>732</v>
      </c>
    </row>
    <row r="4170" spans="1:14">
      <c r="A4170" t="s">
        <v>5010</v>
      </c>
      <c r="B4170" t="s">
        <v>5018</v>
      </c>
      <c r="C4170" t="s">
        <v>112</v>
      </c>
      <c r="D4170">
        <v>1</v>
      </c>
      <c r="E4170">
        <v>0</v>
      </c>
      <c r="F4170">
        <v>2</v>
      </c>
      <c r="H4170" t="s">
        <v>116</v>
      </c>
      <c r="I4170">
        <f t="shared" si="195"/>
        <v>0</v>
      </c>
      <c r="J4170">
        <f t="shared" si="196"/>
        <v>0</v>
      </c>
      <c r="L4170" t="str">
        <f t="shared" si="197"/>
        <v>5070PAYNEHAM</v>
      </c>
      <c r="M4170" t="s">
        <v>4428</v>
      </c>
      <c r="N4170" t="s">
        <v>732</v>
      </c>
    </row>
    <row r="4171" spans="1:14">
      <c r="A4171" t="s">
        <v>5010</v>
      </c>
      <c r="B4171" t="s">
        <v>5019</v>
      </c>
      <c r="C4171" t="s">
        <v>112</v>
      </c>
      <c r="D4171">
        <v>1</v>
      </c>
      <c r="E4171">
        <v>0</v>
      </c>
      <c r="F4171">
        <v>2</v>
      </c>
      <c r="H4171" t="s">
        <v>116</v>
      </c>
      <c r="I4171">
        <f t="shared" si="195"/>
        <v>0</v>
      </c>
      <c r="J4171">
        <f t="shared" si="196"/>
        <v>0</v>
      </c>
      <c r="L4171" t="str">
        <f t="shared" si="197"/>
        <v>5070PAYNEHAM SOUTH</v>
      </c>
      <c r="M4171" t="s">
        <v>4428</v>
      </c>
      <c r="N4171" t="s">
        <v>732</v>
      </c>
    </row>
    <row r="4172" spans="1:14">
      <c r="A4172" t="s">
        <v>5010</v>
      </c>
      <c r="B4172" t="s">
        <v>5020</v>
      </c>
      <c r="C4172" t="s">
        <v>112</v>
      </c>
      <c r="D4172">
        <v>1</v>
      </c>
      <c r="E4172">
        <v>0</v>
      </c>
      <c r="F4172">
        <v>2</v>
      </c>
      <c r="H4172" t="s">
        <v>116</v>
      </c>
      <c r="I4172">
        <f t="shared" si="195"/>
        <v>0</v>
      </c>
      <c r="J4172">
        <f t="shared" si="196"/>
        <v>0</v>
      </c>
      <c r="L4172" t="str">
        <f t="shared" si="197"/>
        <v>5070ROYSTON PARK</v>
      </c>
      <c r="M4172" t="s">
        <v>4428</v>
      </c>
      <c r="N4172" t="s">
        <v>732</v>
      </c>
    </row>
    <row r="4173" spans="1:14">
      <c r="A4173" t="s">
        <v>5021</v>
      </c>
      <c r="B4173" t="s">
        <v>5022</v>
      </c>
      <c r="C4173" t="s">
        <v>112</v>
      </c>
      <c r="D4173">
        <v>1</v>
      </c>
      <c r="E4173">
        <v>0</v>
      </c>
      <c r="F4173">
        <v>2</v>
      </c>
      <c r="H4173" t="s">
        <v>116</v>
      </c>
      <c r="I4173">
        <f t="shared" si="195"/>
        <v>0</v>
      </c>
      <c r="J4173">
        <f t="shared" si="196"/>
        <v>0</v>
      </c>
      <c r="L4173" t="str">
        <f t="shared" si="197"/>
        <v>5069COLLEGE PARK</v>
      </c>
      <c r="M4173" t="s">
        <v>4428</v>
      </c>
      <c r="N4173" t="s">
        <v>732</v>
      </c>
    </row>
    <row r="4174" spans="1:14">
      <c r="A4174" t="s">
        <v>5021</v>
      </c>
      <c r="B4174" t="s">
        <v>661</v>
      </c>
      <c r="C4174" t="s">
        <v>112</v>
      </c>
      <c r="D4174">
        <v>1</v>
      </c>
      <c r="E4174">
        <v>0</v>
      </c>
      <c r="F4174">
        <v>2</v>
      </c>
      <c r="H4174" t="s">
        <v>116</v>
      </c>
      <c r="I4174">
        <f t="shared" si="195"/>
        <v>0</v>
      </c>
      <c r="J4174">
        <f t="shared" si="196"/>
        <v>0</v>
      </c>
      <c r="L4174" t="str">
        <f t="shared" si="197"/>
        <v>5069EVANDALE</v>
      </c>
      <c r="M4174" t="s">
        <v>4428</v>
      </c>
      <c r="N4174" t="s">
        <v>732</v>
      </c>
    </row>
    <row r="4175" spans="1:14">
      <c r="A4175" t="s">
        <v>5021</v>
      </c>
      <c r="B4175" t="s">
        <v>5023</v>
      </c>
      <c r="C4175" t="s">
        <v>112</v>
      </c>
      <c r="D4175">
        <v>1</v>
      </c>
      <c r="E4175">
        <v>0</v>
      </c>
      <c r="F4175">
        <v>2</v>
      </c>
      <c r="H4175" t="s">
        <v>116</v>
      </c>
      <c r="I4175">
        <f t="shared" si="195"/>
        <v>0</v>
      </c>
      <c r="J4175">
        <f t="shared" si="196"/>
        <v>0</v>
      </c>
      <c r="L4175" t="str">
        <f t="shared" si="197"/>
        <v>5069HACKNEY</v>
      </c>
      <c r="M4175" t="s">
        <v>4428</v>
      </c>
      <c r="N4175" t="s">
        <v>732</v>
      </c>
    </row>
    <row r="4176" spans="1:14">
      <c r="A4176" t="s">
        <v>5021</v>
      </c>
      <c r="B4176" t="s">
        <v>1134</v>
      </c>
      <c r="C4176" t="s">
        <v>112</v>
      </c>
      <c r="D4176">
        <v>1</v>
      </c>
      <c r="E4176">
        <v>0</v>
      </c>
      <c r="F4176">
        <v>2</v>
      </c>
      <c r="H4176" t="s">
        <v>116</v>
      </c>
      <c r="I4176">
        <f t="shared" si="195"/>
        <v>0</v>
      </c>
      <c r="J4176">
        <f t="shared" si="196"/>
        <v>0</v>
      </c>
      <c r="L4176" t="str">
        <f t="shared" si="197"/>
        <v>5069MAYLANDS</v>
      </c>
      <c r="M4176" t="s">
        <v>4428</v>
      </c>
      <c r="N4176" t="s">
        <v>732</v>
      </c>
    </row>
    <row r="4177" spans="1:14">
      <c r="A4177" t="s">
        <v>5021</v>
      </c>
      <c r="B4177" t="s">
        <v>5024</v>
      </c>
      <c r="C4177" t="s">
        <v>112</v>
      </c>
      <c r="D4177">
        <v>1</v>
      </c>
      <c r="E4177">
        <v>0</v>
      </c>
      <c r="F4177">
        <v>2</v>
      </c>
      <c r="H4177" t="s">
        <v>116</v>
      </c>
      <c r="I4177">
        <f t="shared" si="195"/>
        <v>0</v>
      </c>
      <c r="J4177">
        <f t="shared" si="196"/>
        <v>0</v>
      </c>
      <c r="L4177" t="str">
        <f t="shared" si="197"/>
        <v>5069ST PETERS</v>
      </c>
      <c r="M4177" t="s">
        <v>4428</v>
      </c>
      <c r="N4177" t="s">
        <v>732</v>
      </c>
    </row>
    <row r="4178" spans="1:14">
      <c r="A4178" t="s">
        <v>5021</v>
      </c>
      <c r="B4178" t="s">
        <v>5025</v>
      </c>
      <c r="C4178" t="s">
        <v>112</v>
      </c>
      <c r="D4178">
        <v>1</v>
      </c>
      <c r="E4178">
        <v>0</v>
      </c>
      <c r="F4178">
        <v>2</v>
      </c>
      <c r="H4178" t="s">
        <v>116</v>
      </c>
      <c r="I4178">
        <f t="shared" si="195"/>
        <v>0</v>
      </c>
      <c r="J4178">
        <f t="shared" si="196"/>
        <v>0</v>
      </c>
      <c r="L4178" t="str">
        <f t="shared" si="197"/>
        <v>5069STEPNEY</v>
      </c>
      <c r="M4178" t="s">
        <v>4428</v>
      </c>
      <c r="N4178" t="s">
        <v>732</v>
      </c>
    </row>
    <row r="4179" spans="1:14">
      <c r="A4179" t="s">
        <v>5026</v>
      </c>
      <c r="B4179" t="s">
        <v>5027</v>
      </c>
      <c r="C4179" t="s">
        <v>112</v>
      </c>
      <c r="D4179">
        <v>1</v>
      </c>
      <c r="E4179">
        <v>0</v>
      </c>
      <c r="F4179">
        <v>2</v>
      </c>
      <c r="H4179" t="s">
        <v>116</v>
      </c>
      <c r="I4179">
        <f t="shared" si="195"/>
        <v>0</v>
      </c>
      <c r="J4179">
        <f t="shared" si="196"/>
        <v>0</v>
      </c>
      <c r="L4179" t="str">
        <f t="shared" si="197"/>
        <v>5068HEATHPOOL</v>
      </c>
      <c r="M4179" t="s">
        <v>4428</v>
      </c>
      <c r="N4179" t="s">
        <v>732</v>
      </c>
    </row>
    <row r="4180" spans="1:14">
      <c r="A4180" t="s">
        <v>5026</v>
      </c>
      <c r="B4180" t="s">
        <v>2913</v>
      </c>
      <c r="C4180" t="s">
        <v>112</v>
      </c>
      <c r="D4180">
        <v>1</v>
      </c>
      <c r="E4180">
        <v>0</v>
      </c>
      <c r="F4180">
        <v>2</v>
      </c>
      <c r="H4180" t="s">
        <v>116</v>
      </c>
      <c r="I4180">
        <f t="shared" si="195"/>
        <v>0</v>
      </c>
      <c r="J4180">
        <f t="shared" si="196"/>
        <v>0</v>
      </c>
      <c r="L4180" t="str">
        <f t="shared" si="197"/>
        <v>5068KENSINGTON</v>
      </c>
      <c r="M4180" t="s">
        <v>4428</v>
      </c>
      <c r="N4180" t="s">
        <v>732</v>
      </c>
    </row>
    <row r="4181" spans="1:14">
      <c r="A4181" t="s">
        <v>5026</v>
      </c>
      <c r="B4181" t="s">
        <v>5028</v>
      </c>
      <c r="C4181" t="s">
        <v>112</v>
      </c>
      <c r="D4181">
        <v>1</v>
      </c>
      <c r="E4181">
        <v>0</v>
      </c>
      <c r="F4181">
        <v>2</v>
      </c>
      <c r="H4181" t="s">
        <v>116</v>
      </c>
      <c r="I4181">
        <f t="shared" si="195"/>
        <v>0</v>
      </c>
      <c r="J4181">
        <f t="shared" si="196"/>
        <v>0</v>
      </c>
      <c r="L4181" t="str">
        <f t="shared" si="197"/>
        <v>5068KENSINGTON GARDENS</v>
      </c>
      <c r="M4181" t="s">
        <v>4428</v>
      </c>
      <c r="N4181" t="s">
        <v>732</v>
      </c>
    </row>
    <row r="4182" spans="1:14">
      <c r="A4182" t="s">
        <v>5026</v>
      </c>
      <c r="B4182" t="s">
        <v>5029</v>
      </c>
      <c r="C4182" t="s">
        <v>112</v>
      </c>
      <c r="D4182">
        <v>1</v>
      </c>
      <c r="E4182">
        <v>0</v>
      </c>
      <c r="F4182">
        <v>2</v>
      </c>
      <c r="H4182" t="s">
        <v>116</v>
      </c>
      <c r="I4182">
        <f t="shared" si="195"/>
        <v>0</v>
      </c>
      <c r="J4182">
        <f t="shared" si="196"/>
        <v>0</v>
      </c>
      <c r="L4182" t="str">
        <f t="shared" si="197"/>
        <v>5068KENSINGTON PARK</v>
      </c>
      <c r="M4182" t="s">
        <v>4428</v>
      </c>
      <c r="N4182" t="s">
        <v>732</v>
      </c>
    </row>
    <row r="4183" spans="1:14">
      <c r="A4183" t="s">
        <v>5026</v>
      </c>
      <c r="B4183" t="s">
        <v>5030</v>
      </c>
      <c r="C4183" t="s">
        <v>112</v>
      </c>
      <c r="D4183">
        <v>1</v>
      </c>
      <c r="E4183">
        <v>0</v>
      </c>
      <c r="F4183">
        <v>2</v>
      </c>
      <c r="H4183" t="s">
        <v>116</v>
      </c>
      <c r="I4183">
        <f t="shared" si="195"/>
        <v>0</v>
      </c>
      <c r="J4183">
        <f t="shared" si="196"/>
        <v>0</v>
      </c>
      <c r="L4183" t="str">
        <f t="shared" si="197"/>
        <v>5068LEABROOK</v>
      </c>
      <c r="M4183" t="s">
        <v>4428</v>
      </c>
      <c r="N4183" t="s">
        <v>732</v>
      </c>
    </row>
    <row r="4184" spans="1:14">
      <c r="A4184" t="s">
        <v>5026</v>
      </c>
      <c r="B4184" t="s">
        <v>5031</v>
      </c>
      <c r="C4184" t="s">
        <v>112</v>
      </c>
      <c r="D4184">
        <v>1</v>
      </c>
      <c r="E4184">
        <v>0</v>
      </c>
      <c r="F4184">
        <v>2</v>
      </c>
      <c r="H4184" t="s">
        <v>116</v>
      </c>
      <c r="I4184">
        <f t="shared" si="195"/>
        <v>0</v>
      </c>
      <c r="J4184">
        <f t="shared" si="196"/>
        <v>0</v>
      </c>
      <c r="L4184" t="str">
        <f t="shared" si="197"/>
        <v>5068MARRYATVILLE</v>
      </c>
      <c r="M4184" t="s">
        <v>4428</v>
      </c>
      <c r="N4184" t="s">
        <v>732</v>
      </c>
    </row>
    <row r="4185" spans="1:14">
      <c r="A4185" t="s">
        <v>5026</v>
      </c>
      <c r="B4185" t="s">
        <v>5032</v>
      </c>
      <c r="C4185" t="s">
        <v>112</v>
      </c>
      <c r="D4185">
        <v>1</v>
      </c>
      <c r="E4185">
        <v>0</v>
      </c>
      <c r="F4185">
        <v>2</v>
      </c>
      <c r="H4185" t="s">
        <v>116</v>
      </c>
      <c r="I4185">
        <f t="shared" si="195"/>
        <v>0</v>
      </c>
      <c r="J4185">
        <f t="shared" si="196"/>
        <v>0</v>
      </c>
      <c r="L4185" t="str">
        <f t="shared" si="197"/>
        <v>5068ST MORRIS</v>
      </c>
      <c r="M4185" t="s">
        <v>4428</v>
      </c>
      <c r="N4185" t="s">
        <v>732</v>
      </c>
    </row>
    <row r="4186" spans="1:14">
      <c r="A4186" t="s">
        <v>5026</v>
      </c>
      <c r="B4186" t="s">
        <v>5033</v>
      </c>
      <c r="C4186" t="s">
        <v>112</v>
      </c>
      <c r="D4186">
        <v>1</v>
      </c>
      <c r="E4186">
        <v>0</v>
      </c>
      <c r="F4186">
        <v>2</v>
      </c>
      <c r="H4186" t="s">
        <v>116</v>
      </c>
      <c r="I4186">
        <f t="shared" si="195"/>
        <v>0</v>
      </c>
      <c r="J4186">
        <f t="shared" si="196"/>
        <v>0</v>
      </c>
      <c r="L4186" t="str">
        <f t="shared" si="197"/>
        <v>5068TRINITY GARDENS</v>
      </c>
      <c r="M4186" t="s">
        <v>4428</v>
      </c>
      <c r="N4186" t="s">
        <v>732</v>
      </c>
    </row>
    <row r="4187" spans="1:14">
      <c r="A4187" t="s">
        <v>5034</v>
      </c>
      <c r="B4187" t="s">
        <v>5035</v>
      </c>
      <c r="C4187" t="s">
        <v>112</v>
      </c>
      <c r="D4187">
        <v>1</v>
      </c>
      <c r="E4187">
        <v>0</v>
      </c>
      <c r="F4187">
        <v>2</v>
      </c>
      <c r="H4187" t="s">
        <v>116</v>
      </c>
      <c r="I4187">
        <f t="shared" si="195"/>
        <v>0</v>
      </c>
      <c r="J4187">
        <f t="shared" si="196"/>
        <v>0</v>
      </c>
      <c r="L4187" t="str">
        <f t="shared" si="197"/>
        <v>5067BEULAH PARK</v>
      </c>
      <c r="M4187" t="s">
        <v>4428</v>
      </c>
      <c r="N4187" t="s">
        <v>732</v>
      </c>
    </row>
    <row r="4188" spans="1:14">
      <c r="A4188" t="s">
        <v>5034</v>
      </c>
      <c r="B4188" t="s">
        <v>5008</v>
      </c>
      <c r="C4188" t="s">
        <v>112</v>
      </c>
      <c r="D4188">
        <v>1</v>
      </c>
      <c r="E4188">
        <v>0</v>
      </c>
      <c r="F4188">
        <v>2</v>
      </c>
      <c r="H4188" t="s">
        <v>116</v>
      </c>
      <c r="I4188">
        <f t="shared" si="195"/>
        <v>0</v>
      </c>
      <c r="J4188">
        <f t="shared" si="196"/>
        <v>0</v>
      </c>
      <c r="L4188" t="str">
        <f t="shared" si="197"/>
        <v>5067KENT TOWN</v>
      </c>
      <c r="M4188" t="s">
        <v>4428</v>
      </c>
      <c r="N4188" t="s">
        <v>732</v>
      </c>
    </row>
    <row r="4189" spans="1:14">
      <c r="A4189" t="s">
        <v>5034</v>
      </c>
      <c r="B4189" t="s">
        <v>593</v>
      </c>
      <c r="C4189" t="s">
        <v>112</v>
      </c>
      <c r="D4189">
        <v>1</v>
      </c>
      <c r="E4189">
        <v>0</v>
      </c>
      <c r="F4189">
        <v>2</v>
      </c>
      <c r="H4189" t="s">
        <v>116</v>
      </c>
      <c r="I4189">
        <f t="shared" si="195"/>
        <v>0</v>
      </c>
      <c r="J4189">
        <f t="shared" si="196"/>
        <v>0</v>
      </c>
      <c r="L4189" t="str">
        <f t="shared" si="197"/>
        <v>5067NORWOOD</v>
      </c>
      <c r="M4189" t="s">
        <v>4428</v>
      </c>
      <c r="N4189" t="s">
        <v>732</v>
      </c>
    </row>
    <row r="4190" spans="1:14">
      <c r="A4190" t="s">
        <v>5034</v>
      </c>
      <c r="B4190" t="s">
        <v>5036</v>
      </c>
      <c r="C4190" t="s">
        <v>112</v>
      </c>
      <c r="D4190">
        <v>1</v>
      </c>
      <c r="E4190">
        <v>0</v>
      </c>
      <c r="F4190">
        <v>2</v>
      </c>
      <c r="H4190" t="s">
        <v>116</v>
      </c>
      <c r="I4190">
        <f t="shared" si="195"/>
        <v>0</v>
      </c>
      <c r="J4190">
        <f t="shared" si="196"/>
        <v>0</v>
      </c>
      <c r="L4190" t="str">
        <f t="shared" si="197"/>
        <v>5067NORWOOD SOUTH</v>
      </c>
      <c r="M4190" t="s">
        <v>4428</v>
      </c>
      <c r="N4190" t="s">
        <v>732</v>
      </c>
    </row>
    <row r="4191" spans="1:14">
      <c r="A4191" t="s">
        <v>5034</v>
      </c>
      <c r="B4191" t="s">
        <v>5037</v>
      </c>
      <c r="C4191" t="s">
        <v>112</v>
      </c>
      <c r="D4191">
        <v>1</v>
      </c>
      <c r="E4191">
        <v>0</v>
      </c>
      <c r="F4191">
        <v>2</v>
      </c>
      <c r="H4191" t="s">
        <v>116</v>
      </c>
      <c r="I4191">
        <f t="shared" si="195"/>
        <v>0</v>
      </c>
      <c r="J4191">
        <f t="shared" si="196"/>
        <v>0</v>
      </c>
      <c r="L4191" t="str">
        <f t="shared" si="197"/>
        <v>5067ROSE PARK</v>
      </c>
      <c r="M4191" t="s">
        <v>4428</v>
      </c>
      <c r="N4191" t="s">
        <v>732</v>
      </c>
    </row>
    <row r="4192" spans="1:14">
      <c r="A4192" t="s">
        <v>5038</v>
      </c>
      <c r="B4192" t="s">
        <v>1828</v>
      </c>
      <c r="C4192" t="s">
        <v>112</v>
      </c>
      <c r="D4192">
        <v>1</v>
      </c>
      <c r="E4192">
        <v>0</v>
      </c>
      <c r="F4192">
        <v>2</v>
      </c>
      <c r="H4192" t="s">
        <v>116</v>
      </c>
      <c r="I4192">
        <f t="shared" si="195"/>
        <v>0</v>
      </c>
      <c r="J4192">
        <f t="shared" si="196"/>
        <v>0</v>
      </c>
      <c r="L4192" t="str">
        <f t="shared" si="197"/>
        <v>5066BEAUMONT</v>
      </c>
      <c r="M4192" t="s">
        <v>4428</v>
      </c>
      <c r="N4192" t="s">
        <v>732</v>
      </c>
    </row>
    <row r="4193" spans="1:14">
      <c r="A4193" t="s">
        <v>5038</v>
      </c>
      <c r="B4193" t="s">
        <v>2494</v>
      </c>
      <c r="C4193" t="s">
        <v>112</v>
      </c>
      <c r="D4193">
        <v>1</v>
      </c>
      <c r="E4193">
        <v>0</v>
      </c>
      <c r="F4193">
        <v>2</v>
      </c>
      <c r="H4193" t="s">
        <v>116</v>
      </c>
      <c r="I4193">
        <f t="shared" si="195"/>
        <v>0</v>
      </c>
      <c r="J4193">
        <f t="shared" si="196"/>
        <v>0</v>
      </c>
      <c r="L4193" t="str">
        <f t="shared" si="197"/>
        <v>5066BURNSIDE</v>
      </c>
      <c r="M4193" t="s">
        <v>4428</v>
      </c>
      <c r="N4193" t="s">
        <v>732</v>
      </c>
    </row>
    <row r="4194" spans="1:14">
      <c r="A4194" t="s">
        <v>5038</v>
      </c>
      <c r="B4194" t="s">
        <v>5039</v>
      </c>
      <c r="C4194" t="s">
        <v>112</v>
      </c>
      <c r="D4194">
        <v>1</v>
      </c>
      <c r="E4194">
        <v>0</v>
      </c>
      <c r="F4194">
        <v>2</v>
      </c>
      <c r="H4194" t="s">
        <v>116</v>
      </c>
      <c r="I4194">
        <f t="shared" si="195"/>
        <v>0</v>
      </c>
      <c r="J4194">
        <f t="shared" si="196"/>
        <v>0</v>
      </c>
      <c r="L4194" t="str">
        <f t="shared" si="197"/>
        <v>5066ERINDALE</v>
      </c>
      <c r="M4194" t="s">
        <v>4428</v>
      </c>
      <c r="N4194" t="s">
        <v>732</v>
      </c>
    </row>
    <row r="4195" spans="1:14">
      <c r="A4195" t="s">
        <v>5038</v>
      </c>
      <c r="B4195" t="s">
        <v>5040</v>
      </c>
      <c r="C4195" t="s">
        <v>112</v>
      </c>
      <c r="D4195">
        <v>1</v>
      </c>
      <c r="E4195">
        <v>0</v>
      </c>
      <c r="F4195">
        <v>2</v>
      </c>
      <c r="H4195" t="s">
        <v>116</v>
      </c>
      <c r="I4195">
        <f t="shared" si="195"/>
        <v>0</v>
      </c>
      <c r="J4195">
        <f t="shared" si="196"/>
        <v>0</v>
      </c>
      <c r="L4195" t="str">
        <f t="shared" si="197"/>
        <v>5066HAZELWOOD PARK</v>
      </c>
      <c r="M4195" t="s">
        <v>4428</v>
      </c>
      <c r="N4195" t="s">
        <v>732</v>
      </c>
    </row>
    <row r="4196" spans="1:14">
      <c r="A4196" t="s">
        <v>5038</v>
      </c>
      <c r="B4196" t="s">
        <v>5041</v>
      </c>
      <c r="C4196" t="s">
        <v>112</v>
      </c>
      <c r="D4196">
        <v>1</v>
      </c>
      <c r="E4196">
        <v>0</v>
      </c>
      <c r="F4196">
        <v>2</v>
      </c>
      <c r="H4196" t="s">
        <v>116</v>
      </c>
      <c r="I4196">
        <f t="shared" si="195"/>
        <v>0</v>
      </c>
      <c r="J4196">
        <f t="shared" si="196"/>
        <v>0</v>
      </c>
      <c r="L4196" t="str">
        <f t="shared" si="197"/>
        <v>5066STONYFELL</v>
      </c>
      <c r="M4196" t="s">
        <v>4428</v>
      </c>
      <c r="N4196" t="s">
        <v>732</v>
      </c>
    </row>
    <row r="4197" spans="1:14">
      <c r="A4197" t="s">
        <v>5038</v>
      </c>
      <c r="B4197" t="s">
        <v>5042</v>
      </c>
      <c r="C4197" t="s">
        <v>112</v>
      </c>
      <c r="D4197">
        <v>1</v>
      </c>
      <c r="E4197">
        <v>0</v>
      </c>
      <c r="F4197">
        <v>2</v>
      </c>
      <c r="H4197" t="s">
        <v>116</v>
      </c>
      <c r="I4197">
        <f t="shared" si="195"/>
        <v>0</v>
      </c>
      <c r="J4197">
        <f t="shared" si="196"/>
        <v>0</v>
      </c>
      <c r="L4197" t="str">
        <f t="shared" si="197"/>
        <v>5066WATERFALL GULLY</v>
      </c>
      <c r="M4197" t="s">
        <v>4428</v>
      </c>
      <c r="N4197" t="s">
        <v>732</v>
      </c>
    </row>
    <row r="4198" spans="1:14">
      <c r="A4198" t="s">
        <v>5038</v>
      </c>
      <c r="B4198" t="s">
        <v>5043</v>
      </c>
      <c r="C4198" t="s">
        <v>112</v>
      </c>
      <c r="D4198">
        <v>1</v>
      </c>
      <c r="E4198">
        <v>0</v>
      </c>
      <c r="F4198">
        <v>2</v>
      </c>
      <c r="H4198" t="s">
        <v>116</v>
      </c>
      <c r="I4198">
        <f t="shared" si="195"/>
        <v>0</v>
      </c>
      <c r="J4198">
        <f t="shared" si="196"/>
        <v>0</v>
      </c>
      <c r="L4198" t="str">
        <f t="shared" si="197"/>
        <v>5066WATTLE PARK</v>
      </c>
      <c r="M4198" t="s">
        <v>4428</v>
      </c>
      <c r="N4198" t="s">
        <v>732</v>
      </c>
    </row>
    <row r="4199" spans="1:14">
      <c r="A4199" t="s">
        <v>5044</v>
      </c>
      <c r="B4199" t="s">
        <v>5045</v>
      </c>
      <c r="C4199" t="s">
        <v>112</v>
      </c>
      <c r="D4199">
        <v>1</v>
      </c>
      <c r="E4199">
        <v>0</v>
      </c>
      <c r="F4199">
        <v>2</v>
      </c>
      <c r="H4199" t="s">
        <v>116</v>
      </c>
      <c r="I4199">
        <f t="shared" si="195"/>
        <v>0</v>
      </c>
      <c r="J4199">
        <f t="shared" si="196"/>
        <v>0</v>
      </c>
      <c r="L4199" t="str">
        <f t="shared" si="197"/>
        <v>5065DULWICH</v>
      </c>
      <c r="M4199" t="s">
        <v>4428</v>
      </c>
      <c r="N4199" t="s">
        <v>732</v>
      </c>
    </row>
    <row r="4200" spans="1:14">
      <c r="A4200" t="s">
        <v>5044</v>
      </c>
      <c r="B4200" t="s">
        <v>5046</v>
      </c>
      <c r="C4200" t="s">
        <v>112</v>
      </c>
      <c r="D4200">
        <v>1</v>
      </c>
      <c r="E4200">
        <v>0</v>
      </c>
      <c r="F4200">
        <v>2</v>
      </c>
      <c r="H4200" t="s">
        <v>116</v>
      </c>
      <c r="I4200">
        <f t="shared" si="195"/>
        <v>0</v>
      </c>
      <c r="J4200">
        <f t="shared" si="196"/>
        <v>0</v>
      </c>
      <c r="L4200" t="str">
        <f t="shared" si="197"/>
        <v>5065GLENSIDE</v>
      </c>
      <c r="M4200" t="s">
        <v>4428</v>
      </c>
      <c r="N4200" t="s">
        <v>732</v>
      </c>
    </row>
    <row r="4201" spans="1:14">
      <c r="A4201" t="s">
        <v>5044</v>
      </c>
      <c r="B4201" t="s">
        <v>5047</v>
      </c>
      <c r="C4201" t="s">
        <v>112</v>
      </c>
      <c r="D4201">
        <v>1</v>
      </c>
      <c r="E4201">
        <v>0</v>
      </c>
      <c r="F4201">
        <v>2</v>
      </c>
      <c r="H4201" t="s">
        <v>116</v>
      </c>
      <c r="I4201">
        <f t="shared" si="195"/>
        <v>0</v>
      </c>
      <c r="J4201">
        <f t="shared" si="196"/>
        <v>0</v>
      </c>
      <c r="L4201" t="str">
        <f t="shared" si="197"/>
        <v>5065LINDEN PARK</v>
      </c>
      <c r="M4201" t="s">
        <v>4428</v>
      </c>
      <c r="N4201" t="s">
        <v>732</v>
      </c>
    </row>
    <row r="4202" spans="1:14">
      <c r="A4202" t="s">
        <v>5044</v>
      </c>
      <c r="B4202" t="s">
        <v>5048</v>
      </c>
      <c r="C4202" t="s">
        <v>112</v>
      </c>
      <c r="D4202">
        <v>1</v>
      </c>
      <c r="E4202">
        <v>0</v>
      </c>
      <c r="F4202">
        <v>2</v>
      </c>
      <c r="H4202" t="s">
        <v>116</v>
      </c>
      <c r="I4202">
        <f t="shared" si="195"/>
        <v>0</v>
      </c>
      <c r="J4202">
        <f t="shared" si="196"/>
        <v>0</v>
      </c>
      <c r="L4202" t="str">
        <f t="shared" si="197"/>
        <v>5065TOORAK GARDENS</v>
      </c>
      <c r="M4202" t="s">
        <v>4428</v>
      </c>
      <c r="N4202" t="s">
        <v>732</v>
      </c>
    </row>
    <row r="4203" spans="1:14">
      <c r="A4203" t="s">
        <v>5044</v>
      </c>
      <c r="B4203" t="s">
        <v>5049</v>
      </c>
      <c r="C4203" t="s">
        <v>112</v>
      </c>
      <c r="D4203">
        <v>1</v>
      </c>
      <c r="E4203">
        <v>0</v>
      </c>
      <c r="F4203">
        <v>2</v>
      </c>
      <c r="H4203" t="s">
        <v>116</v>
      </c>
      <c r="I4203">
        <f t="shared" si="195"/>
        <v>0</v>
      </c>
      <c r="J4203">
        <f t="shared" si="196"/>
        <v>0</v>
      </c>
      <c r="L4203" t="str">
        <f t="shared" si="197"/>
        <v>5065TUSMORE</v>
      </c>
      <c r="M4203" t="s">
        <v>4428</v>
      </c>
      <c r="N4203" t="s">
        <v>732</v>
      </c>
    </row>
    <row r="4204" spans="1:14">
      <c r="A4204" t="s">
        <v>5050</v>
      </c>
      <c r="B4204" t="s">
        <v>5051</v>
      </c>
      <c r="C4204" t="s">
        <v>112</v>
      </c>
      <c r="D4204">
        <v>1</v>
      </c>
      <c r="E4204">
        <v>0</v>
      </c>
      <c r="F4204">
        <v>2</v>
      </c>
      <c r="H4204" t="s">
        <v>116</v>
      </c>
      <c r="I4204">
        <f t="shared" si="195"/>
        <v>0</v>
      </c>
      <c r="J4204">
        <f t="shared" si="196"/>
        <v>0</v>
      </c>
      <c r="L4204" t="str">
        <f t="shared" si="197"/>
        <v>5064GLEN OSMOND</v>
      </c>
      <c r="M4204" t="s">
        <v>4428</v>
      </c>
      <c r="N4204" t="s">
        <v>732</v>
      </c>
    </row>
    <row r="4205" spans="1:14">
      <c r="A4205" t="s">
        <v>5050</v>
      </c>
      <c r="B4205" t="s">
        <v>5052</v>
      </c>
      <c r="C4205" t="s">
        <v>112</v>
      </c>
      <c r="D4205">
        <v>1</v>
      </c>
      <c r="E4205">
        <v>0</v>
      </c>
      <c r="F4205">
        <v>2</v>
      </c>
      <c r="H4205" t="s">
        <v>116</v>
      </c>
      <c r="I4205">
        <f t="shared" si="195"/>
        <v>0</v>
      </c>
      <c r="J4205">
        <f t="shared" si="196"/>
        <v>0</v>
      </c>
      <c r="L4205" t="str">
        <f t="shared" si="197"/>
        <v>5064GLENUNGA</v>
      </c>
      <c r="M4205" t="s">
        <v>4428</v>
      </c>
      <c r="N4205" t="s">
        <v>732</v>
      </c>
    </row>
    <row r="4206" spans="1:14">
      <c r="A4206" t="s">
        <v>5050</v>
      </c>
      <c r="B4206" t="s">
        <v>5053</v>
      </c>
      <c r="C4206" t="s">
        <v>112</v>
      </c>
      <c r="D4206">
        <v>1</v>
      </c>
      <c r="E4206">
        <v>0</v>
      </c>
      <c r="F4206">
        <v>2</v>
      </c>
      <c r="H4206" t="s">
        <v>116</v>
      </c>
      <c r="I4206">
        <f t="shared" si="195"/>
        <v>0</v>
      </c>
      <c r="J4206">
        <f t="shared" si="196"/>
        <v>0</v>
      </c>
      <c r="L4206" t="str">
        <f t="shared" si="197"/>
        <v>5064MOUNT OSMOND</v>
      </c>
      <c r="M4206" t="s">
        <v>4428</v>
      </c>
      <c r="N4206" t="s">
        <v>732</v>
      </c>
    </row>
    <row r="4207" spans="1:14">
      <c r="A4207" t="s">
        <v>5050</v>
      </c>
      <c r="B4207" t="s">
        <v>519</v>
      </c>
      <c r="C4207" t="s">
        <v>112</v>
      </c>
      <c r="D4207">
        <v>1</v>
      </c>
      <c r="E4207">
        <v>0</v>
      </c>
      <c r="F4207">
        <v>2</v>
      </c>
      <c r="H4207" t="s">
        <v>116</v>
      </c>
      <c r="I4207">
        <f t="shared" si="195"/>
        <v>0</v>
      </c>
      <c r="J4207">
        <f t="shared" si="196"/>
        <v>0</v>
      </c>
      <c r="L4207" t="str">
        <f t="shared" si="197"/>
        <v>5064MYRTLE BANK</v>
      </c>
      <c r="M4207" t="s">
        <v>4428</v>
      </c>
      <c r="N4207" t="s">
        <v>732</v>
      </c>
    </row>
    <row r="4208" spans="1:14">
      <c r="A4208" t="s">
        <v>5050</v>
      </c>
      <c r="B4208" t="s">
        <v>5054</v>
      </c>
      <c r="C4208" t="s">
        <v>112</v>
      </c>
      <c r="D4208">
        <v>1</v>
      </c>
      <c r="E4208">
        <v>0</v>
      </c>
      <c r="F4208">
        <v>2</v>
      </c>
      <c r="H4208" t="s">
        <v>116</v>
      </c>
      <c r="I4208">
        <f t="shared" si="195"/>
        <v>0</v>
      </c>
      <c r="J4208">
        <f t="shared" si="196"/>
        <v>0</v>
      </c>
      <c r="L4208" t="str">
        <f t="shared" si="197"/>
        <v>5064ST GEORGES</v>
      </c>
      <c r="M4208" t="s">
        <v>4428</v>
      </c>
      <c r="N4208" t="s">
        <v>732</v>
      </c>
    </row>
    <row r="4209" spans="1:14">
      <c r="A4209" t="s">
        <v>5050</v>
      </c>
      <c r="B4209" t="s">
        <v>5055</v>
      </c>
      <c r="C4209" t="s">
        <v>112</v>
      </c>
      <c r="D4209">
        <v>1</v>
      </c>
      <c r="E4209">
        <v>0</v>
      </c>
      <c r="F4209">
        <v>2</v>
      </c>
      <c r="H4209" t="s">
        <v>116</v>
      </c>
      <c r="I4209">
        <f t="shared" si="195"/>
        <v>0</v>
      </c>
      <c r="J4209">
        <f t="shared" si="196"/>
        <v>0</v>
      </c>
      <c r="L4209" t="str">
        <f t="shared" si="197"/>
        <v>5064URRBRAE</v>
      </c>
      <c r="M4209" t="s">
        <v>4428</v>
      </c>
      <c r="N4209" t="s">
        <v>732</v>
      </c>
    </row>
    <row r="4210" spans="1:14">
      <c r="A4210" t="s">
        <v>5056</v>
      </c>
      <c r="B4210" t="s">
        <v>5057</v>
      </c>
      <c r="C4210" t="s">
        <v>112</v>
      </c>
      <c r="D4210">
        <v>1</v>
      </c>
      <c r="E4210">
        <v>0</v>
      </c>
      <c r="F4210">
        <v>2</v>
      </c>
      <c r="H4210" t="s">
        <v>116</v>
      </c>
      <c r="I4210">
        <f t="shared" si="195"/>
        <v>0</v>
      </c>
      <c r="J4210">
        <f t="shared" si="196"/>
        <v>0</v>
      </c>
      <c r="L4210" t="str">
        <f t="shared" si="197"/>
        <v>5063EASTWOOD</v>
      </c>
      <c r="M4210" t="s">
        <v>4428</v>
      </c>
      <c r="N4210" t="s">
        <v>732</v>
      </c>
    </row>
    <row r="4211" spans="1:14">
      <c r="A4211" t="s">
        <v>5056</v>
      </c>
      <c r="B4211" t="s">
        <v>5058</v>
      </c>
      <c r="C4211" t="s">
        <v>112</v>
      </c>
      <c r="D4211">
        <v>1</v>
      </c>
      <c r="E4211">
        <v>0</v>
      </c>
      <c r="F4211">
        <v>2</v>
      </c>
      <c r="H4211" t="s">
        <v>116</v>
      </c>
      <c r="I4211">
        <f t="shared" si="195"/>
        <v>0</v>
      </c>
      <c r="J4211">
        <f t="shared" si="196"/>
        <v>0</v>
      </c>
      <c r="L4211" t="str">
        <f t="shared" si="197"/>
        <v>5063FREWVILLE</v>
      </c>
      <c r="M4211" t="s">
        <v>4428</v>
      </c>
      <c r="N4211" t="s">
        <v>732</v>
      </c>
    </row>
    <row r="4212" spans="1:14">
      <c r="A4212" t="s">
        <v>5056</v>
      </c>
      <c r="B4212" t="s">
        <v>5059</v>
      </c>
      <c r="C4212" t="s">
        <v>112</v>
      </c>
      <c r="D4212">
        <v>1</v>
      </c>
      <c r="E4212">
        <v>0</v>
      </c>
      <c r="F4212">
        <v>2</v>
      </c>
      <c r="H4212" t="s">
        <v>116</v>
      </c>
      <c r="I4212">
        <f t="shared" si="195"/>
        <v>0</v>
      </c>
      <c r="J4212">
        <f t="shared" si="196"/>
        <v>0</v>
      </c>
      <c r="L4212" t="str">
        <f t="shared" si="197"/>
        <v>5063FULLARTON</v>
      </c>
      <c r="M4212" t="s">
        <v>4428</v>
      </c>
      <c r="N4212" t="s">
        <v>732</v>
      </c>
    </row>
    <row r="4213" spans="1:14">
      <c r="A4213" t="s">
        <v>5056</v>
      </c>
      <c r="B4213" t="s">
        <v>3259</v>
      </c>
      <c r="C4213" t="s">
        <v>112</v>
      </c>
      <c r="D4213">
        <v>1</v>
      </c>
      <c r="E4213">
        <v>0</v>
      </c>
      <c r="F4213">
        <v>2</v>
      </c>
      <c r="H4213" t="s">
        <v>116</v>
      </c>
      <c r="I4213">
        <f t="shared" si="195"/>
        <v>0</v>
      </c>
      <c r="J4213">
        <f t="shared" si="196"/>
        <v>0</v>
      </c>
      <c r="L4213" t="str">
        <f t="shared" si="197"/>
        <v>5063HIGHGATE</v>
      </c>
      <c r="M4213" t="s">
        <v>4428</v>
      </c>
      <c r="N4213" t="s">
        <v>732</v>
      </c>
    </row>
    <row r="4214" spans="1:14">
      <c r="A4214" t="s">
        <v>5056</v>
      </c>
      <c r="B4214" t="s">
        <v>5060</v>
      </c>
      <c r="C4214" t="s">
        <v>112</v>
      </c>
      <c r="D4214">
        <v>1</v>
      </c>
      <c r="E4214">
        <v>0</v>
      </c>
      <c r="F4214">
        <v>2</v>
      </c>
      <c r="H4214" t="s">
        <v>116</v>
      </c>
      <c r="I4214">
        <f t="shared" si="195"/>
        <v>0</v>
      </c>
      <c r="J4214">
        <f t="shared" si="196"/>
        <v>0</v>
      </c>
      <c r="L4214" t="str">
        <f t="shared" si="197"/>
        <v>5063PARKSIDE</v>
      </c>
      <c r="M4214" t="s">
        <v>4428</v>
      </c>
      <c r="N4214" t="s">
        <v>732</v>
      </c>
    </row>
    <row r="4215" spans="1:14">
      <c r="A4215" t="s">
        <v>5061</v>
      </c>
      <c r="B4215" t="s">
        <v>5062</v>
      </c>
      <c r="C4215" t="s">
        <v>112</v>
      </c>
      <c r="D4215">
        <v>5</v>
      </c>
      <c r="E4215">
        <v>0</v>
      </c>
      <c r="F4215">
        <v>0</v>
      </c>
      <c r="H4215" t="s">
        <v>116</v>
      </c>
      <c r="I4215">
        <f t="shared" si="195"/>
        <v>0</v>
      </c>
      <c r="J4215">
        <f t="shared" si="196"/>
        <v>0</v>
      </c>
      <c r="L4215" t="str">
        <f t="shared" si="197"/>
        <v>5062MITCHAM SHOPPING CENTRE</v>
      </c>
      <c r="M4215" t="s">
        <v>4671</v>
      </c>
    </row>
    <row r="4216" spans="1:14">
      <c r="A4216" t="s">
        <v>5061</v>
      </c>
      <c r="B4216" t="s">
        <v>5063</v>
      </c>
      <c r="C4216" t="s">
        <v>112</v>
      </c>
      <c r="D4216">
        <v>1</v>
      </c>
      <c r="E4216">
        <v>0</v>
      </c>
      <c r="F4216">
        <v>2</v>
      </c>
      <c r="H4216" t="s">
        <v>116</v>
      </c>
      <c r="I4216">
        <f t="shared" si="195"/>
        <v>0</v>
      </c>
      <c r="J4216">
        <f t="shared" si="196"/>
        <v>0</v>
      </c>
      <c r="L4216" t="str">
        <f t="shared" si="197"/>
        <v>5062BROWN HILL CREEK</v>
      </c>
      <c r="M4216" t="s">
        <v>4671</v>
      </c>
      <c r="N4216" t="s">
        <v>732</v>
      </c>
    </row>
    <row r="4217" spans="1:14">
      <c r="A4217" t="s">
        <v>5061</v>
      </c>
      <c r="B4217" t="s">
        <v>5064</v>
      </c>
      <c r="C4217" t="s">
        <v>112</v>
      </c>
      <c r="D4217">
        <v>1</v>
      </c>
      <c r="E4217">
        <v>0</v>
      </c>
      <c r="F4217">
        <v>2</v>
      </c>
      <c r="H4217" t="s">
        <v>116</v>
      </c>
      <c r="I4217">
        <f t="shared" si="195"/>
        <v>0</v>
      </c>
      <c r="J4217">
        <f t="shared" si="196"/>
        <v>0</v>
      </c>
      <c r="L4217" t="str">
        <f t="shared" si="197"/>
        <v>5062CLAPHAM</v>
      </c>
      <c r="M4217" t="s">
        <v>4671</v>
      </c>
      <c r="N4217" t="s">
        <v>732</v>
      </c>
    </row>
    <row r="4218" spans="1:14">
      <c r="A4218" t="s">
        <v>5061</v>
      </c>
      <c r="B4218" t="s">
        <v>5065</v>
      </c>
      <c r="C4218" t="s">
        <v>112</v>
      </c>
      <c r="D4218">
        <v>1</v>
      </c>
      <c r="E4218">
        <v>0</v>
      </c>
      <c r="F4218">
        <v>2</v>
      </c>
      <c r="H4218" t="s">
        <v>116</v>
      </c>
      <c r="I4218">
        <f t="shared" si="195"/>
        <v>0</v>
      </c>
      <c r="J4218">
        <f t="shared" si="196"/>
        <v>0</v>
      </c>
      <c r="L4218" t="str">
        <f t="shared" si="197"/>
        <v>5062HAWTHORN</v>
      </c>
      <c r="M4218" t="s">
        <v>4671</v>
      </c>
      <c r="N4218" t="s">
        <v>732</v>
      </c>
    </row>
    <row r="4219" spans="1:14">
      <c r="A4219" t="s">
        <v>5061</v>
      </c>
      <c r="B4219" t="s">
        <v>5066</v>
      </c>
      <c r="C4219" t="s">
        <v>112</v>
      </c>
      <c r="D4219">
        <v>1</v>
      </c>
      <c r="E4219">
        <v>0</v>
      </c>
      <c r="F4219">
        <v>2</v>
      </c>
      <c r="H4219" t="s">
        <v>116</v>
      </c>
      <c r="I4219">
        <f t="shared" si="195"/>
        <v>0</v>
      </c>
      <c r="J4219">
        <f t="shared" si="196"/>
        <v>0</v>
      </c>
      <c r="L4219" t="str">
        <f t="shared" si="197"/>
        <v>5062KINGSWOOD</v>
      </c>
      <c r="M4219" t="s">
        <v>4671</v>
      </c>
      <c r="N4219" t="s">
        <v>732</v>
      </c>
    </row>
    <row r="4220" spans="1:14">
      <c r="A4220" t="s">
        <v>5061</v>
      </c>
      <c r="B4220" t="s">
        <v>5067</v>
      </c>
      <c r="C4220" t="s">
        <v>112</v>
      </c>
      <c r="D4220">
        <v>1</v>
      </c>
      <c r="E4220">
        <v>0</v>
      </c>
      <c r="F4220">
        <v>2</v>
      </c>
      <c r="H4220" t="s">
        <v>116</v>
      </c>
      <c r="I4220">
        <f t="shared" si="195"/>
        <v>0</v>
      </c>
      <c r="J4220">
        <f t="shared" si="196"/>
        <v>0</v>
      </c>
      <c r="L4220" t="str">
        <f t="shared" si="197"/>
        <v>5062LOWER MITCHAM</v>
      </c>
      <c r="M4220" t="s">
        <v>4671</v>
      </c>
      <c r="N4220" t="s">
        <v>732</v>
      </c>
    </row>
    <row r="4221" spans="1:14">
      <c r="A4221" t="s">
        <v>5061</v>
      </c>
      <c r="B4221" t="s">
        <v>5068</v>
      </c>
      <c r="C4221" t="s">
        <v>112</v>
      </c>
      <c r="D4221">
        <v>1</v>
      </c>
      <c r="E4221">
        <v>0</v>
      </c>
      <c r="F4221">
        <v>2</v>
      </c>
      <c r="H4221" t="s">
        <v>116</v>
      </c>
      <c r="I4221">
        <f t="shared" si="195"/>
        <v>0</v>
      </c>
      <c r="J4221">
        <f t="shared" si="196"/>
        <v>0</v>
      </c>
      <c r="L4221" t="str">
        <f t="shared" si="197"/>
        <v>5062LYNTON</v>
      </c>
      <c r="M4221" t="s">
        <v>4671</v>
      </c>
      <c r="N4221" t="s">
        <v>732</v>
      </c>
    </row>
    <row r="4222" spans="1:14">
      <c r="A4222" t="s">
        <v>5061</v>
      </c>
      <c r="B4222" t="s">
        <v>5069</v>
      </c>
      <c r="C4222" t="s">
        <v>112</v>
      </c>
      <c r="D4222">
        <v>1</v>
      </c>
      <c r="E4222">
        <v>0</v>
      </c>
      <c r="F4222">
        <v>2</v>
      </c>
      <c r="H4222" t="s">
        <v>116</v>
      </c>
      <c r="I4222">
        <f t="shared" si="195"/>
        <v>0</v>
      </c>
      <c r="J4222">
        <f t="shared" si="196"/>
        <v>0</v>
      </c>
      <c r="L4222" t="str">
        <f t="shared" si="197"/>
        <v>5062MITCHAM</v>
      </c>
      <c r="M4222" t="s">
        <v>4671</v>
      </c>
      <c r="N4222" t="s">
        <v>732</v>
      </c>
    </row>
    <row r="4223" spans="1:14">
      <c r="A4223" t="s">
        <v>5061</v>
      </c>
      <c r="B4223" t="s">
        <v>5070</v>
      </c>
      <c r="C4223" t="s">
        <v>112</v>
      </c>
      <c r="D4223">
        <v>1</v>
      </c>
      <c r="E4223">
        <v>0</v>
      </c>
      <c r="F4223">
        <v>2</v>
      </c>
      <c r="H4223" t="s">
        <v>116</v>
      </c>
      <c r="I4223">
        <f t="shared" si="195"/>
        <v>0</v>
      </c>
      <c r="J4223">
        <f t="shared" si="196"/>
        <v>0</v>
      </c>
      <c r="L4223" t="str">
        <f t="shared" si="197"/>
        <v>5062NETHERBY</v>
      </c>
      <c r="M4223" t="s">
        <v>4671</v>
      </c>
      <c r="N4223" t="s">
        <v>732</v>
      </c>
    </row>
    <row r="4224" spans="1:14">
      <c r="A4224" t="s">
        <v>5061</v>
      </c>
      <c r="B4224" t="s">
        <v>514</v>
      </c>
      <c r="C4224" t="s">
        <v>112</v>
      </c>
      <c r="D4224">
        <v>1</v>
      </c>
      <c r="E4224">
        <v>0</v>
      </c>
      <c r="F4224">
        <v>2</v>
      </c>
      <c r="H4224" t="s">
        <v>116</v>
      </c>
      <c r="I4224">
        <f t="shared" si="195"/>
        <v>0</v>
      </c>
      <c r="J4224">
        <f t="shared" si="196"/>
        <v>0</v>
      </c>
      <c r="L4224" t="str">
        <f t="shared" si="197"/>
        <v>5062SPRINGFIELD</v>
      </c>
      <c r="M4224" t="s">
        <v>4671</v>
      </c>
      <c r="N4224" t="s">
        <v>732</v>
      </c>
    </row>
    <row r="4225" spans="1:14">
      <c r="A4225" t="s">
        <v>5061</v>
      </c>
      <c r="B4225" t="s">
        <v>5071</v>
      </c>
      <c r="C4225" t="s">
        <v>112</v>
      </c>
      <c r="D4225">
        <v>1</v>
      </c>
      <c r="E4225">
        <v>0</v>
      </c>
      <c r="F4225">
        <v>2</v>
      </c>
      <c r="H4225" t="s">
        <v>116</v>
      </c>
      <c r="I4225">
        <f t="shared" si="195"/>
        <v>0</v>
      </c>
      <c r="J4225">
        <f t="shared" si="196"/>
        <v>0</v>
      </c>
      <c r="L4225" t="str">
        <f t="shared" si="197"/>
        <v>5062TORRENS PARK</v>
      </c>
      <c r="M4225" t="s">
        <v>4671</v>
      </c>
      <c r="N4225" t="s">
        <v>732</v>
      </c>
    </row>
    <row r="4226" spans="1:14">
      <c r="A4226" t="s">
        <v>5072</v>
      </c>
      <c r="B4226" t="s">
        <v>5073</v>
      </c>
      <c r="C4226" t="s">
        <v>112</v>
      </c>
      <c r="D4226">
        <v>1</v>
      </c>
      <c r="E4226">
        <v>0</v>
      </c>
      <c r="F4226">
        <v>2</v>
      </c>
      <c r="H4226" t="s">
        <v>116</v>
      </c>
      <c r="I4226">
        <f t="shared" ref="I4226:I4289" si="198">IF(ISERROR(VLOOKUP(A4226,SelPostCode,1,FALSE)),0,1)</f>
        <v>0</v>
      </c>
      <c r="J4226">
        <f t="shared" ref="J4226:J4289" si="199">IF(I4226=0,0,IF(ISERROR(VLOOKUP(B4226,SelSuburb,1,FALSE)),0,1))</f>
        <v>0</v>
      </c>
      <c r="L4226" t="str">
        <f t="shared" ref="L4226:L4289" si="200">CONCATENATE(A4226,B4226)</f>
        <v>5061HYDE PARK</v>
      </c>
      <c r="M4226" t="s">
        <v>4428</v>
      </c>
      <c r="N4226" t="s">
        <v>732</v>
      </c>
    </row>
    <row r="4227" spans="1:14">
      <c r="A4227" t="s">
        <v>5072</v>
      </c>
      <c r="B4227" t="s">
        <v>5074</v>
      </c>
      <c r="C4227" t="s">
        <v>112</v>
      </c>
      <c r="D4227">
        <v>1</v>
      </c>
      <c r="E4227">
        <v>0</v>
      </c>
      <c r="F4227">
        <v>2</v>
      </c>
      <c r="H4227" t="s">
        <v>116</v>
      </c>
      <c r="I4227">
        <f t="shared" si="198"/>
        <v>0</v>
      </c>
      <c r="J4227">
        <f t="shared" si="199"/>
        <v>0</v>
      </c>
      <c r="L4227" t="str">
        <f t="shared" si="200"/>
        <v>5061MALVERN</v>
      </c>
      <c r="M4227" t="s">
        <v>4428</v>
      </c>
      <c r="N4227" t="s">
        <v>732</v>
      </c>
    </row>
    <row r="4228" spans="1:14">
      <c r="A4228" t="s">
        <v>5072</v>
      </c>
      <c r="B4228" t="s">
        <v>5075</v>
      </c>
      <c r="C4228" t="s">
        <v>112</v>
      </c>
      <c r="D4228">
        <v>1</v>
      </c>
      <c r="E4228">
        <v>0</v>
      </c>
      <c r="F4228">
        <v>2</v>
      </c>
      <c r="H4228" t="s">
        <v>116</v>
      </c>
      <c r="I4228">
        <f t="shared" si="198"/>
        <v>0</v>
      </c>
      <c r="J4228">
        <f t="shared" si="199"/>
        <v>0</v>
      </c>
      <c r="L4228" t="str">
        <f t="shared" si="200"/>
        <v>5061UNLEY</v>
      </c>
      <c r="M4228" t="s">
        <v>4428</v>
      </c>
      <c r="N4228" t="s">
        <v>732</v>
      </c>
    </row>
    <row r="4229" spans="1:14">
      <c r="A4229" t="s">
        <v>5072</v>
      </c>
      <c r="B4229" t="s">
        <v>5076</v>
      </c>
      <c r="C4229" t="s">
        <v>112</v>
      </c>
      <c r="D4229">
        <v>1</v>
      </c>
      <c r="E4229">
        <v>0</v>
      </c>
      <c r="F4229">
        <v>2</v>
      </c>
      <c r="H4229" t="s">
        <v>116</v>
      </c>
      <c r="I4229">
        <f t="shared" si="198"/>
        <v>0</v>
      </c>
      <c r="J4229">
        <f t="shared" si="199"/>
        <v>0</v>
      </c>
      <c r="L4229" t="str">
        <f t="shared" si="200"/>
        <v>5061UNLEY BC</v>
      </c>
      <c r="M4229" t="s">
        <v>4428</v>
      </c>
      <c r="N4229" t="s">
        <v>732</v>
      </c>
    </row>
    <row r="4230" spans="1:14">
      <c r="A4230" t="s">
        <v>5072</v>
      </c>
      <c r="B4230" t="s">
        <v>5077</v>
      </c>
      <c r="C4230" t="s">
        <v>112</v>
      </c>
      <c r="D4230">
        <v>1</v>
      </c>
      <c r="E4230">
        <v>0</v>
      </c>
      <c r="F4230">
        <v>2</v>
      </c>
      <c r="H4230" t="s">
        <v>116</v>
      </c>
      <c r="I4230">
        <f t="shared" si="198"/>
        <v>0</v>
      </c>
      <c r="J4230">
        <f t="shared" si="199"/>
        <v>0</v>
      </c>
      <c r="L4230" t="str">
        <f t="shared" si="200"/>
        <v>5061UNLEY DC</v>
      </c>
      <c r="M4230" t="s">
        <v>4428</v>
      </c>
      <c r="N4230" t="s">
        <v>732</v>
      </c>
    </row>
    <row r="4231" spans="1:14">
      <c r="A4231" t="s">
        <v>5072</v>
      </c>
      <c r="B4231" t="s">
        <v>5078</v>
      </c>
      <c r="C4231" t="s">
        <v>112</v>
      </c>
      <c r="D4231">
        <v>1</v>
      </c>
      <c r="E4231">
        <v>0</v>
      </c>
      <c r="F4231">
        <v>2</v>
      </c>
      <c r="H4231" t="s">
        <v>116</v>
      </c>
      <c r="I4231">
        <f t="shared" si="198"/>
        <v>0</v>
      </c>
      <c r="J4231">
        <f t="shared" si="199"/>
        <v>0</v>
      </c>
      <c r="L4231" t="str">
        <f t="shared" si="200"/>
        <v>5061UNLEY PARK</v>
      </c>
      <c r="M4231" t="s">
        <v>4428</v>
      </c>
      <c r="N4231" t="s">
        <v>732</v>
      </c>
    </row>
    <row r="4232" spans="1:14">
      <c r="A4232" t="s">
        <v>5079</v>
      </c>
      <c r="B4232" t="s">
        <v>5080</v>
      </c>
      <c r="C4232" t="s">
        <v>112</v>
      </c>
      <c r="D4232">
        <v>1</v>
      </c>
      <c r="E4232">
        <v>0</v>
      </c>
      <c r="F4232">
        <v>2</v>
      </c>
      <c r="H4232" t="s">
        <v>116</v>
      </c>
      <c r="I4232">
        <f t="shared" si="198"/>
        <v>0</v>
      </c>
      <c r="J4232">
        <f t="shared" si="199"/>
        <v>0</v>
      </c>
      <c r="L4232" t="str">
        <f t="shared" si="200"/>
        <v>5052BELAIR</v>
      </c>
      <c r="M4232" t="s">
        <v>4671</v>
      </c>
      <c r="N4232" t="s">
        <v>732</v>
      </c>
    </row>
    <row r="4233" spans="1:14">
      <c r="A4233" t="s">
        <v>5079</v>
      </c>
      <c r="B4233" t="s">
        <v>5081</v>
      </c>
      <c r="C4233" t="s">
        <v>112</v>
      </c>
      <c r="D4233">
        <v>1</v>
      </c>
      <c r="E4233">
        <v>0</v>
      </c>
      <c r="F4233">
        <v>2</v>
      </c>
      <c r="H4233" t="s">
        <v>116</v>
      </c>
      <c r="I4233">
        <f t="shared" si="198"/>
        <v>0</v>
      </c>
      <c r="J4233">
        <f t="shared" si="199"/>
        <v>0</v>
      </c>
      <c r="L4233" t="str">
        <f t="shared" si="200"/>
        <v>5052GLENALTA</v>
      </c>
      <c r="M4233" t="s">
        <v>4671</v>
      </c>
      <c r="N4233" t="s">
        <v>732</v>
      </c>
    </row>
    <row r="4234" spans="1:14">
      <c r="A4234" t="s">
        <v>5082</v>
      </c>
      <c r="B4234" t="s">
        <v>5083</v>
      </c>
      <c r="C4234" t="s">
        <v>112</v>
      </c>
      <c r="D4234">
        <v>1</v>
      </c>
      <c r="E4234">
        <v>0</v>
      </c>
      <c r="F4234">
        <v>2</v>
      </c>
      <c r="H4234" t="s">
        <v>116</v>
      </c>
      <c r="I4234">
        <f t="shared" si="198"/>
        <v>0</v>
      </c>
      <c r="J4234">
        <f t="shared" si="199"/>
        <v>0</v>
      </c>
      <c r="L4234" t="str">
        <f t="shared" si="200"/>
        <v>5051BLACKWOOD</v>
      </c>
      <c r="M4234" t="s">
        <v>4671</v>
      </c>
      <c r="N4234" t="s">
        <v>732</v>
      </c>
    </row>
    <row r="4235" spans="1:14">
      <c r="A4235" t="s">
        <v>5082</v>
      </c>
      <c r="B4235" t="s">
        <v>5084</v>
      </c>
      <c r="C4235" t="s">
        <v>112</v>
      </c>
      <c r="D4235">
        <v>1</v>
      </c>
      <c r="E4235">
        <v>0</v>
      </c>
      <c r="F4235">
        <v>2</v>
      </c>
      <c r="H4235" t="s">
        <v>116</v>
      </c>
      <c r="I4235">
        <f t="shared" si="198"/>
        <v>0</v>
      </c>
      <c r="J4235">
        <f t="shared" si="199"/>
        <v>0</v>
      </c>
      <c r="L4235" t="str">
        <f t="shared" si="200"/>
        <v>5051COROMANDEL VALLEY</v>
      </c>
      <c r="M4235" t="s">
        <v>4671</v>
      </c>
      <c r="N4235" t="s">
        <v>732</v>
      </c>
    </row>
    <row r="4236" spans="1:14">
      <c r="A4236" t="s">
        <v>5082</v>
      </c>
      <c r="B4236" t="s">
        <v>5085</v>
      </c>
      <c r="C4236" t="s">
        <v>112</v>
      </c>
      <c r="D4236">
        <v>1</v>
      </c>
      <c r="E4236">
        <v>0</v>
      </c>
      <c r="F4236">
        <v>2</v>
      </c>
      <c r="H4236" t="s">
        <v>116</v>
      </c>
      <c r="I4236">
        <f t="shared" si="198"/>
        <v>0</v>
      </c>
      <c r="J4236">
        <f t="shared" si="199"/>
        <v>0</v>
      </c>
      <c r="L4236" t="str">
        <f t="shared" si="200"/>
        <v>5051CRAIGBURN FARM</v>
      </c>
      <c r="M4236" t="s">
        <v>4671</v>
      </c>
      <c r="N4236" t="s">
        <v>732</v>
      </c>
    </row>
    <row r="4237" spans="1:14">
      <c r="A4237" t="s">
        <v>5082</v>
      </c>
      <c r="B4237" t="s">
        <v>5086</v>
      </c>
      <c r="C4237" t="s">
        <v>112</v>
      </c>
      <c r="D4237">
        <v>1</v>
      </c>
      <c r="E4237">
        <v>0</v>
      </c>
      <c r="F4237">
        <v>2</v>
      </c>
      <c r="H4237" t="s">
        <v>116</v>
      </c>
      <c r="I4237">
        <f t="shared" si="198"/>
        <v>0</v>
      </c>
      <c r="J4237">
        <f t="shared" si="199"/>
        <v>0</v>
      </c>
      <c r="L4237" t="str">
        <f t="shared" si="200"/>
        <v>5051HAWTHORNDENE</v>
      </c>
      <c r="M4237" t="s">
        <v>4671</v>
      </c>
      <c r="N4237" t="s">
        <v>732</v>
      </c>
    </row>
    <row r="4238" spans="1:14">
      <c r="A4238" t="s">
        <v>5087</v>
      </c>
      <c r="B4238" t="s">
        <v>5088</v>
      </c>
      <c r="C4238" t="s">
        <v>112</v>
      </c>
      <c r="D4238">
        <v>1</v>
      </c>
      <c r="E4238">
        <v>0</v>
      </c>
      <c r="F4238">
        <v>2</v>
      </c>
      <c r="H4238" t="s">
        <v>116</v>
      </c>
      <c r="I4238">
        <f t="shared" si="198"/>
        <v>0</v>
      </c>
      <c r="J4238">
        <f t="shared" si="199"/>
        <v>0</v>
      </c>
      <c r="L4238" t="str">
        <f t="shared" si="200"/>
        <v>5050BELLEVUE HEIGHTS</v>
      </c>
      <c r="M4238" t="s">
        <v>4671</v>
      </c>
      <c r="N4238" t="s">
        <v>732</v>
      </c>
    </row>
    <row r="4239" spans="1:14">
      <c r="A4239" t="s">
        <v>5087</v>
      </c>
      <c r="B4239" t="s">
        <v>5089</v>
      </c>
      <c r="C4239" t="s">
        <v>112</v>
      </c>
      <c r="D4239">
        <v>1</v>
      </c>
      <c r="E4239">
        <v>0</v>
      </c>
      <c r="F4239">
        <v>2</v>
      </c>
      <c r="H4239" t="s">
        <v>116</v>
      </c>
      <c r="I4239">
        <f t="shared" si="198"/>
        <v>0</v>
      </c>
      <c r="J4239">
        <f t="shared" si="199"/>
        <v>0</v>
      </c>
      <c r="L4239" t="str">
        <f t="shared" si="200"/>
        <v>5050EDEN HILLS</v>
      </c>
      <c r="M4239" t="s">
        <v>4671</v>
      </c>
      <c r="N4239" t="s">
        <v>732</v>
      </c>
    </row>
    <row r="4240" spans="1:14">
      <c r="A4240" t="s">
        <v>5090</v>
      </c>
      <c r="B4240" t="s">
        <v>5091</v>
      </c>
      <c r="C4240" t="s">
        <v>112</v>
      </c>
      <c r="D4240">
        <v>1</v>
      </c>
      <c r="E4240">
        <v>0</v>
      </c>
      <c r="F4240">
        <v>2</v>
      </c>
      <c r="H4240" t="s">
        <v>116</v>
      </c>
      <c r="I4240">
        <f t="shared" si="198"/>
        <v>0</v>
      </c>
      <c r="J4240">
        <f t="shared" si="199"/>
        <v>0</v>
      </c>
      <c r="L4240" t="str">
        <f t="shared" si="200"/>
        <v>5049KINGSTON PARK</v>
      </c>
      <c r="M4240" t="s">
        <v>4671</v>
      </c>
      <c r="N4240" t="s">
        <v>732</v>
      </c>
    </row>
    <row r="4241" spans="1:14">
      <c r="A4241" t="s">
        <v>5090</v>
      </c>
      <c r="B4241" t="s">
        <v>5092</v>
      </c>
      <c r="C4241" t="s">
        <v>112</v>
      </c>
      <c r="D4241">
        <v>1</v>
      </c>
      <c r="E4241">
        <v>0</v>
      </c>
      <c r="F4241">
        <v>2</v>
      </c>
      <c r="H4241" t="s">
        <v>116</v>
      </c>
      <c r="I4241">
        <f t="shared" si="198"/>
        <v>0</v>
      </c>
      <c r="J4241">
        <f t="shared" si="199"/>
        <v>0</v>
      </c>
      <c r="L4241" t="str">
        <f t="shared" si="200"/>
        <v>5049MARINO</v>
      </c>
      <c r="M4241" t="s">
        <v>4671</v>
      </c>
      <c r="N4241" t="s">
        <v>732</v>
      </c>
    </row>
    <row r="4242" spans="1:14">
      <c r="A4242" t="s">
        <v>5090</v>
      </c>
      <c r="B4242" t="s">
        <v>5093</v>
      </c>
      <c r="C4242" t="s">
        <v>112</v>
      </c>
      <c r="D4242">
        <v>1</v>
      </c>
      <c r="E4242">
        <v>0</v>
      </c>
      <c r="F4242">
        <v>2</v>
      </c>
      <c r="H4242" t="s">
        <v>116</v>
      </c>
      <c r="I4242">
        <f t="shared" si="198"/>
        <v>0</v>
      </c>
      <c r="J4242">
        <f t="shared" si="199"/>
        <v>0</v>
      </c>
      <c r="L4242" t="str">
        <f t="shared" si="200"/>
        <v>5049SEACLIFF</v>
      </c>
      <c r="M4242" t="s">
        <v>4671</v>
      </c>
      <c r="N4242" t="s">
        <v>732</v>
      </c>
    </row>
    <row r="4243" spans="1:14">
      <c r="A4243" t="s">
        <v>5090</v>
      </c>
      <c r="B4243" t="s">
        <v>5094</v>
      </c>
      <c r="C4243" t="s">
        <v>112</v>
      </c>
      <c r="D4243">
        <v>1</v>
      </c>
      <c r="E4243">
        <v>0</v>
      </c>
      <c r="F4243">
        <v>2</v>
      </c>
      <c r="H4243" t="s">
        <v>116</v>
      </c>
      <c r="I4243">
        <f t="shared" si="198"/>
        <v>0</v>
      </c>
      <c r="J4243">
        <f t="shared" si="199"/>
        <v>0</v>
      </c>
      <c r="L4243" t="str">
        <f t="shared" si="200"/>
        <v>5049SEACLIFF PARK</v>
      </c>
      <c r="M4243" t="s">
        <v>4671</v>
      </c>
      <c r="N4243" t="s">
        <v>732</v>
      </c>
    </row>
    <row r="4244" spans="1:14">
      <c r="A4244" t="s">
        <v>5090</v>
      </c>
      <c r="B4244" t="s">
        <v>5095</v>
      </c>
      <c r="C4244" t="s">
        <v>112</v>
      </c>
      <c r="D4244">
        <v>1</v>
      </c>
      <c r="E4244">
        <v>0</v>
      </c>
      <c r="F4244">
        <v>2</v>
      </c>
      <c r="H4244" t="s">
        <v>116</v>
      </c>
      <c r="I4244">
        <f t="shared" si="198"/>
        <v>0</v>
      </c>
      <c r="J4244">
        <f t="shared" si="199"/>
        <v>0</v>
      </c>
      <c r="L4244" t="str">
        <f t="shared" si="200"/>
        <v>5049SEAVIEW DOWNS</v>
      </c>
      <c r="M4244" t="s">
        <v>4671</v>
      </c>
      <c r="N4244" t="s">
        <v>732</v>
      </c>
    </row>
    <row r="4245" spans="1:14">
      <c r="A4245" t="s">
        <v>5096</v>
      </c>
      <c r="B4245" t="s">
        <v>943</v>
      </c>
      <c r="C4245" t="s">
        <v>112</v>
      </c>
      <c r="D4245">
        <v>1</v>
      </c>
      <c r="E4245">
        <v>0</v>
      </c>
      <c r="F4245">
        <v>2</v>
      </c>
      <c r="H4245" t="s">
        <v>116</v>
      </c>
      <c r="I4245">
        <f t="shared" si="198"/>
        <v>0</v>
      </c>
      <c r="J4245">
        <f t="shared" si="199"/>
        <v>0</v>
      </c>
      <c r="L4245" t="str">
        <f t="shared" si="200"/>
        <v>5048BRIGHTON</v>
      </c>
      <c r="M4245" t="s">
        <v>4671</v>
      </c>
      <c r="N4245" t="s">
        <v>732</v>
      </c>
    </row>
    <row r="4246" spans="1:14">
      <c r="A4246" t="s">
        <v>5096</v>
      </c>
      <c r="B4246" t="s">
        <v>5097</v>
      </c>
      <c r="C4246" t="s">
        <v>112</v>
      </c>
      <c r="D4246">
        <v>1</v>
      </c>
      <c r="E4246">
        <v>0</v>
      </c>
      <c r="F4246">
        <v>2</v>
      </c>
      <c r="H4246" t="s">
        <v>116</v>
      </c>
      <c r="I4246">
        <f t="shared" si="198"/>
        <v>0</v>
      </c>
      <c r="J4246">
        <f t="shared" si="199"/>
        <v>0</v>
      </c>
      <c r="L4246" t="str">
        <f t="shared" si="200"/>
        <v>5048DOVER GARDENS</v>
      </c>
      <c r="M4246" t="s">
        <v>4671</v>
      </c>
      <c r="N4246" t="s">
        <v>732</v>
      </c>
    </row>
    <row r="4247" spans="1:14">
      <c r="A4247" t="s">
        <v>5096</v>
      </c>
      <c r="B4247" t="s">
        <v>5098</v>
      </c>
      <c r="C4247" t="s">
        <v>112</v>
      </c>
      <c r="D4247">
        <v>1</v>
      </c>
      <c r="E4247">
        <v>0</v>
      </c>
      <c r="F4247">
        <v>2</v>
      </c>
      <c r="H4247" t="s">
        <v>116</v>
      </c>
      <c r="I4247">
        <f t="shared" si="198"/>
        <v>0</v>
      </c>
      <c r="J4247">
        <f t="shared" si="199"/>
        <v>0</v>
      </c>
      <c r="L4247" t="str">
        <f t="shared" si="200"/>
        <v>5048HOVE</v>
      </c>
      <c r="M4247" t="s">
        <v>4671</v>
      </c>
      <c r="N4247" t="s">
        <v>732</v>
      </c>
    </row>
    <row r="4248" spans="1:14">
      <c r="A4248" t="s">
        <v>5096</v>
      </c>
      <c r="B4248" t="s">
        <v>5099</v>
      </c>
      <c r="C4248" t="s">
        <v>112</v>
      </c>
      <c r="D4248">
        <v>1</v>
      </c>
      <c r="E4248">
        <v>0</v>
      </c>
      <c r="F4248">
        <v>2</v>
      </c>
      <c r="H4248" t="s">
        <v>116</v>
      </c>
      <c r="I4248">
        <f t="shared" si="198"/>
        <v>0</v>
      </c>
      <c r="J4248">
        <f t="shared" si="199"/>
        <v>0</v>
      </c>
      <c r="L4248" t="str">
        <f t="shared" si="200"/>
        <v>5048NORTH BRIGHTON</v>
      </c>
      <c r="M4248" t="s">
        <v>4671</v>
      </c>
      <c r="N4248" t="s">
        <v>732</v>
      </c>
    </row>
    <row r="4249" spans="1:14">
      <c r="A4249" t="s">
        <v>5096</v>
      </c>
      <c r="B4249" t="s">
        <v>5100</v>
      </c>
      <c r="C4249" t="s">
        <v>112</v>
      </c>
      <c r="D4249">
        <v>1</v>
      </c>
      <c r="E4249">
        <v>0</v>
      </c>
      <c r="F4249">
        <v>2</v>
      </c>
      <c r="H4249" t="s">
        <v>116</v>
      </c>
      <c r="I4249">
        <f t="shared" si="198"/>
        <v>0</v>
      </c>
      <c r="J4249">
        <f t="shared" si="199"/>
        <v>0</v>
      </c>
      <c r="L4249" t="str">
        <f t="shared" si="200"/>
        <v>5048SOUTH BRIGHTON</v>
      </c>
      <c r="M4249" t="s">
        <v>4671</v>
      </c>
      <c r="N4249" t="s">
        <v>732</v>
      </c>
    </row>
    <row r="4250" spans="1:14">
      <c r="A4250" t="s">
        <v>5101</v>
      </c>
      <c r="B4250" t="s">
        <v>3052</v>
      </c>
      <c r="C4250" t="s">
        <v>112</v>
      </c>
      <c r="D4250">
        <v>1</v>
      </c>
      <c r="E4250">
        <v>0</v>
      </c>
      <c r="F4250">
        <v>2</v>
      </c>
      <c r="H4250" t="s">
        <v>116</v>
      </c>
      <c r="I4250">
        <f t="shared" si="198"/>
        <v>0</v>
      </c>
      <c r="J4250">
        <f t="shared" si="199"/>
        <v>0</v>
      </c>
      <c r="L4250" t="str">
        <f t="shared" si="200"/>
        <v>5047DARLINGTON</v>
      </c>
      <c r="M4250" t="s">
        <v>4671</v>
      </c>
      <c r="N4250" t="s">
        <v>732</v>
      </c>
    </row>
    <row r="4251" spans="1:14">
      <c r="A4251" t="s">
        <v>5101</v>
      </c>
      <c r="B4251" t="s">
        <v>5102</v>
      </c>
      <c r="C4251" t="s">
        <v>112</v>
      </c>
      <c r="D4251">
        <v>1</v>
      </c>
      <c r="E4251">
        <v>0</v>
      </c>
      <c r="F4251">
        <v>2</v>
      </c>
      <c r="H4251" t="s">
        <v>116</v>
      </c>
      <c r="I4251">
        <f t="shared" si="198"/>
        <v>0</v>
      </c>
      <c r="J4251">
        <f t="shared" si="199"/>
        <v>0</v>
      </c>
      <c r="L4251" t="str">
        <f t="shared" si="200"/>
        <v>5047SEACOMBE GARDENS</v>
      </c>
      <c r="M4251" t="s">
        <v>4671</v>
      </c>
      <c r="N4251" t="s">
        <v>732</v>
      </c>
    </row>
    <row r="4252" spans="1:14">
      <c r="A4252" t="s">
        <v>5101</v>
      </c>
      <c r="B4252" t="s">
        <v>5103</v>
      </c>
      <c r="C4252" t="s">
        <v>112</v>
      </c>
      <c r="D4252">
        <v>1</v>
      </c>
      <c r="E4252">
        <v>0</v>
      </c>
      <c r="F4252">
        <v>2</v>
      </c>
      <c r="H4252" t="s">
        <v>116</v>
      </c>
      <c r="I4252">
        <f t="shared" si="198"/>
        <v>0</v>
      </c>
      <c r="J4252">
        <f t="shared" si="199"/>
        <v>0</v>
      </c>
      <c r="L4252" t="str">
        <f t="shared" si="200"/>
        <v>5047SEACOMBE HEIGHTS</v>
      </c>
      <c r="M4252" t="s">
        <v>4671</v>
      </c>
      <c r="N4252" t="s">
        <v>732</v>
      </c>
    </row>
    <row r="4253" spans="1:14">
      <c r="A4253" t="s">
        <v>5101</v>
      </c>
      <c r="B4253" t="s">
        <v>5104</v>
      </c>
      <c r="C4253" t="s">
        <v>112</v>
      </c>
      <c r="D4253">
        <v>1</v>
      </c>
      <c r="E4253">
        <v>0</v>
      </c>
      <c r="F4253">
        <v>2</v>
      </c>
      <c r="H4253" t="s">
        <v>116</v>
      </c>
      <c r="I4253">
        <f t="shared" si="198"/>
        <v>0</v>
      </c>
      <c r="J4253">
        <f t="shared" si="199"/>
        <v>0</v>
      </c>
      <c r="L4253" t="str">
        <f t="shared" si="200"/>
        <v>5047STURT</v>
      </c>
      <c r="M4253" t="s">
        <v>4671</v>
      </c>
      <c r="N4253" t="s">
        <v>732</v>
      </c>
    </row>
    <row r="4254" spans="1:14">
      <c r="A4254" t="s">
        <v>5105</v>
      </c>
      <c r="B4254" t="s">
        <v>5106</v>
      </c>
      <c r="C4254" t="s">
        <v>112</v>
      </c>
      <c r="D4254">
        <v>1</v>
      </c>
      <c r="E4254">
        <v>0</v>
      </c>
      <c r="F4254">
        <v>2</v>
      </c>
      <c r="H4254" t="s">
        <v>116</v>
      </c>
      <c r="I4254">
        <f t="shared" si="198"/>
        <v>0</v>
      </c>
      <c r="J4254">
        <f t="shared" si="199"/>
        <v>0</v>
      </c>
      <c r="L4254" t="str">
        <f t="shared" si="200"/>
        <v>5046OAKLANDS PARK</v>
      </c>
      <c r="M4254" t="s">
        <v>4671</v>
      </c>
      <c r="N4254" t="s">
        <v>732</v>
      </c>
    </row>
    <row r="4255" spans="1:14">
      <c r="A4255" t="s">
        <v>5105</v>
      </c>
      <c r="B4255" t="s">
        <v>5107</v>
      </c>
      <c r="C4255" t="s">
        <v>112</v>
      </c>
      <c r="D4255">
        <v>1</v>
      </c>
      <c r="E4255">
        <v>0</v>
      </c>
      <c r="F4255">
        <v>2</v>
      </c>
      <c r="H4255" t="s">
        <v>116</v>
      </c>
      <c r="I4255">
        <f t="shared" si="198"/>
        <v>0</v>
      </c>
      <c r="J4255">
        <f t="shared" si="199"/>
        <v>0</v>
      </c>
      <c r="L4255" t="str">
        <f t="shared" si="200"/>
        <v>5046WARRADALE</v>
      </c>
      <c r="M4255" t="s">
        <v>4671</v>
      </c>
      <c r="N4255" t="s">
        <v>732</v>
      </c>
    </row>
    <row r="4256" spans="1:14">
      <c r="A4256" t="s">
        <v>5105</v>
      </c>
      <c r="B4256" t="s">
        <v>5108</v>
      </c>
      <c r="C4256" t="s">
        <v>112</v>
      </c>
      <c r="D4256">
        <v>1</v>
      </c>
      <c r="E4256">
        <v>0</v>
      </c>
      <c r="F4256">
        <v>2</v>
      </c>
      <c r="H4256" t="s">
        <v>116</v>
      </c>
      <c r="I4256">
        <f t="shared" si="198"/>
        <v>0</v>
      </c>
      <c r="J4256">
        <f t="shared" si="199"/>
        <v>0</v>
      </c>
      <c r="L4256" t="str">
        <f t="shared" si="200"/>
        <v>5046WARRADALE NORTH</v>
      </c>
      <c r="M4256" t="s">
        <v>4671</v>
      </c>
      <c r="N4256" t="s">
        <v>732</v>
      </c>
    </row>
    <row r="4257" spans="1:14">
      <c r="A4257" t="s">
        <v>5109</v>
      </c>
      <c r="B4257" t="s">
        <v>5110</v>
      </c>
      <c r="C4257" t="s">
        <v>112</v>
      </c>
      <c r="D4257">
        <v>1</v>
      </c>
      <c r="E4257">
        <v>0</v>
      </c>
      <c r="F4257">
        <v>2</v>
      </c>
      <c r="H4257" t="s">
        <v>116</v>
      </c>
      <c r="I4257">
        <f t="shared" si="198"/>
        <v>0</v>
      </c>
      <c r="J4257">
        <f t="shared" si="199"/>
        <v>0</v>
      </c>
      <c r="L4257" t="str">
        <f t="shared" si="200"/>
        <v>5045GLENELG</v>
      </c>
      <c r="M4257" t="s">
        <v>4671</v>
      </c>
      <c r="N4257" t="s">
        <v>732</v>
      </c>
    </row>
    <row r="4258" spans="1:14">
      <c r="A4258" t="s">
        <v>5109</v>
      </c>
      <c r="B4258" t="s">
        <v>5111</v>
      </c>
      <c r="C4258" t="s">
        <v>112</v>
      </c>
      <c r="D4258">
        <v>1</v>
      </c>
      <c r="E4258">
        <v>0</v>
      </c>
      <c r="F4258">
        <v>2</v>
      </c>
      <c r="H4258" t="s">
        <v>116</v>
      </c>
      <c r="I4258">
        <f t="shared" si="198"/>
        <v>0</v>
      </c>
      <c r="J4258">
        <f t="shared" si="199"/>
        <v>0</v>
      </c>
      <c r="L4258" t="str">
        <f t="shared" si="200"/>
        <v>5045GLENELG EAST</v>
      </c>
      <c r="M4258" t="s">
        <v>4671</v>
      </c>
      <c r="N4258" t="s">
        <v>732</v>
      </c>
    </row>
    <row r="4259" spans="1:14">
      <c r="A4259" t="s">
        <v>5109</v>
      </c>
      <c r="B4259" t="s">
        <v>5112</v>
      </c>
      <c r="C4259" t="s">
        <v>112</v>
      </c>
      <c r="D4259">
        <v>1</v>
      </c>
      <c r="E4259">
        <v>0</v>
      </c>
      <c r="F4259">
        <v>2</v>
      </c>
      <c r="H4259" t="s">
        <v>116</v>
      </c>
      <c r="I4259">
        <f t="shared" si="198"/>
        <v>0</v>
      </c>
      <c r="J4259">
        <f t="shared" si="199"/>
        <v>0</v>
      </c>
      <c r="L4259" t="str">
        <f t="shared" si="200"/>
        <v>5045GLENELG JETTY ROAD</v>
      </c>
      <c r="M4259" t="s">
        <v>4671</v>
      </c>
      <c r="N4259" t="s">
        <v>732</v>
      </c>
    </row>
    <row r="4260" spans="1:14">
      <c r="A4260" t="s">
        <v>5109</v>
      </c>
      <c r="B4260" t="s">
        <v>5113</v>
      </c>
      <c r="C4260" t="s">
        <v>112</v>
      </c>
      <c r="D4260">
        <v>1</v>
      </c>
      <c r="E4260">
        <v>0</v>
      </c>
      <c r="F4260">
        <v>2</v>
      </c>
      <c r="H4260" t="s">
        <v>116</v>
      </c>
      <c r="I4260">
        <f t="shared" si="198"/>
        <v>0</v>
      </c>
      <c r="J4260">
        <f t="shared" si="199"/>
        <v>0</v>
      </c>
      <c r="L4260" t="str">
        <f t="shared" si="200"/>
        <v>5045GLENELG NORTH</v>
      </c>
      <c r="M4260" t="s">
        <v>4671</v>
      </c>
      <c r="N4260" t="s">
        <v>732</v>
      </c>
    </row>
    <row r="4261" spans="1:14">
      <c r="A4261" t="s">
        <v>5109</v>
      </c>
      <c r="B4261" t="s">
        <v>5114</v>
      </c>
      <c r="C4261" t="s">
        <v>112</v>
      </c>
      <c r="D4261">
        <v>1</v>
      </c>
      <c r="E4261">
        <v>0</v>
      </c>
      <c r="F4261">
        <v>2</v>
      </c>
      <c r="H4261" t="s">
        <v>116</v>
      </c>
      <c r="I4261">
        <f t="shared" si="198"/>
        <v>0</v>
      </c>
      <c r="J4261">
        <f t="shared" si="199"/>
        <v>0</v>
      </c>
      <c r="L4261" t="str">
        <f t="shared" si="200"/>
        <v>5045GLENELG SOUTH</v>
      </c>
      <c r="M4261" t="s">
        <v>4671</v>
      </c>
      <c r="N4261" t="s">
        <v>732</v>
      </c>
    </row>
    <row r="4262" spans="1:14">
      <c r="A4262" t="s">
        <v>5115</v>
      </c>
      <c r="B4262" t="s">
        <v>5116</v>
      </c>
      <c r="C4262" t="s">
        <v>112</v>
      </c>
      <c r="D4262">
        <v>1</v>
      </c>
      <c r="E4262">
        <v>0</v>
      </c>
      <c r="F4262">
        <v>2</v>
      </c>
      <c r="H4262" t="s">
        <v>116</v>
      </c>
      <c r="I4262">
        <f t="shared" si="198"/>
        <v>0</v>
      </c>
      <c r="J4262">
        <f t="shared" si="199"/>
        <v>0</v>
      </c>
      <c r="L4262" t="str">
        <f t="shared" si="200"/>
        <v>5044GLENGOWRIE</v>
      </c>
      <c r="M4262" t="s">
        <v>4671</v>
      </c>
      <c r="N4262" t="s">
        <v>732</v>
      </c>
    </row>
    <row r="4263" spans="1:14">
      <c r="A4263" t="s">
        <v>5115</v>
      </c>
      <c r="B4263" t="s">
        <v>5117</v>
      </c>
      <c r="C4263" t="s">
        <v>112</v>
      </c>
      <c r="D4263">
        <v>1</v>
      </c>
      <c r="E4263">
        <v>0</v>
      </c>
      <c r="F4263">
        <v>2</v>
      </c>
      <c r="H4263" t="s">
        <v>116</v>
      </c>
      <c r="I4263">
        <f t="shared" si="198"/>
        <v>0</v>
      </c>
      <c r="J4263">
        <f t="shared" si="199"/>
        <v>0</v>
      </c>
      <c r="L4263" t="str">
        <f t="shared" si="200"/>
        <v>5044SOMERTON PARK</v>
      </c>
      <c r="M4263" t="s">
        <v>4671</v>
      </c>
      <c r="N4263" t="s">
        <v>732</v>
      </c>
    </row>
    <row r="4264" spans="1:14">
      <c r="A4264" t="s">
        <v>5118</v>
      </c>
      <c r="B4264" t="s">
        <v>5119</v>
      </c>
      <c r="C4264" t="s">
        <v>112</v>
      </c>
      <c r="D4264">
        <v>1</v>
      </c>
      <c r="E4264">
        <v>0</v>
      </c>
      <c r="F4264">
        <v>2</v>
      </c>
      <c r="H4264" t="s">
        <v>116</v>
      </c>
      <c r="I4264">
        <f t="shared" si="198"/>
        <v>0</v>
      </c>
      <c r="J4264">
        <f t="shared" si="199"/>
        <v>0</v>
      </c>
      <c r="L4264" t="str">
        <f t="shared" si="200"/>
        <v>5043ASCOT PARK</v>
      </c>
      <c r="M4264" t="s">
        <v>4671</v>
      </c>
      <c r="N4264" t="s">
        <v>732</v>
      </c>
    </row>
    <row r="4265" spans="1:14">
      <c r="A4265" t="s">
        <v>5118</v>
      </c>
      <c r="B4265" t="s">
        <v>5120</v>
      </c>
      <c r="C4265" t="s">
        <v>112</v>
      </c>
      <c r="D4265">
        <v>1</v>
      </c>
      <c r="E4265">
        <v>0</v>
      </c>
      <c r="F4265">
        <v>2</v>
      </c>
      <c r="H4265" t="s">
        <v>116</v>
      </c>
      <c r="I4265">
        <f t="shared" si="198"/>
        <v>0</v>
      </c>
      <c r="J4265">
        <f t="shared" si="199"/>
        <v>0</v>
      </c>
      <c r="L4265" t="str">
        <f t="shared" si="200"/>
        <v>5043MARION</v>
      </c>
      <c r="M4265" t="s">
        <v>4671</v>
      </c>
      <c r="N4265" t="s">
        <v>732</v>
      </c>
    </row>
    <row r="4266" spans="1:14">
      <c r="A4266" t="s">
        <v>5118</v>
      </c>
      <c r="B4266" t="s">
        <v>5121</v>
      </c>
      <c r="C4266" t="s">
        <v>112</v>
      </c>
      <c r="D4266">
        <v>1</v>
      </c>
      <c r="E4266">
        <v>0</v>
      </c>
      <c r="F4266">
        <v>2</v>
      </c>
      <c r="H4266" t="s">
        <v>116</v>
      </c>
      <c r="I4266">
        <f t="shared" si="198"/>
        <v>0</v>
      </c>
      <c r="J4266">
        <f t="shared" si="199"/>
        <v>0</v>
      </c>
      <c r="L4266" t="str">
        <f t="shared" si="200"/>
        <v>5043MITCHELL PARK</v>
      </c>
      <c r="M4266" t="s">
        <v>4671</v>
      </c>
      <c r="N4266" t="s">
        <v>732</v>
      </c>
    </row>
    <row r="4267" spans="1:14">
      <c r="A4267" t="s">
        <v>5118</v>
      </c>
      <c r="B4267" t="s">
        <v>5122</v>
      </c>
      <c r="C4267" t="s">
        <v>112</v>
      </c>
      <c r="D4267">
        <v>1</v>
      </c>
      <c r="E4267">
        <v>0</v>
      </c>
      <c r="F4267">
        <v>2</v>
      </c>
      <c r="H4267" t="s">
        <v>116</v>
      </c>
      <c r="I4267">
        <f t="shared" si="198"/>
        <v>0</v>
      </c>
      <c r="J4267">
        <f t="shared" si="199"/>
        <v>0</v>
      </c>
      <c r="L4267" t="str">
        <f t="shared" si="200"/>
        <v>5043MORPHETTVILLE</v>
      </c>
      <c r="M4267" t="s">
        <v>4671</v>
      </c>
      <c r="N4267" t="s">
        <v>732</v>
      </c>
    </row>
    <row r="4268" spans="1:14">
      <c r="A4268" t="s">
        <v>5118</v>
      </c>
      <c r="B4268" t="s">
        <v>5123</v>
      </c>
      <c r="C4268" t="s">
        <v>112</v>
      </c>
      <c r="D4268">
        <v>1</v>
      </c>
      <c r="E4268">
        <v>0</v>
      </c>
      <c r="F4268">
        <v>2</v>
      </c>
      <c r="H4268" t="s">
        <v>116</v>
      </c>
      <c r="I4268">
        <f t="shared" si="198"/>
        <v>0</v>
      </c>
      <c r="J4268">
        <f t="shared" si="199"/>
        <v>0</v>
      </c>
      <c r="L4268" t="str">
        <f t="shared" si="200"/>
        <v>5043PARK HOLME</v>
      </c>
      <c r="M4268" t="s">
        <v>4671</v>
      </c>
      <c r="N4268" t="s">
        <v>732</v>
      </c>
    </row>
    <row r="4269" spans="1:14">
      <c r="A4269" t="s">
        <v>5124</v>
      </c>
      <c r="B4269" t="s">
        <v>5125</v>
      </c>
      <c r="C4269" t="s">
        <v>112</v>
      </c>
      <c r="D4269">
        <v>1</v>
      </c>
      <c r="E4269">
        <v>0</v>
      </c>
      <c r="F4269">
        <v>2</v>
      </c>
      <c r="H4269" t="s">
        <v>116</v>
      </c>
      <c r="I4269">
        <f t="shared" si="198"/>
        <v>0</v>
      </c>
      <c r="J4269">
        <f t="shared" si="199"/>
        <v>0</v>
      </c>
      <c r="L4269" t="str">
        <f t="shared" si="200"/>
        <v>5042BEDFORD PARK</v>
      </c>
      <c r="M4269" t="s">
        <v>4671</v>
      </c>
      <c r="N4269" t="s">
        <v>732</v>
      </c>
    </row>
    <row r="4270" spans="1:14">
      <c r="A4270" t="s">
        <v>5124</v>
      </c>
      <c r="B4270" t="s">
        <v>5126</v>
      </c>
      <c r="C4270" t="s">
        <v>112</v>
      </c>
      <c r="D4270">
        <v>1</v>
      </c>
      <c r="E4270">
        <v>0</v>
      </c>
      <c r="F4270">
        <v>2</v>
      </c>
      <c r="H4270" t="s">
        <v>116</v>
      </c>
      <c r="I4270">
        <f t="shared" si="198"/>
        <v>0</v>
      </c>
      <c r="J4270">
        <f t="shared" si="199"/>
        <v>0</v>
      </c>
      <c r="L4270" t="str">
        <f t="shared" si="200"/>
        <v>5042CLOVELLY PARK</v>
      </c>
      <c r="M4270" t="s">
        <v>4671</v>
      </c>
      <c r="N4270" t="s">
        <v>732</v>
      </c>
    </row>
    <row r="4271" spans="1:14">
      <c r="A4271" t="s">
        <v>5124</v>
      </c>
      <c r="B4271" t="s">
        <v>5127</v>
      </c>
      <c r="C4271" t="s">
        <v>112</v>
      </c>
      <c r="D4271">
        <v>1</v>
      </c>
      <c r="E4271">
        <v>0</v>
      </c>
      <c r="F4271">
        <v>2</v>
      </c>
      <c r="H4271" t="s">
        <v>116</v>
      </c>
      <c r="I4271">
        <f t="shared" si="198"/>
        <v>0</v>
      </c>
      <c r="J4271">
        <f t="shared" si="199"/>
        <v>0</v>
      </c>
      <c r="L4271" t="str">
        <f t="shared" si="200"/>
        <v>5042FLINDERS UNIVERSITY</v>
      </c>
      <c r="M4271" t="s">
        <v>4671</v>
      </c>
      <c r="N4271" t="s">
        <v>732</v>
      </c>
    </row>
    <row r="4272" spans="1:14">
      <c r="A4272" t="s">
        <v>5124</v>
      </c>
      <c r="B4272" t="s">
        <v>5128</v>
      </c>
      <c r="C4272" t="s">
        <v>112</v>
      </c>
      <c r="D4272">
        <v>1</v>
      </c>
      <c r="E4272">
        <v>0</v>
      </c>
      <c r="F4272">
        <v>2</v>
      </c>
      <c r="H4272" t="s">
        <v>116</v>
      </c>
      <c r="I4272">
        <f t="shared" si="198"/>
        <v>0</v>
      </c>
      <c r="J4272">
        <f t="shared" si="199"/>
        <v>0</v>
      </c>
      <c r="L4272" t="str">
        <f t="shared" si="200"/>
        <v>5042PASADENA</v>
      </c>
      <c r="M4272" t="s">
        <v>4671</v>
      </c>
      <c r="N4272" t="s">
        <v>732</v>
      </c>
    </row>
    <row r="4273" spans="1:14">
      <c r="A4273" t="s">
        <v>5124</v>
      </c>
      <c r="B4273" t="s">
        <v>645</v>
      </c>
      <c r="C4273" t="s">
        <v>112</v>
      </c>
      <c r="D4273">
        <v>1</v>
      </c>
      <c r="E4273">
        <v>0</v>
      </c>
      <c r="F4273">
        <v>2</v>
      </c>
      <c r="H4273" t="s">
        <v>116</v>
      </c>
      <c r="I4273">
        <f t="shared" si="198"/>
        <v>0</v>
      </c>
      <c r="J4273">
        <f t="shared" si="199"/>
        <v>0</v>
      </c>
      <c r="L4273" t="str">
        <f t="shared" si="200"/>
        <v>5042ST MARYS</v>
      </c>
      <c r="M4273" t="s">
        <v>4671</v>
      </c>
      <c r="N4273" t="s">
        <v>732</v>
      </c>
    </row>
    <row r="4274" spans="1:14">
      <c r="A4274" t="s">
        <v>5129</v>
      </c>
      <c r="B4274" t="s">
        <v>5130</v>
      </c>
      <c r="C4274" t="s">
        <v>112</v>
      </c>
      <c r="D4274">
        <v>1</v>
      </c>
      <c r="E4274">
        <v>0</v>
      </c>
      <c r="F4274">
        <v>2</v>
      </c>
      <c r="H4274" t="s">
        <v>116</v>
      </c>
      <c r="I4274">
        <f t="shared" si="198"/>
        <v>0</v>
      </c>
      <c r="J4274">
        <f t="shared" si="199"/>
        <v>0</v>
      </c>
      <c r="L4274" t="str">
        <f t="shared" si="200"/>
        <v>5041COLONEL LIGHT GARDENS</v>
      </c>
      <c r="M4274" t="s">
        <v>4671</v>
      </c>
      <c r="N4274" t="s">
        <v>732</v>
      </c>
    </row>
    <row r="4275" spans="1:14">
      <c r="A4275" t="s">
        <v>5129</v>
      </c>
      <c r="B4275" t="s">
        <v>5131</v>
      </c>
      <c r="C4275" t="s">
        <v>112</v>
      </c>
      <c r="D4275">
        <v>1</v>
      </c>
      <c r="E4275">
        <v>0</v>
      </c>
      <c r="F4275">
        <v>2</v>
      </c>
      <c r="H4275" t="s">
        <v>116</v>
      </c>
      <c r="I4275">
        <f t="shared" si="198"/>
        <v>0</v>
      </c>
      <c r="J4275">
        <f t="shared" si="199"/>
        <v>0</v>
      </c>
      <c r="L4275" t="str">
        <f t="shared" si="200"/>
        <v>5041CUMBERLAND PARK</v>
      </c>
      <c r="M4275" t="s">
        <v>4671</v>
      </c>
      <c r="N4275" t="s">
        <v>732</v>
      </c>
    </row>
    <row r="4276" spans="1:14">
      <c r="A4276" t="s">
        <v>5129</v>
      </c>
      <c r="B4276" t="s">
        <v>5132</v>
      </c>
      <c r="C4276" t="s">
        <v>112</v>
      </c>
      <c r="D4276">
        <v>1</v>
      </c>
      <c r="E4276">
        <v>0</v>
      </c>
      <c r="F4276">
        <v>2</v>
      </c>
      <c r="H4276" t="s">
        <v>116</v>
      </c>
      <c r="I4276">
        <f t="shared" si="198"/>
        <v>0</v>
      </c>
      <c r="J4276">
        <f t="shared" si="199"/>
        <v>0</v>
      </c>
      <c r="L4276" t="str">
        <f t="shared" si="200"/>
        <v>5041DAW PARK</v>
      </c>
      <c r="M4276" t="s">
        <v>4671</v>
      </c>
      <c r="N4276" t="s">
        <v>732</v>
      </c>
    </row>
    <row r="4277" spans="1:14">
      <c r="A4277" t="s">
        <v>5129</v>
      </c>
      <c r="B4277" t="s">
        <v>5133</v>
      </c>
      <c r="C4277" t="s">
        <v>112</v>
      </c>
      <c r="D4277">
        <v>1</v>
      </c>
      <c r="E4277">
        <v>0</v>
      </c>
      <c r="F4277">
        <v>2</v>
      </c>
      <c r="H4277" t="s">
        <v>116</v>
      </c>
      <c r="I4277">
        <f t="shared" si="198"/>
        <v>0</v>
      </c>
      <c r="J4277">
        <f t="shared" si="199"/>
        <v>0</v>
      </c>
      <c r="L4277" t="str">
        <f t="shared" si="200"/>
        <v>5041PANORAMA</v>
      </c>
      <c r="M4277" t="s">
        <v>4671</v>
      </c>
      <c r="N4277" t="s">
        <v>732</v>
      </c>
    </row>
    <row r="4278" spans="1:14">
      <c r="A4278" t="s">
        <v>5129</v>
      </c>
      <c r="B4278" t="s">
        <v>5134</v>
      </c>
      <c r="C4278" t="s">
        <v>112</v>
      </c>
      <c r="D4278">
        <v>1</v>
      </c>
      <c r="E4278">
        <v>0</v>
      </c>
      <c r="F4278">
        <v>2</v>
      </c>
      <c r="H4278" t="s">
        <v>116</v>
      </c>
      <c r="I4278">
        <f t="shared" si="198"/>
        <v>0</v>
      </c>
      <c r="J4278">
        <f t="shared" si="199"/>
        <v>0</v>
      </c>
      <c r="L4278" t="str">
        <f t="shared" si="200"/>
        <v>5041WESTBOURNE PARK</v>
      </c>
      <c r="M4278" t="s">
        <v>4671</v>
      </c>
      <c r="N4278" t="s">
        <v>732</v>
      </c>
    </row>
    <row r="4279" spans="1:14">
      <c r="A4279" t="s">
        <v>5135</v>
      </c>
      <c r="B4279" t="s">
        <v>5136</v>
      </c>
      <c r="C4279" t="s">
        <v>112</v>
      </c>
      <c r="D4279">
        <v>1</v>
      </c>
      <c r="E4279">
        <v>0</v>
      </c>
      <c r="F4279">
        <v>2</v>
      </c>
      <c r="H4279" t="s">
        <v>116</v>
      </c>
      <c r="I4279">
        <f t="shared" si="198"/>
        <v>0</v>
      </c>
      <c r="J4279">
        <f t="shared" si="199"/>
        <v>0</v>
      </c>
      <c r="L4279" t="str">
        <f t="shared" si="200"/>
        <v>5040NOVAR GARDENS</v>
      </c>
      <c r="M4279" t="s">
        <v>5137</v>
      </c>
      <c r="N4279" t="s">
        <v>732</v>
      </c>
    </row>
    <row r="4280" spans="1:14">
      <c r="A4280" t="s">
        <v>5138</v>
      </c>
      <c r="B4280" t="s">
        <v>5139</v>
      </c>
      <c r="C4280" t="s">
        <v>112</v>
      </c>
      <c r="D4280">
        <v>1</v>
      </c>
      <c r="E4280">
        <v>0</v>
      </c>
      <c r="F4280">
        <v>2</v>
      </c>
      <c r="H4280" t="s">
        <v>116</v>
      </c>
      <c r="I4280">
        <f t="shared" si="198"/>
        <v>0</v>
      </c>
      <c r="J4280">
        <f t="shared" si="199"/>
        <v>0</v>
      </c>
      <c r="L4280" t="str">
        <f t="shared" si="200"/>
        <v>5039CLARENCE GARDENS</v>
      </c>
      <c r="M4280" t="s">
        <v>4671</v>
      </c>
      <c r="N4280" t="s">
        <v>732</v>
      </c>
    </row>
    <row r="4281" spans="1:14">
      <c r="A4281" t="s">
        <v>5138</v>
      </c>
      <c r="B4281" t="s">
        <v>5140</v>
      </c>
      <c r="C4281" t="s">
        <v>112</v>
      </c>
      <c r="D4281">
        <v>1</v>
      </c>
      <c r="E4281">
        <v>0</v>
      </c>
      <c r="F4281">
        <v>2</v>
      </c>
      <c r="H4281" t="s">
        <v>116</v>
      </c>
      <c r="I4281">
        <f t="shared" si="198"/>
        <v>0</v>
      </c>
      <c r="J4281">
        <f t="shared" si="199"/>
        <v>0</v>
      </c>
      <c r="L4281" t="str">
        <f t="shared" si="200"/>
        <v>5039EDWARDSTOWN</v>
      </c>
      <c r="M4281" t="s">
        <v>4671</v>
      </c>
      <c r="N4281" t="s">
        <v>732</v>
      </c>
    </row>
    <row r="4282" spans="1:14">
      <c r="A4282" t="s">
        <v>5138</v>
      </c>
      <c r="B4282" t="s">
        <v>5141</v>
      </c>
      <c r="C4282" t="s">
        <v>112</v>
      </c>
      <c r="D4282">
        <v>1</v>
      </c>
      <c r="E4282">
        <v>0</v>
      </c>
      <c r="F4282">
        <v>2</v>
      </c>
      <c r="H4282" t="s">
        <v>116</v>
      </c>
      <c r="I4282">
        <f t="shared" si="198"/>
        <v>0</v>
      </c>
      <c r="J4282">
        <f t="shared" si="199"/>
        <v>0</v>
      </c>
      <c r="L4282" t="str">
        <f t="shared" si="200"/>
        <v>5039MELROSE PARK</v>
      </c>
      <c r="M4282" t="s">
        <v>4671</v>
      </c>
      <c r="N4282" t="s">
        <v>732</v>
      </c>
    </row>
    <row r="4283" spans="1:14">
      <c r="A4283" t="s">
        <v>5138</v>
      </c>
      <c r="B4283" t="s">
        <v>5142</v>
      </c>
      <c r="C4283" t="s">
        <v>112</v>
      </c>
      <c r="D4283">
        <v>1</v>
      </c>
      <c r="E4283">
        <v>0</v>
      </c>
      <c r="F4283">
        <v>2</v>
      </c>
      <c r="H4283" t="s">
        <v>116</v>
      </c>
      <c r="I4283">
        <f t="shared" si="198"/>
        <v>0</v>
      </c>
      <c r="J4283">
        <f t="shared" si="199"/>
        <v>0</v>
      </c>
      <c r="L4283" t="str">
        <f t="shared" si="200"/>
        <v>5039MELROSE PARK DC</v>
      </c>
      <c r="M4283" t="s">
        <v>4671</v>
      </c>
      <c r="N4283" t="s">
        <v>732</v>
      </c>
    </row>
    <row r="4284" spans="1:14">
      <c r="A4284" t="s">
        <v>5143</v>
      </c>
      <c r="B4284" t="s">
        <v>5144</v>
      </c>
      <c r="C4284" t="s">
        <v>112</v>
      </c>
      <c r="D4284">
        <v>1</v>
      </c>
      <c r="E4284">
        <v>0</v>
      </c>
      <c r="F4284">
        <v>2</v>
      </c>
      <c r="H4284" t="s">
        <v>116</v>
      </c>
      <c r="I4284">
        <f t="shared" si="198"/>
        <v>0</v>
      </c>
      <c r="J4284">
        <f t="shared" si="199"/>
        <v>0</v>
      </c>
      <c r="L4284" t="str">
        <f t="shared" si="200"/>
        <v>5038CAMDEN PARK</v>
      </c>
      <c r="M4284" t="s">
        <v>4671</v>
      </c>
      <c r="N4284" t="s">
        <v>732</v>
      </c>
    </row>
    <row r="4285" spans="1:14">
      <c r="A4285" t="s">
        <v>5143</v>
      </c>
      <c r="B4285" t="s">
        <v>5145</v>
      </c>
      <c r="C4285" t="s">
        <v>112</v>
      </c>
      <c r="D4285">
        <v>1</v>
      </c>
      <c r="E4285">
        <v>0</v>
      </c>
      <c r="F4285">
        <v>2</v>
      </c>
      <c r="H4285" t="s">
        <v>116</v>
      </c>
      <c r="I4285">
        <f t="shared" si="198"/>
        <v>0</v>
      </c>
      <c r="J4285">
        <f t="shared" si="199"/>
        <v>0</v>
      </c>
      <c r="L4285" t="str">
        <f t="shared" si="200"/>
        <v>5038PLYMPTON</v>
      </c>
      <c r="M4285" t="s">
        <v>4671</v>
      </c>
      <c r="N4285" t="s">
        <v>732</v>
      </c>
    </row>
    <row r="4286" spans="1:14">
      <c r="A4286" t="s">
        <v>5143</v>
      </c>
      <c r="B4286" t="s">
        <v>5146</v>
      </c>
      <c r="C4286" t="s">
        <v>112</v>
      </c>
      <c r="D4286">
        <v>1</v>
      </c>
      <c r="E4286">
        <v>0</v>
      </c>
      <c r="F4286">
        <v>2</v>
      </c>
      <c r="H4286" t="s">
        <v>116</v>
      </c>
      <c r="I4286">
        <f t="shared" si="198"/>
        <v>0</v>
      </c>
      <c r="J4286">
        <f t="shared" si="199"/>
        <v>0</v>
      </c>
      <c r="L4286" t="str">
        <f t="shared" si="200"/>
        <v>5038PLYMPTON PARK</v>
      </c>
      <c r="M4286" t="s">
        <v>4671</v>
      </c>
      <c r="N4286" t="s">
        <v>732</v>
      </c>
    </row>
    <row r="4287" spans="1:14">
      <c r="A4287" t="s">
        <v>5143</v>
      </c>
      <c r="B4287" t="s">
        <v>5147</v>
      </c>
      <c r="C4287" t="s">
        <v>112</v>
      </c>
      <c r="D4287">
        <v>1</v>
      </c>
      <c r="E4287">
        <v>0</v>
      </c>
      <c r="F4287">
        <v>2</v>
      </c>
      <c r="H4287" t="s">
        <v>116</v>
      </c>
      <c r="I4287">
        <f t="shared" si="198"/>
        <v>0</v>
      </c>
      <c r="J4287">
        <f t="shared" si="199"/>
        <v>0</v>
      </c>
      <c r="L4287" t="str">
        <f t="shared" si="200"/>
        <v>5038SOUTH PLYMPTON</v>
      </c>
      <c r="M4287" t="s">
        <v>4671</v>
      </c>
      <c r="N4287" t="s">
        <v>732</v>
      </c>
    </row>
    <row r="4288" spans="1:14">
      <c r="A4288" t="s">
        <v>5148</v>
      </c>
      <c r="B4288" t="s">
        <v>5149</v>
      </c>
      <c r="C4288" t="s">
        <v>112</v>
      </c>
      <c r="D4288">
        <v>1</v>
      </c>
      <c r="E4288">
        <v>0</v>
      </c>
      <c r="F4288">
        <v>2</v>
      </c>
      <c r="H4288" t="s">
        <v>116</v>
      </c>
      <c r="I4288">
        <f t="shared" si="198"/>
        <v>0</v>
      </c>
      <c r="J4288">
        <f t="shared" si="199"/>
        <v>0</v>
      </c>
      <c r="L4288" t="str">
        <f t="shared" si="200"/>
        <v>5037GLANDORE</v>
      </c>
      <c r="M4288" t="s">
        <v>4671</v>
      </c>
      <c r="N4288" t="s">
        <v>732</v>
      </c>
    </row>
    <row r="4289" spans="1:14">
      <c r="A4289" t="s">
        <v>5148</v>
      </c>
      <c r="B4289" t="s">
        <v>5150</v>
      </c>
      <c r="C4289" t="s">
        <v>112</v>
      </c>
      <c r="D4289">
        <v>1</v>
      </c>
      <c r="E4289">
        <v>0</v>
      </c>
      <c r="F4289">
        <v>2</v>
      </c>
      <c r="H4289" t="s">
        <v>116</v>
      </c>
      <c r="I4289">
        <f t="shared" si="198"/>
        <v>0</v>
      </c>
      <c r="J4289">
        <f t="shared" si="199"/>
        <v>0</v>
      </c>
      <c r="L4289" t="str">
        <f t="shared" si="200"/>
        <v>5037KURRALTA PARK</v>
      </c>
      <c r="M4289" t="s">
        <v>4671</v>
      </c>
      <c r="N4289" t="s">
        <v>732</v>
      </c>
    </row>
    <row r="4290" spans="1:14">
      <c r="A4290" t="s">
        <v>5148</v>
      </c>
      <c r="B4290" t="s">
        <v>5151</v>
      </c>
      <c r="C4290" t="s">
        <v>112</v>
      </c>
      <c r="D4290">
        <v>1</v>
      </c>
      <c r="E4290">
        <v>0</v>
      </c>
      <c r="F4290">
        <v>2</v>
      </c>
      <c r="H4290" t="s">
        <v>116</v>
      </c>
      <c r="I4290">
        <f t="shared" ref="I4290:I4353" si="201">IF(ISERROR(VLOOKUP(A4290,SelPostCode,1,FALSE)),0,1)</f>
        <v>0</v>
      </c>
      <c r="J4290">
        <f t="shared" ref="J4290:J4353" si="202">IF(I4290=0,0,IF(ISERROR(VLOOKUP(B4290,SelSuburb,1,FALSE)),0,1))</f>
        <v>0</v>
      </c>
      <c r="L4290" t="str">
        <f t="shared" ref="L4290:L4353" si="203">CONCATENATE(A4290,B4290)</f>
        <v>5037NETLEY</v>
      </c>
      <c r="M4290" t="s">
        <v>4671</v>
      </c>
      <c r="N4290" t="s">
        <v>732</v>
      </c>
    </row>
    <row r="4291" spans="1:14">
      <c r="A4291" t="s">
        <v>5148</v>
      </c>
      <c r="B4291" t="s">
        <v>5152</v>
      </c>
      <c r="C4291" t="s">
        <v>112</v>
      </c>
      <c r="D4291">
        <v>1</v>
      </c>
      <c r="E4291">
        <v>0</v>
      </c>
      <c r="F4291">
        <v>2</v>
      </c>
      <c r="H4291" t="s">
        <v>116</v>
      </c>
      <c r="I4291">
        <f t="shared" si="201"/>
        <v>0</v>
      </c>
      <c r="J4291">
        <f t="shared" si="202"/>
        <v>0</v>
      </c>
      <c r="L4291" t="str">
        <f t="shared" si="203"/>
        <v>5037NORTH PLYMPTON</v>
      </c>
      <c r="M4291" t="s">
        <v>4671</v>
      </c>
      <c r="N4291" t="s">
        <v>732</v>
      </c>
    </row>
    <row r="4292" spans="1:14">
      <c r="A4292" t="s">
        <v>5153</v>
      </c>
      <c r="B4292" t="s">
        <v>5154</v>
      </c>
      <c r="C4292" t="s">
        <v>112</v>
      </c>
      <c r="D4292">
        <v>1</v>
      </c>
      <c r="E4292">
        <v>0</v>
      </c>
      <c r="F4292">
        <v>2</v>
      </c>
      <c r="H4292" t="s">
        <v>116</v>
      </c>
      <c r="I4292">
        <f t="shared" si="201"/>
        <v>0</v>
      </c>
      <c r="J4292">
        <f t="shared" si="202"/>
        <v>0</v>
      </c>
      <c r="L4292" t="str">
        <f t="shared" si="203"/>
        <v>5035ASHFORD</v>
      </c>
      <c r="M4292" t="s">
        <v>4428</v>
      </c>
      <c r="N4292" t="s">
        <v>732</v>
      </c>
    </row>
    <row r="4293" spans="1:14">
      <c r="A4293" t="s">
        <v>5153</v>
      </c>
      <c r="B4293" t="s">
        <v>5155</v>
      </c>
      <c r="C4293" t="s">
        <v>112</v>
      </c>
      <c r="D4293">
        <v>1</v>
      </c>
      <c r="E4293">
        <v>0</v>
      </c>
      <c r="F4293">
        <v>2</v>
      </c>
      <c r="H4293" t="s">
        <v>116</v>
      </c>
      <c r="I4293">
        <f t="shared" si="201"/>
        <v>0</v>
      </c>
      <c r="J4293">
        <f t="shared" si="202"/>
        <v>0</v>
      </c>
      <c r="L4293" t="str">
        <f t="shared" si="203"/>
        <v>5035BLACK FOREST</v>
      </c>
      <c r="M4293" t="s">
        <v>4428</v>
      </c>
      <c r="N4293" t="s">
        <v>732</v>
      </c>
    </row>
    <row r="4294" spans="1:14">
      <c r="A4294" t="s">
        <v>5153</v>
      </c>
      <c r="B4294" t="s">
        <v>5156</v>
      </c>
      <c r="C4294" t="s">
        <v>112</v>
      </c>
      <c r="D4294">
        <v>1</v>
      </c>
      <c r="E4294">
        <v>0</v>
      </c>
      <c r="F4294">
        <v>2</v>
      </c>
      <c r="H4294" t="s">
        <v>116</v>
      </c>
      <c r="I4294">
        <f t="shared" si="201"/>
        <v>0</v>
      </c>
      <c r="J4294">
        <f t="shared" si="202"/>
        <v>0</v>
      </c>
      <c r="L4294" t="str">
        <f t="shared" si="203"/>
        <v>5035EVERARD PARK</v>
      </c>
      <c r="M4294" t="s">
        <v>4428</v>
      </c>
      <c r="N4294" t="s">
        <v>732</v>
      </c>
    </row>
    <row r="4295" spans="1:14">
      <c r="A4295" t="s">
        <v>5153</v>
      </c>
      <c r="B4295" t="s">
        <v>5157</v>
      </c>
      <c r="C4295" t="s">
        <v>112</v>
      </c>
      <c r="D4295">
        <v>1</v>
      </c>
      <c r="E4295">
        <v>0</v>
      </c>
      <c r="F4295">
        <v>2</v>
      </c>
      <c r="H4295" t="s">
        <v>116</v>
      </c>
      <c r="I4295">
        <f t="shared" si="201"/>
        <v>0</v>
      </c>
      <c r="J4295">
        <f t="shared" si="202"/>
        <v>0</v>
      </c>
      <c r="L4295" t="str">
        <f t="shared" si="203"/>
        <v>5035FORESTVILLE</v>
      </c>
      <c r="M4295" t="s">
        <v>4428</v>
      </c>
      <c r="N4295" t="s">
        <v>732</v>
      </c>
    </row>
    <row r="4296" spans="1:14">
      <c r="A4296" t="s">
        <v>5153</v>
      </c>
      <c r="B4296" t="s">
        <v>5158</v>
      </c>
      <c r="C4296" t="s">
        <v>112</v>
      </c>
      <c r="D4296">
        <v>1</v>
      </c>
      <c r="E4296">
        <v>0</v>
      </c>
      <c r="F4296">
        <v>2</v>
      </c>
      <c r="H4296" t="s">
        <v>116</v>
      </c>
      <c r="I4296">
        <f t="shared" si="201"/>
        <v>0</v>
      </c>
      <c r="J4296">
        <f t="shared" si="202"/>
        <v>0</v>
      </c>
      <c r="L4296" t="str">
        <f t="shared" si="203"/>
        <v>5035KESWICK</v>
      </c>
      <c r="M4296" t="s">
        <v>4428</v>
      </c>
      <c r="N4296" t="s">
        <v>732</v>
      </c>
    </row>
    <row r="4297" spans="1:14">
      <c r="A4297" t="s">
        <v>5153</v>
      </c>
      <c r="B4297" t="s">
        <v>5159</v>
      </c>
      <c r="C4297" t="s">
        <v>112</v>
      </c>
      <c r="D4297">
        <v>1</v>
      </c>
      <c r="E4297">
        <v>0</v>
      </c>
      <c r="F4297">
        <v>2</v>
      </c>
      <c r="H4297" t="s">
        <v>116</v>
      </c>
      <c r="I4297">
        <f t="shared" si="201"/>
        <v>0</v>
      </c>
      <c r="J4297">
        <f t="shared" si="202"/>
        <v>0</v>
      </c>
      <c r="L4297" t="str">
        <f t="shared" si="203"/>
        <v>5035KESWICK TERMINAL</v>
      </c>
      <c r="M4297" t="s">
        <v>4428</v>
      </c>
      <c r="N4297" t="s">
        <v>732</v>
      </c>
    </row>
    <row r="4298" spans="1:14">
      <c r="A4298" t="s">
        <v>5160</v>
      </c>
      <c r="B4298" t="s">
        <v>5161</v>
      </c>
      <c r="C4298" t="s">
        <v>112</v>
      </c>
      <c r="D4298">
        <v>1</v>
      </c>
      <c r="E4298">
        <v>0</v>
      </c>
      <c r="F4298">
        <v>2</v>
      </c>
      <c r="H4298" t="s">
        <v>116</v>
      </c>
      <c r="I4298">
        <f t="shared" si="201"/>
        <v>0</v>
      </c>
      <c r="J4298">
        <f t="shared" si="202"/>
        <v>0</v>
      </c>
      <c r="L4298" t="str">
        <f t="shared" si="203"/>
        <v>5034CLARENCE PARK</v>
      </c>
      <c r="M4298" t="s">
        <v>4428</v>
      </c>
      <c r="N4298" t="s">
        <v>732</v>
      </c>
    </row>
    <row r="4299" spans="1:14">
      <c r="A4299" t="s">
        <v>5160</v>
      </c>
      <c r="B4299" t="s">
        <v>1029</v>
      </c>
      <c r="C4299" t="s">
        <v>112</v>
      </c>
      <c r="D4299">
        <v>1</v>
      </c>
      <c r="E4299">
        <v>0</v>
      </c>
      <c r="F4299">
        <v>2</v>
      </c>
      <c r="H4299" t="s">
        <v>116</v>
      </c>
      <c r="I4299">
        <f t="shared" si="201"/>
        <v>0</v>
      </c>
      <c r="J4299">
        <f t="shared" si="202"/>
        <v>0</v>
      </c>
      <c r="L4299" t="str">
        <f t="shared" si="203"/>
        <v>5034GOODWOOD</v>
      </c>
      <c r="M4299" t="s">
        <v>4428</v>
      </c>
      <c r="N4299" t="s">
        <v>732</v>
      </c>
    </row>
    <row r="4300" spans="1:14">
      <c r="A4300" t="s">
        <v>5160</v>
      </c>
      <c r="B4300" t="s">
        <v>3256</v>
      </c>
      <c r="C4300" t="s">
        <v>112</v>
      </c>
      <c r="D4300">
        <v>1</v>
      </c>
      <c r="E4300">
        <v>0</v>
      </c>
      <c r="F4300">
        <v>2</v>
      </c>
      <c r="H4300" t="s">
        <v>116</v>
      </c>
      <c r="I4300">
        <f t="shared" si="201"/>
        <v>0</v>
      </c>
      <c r="J4300">
        <f t="shared" si="202"/>
        <v>0</v>
      </c>
      <c r="L4300" t="str">
        <f t="shared" si="203"/>
        <v>5034KINGS PARK</v>
      </c>
      <c r="M4300" t="s">
        <v>4428</v>
      </c>
      <c r="N4300" t="s">
        <v>732</v>
      </c>
    </row>
    <row r="4301" spans="1:14">
      <c r="A4301" t="s">
        <v>5160</v>
      </c>
      <c r="B4301" t="s">
        <v>5162</v>
      </c>
      <c r="C4301" t="s">
        <v>112</v>
      </c>
      <c r="D4301">
        <v>1</v>
      </c>
      <c r="E4301">
        <v>0</v>
      </c>
      <c r="F4301">
        <v>2</v>
      </c>
      <c r="H4301" t="s">
        <v>116</v>
      </c>
      <c r="I4301">
        <f t="shared" si="201"/>
        <v>0</v>
      </c>
      <c r="J4301">
        <f t="shared" si="202"/>
        <v>0</v>
      </c>
      <c r="L4301" t="str">
        <f t="shared" si="203"/>
        <v>5034MILLSWOOD</v>
      </c>
      <c r="M4301" t="s">
        <v>4428</v>
      </c>
      <c r="N4301" t="s">
        <v>732</v>
      </c>
    </row>
    <row r="4302" spans="1:14">
      <c r="A4302" t="s">
        <v>5160</v>
      </c>
      <c r="B4302" t="s">
        <v>5163</v>
      </c>
      <c r="C4302" t="s">
        <v>112</v>
      </c>
      <c r="D4302">
        <v>1</v>
      </c>
      <c r="E4302">
        <v>0</v>
      </c>
      <c r="F4302">
        <v>2</v>
      </c>
      <c r="H4302" t="s">
        <v>116</v>
      </c>
      <c r="I4302">
        <f t="shared" si="201"/>
        <v>0</v>
      </c>
      <c r="J4302">
        <f t="shared" si="202"/>
        <v>0</v>
      </c>
      <c r="L4302" t="str">
        <f t="shared" si="203"/>
        <v>5034WAYVILLE</v>
      </c>
      <c r="M4302" t="s">
        <v>4428</v>
      </c>
      <c r="N4302" t="s">
        <v>732</v>
      </c>
    </row>
    <row r="4303" spans="1:14">
      <c r="A4303" t="s">
        <v>5164</v>
      </c>
      <c r="B4303" t="s">
        <v>5165</v>
      </c>
      <c r="C4303" t="s">
        <v>112</v>
      </c>
      <c r="D4303">
        <v>1</v>
      </c>
      <c r="E4303">
        <v>0</v>
      </c>
      <c r="F4303">
        <v>2</v>
      </c>
      <c r="H4303" t="s">
        <v>116</v>
      </c>
      <c r="I4303">
        <f t="shared" si="201"/>
        <v>0</v>
      </c>
      <c r="J4303">
        <f t="shared" si="202"/>
        <v>0</v>
      </c>
      <c r="L4303" t="str">
        <f t="shared" si="203"/>
        <v>5033COWANDILLA</v>
      </c>
      <c r="M4303" t="s">
        <v>5137</v>
      </c>
      <c r="N4303" t="s">
        <v>732</v>
      </c>
    </row>
    <row r="4304" spans="1:14">
      <c r="A4304" t="s">
        <v>5164</v>
      </c>
      <c r="B4304" t="s">
        <v>2870</v>
      </c>
      <c r="C4304" t="s">
        <v>112</v>
      </c>
      <c r="D4304">
        <v>1</v>
      </c>
      <c r="E4304">
        <v>0</v>
      </c>
      <c r="F4304">
        <v>2</v>
      </c>
      <c r="H4304" t="s">
        <v>116</v>
      </c>
      <c r="I4304">
        <f t="shared" si="201"/>
        <v>0</v>
      </c>
      <c r="J4304">
        <f t="shared" si="202"/>
        <v>0</v>
      </c>
      <c r="L4304" t="str">
        <f t="shared" si="203"/>
        <v>5033HILTON</v>
      </c>
      <c r="M4304" t="s">
        <v>5137</v>
      </c>
      <c r="N4304" t="s">
        <v>732</v>
      </c>
    </row>
    <row r="4305" spans="1:14">
      <c r="A4305" t="s">
        <v>5164</v>
      </c>
      <c r="B4305" t="s">
        <v>5166</v>
      </c>
      <c r="C4305" t="s">
        <v>112</v>
      </c>
      <c r="D4305">
        <v>1</v>
      </c>
      <c r="E4305">
        <v>0</v>
      </c>
      <c r="F4305">
        <v>2</v>
      </c>
      <c r="H4305" t="s">
        <v>116</v>
      </c>
      <c r="I4305">
        <f t="shared" si="201"/>
        <v>0</v>
      </c>
      <c r="J4305">
        <f t="shared" si="202"/>
        <v>0</v>
      </c>
      <c r="L4305" t="str">
        <f t="shared" si="203"/>
        <v>5033HILTON PLAZA</v>
      </c>
      <c r="M4305" t="s">
        <v>5137</v>
      </c>
      <c r="N4305" t="s">
        <v>732</v>
      </c>
    </row>
    <row r="4306" spans="1:14">
      <c r="A4306" t="s">
        <v>5164</v>
      </c>
      <c r="B4306" t="s">
        <v>5167</v>
      </c>
      <c r="C4306" t="s">
        <v>112</v>
      </c>
      <c r="D4306">
        <v>1</v>
      </c>
      <c r="E4306">
        <v>0</v>
      </c>
      <c r="F4306">
        <v>2</v>
      </c>
      <c r="H4306" t="s">
        <v>116</v>
      </c>
      <c r="I4306">
        <f t="shared" si="201"/>
        <v>0</v>
      </c>
      <c r="J4306">
        <f t="shared" si="202"/>
        <v>0</v>
      </c>
      <c r="L4306" t="str">
        <f t="shared" si="203"/>
        <v>5033MARLESTON</v>
      </c>
      <c r="M4306" t="s">
        <v>5137</v>
      </c>
      <c r="N4306" t="s">
        <v>732</v>
      </c>
    </row>
    <row r="4307" spans="1:14">
      <c r="A4307" t="s">
        <v>5164</v>
      </c>
      <c r="B4307" t="s">
        <v>5168</v>
      </c>
      <c r="C4307" t="s">
        <v>112</v>
      </c>
      <c r="D4307">
        <v>1</v>
      </c>
      <c r="E4307">
        <v>0</v>
      </c>
      <c r="F4307">
        <v>2</v>
      </c>
      <c r="H4307" t="s">
        <v>116</v>
      </c>
      <c r="I4307">
        <f t="shared" si="201"/>
        <v>0</v>
      </c>
      <c r="J4307">
        <f t="shared" si="202"/>
        <v>0</v>
      </c>
      <c r="L4307" t="str">
        <f t="shared" si="203"/>
        <v>5033MARLESTON DC</v>
      </c>
      <c r="M4307" t="s">
        <v>5137</v>
      </c>
      <c r="N4307" t="s">
        <v>732</v>
      </c>
    </row>
    <row r="4308" spans="1:14">
      <c r="A4308" t="s">
        <v>5164</v>
      </c>
      <c r="B4308" t="s">
        <v>978</v>
      </c>
      <c r="C4308" t="s">
        <v>112</v>
      </c>
      <c r="D4308">
        <v>1</v>
      </c>
      <c r="E4308">
        <v>0</v>
      </c>
      <c r="F4308">
        <v>2</v>
      </c>
      <c r="H4308" t="s">
        <v>116</v>
      </c>
      <c r="I4308">
        <f t="shared" si="201"/>
        <v>0</v>
      </c>
      <c r="J4308">
        <f t="shared" si="202"/>
        <v>0</v>
      </c>
      <c r="L4308" t="str">
        <f t="shared" si="203"/>
        <v>5033RICHMOND</v>
      </c>
      <c r="M4308" t="s">
        <v>5137</v>
      </c>
      <c r="N4308" t="s">
        <v>732</v>
      </c>
    </row>
    <row r="4309" spans="1:14">
      <c r="A4309" t="s">
        <v>5164</v>
      </c>
      <c r="B4309" t="s">
        <v>5169</v>
      </c>
      <c r="C4309" t="s">
        <v>112</v>
      </c>
      <c r="D4309">
        <v>1</v>
      </c>
      <c r="E4309">
        <v>0</v>
      </c>
      <c r="F4309">
        <v>2</v>
      </c>
      <c r="H4309" t="s">
        <v>116</v>
      </c>
      <c r="I4309">
        <f t="shared" si="201"/>
        <v>0</v>
      </c>
      <c r="J4309">
        <f t="shared" si="202"/>
        <v>0</v>
      </c>
      <c r="L4309" t="str">
        <f t="shared" si="203"/>
        <v>5033WEST RICHMOND</v>
      </c>
      <c r="M4309" t="s">
        <v>5137</v>
      </c>
      <c r="N4309" t="s">
        <v>732</v>
      </c>
    </row>
    <row r="4310" spans="1:14">
      <c r="A4310" t="s">
        <v>5170</v>
      </c>
      <c r="B4310" t="s">
        <v>5171</v>
      </c>
      <c r="C4310" t="s">
        <v>112</v>
      </c>
      <c r="D4310">
        <v>1</v>
      </c>
      <c r="E4310">
        <v>0</v>
      </c>
      <c r="F4310">
        <v>2</v>
      </c>
      <c r="H4310" t="s">
        <v>116</v>
      </c>
      <c r="I4310">
        <f t="shared" si="201"/>
        <v>0</v>
      </c>
      <c r="J4310">
        <f t="shared" si="202"/>
        <v>0</v>
      </c>
      <c r="L4310" t="str">
        <f t="shared" si="203"/>
        <v>5032BROOKLYN PARK</v>
      </c>
      <c r="M4310" t="s">
        <v>5137</v>
      </c>
      <c r="N4310" t="s">
        <v>732</v>
      </c>
    </row>
    <row r="4311" spans="1:14">
      <c r="A4311" t="s">
        <v>5170</v>
      </c>
      <c r="B4311" t="s">
        <v>5172</v>
      </c>
      <c r="C4311" t="s">
        <v>112</v>
      </c>
      <c r="D4311">
        <v>1</v>
      </c>
      <c r="E4311">
        <v>0</v>
      </c>
      <c r="F4311">
        <v>2</v>
      </c>
      <c r="H4311" t="s">
        <v>116</v>
      </c>
      <c r="I4311">
        <f t="shared" si="201"/>
        <v>0</v>
      </c>
      <c r="J4311">
        <f t="shared" si="202"/>
        <v>0</v>
      </c>
      <c r="L4311" t="str">
        <f t="shared" si="203"/>
        <v>5032LOCKLEYS</v>
      </c>
      <c r="M4311" t="s">
        <v>5137</v>
      </c>
      <c r="N4311" t="s">
        <v>732</v>
      </c>
    </row>
    <row r="4312" spans="1:14">
      <c r="A4312" t="s">
        <v>5170</v>
      </c>
      <c r="B4312" t="s">
        <v>5173</v>
      </c>
      <c r="C4312" t="s">
        <v>112</v>
      </c>
      <c r="D4312">
        <v>1</v>
      </c>
      <c r="E4312">
        <v>0</v>
      </c>
      <c r="F4312">
        <v>2</v>
      </c>
      <c r="H4312" t="s">
        <v>116</v>
      </c>
      <c r="I4312">
        <f t="shared" si="201"/>
        <v>0</v>
      </c>
      <c r="J4312">
        <f t="shared" si="202"/>
        <v>0</v>
      </c>
      <c r="L4312" t="str">
        <f t="shared" si="203"/>
        <v>5032UNDERDALE</v>
      </c>
      <c r="M4312" t="s">
        <v>5137</v>
      </c>
      <c r="N4312" t="s">
        <v>732</v>
      </c>
    </row>
    <row r="4313" spans="1:14">
      <c r="A4313" t="s">
        <v>5174</v>
      </c>
      <c r="B4313" t="s">
        <v>5175</v>
      </c>
      <c r="C4313" t="s">
        <v>112</v>
      </c>
      <c r="D4313">
        <v>1</v>
      </c>
      <c r="E4313">
        <v>0</v>
      </c>
      <c r="F4313">
        <v>2</v>
      </c>
      <c r="H4313" t="s">
        <v>116</v>
      </c>
      <c r="I4313">
        <f t="shared" si="201"/>
        <v>0</v>
      </c>
      <c r="J4313">
        <f t="shared" si="202"/>
        <v>0</v>
      </c>
      <c r="L4313" t="str">
        <f t="shared" si="203"/>
        <v>5031MILE END</v>
      </c>
      <c r="M4313" t="s">
        <v>5137</v>
      </c>
      <c r="N4313" t="s">
        <v>732</v>
      </c>
    </row>
    <row r="4314" spans="1:14">
      <c r="A4314" t="s">
        <v>5174</v>
      </c>
      <c r="B4314" t="s">
        <v>5176</v>
      </c>
      <c r="C4314" t="s">
        <v>112</v>
      </c>
      <c r="D4314">
        <v>1</v>
      </c>
      <c r="E4314">
        <v>0</v>
      </c>
      <c r="F4314">
        <v>2</v>
      </c>
      <c r="H4314" t="s">
        <v>116</v>
      </c>
      <c r="I4314">
        <f t="shared" si="201"/>
        <v>0</v>
      </c>
      <c r="J4314">
        <f t="shared" si="202"/>
        <v>0</v>
      </c>
      <c r="L4314" t="str">
        <f t="shared" si="203"/>
        <v>5031MILE END SOUTH</v>
      </c>
      <c r="M4314" t="s">
        <v>5137</v>
      </c>
      <c r="N4314" t="s">
        <v>732</v>
      </c>
    </row>
    <row r="4315" spans="1:14">
      <c r="A4315" t="s">
        <v>5174</v>
      </c>
      <c r="B4315" t="s">
        <v>5177</v>
      </c>
      <c r="C4315" t="s">
        <v>112</v>
      </c>
      <c r="D4315">
        <v>1</v>
      </c>
      <c r="E4315">
        <v>0</v>
      </c>
      <c r="F4315">
        <v>2</v>
      </c>
      <c r="H4315" t="s">
        <v>116</v>
      </c>
      <c r="I4315">
        <f t="shared" si="201"/>
        <v>0</v>
      </c>
      <c r="J4315">
        <f t="shared" si="202"/>
        <v>0</v>
      </c>
      <c r="L4315" t="str">
        <f t="shared" si="203"/>
        <v>5031THEBARTON</v>
      </c>
      <c r="M4315" t="s">
        <v>5137</v>
      </c>
      <c r="N4315" t="s">
        <v>732</v>
      </c>
    </row>
    <row r="4316" spans="1:14">
      <c r="A4316" t="s">
        <v>5174</v>
      </c>
      <c r="B4316" t="s">
        <v>5178</v>
      </c>
      <c r="C4316" t="s">
        <v>112</v>
      </c>
      <c r="D4316">
        <v>1</v>
      </c>
      <c r="E4316">
        <v>0</v>
      </c>
      <c r="F4316">
        <v>2</v>
      </c>
      <c r="H4316" t="s">
        <v>116</v>
      </c>
      <c r="I4316">
        <f t="shared" si="201"/>
        <v>0</v>
      </c>
      <c r="J4316">
        <f t="shared" si="202"/>
        <v>0</v>
      </c>
      <c r="L4316" t="str">
        <f t="shared" si="203"/>
        <v>5031TORRENSVILLE</v>
      </c>
      <c r="M4316" t="s">
        <v>5137</v>
      </c>
      <c r="N4316" t="s">
        <v>732</v>
      </c>
    </row>
    <row r="4317" spans="1:14">
      <c r="A4317" t="s">
        <v>5174</v>
      </c>
      <c r="B4317" t="s">
        <v>5179</v>
      </c>
      <c r="C4317" t="s">
        <v>112</v>
      </c>
      <c r="D4317">
        <v>1</v>
      </c>
      <c r="E4317">
        <v>0</v>
      </c>
      <c r="F4317">
        <v>2</v>
      </c>
      <c r="H4317" t="s">
        <v>116</v>
      </c>
      <c r="I4317">
        <f t="shared" si="201"/>
        <v>0</v>
      </c>
      <c r="J4317">
        <f t="shared" si="202"/>
        <v>0</v>
      </c>
      <c r="L4317" t="str">
        <f t="shared" si="203"/>
        <v>5031TORRENSVILLE PLAZA</v>
      </c>
      <c r="M4317" t="s">
        <v>5137</v>
      </c>
      <c r="N4317" t="s">
        <v>732</v>
      </c>
    </row>
    <row r="4318" spans="1:14">
      <c r="A4318" t="s">
        <v>5180</v>
      </c>
      <c r="B4318" t="s">
        <v>5181</v>
      </c>
      <c r="C4318" t="s">
        <v>112</v>
      </c>
      <c r="D4318">
        <v>1</v>
      </c>
      <c r="E4318">
        <v>0</v>
      </c>
      <c r="F4318">
        <v>2</v>
      </c>
      <c r="H4318" t="s">
        <v>116</v>
      </c>
      <c r="I4318">
        <f t="shared" si="201"/>
        <v>0</v>
      </c>
      <c r="J4318">
        <f t="shared" si="202"/>
        <v>0</v>
      </c>
      <c r="L4318" t="str">
        <f t="shared" si="203"/>
        <v>5025FLINDERS PARK</v>
      </c>
      <c r="M4318" t="s">
        <v>5137</v>
      </c>
      <c r="N4318" t="s">
        <v>732</v>
      </c>
    </row>
    <row r="4319" spans="1:14">
      <c r="A4319" t="s">
        <v>5180</v>
      </c>
      <c r="B4319" t="s">
        <v>5182</v>
      </c>
      <c r="C4319" t="s">
        <v>112</v>
      </c>
      <c r="D4319">
        <v>1</v>
      </c>
      <c r="E4319">
        <v>0</v>
      </c>
      <c r="F4319">
        <v>2</v>
      </c>
      <c r="H4319" t="s">
        <v>116</v>
      </c>
      <c r="I4319">
        <f t="shared" si="201"/>
        <v>0</v>
      </c>
      <c r="J4319">
        <f t="shared" si="202"/>
        <v>0</v>
      </c>
      <c r="L4319" t="str">
        <f t="shared" si="203"/>
        <v>5025KIDMAN PARK</v>
      </c>
      <c r="M4319" t="s">
        <v>5137</v>
      </c>
      <c r="N4319" t="s">
        <v>732</v>
      </c>
    </row>
    <row r="4320" spans="1:14">
      <c r="A4320" t="s">
        <v>5183</v>
      </c>
      <c r="B4320" t="s">
        <v>5184</v>
      </c>
      <c r="C4320" t="s">
        <v>112</v>
      </c>
      <c r="D4320">
        <v>1</v>
      </c>
      <c r="E4320">
        <v>0</v>
      </c>
      <c r="F4320">
        <v>2</v>
      </c>
      <c r="H4320" t="s">
        <v>116</v>
      </c>
      <c r="I4320">
        <f t="shared" si="201"/>
        <v>0</v>
      </c>
      <c r="J4320">
        <f t="shared" si="202"/>
        <v>0</v>
      </c>
      <c r="L4320" t="str">
        <f t="shared" si="203"/>
        <v>5024FULHAM</v>
      </c>
      <c r="M4320" t="s">
        <v>5137</v>
      </c>
      <c r="N4320" t="s">
        <v>732</v>
      </c>
    </row>
    <row r="4321" spans="1:14">
      <c r="A4321" t="s">
        <v>5183</v>
      </c>
      <c r="B4321" t="s">
        <v>5185</v>
      </c>
      <c r="C4321" t="s">
        <v>112</v>
      </c>
      <c r="D4321">
        <v>1</v>
      </c>
      <c r="E4321">
        <v>0</v>
      </c>
      <c r="F4321">
        <v>2</v>
      </c>
      <c r="H4321" t="s">
        <v>116</v>
      </c>
      <c r="I4321">
        <f t="shared" si="201"/>
        <v>0</v>
      </c>
      <c r="J4321">
        <f t="shared" si="202"/>
        <v>0</v>
      </c>
      <c r="L4321" t="str">
        <f t="shared" si="203"/>
        <v>5024FULHAM GARDENS</v>
      </c>
      <c r="M4321" t="s">
        <v>5137</v>
      </c>
      <c r="N4321" t="s">
        <v>732</v>
      </c>
    </row>
    <row r="4322" spans="1:14">
      <c r="A4322" t="s">
        <v>5183</v>
      </c>
      <c r="B4322" t="s">
        <v>1848</v>
      </c>
      <c r="C4322" t="s">
        <v>112</v>
      </c>
      <c r="D4322">
        <v>1</v>
      </c>
      <c r="E4322">
        <v>0</v>
      </c>
      <c r="F4322">
        <v>2</v>
      </c>
      <c r="H4322" t="s">
        <v>116</v>
      </c>
      <c r="I4322">
        <f t="shared" si="201"/>
        <v>0</v>
      </c>
      <c r="J4322">
        <f t="shared" si="202"/>
        <v>0</v>
      </c>
      <c r="L4322" t="str">
        <f t="shared" si="203"/>
        <v>5024WEST BEACH</v>
      </c>
      <c r="M4322" t="s">
        <v>5137</v>
      </c>
      <c r="N4322" t="s">
        <v>732</v>
      </c>
    </row>
    <row r="4323" spans="1:14">
      <c r="A4323" t="s">
        <v>5186</v>
      </c>
      <c r="B4323" t="s">
        <v>5187</v>
      </c>
      <c r="C4323" t="s">
        <v>112</v>
      </c>
      <c r="D4323">
        <v>1</v>
      </c>
      <c r="E4323">
        <v>0</v>
      </c>
      <c r="F4323">
        <v>2</v>
      </c>
      <c r="H4323" t="s">
        <v>116</v>
      </c>
      <c r="I4323">
        <f t="shared" si="201"/>
        <v>0</v>
      </c>
      <c r="J4323">
        <f t="shared" si="202"/>
        <v>0</v>
      </c>
      <c r="L4323" t="str">
        <f t="shared" si="203"/>
        <v>5023FINDON</v>
      </c>
      <c r="M4323" t="s">
        <v>5137</v>
      </c>
      <c r="N4323" t="s">
        <v>732</v>
      </c>
    </row>
    <row r="4324" spans="1:14">
      <c r="A4324" t="s">
        <v>5186</v>
      </c>
      <c r="B4324" t="s">
        <v>5188</v>
      </c>
      <c r="C4324" t="s">
        <v>112</v>
      </c>
      <c r="D4324">
        <v>1</v>
      </c>
      <c r="E4324">
        <v>0</v>
      </c>
      <c r="F4324">
        <v>2</v>
      </c>
      <c r="H4324" t="s">
        <v>116</v>
      </c>
      <c r="I4324">
        <f t="shared" si="201"/>
        <v>0</v>
      </c>
      <c r="J4324">
        <f t="shared" si="202"/>
        <v>0</v>
      </c>
      <c r="L4324" t="str">
        <f t="shared" si="203"/>
        <v>5023SEATON</v>
      </c>
      <c r="M4324" t="s">
        <v>5137</v>
      </c>
      <c r="N4324" t="s">
        <v>732</v>
      </c>
    </row>
    <row r="4325" spans="1:14">
      <c r="A4325" t="s">
        <v>5186</v>
      </c>
      <c r="B4325" t="s">
        <v>5189</v>
      </c>
      <c r="C4325" t="s">
        <v>112</v>
      </c>
      <c r="D4325">
        <v>1</v>
      </c>
      <c r="E4325">
        <v>0</v>
      </c>
      <c r="F4325">
        <v>2</v>
      </c>
      <c r="H4325" t="s">
        <v>116</v>
      </c>
      <c r="I4325">
        <f t="shared" si="201"/>
        <v>0</v>
      </c>
      <c r="J4325">
        <f t="shared" si="202"/>
        <v>0</v>
      </c>
      <c r="L4325" t="str">
        <f t="shared" si="203"/>
        <v>5023SEATON NORTH</v>
      </c>
      <c r="M4325" t="s">
        <v>5137</v>
      </c>
      <c r="N4325" t="s">
        <v>732</v>
      </c>
    </row>
    <row r="4326" spans="1:14">
      <c r="A4326" t="s">
        <v>5190</v>
      </c>
      <c r="B4326" t="s">
        <v>5191</v>
      </c>
      <c r="C4326" t="s">
        <v>112</v>
      </c>
      <c r="D4326">
        <v>1</v>
      </c>
      <c r="E4326">
        <v>0</v>
      </c>
      <c r="F4326">
        <v>2</v>
      </c>
      <c r="H4326" t="s">
        <v>116</v>
      </c>
      <c r="I4326">
        <f t="shared" si="201"/>
        <v>0</v>
      </c>
      <c r="J4326">
        <f t="shared" si="202"/>
        <v>0</v>
      </c>
      <c r="L4326" t="str">
        <f t="shared" si="203"/>
        <v>5022GRANGE</v>
      </c>
      <c r="M4326" t="s">
        <v>5137</v>
      </c>
      <c r="N4326" t="s">
        <v>732</v>
      </c>
    </row>
    <row r="4327" spans="1:14">
      <c r="A4327" t="s">
        <v>5190</v>
      </c>
      <c r="B4327" t="s">
        <v>5192</v>
      </c>
      <c r="C4327" t="s">
        <v>112</v>
      </c>
      <c r="D4327">
        <v>1</v>
      </c>
      <c r="E4327">
        <v>0</v>
      </c>
      <c r="F4327">
        <v>2</v>
      </c>
      <c r="H4327" t="s">
        <v>116</v>
      </c>
      <c r="I4327">
        <f t="shared" si="201"/>
        <v>0</v>
      </c>
      <c r="J4327">
        <f t="shared" si="202"/>
        <v>0</v>
      </c>
      <c r="L4327" t="str">
        <f t="shared" si="203"/>
        <v>5022HENLEY BEACH</v>
      </c>
      <c r="M4327" t="s">
        <v>5137</v>
      </c>
      <c r="N4327" t="s">
        <v>732</v>
      </c>
    </row>
    <row r="4328" spans="1:14">
      <c r="A4328" t="s">
        <v>5190</v>
      </c>
      <c r="B4328" t="s">
        <v>5193</v>
      </c>
      <c r="C4328" t="s">
        <v>112</v>
      </c>
      <c r="D4328">
        <v>1</v>
      </c>
      <c r="E4328">
        <v>0</v>
      </c>
      <c r="F4328">
        <v>2</v>
      </c>
      <c r="H4328" t="s">
        <v>116</v>
      </c>
      <c r="I4328">
        <f t="shared" si="201"/>
        <v>0</v>
      </c>
      <c r="J4328">
        <f t="shared" si="202"/>
        <v>0</v>
      </c>
      <c r="L4328" t="str">
        <f t="shared" si="203"/>
        <v>5022HENLEY BEACH SOUTH</v>
      </c>
      <c r="M4328" t="s">
        <v>5137</v>
      </c>
      <c r="N4328" t="s">
        <v>732</v>
      </c>
    </row>
    <row r="4329" spans="1:14">
      <c r="A4329" t="s">
        <v>5190</v>
      </c>
      <c r="B4329" t="s">
        <v>5194</v>
      </c>
      <c r="C4329" t="s">
        <v>112</v>
      </c>
      <c r="D4329">
        <v>1</v>
      </c>
      <c r="E4329">
        <v>0</v>
      </c>
      <c r="F4329">
        <v>2</v>
      </c>
      <c r="H4329" t="s">
        <v>116</v>
      </c>
      <c r="I4329">
        <f t="shared" si="201"/>
        <v>0</v>
      </c>
      <c r="J4329">
        <f t="shared" si="202"/>
        <v>0</v>
      </c>
      <c r="L4329" t="str">
        <f t="shared" si="203"/>
        <v>5022KIRKCALDY</v>
      </c>
      <c r="M4329" t="s">
        <v>5137</v>
      </c>
      <c r="N4329" t="s">
        <v>732</v>
      </c>
    </row>
    <row r="4330" spans="1:14">
      <c r="A4330" t="s">
        <v>5190</v>
      </c>
      <c r="B4330" t="s">
        <v>5195</v>
      </c>
      <c r="C4330" t="s">
        <v>112</v>
      </c>
      <c r="D4330">
        <v>1</v>
      </c>
      <c r="E4330">
        <v>0</v>
      </c>
      <c r="F4330">
        <v>2</v>
      </c>
      <c r="H4330" t="s">
        <v>116</v>
      </c>
      <c r="I4330">
        <f t="shared" si="201"/>
        <v>0</v>
      </c>
      <c r="J4330">
        <f t="shared" si="202"/>
        <v>0</v>
      </c>
      <c r="L4330" t="str">
        <f t="shared" si="203"/>
        <v>5022TENNYSON</v>
      </c>
      <c r="M4330" t="s">
        <v>5137</v>
      </c>
      <c r="N4330" t="s">
        <v>732</v>
      </c>
    </row>
    <row r="4331" spans="1:14">
      <c r="A4331" t="s">
        <v>5196</v>
      </c>
      <c r="B4331" t="s">
        <v>5197</v>
      </c>
      <c r="C4331" t="s">
        <v>112</v>
      </c>
      <c r="D4331">
        <v>1</v>
      </c>
      <c r="E4331">
        <v>0</v>
      </c>
      <c r="F4331">
        <v>2</v>
      </c>
      <c r="H4331" t="s">
        <v>116</v>
      </c>
      <c r="I4331">
        <f t="shared" si="201"/>
        <v>0</v>
      </c>
      <c r="J4331">
        <f t="shared" si="202"/>
        <v>0</v>
      </c>
      <c r="L4331" t="str">
        <f t="shared" si="203"/>
        <v>5021WEST LAKES</v>
      </c>
      <c r="M4331" t="s">
        <v>5137</v>
      </c>
      <c r="N4331" t="s">
        <v>732</v>
      </c>
    </row>
    <row r="4332" spans="1:14">
      <c r="A4332" t="s">
        <v>5198</v>
      </c>
      <c r="B4332" t="s">
        <v>5199</v>
      </c>
      <c r="C4332" t="s">
        <v>112</v>
      </c>
      <c r="D4332">
        <v>1</v>
      </c>
      <c r="E4332">
        <v>0</v>
      </c>
      <c r="F4332">
        <v>2</v>
      </c>
      <c r="H4332" t="s">
        <v>116</v>
      </c>
      <c r="I4332">
        <f t="shared" si="201"/>
        <v>0</v>
      </c>
      <c r="J4332">
        <f t="shared" si="202"/>
        <v>0</v>
      </c>
      <c r="L4332" t="str">
        <f t="shared" si="203"/>
        <v>5020WEST LAKES SHORE</v>
      </c>
      <c r="M4332" t="s">
        <v>5137</v>
      </c>
      <c r="N4332" t="s">
        <v>732</v>
      </c>
    </row>
    <row r="4333" spans="1:14">
      <c r="A4333" t="s">
        <v>5200</v>
      </c>
      <c r="B4333" t="s">
        <v>438</v>
      </c>
      <c r="C4333" t="s">
        <v>112</v>
      </c>
      <c r="D4333">
        <v>1</v>
      </c>
      <c r="E4333">
        <v>0</v>
      </c>
      <c r="F4333">
        <v>2</v>
      </c>
      <c r="H4333" t="s">
        <v>116</v>
      </c>
      <c r="I4333">
        <f t="shared" si="201"/>
        <v>0</v>
      </c>
      <c r="J4333">
        <f t="shared" si="202"/>
        <v>0</v>
      </c>
      <c r="L4333" t="str">
        <f t="shared" si="203"/>
        <v>5019EXETER</v>
      </c>
      <c r="M4333" t="s">
        <v>5137</v>
      </c>
      <c r="N4333" t="s">
        <v>732</v>
      </c>
    </row>
    <row r="4334" spans="1:14">
      <c r="A4334" t="s">
        <v>5200</v>
      </c>
      <c r="B4334" t="s">
        <v>5201</v>
      </c>
      <c r="C4334" t="s">
        <v>112</v>
      </c>
      <c r="D4334">
        <v>1</v>
      </c>
      <c r="E4334">
        <v>0</v>
      </c>
      <c r="F4334">
        <v>2</v>
      </c>
      <c r="H4334" t="s">
        <v>116</v>
      </c>
      <c r="I4334">
        <f t="shared" si="201"/>
        <v>0</v>
      </c>
      <c r="J4334">
        <f t="shared" si="202"/>
        <v>0</v>
      </c>
      <c r="L4334" t="str">
        <f t="shared" si="203"/>
        <v>5019SEMAPHORE</v>
      </c>
      <c r="M4334" t="s">
        <v>5137</v>
      </c>
      <c r="N4334" t="s">
        <v>732</v>
      </c>
    </row>
    <row r="4335" spans="1:14">
      <c r="A4335" t="s">
        <v>5200</v>
      </c>
      <c r="B4335" t="s">
        <v>5202</v>
      </c>
      <c r="C4335" t="s">
        <v>112</v>
      </c>
      <c r="D4335">
        <v>1</v>
      </c>
      <c r="E4335">
        <v>0</v>
      </c>
      <c r="F4335">
        <v>2</v>
      </c>
      <c r="H4335" t="s">
        <v>116</v>
      </c>
      <c r="I4335">
        <f t="shared" si="201"/>
        <v>0</v>
      </c>
      <c r="J4335">
        <f t="shared" si="202"/>
        <v>0</v>
      </c>
      <c r="L4335" t="str">
        <f t="shared" si="203"/>
        <v>5019SEMAPHORE PARK</v>
      </c>
      <c r="M4335" t="s">
        <v>5137</v>
      </c>
      <c r="N4335" t="s">
        <v>732</v>
      </c>
    </row>
    <row r="4336" spans="1:14">
      <c r="A4336" t="s">
        <v>5200</v>
      </c>
      <c r="B4336" t="s">
        <v>5203</v>
      </c>
      <c r="C4336" t="s">
        <v>112</v>
      </c>
      <c r="D4336">
        <v>1</v>
      </c>
      <c r="E4336">
        <v>0</v>
      </c>
      <c r="F4336">
        <v>2</v>
      </c>
      <c r="H4336" t="s">
        <v>116</v>
      </c>
      <c r="I4336">
        <f t="shared" si="201"/>
        <v>0</v>
      </c>
      <c r="J4336">
        <f t="shared" si="202"/>
        <v>0</v>
      </c>
      <c r="L4336" t="str">
        <f t="shared" si="203"/>
        <v>5019SEMAPHORE SOUTH</v>
      </c>
      <c r="M4336" t="s">
        <v>5137</v>
      </c>
      <c r="N4336" t="s">
        <v>732</v>
      </c>
    </row>
    <row r="4337" spans="1:14">
      <c r="A4337" t="s">
        <v>5204</v>
      </c>
      <c r="B4337" t="s">
        <v>5205</v>
      </c>
      <c r="C4337" t="s">
        <v>112</v>
      </c>
      <c r="D4337">
        <v>1</v>
      </c>
      <c r="E4337">
        <v>0</v>
      </c>
      <c r="F4337">
        <v>2</v>
      </c>
      <c r="H4337" t="s">
        <v>116</v>
      </c>
      <c r="I4337">
        <f t="shared" si="201"/>
        <v>0</v>
      </c>
      <c r="J4337">
        <f t="shared" si="202"/>
        <v>0</v>
      </c>
      <c r="L4337" t="str">
        <f t="shared" si="203"/>
        <v>5018NORTH HAVEN</v>
      </c>
      <c r="M4337" t="s">
        <v>5137</v>
      </c>
      <c r="N4337" t="s">
        <v>732</v>
      </c>
    </row>
    <row r="4338" spans="1:14">
      <c r="A4338" t="s">
        <v>5204</v>
      </c>
      <c r="B4338" t="s">
        <v>5206</v>
      </c>
      <c r="C4338" t="s">
        <v>112</v>
      </c>
      <c r="D4338">
        <v>1</v>
      </c>
      <c r="E4338">
        <v>0</v>
      </c>
      <c r="F4338">
        <v>2</v>
      </c>
      <c r="H4338" t="s">
        <v>116</v>
      </c>
      <c r="I4338">
        <f t="shared" si="201"/>
        <v>0</v>
      </c>
      <c r="J4338">
        <f t="shared" si="202"/>
        <v>0</v>
      </c>
      <c r="L4338" t="str">
        <f t="shared" si="203"/>
        <v>5018OUTER HARBOR</v>
      </c>
      <c r="M4338" t="s">
        <v>5137</v>
      </c>
      <c r="N4338" t="s">
        <v>732</v>
      </c>
    </row>
    <row r="4339" spans="1:14">
      <c r="A4339" t="s">
        <v>5207</v>
      </c>
      <c r="B4339" t="s">
        <v>5208</v>
      </c>
      <c r="C4339" t="s">
        <v>112</v>
      </c>
      <c r="D4339">
        <v>1</v>
      </c>
      <c r="E4339">
        <v>0</v>
      </c>
      <c r="F4339">
        <v>2</v>
      </c>
      <c r="H4339" t="s">
        <v>116</v>
      </c>
      <c r="I4339">
        <f t="shared" si="201"/>
        <v>0</v>
      </c>
      <c r="J4339">
        <f t="shared" si="202"/>
        <v>0</v>
      </c>
      <c r="L4339" t="str">
        <f t="shared" si="203"/>
        <v>5017OSBORNE</v>
      </c>
      <c r="M4339" t="s">
        <v>5137</v>
      </c>
      <c r="N4339" t="s">
        <v>732</v>
      </c>
    </row>
    <row r="4340" spans="1:14">
      <c r="A4340" t="s">
        <v>5207</v>
      </c>
      <c r="B4340" t="s">
        <v>5209</v>
      </c>
      <c r="C4340" t="s">
        <v>112</v>
      </c>
      <c r="D4340">
        <v>1</v>
      </c>
      <c r="E4340">
        <v>0</v>
      </c>
      <c r="F4340">
        <v>2</v>
      </c>
      <c r="H4340" t="s">
        <v>116</v>
      </c>
      <c r="I4340">
        <f t="shared" si="201"/>
        <v>0</v>
      </c>
      <c r="J4340">
        <f t="shared" si="202"/>
        <v>0</v>
      </c>
      <c r="L4340" t="str">
        <f t="shared" si="203"/>
        <v>5017TAPEROO</v>
      </c>
      <c r="M4340" t="s">
        <v>5137</v>
      </c>
      <c r="N4340" t="s">
        <v>732</v>
      </c>
    </row>
    <row r="4341" spans="1:14">
      <c r="A4341" t="s">
        <v>5210</v>
      </c>
      <c r="B4341" t="s">
        <v>5211</v>
      </c>
      <c r="C4341" t="s">
        <v>112</v>
      </c>
      <c r="D4341">
        <v>1</v>
      </c>
      <c r="E4341">
        <v>0</v>
      </c>
      <c r="F4341">
        <v>2</v>
      </c>
      <c r="H4341" t="s">
        <v>116</v>
      </c>
      <c r="I4341">
        <f t="shared" si="201"/>
        <v>0</v>
      </c>
      <c r="J4341">
        <f t="shared" si="202"/>
        <v>0</v>
      </c>
      <c r="L4341" t="str">
        <f t="shared" si="203"/>
        <v>5016LARGS BAY</v>
      </c>
      <c r="M4341" t="s">
        <v>5137</v>
      </c>
      <c r="N4341" t="s">
        <v>732</v>
      </c>
    </row>
    <row r="4342" spans="1:14">
      <c r="A4342" t="s">
        <v>5210</v>
      </c>
      <c r="B4342" t="s">
        <v>5212</v>
      </c>
      <c r="C4342" t="s">
        <v>112</v>
      </c>
      <c r="D4342">
        <v>1</v>
      </c>
      <c r="E4342">
        <v>0</v>
      </c>
      <c r="F4342">
        <v>2</v>
      </c>
      <c r="H4342" t="s">
        <v>116</v>
      </c>
      <c r="I4342">
        <f t="shared" si="201"/>
        <v>0</v>
      </c>
      <c r="J4342">
        <f t="shared" si="202"/>
        <v>0</v>
      </c>
      <c r="L4342" t="str">
        <f t="shared" si="203"/>
        <v>5016LARGS NORTH</v>
      </c>
      <c r="M4342" t="s">
        <v>5137</v>
      </c>
      <c r="N4342" t="s">
        <v>732</v>
      </c>
    </row>
    <row r="4343" spans="1:14">
      <c r="A4343" t="s">
        <v>5210</v>
      </c>
      <c r="B4343" t="s">
        <v>5213</v>
      </c>
      <c r="C4343" t="s">
        <v>112</v>
      </c>
      <c r="D4343">
        <v>1</v>
      </c>
      <c r="E4343">
        <v>0</v>
      </c>
      <c r="F4343">
        <v>2</v>
      </c>
      <c r="H4343" t="s">
        <v>116</v>
      </c>
      <c r="I4343">
        <f t="shared" si="201"/>
        <v>0</v>
      </c>
      <c r="J4343">
        <f t="shared" si="202"/>
        <v>0</v>
      </c>
      <c r="L4343" t="str">
        <f t="shared" si="203"/>
        <v>5016PETERHEAD</v>
      </c>
      <c r="M4343" t="s">
        <v>5137</v>
      </c>
      <c r="N4343" t="s">
        <v>732</v>
      </c>
    </row>
    <row r="4344" spans="1:14">
      <c r="A4344" t="s">
        <v>5214</v>
      </c>
      <c r="B4344" t="s">
        <v>5215</v>
      </c>
      <c r="C4344" t="s">
        <v>112</v>
      </c>
      <c r="D4344">
        <v>1</v>
      </c>
      <c r="E4344">
        <v>0</v>
      </c>
      <c r="F4344">
        <v>2</v>
      </c>
      <c r="H4344" t="s">
        <v>116</v>
      </c>
      <c r="I4344">
        <f t="shared" si="201"/>
        <v>0</v>
      </c>
      <c r="J4344">
        <f t="shared" si="202"/>
        <v>0</v>
      </c>
      <c r="L4344" t="str">
        <f t="shared" si="203"/>
        <v>5015BIRKENHEAD</v>
      </c>
      <c r="M4344" t="s">
        <v>5137</v>
      </c>
      <c r="N4344" t="s">
        <v>732</v>
      </c>
    </row>
    <row r="4345" spans="1:14">
      <c r="A4345" t="s">
        <v>5214</v>
      </c>
      <c r="B4345" t="s">
        <v>5216</v>
      </c>
      <c r="C4345" t="s">
        <v>112</v>
      </c>
      <c r="D4345">
        <v>1</v>
      </c>
      <c r="E4345">
        <v>0</v>
      </c>
      <c r="F4345">
        <v>2</v>
      </c>
      <c r="H4345" t="s">
        <v>116</v>
      </c>
      <c r="I4345">
        <f t="shared" si="201"/>
        <v>0</v>
      </c>
      <c r="J4345">
        <f t="shared" si="202"/>
        <v>0</v>
      </c>
      <c r="L4345" t="str">
        <f t="shared" si="203"/>
        <v>5015ETHELTON</v>
      </c>
      <c r="M4345" t="s">
        <v>5137</v>
      </c>
      <c r="N4345" t="s">
        <v>732</v>
      </c>
    </row>
    <row r="4346" spans="1:14">
      <c r="A4346" t="s">
        <v>5214</v>
      </c>
      <c r="B4346" t="s">
        <v>5217</v>
      </c>
      <c r="C4346" t="s">
        <v>112</v>
      </c>
      <c r="D4346">
        <v>1</v>
      </c>
      <c r="E4346">
        <v>0</v>
      </c>
      <c r="F4346">
        <v>2</v>
      </c>
      <c r="H4346" t="s">
        <v>116</v>
      </c>
      <c r="I4346">
        <f t="shared" si="201"/>
        <v>0</v>
      </c>
      <c r="J4346">
        <f t="shared" si="202"/>
        <v>0</v>
      </c>
      <c r="L4346" t="str">
        <f t="shared" si="203"/>
        <v>5015GLANVILLE</v>
      </c>
      <c r="M4346" t="s">
        <v>5137</v>
      </c>
      <c r="N4346" t="s">
        <v>732</v>
      </c>
    </row>
    <row r="4347" spans="1:14">
      <c r="A4347" t="s">
        <v>5214</v>
      </c>
      <c r="B4347" t="s">
        <v>5218</v>
      </c>
      <c r="C4347" t="s">
        <v>112</v>
      </c>
      <c r="D4347">
        <v>1</v>
      </c>
      <c r="E4347">
        <v>0</v>
      </c>
      <c r="F4347">
        <v>2</v>
      </c>
      <c r="H4347" t="s">
        <v>116</v>
      </c>
      <c r="I4347">
        <f t="shared" si="201"/>
        <v>0</v>
      </c>
      <c r="J4347">
        <f t="shared" si="202"/>
        <v>0</v>
      </c>
      <c r="L4347" t="str">
        <f t="shared" si="203"/>
        <v>5015NEW PORT</v>
      </c>
      <c r="M4347" t="s">
        <v>5137</v>
      </c>
      <c r="N4347" t="s">
        <v>732</v>
      </c>
    </row>
    <row r="4348" spans="1:14">
      <c r="A4348" t="s">
        <v>5214</v>
      </c>
      <c r="B4348" t="s">
        <v>5219</v>
      </c>
      <c r="C4348" t="s">
        <v>112</v>
      </c>
      <c r="D4348">
        <v>1</v>
      </c>
      <c r="E4348">
        <v>0</v>
      </c>
      <c r="F4348">
        <v>2</v>
      </c>
      <c r="H4348" t="s">
        <v>116</v>
      </c>
      <c r="I4348">
        <f t="shared" si="201"/>
        <v>0</v>
      </c>
      <c r="J4348">
        <f t="shared" si="202"/>
        <v>0</v>
      </c>
      <c r="L4348" t="str">
        <f t="shared" si="203"/>
        <v>5015PORT ADELAIDE</v>
      </c>
      <c r="M4348" t="s">
        <v>5137</v>
      </c>
      <c r="N4348" t="s">
        <v>732</v>
      </c>
    </row>
    <row r="4349" spans="1:14">
      <c r="A4349" t="s">
        <v>5214</v>
      </c>
      <c r="B4349" t="s">
        <v>5220</v>
      </c>
      <c r="C4349" t="s">
        <v>112</v>
      </c>
      <c r="D4349">
        <v>1</v>
      </c>
      <c r="E4349">
        <v>0</v>
      </c>
      <c r="F4349">
        <v>2</v>
      </c>
      <c r="H4349" t="s">
        <v>116</v>
      </c>
      <c r="I4349">
        <f t="shared" si="201"/>
        <v>0</v>
      </c>
      <c r="J4349">
        <f t="shared" si="202"/>
        <v>0</v>
      </c>
      <c r="L4349" t="str">
        <f t="shared" si="203"/>
        <v>5015PORT ADELAIDE BC</v>
      </c>
      <c r="M4349" t="s">
        <v>5137</v>
      </c>
      <c r="N4349" t="s">
        <v>732</v>
      </c>
    </row>
    <row r="4350" spans="1:14">
      <c r="A4350" t="s">
        <v>5214</v>
      </c>
      <c r="B4350" t="s">
        <v>5221</v>
      </c>
      <c r="C4350" t="s">
        <v>112</v>
      </c>
      <c r="D4350">
        <v>1</v>
      </c>
      <c r="E4350">
        <v>0</v>
      </c>
      <c r="F4350">
        <v>2</v>
      </c>
      <c r="H4350" t="s">
        <v>116</v>
      </c>
      <c r="I4350">
        <f t="shared" si="201"/>
        <v>0</v>
      </c>
      <c r="J4350">
        <f t="shared" si="202"/>
        <v>0</v>
      </c>
      <c r="L4350" t="str">
        <f t="shared" si="203"/>
        <v>5015PORT ADELAIDE DC</v>
      </c>
      <c r="M4350" t="s">
        <v>5137</v>
      </c>
      <c r="N4350" t="s">
        <v>732</v>
      </c>
    </row>
    <row r="4351" spans="1:14">
      <c r="A4351" t="s">
        <v>5222</v>
      </c>
      <c r="B4351" t="s">
        <v>5223</v>
      </c>
      <c r="C4351" t="s">
        <v>112</v>
      </c>
      <c r="D4351">
        <v>1</v>
      </c>
      <c r="E4351">
        <v>0</v>
      </c>
      <c r="F4351">
        <v>2</v>
      </c>
      <c r="H4351" t="s">
        <v>116</v>
      </c>
      <c r="I4351">
        <f t="shared" si="201"/>
        <v>0</v>
      </c>
      <c r="J4351">
        <f t="shared" si="202"/>
        <v>0</v>
      </c>
      <c r="L4351" t="str">
        <f t="shared" si="203"/>
        <v>5014ALBERT PARK</v>
      </c>
      <c r="M4351" t="s">
        <v>5137</v>
      </c>
      <c r="N4351" t="s">
        <v>732</v>
      </c>
    </row>
    <row r="4352" spans="1:14">
      <c r="A4352" t="s">
        <v>5222</v>
      </c>
      <c r="B4352" t="s">
        <v>490</v>
      </c>
      <c r="C4352" t="s">
        <v>112</v>
      </c>
      <c r="D4352">
        <v>1</v>
      </c>
      <c r="E4352">
        <v>0</v>
      </c>
      <c r="F4352">
        <v>2</v>
      </c>
      <c r="H4352" t="s">
        <v>116</v>
      </c>
      <c r="I4352">
        <f t="shared" si="201"/>
        <v>0</v>
      </c>
      <c r="J4352">
        <f t="shared" si="202"/>
        <v>0</v>
      </c>
      <c r="L4352" t="str">
        <f t="shared" si="203"/>
        <v>5014ALBERTON</v>
      </c>
      <c r="M4352" t="s">
        <v>5137</v>
      </c>
      <c r="N4352" t="s">
        <v>732</v>
      </c>
    </row>
    <row r="4353" spans="1:14">
      <c r="A4353" t="s">
        <v>5222</v>
      </c>
      <c r="B4353" t="s">
        <v>5224</v>
      </c>
      <c r="C4353" t="s">
        <v>112</v>
      </c>
      <c r="D4353">
        <v>1</v>
      </c>
      <c r="E4353">
        <v>0</v>
      </c>
      <c r="F4353">
        <v>2</v>
      </c>
      <c r="H4353" t="s">
        <v>116</v>
      </c>
      <c r="I4353">
        <f t="shared" si="201"/>
        <v>0</v>
      </c>
      <c r="J4353">
        <f t="shared" si="202"/>
        <v>0</v>
      </c>
      <c r="L4353" t="str">
        <f t="shared" si="203"/>
        <v>5014CHELTENHAM</v>
      </c>
      <c r="M4353" t="s">
        <v>5137</v>
      </c>
      <c r="N4353" t="s">
        <v>732</v>
      </c>
    </row>
    <row r="4354" spans="1:14">
      <c r="A4354" t="s">
        <v>5222</v>
      </c>
      <c r="B4354" t="s">
        <v>5225</v>
      </c>
      <c r="C4354" t="s">
        <v>112</v>
      </c>
      <c r="D4354">
        <v>1</v>
      </c>
      <c r="E4354">
        <v>0</v>
      </c>
      <c r="F4354">
        <v>2</v>
      </c>
      <c r="H4354" t="s">
        <v>116</v>
      </c>
      <c r="I4354">
        <f t="shared" ref="I4354:I4417" si="204">IF(ISERROR(VLOOKUP(A4354,SelPostCode,1,FALSE)),0,1)</f>
        <v>0</v>
      </c>
      <c r="J4354">
        <f t="shared" ref="J4354:J4417" si="205">IF(I4354=0,0,IF(ISERROR(VLOOKUP(B4354,SelSuburb,1,FALSE)),0,1))</f>
        <v>0</v>
      </c>
      <c r="L4354" t="str">
        <f t="shared" ref="L4354:L4417" si="206">CONCATENATE(A4354,B4354)</f>
        <v>5014HENDON</v>
      </c>
      <c r="M4354" t="s">
        <v>5137</v>
      </c>
      <c r="N4354" t="s">
        <v>732</v>
      </c>
    </row>
    <row r="4355" spans="1:14">
      <c r="A4355" t="s">
        <v>5222</v>
      </c>
      <c r="B4355" t="s">
        <v>156</v>
      </c>
      <c r="C4355" t="s">
        <v>112</v>
      </c>
      <c r="D4355">
        <v>1</v>
      </c>
      <c r="E4355">
        <v>0</v>
      </c>
      <c r="F4355">
        <v>2</v>
      </c>
      <c r="H4355" t="s">
        <v>116</v>
      </c>
      <c r="I4355">
        <f t="shared" si="204"/>
        <v>0</v>
      </c>
      <c r="J4355">
        <f t="shared" si="205"/>
        <v>0</v>
      </c>
      <c r="L4355" t="str">
        <f t="shared" si="206"/>
        <v>5014QUEENSTOWN</v>
      </c>
      <c r="M4355" t="s">
        <v>5137</v>
      </c>
      <c r="N4355" t="s">
        <v>732</v>
      </c>
    </row>
    <row r="4356" spans="1:14">
      <c r="A4356" t="s">
        <v>5222</v>
      </c>
      <c r="B4356" t="s">
        <v>5226</v>
      </c>
      <c r="C4356" t="s">
        <v>112</v>
      </c>
      <c r="D4356">
        <v>1</v>
      </c>
      <c r="E4356">
        <v>0</v>
      </c>
      <c r="F4356">
        <v>2</v>
      </c>
      <c r="H4356" t="s">
        <v>116</v>
      </c>
      <c r="I4356">
        <f t="shared" si="204"/>
        <v>0</v>
      </c>
      <c r="J4356">
        <f t="shared" si="205"/>
        <v>0</v>
      </c>
      <c r="L4356" t="str">
        <f t="shared" si="206"/>
        <v>5014ROYAL PARK</v>
      </c>
      <c r="M4356" t="s">
        <v>5137</v>
      </c>
      <c r="N4356" t="s">
        <v>732</v>
      </c>
    </row>
    <row r="4357" spans="1:14">
      <c r="A4357" t="s">
        <v>5227</v>
      </c>
      <c r="B4357" t="s">
        <v>5228</v>
      </c>
      <c r="C4357" t="s">
        <v>112</v>
      </c>
      <c r="D4357">
        <v>1</v>
      </c>
      <c r="E4357">
        <v>0</v>
      </c>
      <c r="F4357">
        <v>2</v>
      </c>
      <c r="H4357" t="s">
        <v>116</v>
      </c>
      <c r="I4357">
        <f t="shared" si="204"/>
        <v>0</v>
      </c>
      <c r="J4357">
        <f t="shared" si="205"/>
        <v>0</v>
      </c>
      <c r="L4357" t="str">
        <f t="shared" si="206"/>
        <v>5013GILLMAN</v>
      </c>
      <c r="M4357" t="s">
        <v>5137</v>
      </c>
      <c r="N4357" t="s">
        <v>732</v>
      </c>
    </row>
    <row r="4358" spans="1:14">
      <c r="A4358" t="s">
        <v>5227</v>
      </c>
      <c r="B4358" t="s">
        <v>5229</v>
      </c>
      <c r="C4358" t="s">
        <v>112</v>
      </c>
      <c r="D4358">
        <v>1</v>
      </c>
      <c r="E4358">
        <v>0</v>
      </c>
      <c r="F4358">
        <v>2</v>
      </c>
      <c r="H4358" t="s">
        <v>116</v>
      </c>
      <c r="I4358">
        <f t="shared" si="204"/>
        <v>0</v>
      </c>
      <c r="J4358">
        <f t="shared" si="205"/>
        <v>0</v>
      </c>
      <c r="L4358" t="str">
        <f t="shared" si="206"/>
        <v>5013OTTOWAY</v>
      </c>
      <c r="M4358" t="s">
        <v>5137</v>
      </c>
      <c r="N4358" t="s">
        <v>732</v>
      </c>
    </row>
    <row r="4359" spans="1:14">
      <c r="A4359" t="s">
        <v>5227</v>
      </c>
      <c r="B4359" t="s">
        <v>5230</v>
      </c>
      <c r="C4359" t="s">
        <v>112</v>
      </c>
      <c r="D4359">
        <v>1</v>
      </c>
      <c r="E4359">
        <v>0</v>
      </c>
      <c r="F4359">
        <v>2</v>
      </c>
      <c r="H4359" t="s">
        <v>116</v>
      </c>
      <c r="I4359">
        <f t="shared" si="204"/>
        <v>0</v>
      </c>
      <c r="J4359">
        <f t="shared" si="205"/>
        <v>0</v>
      </c>
      <c r="L4359" t="str">
        <f t="shared" si="206"/>
        <v>5013PENNINGTON</v>
      </c>
      <c r="M4359" t="s">
        <v>5137</v>
      </c>
      <c r="N4359" t="s">
        <v>732</v>
      </c>
    </row>
    <row r="4360" spans="1:14">
      <c r="A4360" t="s">
        <v>5227</v>
      </c>
      <c r="B4360" t="s">
        <v>5231</v>
      </c>
      <c r="C4360" t="s">
        <v>112</v>
      </c>
      <c r="D4360">
        <v>1</v>
      </c>
      <c r="E4360">
        <v>0</v>
      </c>
      <c r="F4360">
        <v>2</v>
      </c>
      <c r="H4360" t="s">
        <v>116</v>
      </c>
      <c r="I4360">
        <f t="shared" si="204"/>
        <v>0</v>
      </c>
      <c r="J4360">
        <f t="shared" si="205"/>
        <v>0</v>
      </c>
      <c r="L4360" t="str">
        <f t="shared" si="206"/>
        <v>5013ROSEWATER</v>
      </c>
      <c r="M4360" t="s">
        <v>5137</v>
      </c>
      <c r="N4360" t="s">
        <v>732</v>
      </c>
    </row>
    <row r="4361" spans="1:14">
      <c r="A4361" t="s">
        <v>5227</v>
      </c>
      <c r="B4361" t="s">
        <v>5232</v>
      </c>
      <c r="C4361" t="s">
        <v>112</v>
      </c>
      <c r="D4361">
        <v>1</v>
      </c>
      <c r="E4361">
        <v>0</v>
      </c>
      <c r="F4361">
        <v>2</v>
      </c>
      <c r="H4361" t="s">
        <v>116</v>
      </c>
      <c r="I4361">
        <f t="shared" si="204"/>
        <v>0</v>
      </c>
      <c r="J4361">
        <f t="shared" si="205"/>
        <v>0</v>
      </c>
      <c r="L4361" t="str">
        <f t="shared" si="206"/>
        <v>5013ROSEWATER EAST</v>
      </c>
      <c r="M4361" t="s">
        <v>5137</v>
      </c>
      <c r="N4361" t="s">
        <v>732</v>
      </c>
    </row>
    <row r="4362" spans="1:14">
      <c r="A4362" t="s">
        <v>5227</v>
      </c>
      <c r="B4362" t="s">
        <v>5233</v>
      </c>
      <c r="C4362" t="s">
        <v>112</v>
      </c>
      <c r="D4362">
        <v>1</v>
      </c>
      <c r="E4362">
        <v>0</v>
      </c>
      <c r="F4362">
        <v>2</v>
      </c>
      <c r="H4362" t="s">
        <v>116</v>
      </c>
      <c r="I4362">
        <f t="shared" si="204"/>
        <v>0</v>
      </c>
      <c r="J4362">
        <f t="shared" si="205"/>
        <v>0</v>
      </c>
      <c r="L4362" t="str">
        <f t="shared" si="206"/>
        <v>5013WINGFIELD</v>
      </c>
      <c r="M4362" t="s">
        <v>5137</v>
      </c>
      <c r="N4362" t="s">
        <v>732</v>
      </c>
    </row>
    <row r="4363" spans="1:14">
      <c r="A4363" t="s">
        <v>5234</v>
      </c>
      <c r="B4363" t="s">
        <v>5235</v>
      </c>
      <c r="C4363" t="s">
        <v>112</v>
      </c>
      <c r="D4363">
        <v>1</v>
      </c>
      <c r="E4363">
        <v>0</v>
      </c>
      <c r="F4363">
        <v>2</v>
      </c>
      <c r="H4363" t="s">
        <v>116</v>
      </c>
      <c r="I4363">
        <f t="shared" si="204"/>
        <v>0</v>
      </c>
      <c r="J4363">
        <f t="shared" si="205"/>
        <v>0</v>
      </c>
      <c r="L4363" t="str">
        <f t="shared" si="206"/>
        <v>5012ATHOL PARK</v>
      </c>
      <c r="M4363" t="s">
        <v>5137</v>
      </c>
      <c r="N4363" t="s">
        <v>732</v>
      </c>
    </row>
    <row r="4364" spans="1:14">
      <c r="A4364" t="s">
        <v>5234</v>
      </c>
      <c r="B4364" t="s">
        <v>5236</v>
      </c>
      <c r="C4364" t="s">
        <v>112</v>
      </c>
      <c r="D4364">
        <v>1</v>
      </c>
      <c r="E4364">
        <v>0</v>
      </c>
      <c r="F4364">
        <v>2</v>
      </c>
      <c r="H4364" t="s">
        <v>116</v>
      </c>
      <c r="I4364">
        <f t="shared" si="204"/>
        <v>0</v>
      </c>
      <c r="J4364">
        <f t="shared" si="205"/>
        <v>0</v>
      </c>
      <c r="L4364" t="str">
        <f t="shared" si="206"/>
        <v>5012MANSFIELD PARK</v>
      </c>
      <c r="M4364" t="s">
        <v>5137</v>
      </c>
      <c r="N4364" t="s">
        <v>732</v>
      </c>
    </row>
    <row r="4365" spans="1:14">
      <c r="A4365" t="s">
        <v>5234</v>
      </c>
      <c r="B4365" t="s">
        <v>5237</v>
      </c>
      <c r="C4365" t="s">
        <v>112</v>
      </c>
      <c r="D4365">
        <v>1</v>
      </c>
      <c r="E4365">
        <v>0</v>
      </c>
      <c r="F4365">
        <v>2</v>
      </c>
      <c r="H4365" t="s">
        <v>116</v>
      </c>
      <c r="I4365">
        <f t="shared" si="204"/>
        <v>0</v>
      </c>
      <c r="J4365">
        <f t="shared" si="205"/>
        <v>0</v>
      </c>
      <c r="L4365" t="str">
        <f t="shared" si="206"/>
        <v>5012WOODVILLE GARDENS</v>
      </c>
      <c r="M4365" t="s">
        <v>5137</v>
      </c>
      <c r="N4365" t="s">
        <v>732</v>
      </c>
    </row>
    <row r="4366" spans="1:14">
      <c r="A4366" t="s">
        <v>5234</v>
      </c>
      <c r="B4366" t="s">
        <v>5238</v>
      </c>
      <c r="C4366" t="s">
        <v>112</v>
      </c>
      <c r="D4366">
        <v>1</v>
      </c>
      <c r="E4366">
        <v>0</v>
      </c>
      <c r="F4366">
        <v>2</v>
      </c>
      <c r="H4366" t="s">
        <v>116</v>
      </c>
      <c r="I4366">
        <f t="shared" si="204"/>
        <v>0</v>
      </c>
      <c r="J4366">
        <f t="shared" si="205"/>
        <v>0</v>
      </c>
      <c r="L4366" t="str">
        <f t="shared" si="206"/>
        <v>5012WOODVILLE NORTH</v>
      </c>
      <c r="M4366" t="s">
        <v>5137</v>
      </c>
      <c r="N4366" t="s">
        <v>732</v>
      </c>
    </row>
    <row r="4367" spans="1:14">
      <c r="A4367" t="s">
        <v>5239</v>
      </c>
      <c r="B4367" t="s">
        <v>5240</v>
      </c>
      <c r="C4367" t="s">
        <v>112</v>
      </c>
      <c r="D4367">
        <v>1</v>
      </c>
      <c r="E4367">
        <v>0</v>
      </c>
      <c r="F4367">
        <v>2</v>
      </c>
      <c r="H4367" t="s">
        <v>116</v>
      </c>
      <c r="I4367">
        <f t="shared" si="204"/>
        <v>0</v>
      </c>
      <c r="J4367">
        <f t="shared" si="205"/>
        <v>0</v>
      </c>
      <c r="L4367" t="str">
        <f t="shared" si="206"/>
        <v>5011WOODVILLE</v>
      </c>
      <c r="M4367" t="s">
        <v>5137</v>
      </c>
      <c r="N4367" t="s">
        <v>732</v>
      </c>
    </row>
    <row r="4368" spans="1:14">
      <c r="A4368" t="s">
        <v>5239</v>
      </c>
      <c r="B4368" t="s">
        <v>5241</v>
      </c>
      <c r="C4368" t="s">
        <v>112</v>
      </c>
      <c r="D4368">
        <v>1</v>
      </c>
      <c r="E4368">
        <v>0</v>
      </c>
      <c r="F4368">
        <v>2</v>
      </c>
      <c r="H4368" t="s">
        <v>116</v>
      </c>
      <c r="I4368">
        <f t="shared" si="204"/>
        <v>0</v>
      </c>
      <c r="J4368">
        <f t="shared" si="205"/>
        <v>0</v>
      </c>
      <c r="L4368" t="str">
        <f t="shared" si="206"/>
        <v>5011WOODVILLE PARK</v>
      </c>
      <c r="M4368" t="s">
        <v>5137</v>
      </c>
      <c r="N4368" t="s">
        <v>732</v>
      </c>
    </row>
    <row r="4369" spans="1:14">
      <c r="A4369" t="s">
        <v>5239</v>
      </c>
      <c r="B4369" t="s">
        <v>5242</v>
      </c>
      <c r="C4369" t="s">
        <v>112</v>
      </c>
      <c r="D4369">
        <v>1</v>
      </c>
      <c r="E4369">
        <v>0</v>
      </c>
      <c r="F4369">
        <v>2</v>
      </c>
      <c r="H4369" t="s">
        <v>116</v>
      </c>
      <c r="I4369">
        <f t="shared" si="204"/>
        <v>0</v>
      </c>
      <c r="J4369">
        <f t="shared" si="205"/>
        <v>0</v>
      </c>
      <c r="L4369" t="str">
        <f t="shared" si="206"/>
        <v>5011WOODVILLE SOUTH</v>
      </c>
      <c r="M4369" t="s">
        <v>5137</v>
      </c>
      <c r="N4369" t="s">
        <v>732</v>
      </c>
    </row>
    <row r="4370" spans="1:14">
      <c r="A4370" t="s">
        <v>5239</v>
      </c>
      <c r="B4370" t="s">
        <v>5243</v>
      </c>
      <c r="C4370" t="s">
        <v>112</v>
      </c>
      <c r="D4370">
        <v>1</v>
      </c>
      <c r="E4370">
        <v>0</v>
      </c>
      <c r="F4370">
        <v>2</v>
      </c>
      <c r="H4370" t="s">
        <v>116</v>
      </c>
      <c r="I4370">
        <f t="shared" si="204"/>
        <v>0</v>
      </c>
      <c r="J4370">
        <f t="shared" si="205"/>
        <v>0</v>
      </c>
      <c r="L4370" t="str">
        <f t="shared" si="206"/>
        <v>5011WOODVILLE WEST</v>
      </c>
      <c r="M4370" t="s">
        <v>5137</v>
      </c>
      <c r="N4370" t="s">
        <v>732</v>
      </c>
    </row>
    <row r="4371" spans="1:14">
      <c r="A4371" t="s">
        <v>5244</v>
      </c>
      <c r="B4371" t="s">
        <v>5245</v>
      </c>
      <c r="C4371" t="s">
        <v>112</v>
      </c>
      <c r="D4371">
        <v>1</v>
      </c>
      <c r="E4371">
        <v>0</v>
      </c>
      <c r="F4371">
        <v>2</v>
      </c>
      <c r="H4371" t="s">
        <v>116</v>
      </c>
      <c r="I4371">
        <f t="shared" si="204"/>
        <v>0</v>
      </c>
      <c r="J4371">
        <f t="shared" si="205"/>
        <v>0</v>
      </c>
      <c r="L4371" t="str">
        <f t="shared" si="206"/>
        <v>5010ANGLE PARK</v>
      </c>
      <c r="M4371" t="s">
        <v>5137</v>
      </c>
      <c r="N4371" t="s">
        <v>732</v>
      </c>
    </row>
    <row r="4372" spans="1:14">
      <c r="A4372" t="s">
        <v>5244</v>
      </c>
      <c r="B4372" t="s">
        <v>5246</v>
      </c>
      <c r="C4372" t="s">
        <v>112</v>
      </c>
      <c r="D4372">
        <v>1</v>
      </c>
      <c r="E4372">
        <v>0</v>
      </c>
      <c r="F4372">
        <v>2</v>
      </c>
      <c r="H4372" t="s">
        <v>116</v>
      </c>
      <c r="I4372">
        <f t="shared" si="204"/>
        <v>0</v>
      </c>
      <c r="J4372">
        <f t="shared" si="205"/>
        <v>0</v>
      </c>
      <c r="L4372" t="str">
        <f t="shared" si="206"/>
        <v>5010FERRYDEN PARK</v>
      </c>
      <c r="M4372" t="s">
        <v>5137</v>
      </c>
      <c r="N4372" t="s">
        <v>732</v>
      </c>
    </row>
    <row r="4373" spans="1:14">
      <c r="A4373" t="s">
        <v>5244</v>
      </c>
      <c r="B4373" t="s">
        <v>5247</v>
      </c>
      <c r="C4373" t="s">
        <v>112</v>
      </c>
      <c r="D4373">
        <v>1</v>
      </c>
      <c r="E4373">
        <v>0</v>
      </c>
      <c r="F4373">
        <v>2</v>
      </c>
      <c r="H4373" t="s">
        <v>116</v>
      </c>
      <c r="I4373">
        <f t="shared" si="204"/>
        <v>0</v>
      </c>
      <c r="J4373">
        <f t="shared" si="205"/>
        <v>0</v>
      </c>
      <c r="L4373" t="str">
        <f t="shared" si="206"/>
        <v>5010REGENCY PARK</v>
      </c>
      <c r="M4373" t="s">
        <v>5137</v>
      </c>
      <c r="N4373" t="s">
        <v>732</v>
      </c>
    </row>
    <row r="4374" spans="1:14">
      <c r="A4374" t="s">
        <v>5244</v>
      </c>
      <c r="B4374" t="s">
        <v>5248</v>
      </c>
      <c r="C4374" t="s">
        <v>112</v>
      </c>
      <c r="D4374">
        <v>1</v>
      </c>
      <c r="E4374">
        <v>0</v>
      </c>
      <c r="F4374">
        <v>2</v>
      </c>
      <c r="H4374" t="s">
        <v>116</v>
      </c>
      <c r="I4374">
        <f t="shared" si="204"/>
        <v>0</v>
      </c>
      <c r="J4374">
        <f t="shared" si="205"/>
        <v>0</v>
      </c>
      <c r="L4374" t="str">
        <f t="shared" si="206"/>
        <v>5010REGENCY PARK BC</v>
      </c>
      <c r="M4374" t="s">
        <v>5137</v>
      </c>
      <c r="N4374" t="s">
        <v>732</v>
      </c>
    </row>
    <row r="4375" spans="1:14">
      <c r="A4375" t="s">
        <v>5249</v>
      </c>
      <c r="B4375" t="s">
        <v>5250</v>
      </c>
      <c r="C4375" t="s">
        <v>112</v>
      </c>
      <c r="D4375">
        <v>1</v>
      </c>
      <c r="E4375">
        <v>0</v>
      </c>
      <c r="F4375">
        <v>2</v>
      </c>
      <c r="H4375" t="s">
        <v>116</v>
      </c>
      <c r="I4375">
        <f t="shared" si="204"/>
        <v>0</v>
      </c>
      <c r="J4375">
        <f t="shared" si="205"/>
        <v>0</v>
      </c>
      <c r="L4375" t="str">
        <f t="shared" si="206"/>
        <v>5009ALLENBY GARDENS</v>
      </c>
      <c r="M4375" t="s">
        <v>5137</v>
      </c>
      <c r="N4375" t="s">
        <v>732</v>
      </c>
    </row>
    <row r="4376" spans="1:14">
      <c r="A4376" t="s">
        <v>5249</v>
      </c>
      <c r="B4376" t="s">
        <v>2442</v>
      </c>
      <c r="C4376" t="s">
        <v>112</v>
      </c>
      <c r="D4376">
        <v>1</v>
      </c>
      <c r="E4376">
        <v>0</v>
      </c>
      <c r="F4376">
        <v>2</v>
      </c>
      <c r="H4376" t="s">
        <v>116</v>
      </c>
      <c r="I4376">
        <f t="shared" si="204"/>
        <v>0</v>
      </c>
      <c r="J4376">
        <f t="shared" si="205"/>
        <v>0</v>
      </c>
      <c r="L4376" t="str">
        <f t="shared" si="206"/>
        <v>5009BEVERLEY</v>
      </c>
      <c r="M4376" t="s">
        <v>5137</v>
      </c>
      <c r="N4376" t="s">
        <v>732</v>
      </c>
    </row>
    <row r="4377" spans="1:14">
      <c r="A4377" t="s">
        <v>5249</v>
      </c>
      <c r="B4377" t="s">
        <v>5251</v>
      </c>
      <c r="C4377" t="s">
        <v>112</v>
      </c>
      <c r="D4377">
        <v>1</v>
      </c>
      <c r="E4377">
        <v>0</v>
      </c>
      <c r="F4377">
        <v>2</v>
      </c>
      <c r="H4377" t="s">
        <v>116</v>
      </c>
      <c r="I4377">
        <f t="shared" si="204"/>
        <v>0</v>
      </c>
      <c r="J4377">
        <f t="shared" si="205"/>
        <v>0</v>
      </c>
      <c r="L4377" t="str">
        <f t="shared" si="206"/>
        <v>5009KILKENNY</v>
      </c>
      <c r="M4377" t="s">
        <v>5137</v>
      </c>
      <c r="N4377" t="s">
        <v>732</v>
      </c>
    </row>
    <row r="4378" spans="1:14">
      <c r="A4378" t="s">
        <v>5252</v>
      </c>
      <c r="B4378" t="s">
        <v>5253</v>
      </c>
      <c r="C4378" t="s">
        <v>112</v>
      </c>
      <c r="D4378">
        <v>1</v>
      </c>
      <c r="E4378">
        <v>0</v>
      </c>
      <c r="F4378">
        <v>2</v>
      </c>
      <c r="H4378" t="s">
        <v>116</v>
      </c>
      <c r="I4378">
        <f t="shared" si="204"/>
        <v>0</v>
      </c>
      <c r="J4378">
        <f t="shared" si="205"/>
        <v>0</v>
      </c>
      <c r="L4378" t="str">
        <f t="shared" si="206"/>
        <v>5008CROYDON</v>
      </c>
      <c r="M4378" t="s">
        <v>5137</v>
      </c>
      <c r="N4378" t="s">
        <v>732</v>
      </c>
    </row>
    <row r="4379" spans="1:14">
      <c r="A4379" t="s">
        <v>5252</v>
      </c>
      <c r="B4379" t="s">
        <v>5254</v>
      </c>
      <c r="C4379" t="s">
        <v>112</v>
      </c>
      <c r="D4379">
        <v>1</v>
      </c>
      <c r="E4379">
        <v>0</v>
      </c>
      <c r="F4379">
        <v>2</v>
      </c>
      <c r="H4379" t="s">
        <v>116</v>
      </c>
      <c r="I4379">
        <f t="shared" si="204"/>
        <v>0</v>
      </c>
      <c r="J4379">
        <f t="shared" si="205"/>
        <v>0</v>
      </c>
      <c r="L4379" t="str">
        <f t="shared" si="206"/>
        <v>5008CROYDON PARK</v>
      </c>
      <c r="M4379" t="s">
        <v>5137</v>
      </c>
      <c r="N4379" t="s">
        <v>732</v>
      </c>
    </row>
    <row r="4380" spans="1:14">
      <c r="A4380" t="s">
        <v>5252</v>
      </c>
      <c r="B4380" t="s">
        <v>5255</v>
      </c>
      <c r="C4380" t="s">
        <v>112</v>
      </c>
      <c r="D4380">
        <v>1</v>
      </c>
      <c r="E4380">
        <v>0</v>
      </c>
      <c r="F4380">
        <v>2</v>
      </c>
      <c r="H4380" t="s">
        <v>116</v>
      </c>
      <c r="I4380">
        <f t="shared" si="204"/>
        <v>0</v>
      </c>
      <c r="J4380">
        <f t="shared" si="205"/>
        <v>0</v>
      </c>
      <c r="L4380" t="str">
        <f t="shared" si="206"/>
        <v>5008CROYDON PARK SOUTH</v>
      </c>
      <c r="M4380" t="s">
        <v>5137</v>
      </c>
      <c r="N4380" t="s">
        <v>732</v>
      </c>
    </row>
    <row r="4381" spans="1:14">
      <c r="A4381" t="s">
        <v>5252</v>
      </c>
      <c r="B4381" t="s">
        <v>5256</v>
      </c>
      <c r="C4381" t="s">
        <v>112</v>
      </c>
      <c r="D4381">
        <v>1</v>
      </c>
      <c r="E4381">
        <v>0</v>
      </c>
      <c r="F4381">
        <v>2</v>
      </c>
      <c r="H4381" t="s">
        <v>116</v>
      </c>
      <c r="I4381">
        <f t="shared" si="204"/>
        <v>0</v>
      </c>
      <c r="J4381">
        <f t="shared" si="205"/>
        <v>0</v>
      </c>
      <c r="L4381" t="str">
        <f t="shared" si="206"/>
        <v>5008DEVON PARK</v>
      </c>
      <c r="M4381" t="s">
        <v>5137</v>
      </c>
      <c r="N4381" t="s">
        <v>732</v>
      </c>
    </row>
    <row r="4382" spans="1:14">
      <c r="A4382" t="s">
        <v>5252</v>
      </c>
      <c r="B4382" t="s">
        <v>2769</v>
      </c>
      <c r="C4382" t="s">
        <v>112</v>
      </c>
      <c r="D4382">
        <v>1</v>
      </c>
      <c r="E4382">
        <v>0</v>
      </c>
      <c r="F4382">
        <v>2</v>
      </c>
      <c r="H4382" t="s">
        <v>116</v>
      </c>
      <c r="I4382">
        <f t="shared" si="204"/>
        <v>0</v>
      </c>
      <c r="J4382">
        <f t="shared" si="205"/>
        <v>0</v>
      </c>
      <c r="L4382" t="str">
        <f t="shared" si="206"/>
        <v>5008DUDLEY PARK</v>
      </c>
      <c r="M4382" t="s">
        <v>5137</v>
      </c>
      <c r="N4382" t="s">
        <v>732</v>
      </c>
    </row>
    <row r="4383" spans="1:14">
      <c r="A4383" t="s">
        <v>5252</v>
      </c>
      <c r="B4383" t="s">
        <v>5257</v>
      </c>
      <c r="C4383" t="s">
        <v>112</v>
      </c>
      <c r="D4383">
        <v>1</v>
      </c>
      <c r="E4383">
        <v>0</v>
      </c>
      <c r="F4383">
        <v>2</v>
      </c>
      <c r="H4383" t="s">
        <v>116</v>
      </c>
      <c r="I4383">
        <f t="shared" si="204"/>
        <v>0</v>
      </c>
      <c r="J4383">
        <f t="shared" si="205"/>
        <v>0</v>
      </c>
      <c r="L4383" t="str">
        <f t="shared" si="206"/>
        <v>5008RENOWN PARK</v>
      </c>
      <c r="M4383" t="s">
        <v>5137</v>
      </c>
      <c r="N4383" t="s">
        <v>732</v>
      </c>
    </row>
    <row r="4384" spans="1:14">
      <c r="A4384" t="s">
        <v>5252</v>
      </c>
      <c r="B4384" t="s">
        <v>5258</v>
      </c>
      <c r="C4384" t="s">
        <v>112</v>
      </c>
      <c r="D4384">
        <v>1</v>
      </c>
      <c r="E4384">
        <v>0</v>
      </c>
      <c r="F4384">
        <v>2</v>
      </c>
      <c r="H4384" t="s">
        <v>116</v>
      </c>
      <c r="I4384">
        <f t="shared" si="204"/>
        <v>0</v>
      </c>
      <c r="J4384">
        <f t="shared" si="205"/>
        <v>0</v>
      </c>
      <c r="L4384" t="str">
        <f t="shared" si="206"/>
        <v>5008RIDLEYTON</v>
      </c>
      <c r="M4384" t="s">
        <v>5137</v>
      </c>
      <c r="N4384" t="s">
        <v>732</v>
      </c>
    </row>
    <row r="4385" spans="1:14">
      <c r="A4385" t="s">
        <v>5252</v>
      </c>
      <c r="B4385" t="s">
        <v>5259</v>
      </c>
      <c r="C4385" t="s">
        <v>112</v>
      </c>
      <c r="D4385">
        <v>1</v>
      </c>
      <c r="E4385">
        <v>0</v>
      </c>
      <c r="F4385">
        <v>2</v>
      </c>
      <c r="H4385" t="s">
        <v>116</v>
      </c>
      <c r="I4385">
        <f t="shared" si="204"/>
        <v>0</v>
      </c>
      <c r="J4385">
        <f t="shared" si="205"/>
        <v>0</v>
      </c>
      <c r="L4385" t="str">
        <f t="shared" si="206"/>
        <v>5008WEST CROYDON</v>
      </c>
      <c r="M4385" t="s">
        <v>5137</v>
      </c>
      <c r="N4385" t="s">
        <v>732</v>
      </c>
    </row>
    <row r="4386" spans="1:14">
      <c r="A4386" t="s">
        <v>5260</v>
      </c>
      <c r="B4386" t="s">
        <v>5261</v>
      </c>
      <c r="C4386" t="s">
        <v>112</v>
      </c>
      <c r="D4386">
        <v>1</v>
      </c>
      <c r="E4386">
        <v>0</v>
      </c>
      <c r="F4386">
        <v>2</v>
      </c>
      <c r="H4386" t="s">
        <v>116</v>
      </c>
      <c r="I4386">
        <f t="shared" si="204"/>
        <v>0</v>
      </c>
      <c r="J4386">
        <f t="shared" si="205"/>
        <v>0</v>
      </c>
      <c r="L4386" t="str">
        <f t="shared" si="206"/>
        <v>5007BOWDEN</v>
      </c>
      <c r="M4386" t="s">
        <v>5137</v>
      </c>
      <c r="N4386" t="s">
        <v>732</v>
      </c>
    </row>
    <row r="4387" spans="1:14">
      <c r="A4387" t="s">
        <v>5260</v>
      </c>
      <c r="B4387" t="s">
        <v>5262</v>
      </c>
      <c r="C4387" t="s">
        <v>112</v>
      </c>
      <c r="D4387">
        <v>1</v>
      </c>
      <c r="E4387">
        <v>0</v>
      </c>
      <c r="F4387">
        <v>2</v>
      </c>
      <c r="H4387" t="s">
        <v>116</v>
      </c>
      <c r="I4387">
        <f t="shared" si="204"/>
        <v>0</v>
      </c>
      <c r="J4387">
        <f t="shared" si="205"/>
        <v>0</v>
      </c>
      <c r="L4387" t="str">
        <f t="shared" si="206"/>
        <v>5007BROMPTON</v>
      </c>
      <c r="M4387" t="s">
        <v>5137</v>
      </c>
      <c r="N4387" t="s">
        <v>732</v>
      </c>
    </row>
    <row r="4388" spans="1:14">
      <c r="A4388" t="s">
        <v>5260</v>
      </c>
      <c r="B4388" t="s">
        <v>1810</v>
      </c>
      <c r="C4388" t="s">
        <v>112</v>
      </c>
      <c r="D4388">
        <v>1</v>
      </c>
      <c r="E4388">
        <v>0</v>
      </c>
      <c r="F4388">
        <v>2</v>
      </c>
      <c r="H4388" t="s">
        <v>116</v>
      </c>
      <c r="I4388">
        <f t="shared" si="204"/>
        <v>0</v>
      </c>
      <c r="J4388">
        <f t="shared" si="205"/>
        <v>0</v>
      </c>
      <c r="L4388" t="str">
        <f t="shared" si="206"/>
        <v>5007HINDMARSH</v>
      </c>
      <c r="M4388" t="s">
        <v>5137</v>
      </c>
      <c r="N4388" t="s">
        <v>732</v>
      </c>
    </row>
    <row r="4389" spans="1:14">
      <c r="A4389" t="s">
        <v>5260</v>
      </c>
      <c r="B4389" t="s">
        <v>5263</v>
      </c>
      <c r="C4389" t="s">
        <v>112</v>
      </c>
      <c r="D4389">
        <v>1</v>
      </c>
      <c r="E4389">
        <v>0</v>
      </c>
      <c r="F4389">
        <v>2</v>
      </c>
      <c r="H4389" t="s">
        <v>116</v>
      </c>
      <c r="I4389">
        <f t="shared" si="204"/>
        <v>0</v>
      </c>
      <c r="J4389">
        <f t="shared" si="205"/>
        <v>0</v>
      </c>
      <c r="L4389" t="str">
        <f t="shared" si="206"/>
        <v>5007WELLAND</v>
      </c>
      <c r="M4389" t="s">
        <v>5137</v>
      </c>
      <c r="N4389" t="s">
        <v>732</v>
      </c>
    </row>
    <row r="4390" spans="1:14">
      <c r="A4390" t="s">
        <v>5260</v>
      </c>
      <c r="B4390" t="s">
        <v>5264</v>
      </c>
      <c r="C4390" t="s">
        <v>112</v>
      </c>
      <c r="D4390">
        <v>1</v>
      </c>
      <c r="E4390">
        <v>0</v>
      </c>
      <c r="F4390">
        <v>2</v>
      </c>
      <c r="H4390" t="s">
        <v>116</v>
      </c>
      <c r="I4390">
        <f t="shared" si="204"/>
        <v>0</v>
      </c>
      <c r="J4390">
        <f t="shared" si="205"/>
        <v>0</v>
      </c>
      <c r="L4390" t="str">
        <f t="shared" si="206"/>
        <v>5007WEST HINDMARSH</v>
      </c>
      <c r="M4390" t="s">
        <v>5137</v>
      </c>
      <c r="N4390" t="s">
        <v>732</v>
      </c>
    </row>
    <row r="4391" spans="1:14">
      <c r="A4391" t="s">
        <v>5265</v>
      </c>
      <c r="B4391" t="s">
        <v>5266</v>
      </c>
      <c r="C4391" t="s">
        <v>112</v>
      </c>
      <c r="D4391">
        <v>1</v>
      </c>
      <c r="E4391">
        <v>0</v>
      </c>
      <c r="F4391">
        <v>2</v>
      </c>
      <c r="G4391" t="s">
        <v>1060</v>
      </c>
      <c r="H4391" t="s">
        <v>116</v>
      </c>
      <c r="I4391">
        <f t="shared" si="204"/>
        <v>0</v>
      </c>
      <c r="J4391">
        <f t="shared" si="205"/>
        <v>0</v>
      </c>
      <c r="L4391" t="str">
        <f t="shared" si="206"/>
        <v>5006NORTH ADELAIDE</v>
      </c>
      <c r="M4391" t="s">
        <v>4428</v>
      </c>
      <c r="N4391" t="s">
        <v>732</v>
      </c>
    </row>
    <row r="4392" spans="1:14">
      <c r="A4392" t="s">
        <v>5267</v>
      </c>
      <c r="B4392" t="s">
        <v>5268</v>
      </c>
      <c r="C4392" t="s">
        <v>112</v>
      </c>
      <c r="D4392">
        <v>1</v>
      </c>
      <c r="E4392">
        <v>0</v>
      </c>
      <c r="F4392">
        <v>2</v>
      </c>
      <c r="G4392" t="s">
        <v>1060</v>
      </c>
      <c r="H4392" t="s">
        <v>1054</v>
      </c>
      <c r="I4392">
        <f t="shared" si="204"/>
        <v>0</v>
      </c>
      <c r="J4392">
        <f t="shared" si="205"/>
        <v>0</v>
      </c>
      <c r="L4392" t="str">
        <f t="shared" si="206"/>
        <v>5001ADELAIDE</v>
      </c>
      <c r="M4392" t="s">
        <v>4428</v>
      </c>
    </row>
    <row r="4393" spans="1:14">
      <c r="A4393" t="s">
        <v>5269</v>
      </c>
      <c r="B4393" t="s">
        <v>5268</v>
      </c>
      <c r="C4393" t="s">
        <v>112</v>
      </c>
      <c r="D4393">
        <v>1</v>
      </c>
      <c r="E4393">
        <v>0</v>
      </c>
      <c r="F4393">
        <v>2</v>
      </c>
      <c r="G4393" t="s">
        <v>1060</v>
      </c>
      <c r="H4393" t="s">
        <v>1054</v>
      </c>
      <c r="I4393">
        <f t="shared" si="204"/>
        <v>0</v>
      </c>
      <c r="J4393">
        <f t="shared" si="205"/>
        <v>0</v>
      </c>
      <c r="L4393" t="str">
        <f t="shared" si="206"/>
        <v>5000ADELAIDE</v>
      </c>
      <c r="M4393" t="s">
        <v>4428</v>
      </c>
      <c r="N4393" t="s">
        <v>732</v>
      </c>
    </row>
    <row r="4394" spans="1:14">
      <c r="A4394" t="s">
        <v>5269</v>
      </c>
      <c r="B4394" t="s">
        <v>5270</v>
      </c>
      <c r="C4394" t="s">
        <v>112</v>
      </c>
      <c r="D4394">
        <v>1</v>
      </c>
      <c r="E4394">
        <v>0</v>
      </c>
      <c r="F4394">
        <v>2</v>
      </c>
      <c r="H4394" t="s">
        <v>1054</v>
      </c>
      <c r="I4394">
        <f t="shared" si="204"/>
        <v>0</v>
      </c>
      <c r="J4394">
        <f t="shared" si="205"/>
        <v>0</v>
      </c>
      <c r="L4394" t="str">
        <f t="shared" si="206"/>
        <v>5000CITY WEST CAMPUS</v>
      </c>
      <c r="M4394" t="s">
        <v>4428</v>
      </c>
      <c r="N4394" t="s">
        <v>732</v>
      </c>
    </row>
    <row r="4395" spans="1:14">
      <c r="A4395" t="s">
        <v>5269</v>
      </c>
      <c r="B4395" t="s">
        <v>5271</v>
      </c>
      <c r="C4395" t="s">
        <v>112</v>
      </c>
      <c r="D4395">
        <v>1</v>
      </c>
      <c r="E4395">
        <v>0</v>
      </c>
      <c r="F4395">
        <v>2</v>
      </c>
      <c r="H4395" t="s">
        <v>1054</v>
      </c>
      <c r="I4395">
        <f t="shared" si="204"/>
        <v>0</v>
      </c>
      <c r="J4395">
        <f t="shared" si="205"/>
        <v>0</v>
      </c>
      <c r="L4395" t="str">
        <f t="shared" si="206"/>
        <v>5000HALIFAX STREET</v>
      </c>
      <c r="M4395" t="s">
        <v>4428</v>
      </c>
      <c r="N4395" t="s">
        <v>732</v>
      </c>
    </row>
    <row r="4396" spans="1:14">
      <c r="A4396" t="s">
        <v>5269</v>
      </c>
      <c r="B4396" t="s">
        <v>5272</v>
      </c>
      <c r="C4396" t="s">
        <v>112</v>
      </c>
      <c r="D4396">
        <v>1</v>
      </c>
      <c r="E4396">
        <v>0</v>
      </c>
      <c r="F4396">
        <v>2</v>
      </c>
      <c r="H4396" t="s">
        <v>1054</v>
      </c>
      <c r="I4396">
        <f t="shared" si="204"/>
        <v>0</v>
      </c>
      <c r="J4396">
        <f t="shared" si="205"/>
        <v>0</v>
      </c>
      <c r="L4396" t="str">
        <f t="shared" si="206"/>
        <v>5000HUTT STREET</v>
      </c>
      <c r="M4396" t="s">
        <v>4428</v>
      </c>
      <c r="N4396" t="s">
        <v>732</v>
      </c>
    </row>
    <row r="4397" spans="1:14">
      <c r="A4397" t="s">
        <v>5269</v>
      </c>
      <c r="B4397" t="s">
        <v>5273</v>
      </c>
      <c r="C4397" t="s">
        <v>112</v>
      </c>
      <c r="D4397">
        <v>1</v>
      </c>
      <c r="E4397">
        <v>0</v>
      </c>
      <c r="F4397">
        <v>2</v>
      </c>
      <c r="H4397" t="s">
        <v>1054</v>
      </c>
      <c r="I4397">
        <f t="shared" si="204"/>
        <v>0</v>
      </c>
      <c r="J4397">
        <f t="shared" si="205"/>
        <v>0</v>
      </c>
      <c r="L4397" t="str">
        <f t="shared" si="206"/>
        <v>5000RUNDLE MALL</v>
      </c>
      <c r="M4397" t="s">
        <v>4428</v>
      </c>
      <c r="N4397" t="s">
        <v>732</v>
      </c>
    </row>
    <row r="4398" spans="1:14">
      <c r="A4398" t="s">
        <v>5269</v>
      </c>
      <c r="B4398" t="s">
        <v>5274</v>
      </c>
      <c r="C4398" t="s">
        <v>112</v>
      </c>
      <c r="D4398">
        <v>1</v>
      </c>
      <c r="E4398">
        <v>0</v>
      </c>
      <c r="F4398">
        <v>2</v>
      </c>
      <c r="H4398" t="s">
        <v>1054</v>
      </c>
      <c r="I4398">
        <f t="shared" si="204"/>
        <v>0</v>
      </c>
      <c r="J4398">
        <f t="shared" si="205"/>
        <v>0</v>
      </c>
      <c r="L4398" t="str">
        <f t="shared" si="206"/>
        <v>5000STATION ARCADE</v>
      </c>
      <c r="M4398" t="s">
        <v>4428</v>
      </c>
      <c r="N4398" t="s">
        <v>732</v>
      </c>
    </row>
    <row r="4399" spans="1:14">
      <c r="A4399" t="s">
        <v>5269</v>
      </c>
      <c r="B4399" t="s">
        <v>5275</v>
      </c>
      <c r="C4399" t="s">
        <v>112</v>
      </c>
      <c r="D4399">
        <v>1</v>
      </c>
      <c r="E4399">
        <v>0</v>
      </c>
      <c r="F4399">
        <v>2</v>
      </c>
      <c r="H4399" t="s">
        <v>1054</v>
      </c>
      <c r="I4399">
        <f t="shared" si="204"/>
        <v>0</v>
      </c>
      <c r="J4399">
        <f t="shared" si="205"/>
        <v>0</v>
      </c>
      <c r="L4399" t="str">
        <f t="shared" si="206"/>
        <v>5000STURT STREET</v>
      </c>
      <c r="M4399" t="s">
        <v>4428</v>
      </c>
      <c r="N4399" t="s">
        <v>732</v>
      </c>
    </row>
    <row r="4400" spans="1:14">
      <c r="A4400" t="s">
        <v>5276</v>
      </c>
      <c r="B4400" t="s">
        <v>5277</v>
      </c>
      <c r="C4400" t="s">
        <v>111</v>
      </c>
      <c r="D4400">
        <v>4</v>
      </c>
      <c r="E4400">
        <v>0</v>
      </c>
      <c r="F4400">
        <v>0</v>
      </c>
      <c r="H4400" t="s">
        <v>103</v>
      </c>
      <c r="I4400">
        <f t="shared" si="204"/>
        <v>0</v>
      </c>
      <c r="J4400">
        <f t="shared" si="205"/>
        <v>0</v>
      </c>
      <c r="L4400" t="str">
        <f t="shared" si="206"/>
        <v>4895AYTON</v>
      </c>
      <c r="M4400" t="s">
        <v>5278</v>
      </c>
    </row>
    <row r="4401" spans="1:13">
      <c r="A4401" t="s">
        <v>5276</v>
      </c>
      <c r="B4401" t="s">
        <v>5279</v>
      </c>
      <c r="C4401" t="s">
        <v>111</v>
      </c>
      <c r="D4401">
        <v>4</v>
      </c>
      <c r="E4401">
        <v>0</v>
      </c>
      <c r="F4401">
        <v>0</v>
      </c>
      <c r="H4401" t="s">
        <v>103</v>
      </c>
      <c r="I4401">
        <f t="shared" si="204"/>
        <v>0</v>
      </c>
      <c r="J4401">
        <f t="shared" si="205"/>
        <v>0</v>
      </c>
      <c r="L4401" t="str">
        <f t="shared" si="206"/>
        <v>4895BLOOMFIELD</v>
      </c>
      <c r="M4401" t="s">
        <v>5278</v>
      </c>
    </row>
    <row r="4402" spans="1:13">
      <c r="A4402" t="s">
        <v>5276</v>
      </c>
      <c r="B4402" t="s">
        <v>5280</v>
      </c>
      <c r="C4402" t="s">
        <v>111</v>
      </c>
      <c r="D4402">
        <v>4</v>
      </c>
      <c r="E4402">
        <v>0</v>
      </c>
      <c r="F4402">
        <v>0</v>
      </c>
      <c r="H4402" t="s">
        <v>103</v>
      </c>
      <c r="I4402">
        <f t="shared" si="204"/>
        <v>0</v>
      </c>
      <c r="J4402">
        <f t="shared" si="205"/>
        <v>0</v>
      </c>
      <c r="L4402" t="str">
        <f t="shared" si="206"/>
        <v>4895COOKTOWN</v>
      </c>
      <c r="M4402" t="s">
        <v>5278</v>
      </c>
    </row>
    <row r="4403" spans="1:13">
      <c r="A4403" t="s">
        <v>5276</v>
      </c>
      <c r="B4403" t="s">
        <v>5281</v>
      </c>
      <c r="C4403" t="s">
        <v>111</v>
      </c>
      <c r="D4403">
        <v>4</v>
      </c>
      <c r="E4403">
        <v>0</v>
      </c>
      <c r="F4403">
        <v>0</v>
      </c>
      <c r="H4403" t="s">
        <v>103</v>
      </c>
      <c r="I4403">
        <f t="shared" si="204"/>
        <v>0</v>
      </c>
      <c r="J4403">
        <f t="shared" si="205"/>
        <v>0</v>
      </c>
      <c r="L4403" t="str">
        <f t="shared" si="206"/>
        <v>4895DEGARRA</v>
      </c>
      <c r="M4403" t="s">
        <v>5278</v>
      </c>
    </row>
    <row r="4404" spans="1:13">
      <c r="A4404" t="s">
        <v>5276</v>
      </c>
      <c r="B4404" t="s">
        <v>5282</v>
      </c>
      <c r="C4404" t="s">
        <v>111</v>
      </c>
      <c r="D4404">
        <v>4</v>
      </c>
      <c r="E4404">
        <v>0</v>
      </c>
      <c r="F4404">
        <v>0</v>
      </c>
      <c r="H4404" t="s">
        <v>103</v>
      </c>
      <c r="I4404">
        <f t="shared" si="204"/>
        <v>0</v>
      </c>
      <c r="J4404">
        <f t="shared" si="205"/>
        <v>0</v>
      </c>
      <c r="L4404" t="str">
        <f t="shared" si="206"/>
        <v>4895ENDEAVOUR FALLS</v>
      </c>
      <c r="M4404" t="s">
        <v>5278</v>
      </c>
    </row>
    <row r="4405" spans="1:13">
      <c r="A4405" t="s">
        <v>5276</v>
      </c>
      <c r="B4405" t="s">
        <v>5283</v>
      </c>
      <c r="C4405" t="s">
        <v>111</v>
      </c>
      <c r="D4405">
        <v>4</v>
      </c>
      <c r="E4405">
        <v>0</v>
      </c>
      <c r="F4405">
        <v>0</v>
      </c>
      <c r="H4405" t="s">
        <v>103</v>
      </c>
      <c r="I4405">
        <f t="shared" si="204"/>
        <v>0</v>
      </c>
      <c r="J4405">
        <f t="shared" si="205"/>
        <v>0</v>
      </c>
      <c r="L4405" t="str">
        <f t="shared" si="206"/>
        <v>4895HELENVALE</v>
      </c>
      <c r="M4405" t="s">
        <v>5278</v>
      </c>
    </row>
    <row r="4406" spans="1:13">
      <c r="A4406" t="s">
        <v>5276</v>
      </c>
      <c r="B4406" t="s">
        <v>5284</v>
      </c>
      <c r="C4406" t="s">
        <v>111</v>
      </c>
      <c r="D4406">
        <v>4</v>
      </c>
      <c r="E4406">
        <v>0</v>
      </c>
      <c r="F4406">
        <v>0</v>
      </c>
      <c r="H4406" t="s">
        <v>103</v>
      </c>
      <c r="I4406">
        <f t="shared" si="204"/>
        <v>0</v>
      </c>
      <c r="J4406">
        <f t="shared" si="205"/>
        <v>0</v>
      </c>
      <c r="L4406" t="str">
        <f t="shared" si="206"/>
        <v>4895HOPE VALE</v>
      </c>
      <c r="M4406" t="s">
        <v>5278</v>
      </c>
    </row>
    <row r="4407" spans="1:13">
      <c r="A4407" t="s">
        <v>5276</v>
      </c>
      <c r="B4407" t="s">
        <v>5285</v>
      </c>
      <c r="C4407" t="s">
        <v>111</v>
      </c>
      <c r="D4407">
        <v>4</v>
      </c>
      <c r="E4407">
        <v>0</v>
      </c>
      <c r="F4407">
        <v>0</v>
      </c>
      <c r="H4407" t="s">
        <v>103</v>
      </c>
      <c r="I4407">
        <f t="shared" si="204"/>
        <v>0</v>
      </c>
      <c r="J4407">
        <f t="shared" si="205"/>
        <v>0</v>
      </c>
      <c r="L4407" t="str">
        <f t="shared" si="206"/>
        <v>4895ROSSVILLE</v>
      </c>
      <c r="M4407" t="s">
        <v>5278</v>
      </c>
    </row>
    <row r="4408" spans="1:13">
      <c r="A4408" t="s">
        <v>5276</v>
      </c>
      <c r="B4408" t="s">
        <v>5286</v>
      </c>
      <c r="C4408" t="s">
        <v>111</v>
      </c>
      <c r="D4408">
        <v>4</v>
      </c>
      <c r="E4408">
        <v>0</v>
      </c>
      <c r="F4408">
        <v>0</v>
      </c>
      <c r="H4408" t="s">
        <v>103</v>
      </c>
      <c r="I4408">
        <f t="shared" si="204"/>
        <v>0</v>
      </c>
      <c r="J4408">
        <f t="shared" si="205"/>
        <v>0</v>
      </c>
      <c r="L4408" t="str">
        <f t="shared" si="206"/>
        <v>4895STARCKE</v>
      </c>
      <c r="M4408" t="s">
        <v>5278</v>
      </c>
    </row>
    <row r="4409" spans="1:13">
      <c r="A4409" t="s">
        <v>5276</v>
      </c>
      <c r="B4409" t="s">
        <v>5287</v>
      </c>
      <c r="C4409" t="s">
        <v>111</v>
      </c>
      <c r="D4409">
        <v>4</v>
      </c>
      <c r="E4409">
        <v>0</v>
      </c>
      <c r="F4409">
        <v>0</v>
      </c>
      <c r="H4409" t="s">
        <v>103</v>
      </c>
      <c r="I4409">
        <f t="shared" si="204"/>
        <v>0</v>
      </c>
      <c r="J4409">
        <f t="shared" si="205"/>
        <v>0</v>
      </c>
      <c r="L4409" t="str">
        <f t="shared" si="206"/>
        <v>4895WUJAL WUJAL</v>
      </c>
      <c r="M4409" t="s">
        <v>5278</v>
      </c>
    </row>
    <row r="4410" spans="1:13">
      <c r="A4410" t="s">
        <v>5288</v>
      </c>
      <c r="B4410" t="s">
        <v>5289</v>
      </c>
      <c r="C4410" t="s">
        <v>111</v>
      </c>
      <c r="D4410">
        <v>4</v>
      </c>
      <c r="E4410">
        <v>0</v>
      </c>
      <c r="F4410">
        <v>0</v>
      </c>
      <c r="H4410" t="s">
        <v>103</v>
      </c>
      <c r="I4410">
        <f t="shared" si="204"/>
        <v>0</v>
      </c>
      <c r="J4410">
        <f t="shared" si="205"/>
        <v>0</v>
      </c>
      <c r="L4410" t="str">
        <f t="shared" si="206"/>
        <v>4891KARUMBA</v>
      </c>
      <c r="M4410" t="s">
        <v>5290</v>
      </c>
    </row>
    <row r="4411" spans="1:13">
      <c r="A4411" t="s">
        <v>5291</v>
      </c>
      <c r="B4411" t="s">
        <v>5292</v>
      </c>
      <c r="C4411" t="s">
        <v>111</v>
      </c>
      <c r="D4411">
        <v>4</v>
      </c>
      <c r="E4411">
        <v>0</v>
      </c>
      <c r="F4411">
        <v>0</v>
      </c>
      <c r="H4411" t="s">
        <v>103</v>
      </c>
      <c r="I4411">
        <f t="shared" si="204"/>
        <v>0</v>
      </c>
      <c r="J4411">
        <f t="shared" si="205"/>
        <v>0</v>
      </c>
      <c r="L4411" t="str">
        <f t="shared" si="206"/>
        <v>4890HOWITT</v>
      </c>
      <c r="M4411" t="s">
        <v>5290</v>
      </c>
    </row>
    <row r="4412" spans="1:13">
      <c r="A4412" t="s">
        <v>5291</v>
      </c>
      <c r="B4412" t="s">
        <v>5293</v>
      </c>
      <c r="C4412" t="s">
        <v>111</v>
      </c>
      <c r="D4412">
        <v>4</v>
      </c>
      <c r="E4412">
        <v>0</v>
      </c>
      <c r="F4412">
        <v>0</v>
      </c>
      <c r="H4412" t="s">
        <v>103</v>
      </c>
      <c r="I4412">
        <f t="shared" si="204"/>
        <v>0</v>
      </c>
      <c r="J4412">
        <f t="shared" si="205"/>
        <v>0</v>
      </c>
      <c r="L4412" t="str">
        <f t="shared" si="206"/>
        <v>4890NORMAN</v>
      </c>
      <c r="M4412" t="s">
        <v>5290</v>
      </c>
    </row>
    <row r="4413" spans="1:13">
      <c r="A4413" t="s">
        <v>5291</v>
      </c>
      <c r="B4413" t="s">
        <v>5294</v>
      </c>
      <c r="C4413" t="s">
        <v>111</v>
      </c>
      <c r="D4413">
        <v>4</v>
      </c>
      <c r="E4413">
        <v>0</v>
      </c>
      <c r="F4413">
        <v>0</v>
      </c>
      <c r="H4413" t="s">
        <v>103</v>
      </c>
      <c r="I4413">
        <f t="shared" si="204"/>
        <v>0</v>
      </c>
      <c r="J4413">
        <f t="shared" si="205"/>
        <v>0</v>
      </c>
      <c r="L4413" t="str">
        <f t="shared" si="206"/>
        <v>4890NORMANTON</v>
      </c>
      <c r="M4413" t="s">
        <v>5290</v>
      </c>
    </row>
    <row r="4414" spans="1:13">
      <c r="A4414" t="s">
        <v>5295</v>
      </c>
      <c r="B4414" t="s">
        <v>5296</v>
      </c>
      <c r="C4414" t="s">
        <v>111</v>
      </c>
      <c r="D4414">
        <v>4</v>
      </c>
      <c r="E4414">
        <v>0</v>
      </c>
      <c r="F4414">
        <v>0</v>
      </c>
      <c r="H4414" t="s">
        <v>103</v>
      </c>
      <c r="I4414">
        <f t="shared" si="204"/>
        <v>0</v>
      </c>
      <c r="J4414">
        <f t="shared" si="205"/>
        <v>0</v>
      </c>
      <c r="L4414" t="str">
        <f t="shared" si="206"/>
        <v>4888EVELYN</v>
      </c>
      <c r="M4414" t="s">
        <v>5278</v>
      </c>
    </row>
    <row r="4415" spans="1:13">
      <c r="A4415" t="s">
        <v>5295</v>
      </c>
      <c r="B4415" t="s">
        <v>5297</v>
      </c>
      <c r="C4415" t="s">
        <v>111</v>
      </c>
      <c r="D4415">
        <v>4</v>
      </c>
      <c r="E4415">
        <v>0</v>
      </c>
      <c r="F4415">
        <v>0</v>
      </c>
      <c r="H4415" t="s">
        <v>103</v>
      </c>
      <c r="I4415">
        <f t="shared" si="204"/>
        <v>0</v>
      </c>
      <c r="J4415">
        <f t="shared" si="205"/>
        <v>0</v>
      </c>
      <c r="L4415" t="str">
        <f t="shared" si="206"/>
        <v>4888KABAN</v>
      </c>
      <c r="M4415" t="s">
        <v>5278</v>
      </c>
    </row>
    <row r="4416" spans="1:13">
      <c r="A4416" t="s">
        <v>5295</v>
      </c>
      <c r="B4416" t="s">
        <v>1295</v>
      </c>
      <c r="C4416" t="s">
        <v>111</v>
      </c>
      <c r="D4416">
        <v>4</v>
      </c>
      <c r="E4416">
        <v>0</v>
      </c>
      <c r="F4416">
        <v>0</v>
      </c>
      <c r="H4416" t="s">
        <v>103</v>
      </c>
      <c r="I4416">
        <f t="shared" si="204"/>
        <v>0</v>
      </c>
      <c r="J4416">
        <f t="shared" si="205"/>
        <v>0</v>
      </c>
      <c r="L4416" t="str">
        <f t="shared" si="206"/>
        <v>4888MILLSTREAM</v>
      </c>
      <c r="M4416" t="s">
        <v>5278</v>
      </c>
    </row>
    <row r="4417" spans="1:13">
      <c r="A4417" t="s">
        <v>5295</v>
      </c>
      <c r="B4417" t="s">
        <v>5298</v>
      </c>
      <c r="C4417" t="s">
        <v>111</v>
      </c>
      <c r="D4417">
        <v>4</v>
      </c>
      <c r="E4417">
        <v>0</v>
      </c>
      <c r="F4417">
        <v>0</v>
      </c>
      <c r="H4417" t="s">
        <v>103</v>
      </c>
      <c r="I4417">
        <f t="shared" si="204"/>
        <v>0</v>
      </c>
      <c r="J4417">
        <f t="shared" si="205"/>
        <v>0</v>
      </c>
      <c r="L4417" t="str">
        <f t="shared" si="206"/>
        <v>4888RAVENSHOE</v>
      </c>
      <c r="M4417" t="s">
        <v>5278</v>
      </c>
    </row>
    <row r="4418" spans="1:13">
      <c r="A4418" t="s">
        <v>5295</v>
      </c>
      <c r="B4418" t="s">
        <v>5299</v>
      </c>
      <c r="C4418" t="s">
        <v>111</v>
      </c>
      <c r="D4418">
        <v>4</v>
      </c>
      <c r="E4418">
        <v>0</v>
      </c>
      <c r="F4418">
        <v>0</v>
      </c>
      <c r="H4418" t="s">
        <v>103</v>
      </c>
      <c r="I4418">
        <f t="shared" ref="I4418:I4481" si="207">IF(ISERROR(VLOOKUP(A4418,SelPostCode,1,FALSE)),0,1)</f>
        <v>0</v>
      </c>
      <c r="J4418">
        <f t="shared" ref="J4418:J4481" si="208">IF(I4418=0,0,IF(ISERROR(VLOOKUP(B4418,SelSuburb,1,FALSE)),0,1))</f>
        <v>0</v>
      </c>
      <c r="L4418" t="str">
        <f t="shared" ref="L4418:L4481" si="209">CONCATENATE(A4418,B4418)</f>
        <v>4888TUMOULIN</v>
      </c>
      <c r="M4418" t="s">
        <v>5278</v>
      </c>
    </row>
    <row r="4419" spans="1:13">
      <c r="A4419" t="s">
        <v>5300</v>
      </c>
      <c r="B4419" t="s">
        <v>5301</v>
      </c>
      <c r="C4419" t="s">
        <v>111</v>
      </c>
      <c r="D4419">
        <v>4</v>
      </c>
      <c r="E4419">
        <v>0</v>
      </c>
      <c r="F4419">
        <v>0</v>
      </c>
      <c r="H4419" t="s">
        <v>103</v>
      </c>
      <c r="I4419">
        <f t="shared" si="207"/>
        <v>0</v>
      </c>
      <c r="J4419">
        <f t="shared" si="208"/>
        <v>0</v>
      </c>
      <c r="L4419" t="str">
        <f t="shared" si="209"/>
        <v>4887HERBERTON</v>
      </c>
      <c r="M4419" t="s">
        <v>5278</v>
      </c>
    </row>
    <row r="4420" spans="1:13">
      <c r="A4420" t="s">
        <v>5300</v>
      </c>
      <c r="B4420" t="s">
        <v>5302</v>
      </c>
      <c r="C4420" t="s">
        <v>111</v>
      </c>
      <c r="D4420">
        <v>4</v>
      </c>
      <c r="E4420">
        <v>0</v>
      </c>
      <c r="F4420">
        <v>0</v>
      </c>
      <c r="H4420" t="s">
        <v>103</v>
      </c>
      <c r="I4420">
        <f t="shared" si="207"/>
        <v>0</v>
      </c>
      <c r="J4420">
        <f t="shared" si="208"/>
        <v>0</v>
      </c>
      <c r="L4420" t="str">
        <f t="shared" si="209"/>
        <v>4887IRVINEBANK</v>
      </c>
      <c r="M4420" t="s">
        <v>5278</v>
      </c>
    </row>
    <row r="4421" spans="1:13">
      <c r="A4421" t="s">
        <v>5300</v>
      </c>
      <c r="B4421" t="s">
        <v>5303</v>
      </c>
      <c r="C4421" t="s">
        <v>111</v>
      </c>
      <c r="D4421">
        <v>4</v>
      </c>
      <c r="E4421">
        <v>0</v>
      </c>
      <c r="F4421">
        <v>0</v>
      </c>
      <c r="H4421" t="s">
        <v>103</v>
      </c>
      <c r="I4421">
        <f t="shared" si="207"/>
        <v>0</v>
      </c>
      <c r="J4421">
        <f t="shared" si="208"/>
        <v>0</v>
      </c>
      <c r="L4421" t="str">
        <f t="shared" si="209"/>
        <v>4887KALUNGA</v>
      </c>
      <c r="M4421" t="s">
        <v>5278</v>
      </c>
    </row>
    <row r="4422" spans="1:13">
      <c r="A4422" t="s">
        <v>5300</v>
      </c>
      <c r="B4422" t="s">
        <v>5304</v>
      </c>
      <c r="C4422" t="s">
        <v>111</v>
      </c>
      <c r="D4422">
        <v>4</v>
      </c>
      <c r="E4422">
        <v>0</v>
      </c>
      <c r="F4422">
        <v>0</v>
      </c>
      <c r="H4422" t="s">
        <v>103</v>
      </c>
      <c r="I4422">
        <f t="shared" si="207"/>
        <v>0</v>
      </c>
      <c r="J4422">
        <f t="shared" si="208"/>
        <v>0</v>
      </c>
      <c r="L4422" t="str">
        <f t="shared" si="209"/>
        <v>4887MOOMIN</v>
      </c>
      <c r="M4422" t="s">
        <v>5278</v>
      </c>
    </row>
    <row r="4423" spans="1:13">
      <c r="A4423" t="s">
        <v>5300</v>
      </c>
      <c r="B4423" t="s">
        <v>5305</v>
      </c>
      <c r="C4423" t="s">
        <v>111</v>
      </c>
      <c r="D4423">
        <v>4</v>
      </c>
      <c r="E4423">
        <v>0</v>
      </c>
      <c r="F4423">
        <v>0</v>
      </c>
      <c r="H4423" t="s">
        <v>103</v>
      </c>
      <c r="I4423">
        <f t="shared" si="207"/>
        <v>0</v>
      </c>
      <c r="J4423">
        <f t="shared" si="208"/>
        <v>0</v>
      </c>
      <c r="L4423" t="str">
        <f t="shared" si="209"/>
        <v>4887WATSONVILLE</v>
      </c>
      <c r="M4423" t="s">
        <v>5278</v>
      </c>
    </row>
    <row r="4424" spans="1:13">
      <c r="A4424" t="s">
        <v>5300</v>
      </c>
      <c r="B4424" t="s">
        <v>5306</v>
      </c>
      <c r="C4424" t="s">
        <v>111</v>
      </c>
      <c r="D4424">
        <v>4</v>
      </c>
      <c r="E4424">
        <v>0</v>
      </c>
      <c r="F4424">
        <v>0</v>
      </c>
      <c r="H4424" t="s">
        <v>103</v>
      </c>
      <c r="I4424">
        <f t="shared" si="207"/>
        <v>0</v>
      </c>
      <c r="J4424">
        <f t="shared" si="208"/>
        <v>0</v>
      </c>
      <c r="L4424" t="str">
        <f t="shared" si="209"/>
        <v>4887WONDECLA</v>
      </c>
      <c r="M4424" t="s">
        <v>5278</v>
      </c>
    </row>
    <row r="4425" spans="1:13">
      <c r="A4425" t="s">
        <v>5307</v>
      </c>
      <c r="B4425" t="s">
        <v>5308</v>
      </c>
      <c r="C4425" t="s">
        <v>111</v>
      </c>
      <c r="D4425">
        <v>4</v>
      </c>
      <c r="E4425">
        <v>0</v>
      </c>
      <c r="F4425">
        <v>0</v>
      </c>
      <c r="H4425" t="s">
        <v>103</v>
      </c>
      <c r="I4425">
        <f t="shared" si="207"/>
        <v>0</v>
      </c>
      <c r="J4425">
        <f t="shared" si="208"/>
        <v>0</v>
      </c>
      <c r="L4425" t="str">
        <f t="shared" si="209"/>
        <v>4886BEATRICE</v>
      </c>
      <c r="M4425" t="s">
        <v>5278</v>
      </c>
    </row>
    <row r="4426" spans="1:13">
      <c r="A4426" t="s">
        <v>5307</v>
      </c>
      <c r="B4426" t="s">
        <v>5309</v>
      </c>
      <c r="C4426" t="s">
        <v>111</v>
      </c>
      <c r="D4426">
        <v>4</v>
      </c>
      <c r="E4426">
        <v>0</v>
      </c>
      <c r="F4426">
        <v>0</v>
      </c>
      <c r="H4426" t="s">
        <v>103</v>
      </c>
      <c r="I4426">
        <f t="shared" si="207"/>
        <v>0</v>
      </c>
      <c r="J4426">
        <f t="shared" si="208"/>
        <v>0</v>
      </c>
      <c r="L4426" t="str">
        <f t="shared" si="209"/>
        <v>4886ELLINJAA</v>
      </c>
      <c r="M4426" t="s">
        <v>5278</v>
      </c>
    </row>
    <row r="4427" spans="1:13">
      <c r="A4427" t="s">
        <v>5307</v>
      </c>
      <c r="B4427" t="s">
        <v>5310</v>
      </c>
      <c r="C4427" t="s">
        <v>111</v>
      </c>
      <c r="D4427">
        <v>4</v>
      </c>
      <c r="E4427">
        <v>0</v>
      </c>
      <c r="F4427">
        <v>0</v>
      </c>
      <c r="H4427" t="s">
        <v>103</v>
      </c>
      <c r="I4427">
        <f t="shared" si="207"/>
        <v>0</v>
      </c>
      <c r="J4427">
        <f t="shared" si="208"/>
        <v>0</v>
      </c>
      <c r="L4427" t="str">
        <f t="shared" si="209"/>
        <v>4886MAALAN</v>
      </c>
      <c r="M4427" t="s">
        <v>5278</v>
      </c>
    </row>
    <row r="4428" spans="1:13">
      <c r="A4428" t="s">
        <v>5307</v>
      </c>
      <c r="B4428" t="s">
        <v>5311</v>
      </c>
      <c r="C4428" t="s">
        <v>111</v>
      </c>
      <c r="D4428">
        <v>4</v>
      </c>
      <c r="E4428">
        <v>0</v>
      </c>
      <c r="F4428">
        <v>0</v>
      </c>
      <c r="H4428" t="s">
        <v>103</v>
      </c>
      <c r="I4428">
        <f t="shared" si="207"/>
        <v>0</v>
      </c>
      <c r="J4428">
        <f t="shared" si="208"/>
        <v>0</v>
      </c>
      <c r="L4428" t="str">
        <f t="shared" si="209"/>
        <v>4886MIDDLEBROOK</v>
      </c>
      <c r="M4428" t="s">
        <v>5278</v>
      </c>
    </row>
    <row r="4429" spans="1:13">
      <c r="A4429" t="s">
        <v>5307</v>
      </c>
      <c r="B4429" t="s">
        <v>5312</v>
      </c>
      <c r="C4429" t="s">
        <v>111</v>
      </c>
      <c r="D4429">
        <v>4</v>
      </c>
      <c r="E4429">
        <v>0</v>
      </c>
      <c r="F4429">
        <v>0</v>
      </c>
      <c r="H4429" t="s">
        <v>103</v>
      </c>
      <c r="I4429">
        <f t="shared" si="207"/>
        <v>0</v>
      </c>
      <c r="J4429">
        <f t="shared" si="208"/>
        <v>0</v>
      </c>
      <c r="L4429" t="str">
        <f t="shared" si="209"/>
        <v>4886MILLAA MILLAA</v>
      </c>
      <c r="M4429" t="s">
        <v>5278</v>
      </c>
    </row>
    <row r="4430" spans="1:13">
      <c r="A4430" t="s">
        <v>5307</v>
      </c>
      <c r="B4430" t="s">
        <v>5313</v>
      </c>
      <c r="C4430" t="s">
        <v>111</v>
      </c>
      <c r="D4430">
        <v>4</v>
      </c>
      <c r="E4430">
        <v>0</v>
      </c>
      <c r="F4430">
        <v>0</v>
      </c>
      <c r="H4430" t="s">
        <v>103</v>
      </c>
      <c r="I4430">
        <f t="shared" si="207"/>
        <v>0</v>
      </c>
      <c r="J4430">
        <f t="shared" si="208"/>
        <v>0</v>
      </c>
      <c r="L4430" t="str">
        <f t="shared" si="209"/>
        <v>4886MINBUN</v>
      </c>
      <c r="M4430" t="s">
        <v>5278</v>
      </c>
    </row>
    <row r="4431" spans="1:13">
      <c r="A4431" t="s">
        <v>5307</v>
      </c>
      <c r="B4431" t="s">
        <v>5314</v>
      </c>
      <c r="C4431" t="s">
        <v>111</v>
      </c>
      <c r="D4431">
        <v>4</v>
      </c>
      <c r="E4431">
        <v>0</v>
      </c>
      <c r="F4431">
        <v>0</v>
      </c>
      <c r="H4431" t="s">
        <v>103</v>
      </c>
      <c r="I4431">
        <f t="shared" si="207"/>
        <v>0</v>
      </c>
      <c r="J4431">
        <f t="shared" si="208"/>
        <v>0</v>
      </c>
      <c r="L4431" t="str">
        <f t="shared" si="209"/>
        <v>4886MOREGATTA</v>
      </c>
      <c r="M4431" t="s">
        <v>5278</v>
      </c>
    </row>
    <row r="4432" spans="1:13">
      <c r="A4432" t="s">
        <v>5307</v>
      </c>
      <c r="B4432" t="s">
        <v>5315</v>
      </c>
      <c r="C4432" t="s">
        <v>111</v>
      </c>
      <c r="D4432">
        <v>4</v>
      </c>
      <c r="E4432">
        <v>0</v>
      </c>
      <c r="F4432">
        <v>0</v>
      </c>
      <c r="H4432" t="s">
        <v>103</v>
      </c>
      <c r="I4432">
        <f t="shared" si="207"/>
        <v>0</v>
      </c>
      <c r="J4432">
        <f t="shared" si="208"/>
        <v>0</v>
      </c>
      <c r="L4432" t="str">
        <f t="shared" si="209"/>
        <v>4886MUNGALLI</v>
      </c>
      <c r="M4432" t="s">
        <v>5278</v>
      </c>
    </row>
    <row r="4433" spans="1:13">
      <c r="A4433" t="s">
        <v>5316</v>
      </c>
      <c r="B4433" t="s">
        <v>5317</v>
      </c>
      <c r="C4433" t="s">
        <v>111</v>
      </c>
      <c r="D4433">
        <v>4</v>
      </c>
      <c r="E4433">
        <v>0</v>
      </c>
      <c r="F4433">
        <v>0</v>
      </c>
      <c r="H4433" t="s">
        <v>103</v>
      </c>
      <c r="I4433">
        <f t="shared" si="207"/>
        <v>0</v>
      </c>
      <c r="J4433">
        <f t="shared" si="208"/>
        <v>0</v>
      </c>
      <c r="L4433" t="str">
        <f t="shared" si="209"/>
        <v>4885BUTCHERS CREEK</v>
      </c>
      <c r="M4433" t="s">
        <v>5278</v>
      </c>
    </row>
    <row r="4434" spans="1:13">
      <c r="A4434" t="s">
        <v>5316</v>
      </c>
      <c r="B4434" t="s">
        <v>5318</v>
      </c>
      <c r="C4434" t="s">
        <v>111</v>
      </c>
      <c r="D4434">
        <v>4</v>
      </c>
      <c r="E4434">
        <v>0</v>
      </c>
      <c r="F4434">
        <v>0</v>
      </c>
      <c r="H4434" t="s">
        <v>103</v>
      </c>
      <c r="I4434">
        <f t="shared" si="207"/>
        <v>0</v>
      </c>
      <c r="J4434">
        <f t="shared" si="208"/>
        <v>0</v>
      </c>
      <c r="L4434" t="str">
        <f t="shared" si="209"/>
        <v>4885GLEN ALLYN</v>
      </c>
      <c r="M4434" t="s">
        <v>5278</v>
      </c>
    </row>
    <row r="4435" spans="1:13">
      <c r="A4435" t="s">
        <v>5316</v>
      </c>
      <c r="B4435" t="s">
        <v>5319</v>
      </c>
      <c r="C4435" t="s">
        <v>111</v>
      </c>
      <c r="D4435">
        <v>4</v>
      </c>
      <c r="E4435">
        <v>0</v>
      </c>
      <c r="F4435">
        <v>0</v>
      </c>
      <c r="H4435" t="s">
        <v>103</v>
      </c>
      <c r="I4435">
        <f t="shared" si="207"/>
        <v>0</v>
      </c>
      <c r="J4435">
        <f t="shared" si="208"/>
        <v>0</v>
      </c>
      <c r="L4435" t="str">
        <f t="shared" si="209"/>
        <v>4885JAGGAN</v>
      </c>
      <c r="M4435" t="s">
        <v>5278</v>
      </c>
    </row>
    <row r="4436" spans="1:13">
      <c r="A4436" t="s">
        <v>5316</v>
      </c>
      <c r="B4436" t="s">
        <v>5320</v>
      </c>
      <c r="C4436" t="s">
        <v>111</v>
      </c>
      <c r="D4436">
        <v>4</v>
      </c>
      <c r="E4436">
        <v>0</v>
      </c>
      <c r="F4436">
        <v>0</v>
      </c>
      <c r="H4436" t="s">
        <v>103</v>
      </c>
      <c r="I4436">
        <f t="shared" si="207"/>
        <v>0</v>
      </c>
      <c r="J4436">
        <f t="shared" si="208"/>
        <v>0</v>
      </c>
      <c r="L4436" t="str">
        <f t="shared" si="209"/>
        <v>4885KUREEN</v>
      </c>
      <c r="M4436" t="s">
        <v>5278</v>
      </c>
    </row>
    <row r="4437" spans="1:13">
      <c r="A4437" t="s">
        <v>5316</v>
      </c>
      <c r="B4437" t="s">
        <v>5321</v>
      </c>
      <c r="C4437" t="s">
        <v>111</v>
      </c>
      <c r="D4437">
        <v>4</v>
      </c>
      <c r="E4437">
        <v>0</v>
      </c>
      <c r="F4437">
        <v>0</v>
      </c>
      <c r="H4437" t="s">
        <v>103</v>
      </c>
      <c r="I4437">
        <f t="shared" si="207"/>
        <v>0</v>
      </c>
      <c r="J4437">
        <f t="shared" si="208"/>
        <v>0</v>
      </c>
      <c r="L4437" t="str">
        <f t="shared" si="209"/>
        <v>4885MALANDA</v>
      </c>
      <c r="M4437" t="s">
        <v>5278</v>
      </c>
    </row>
    <row r="4438" spans="1:13">
      <c r="A4438" t="s">
        <v>5316</v>
      </c>
      <c r="B4438" t="s">
        <v>5322</v>
      </c>
      <c r="C4438" t="s">
        <v>111</v>
      </c>
      <c r="D4438">
        <v>4</v>
      </c>
      <c r="E4438">
        <v>0</v>
      </c>
      <c r="F4438">
        <v>0</v>
      </c>
      <c r="H4438" t="s">
        <v>103</v>
      </c>
      <c r="I4438">
        <f t="shared" si="207"/>
        <v>0</v>
      </c>
      <c r="J4438">
        <f t="shared" si="208"/>
        <v>0</v>
      </c>
      <c r="L4438" t="str">
        <f t="shared" si="209"/>
        <v>4885NORTH JOHNSTONE</v>
      </c>
      <c r="M4438" t="s">
        <v>5278</v>
      </c>
    </row>
    <row r="4439" spans="1:13">
      <c r="A4439" t="s">
        <v>5316</v>
      </c>
      <c r="B4439" t="s">
        <v>5323</v>
      </c>
      <c r="C4439" t="s">
        <v>111</v>
      </c>
      <c r="D4439">
        <v>4</v>
      </c>
      <c r="E4439">
        <v>0</v>
      </c>
      <c r="F4439">
        <v>0</v>
      </c>
      <c r="H4439" t="s">
        <v>103</v>
      </c>
      <c r="I4439">
        <f t="shared" si="207"/>
        <v>0</v>
      </c>
      <c r="J4439">
        <f t="shared" si="208"/>
        <v>0</v>
      </c>
      <c r="L4439" t="str">
        <f t="shared" si="209"/>
        <v>4885PEERAMON</v>
      </c>
      <c r="M4439" t="s">
        <v>5278</v>
      </c>
    </row>
    <row r="4440" spans="1:13">
      <c r="A4440" t="s">
        <v>5316</v>
      </c>
      <c r="B4440" t="s">
        <v>5324</v>
      </c>
      <c r="C4440" t="s">
        <v>111</v>
      </c>
      <c r="D4440">
        <v>4</v>
      </c>
      <c r="E4440">
        <v>0</v>
      </c>
      <c r="F4440">
        <v>0</v>
      </c>
      <c r="H4440" t="s">
        <v>103</v>
      </c>
      <c r="I4440">
        <f t="shared" si="207"/>
        <v>0</v>
      </c>
      <c r="J4440">
        <f t="shared" si="208"/>
        <v>0</v>
      </c>
      <c r="L4440" t="str">
        <f t="shared" si="209"/>
        <v>4885TARZALI</v>
      </c>
      <c r="M4440" t="s">
        <v>5278</v>
      </c>
    </row>
    <row r="4441" spans="1:13">
      <c r="A4441" t="s">
        <v>5316</v>
      </c>
      <c r="B4441" t="s">
        <v>5325</v>
      </c>
      <c r="C4441" t="s">
        <v>111</v>
      </c>
      <c r="D4441">
        <v>4</v>
      </c>
      <c r="E4441">
        <v>0</v>
      </c>
      <c r="F4441">
        <v>0</v>
      </c>
      <c r="H4441" t="s">
        <v>103</v>
      </c>
      <c r="I4441">
        <f t="shared" si="207"/>
        <v>0</v>
      </c>
      <c r="J4441">
        <f t="shared" si="208"/>
        <v>0</v>
      </c>
      <c r="L4441" t="str">
        <f t="shared" si="209"/>
        <v>4885TOPAZ</v>
      </c>
      <c r="M4441" t="s">
        <v>5278</v>
      </c>
    </row>
    <row r="4442" spans="1:13">
      <c r="A4442" t="s">
        <v>5326</v>
      </c>
      <c r="B4442" t="s">
        <v>5327</v>
      </c>
      <c r="C4442" t="s">
        <v>111</v>
      </c>
      <c r="D4442">
        <v>4</v>
      </c>
      <c r="E4442">
        <v>0</v>
      </c>
      <c r="F4442">
        <v>0</v>
      </c>
      <c r="H4442" t="s">
        <v>103</v>
      </c>
      <c r="I4442">
        <f t="shared" si="207"/>
        <v>0</v>
      </c>
      <c r="J4442">
        <f t="shared" si="208"/>
        <v>0</v>
      </c>
      <c r="L4442" t="str">
        <f t="shared" si="209"/>
        <v>4884GADGARRA</v>
      </c>
      <c r="M4442" t="s">
        <v>5278</v>
      </c>
    </row>
    <row r="4443" spans="1:13">
      <c r="A4443" t="s">
        <v>5326</v>
      </c>
      <c r="B4443" t="s">
        <v>5328</v>
      </c>
      <c r="C4443" t="s">
        <v>111</v>
      </c>
      <c r="D4443">
        <v>4</v>
      </c>
      <c r="E4443">
        <v>0</v>
      </c>
      <c r="F4443">
        <v>0</v>
      </c>
      <c r="H4443" t="s">
        <v>103</v>
      </c>
      <c r="I4443">
        <f t="shared" si="207"/>
        <v>0</v>
      </c>
      <c r="J4443">
        <f t="shared" si="208"/>
        <v>0</v>
      </c>
      <c r="L4443" t="str">
        <f t="shared" si="209"/>
        <v>4884LAKE BARRINE</v>
      </c>
      <c r="M4443" t="s">
        <v>5278</v>
      </c>
    </row>
    <row r="4444" spans="1:13">
      <c r="A4444" t="s">
        <v>5326</v>
      </c>
      <c r="B4444" t="s">
        <v>5329</v>
      </c>
      <c r="C4444" t="s">
        <v>111</v>
      </c>
      <c r="D4444">
        <v>4</v>
      </c>
      <c r="E4444">
        <v>0</v>
      </c>
      <c r="F4444">
        <v>0</v>
      </c>
      <c r="H4444" t="s">
        <v>103</v>
      </c>
      <c r="I4444">
        <f t="shared" si="207"/>
        <v>0</v>
      </c>
      <c r="J4444">
        <f t="shared" si="208"/>
        <v>0</v>
      </c>
      <c r="L4444" t="str">
        <f t="shared" si="209"/>
        <v>4884LAKE EACHAM</v>
      </c>
      <c r="M4444" t="s">
        <v>5278</v>
      </c>
    </row>
    <row r="4445" spans="1:13">
      <c r="A4445" t="s">
        <v>5326</v>
      </c>
      <c r="B4445" t="s">
        <v>5330</v>
      </c>
      <c r="C4445" t="s">
        <v>111</v>
      </c>
      <c r="D4445">
        <v>4</v>
      </c>
      <c r="E4445">
        <v>0</v>
      </c>
      <c r="F4445">
        <v>0</v>
      </c>
      <c r="H4445" t="s">
        <v>103</v>
      </c>
      <c r="I4445">
        <f t="shared" si="207"/>
        <v>0</v>
      </c>
      <c r="J4445">
        <f t="shared" si="208"/>
        <v>0</v>
      </c>
      <c r="L4445" t="str">
        <f t="shared" si="209"/>
        <v>4884YUNGABURRA</v>
      </c>
      <c r="M4445" t="s">
        <v>5278</v>
      </c>
    </row>
    <row r="4446" spans="1:13">
      <c r="A4446" t="s">
        <v>5331</v>
      </c>
      <c r="B4446" t="s">
        <v>5332</v>
      </c>
      <c r="C4446" t="s">
        <v>111</v>
      </c>
      <c r="D4446">
        <v>3</v>
      </c>
      <c r="E4446">
        <v>0</v>
      </c>
      <c r="F4446">
        <v>2</v>
      </c>
      <c r="H4446" t="s">
        <v>103</v>
      </c>
      <c r="I4446">
        <f t="shared" si="207"/>
        <v>0</v>
      </c>
      <c r="J4446">
        <f t="shared" si="208"/>
        <v>0</v>
      </c>
      <c r="L4446" t="str">
        <f t="shared" si="209"/>
        <v>4883ATHERTON</v>
      </c>
      <c r="M4446" t="s">
        <v>5278</v>
      </c>
    </row>
    <row r="4447" spans="1:13">
      <c r="A4447" t="s">
        <v>5331</v>
      </c>
      <c r="B4447" t="s">
        <v>5333</v>
      </c>
      <c r="C4447" t="s">
        <v>111</v>
      </c>
      <c r="D4447">
        <v>3</v>
      </c>
      <c r="E4447">
        <v>0</v>
      </c>
      <c r="F4447">
        <v>0</v>
      </c>
      <c r="H4447" t="s">
        <v>103</v>
      </c>
      <c r="I4447">
        <f t="shared" si="207"/>
        <v>0</v>
      </c>
      <c r="J4447">
        <f t="shared" si="208"/>
        <v>0</v>
      </c>
      <c r="L4447" t="str">
        <f t="shared" si="209"/>
        <v>4883CARRINGTON</v>
      </c>
      <c r="M4447" t="s">
        <v>5278</v>
      </c>
    </row>
    <row r="4448" spans="1:13">
      <c r="A4448" t="s">
        <v>5331</v>
      </c>
      <c r="B4448" t="s">
        <v>5334</v>
      </c>
      <c r="C4448" t="s">
        <v>111</v>
      </c>
      <c r="D4448">
        <v>4</v>
      </c>
      <c r="E4448">
        <v>0</v>
      </c>
      <c r="F4448">
        <v>0</v>
      </c>
      <c r="H4448" t="s">
        <v>103</v>
      </c>
      <c r="I4448">
        <f t="shared" si="207"/>
        <v>0</v>
      </c>
      <c r="J4448">
        <f t="shared" si="208"/>
        <v>0</v>
      </c>
      <c r="L4448" t="str">
        <f t="shared" si="209"/>
        <v>4883EAST BARRON</v>
      </c>
      <c r="M4448" t="s">
        <v>5278</v>
      </c>
    </row>
    <row r="4449" spans="1:13">
      <c r="A4449" t="s">
        <v>5331</v>
      </c>
      <c r="B4449" t="s">
        <v>5335</v>
      </c>
      <c r="C4449" t="s">
        <v>111</v>
      </c>
      <c r="D4449">
        <v>4</v>
      </c>
      <c r="E4449">
        <v>0</v>
      </c>
      <c r="F4449">
        <v>0</v>
      </c>
      <c r="H4449" t="s">
        <v>103</v>
      </c>
      <c r="I4449">
        <f t="shared" si="207"/>
        <v>0</v>
      </c>
      <c r="J4449">
        <f t="shared" si="208"/>
        <v>0</v>
      </c>
      <c r="L4449" t="str">
        <f t="shared" si="209"/>
        <v>4883UPPER BARRON</v>
      </c>
      <c r="M4449" t="s">
        <v>5278</v>
      </c>
    </row>
    <row r="4450" spans="1:13">
      <c r="A4450" t="s">
        <v>5331</v>
      </c>
      <c r="B4450" t="s">
        <v>5336</v>
      </c>
      <c r="C4450" t="s">
        <v>111</v>
      </c>
      <c r="D4450">
        <v>4</v>
      </c>
      <c r="E4450">
        <v>0</v>
      </c>
      <c r="F4450">
        <v>0</v>
      </c>
      <c r="H4450" t="s">
        <v>103</v>
      </c>
      <c r="I4450">
        <f t="shared" si="207"/>
        <v>0</v>
      </c>
      <c r="J4450">
        <f t="shared" si="208"/>
        <v>0</v>
      </c>
      <c r="L4450" t="str">
        <f t="shared" si="209"/>
        <v>4883WONGABEL</v>
      </c>
      <c r="M4450" t="s">
        <v>5278</v>
      </c>
    </row>
    <row r="4451" spans="1:13">
      <c r="A4451" t="s">
        <v>5337</v>
      </c>
      <c r="B4451" t="s">
        <v>5338</v>
      </c>
      <c r="C4451" t="s">
        <v>111</v>
      </c>
      <c r="D4451">
        <v>4</v>
      </c>
      <c r="E4451">
        <v>0</v>
      </c>
      <c r="F4451">
        <v>0</v>
      </c>
      <c r="H4451" t="s">
        <v>103</v>
      </c>
      <c r="I4451">
        <f t="shared" si="207"/>
        <v>0</v>
      </c>
      <c r="J4451">
        <f t="shared" si="208"/>
        <v>0</v>
      </c>
      <c r="L4451" t="str">
        <f t="shared" si="209"/>
        <v>4882TOLGA</v>
      </c>
      <c r="M4451" t="s">
        <v>5278</v>
      </c>
    </row>
    <row r="4452" spans="1:13">
      <c r="A4452" t="s">
        <v>5339</v>
      </c>
      <c r="B4452" t="s">
        <v>5340</v>
      </c>
      <c r="C4452" t="s">
        <v>111</v>
      </c>
      <c r="D4452">
        <v>4</v>
      </c>
      <c r="E4452">
        <v>0</v>
      </c>
      <c r="F4452">
        <v>0</v>
      </c>
      <c r="H4452" t="s">
        <v>103</v>
      </c>
      <c r="I4452">
        <f t="shared" si="207"/>
        <v>0</v>
      </c>
      <c r="J4452">
        <f t="shared" si="208"/>
        <v>0</v>
      </c>
      <c r="L4452" t="str">
        <f t="shared" si="209"/>
        <v>4881KOAH</v>
      </c>
      <c r="M4452" t="s">
        <v>5278</v>
      </c>
    </row>
    <row r="4453" spans="1:13">
      <c r="A4453" t="s">
        <v>5339</v>
      </c>
      <c r="B4453" t="s">
        <v>5341</v>
      </c>
      <c r="C4453" t="s">
        <v>111</v>
      </c>
      <c r="D4453">
        <v>4</v>
      </c>
      <c r="E4453">
        <v>0</v>
      </c>
      <c r="F4453">
        <v>0</v>
      </c>
      <c r="H4453" t="s">
        <v>103</v>
      </c>
      <c r="I4453">
        <f t="shared" si="207"/>
        <v>0</v>
      </c>
      <c r="J4453">
        <f t="shared" si="208"/>
        <v>0</v>
      </c>
      <c r="L4453" t="str">
        <f t="shared" si="209"/>
        <v>4881KURANDA</v>
      </c>
      <c r="M4453" t="s">
        <v>5278</v>
      </c>
    </row>
    <row r="4454" spans="1:13">
      <c r="A4454" t="s">
        <v>5339</v>
      </c>
      <c r="B4454" t="s">
        <v>5342</v>
      </c>
      <c r="C4454" t="s">
        <v>111</v>
      </c>
      <c r="D4454">
        <v>4</v>
      </c>
      <c r="E4454">
        <v>0</v>
      </c>
      <c r="F4454">
        <v>0</v>
      </c>
      <c r="H4454" t="s">
        <v>103</v>
      </c>
      <c r="I4454">
        <f t="shared" si="207"/>
        <v>0</v>
      </c>
      <c r="J4454">
        <f t="shared" si="208"/>
        <v>0</v>
      </c>
      <c r="L4454" t="str">
        <f t="shared" si="209"/>
        <v>4881MONA MONA</v>
      </c>
      <c r="M4454" t="s">
        <v>5278</v>
      </c>
    </row>
    <row r="4455" spans="1:13">
      <c r="A4455" t="s">
        <v>5339</v>
      </c>
      <c r="B4455" t="s">
        <v>5343</v>
      </c>
      <c r="C4455" t="s">
        <v>111</v>
      </c>
      <c r="D4455">
        <v>4</v>
      </c>
      <c r="E4455">
        <v>0</v>
      </c>
      <c r="F4455">
        <v>0</v>
      </c>
      <c r="H4455" t="s">
        <v>103</v>
      </c>
      <c r="I4455">
        <f t="shared" si="207"/>
        <v>0</v>
      </c>
      <c r="J4455">
        <f t="shared" si="208"/>
        <v>0</v>
      </c>
      <c r="L4455" t="str">
        <f t="shared" si="209"/>
        <v>4881SPEEWAH</v>
      </c>
      <c r="M4455" t="s">
        <v>5278</v>
      </c>
    </row>
    <row r="4456" spans="1:13">
      <c r="A4456" t="s">
        <v>5344</v>
      </c>
      <c r="B4456" t="s">
        <v>5345</v>
      </c>
      <c r="C4456" t="s">
        <v>111</v>
      </c>
      <c r="D4456">
        <v>4</v>
      </c>
      <c r="E4456">
        <v>0</v>
      </c>
      <c r="F4456">
        <v>0</v>
      </c>
      <c r="H4456" t="s">
        <v>103</v>
      </c>
      <c r="I4456">
        <f t="shared" si="207"/>
        <v>0</v>
      </c>
      <c r="J4456">
        <f t="shared" si="208"/>
        <v>0</v>
      </c>
      <c r="L4456" t="str">
        <f t="shared" si="209"/>
        <v>4880ARRIGA</v>
      </c>
      <c r="M4456" t="s">
        <v>5278</v>
      </c>
    </row>
    <row r="4457" spans="1:13">
      <c r="A4457" t="s">
        <v>5344</v>
      </c>
      <c r="B4457" t="s">
        <v>5346</v>
      </c>
      <c r="C4457" t="s">
        <v>111</v>
      </c>
      <c r="D4457">
        <v>4</v>
      </c>
      <c r="E4457">
        <v>0</v>
      </c>
      <c r="F4457">
        <v>0</v>
      </c>
      <c r="H4457" t="s">
        <v>103</v>
      </c>
      <c r="I4457">
        <f t="shared" si="207"/>
        <v>0</v>
      </c>
      <c r="J4457">
        <f t="shared" si="208"/>
        <v>0</v>
      </c>
      <c r="L4457" t="str">
        <f t="shared" si="209"/>
        <v>4880BIBOOHRA</v>
      </c>
      <c r="M4457" t="s">
        <v>5278</v>
      </c>
    </row>
    <row r="4458" spans="1:13">
      <c r="A4458" t="s">
        <v>5344</v>
      </c>
      <c r="B4458" t="s">
        <v>5347</v>
      </c>
      <c r="C4458" t="s">
        <v>111</v>
      </c>
      <c r="D4458">
        <v>4</v>
      </c>
      <c r="E4458">
        <v>0</v>
      </c>
      <c r="F4458">
        <v>0</v>
      </c>
      <c r="H4458" t="s">
        <v>103</v>
      </c>
      <c r="I4458">
        <f t="shared" si="207"/>
        <v>0</v>
      </c>
      <c r="J4458">
        <f t="shared" si="208"/>
        <v>0</v>
      </c>
      <c r="L4458" t="str">
        <f t="shared" si="209"/>
        <v>4880CHEWKO</v>
      </c>
      <c r="M4458" t="s">
        <v>5278</v>
      </c>
    </row>
    <row r="4459" spans="1:13">
      <c r="A4459" t="s">
        <v>5344</v>
      </c>
      <c r="B4459" t="s">
        <v>5348</v>
      </c>
      <c r="C4459" t="s">
        <v>111</v>
      </c>
      <c r="D4459">
        <v>4</v>
      </c>
      <c r="E4459">
        <v>0</v>
      </c>
      <c r="F4459">
        <v>0</v>
      </c>
      <c r="H4459" t="s">
        <v>103</v>
      </c>
      <c r="I4459">
        <f t="shared" si="207"/>
        <v>0</v>
      </c>
      <c r="J4459">
        <f t="shared" si="208"/>
        <v>0</v>
      </c>
      <c r="L4459" t="str">
        <f t="shared" si="209"/>
        <v>4880GLEN RUSSELL</v>
      </c>
      <c r="M4459" t="s">
        <v>5278</v>
      </c>
    </row>
    <row r="4460" spans="1:13">
      <c r="A4460" t="s">
        <v>5344</v>
      </c>
      <c r="B4460" t="s">
        <v>5349</v>
      </c>
      <c r="C4460" t="s">
        <v>111</v>
      </c>
      <c r="D4460">
        <v>3</v>
      </c>
      <c r="E4460">
        <v>0</v>
      </c>
      <c r="F4460">
        <v>0</v>
      </c>
      <c r="H4460" t="s">
        <v>103</v>
      </c>
      <c r="I4460">
        <f t="shared" si="207"/>
        <v>0</v>
      </c>
      <c r="J4460">
        <f t="shared" si="208"/>
        <v>0</v>
      </c>
      <c r="L4460" t="str">
        <f t="shared" si="209"/>
        <v>4880MAREEBA</v>
      </c>
      <c r="M4460" t="s">
        <v>5278</v>
      </c>
    </row>
    <row r="4461" spans="1:13">
      <c r="A4461" t="s">
        <v>5344</v>
      </c>
      <c r="B4461" t="s">
        <v>5350</v>
      </c>
      <c r="C4461" t="s">
        <v>111</v>
      </c>
      <c r="D4461">
        <v>3</v>
      </c>
      <c r="E4461">
        <v>0</v>
      </c>
      <c r="F4461">
        <v>0</v>
      </c>
      <c r="H4461" t="s">
        <v>103</v>
      </c>
      <c r="I4461">
        <f t="shared" si="207"/>
        <v>0</v>
      </c>
      <c r="J4461">
        <f t="shared" si="208"/>
        <v>0</v>
      </c>
      <c r="L4461" t="str">
        <f t="shared" si="209"/>
        <v>4880PADDYS GREEN</v>
      </c>
      <c r="M4461" t="s">
        <v>5278</v>
      </c>
    </row>
    <row r="4462" spans="1:13">
      <c r="A4462" t="s">
        <v>5351</v>
      </c>
      <c r="B4462" t="s">
        <v>988</v>
      </c>
      <c r="C4462" t="s">
        <v>111</v>
      </c>
      <c r="D4462">
        <v>3</v>
      </c>
      <c r="E4462">
        <v>0</v>
      </c>
      <c r="F4462">
        <v>2</v>
      </c>
      <c r="G4462" t="s">
        <v>1060</v>
      </c>
      <c r="H4462" t="s">
        <v>103</v>
      </c>
      <c r="I4462">
        <f t="shared" si="207"/>
        <v>0</v>
      </c>
      <c r="J4462">
        <f t="shared" si="208"/>
        <v>0</v>
      </c>
      <c r="L4462" t="str">
        <f t="shared" si="209"/>
        <v>4879CLIFTON BEACH</v>
      </c>
      <c r="M4462" t="s">
        <v>5278</v>
      </c>
    </row>
    <row r="4463" spans="1:13">
      <c r="A4463" t="s">
        <v>5351</v>
      </c>
      <c r="B4463" t="s">
        <v>5352</v>
      </c>
      <c r="C4463" t="s">
        <v>111</v>
      </c>
      <c r="D4463">
        <v>3</v>
      </c>
      <c r="E4463">
        <v>0</v>
      </c>
      <c r="F4463">
        <v>2</v>
      </c>
      <c r="G4463" t="s">
        <v>1060</v>
      </c>
      <c r="H4463" t="s">
        <v>103</v>
      </c>
      <c r="I4463">
        <f t="shared" si="207"/>
        <v>0</v>
      </c>
      <c r="J4463">
        <f t="shared" si="208"/>
        <v>0</v>
      </c>
      <c r="L4463" t="str">
        <f t="shared" si="209"/>
        <v>4879ELLIS BEACH</v>
      </c>
      <c r="M4463" t="s">
        <v>5278</v>
      </c>
    </row>
    <row r="4464" spans="1:13">
      <c r="A4464" t="s">
        <v>5351</v>
      </c>
      <c r="B4464" t="s">
        <v>5353</v>
      </c>
      <c r="C4464" t="s">
        <v>111</v>
      </c>
      <c r="D4464">
        <v>3</v>
      </c>
      <c r="E4464">
        <v>0</v>
      </c>
      <c r="F4464">
        <v>2</v>
      </c>
      <c r="G4464" t="s">
        <v>1060</v>
      </c>
      <c r="H4464" t="s">
        <v>103</v>
      </c>
      <c r="I4464">
        <f t="shared" si="207"/>
        <v>0</v>
      </c>
      <c r="J4464">
        <f t="shared" si="208"/>
        <v>0</v>
      </c>
      <c r="L4464" t="str">
        <f t="shared" si="209"/>
        <v>4879KEWARRA BEACH</v>
      </c>
      <c r="M4464" t="s">
        <v>5278</v>
      </c>
    </row>
    <row r="4465" spans="1:13">
      <c r="A4465" t="s">
        <v>5351</v>
      </c>
      <c r="B4465" t="s">
        <v>5354</v>
      </c>
      <c r="C4465" t="s">
        <v>111</v>
      </c>
      <c r="D4465">
        <v>3</v>
      </c>
      <c r="E4465">
        <v>0</v>
      </c>
      <c r="F4465">
        <v>2</v>
      </c>
      <c r="G4465" t="s">
        <v>1060</v>
      </c>
      <c r="H4465" t="s">
        <v>103</v>
      </c>
      <c r="I4465">
        <f t="shared" si="207"/>
        <v>0</v>
      </c>
      <c r="J4465">
        <f t="shared" si="208"/>
        <v>0</v>
      </c>
      <c r="L4465" t="str">
        <f t="shared" si="209"/>
        <v>4879PALM COVE</v>
      </c>
      <c r="M4465" t="s">
        <v>5278</v>
      </c>
    </row>
    <row r="4466" spans="1:13">
      <c r="A4466" t="s">
        <v>5351</v>
      </c>
      <c r="B4466" t="s">
        <v>5355</v>
      </c>
      <c r="C4466" t="s">
        <v>111</v>
      </c>
      <c r="D4466">
        <v>3</v>
      </c>
      <c r="E4466">
        <v>0</v>
      </c>
      <c r="F4466">
        <v>2</v>
      </c>
      <c r="G4466" t="s">
        <v>1060</v>
      </c>
      <c r="H4466" t="s">
        <v>103</v>
      </c>
      <c r="I4466">
        <f t="shared" si="207"/>
        <v>0</v>
      </c>
      <c r="J4466">
        <f t="shared" si="208"/>
        <v>0</v>
      </c>
      <c r="L4466" t="str">
        <f t="shared" si="209"/>
        <v>4879TRINITY BEACH</v>
      </c>
      <c r="M4466" t="s">
        <v>5278</v>
      </c>
    </row>
    <row r="4467" spans="1:13">
      <c r="A4467" t="s">
        <v>5351</v>
      </c>
      <c r="B4467" t="s">
        <v>5356</v>
      </c>
      <c r="C4467" t="s">
        <v>111</v>
      </c>
      <c r="D4467">
        <v>3</v>
      </c>
      <c r="E4467">
        <v>0</v>
      </c>
      <c r="F4467">
        <v>2</v>
      </c>
      <c r="G4467" t="s">
        <v>1060</v>
      </c>
      <c r="H4467" t="s">
        <v>103</v>
      </c>
      <c r="I4467">
        <f t="shared" si="207"/>
        <v>0</v>
      </c>
      <c r="J4467">
        <f t="shared" si="208"/>
        <v>0</v>
      </c>
      <c r="L4467" t="str">
        <f t="shared" si="209"/>
        <v>4879TRINITY PARK</v>
      </c>
      <c r="M4467" t="s">
        <v>5278</v>
      </c>
    </row>
    <row r="4468" spans="1:13">
      <c r="A4468" t="s">
        <v>5357</v>
      </c>
      <c r="B4468" t="s">
        <v>5358</v>
      </c>
      <c r="C4468" t="s">
        <v>111</v>
      </c>
      <c r="D4468">
        <v>3</v>
      </c>
      <c r="E4468">
        <v>0</v>
      </c>
      <c r="F4468">
        <v>2</v>
      </c>
      <c r="H4468" t="s">
        <v>103</v>
      </c>
      <c r="I4468">
        <f t="shared" si="207"/>
        <v>0</v>
      </c>
      <c r="J4468">
        <f t="shared" si="208"/>
        <v>0</v>
      </c>
      <c r="L4468" t="str">
        <f t="shared" si="209"/>
        <v>4878BARRON</v>
      </c>
      <c r="M4468" t="s">
        <v>5278</v>
      </c>
    </row>
    <row r="4469" spans="1:13">
      <c r="A4469" t="s">
        <v>5357</v>
      </c>
      <c r="B4469" t="s">
        <v>5359</v>
      </c>
      <c r="C4469" t="s">
        <v>111</v>
      </c>
      <c r="D4469">
        <v>3</v>
      </c>
      <c r="E4469">
        <v>0</v>
      </c>
      <c r="F4469">
        <v>2</v>
      </c>
      <c r="H4469" t="s">
        <v>103</v>
      </c>
      <c r="I4469">
        <f t="shared" si="207"/>
        <v>0</v>
      </c>
      <c r="J4469">
        <f t="shared" si="208"/>
        <v>0</v>
      </c>
      <c r="L4469" t="str">
        <f t="shared" si="209"/>
        <v>4878CARAVONICA</v>
      </c>
      <c r="M4469" t="s">
        <v>5278</v>
      </c>
    </row>
    <row r="4470" spans="1:13">
      <c r="A4470" t="s">
        <v>5357</v>
      </c>
      <c r="B4470" t="s">
        <v>5360</v>
      </c>
      <c r="C4470" t="s">
        <v>111</v>
      </c>
      <c r="D4470">
        <v>3</v>
      </c>
      <c r="E4470">
        <v>0</v>
      </c>
      <c r="F4470">
        <v>2</v>
      </c>
      <c r="H4470" t="s">
        <v>103</v>
      </c>
      <c r="I4470">
        <f t="shared" si="207"/>
        <v>0</v>
      </c>
      <c r="J4470">
        <f t="shared" si="208"/>
        <v>0</v>
      </c>
      <c r="L4470" t="str">
        <f t="shared" si="209"/>
        <v>4878HOLLOWAYS BEACH</v>
      </c>
      <c r="M4470" t="s">
        <v>5278</v>
      </c>
    </row>
    <row r="4471" spans="1:13">
      <c r="A4471" t="s">
        <v>5357</v>
      </c>
      <c r="B4471" t="s">
        <v>5361</v>
      </c>
      <c r="C4471" t="s">
        <v>111</v>
      </c>
      <c r="D4471">
        <v>3</v>
      </c>
      <c r="E4471">
        <v>0</v>
      </c>
      <c r="F4471">
        <v>2</v>
      </c>
      <c r="H4471" t="s">
        <v>103</v>
      </c>
      <c r="I4471">
        <f t="shared" si="207"/>
        <v>0</v>
      </c>
      <c r="J4471">
        <f t="shared" si="208"/>
        <v>0</v>
      </c>
      <c r="L4471" t="str">
        <f t="shared" si="209"/>
        <v>4878MACHANS BEACH</v>
      </c>
      <c r="M4471" t="s">
        <v>5278</v>
      </c>
    </row>
    <row r="4472" spans="1:13">
      <c r="A4472" t="s">
        <v>5357</v>
      </c>
      <c r="B4472" t="s">
        <v>4861</v>
      </c>
      <c r="C4472" t="s">
        <v>111</v>
      </c>
      <c r="D4472">
        <v>3</v>
      </c>
      <c r="E4472">
        <v>0</v>
      </c>
      <c r="F4472">
        <v>2</v>
      </c>
      <c r="H4472" t="s">
        <v>103</v>
      </c>
      <c r="I4472">
        <f t="shared" si="207"/>
        <v>0</v>
      </c>
      <c r="J4472">
        <f t="shared" si="208"/>
        <v>0</v>
      </c>
      <c r="L4472" t="str">
        <f t="shared" si="209"/>
        <v>4878SMITHFIELD</v>
      </c>
      <c r="M4472" t="s">
        <v>5278</v>
      </c>
    </row>
    <row r="4473" spans="1:13">
      <c r="A4473" t="s">
        <v>5357</v>
      </c>
      <c r="B4473" t="s">
        <v>5362</v>
      </c>
      <c r="C4473" t="s">
        <v>111</v>
      </c>
      <c r="D4473">
        <v>3</v>
      </c>
      <c r="E4473">
        <v>0</v>
      </c>
      <c r="F4473">
        <v>2</v>
      </c>
      <c r="H4473" t="s">
        <v>103</v>
      </c>
      <c r="I4473">
        <f t="shared" si="207"/>
        <v>0</v>
      </c>
      <c r="J4473">
        <f t="shared" si="208"/>
        <v>0</v>
      </c>
      <c r="L4473" t="str">
        <f t="shared" si="209"/>
        <v>4878YORKEYS KNOB</v>
      </c>
      <c r="M4473" t="s">
        <v>5278</v>
      </c>
    </row>
    <row r="4474" spans="1:13">
      <c r="A4474" t="s">
        <v>5363</v>
      </c>
      <c r="B4474" t="s">
        <v>5364</v>
      </c>
      <c r="C4474" t="s">
        <v>111</v>
      </c>
      <c r="D4474">
        <v>3</v>
      </c>
      <c r="E4474">
        <v>0</v>
      </c>
      <c r="F4474">
        <v>2</v>
      </c>
      <c r="H4474" t="s">
        <v>103</v>
      </c>
      <c r="I4474">
        <f t="shared" si="207"/>
        <v>0</v>
      </c>
      <c r="J4474">
        <f t="shared" si="208"/>
        <v>0</v>
      </c>
      <c r="L4474" t="str">
        <f t="shared" si="209"/>
        <v>4877CRAIGLIE</v>
      </c>
      <c r="M4474" t="s">
        <v>5278</v>
      </c>
    </row>
    <row r="4475" spans="1:13">
      <c r="A4475" t="s">
        <v>5363</v>
      </c>
      <c r="B4475" t="s">
        <v>5365</v>
      </c>
      <c r="C4475" t="s">
        <v>111</v>
      </c>
      <c r="D4475">
        <v>3</v>
      </c>
      <c r="E4475">
        <v>0</v>
      </c>
      <c r="F4475">
        <v>2</v>
      </c>
      <c r="H4475" t="s">
        <v>103</v>
      </c>
      <c r="I4475">
        <f t="shared" si="207"/>
        <v>0</v>
      </c>
      <c r="J4475">
        <f t="shared" si="208"/>
        <v>0</v>
      </c>
      <c r="L4475" t="str">
        <f t="shared" si="209"/>
        <v>4877KILLALOE</v>
      </c>
      <c r="M4475" t="s">
        <v>5278</v>
      </c>
    </row>
    <row r="4476" spans="1:13">
      <c r="A4476" t="s">
        <v>5363</v>
      </c>
      <c r="B4476" t="s">
        <v>616</v>
      </c>
      <c r="C4476" t="s">
        <v>111</v>
      </c>
      <c r="D4476">
        <v>3</v>
      </c>
      <c r="E4476">
        <v>0</v>
      </c>
      <c r="F4476">
        <v>2</v>
      </c>
      <c r="H4476" t="s">
        <v>103</v>
      </c>
      <c r="I4476">
        <f t="shared" si="207"/>
        <v>0</v>
      </c>
      <c r="J4476">
        <f t="shared" si="208"/>
        <v>0</v>
      </c>
      <c r="L4476" t="str">
        <f t="shared" si="209"/>
        <v>4877MOWBRAY</v>
      </c>
      <c r="M4476" t="s">
        <v>5278</v>
      </c>
    </row>
    <row r="4477" spans="1:13">
      <c r="A4477" t="s">
        <v>5363</v>
      </c>
      <c r="B4477" t="s">
        <v>5366</v>
      </c>
      <c r="C4477" t="s">
        <v>111</v>
      </c>
      <c r="D4477">
        <v>3</v>
      </c>
      <c r="E4477">
        <v>0</v>
      </c>
      <c r="F4477">
        <v>0</v>
      </c>
      <c r="H4477" t="s">
        <v>103</v>
      </c>
      <c r="I4477">
        <f t="shared" si="207"/>
        <v>0</v>
      </c>
      <c r="J4477">
        <f t="shared" si="208"/>
        <v>0</v>
      </c>
      <c r="L4477" t="str">
        <f t="shared" si="209"/>
        <v>4877OAK BEACH</v>
      </c>
      <c r="M4477" t="s">
        <v>5278</v>
      </c>
    </row>
    <row r="4478" spans="1:13">
      <c r="A4478" t="s">
        <v>5363</v>
      </c>
      <c r="B4478" t="s">
        <v>5367</v>
      </c>
      <c r="C4478" t="s">
        <v>111</v>
      </c>
      <c r="D4478">
        <v>3</v>
      </c>
      <c r="E4478">
        <v>0</v>
      </c>
      <c r="F4478">
        <v>2</v>
      </c>
      <c r="H4478" t="s">
        <v>103</v>
      </c>
      <c r="I4478">
        <f t="shared" si="207"/>
        <v>0</v>
      </c>
      <c r="J4478">
        <f t="shared" si="208"/>
        <v>0</v>
      </c>
      <c r="L4478" t="str">
        <f t="shared" si="209"/>
        <v>4877PORT DOUGLAS</v>
      </c>
      <c r="M4478" t="s">
        <v>5278</v>
      </c>
    </row>
    <row r="4479" spans="1:13">
      <c r="A4479" t="s">
        <v>5363</v>
      </c>
      <c r="B4479" t="s">
        <v>5368</v>
      </c>
      <c r="C4479" t="s">
        <v>111</v>
      </c>
      <c r="D4479">
        <v>3</v>
      </c>
      <c r="E4479">
        <v>0</v>
      </c>
      <c r="F4479">
        <v>0</v>
      </c>
      <c r="H4479" t="s">
        <v>103</v>
      </c>
      <c r="I4479">
        <f t="shared" si="207"/>
        <v>0</v>
      </c>
      <c r="J4479">
        <f t="shared" si="208"/>
        <v>0</v>
      </c>
      <c r="L4479" t="str">
        <f t="shared" si="209"/>
        <v>4877WANGETTI</v>
      </c>
      <c r="M4479" t="s">
        <v>5278</v>
      </c>
    </row>
    <row r="4480" spans="1:13">
      <c r="A4480" t="s">
        <v>5369</v>
      </c>
      <c r="B4480" t="s">
        <v>5370</v>
      </c>
      <c r="C4480" t="s">
        <v>111</v>
      </c>
      <c r="D4480">
        <v>4</v>
      </c>
      <c r="E4480">
        <v>0</v>
      </c>
      <c r="F4480">
        <v>0</v>
      </c>
      <c r="H4480" t="s">
        <v>103</v>
      </c>
      <c r="I4480">
        <f t="shared" si="207"/>
        <v>0</v>
      </c>
      <c r="J4480">
        <f t="shared" si="208"/>
        <v>0</v>
      </c>
      <c r="L4480" t="str">
        <f t="shared" si="209"/>
        <v>4876BAMAGA</v>
      </c>
      <c r="M4480" t="s">
        <v>5290</v>
      </c>
    </row>
    <row r="4481" spans="1:13">
      <c r="A4481" t="s">
        <v>5369</v>
      </c>
      <c r="B4481" t="s">
        <v>5371</v>
      </c>
      <c r="C4481" t="s">
        <v>111</v>
      </c>
      <c r="D4481">
        <v>4</v>
      </c>
      <c r="E4481">
        <v>0</v>
      </c>
      <c r="F4481">
        <v>0</v>
      </c>
      <c r="H4481" t="s">
        <v>103</v>
      </c>
      <c r="I4481">
        <f t="shared" si="207"/>
        <v>0</v>
      </c>
      <c r="J4481">
        <f t="shared" si="208"/>
        <v>0</v>
      </c>
      <c r="L4481" t="str">
        <f t="shared" si="209"/>
        <v>4876INJINOO</v>
      </c>
      <c r="M4481" t="s">
        <v>5290</v>
      </c>
    </row>
    <row r="4482" spans="1:13">
      <c r="A4482" t="s">
        <v>5369</v>
      </c>
      <c r="B4482" t="s">
        <v>5372</v>
      </c>
      <c r="C4482" t="s">
        <v>111</v>
      </c>
      <c r="D4482">
        <v>4</v>
      </c>
      <c r="E4482">
        <v>0</v>
      </c>
      <c r="F4482">
        <v>0</v>
      </c>
      <c r="H4482" t="s">
        <v>103</v>
      </c>
      <c r="I4482">
        <f t="shared" ref="I4482:I4545" si="210">IF(ISERROR(VLOOKUP(A4482,SelPostCode,1,FALSE)),0,1)</f>
        <v>0</v>
      </c>
      <c r="J4482">
        <f t="shared" ref="J4482:J4545" si="211">IF(I4482=0,0,IF(ISERROR(VLOOKUP(B4482,SelSuburb,1,FALSE)),0,1))</f>
        <v>0</v>
      </c>
      <c r="L4482" t="str">
        <f t="shared" ref="L4482:L4545" si="212">CONCATENATE(A4482,B4482)</f>
        <v>4876NEW MAPOON</v>
      </c>
      <c r="M4482" t="s">
        <v>5290</v>
      </c>
    </row>
    <row r="4483" spans="1:13">
      <c r="A4483" t="s">
        <v>5369</v>
      </c>
      <c r="B4483" t="s">
        <v>5373</v>
      </c>
      <c r="C4483" t="s">
        <v>111</v>
      </c>
      <c r="D4483">
        <v>4</v>
      </c>
      <c r="E4483">
        <v>0</v>
      </c>
      <c r="F4483">
        <v>0</v>
      </c>
      <c r="H4483" t="s">
        <v>103</v>
      </c>
      <c r="I4483">
        <f t="shared" si="210"/>
        <v>0</v>
      </c>
      <c r="J4483">
        <f t="shared" si="211"/>
        <v>0</v>
      </c>
      <c r="L4483" t="str">
        <f t="shared" si="212"/>
        <v>4876SEISIA</v>
      </c>
      <c r="M4483" t="s">
        <v>5290</v>
      </c>
    </row>
    <row r="4484" spans="1:13">
      <c r="A4484" t="s">
        <v>5369</v>
      </c>
      <c r="B4484" t="s">
        <v>5374</v>
      </c>
      <c r="C4484" t="s">
        <v>111</v>
      </c>
      <c r="D4484">
        <v>4</v>
      </c>
      <c r="E4484">
        <v>0</v>
      </c>
      <c r="F4484">
        <v>0</v>
      </c>
      <c r="H4484" t="s">
        <v>103</v>
      </c>
      <c r="I4484">
        <f t="shared" si="210"/>
        <v>0</v>
      </c>
      <c r="J4484">
        <f t="shared" si="211"/>
        <v>0</v>
      </c>
      <c r="L4484" t="str">
        <f t="shared" si="212"/>
        <v>4876UMAGICO</v>
      </c>
      <c r="M4484" t="s">
        <v>5290</v>
      </c>
    </row>
    <row r="4485" spans="1:13">
      <c r="A4485" t="s">
        <v>5375</v>
      </c>
      <c r="B4485" t="s">
        <v>5376</v>
      </c>
      <c r="C4485" t="s">
        <v>111</v>
      </c>
      <c r="D4485">
        <v>5</v>
      </c>
      <c r="E4485">
        <v>0</v>
      </c>
      <c r="F4485">
        <v>0</v>
      </c>
      <c r="H4485" t="s">
        <v>103</v>
      </c>
      <c r="I4485">
        <f t="shared" si="210"/>
        <v>0</v>
      </c>
      <c r="J4485">
        <f t="shared" si="211"/>
        <v>0</v>
      </c>
      <c r="L4485" t="str">
        <f t="shared" si="212"/>
        <v>4875BADU ISLAND</v>
      </c>
      <c r="M4485" t="s">
        <v>5290</v>
      </c>
    </row>
    <row r="4486" spans="1:13">
      <c r="A4486" t="s">
        <v>5375</v>
      </c>
      <c r="B4486" t="s">
        <v>5377</v>
      </c>
      <c r="C4486" t="s">
        <v>111</v>
      </c>
      <c r="D4486">
        <v>5</v>
      </c>
      <c r="E4486">
        <v>0</v>
      </c>
      <c r="F4486">
        <v>0</v>
      </c>
      <c r="H4486" t="s">
        <v>103</v>
      </c>
      <c r="I4486">
        <f t="shared" si="210"/>
        <v>0</v>
      </c>
      <c r="J4486">
        <f t="shared" si="211"/>
        <v>0</v>
      </c>
      <c r="L4486" t="str">
        <f t="shared" si="212"/>
        <v>4875BOIGU ISLAND</v>
      </c>
      <c r="M4486" t="s">
        <v>5290</v>
      </c>
    </row>
    <row r="4487" spans="1:13">
      <c r="A4487" t="s">
        <v>5375</v>
      </c>
      <c r="B4487" t="s">
        <v>5378</v>
      </c>
      <c r="C4487" t="s">
        <v>111</v>
      </c>
      <c r="D4487">
        <v>4</v>
      </c>
      <c r="E4487">
        <v>0</v>
      </c>
      <c r="F4487">
        <v>0</v>
      </c>
      <c r="H4487" t="s">
        <v>103</v>
      </c>
      <c r="I4487">
        <f t="shared" si="210"/>
        <v>0</v>
      </c>
      <c r="J4487">
        <f t="shared" si="211"/>
        <v>0</v>
      </c>
      <c r="L4487" t="str">
        <f t="shared" si="212"/>
        <v>4875ERUB</v>
      </c>
      <c r="M4487" t="s">
        <v>5290</v>
      </c>
    </row>
    <row r="4488" spans="1:13">
      <c r="A4488" t="s">
        <v>5375</v>
      </c>
      <c r="B4488" t="s">
        <v>5379</v>
      </c>
      <c r="C4488" t="s">
        <v>111</v>
      </c>
      <c r="D4488">
        <v>4</v>
      </c>
      <c r="E4488">
        <v>0</v>
      </c>
      <c r="F4488">
        <v>0</v>
      </c>
      <c r="H4488" t="s">
        <v>103</v>
      </c>
      <c r="I4488">
        <f t="shared" si="210"/>
        <v>0</v>
      </c>
      <c r="J4488">
        <f t="shared" si="211"/>
        <v>0</v>
      </c>
      <c r="L4488" t="str">
        <f t="shared" si="212"/>
        <v>4875KUBIN VILLAGE</v>
      </c>
      <c r="M4488" t="s">
        <v>5290</v>
      </c>
    </row>
    <row r="4489" spans="1:13">
      <c r="A4489" t="s">
        <v>5380</v>
      </c>
      <c r="B4489" t="s">
        <v>5381</v>
      </c>
      <c r="C4489" t="s">
        <v>111</v>
      </c>
      <c r="D4489">
        <v>4</v>
      </c>
      <c r="E4489">
        <v>0</v>
      </c>
      <c r="F4489">
        <v>0</v>
      </c>
      <c r="H4489" t="s">
        <v>103</v>
      </c>
      <c r="I4489">
        <f t="shared" si="210"/>
        <v>0</v>
      </c>
      <c r="J4489">
        <f t="shared" si="211"/>
        <v>0</v>
      </c>
      <c r="L4489" t="str">
        <f t="shared" si="212"/>
        <v>4874EVANS LANDING</v>
      </c>
      <c r="M4489" t="s">
        <v>5290</v>
      </c>
    </row>
    <row r="4490" spans="1:13">
      <c r="A4490" t="s">
        <v>5380</v>
      </c>
      <c r="B4490" t="s">
        <v>5382</v>
      </c>
      <c r="C4490" t="s">
        <v>111</v>
      </c>
      <c r="D4490">
        <v>4</v>
      </c>
      <c r="E4490">
        <v>0</v>
      </c>
      <c r="F4490">
        <v>0</v>
      </c>
      <c r="H4490" t="s">
        <v>103</v>
      </c>
      <c r="I4490">
        <f t="shared" si="210"/>
        <v>0</v>
      </c>
      <c r="J4490">
        <f t="shared" si="211"/>
        <v>0</v>
      </c>
      <c r="L4490" t="str">
        <f t="shared" si="212"/>
        <v>4874JARDINE RIVER</v>
      </c>
      <c r="M4490" t="s">
        <v>5290</v>
      </c>
    </row>
    <row r="4491" spans="1:13">
      <c r="A4491" t="s">
        <v>5380</v>
      </c>
      <c r="B4491" t="s">
        <v>5383</v>
      </c>
      <c r="C4491" t="s">
        <v>111</v>
      </c>
      <c r="D4491">
        <v>4</v>
      </c>
      <c r="E4491">
        <v>0</v>
      </c>
      <c r="F4491">
        <v>0</v>
      </c>
      <c r="H4491" t="s">
        <v>103</v>
      </c>
      <c r="I4491">
        <f t="shared" si="210"/>
        <v>0</v>
      </c>
      <c r="J4491">
        <f t="shared" si="211"/>
        <v>0</v>
      </c>
      <c r="L4491" t="str">
        <f t="shared" si="212"/>
        <v>4874MAPOON</v>
      </c>
      <c r="M4491" t="s">
        <v>5290</v>
      </c>
    </row>
    <row r="4492" spans="1:13">
      <c r="A4492" t="s">
        <v>5380</v>
      </c>
      <c r="B4492" t="s">
        <v>5384</v>
      </c>
      <c r="C4492" t="s">
        <v>111</v>
      </c>
      <c r="D4492">
        <v>4</v>
      </c>
      <c r="E4492">
        <v>0</v>
      </c>
      <c r="F4492">
        <v>0</v>
      </c>
      <c r="H4492" t="s">
        <v>103</v>
      </c>
      <c r="I4492">
        <f t="shared" si="210"/>
        <v>0</v>
      </c>
      <c r="J4492">
        <f t="shared" si="211"/>
        <v>0</v>
      </c>
      <c r="L4492" t="str">
        <f t="shared" si="212"/>
        <v>4874MISSION RIVER</v>
      </c>
      <c r="M4492" t="s">
        <v>5290</v>
      </c>
    </row>
    <row r="4493" spans="1:13">
      <c r="A4493" t="s">
        <v>5380</v>
      </c>
      <c r="B4493" t="s">
        <v>5385</v>
      </c>
      <c r="C4493" t="s">
        <v>111</v>
      </c>
      <c r="D4493">
        <v>4</v>
      </c>
      <c r="E4493">
        <v>0</v>
      </c>
      <c r="F4493">
        <v>0</v>
      </c>
      <c r="H4493" t="s">
        <v>103</v>
      </c>
      <c r="I4493">
        <f t="shared" si="210"/>
        <v>0</v>
      </c>
      <c r="J4493">
        <f t="shared" si="211"/>
        <v>0</v>
      </c>
      <c r="L4493" t="str">
        <f t="shared" si="212"/>
        <v>4874NANUM</v>
      </c>
      <c r="M4493" t="s">
        <v>5290</v>
      </c>
    </row>
    <row r="4494" spans="1:13">
      <c r="A4494" t="s">
        <v>5380</v>
      </c>
      <c r="B4494" t="s">
        <v>5386</v>
      </c>
      <c r="C4494" t="s">
        <v>111</v>
      </c>
      <c r="D4494">
        <v>4</v>
      </c>
      <c r="E4494">
        <v>0</v>
      </c>
      <c r="F4494">
        <v>0</v>
      </c>
      <c r="H4494" t="s">
        <v>103</v>
      </c>
      <c r="I4494">
        <f t="shared" si="210"/>
        <v>0</v>
      </c>
      <c r="J4494">
        <f t="shared" si="211"/>
        <v>0</v>
      </c>
      <c r="L4494" t="str">
        <f t="shared" si="212"/>
        <v>4874NAPRANUM</v>
      </c>
      <c r="M4494" t="s">
        <v>5290</v>
      </c>
    </row>
    <row r="4495" spans="1:13">
      <c r="A4495" t="s">
        <v>5380</v>
      </c>
      <c r="B4495" t="s">
        <v>4527</v>
      </c>
      <c r="C4495" t="s">
        <v>111</v>
      </c>
      <c r="D4495">
        <v>4</v>
      </c>
      <c r="E4495">
        <v>0</v>
      </c>
      <c r="F4495">
        <v>0</v>
      </c>
      <c r="H4495" t="s">
        <v>103</v>
      </c>
      <c r="I4495">
        <f t="shared" si="210"/>
        <v>0</v>
      </c>
      <c r="J4495">
        <f t="shared" si="211"/>
        <v>0</v>
      </c>
      <c r="L4495" t="str">
        <f t="shared" si="212"/>
        <v>4874ROCKY POINT</v>
      </c>
      <c r="M4495" t="s">
        <v>5290</v>
      </c>
    </row>
    <row r="4496" spans="1:13">
      <c r="A4496" t="s">
        <v>5380</v>
      </c>
      <c r="B4496" t="s">
        <v>5387</v>
      </c>
      <c r="C4496" t="s">
        <v>111</v>
      </c>
      <c r="D4496">
        <v>4</v>
      </c>
      <c r="E4496">
        <v>0</v>
      </c>
      <c r="F4496">
        <v>0</v>
      </c>
      <c r="H4496" t="s">
        <v>103</v>
      </c>
      <c r="I4496">
        <f t="shared" si="210"/>
        <v>0</v>
      </c>
      <c r="J4496">
        <f t="shared" si="211"/>
        <v>0</v>
      </c>
      <c r="L4496" t="str">
        <f t="shared" si="212"/>
        <v>4874SHELBURNE</v>
      </c>
      <c r="M4496" t="s">
        <v>5290</v>
      </c>
    </row>
    <row r="4497" spans="1:13">
      <c r="A4497" t="s">
        <v>5380</v>
      </c>
      <c r="B4497" t="s">
        <v>5388</v>
      </c>
      <c r="C4497" t="s">
        <v>111</v>
      </c>
      <c r="D4497">
        <v>4</v>
      </c>
      <c r="E4497">
        <v>0</v>
      </c>
      <c r="F4497">
        <v>0</v>
      </c>
      <c r="H4497" t="s">
        <v>103</v>
      </c>
      <c r="I4497">
        <f t="shared" si="210"/>
        <v>0</v>
      </c>
      <c r="J4497">
        <f t="shared" si="211"/>
        <v>0</v>
      </c>
      <c r="L4497" t="str">
        <f t="shared" si="212"/>
        <v>4874TRUNDING</v>
      </c>
      <c r="M4497" t="s">
        <v>5290</v>
      </c>
    </row>
    <row r="4498" spans="1:13">
      <c r="A4498" t="s">
        <v>5380</v>
      </c>
      <c r="B4498" t="s">
        <v>5389</v>
      </c>
      <c r="C4498" t="s">
        <v>111</v>
      </c>
      <c r="D4498">
        <v>4</v>
      </c>
      <c r="E4498">
        <v>0</v>
      </c>
      <c r="F4498">
        <v>0</v>
      </c>
      <c r="H4498" t="s">
        <v>103</v>
      </c>
      <c r="I4498">
        <f t="shared" si="210"/>
        <v>0</v>
      </c>
      <c r="J4498">
        <f t="shared" si="211"/>
        <v>0</v>
      </c>
      <c r="L4498" t="str">
        <f t="shared" si="212"/>
        <v>4874WEIPA</v>
      </c>
      <c r="M4498" t="s">
        <v>5290</v>
      </c>
    </row>
    <row r="4499" spans="1:13">
      <c r="A4499" t="s">
        <v>5380</v>
      </c>
      <c r="B4499" t="s">
        <v>5390</v>
      </c>
      <c r="C4499" t="s">
        <v>111</v>
      </c>
      <c r="D4499">
        <v>5</v>
      </c>
      <c r="E4499">
        <v>0</v>
      </c>
      <c r="F4499">
        <v>0</v>
      </c>
      <c r="H4499" t="s">
        <v>103</v>
      </c>
      <c r="I4499">
        <f t="shared" si="210"/>
        <v>0</v>
      </c>
      <c r="J4499">
        <f t="shared" si="211"/>
        <v>0</v>
      </c>
      <c r="L4499" t="str">
        <f t="shared" si="212"/>
        <v>4874WEIPA AIRPORT</v>
      </c>
      <c r="M4499" t="s">
        <v>5290</v>
      </c>
    </row>
    <row r="4500" spans="1:13">
      <c r="A4500" t="s">
        <v>5380</v>
      </c>
      <c r="B4500" t="s">
        <v>5391</v>
      </c>
      <c r="C4500" t="s">
        <v>111</v>
      </c>
      <c r="D4500">
        <v>4</v>
      </c>
      <c r="E4500">
        <v>0</v>
      </c>
      <c r="F4500">
        <v>0</v>
      </c>
      <c r="H4500" t="s">
        <v>103</v>
      </c>
      <c r="I4500">
        <f t="shared" si="210"/>
        <v>0</v>
      </c>
      <c r="J4500">
        <f t="shared" si="211"/>
        <v>0</v>
      </c>
      <c r="L4500" t="str">
        <f t="shared" si="212"/>
        <v>4874WENLOCK</v>
      </c>
      <c r="M4500" t="s">
        <v>5290</v>
      </c>
    </row>
    <row r="4501" spans="1:13">
      <c r="A4501" t="s">
        <v>5392</v>
      </c>
      <c r="B4501" t="s">
        <v>5393</v>
      </c>
      <c r="C4501" t="s">
        <v>111</v>
      </c>
      <c r="D4501">
        <v>4</v>
      </c>
      <c r="E4501">
        <v>0</v>
      </c>
      <c r="F4501">
        <v>0</v>
      </c>
      <c r="H4501" t="s">
        <v>103</v>
      </c>
      <c r="I4501">
        <f t="shared" si="210"/>
        <v>0</v>
      </c>
      <c r="J4501">
        <f t="shared" si="211"/>
        <v>0</v>
      </c>
      <c r="L4501" t="str">
        <f t="shared" si="212"/>
        <v>4873BAMBOO</v>
      </c>
      <c r="M4501" t="s">
        <v>5278</v>
      </c>
    </row>
    <row r="4502" spans="1:13">
      <c r="A4502" t="s">
        <v>5392</v>
      </c>
      <c r="B4502" t="s">
        <v>5394</v>
      </c>
      <c r="C4502" t="s">
        <v>111</v>
      </c>
      <c r="D4502">
        <v>4</v>
      </c>
      <c r="E4502">
        <v>0</v>
      </c>
      <c r="F4502">
        <v>0</v>
      </c>
      <c r="H4502" t="s">
        <v>103</v>
      </c>
      <c r="I4502">
        <f t="shared" si="210"/>
        <v>0</v>
      </c>
      <c r="J4502">
        <f t="shared" si="211"/>
        <v>0</v>
      </c>
      <c r="L4502" t="str">
        <f t="shared" si="212"/>
        <v>4873BONNIE DOON</v>
      </c>
      <c r="M4502" t="s">
        <v>5278</v>
      </c>
    </row>
    <row r="4503" spans="1:13">
      <c r="A4503" t="s">
        <v>5392</v>
      </c>
      <c r="B4503" t="s">
        <v>5395</v>
      </c>
      <c r="C4503" t="s">
        <v>111</v>
      </c>
      <c r="D4503">
        <v>4</v>
      </c>
      <c r="E4503">
        <v>0</v>
      </c>
      <c r="F4503">
        <v>0</v>
      </c>
      <c r="H4503" t="s">
        <v>103</v>
      </c>
      <c r="I4503">
        <f t="shared" si="210"/>
        <v>0</v>
      </c>
      <c r="J4503">
        <f t="shared" si="211"/>
        <v>0</v>
      </c>
      <c r="L4503" t="str">
        <f t="shared" si="212"/>
        <v>4873CAPE TRIBULATION</v>
      </c>
      <c r="M4503" t="s">
        <v>5278</v>
      </c>
    </row>
    <row r="4504" spans="1:13">
      <c r="A4504" t="s">
        <v>5392</v>
      </c>
      <c r="B4504" t="s">
        <v>5396</v>
      </c>
      <c r="C4504" t="s">
        <v>111</v>
      </c>
      <c r="D4504">
        <v>4</v>
      </c>
      <c r="E4504">
        <v>0</v>
      </c>
      <c r="F4504">
        <v>0</v>
      </c>
      <c r="H4504" t="s">
        <v>103</v>
      </c>
      <c r="I4504">
        <f t="shared" si="210"/>
        <v>0</v>
      </c>
      <c r="J4504">
        <f t="shared" si="211"/>
        <v>0</v>
      </c>
      <c r="L4504" t="str">
        <f t="shared" si="212"/>
        <v>4873CASSOWARY</v>
      </c>
      <c r="M4504" t="s">
        <v>5278</v>
      </c>
    </row>
    <row r="4505" spans="1:13">
      <c r="A4505" t="s">
        <v>5392</v>
      </c>
      <c r="B4505" t="s">
        <v>5397</v>
      </c>
      <c r="C4505" t="s">
        <v>111</v>
      </c>
      <c r="D4505">
        <v>4</v>
      </c>
      <c r="E4505">
        <v>0</v>
      </c>
      <c r="F4505">
        <v>0</v>
      </c>
      <c r="H4505" t="s">
        <v>103</v>
      </c>
      <c r="I4505">
        <f t="shared" si="210"/>
        <v>0</v>
      </c>
      <c r="J4505">
        <f t="shared" si="211"/>
        <v>0</v>
      </c>
      <c r="L4505" t="str">
        <f t="shared" si="212"/>
        <v>4873COOYA BEACH</v>
      </c>
      <c r="M4505" t="s">
        <v>5278</v>
      </c>
    </row>
    <row r="4506" spans="1:13">
      <c r="A4506" t="s">
        <v>5392</v>
      </c>
      <c r="B4506" t="s">
        <v>5398</v>
      </c>
      <c r="C4506" t="s">
        <v>111</v>
      </c>
      <c r="D4506">
        <v>4</v>
      </c>
      <c r="E4506">
        <v>0</v>
      </c>
      <c r="F4506">
        <v>0</v>
      </c>
      <c r="H4506" t="s">
        <v>103</v>
      </c>
      <c r="I4506">
        <f t="shared" si="210"/>
        <v>0</v>
      </c>
      <c r="J4506">
        <f t="shared" si="211"/>
        <v>0</v>
      </c>
      <c r="L4506" t="str">
        <f t="shared" si="212"/>
        <v>4873COW BAY</v>
      </c>
      <c r="M4506" t="s">
        <v>5278</v>
      </c>
    </row>
    <row r="4507" spans="1:13">
      <c r="A4507" t="s">
        <v>5392</v>
      </c>
      <c r="B4507" t="s">
        <v>5399</v>
      </c>
      <c r="C4507" t="s">
        <v>111</v>
      </c>
      <c r="D4507">
        <v>4</v>
      </c>
      <c r="E4507">
        <v>0</v>
      </c>
      <c r="F4507">
        <v>0</v>
      </c>
      <c r="H4507" t="s">
        <v>103</v>
      </c>
      <c r="I4507">
        <f t="shared" si="210"/>
        <v>0</v>
      </c>
      <c r="J4507">
        <f t="shared" si="211"/>
        <v>0</v>
      </c>
      <c r="L4507" t="str">
        <f t="shared" si="212"/>
        <v>4873DAGMAR</v>
      </c>
      <c r="M4507" t="s">
        <v>5278</v>
      </c>
    </row>
    <row r="4508" spans="1:13">
      <c r="A4508" t="s">
        <v>5392</v>
      </c>
      <c r="B4508" t="s">
        <v>5400</v>
      </c>
      <c r="C4508" t="s">
        <v>111</v>
      </c>
      <c r="D4508">
        <v>4</v>
      </c>
      <c r="E4508">
        <v>0</v>
      </c>
      <c r="F4508">
        <v>0</v>
      </c>
      <c r="H4508" t="s">
        <v>103</v>
      </c>
      <c r="I4508">
        <f t="shared" si="210"/>
        <v>0</v>
      </c>
      <c r="J4508">
        <f t="shared" si="211"/>
        <v>0</v>
      </c>
      <c r="L4508" t="str">
        <f t="shared" si="212"/>
        <v>4873DAINTREE</v>
      </c>
      <c r="M4508" t="s">
        <v>5278</v>
      </c>
    </row>
    <row r="4509" spans="1:13">
      <c r="A4509" t="s">
        <v>5392</v>
      </c>
      <c r="B4509" t="s">
        <v>5401</v>
      </c>
      <c r="C4509" t="s">
        <v>111</v>
      </c>
      <c r="D4509">
        <v>4</v>
      </c>
      <c r="E4509">
        <v>0</v>
      </c>
      <c r="F4509">
        <v>0</v>
      </c>
      <c r="H4509" t="s">
        <v>103</v>
      </c>
      <c r="I4509">
        <f t="shared" si="210"/>
        <v>0</v>
      </c>
      <c r="J4509">
        <f t="shared" si="211"/>
        <v>0</v>
      </c>
      <c r="L4509" t="str">
        <f t="shared" si="212"/>
        <v>4873DEDIN</v>
      </c>
      <c r="M4509" t="s">
        <v>5278</v>
      </c>
    </row>
    <row r="4510" spans="1:13">
      <c r="A4510" t="s">
        <v>5392</v>
      </c>
      <c r="B4510" t="s">
        <v>5402</v>
      </c>
      <c r="C4510" t="s">
        <v>111</v>
      </c>
      <c r="D4510">
        <v>4</v>
      </c>
      <c r="E4510">
        <v>0</v>
      </c>
      <c r="F4510">
        <v>0</v>
      </c>
      <c r="H4510" t="s">
        <v>103</v>
      </c>
      <c r="I4510">
        <f t="shared" si="210"/>
        <v>0</v>
      </c>
      <c r="J4510">
        <f t="shared" si="211"/>
        <v>0</v>
      </c>
      <c r="L4510" t="str">
        <f t="shared" si="212"/>
        <v>4873DIWAN</v>
      </c>
      <c r="M4510" t="s">
        <v>5278</v>
      </c>
    </row>
    <row r="4511" spans="1:13">
      <c r="A4511" t="s">
        <v>5392</v>
      </c>
      <c r="B4511" t="s">
        <v>5403</v>
      </c>
      <c r="C4511" t="s">
        <v>111</v>
      </c>
      <c r="D4511">
        <v>4</v>
      </c>
      <c r="E4511">
        <v>0</v>
      </c>
      <c r="F4511">
        <v>0</v>
      </c>
      <c r="H4511" t="s">
        <v>103</v>
      </c>
      <c r="I4511">
        <f t="shared" si="210"/>
        <v>0</v>
      </c>
      <c r="J4511">
        <f t="shared" si="211"/>
        <v>0</v>
      </c>
      <c r="L4511" t="str">
        <f t="shared" si="212"/>
        <v>4873FINLAY VALE</v>
      </c>
      <c r="M4511" t="s">
        <v>5278</v>
      </c>
    </row>
    <row r="4512" spans="1:13">
      <c r="A4512" t="s">
        <v>5392</v>
      </c>
      <c r="B4512" t="s">
        <v>5404</v>
      </c>
      <c r="C4512" t="s">
        <v>111</v>
      </c>
      <c r="D4512">
        <v>4</v>
      </c>
      <c r="E4512">
        <v>0</v>
      </c>
      <c r="F4512">
        <v>0</v>
      </c>
      <c r="H4512" t="s">
        <v>103</v>
      </c>
      <c r="I4512">
        <f t="shared" si="210"/>
        <v>0</v>
      </c>
      <c r="J4512">
        <f t="shared" si="211"/>
        <v>0</v>
      </c>
      <c r="L4512" t="str">
        <f t="shared" si="212"/>
        <v>4873FINLAYVALE</v>
      </c>
      <c r="M4512" t="s">
        <v>5278</v>
      </c>
    </row>
    <row r="4513" spans="1:13">
      <c r="A4513" t="s">
        <v>5392</v>
      </c>
      <c r="B4513" t="s">
        <v>5405</v>
      </c>
      <c r="C4513" t="s">
        <v>111</v>
      </c>
      <c r="D4513">
        <v>4</v>
      </c>
      <c r="E4513">
        <v>0</v>
      </c>
      <c r="F4513">
        <v>0</v>
      </c>
      <c r="H4513" t="s">
        <v>103</v>
      </c>
      <c r="I4513">
        <f t="shared" si="210"/>
        <v>0</v>
      </c>
      <c r="J4513">
        <f t="shared" si="211"/>
        <v>0</v>
      </c>
      <c r="L4513" t="str">
        <f t="shared" si="212"/>
        <v>4873FOREST CREEK</v>
      </c>
      <c r="M4513" t="s">
        <v>5278</v>
      </c>
    </row>
    <row r="4514" spans="1:13">
      <c r="A4514" t="s">
        <v>5392</v>
      </c>
      <c r="B4514" t="s">
        <v>379</v>
      </c>
      <c r="C4514" t="s">
        <v>111</v>
      </c>
      <c r="D4514">
        <v>4</v>
      </c>
      <c r="E4514">
        <v>0</v>
      </c>
      <c r="F4514">
        <v>0</v>
      </c>
      <c r="H4514" t="s">
        <v>103</v>
      </c>
      <c r="I4514">
        <f t="shared" si="210"/>
        <v>0</v>
      </c>
      <c r="J4514">
        <f t="shared" si="211"/>
        <v>0</v>
      </c>
      <c r="L4514" t="str">
        <f t="shared" si="212"/>
        <v>4873KIMBERLEY</v>
      </c>
      <c r="M4514" t="s">
        <v>5278</v>
      </c>
    </row>
    <row r="4515" spans="1:13">
      <c r="A4515" t="s">
        <v>5392</v>
      </c>
      <c r="B4515" t="s">
        <v>5406</v>
      </c>
      <c r="C4515" t="s">
        <v>111</v>
      </c>
      <c r="D4515">
        <v>4</v>
      </c>
      <c r="E4515">
        <v>0</v>
      </c>
      <c r="F4515">
        <v>0</v>
      </c>
      <c r="H4515" t="s">
        <v>103</v>
      </c>
      <c r="I4515">
        <f t="shared" si="210"/>
        <v>0</v>
      </c>
      <c r="J4515">
        <f t="shared" si="211"/>
        <v>0</v>
      </c>
      <c r="L4515" t="str">
        <f t="shared" si="212"/>
        <v>4873LOW ISLES</v>
      </c>
      <c r="M4515" t="s">
        <v>5278</v>
      </c>
    </row>
    <row r="4516" spans="1:13">
      <c r="A4516" t="s">
        <v>5392</v>
      </c>
      <c r="B4516" t="s">
        <v>5407</v>
      </c>
      <c r="C4516" t="s">
        <v>111</v>
      </c>
      <c r="D4516">
        <v>4</v>
      </c>
      <c r="E4516">
        <v>0</v>
      </c>
      <c r="F4516">
        <v>0</v>
      </c>
      <c r="H4516" t="s">
        <v>103</v>
      </c>
      <c r="I4516">
        <f t="shared" si="210"/>
        <v>0</v>
      </c>
      <c r="J4516">
        <f t="shared" si="211"/>
        <v>0</v>
      </c>
      <c r="L4516" t="str">
        <f t="shared" si="212"/>
        <v>4873LOWER DAINTREE</v>
      </c>
      <c r="M4516" t="s">
        <v>5278</v>
      </c>
    </row>
    <row r="4517" spans="1:13">
      <c r="A4517" t="s">
        <v>5392</v>
      </c>
      <c r="B4517" t="s">
        <v>5408</v>
      </c>
      <c r="C4517" t="s">
        <v>111</v>
      </c>
      <c r="D4517">
        <v>4</v>
      </c>
      <c r="E4517">
        <v>0</v>
      </c>
      <c r="F4517">
        <v>0</v>
      </c>
      <c r="H4517" t="s">
        <v>103</v>
      </c>
      <c r="I4517">
        <f t="shared" si="210"/>
        <v>0</v>
      </c>
      <c r="J4517">
        <f t="shared" si="211"/>
        <v>0</v>
      </c>
      <c r="L4517" t="str">
        <f t="shared" si="212"/>
        <v>4873MIALLO</v>
      </c>
      <c r="M4517" t="s">
        <v>5278</v>
      </c>
    </row>
    <row r="4518" spans="1:13">
      <c r="A4518" t="s">
        <v>5392</v>
      </c>
      <c r="B4518" t="s">
        <v>5409</v>
      </c>
      <c r="C4518" t="s">
        <v>111</v>
      </c>
      <c r="D4518">
        <v>4</v>
      </c>
      <c r="E4518">
        <v>0</v>
      </c>
      <c r="F4518">
        <v>0</v>
      </c>
      <c r="H4518" t="s">
        <v>103</v>
      </c>
      <c r="I4518">
        <f t="shared" si="210"/>
        <v>0</v>
      </c>
      <c r="J4518">
        <f t="shared" si="211"/>
        <v>0</v>
      </c>
      <c r="L4518" t="str">
        <f t="shared" si="212"/>
        <v>4873MOSSMAN</v>
      </c>
      <c r="M4518" t="s">
        <v>5278</v>
      </c>
    </row>
    <row r="4519" spans="1:13">
      <c r="A4519" t="s">
        <v>5392</v>
      </c>
      <c r="B4519" t="s">
        <v>5410</v>
      </c>
      <c r="C4519" t="s">
        <v>111</v>
      </c>
      <c r="D4519">
        <v>4</v>
      </c>
      <c r="E4519">
        <v>0</v>
      </c>
      <c r="F4519">
        <v>0</v>
      </c>
      <c r="H4519" t="s">
        <v>103</v>
      </c>
      <c r="I4519">
        <f t="shared" si="210"/>
        <v>0</v>
      </c>
      <c r="J4519">
        <f t="shared" si="211"/>
        <v>0</v>
      </c>
      <c r="L4519" t="str">
        <f t="shared" si="212"/>
        <v>4873MOSSMAN GORGE</v>
      </c>
      <c r="M4519" t="s">
        <v>5278</v>
      </c>
    </row>
    <row r="4520" spans="1:13">
      <c r="A4520" t="s">
        <v>5392</v>
      </c>
      <c r="B4520" t="s">
        <v>5411</v>
      </c>
      <c r="C4520" t="s">
        <v>111</v>
      </c>
      <c r="D4520">
        <v>4</v>
      </c>
      <c r="E4520">
        <v>0</v>
      </c>
      <c r="F4520">
        <v>0</v>
      </c>
      <c r="H4520" t="s">
        <v>103</v>
      </c>
      <c r="I4520">
        <f t="shared" si="210"/>
        <v>0</v>
      </c>
      <c r="J4520">
        <f t="shared" si="211"/>
        <v>0</v>
      </c>
      <c r="L4520" t="str">
        <f t="shared" si="212"/>
        <v>4873NEWELL</v>
      </c>
      <c r="M4520" t="s">
        <v>5278</v>
      </c>
    </row>
    <row r="4521" spans="1:13">
      <c r="A4521" t="s">
        <v>5392</v>
      </c>
      <c r="B4521" t="s">
        <v>5412</v>
      </c>
      <c r="C4521" t="s">
        <v>111</v>
      </c>
      <c r="D4521">
        <v>4</v>
      </c>
      <c r="E4521">
        <v>0</v>
      </c>
      <c r="F4521">
        <v>0</v>
      </c>
      <c r="H4521" t="s">
        <v>103</v>
      </c>
      <c r="I4521">
        <f t="shared" si="210"/>
        <v>0</v>
      </c>
      <c r="J4521">
        <f t="shared" si="211"/>
        <v>0</v>
      </c>
      <c r="L4521" t="str">
        <f t="shared" si="212"/>
        <v>4873NOAH</v>
      </c>
      <c r="M4521" t="s">
        <v>5278</v>
      </c>
    </row>
    <row r="4522" spans="1:13">
      <c r="A4522" t="s">
        <v>5392</v>
      </c>
      <c r="B4522" t="s">
        <v>4527</v>
      </c>
      <c r="C4522" t="s">
        <v>111</v>
      </c>
      <c r="D4522">
        <v>4</v>
      </c>
      <c r="E4522">
        <v>0</v>
      </c>
      <c r="F4522">
        <v>0</v>
      </c>
      <c r="H4522" t="s">
        <v>103</v>
      </c>
      <c r="I4522">
        <f t="shared" si="210"/>
        <v>0</v>
      </c>
      <c r="J4522">
        <f t="shared" si="211"/>
        <v>0</v>
      </c>
      <c r="L4522" t="str">
        <f t="shared" si="212"/>
        <v>4873ROCKY POINT</v>
      </c>
      <c r="M4522" t="s">
        <v>5278</v>
      </c>
    </row>
    <row r="4523" spans="1:13">
      <c r="A4523" t="s">
        <v>5392</v>
      </c>
      <c r="B4523" t="s">
        <v>5413</v>
      </c>
      <c r="C4523" t="s">
        <v>111</v>
      </c>
      <c r="D4523">
        <v>4</v>
      </c>
      <c r="E4523">
        <v>0</v>
      </c>
      <c r="F4523">
        <v>0</v>
      </c>
      <c r="H4523" t="s">
        <v>103</v>
      </c>
      <c r="I4523">
        <f t="shared" si="210"/>
        <v>0</v>
      </c>
      <c r="J4523">
        <f t="shared" si="211"/>
        <v>0</v>
      </c>
      <c r="L4523" t="str">
        <f t="shared" si="212"/>
        <v>4873SHANNONVALE</v>
      </c>
      <c r="M4523" t="s">
        <v>5278</v>
      </c>
    </row>
    <row r="4524" spans="1:13">
      <c r="A4524" t="s">
        <v>5392</v>
      </c>
      <c r="B4524" t="s">
        <v>5414</v>
      </c>
      <c r="C4524" t="s">
        <v>111</v>
      </c>
      <c r="D4524">
        <v>4</v>
      </c>
      <c r="E4524">
        <v>0</v>
      </c>
      <c r="F4524">
        <v>0</v>
      </c>
      <c r="H4524" t="s">
        <v>103</v>
      </c>
      <c r="I4524">
        <f t="shared" si="210"/>
        <v>0</v>
      </c>
      <c r="J4524">
        <f t="shared" si="211"/>
        <v>0</v>
      </c>
      <c r="L4524" t="str">
        <f t="shared" si="212"/>
        <v>4873SPURGEON</v>
      </c>
      <c r="M4524" t="s">
        <v>5278</v>
      </c>
    </row>
    <row r="4525" spans="1:13">
      <c r="A4525" t="s">
        <v>5392</v>
      </c>
      <c r="B4525" t="s">
        <v>5415</v>
      </c>
      <c r="C4525" t="s">
        <v>111</v>
      </c>
      <c r="D4525">
        <v>4</v>
      </c>
      <c r="E4525">
        <v>0</v>
      </c>
      <c r="F4525">
        <v>0</v>
      </c>
      <c r="H4525" t="s">
        <v>103</v>
      </c>
      <c r="I4525">
        <f t="shared" si="210"/>
        <v>0</v>
      </c>
      <c r="J4525">
        <f t="shared" si="211"/>
        <v>0</v>
      </c>
      <c r="L4525" t="str">
        <f t="shared" si="212"/>
        <v>4873STEWART CREEK VALLEY</v>
      </c>
      <c r="M4525" t="s">
        <v>5278</v>
      </c>
    </row>
    <row r="4526" spans="1:13">
      <c r="A4526" t="s">
        <v>5392</v>
      </c>
      <c r="B4526" t="s">
        <v>5416</v>
      </c>
      <c r="C4526" t="s">
        <v>111</v>
      </c>
      <c r="D4526">
        <v>4</v>
      </c>
      <c r="E4526">
        <v>0</v>
      </c>
      <c r="F4526">
        <v>0</v>
      </c>
      <c r="H4526" t="s">
        <v>103</v>
      </c>
      <c r="I4526">
        <f t="shared" si="210"/>
        <v>0</v>
      </c>
      <c r="J4526">
        <f t="shared" si="211"/>
        <v>0</v>
      </c>
      <c r="L4526" t="str">
        <f t="shared" si="212"/>
        <v>4873SYNDICATE</v>
      </c>
      <c r="M4526" t="s">
        <v>5278</v>
      </c>
    </row>
    <row r="4527" spans="1:13">
      <c r="A4527" t="s">
        <v>5392</v>
      </c>
      <c r="B4527" t="s">
        <v>5417</v>
      </c>
      <c r="C4527" t="s">
        <v>111</v>
      </c>
      <c r="D4527">
        <v>4</v>
      </c>
      <c r="E4527">
        <v>0</v>
      </c>
      <c r="F4527">
        <v>0</v>
      </c>
      <c r="H4527" t="s">
        <v>103</v>
      </c>
      <c r="I4527">
        <f t="shared" si="210"/>
        <v>0</v>
      </c>
      <c r="J4527">
        <f t="shared" si="211"/>
        <v>0</v>
      </c>
      <c r="L4527" t="str">
        <f t="shared" si="212"/>
        <v>4873THORNTON BEACH</v>
      </c>
      <c r="M4527" t="s">
        <v>5278</v>
      </c>
    </row>
    <row r="4528" spans="1:13">
      <c r="A4528" t="s">
        <v>5392</v>
      </c>
      <c r="B4528" t="s">
        <v>5418</v>
      </c>
      <c r="C4528" t="s">
        <v>111</v>
      </c>
      <c r="D4528">
        <v>4</v>
      </c>
      <c r="E4528">
        <v>0</v>
      </c>
      <c r="F4528">
        <v>0</v>
      </c>
      <c r="H4528" t="s">
        <v>103</v>
      </c>
      <c r="I4528">
        <f t="shared" si="210"/>
        <v>0</v>
      </c>
      <c r="J4528">
        <f t="shared" si="211"/>
        <v>0</v>
      </c>
      <c r="L4528" t="str">
        <f t="shared" si="212"/>
        <v>4873UPPER DAINTREE</v>
      </c>
      <c r="M4528" t="s">
        <v>5278</v>
      </c>
    </row>
    <row r="4529" spans="1:13">
      <c r="A4529" t="s">
        <v>5392</v>
      </c>
      <c r="B4529" t="s">
        <v>5419</v>
      </c>
      <c r="C4529" t="s">
        <v>111</v>
      </c>
      <c r="D4529">
        <v>4</v>
      </c>
      <c r="E4529">
        <v>0</v>
      </c>
      <c r="F4529">
        <v>0</v>
      </c>
      <c r="H4529" t="s">
        <v>103</v>
      </c>
      <c r="I4529">
        <f t="shared" si="210"/>
        <v>0</v>
      </c>
      <c r="J4529">
        <f t="shared" si="211"/>
        <v>0</v>
      </c>
      <c r="L4529" t="str">
        <f t="shared" si="212"/>
        <v>4873WHYANBEEL</v>
      </c>
      <c r="M4529" t="s">
        <v>5278</v>
      </c>
    </row>
    <row r="4530" spans="1:13">
      <c r="A4530" t="s">
        <v>5392</v>
      </c>
      <c r="B4530" t="s">
        <v>5420</v>
      </c>
      <c r="C4530" t="s">
        <v>111</v>
      </c>
      <c r="D4530">
        <v>4</v>
      </c>
      <c r="E4530">
        <v>0</v>
      </c>
      <c r="F4530">
        <v>0</v>
      </c>
      <c r="H4530" t="s">
        <v>103</v>
      </c>
      <c r="I4530">
        <f t="shared" si="210"/>
        <v>0</v>
      </c>
      <c r="J4530">
        <f t="shared" si="211"/>
        <v>0</v>
      </c>
      <c r="L4530" t="str">
        <f t="shared" si="212"/>
        <v>4873WONGA</v>
      </c>
      <c r="M4530" t="s">
        <v>5278</v>
      </c>
    </row>
    <row r="4531" spans="1:13">
      <c r="A4531" t="s">
        <v>5421</v>
      </c>
      <c r="B4531" t="s">
        <v>5422</v>
      </c>
      <c r="C4531" t="s">
        <v>111</v>
      </c>
      <c r="D4531">
        <v>4</v>
      </c>
      <c r="E4531">
        <v>0</v>
      </c>
      <c r="F4531">
        <v>0</v>
      </c>
      <c r="H4531" t="s">
        <v>103</v>
      </c>
      <c r="I4531">
        <f t="shared" si="210"/>
        <v>0</v>
      </c>
      <c r="J4531">
        <f t="shared" si="211"/>
        <v>0</v>
      </c>
      <c r="L4531" t="str">
        <f t="shared" si="212"/>
        <v>4872BARRINE</v>
      </c>
      <c r="M4531" t="s">
        <v>5278</v>
      </c>
    </row>
    <row r="4532" spans="1:13">
      <c r="A4532" t="s">
        <v>5421</v>
      </c>
      <c r="B4532" t="s">
        <v>5423</v>
      </c>
      <c r="C4532" t="s">
        <v>111</v>
      </c>
      <c r="D4532">
        <v>4</v>
      </c>
      <c r="E4532">
        <v>0</v>
      </c>
      <c r="F4532">
        <v>0</v>
      </c>
      <c r="H4532" t="s">
        <v>103</v>
      </c>
      <c r="I4532">
        <f t="shared" si="210"/>
        <v>0</v>
      </c>
      <c r="J4532">
        <f t="shared" si="211"/>
        <v>0</v>
      </c>
      <c r="L4532" t="str">
        <f t="shared" si="212"/>
        <v>4872BARWIDGI</v>
      </c>
      <c r="M4532" t="s">
        <v>5278</v>
      </c>
    </row>
    <row r="4533" spans="1:13">
      <c r="A4533" t="s">
        <v>5421</v>
      </c>
      <c r="B4533" t="s">
        <v>5424</v>
      </c>
      <c r="C4533" t="s">
        <v>111</v>
      </c>
      <c r="D4533">
        <v>4</v>
      </c>
      <c r="E4533">
        <v>0</v>
      </c>
      <c r="F4533">
        <v>0</v>
      </c>
      <c r="H4533" t="s">
        <v>103</v>
      </c>
      <c r="I4533">
        <f t="shared" si="210"/>
        <v>0</v>
      </c>
      <c r="J4533">
        <f t="shared" si="211"/>
        <v>0</v>
      </c>
      <c r="L4533" t="str">
        <f t="shared" si="212"/>
        <v>4872CAIRNS MC</v>
      </c>
      <c r="M4533" t="s">
        <v>5278</v>
      </c>
    </row>
    <row r="4534" spans="1:13">
      <c r="A4534" t="s">
        <v>5421</v>
      </c>
      <c r="B4534" t="s">
        <v>5425</v>
      </c>
      <c r="C4534" t="s">
        <v>111</v>
      </c>
      <c r="D4534">
        <v>4</v>
      </c>
      <c r="E4534">
        <v>0</v>
      </c>
      <c r="F4534">
        <v>0</v>
      </c>
      <c r="H4534" t="s">
        <v>103</v>
      </c>
      <c r="I4534">
        <f t="shared" si="210"/>
        <v>0</v>
      </c>
      <c r="J4534">
        <f t="shared" si="211"/>
        <v>0</v>
      </c>
      <c r="L4534" t="str">
        <f t="shared" si="212"/>
        <v>4872DANBULLA</v>
      </c>
      <c r="M4534" t="s">
        <v>5278</v>
      </c>
    </row>
    <row r="4535" spans="1:13">
      <c r="A4535" t="s">
        <v>5421</v>
      </c>
      <c r="B4535" t="s">
        <v>5426</v>
      </c>
      <c r="C4535" t="s">
        <v>111</v>
      </c>
      <c r="D4535">
        <v>4</v>
      </c>
      <c r="E4535">
        <v>0</v>
      </c>
      <c r="F4535">
        <v>0</v>
      </c>
      <c r="H4535" t="s">
        <v>103</v>
      </c>
      <c r="I4535">
        <f t="shared" si="210"/>
        <v>0</v>
      </c>
      <c r="J4535">
        <f t="shared" si="211"/>
        <v>0</v>
      </c>
      <c r="L4535" t="str">
        <f t="shared" si="212"/>
        <v>4872DIMBULAH</v>
      </c>
      <c r="M4535" t="s">
        <v>5278</v>
      </c>
    </row>
    <row r="4536" spans="1:13">
      <c r="A4536" t="s">
        <v>5421</v>
      </c>
      <c r="B4536" t="s">
        <v>5427</v>
      </c>
      <c r="C4536" t="s">
        <v>111</v>
      </c>
      <c r="D4536">
        <v>4</v>
      </c>
      <c r="E4536">
        <v>0</v>
      </c>
      <c r="F4536">
        <v>0</v>
      </c>
      <c r="H4536" t="s">
        <v>103</v>
      </c>
      <c r="I4536">
        <f t="shared" si="210"/>
        <v>0</v>
      </c>
      <c r="J4536">
        <f t="shared" si="211"/>
        <v>0</v>
      </c>
      <c r="L4536" t="str">
        <f t="shared" si="212"/>
        <v>4872FORTY MILE</v>
      </c>
      <c r="M4536" t="s">
        <v>5278</v>
      </c>
    </row>
    <row r="4537" spans="1:13">
      <c r="A4537" t="s">
        <v>5421</v>
      </c>
      <c r="B4537" t="s">
        <v>5428</v>
      </c>
      <c r="C4537" t="s">
        <v>111</v>
      </c>
      <c r="D4537">
        <v>4</v>
      </c>
      <c r="E4537">
        <v>0</v>
      </c>
      <c r="F4537">
        <v>0</v>
      </c>
      <c r="H4537" t="s">
        <v>103</v>
      </c>
      <c r="I4537">
        <f t="shared" si="210"/>
        <v>0</v>
      </c>
      <c r="J4537">
        <f t="shared" si="211"/>
        <v>0</v>
      </c>
      <c r="L4537" t="str">
        <f t="shared" si="212"/>
        <v>4872GLEN RUTH</v>
      </c>
      <c r="M4537" t="s">
        <v>5278</v>
      </c>
    </row>
    <row r="4538" spans="1:13">
      <c r="A4538" t="s">
        <v>5421</v>
      </c>
      <c r="B4538" t="s">
        <v>5429</v>
      </c>
      <c r="C4538" t="s">
        <v>111</v>
      </c>
      <c r="D4538">
        <v>4</v>
      </c>
      <c r="E4538">
        <v>0</v>
      </c>
      <c r="F4538">
        <v>0</v>
      </c>
      <c r="H4538" t="s">
        <v>103</v>
      </c>
      <c r="I4538">
        <f t="shared" si="210"/>
        <v>0</v>
      </c>
      <c r="J4538">
        <f t="shared" si="211"/>
        <v>0</v>
      </c>
      <c r="L4538" t="str">
        <f t="shared" si="212"/>
        <v>4872GUNNAWARRA</v>
      </c>
      <c r="M4538" t="s">
        <v>5278</v>
      </c>
    </row>
    <row r="4539" spans="1:13">
      <c r="A4539" t="s">
        <v>5421</v>
      </c>
      <c r="B4539" t="s">
        <v>5430</v>
      </c>
      <c r="C4539" t="s">
        <v>111</v>
      </c>
      <c r="D4539">
        <v>4</v>
      </c>
      <c r="E4539">
        <v>0</v>
      </c>
      <c r="F4539">
        <v>0</v>
      </c>
      <c r="H4539" t="s">
        <v>103</v>
      </c>
      <c r="I4539">
        <f t="shared" si="210"/>
        <v>0</v>
      </c>
      <c r="J4539">
        <f t="shared" si="211"/>
        <v>0</v>
      </c>
      <c r="L4539" t="str">
        <f t="shared" si="212"/>
        <v>4872INNOT HOT SPRINGS</v>
      </c>
      <c r="M4539" t="s">
        <v>5278</v>
      </c>
    </row>
    <row r="4540" spans="1:13">
      <c r="A4540" t="s">
        <v>5421</v>
      </c>
      <c r="B4540" t="s">
        <v>5431</v>
      </c>
      <c r="C4540" t="s">
        <v>111</v>
      </c>
      <c r="D4540">
        <v>4</v>
      </c>
      <c r="E4540">
        <v>0</v>
      </c>
      <c r="F4540">
        <v>0</v>
      </c>
      <c r="H4540" t="s">
        <v>103</v>
      </c>
      <c r="I4540">
        <f t="shared" si="210"/>
        <v>0</v>
      </c>
      <c r="J4540">
        <f t="shared" si="211"/>
        <v>0</v>
      </c>
      <c r="L4540" t="str">
        <f t="shared" si="212"/>
        <v>4872KAIRI</v>
      </c>
      <c r="M4540" t="s">
        <v>5278</v>
      </c>
    </row>
    <row r="4541" spans="1:13">
      <c r="A4541" t="s">
        <v>5421</v>
      </c>
      <c r="B4541" t="s">
        <v>5432</v>
      </c>
      <c r="C4541" t="s">
        <v>111</v>
      </c>
      <c r="D4541">
        <v>4</v>
      </c>
      <c r="E4541">
        <v>0</v>
      </c>
      <c r="F4541">
        <v>0</v>
      </c>
      <c r="H4541" t="s">
        <v>103</v>
      </c>
      <c r="I4541">
        <f t="shared" si="210"/>
        <v>0</v>
      </c>
      <c r="J4541">
        <f t="shared" si="211"/>
        <v>0</v>
      </c>
      <c r="L4541" t="str">
        <f t="shared" si="212"/>
        <v>4872KIRRAMA</v>
      </c>
      <c r="M4541" t="s">
        <v>5278</v>
      </c>
    </row>
    <row r="4542" spans="1:13">
      <c r="A4542" t="s">
        <v>5421</v>
      </c>
      <c r="B4542" t="s">
        <v>5433</v>
      </c>
      <c r="C4542" t="s">
        <v>111</v>
      </c>
      <c r="D4542">
        <v>4</v>
      </c>
      <c r="E4542">
        <v>0</v>
      </c>
      <c r="F4542">
        <v>0</v>
      </c>
      <c r="H4542" t="s">
        <v>103</v>
      </c>
      <c r="I4542">
        <f t="shared" si="210"/>
        <v>0</v>
      </c>
      <c r="J4542">
        <f t="shared" si="211"/>
        <v>0</v>
      </c>
      <c r="L4542" t="str">
        <f t="shared" si="212"/>
        <v>4872KOOMBOOLOOMBA</v>
      </c>
      <c r="M4542" t="s">
        <v>5278</v>
      </c>
    </row>
    <row r="4543" spans="1:13">
      <c r="A4543" t="s">
        <v>5421</v>
      </c>
      <c r="B4543" t="s">
        <v>5434</v>
      </c>
      <c r="C4543" t="s">
        <v>111</v>
      </c>
      <c r="D4543">
        <v>4</v>
      </c>
      <c r="E4543">
        <v>0</v>
      </c>
      <c r="F4543">
        <v>0</v>
      </c>
      <c r="H4543" t="s">
        <v>103</v>
      </c>
      <c r="I4543">
        <f t="shared" si="210"/>
        <v>0</v>
      </c>
      <c r="J4543">
        <f t="shared" si="211"/>
        <v>0</v>
      </c>
      <c r="L4543" t="str">
        <f t="shared" si="212"/>
        <v>4872KOWROWA</v>
      </c>
      <c r="M4543" t="s">
        <v>5278</v>
      </c>
    </row>
    <row r="4544" spans="1:13">
      <c r="A4544" t="s">
        <v>5421</v>
      </c>
      <c r="B4544" t="s">
        <v>5435</v>
      </c>
      <c r="C4544" t="s">
        <v>111</v>
      </c>
      <c r="D4544">
        <v>4</v>
      </c>
      <c r="E4544">
        <v>0</v>
      </c>
      <c r="F4544">
        <v>0</v>
      </c>
      <c r="H4544" t="s">
        <v>103</v>
      </c>
      <c r="I4544">
        <f t="shared" si="210"/>
        <v>0</v>
      </c>
      <c r="J4544">
        <f t="shared" si="211"/>
        <v>0</v>
      </c>
      <c r="L4544" t="str">
        <f t="shared" si="212"/>
        <v>4872LAKE TINAROO</v>
      </c>
      <c r="M4544" t="s">
        <v>5278</v>
      </c>
    </row>
    <row r="4545" spans="1:13">
      <c r="A4545" t="s">
        <v>5421</v>
      </c>
      <c r="B4545" t="s">
        <v>5436</v>
      </c>
      <c r="C4545" t="s">
        <v>111</v>
      </c>
      <c r="D4545">
        <v>4</v>
      </c>
      <c r="E4545">
        <v>0</v>
      </c>
      <c r="F4545">
        <v>0</v>
      </c>
      <c r="H4545" t="s">
        <v>103</v>
      </c>
      <c r="I4545">
        <f t="shared" si="210"/>
        <v>0</v>
      </c>
      <c r="J4545">
        <f t="shared" si="211"/>
        <v>0</v>
      </c>
      <c r="L4545" t="str">
        <f t="shared" si="212"/>
        <v>4872MINNAMOOLKA</v>
      </c>
      <c r="M4545" t="s">
        <v>5278</v>
      </c>
    </row>
    <row r="4546" spans="1:13">
      <c r="A4546" t="s">
        <v>5421</v>
      </c>
      <c r="B4546" t="s">
        <v>5437</v>
      </c>
      <c r="C4546" t="s">
        <v>111</v>
      </c>
      <c r="D4546">
        <v>4</v>
      </c>
      <c r="E4546">
        <v>0</v>
      </c>
      <c r="F4546">
        <v>0</v>
      </c>
      <c r="H4546" t="s">
        <v>103</v>
      </c>
      <c r="I4546">
        <f t="shared" ref="I4546:I4609" si="213">IF(ISERROR(VLOOKUP(A4546,SelPostCode,1,FALSE)),0,1)</f>
        <v>0</v>
      </c>
      <c r="J4546">
        <f t="shared" ref="J4546:J4609" si="214">IF(I4546=0,0,IF(ISERROR(VLOOKUP(B4546,SelSuburb,1,FALSE)),0,1))</f>
        <v>0</v>
      </c>
      <c r="L4546" t="str">
        <f t="shared" ref="L4546:L4609" si="215">CONCATENATE(A4546,B4546)</f>
        <v>4872MOUNT GARNET</v>
      </c>
      <c r="M4546" t="s">
        <v>5278</v>
      </c>
    </row>
    <row r="4547" spans="1:13">
      <c r="A4547" t="s">
        <v>5421</v>
      </c>
      <c r="B4547" t="s">
        <v>5438</v>
      </c>
      <c r="C4547" t="s">
        <v>111</v>
      </c>
      <c r="D4547">
        <v>4</v>
      </c>
      <c r="E4547">
        <v>0</v>
      </c>
      <c r="F4547">
        <v>0</v>
      </c>
      <c r="H4547" t="s">
        <v>103</v>
      </c>
      <c r="I4547">
        <f t="shared" si="213"/>
        <v>0</v>
      </c>
      <c r="J4547">
        <f t="shared" si="214"/>
        <v>0</v>
      </c>
      <c r="L4547" t="str">
        <f t="shared" si="215"/>
        <v>4872MUNDERRA</v>
      </c>
      <c r="M4547" t="s">
        <v>5278</v>
      </c>
    </row>
    <row r="4548" spans="1:13">
      <c r="A4548" t="s">
        <v>5421</v>
      </c>
      <c r="B4548" t="s">
        <v>5439</v>
      </c>
      <c r="C4548" t="s">
        <v>111</v>
      </c>
      <c r="D4548">
        <v>4</v>
      </c>
      <c r="E4548">
        <v>0</v>
      </c>
      <c r="F4548">
        <v>0</v>
      </c>
      <c r="H4548" t="s">
        <v>103</v>
      </c>
      <c r="I4548">
        <f t="shared" si="213"/>
        <v>0</v>
      </c>
      <c r="J4548">
        <f t="shared" si="214"/>
        <v>0</v>
      </c>
      <c r="L4548" t="str">
        <f t="shared" si="215"/>
        <v>4872MUTCHILBA</v>
      </c>
      <c r="M4548" t="s">
        <v>5278</v>
      </c>
    </row>
    <row r="4549" spans="1:13">
      <c r="A4549" t="s">
        <v>5421</v>
      </c>
      <c r="B4549" t="s">
        <v>5440</v>
      </c>
      <c r="C4549" t="s">
        <v>111</v>
      </c>
      <c r="D4549">
        <v>4</v>
      </c>
      <c r="E4549">
        <v>0</v>
      </c>
      <c r="F4549">
        <v>0</v>
      </c>
      <c r="H4549" t="s">
        <v>103</v>
      </c>
      <c r="I4549">
        <f t="shared" si="213"/>
        <v>0</v>
      </c>
      <c r="J4549">
        <f t="shared" si="214"/>
        <v>0</v>
      </c>
      <c r="L4549" t="str">
        <f t="shared" si="215"/>
        <v>4872SILVER VALLEY</v>
      </c>
      <c r="M4549" t="s">
        <v>5278</v>
      </c>
    </row>
    <row r="4550" spans="1:13">
      <c r="A4550" t="s">
        <v>5421</v>
      </c>
      <c r="B4550" t="s">
        <v>5441</v>
      </c>
      <c r="C4550" t="s">
        <v>111</v>
      </c>
      <c r="D4550">
        <v>4</v>
      </c>
      <c r="E4550">
        <v>0</v>
      </c>
      <c r="F4550">
        <v>0</v>
      </c>
      <c r="H4550" t="s">
        <v>103</v>
      </c>
      <c r="I4550">
        <f t="shared" si="213"/>
        <v>0</v>
      </c>
      <c r="J4550">
        <f t="shared" si="214"/>
        <v>0</v>
      </c>
      <c r="L4550" t="str">
        <f t="shared" si="215"/>
        <v>4872TINAROO</v>
      </c>
      <c r="M4550" t="s">
        <v>5278</v>
      </c>
    </row>
    <row r="4551" spans="1:13">
      <c r="A4551" t="s">
        <v>5421</v>
      </c>
      <c r="B4551" t="s">
        <v>5442</v>
      </c>
      <c r="C4551" t="s">
        <v>111</v>
      </c>
      <c r="D4551">
        <v>4</v>
      </c>
      <c r="E4551">
        <v>0</v>
      </c>
      <c r="F4551">
        <v>0</v>
      </c>
      <c r="H4551" t="s">
        <v>103</v>
      </c>
      <c r="I4551">
        <f t="shared" si="213"/>
        <v>0</v>
      </c>
      <c r="J4551">
        <f t="shared" si="214"/>
        <v>0</v>
      </c>
      <c r="L4551" t="str">
        <f t="shared" si="215"/>
        <v>4872WAIRUNA</v>
      </c>
      <c r="M4551" t="s">
        <v>5278</v>
      </c>
    </row>
    <row r="4552" spans="1:13">
      <c r="A4552" t="s">
        <v>5421</v>
      </c>
      <c r="B4552" t="s">
        <v>5443</v>
      </c>
      <c r="C4552" t="s">
        <v>111</v>
      </c>
      <c r="D4552">
        <v>4</v>
      </c>
      <c r="E4552">
        <v>0</v>
      </c>
      <c r="F4552">
        <v>0</v>
      </c>
      <c r="H4552" t="s">
        <v>103</v>
      </c>
      <c r="I4552">
        <f t="shared" si="213"/>
        <v>0</v>
      </c>
      <c r="J4552">
        <f t="shared" si="214"/>
        <v>0</v>
      </c>
      <c r="L4552" t="str">
        <f t="shared" si="215"/>
        <v>4872WALKAMIN</v>
      </c>
      <c r="M4552" t="s">
        <v>5278</v>
      </c>
    </row>
    <row r="4553" spans="1:13">
      <c r="A4553" t="s">
        <v>5444</v>
      </c>
      <c r="B4553" t="s">
        <v>5445</v>
      </c>
      <c r="C4553" t="s">
        <v>111</v>
      </c>
      <c r="D4553">
        <v>4</v>
      </c>
      <c r="E4553">
        <v>0</v>
      </c>
      <c r="F4553">
        <v>0</v>
      </c>
      <c r="H4553" t="s">
        <v>103</v>
      </c>
      <c r="I4553">
        <f t="shared" si="213"/>
        <v>0</v>
      </c>
      <c r="J4553">
        <f t="shared" si="214"/>
        <v>0</v>
      </c>
      <c r="L4553" t="str">
        <f t="shared" si="215"/>
        <v>4871ABINGDON DOWNS</v>
      </c>
      <c r="M4553" t="s">
        <v>5278</v>
      </c>
    </row>
    <row r="4554" spans="1:13">
      <c r="A4554" t="s">
        <v>5444</v>
      </c>
      <c r="B4554" t="s">
        <v>5446</v>
      </c>
      <c r="C4554" t="s">
        <v>111</v>
      </c>
      <c r="D4554">
        <v>4</v>
      </c>
      <c r="E4554">
        <v>0</v>
      </c>
      <c r="F4554">
        <v>0</v>
      </c>
      <c r="H4554" t="s">
        <v>103</v>
      </c>
      <c r="I4554">
        <f t="shared" si="213"/>
        <v>0</v>
      </c>
      <c r="J4554">
        <f t="shared" si="214"/>
        <v>0</v>
      </c>
      <c r="L4554" t="str">
        <f t="shared" si="215"/>
        <v>4871ALMADEN</v>
      </c>
      <c r="M4554" t="s">
        <v>5278</v>
      </c>
    </row>
    <row r="4555" spans="1:13">
      <c r="A4555" t="s">
        <v>5444</v>
      </c>
      <c r="B4555" t="s">
        <v>5447</v>
      </c>
      <c r="C4555" t="s">
        <v>111</v>
      </c>
      <c r="D4555">
        <v>4</v>
      </c>
      <c r="E4555">
        <v>0</v>
      </c>
      <c r="F4555">
        <v>0</v>
      </c>
      <c r="H4555" t="s">
        <v>103</v>
      </c>
      <c r="I4555">
        <f t="shared" si="213"/>
        <v>0</v>
      </c>
      <c r="J4555">
        <f t="shared" si="214"/>
        <v>0</v>
      </c>
      <c r="L4555" t="str">
        <f t="shared" si="215"/>
        <v>4871ALOOMBA</v>
      </c>
      <c r="M4555" t="s">
        <v>5278</v>
      </c>
    </row>
    <row r="4556" spans="1:13">
      <c r="A4556" t="s">
        <v>5444</v>
      </c>
      <c r="B4556" t="s">
        <v>5448</v>
      </c>
      <c r="C4556" t="s">
        <v>111</v>
      </c>
      <c r="D4556">
        <v>4</v>
      </c>
      <c r="E4556">
        <v>0</v>
      </c>
      <c r="F4556">
        <v>0</v>
      </c>
      <c r="H4556" t="s">
        <v>103</v>
      </c>
      <c r="I4556">
        <f t="shared" si="213"/>
        <v>0</v>
      </c>
      <c r="J4556">
        <f t="shared" si="214"/>
        <v>0</v>
      </c>
      <c r="L4556" t="str">
        <f t="shared" si="215"/>
        <v>4871AMBER</v>
      </c>
      <c r="M4556" t="s">
        <v>5278</v>
      </c>
    </row>
    <row r="4557" spans="1:13">
      <c r="A4557" t="s">
        <v>5444</v>
      </c>
      <c r="B4557" t="s">
        <v>5449</v>
      </c>
      <c r="C4557" t="s">
        <v>111</v>
      </c>
      <c r="D4557">
        <v>4</v>
      </c>
      <c r="E4557">
        <v>0</v>
      </c>
      <c r="F4557">
        <v>0</v>
      </c>
      <c r="H4557" t="s">
        <v>103</v>
      </c>
      <c r="I4557">
        <f t="shared" si="213"/>
        <v>0</v>
      </c>
      <c r="J4557">
        <f t="shared" si="214"/>
        <v>0</v>
      </c>
      <c r="L4557" t="str">
        <f t="shared" si="215"/>
        <v>4871ARBOUIN</v>
      </c>
      <c r="M4557" t="s">
        <v>5278</v>
      </c>
    </row>
    <row r="4558" spans="1:13">
      <c r="A4558" t="s">
        <v>5444</v>
      </c>
      <c r="B4558" t="s">
        <v>5450</v>
      </c>
      <c r="C4558" t="s">
        <v>111</v>
      </c>
      <c r="D4558">
        <v>4</v>
      </c>
      <c r="E4558">
        <v>0</v>
      </c>
      <c r="F4558">
        <v>0</v>
      </c>
      <c r="H4558" t="s">
        <v>103</v>
      </c>
      <c r="I4558">
        <f t="shared" si="213"/>
        <v>0</v>
      </c>
      <c r="J4558">
        <f t="shared" si="214"/>
        <v>0</v>
      </c>
      <c r="L4558" t="str">
        <f t="shared" si="215"/>
        <v>4871ARCHER RIVER</v>
      </c>
      <c r="M4558" t="s">
        <v>5278</v>
      </c>
    </row>
    <row r="4559" spans="1:13">
      <c r="A4559" t="s">
        <v>5444</v>
      </c>
      <c r="B4559" t="s">
        <v>5451</v>
      </c>
      <c r="C4559" t="s">
        <v>111</v>
      </c>
      <c r="D4559">
        <v>4</v>
      </c>
      <c r="E4559">
        <v>0</v>
      </c>
      <c r="F4559">
        <v>0</v>
      </c>
      <c r="H4559" t="s">
        <v>103</v>
      </c>
      <c r="I4559">
        <f t="shared" si="213"/>
        <v>0</v>
      </c>
      <c r="J4559">
        <f t="shared" si="214"/>
        <v>0</v>
      </c>
      <c r="L4559" t="str">
        <f t="shared" si="215"/>
        <v>4871AURUKUN</v>
      </c>
      <c r="M4559" t="s">
        <v>5278</v>
      </c>
    </row>
    <row r="4560" spans="1:13">
      <c r="A4560" t="s">
        <v>5444</v>
      </c>
      <c r="B4560" t="s">
        <v>5452</v>
      </c>
      <c r="C4560" t="s">
        <v>111</v>
      </c>
      <c r="D4560">
        <v>4</v>
      </c>
      <c r="E4560">
        <v>0</v>
      </c>
      <c r="F4560">
        <v>0</v>
      </c>
      <c r="H4560" t="s">
        <v>103</v>
      </c>
      <c r="I4560">
        <f t="shared" si="213"/>
        <v>0</v>
      </c>
      <c r="J4560">
        <f t="shared" si="214"/>
        <v>0</v>
      </c>
      <c r="L4560" t="str">
        <f t="shared" si="215"/>
        <v>4871BASILISK</v>
      </c>
      <c r="M4560" t="s">
        <v>5278</v>
      </c>
    </row>
    <row r="4561" spans="1:13">
      <c r="A4561" t="s">
        <v>5444</v>
      </c>
      <c r="B4561" t="s">
        <v>5453</v>
      </c>
      <c r="C4561" t="s">
        <v>111</v>
      </c>
      <c r="D4561">
        <v>4</v>
      </c>
      <c r="E4561">
        <v>0</v>
      </c>
      <c r="F4561">
        <v>0</v>
      </c>
      <c r="H4561" t="s">
        <v>103</v>
      </c>
      <c r="I4561">
        <f t="shared" si="213"/>
        <v>0</v>
      </c>
      <c r="J4561">
        <f t="shared" si="214"/>
        <v>0</v>
      </c>
      <c r="L4561" t="str">
        <f t="shared" si="215"/>
        <v>4871BELLENDEN KER</v>
      </c>
      <c r="M4561" t="s">
        <v>5278</v>
      </c>
    </row>
    <row r="4562" spans="1:13">
      <c r="A4562" t="s">
        <v>5444</v>
      </c>
      <c r="B4562" t="s">
        <v>3107</v>
      </c>
      <c r="C4562" t="s">
        <v>111</v>
      </c>
      <c r="D4562">
        <v>4</v>
      </c>
      <c r="E4562">
        <v>0</v>
      </c>
      <c r="F4562">
        <v>0</v>
      </c>
      <c r="H4562" t="s">
        <v>103</v>
      </c>
      <c r="I4562">
        <f t="shared" si="213"/>
        <v>0</v>
      </c>
      <c r="J4562">
        <f t="shared" si="214"/>
        <v>0</v>
      </c>
      <c r="L4562" t="str">
        <f t="shared" si="215"/>
        <v>4871BELLEVUE</v>
      </c>
      <c r="M4562" t="s">
        <v>5278</v>
      </c>
    </row>
    <row r="4563" spans="1:13">
      <c r="A4563" t="s">
        <v>5444</v>
      </c>
      <c r="B4563" t="s">
        <v>5454</v>
      </c>
      <c r="C4563" t="s">
        <v>111</v>
      </c>
      <c r="D4563">
        <v>4</v>
      </c>
      <c r="E4563">
        <v>0</v>
      </c>
      <c r="F4563">
        <v>0</v>
      </c>
      <c r="H4563" t="s">
        <v>103</v>
      </c>
      <c r="I4563">
        <f t="shared" si="213"/>
        <v>0</v>
      </c>
      <c r="J4563">
        <f t="shared" si="214"/>
        <v>0</v>
      </c>
      <c r="L4563" t="str">
        <f t="shared" si="215"/>
        <v>4871BLACKBULL</v>
      </c>
      <c r="M4563" t="s">
        <v>5278</v>
      </c>
    </row>
    <row r="4564" spans="1:13">
      <c r="A4564" t="s">
        <v>5444</v>
      </c>
      <c r="B4564" t="s">
        <v>5455</v>
      </c>
      <c r="C4564" t="s">
        <v>111</v>
      </c>
      <c r="D4564">
        <v>4</v>
      </c>
      <c r="E4564">
        <v>0</v>
      </c>
      <c r="F4564">
        <v>0</v>
      </c>
      <c r="H4564" t="s">
        <v>103</v>
      </c>
      <c r="I4564">
        <f t="shared" si="213"/>
        <v>0</v>
      </c>
      <c r="J4564">
        <f t="shared" si="214"/>
        <v>0</v>
      </c>
      <c r="L4564" t="str">
        <f t="shared" si="215"/>
        <v>4871BOLWARRA</v>
      </c>
      <c r="M4564" t="s">
        <v>5278</v>
      </c>
    </row>
    <row r="4565" spans="1:13">
      <c r="A4565" t="s">
        <v>5444</v>
      </c>
      <c r="B4565" t="s">
        <v>5456</v>
      </c>
      <c r="C4565" t="s">
        <v>111</v>
      </c>
      <c r="D4565">
        <v>4</v>
      </c>
      <c r="E4565">
        <v>0</v>
      </c>
      <c r="F4565">
        <v>0</v>
      </c>
      <c r="H4565" t="s">
        <v>103</v>
      </c>
      <c r="I4565">
        <f t="shared" si="213"/>
        <v>0</v>
      </c>
      <c r="J4565">
        <f t="shared" si="214"/>
        <v>0</v>
      </c>
      <c r="L4565" t="str">
        <f t="shared" si="215"/>
        <v>4871BOMBEETA</v>
      </c>
      <c r="M4565" t="s">
        <v>5278</v>
      </c>
    </row>
    <row r="4566" spans="1:13">
      <c r="A4566" t="s">
        <v>5444</v>
      </c>
      <c r="B4566" t="s">
        <v>5457</v>
      </c>
      <c r="C4566" t="s">
        <v>111</v>
      </c>
      <c r="D4566">
        <v>4</v>
      </c>
      <c r="E4566">
        <v>0</v>
      </c>
      <c r="F4566">
        <v>0</v>
      </c>
      <c r="H4566" t="s">
        <v>103</v>
      </c>
      <c r="I4566">
        <f t="shared" si="213"/>
        <v>0</v>
      </c>
      <c r="J4566">
        <f t="shared" si="214"/>
        <v>0</v>
      </c>
      <c r="L4566" t="str">
        <f t="shared" si="215"/>
        <v>4871BOOGAN</v>
      </c>
      <c r="M4566" t="s">
        <v>5278</v>
      </c>
    </row>
    <row r="4567" spans="1:13">
      <c r="A4567" t="s">
        <v>5444</v>
      </c>
      <c r="B4567" t="s">
        <v>5458</v>
      </c>
      <c r="C4567" t="s">
        <v>111</v>
      </c>
      <c r="D4567">
        <v>4</v>
      </c>
      <c r="E4567">
        <v>0</v>
      </c>
      <c r="F4567">
        <v>0</v>
      </c>
      <c r="H4567" t="s">
        <v>103</v>
      </c>
      <c r="I4567">
        <f t="shared" si="213"/>
        <v>0</v>
      </c>
      <c r="J4567">
        <f t="shared" si="214"/>
        <v>0</v>
      </c>
      <c r="L4567" t="str">
        <f t="shared" si="215"/>
        <v>4871BRAMSTON BEACH</v>
      </c>
      <c r="M4567" t="s">
        <v>5278</v>
      </c>
    </row>
    <row r="4568" spans="1:13">
      <c r="A4568" t="s">
        <v>5444</v>
      </c>
      <c r="B4568" t="s">
        <v>5459</v>
      </c>
      <c r="C4568" t="s">
        <v>111</v>
      </c>
      <c r="D4568">
        <v>4</v>
      </c>
      <c r="E4568">
        <v>0</v>
      </c>
      <c r="F4568">
        <v>0</v>
      </c>
      <c r="H4568" t="s">
        <v>103</v>
      </c>
      <c r="I4568">
        <f t="shared" si="213"/>
        <v>0</v>
      </c>
      <c r="J4568">
        <f t="shared" si="214"/>
        <v>0</v>
      </c>
      <c r="L4568" t="str">
        <f t="shared" si="215"/>
        <v>4871BULLERINGA</v>
      </c>
      <c r="M4568" t="s">
        <v>5278</v>
      </c>
    </row>
    <row r="4569" spans="1:13">
      <c r="A4569" t="s">
        <v>5444</v>
      </c>
      <c r="B4569" t="s">
        <v>5460</v>
      </c>
      <c r="C4569" t="s">
        <v>111</v>
      </c>
      <c r="D4569">
        <v>4</v>
      </c>
      <c r="E4569">
        <v>0</v>
      </c>
      <c r="F4569">
        <v>0</v>
      </c>
      <c r="H4569" t="s">
        <v>103</v>
      </c>
      <c r="I4569">
        <f t="shared" si="213"/>
        <v>0</v>
      </c>
      <c r="J4569">
        <f t="shared" si="214"/>
        <v>0</v>
      </c>
      <c r="L4569" t="str">
        <f t="shared" si="215"/>
        <v>4871CAMP CREEK</v>
      </c>
      <c r="M4569" t="s">
        <v>5278</v>
      </c>
    </row>
    <row r="4570" spans="1:13">
      <c r="A4570" t="s">
        <v>5444</v>
      </c>
      <c r="B4570" t="s">
        <v>5461</v>
      </c>
      <c r="C4570" t="s">
        <v>111</v>
      </c>
      <c r="D4570">
        <v>4</v>
      </c>
      <c r="E4570">
        <v>0</v>
      </c>
      <c r="F4570">
        <v>0</v>
      </c>
      <c r="H4570" t="s">
        <v>103</v>
      </c>
      <c r="I4570">
        <f t="shared" si="213"/>
        <v>0</v>
      </c>
      <c r="J4570">
        <f t="shared" si="214"/>
        <v>0</v>
      </c>
      <c r="L4570" t="str">
        <f t="shared" si="215"/>
        <v>4871CHILLAGOE</v>
      </c>
      <c r="M4570" t="s">
        <v>5278</v>
      </c>
    </row>
    <row r="4571" spans="1:13">
      <c r="A4571" t="s">
        <v>5444</v>
      </c>
      <c r="B4571" t="s">
        <v>5462</v>
      </c>
      <c r="C4571" t="s">
        <v>111</v>
      </c>
      <c r="D4571">
        <v>4</v>
      </c>
      <c r="E4571">
        <v>0</v>
      </c>
      <c r="F4571">
        <v>0</v>
      </c>
      <c r="H4571" t="s">
        <v>103</v>
      </c>
      <c r="I4571">
        <f t="shared" si="213"/>
        <v>0</v>
      </c>
      <c r="J4571">
        <f t="shared" si="214"/>
        <v>0</v>
      </c>
      <c r="L4571" t="str">
        <f t="shared" si="215"/>
        <v>4871CLARAVILLE</v>
      </c>
      <c r="M4571" t="s">
        <v>5278</v>
      </c>
    </row>
    <row r="4572" spans="1:13">
      <c r="A4572" t="s">
        <v>5444</v>
      </c>
      <c r="B4572" t="s">
        <v>5463</v>
      </c>
      <c r="C4572" t="s">
        <v>111</v>
      </c>
      <c r="D4572">
        <v>4</v>
      </c>
      <c r="E4572">
        <v>0</v>
      </c>
      <c r="F4572">
        <v>0</v>
      </c>
      <c r="H4572" t="s">
        <v>103</v>
      </c>
      <c r="I4572">
        <f t="shared" si="213"/>
        <v>0</v>
      </c>
      <c r="J4572">
        <f t="shared" si="214"/>
        <v>0</v>
      </c>
      <c r="L4572" t="str">
        <f t="shared" si="215"/>
        <v>4871COEN</v>
      </c>
      <c r="M4572" t="s">
        <v>5278</v>
      </c>
    </row>
    <row r="4573" spans="1:13">
      <c r="A4573" t="s">
        <v>5444</v>
      </c>
      <c r="B4573" t="s">
        <v>5464</v>
      </c>
      <c r="C4573" t="s">
        <v>111</v>
      </c>
      <c r="D4573">
        <v>4</v>
      </c>
      <c r="E4573">
        <v>0</v>
      </c>
      <c r="F4573">
        <v>0</v>
      </c>
      <c r="H4573" t="s">
        <v>103</v>
      </c>
      <c r="I4573">
        <f t="shared" si="213"/>
        <v>0</v>
      </c>
      <c r="J4573">
        <f t="shared" si="214"/>
        <v>0</v>
      </c>
      <c r="L4573" t="str">
        <f t="shared" si="215"/>
        <v>4871CONJUBOY</v>
      </c>
      <c r="M4573" t="s">
        <v>5278</v>
      </c>
    </row>
    <row r="4574" spans="1:13">
      <c r="A4574" t="s">
        <v>5444</v>
      </c>
      <c r="B4574" t="s">
        <v>5465</v>
      </c>
      <c r="C4574" t="s">
        <v>111</v>
      </c>
      <c r="D4574">
        <v>4</v>
      </c>
      <c r="E4574">
        <v>0</v>
      </c>
      <c r="F4574">
        <v>0</v>
      </c>
      <c r="H4574" t="s">
        <v>103</v>
      </c>
      <c r="I4574">
        <f t="shared" si="213"/>
        <v>0</v>
      </c>
      <c r="J4574">
        <f t="shared" si="214"/>
        <v>0</v>
      </c>
      <c r="L4574" t="str">
        <f t="shared" si="215"/>
        <v>4871CORALIE</v>
      </c>
      <c r="M4574" t="s">
        <v>5278</v>
      </c>
    </row>
    <row r="4575" spans="1:13">
      <c r="A4575" t="s">
        <v>5444</v>
      </c>
      <c r="B4575" t="s">
        <v>5466</v>
      </c>
      <c r="C4575" t="s">
        <v>111</v>
      </c>
      <c r="D4575">
        <v>4</v>
      </c>
      <c r="E4575">
        <v>0</v>
      </c>
      <c r="F4575">
        <v>0</v>
      </c>
      <c r="H4575" t="s">
        <v>103</v>
      </c>
      <c r="I4575">
        <f t="shared" si="213"/>
        <v>0</v>
      </c>
      <c r="J4575">
        <f t="shared" si="214"/>
        <v>0</v>
      </c>
      <c r="L4575" t="str">
        <f t="shared" si="215"/>
        <v>4871COWLEY</v>
      </c>
      <c r="M4575" t="s">
        <v>5278</v>
      </c>
    </row>
    <row r="4576" spans="1:13">
      <c r="A4576" t="s">
        <v>5444</v>
      </c>
      <c r="B4576" t="s">
        <v>5467</v>
      </c>
      <c r="C4576" t="s">
        <v>111</v>
      </c>
      <c r="D4576">
        <v>4</v>
      </c>
      <c r="E4576">
        <v>0</v>
      </c>
      <c r="F4576">
        <v>0</v>
      </c>
      <c r="H4576" t="s">
        <v>103</v>
      </c>
      <c r="I4576">
        <f t="shared" si="213"/>
        <v>0</v>
      </c>
      <c r="J4576">
        <f t="shared" si="214"/>
        <v>0</v>
      </c>
      <c r="L4576" t="str">
        <f t="shared" si="215"/>
        <v>4871COWLEY BEACH</v>
      </c>
      <c r="M4576" t="s">
        <v>5278</v>
      </c>
    </row>
    <row r="4577" spans="1:13">
      <c r="A4577" t="s">
        <v>5444</v>
      </c>
      <c r="B4577" t="s">
        <v>5468</v>
      </c>
      <c r="C4577" t="s">
        <v>111</v>
      </c>
      <c r="D4577">
        <v>4</v>
      </c>
      <c r="E4577">
        <v>0</v>
      </c>
      <c r="F4577">
        <v>0</v>
      </c>
      <c r="H4577" t="s">
        <v>103</v>
      </c>
      <c r="I4577">
        <f t="shared" si="213"/>
        <v>0</v>
      </c>
      <c r="J4577">
        <f t="shared" si="214"/>
        <v>0</v>
      </c>
      <c r="L4577" t="str">
        <f t="shared" si="215"/>
        <v>4871COWLEY CREEK</v>
      </c>
      <c r="M4577" t="s">
        <v>5278</v>
      </c>
    </row>
    <row r="4578" spans="1:13">
      <c r="A4578" t="s">
        <v>5444</v>
      </c>
      <c r="B4578" t="s">
        <v>5253</v>
      </c>
      <c r="C4578" t="s">
        <v>111</v>
      </c>
      <c r="D4578">
        <v>4</v>
      </c>
      <c r="E4578">
        <v>0</v>
      </c>
      <c r="F4578">
        <v>0</v>
      </c>
      <c r="H4578" t="s">
        <v>103</v>
      </c>
      <c r="I4578">
        <f t="shared" si="213"/>
        <v>0</v>
      </c>
      <c r="J4578">
        <f t="shared" si="214"/>
        <v>0</v>
      </c>
      <c r="L4578" t="str">
        <f t="shared" si="215"/>
        <v>4871CROYDON</v>
      </c>
      <c r="M4578" t="s">
        <v>5278</v>
      </c>
    </row>
    <row r="4579" spans="1:13">
      <c r="A4579" t="s">
        <v>5444</v>
      </c>
      <c r="B4579" t="s">
        <v>5469</v>
      </c>
      <c r="C4579" t="s">
        <v>111</v>
      </c>
      <c r="D4579">
        <v>4</v>
      </c>
      <c r="E4579">
        <v>0</v>
      </c>
      <c r="F4579">
        <v>0</v>
      </c>
      <c r="H4579" t="s">
        <v>103</v>
      </c>
      <c r="I4579">
        <f t="shared" si="213"/>
        <v>0</v>
      </c>
      <c r="J4579">
        <f t="shared" si="214"/>
        <v>0</v>
      </c>
      <c r="L4579" t="str">
        <f t="shared" si="215"/>
        <v>4871CRYSTALBROOK</v>
      </c>
      <c r="M4579" t="s">
        <v>5278</v>
      </c>
    </row>
    <row r="4580" spans="1:13">
      <c r="A4580" t="s">
        <v>5444</v>
      </c>
      <c r="B4580" t="s">
        <v>5470</v>
      </c>
      <c r="C4580" t="s">
        <v>111</v>
      </c>
      <c r="D4580">
        <v>4</v>
      </c>
      <c r="E4580">
        <v>0</v>
      </c>
      <c r="F4580">
        <v>0</v>
      </c>
      <c r="H4580" t="s">
        <v>103</v>
      </c>
      <c r="I4580">
        <f t="shared" si="213"/>
        <v>0</v>
      </c>
      <c r="J4580">
        <f t="shared" si="214"/>
        <v>0</v>
      </c>
      <c r="L4580" t="str">
        <f t="shared" si="215"/>
        <v>4871CURRAJAH</v>
      </c>
      <c r="M4580" t="s">
        <v>5278</v>
      </c>
    </row>
    <row r="4581" spans="1:13">
      <c r="A4581" t="s">
        <v>5444</v>
      </c>
      <c r="B4581" t="s">
        <v>5471</v>
      </c>
      <c r="C4581" t="s">
        <v>111</v>
      </c>
      <c r="D4581">
        <v>4</v>
      </c>
      <c r="E4581">
        <v>0</v>
      </c>
      <c r="F4581">
        <v>0</v>
      </c>
      <c r="H4581" t="s">
        <v>103</v>
      </c>
      <c r="I4581">
        <f t="shared" si="213"/>
        <v>0</v>
      </c>
      <c r="J4581">
        <f t="shared" si="214"/>
        <v>0</v>
      </c>
      <c r="L4581" t="str">
        <f t="shared" si="215"/>
        <v>4871DEERAL</v>
      </c>
      <c r="M4581" t="s">
        <v>5278</v>
      </c>
    </row>
    <row r="4582" spans="1:13">
      <c r="A4582" t="s">
        <v>5444</v>
      </c>
      <c r="B4582" t="s">
        <v>5472</v>
      </c>
      <c r="C4582" t="s">
        <v>111</v>
      </c>
      <c r="D4582">
        <v>4</v>
      </c>
      <c r="E4582">
        <v>0</v>
      </c>
      <c r="F4582">
        <v>0</v>
      </c>
      <c r="H4582" t="s">
        <v>103</v>
      </c>
      <c r="I4582">
        <f t="shared" si="213"/>
        <v>0</v>
      </c>
      <c r="J4582">
        <f t="shared" si="214"/>
        <v>0</v>
      </c>
      <c r="L4582" t="str">
        <f t="shared" si="215"/>
        <v>4871DESAILLY</v>
      </c>
      <c r="M4582" t="s">
        <v>5278</v>
      </c>
    </row>
    <row r="4583" spans="1:13">
      <c r="A4583" t="s">
        <v>5444</v>
      </c>
      <c r="B4583" t="s">
        <v>5473</v>
      </c>
      <c r="C4583" t="s">
        <v>111</v>
      </c>
      <c r="D4583">
        <v>4</v>
      </c>
      <c r="E4583">
        <v>0</v>
      </c>
      <c r="F4583">
        <v>0</v>
      </c>
      <c r="H4583" t="s">
        <v>103</v>
      </c>
      <c r="I4583">
        <f t="shared" si="213"/>
        <v>0</v>
      </c>
      <c r="J4583">
        <f t="shared" si="214"/>
        <v>0</v>
      </c>
      <c r="L4583" t="str">
        <f t="shared" si="215"/>
        <v>4871DIXIE</v>
      </c>
      <c r="M4583" t="s">
        <v>5278</v>
      </c>
    </row>
    <row r="4584" spans="1:13">
      <c r="A4584" t="s">
        <v>5444</v>
      </c>
      <c r="B4584" t="s">
        <v>5474</v>
      </c>
      <c r="C4584" t="s">
        <v>111</v>
      </c>
      <c r="D4584">
        <v>4</v>
      </c>
      <c r="E4584">
        <v>0</v>
      </c>
      <c r="F4584">
        <v>0</v>
      </c>
      <c r="H4584" t="s">
        <v>103</v>
      </c>
      <c r="I4584">
        <f t="shared" si="213"/>
        <v>0</v>
      </c>
      <c r="J4584">
        <f t="shared" si="214"/>
        <v>0</v>
      </c>
      <c r="L4584" t="str">
        <f t="shared" si="215"/>
        <v>4871EAST CREEK</v>
      </c>
      <c r="M4584" t="s">
        <v>5278</v>
      </c>
    </row>
    <row r="4585" spans="1:13">
      <c r="A4585" t="s">
        <v>5444</v>
      </c>
      <c r="B4585" t="s">
        <v>5475</v>
      </c>
      <c r="C4585" t="s">
        <v>111</v>
      </c>
      <c r="D4585">
        <v>4</v>
      </c>
      <c r="E4585">
        <v>0</v>
      </c>
      <c r="F4585">
        <v>0</v>
      </c>
      <c r="H4585" t="s">
        <v>103</v>
      </c>
      <c r="I4585">
        <f t="shared" si="213"/>
        <v>0</v>
      </c>
      <c r="J4585">
        <f t="shared" si="214"/>
        <v>0</v>
      </c>
      <c r="L4585" t="str">
        <f t="shared" si="215"/>
        <v>4871EAST TRINITY</v>
      </c>
      <c r="M4585" t="s">
        <v>5278</v>
      </c>
    </row>
    <row r="4586" spans="1:13">
      <c r="A4586" t="s">
        <v>5444</v>
      </c>
      <c r="B4586" t="s">
        <v>5476</v>
      </c>
      <c r="C4586" t="s">
        <v>111</v>
      </c>
      <c r="D4586">
        <v>4</v>
      </c>
      <c r="E4586">
        <v>0</v>
      </c>
      <c r="F4586">
        <v>0</v>
      </c>
      <c r="H4586" t="s">
        <v>103</v>
      </c>
      <c r="I4586">
        <f t="shared" si="213"/>
        <v>0</v>
      </c>
      <c r="J4586">
        <f t="shared" si="214"/>
        <v>0</v>
      </c>
      <c r="L4586" t="str">
        <f t="shared" si="215"/>
        <v>4871EDWARD RIVER</v>
      </c>
      <c r="M4586" t="s">
        <v>5278</v>
      </c>
    </row>
    <row r="4587" spans="1:13">
      <c r="A4587" t="s">
        <v>5444</v>
      </c>
      <c r="B4587" t="s">
        <v>5477</v>
      </c>
      <c r="C4587" t="s">
        <v>111</v>
      </c>
      <c r="D4587">
        <v>4</v>
      </c>
      <c r="E4587">
        <v>0</v>
      </c>
      <c r="F4587">
        <v>0</v>
      </c>
      <c r="H4587" t="s">
        <v>103</v>
      </c>
      <c r="I4587">
        <f t="shared" si="213"/>
        <v>0</v>
      </c>
      <c r="J4587">
        <f t="shared" si="214"/>
        <v>0</v>
      </c>
      <c r="L4587" t="str">
        <f t="shared" si="215"/>
        <v>4871EINASLEIGH</v>
      </c>
      <c r="M4587" t="s">
        <v>5278</v>
      </c>
    </row>
    <row r="4588" spans="1:13">
      <c r="A4588" t="s">
        <v>5444</v>
      </c>
      <c r="B4588" t="s">
        <v>5478</v>
      </c>
      <c r="C4588" t="s">
        <v>111</v>
      </c>
      <c r="D4588">
        <v>4</v>
      </c>
      <c r="E4588">
        <v>0</v>
      </c>
      <c r="F4588">
        <v>0</v>
      </c>
      <c r="H4588" t="s">
        <v>103</v>
      </c>
      <c r="I4588">
        <f t="shared" si="213"/>
        <v>0</v>
      </c>
      <c r="J4588">
        <f t="shared" si="214"/>
        <v>0</v>
      </c>
      <c r="L4588" t="str">
        <f t="shared" si="215"/>
        <v>4871ESMERALDA</v>
      </c>
      <c r="M4588" t="s">
        <v>5278</v>
      </c>
    </row>
    <row r="4589" spans="1:13">
      <c r="A4589" t="s">
        <v>5444</v>
      </c>
      <c r="B4589" t="s">
        <v>5479</v>
      </c>
      <c r="C4589" t="s">
        <v>111</v>
      </c>
      <c r="D4589">
        <v>4</v>
      </c>
      <c r="E4589">
        <v>0</v>
      </c>
      <c r="F4589">
        <v>0</v>
      </c>
      <c r="H4589" t="s">
        <v>103</v>
      </c>
      <c r="I4589">
        <f t="shared" si="213"/>
        <v>0</v>
      </c>
      <c r="J4589">
        <f t="shared" si="214"/>
        <v>0</v>
      </c>
      <c r="L4589" t="str">
        <f t="shared" si="215"/>
        <v>4871FISHERY FALLS</v>
      </c>
      <c r="M4589" t="s">
        <v>5278</v>
      </c>
    </row>
    <row r="4590" spans="1:13">
      <c r="A4590" t="s">
        <v>5444</v>
      </c>
      <c r="B4590" t="s">
        <v>5480</v>
      </c>
      <c r="C4590" t="s">
        <v>111</v>
      </c>
      <c r="D4590">
        <v>5</v>
      </c>
      <c r="E4590">
        <v>0</v>
      </c>
      <c r="F4590">
        <v>0</v>
      </c>
      <c r="H4590" t="s">
        <v>103</v>
      </c>
      <c r="I4590">
        <f t="shared" si="213"/>
        <v>0</v>
      </c>
      <c r="J4590">
        <f t="shared" si="214"/>
        <v>0</v>
      </c>
      <c r="L4590" t="str">
        <f t="shared" si="215"/>
        <v>4871FITZROY ISLAND</v>
      </c>
      <c r="M4590" t="s">
        <v>5278</v>
      </c>
    </row>
    <row r="4591" spans="1:13">
      <c r="A4591" t="s">
        <v>5444</v>
      </c>
      <c r="B4591" t="s">
        <v>5481</v>
      </c>
      <c r="C4591" t="s">
        <v>111</v>
      </c>
      <c r="D4591">
        <v>4</v>
      </c>
      <c r="E4591">
        <v>0</v>
      </c>
      <c r="F4591">
        <v>0</v>
      </c>
      <c r="H4591" t="s">
        <v>103</v>
      </c>
      <c r="I4591">
        <f t="shared" si="213"/>
        <v>0</v>
      </c>
      <c r="J4591">
        <f t="shared" si="214"/>
        <v>0</v>
      </c>
      <c r="L4591" t="str">
        <f t="shared" si="215"/>
        <v>4871FORSAYTH</v>
      </c>
      <c r="M4591" t="s">
        <v>5278</v>
      </c>
    </row>
    <row r="4592" spans="1:13">
      <c r="A4592" t="s">
        <v>5444</v>
      </c>
      <c r="B4592" t="s">
        <v>5482</v>
      </c>
      <c r="C4592" t="s">
        <v>111</v>
      </c>
      <c r="D4592">
        <v>4</v>
      </c>
      <c r="E4592">
        <v>0</v>
      </c>
      <c r="F4592">
        <v>0</v>
      </c>
      <c r="H4592" t="s">
        <v>103</v>
      </c>
      <c r="I4592">
        <f t="shared" si="213"/>
        <v>0</v>
      </c>
      <c r="J4592">
        <f t="shared" si="214"/>
        <v>0</v>
      </c>
      <c r="L4592" t="str">
        <f t="shared" si="215"/>
        <v>4871FOSSILBROOK</v>
      </c>
      <c r="M4592" t="s">
        <v>5278</v>
      </c>
    </row>
    <row r="4593" spans="1:13">
      <c r="A4593" t="s">
        <v>5444</v>
      </c>
      <c r="B4593" t="s">
        <v>5483</v>
      </c>
      <c r="C4593" t="s">
        <v>111</v>
      </c>
      <c r="D4593">
        <v>4</v>
      </c>
      <c r="E4593">
        <v>0</v>
      </c>
      <c r="F4593">
        <v>0</v>
      </c>
      <c r="H4593" t="s">
        <v>103</v>
      </c>
      <c r="I4593">
        <f t="shared" si="213"/>
        <v>0</v>
      </c>
      <c r="J4593">
        <f t="shared" si="214"/>
        <v>0</v>
      </c>
      <c r="L4593" t="str">
        <f t="shared" si="215"/>
        <v>4871GAMBOOLA</v>
      </c>
      <c r="M4593" t="s">
        <v>5278</v>
      </c>
    </row>
    <row r="4594" spans="1:13">
      <c r="A4594" t="s">
        <v>5444</v>
      </c>
      <c r="B4594" t="s">
        <v>3766</v>
      </c>
      <c r="C4594" t="s">
        <v>111</v>
      </c>
      <c r="D4594">
        <v>4</v>
      </c>
      <c r="E4594">
        <v>0</v>
      </c>
      <c r="F4594">
        <v>0</v>
      </c>
      <c r="H4594" t="s">
        <v>103</v>
      </c>
      <c r="I4594">
        <f t="shared" si="213"/>
        <v>0</v>
      </c>
      <c r="J4594">
        <f t="shared" si="214"/>
        <v>0</v>
      </c>
      <c r="L4594" t="str">
        <f t="shared" si="215"/>
        <v>4871GEORGETOWN</v>
      </c>
      <c r="M4594" t="s">
        <v>5278</v>
      </c>
    </row>
    <row r="4595" spans="1:13">
      <c r="A4595" t="s">
        <v>5444</v>
      </c>
      <c r="B4595" t="s">
        <v>5484</v>
      </c>
      <c r="C4595" t="s">
        <v>111</v>
      </c>
      <c r="D4595">
        <v>4</v>
      </c>
      <c r="E4595">
        <v>0</v>
      </c>
      <c r="F4595">
        <v>0</v>
      </c>
      <c r="H4595" t="s">
        <v>103</v>
      </c>
      <c r="I4595">
        <f t="shared" si="213"/>
        <v>0</v>
      </c>
      <c r="J4595">
        <f t="shared" si="214"/>
        <v>0</v>
      </c>
      <c r="L4595" t="str">
        <f t="shared" si="215"/>
        <v>4871GERMANTOWN</v>
      </c>
      <c r="M4595" t="s">
        <v>5278</v>
      </c>
    </row>
    <row r="4596" spans="1:13">
      <c r="A4596" t="s">
        <v>5444</v>
      </c>
      <c r="B4596" t="s">
        <v>5485</v>
      </c>
      <c r="C4596" t="s">
        <v>111</v>
      </c>
      <c r="D4596">
        <v>4</v>
      </c>
      <c r="E4596">
        <v>0</v>
      </c>
      <c r="F4596">
        <v>0</v>
      </c>
      <c r="H4596" t="s">
        <v>103</v>
      </c>
      <c r="I4596">
        <f t="shared" si="213"/>
        <v>0</v>
      </c>
      <c r="J4596">
        <f t="shared" si="214"/>
        <v>0</v>
      </c>
      <c r="L4596" t="str">
        <f t="shared" si="215"/>
        <v>4871GILBERT RIVER</v>
      </c>
      <c r="M4596" t="s">
        <v>5278</v>
      </c>
    </row>
    <row r="4597" spans="1:13">
      <c r="A4597" t="s">
        <v>5444</v>
      </c>
      <c r="B4597" t="s">
        <v>5486</v>
      </c>
      <c r="C4597" t="s">
        <v>111</v>
      </c>
      <c r="D4597">
        <v>4</v>
      </c>
      <c r="E4597">
        <v>0</v>
      </c>
      <c r="F4597">
        <v>0</v>
      </c>
      <c r="H4597" t="s">
        <v>103</v>
      </c>
      <c r="I4597">
        <f t="shared" si="213"/>
        <v>0</v>
      </c>
      <c r="J4597">
        <f t="shared" si="214"/>
        <v>0</v>
      </c>
      <c r="L4597" t="str">
        <f t="shared" si="215"/>
        <v>4871GLEN BOUGHTON</v>
      </c>
      <c r="M4597" t="s">
        <v>5278</v>
      </c>
    </row>
    <row r="4598" spans="1:13">
      <c r="A4598" t="s">
        <v>5444</v>
      </c>
      <c r="B4598" t="s">
        <v>5487</v>
      </c>
      <c r="C4598" t="s">
        <v>111</v>
      </c>
      <c r="D4598">
        <v>5</v>
      </c>
      <c r="E4598">
        <v>0</v>
      </c>
      <c r="F4598">
        <v>0</v>
      </c>
      <c r="H4598" t="s">
        <v>103</v>
      </c>
      <c r="I4598">
        <f t="shared" si="213"/>
        <v>0</v>
      </c>
      <c r="J4598">
        <f t="shared" si="214"/>
        <v>0</v>
      </c>
      <c r="L4598" t="str">
        <f t="shared" si="215"/>
        <v>4871GREEN ISLAND</v>
      </c>
      <c r="M4598" t="s">
        <v>5278</v>
      </c>
    </row>
    <row r="4599" spans="1:13">
      <c r="A4599" t="s">
        <v>5444</v>
      </c>
      <c r="B4599" t="s">
        <v>5488</v>
      </c>
      <c r="C4599" t="s">
        <v>111</v>
      </c>
      <c r="D4599">
        <v>4</v>
      </c>
      <c r="E4599">
        <v>0</v>
      </c>
      <c r="F4599">
        <v>0</v>
      </c>
      <c r="H4599" t="s">
        <v>103</v>
      </c>
      <c r="I4599">
        <f t="shared" si="213"/>
        <v>0</v>
      </c>
      <c r="J4599">
        <f t="shared" si="214"/>
        <v>0</v>
      </c>
      <c r="L4599" t="str">
        <f t="shared" si="215"/>
        <v>4871GROGANVILLE</v>
      </c>
      <c r="M4599" t="s">
        <v>5278</v>
      </c>
    </row>
    <row r="4600" spans="1:13">
      <c r="A4600" t="s">
        <v>5444</v>
      </c>
      <c r="B4600" t="s">
        <v>5489</v>
      </c>
      <c r="C4600" t="s">
        <v>111</v>
      </c>
      <c r="D4600">
        <v>4</v>
      </c>
      <c r="E4600">
        <v>0</v>
      </c>
      <c r="F4600">
        <v>0</v>
      </c>
      <c r="H4600" t="s">
        <v>103</v>
      </c>
      <c r="I4600">
        <f t="shared" si="213"/>
        <v>0</v>
      </c>
      <c r="J4600">
        <f t="shared" si="214"/>
        <v>0</v>
      </c>
      <c r="L4600" t="str">
        <f t="shared" si="215"/>
        <v>4871GUNUNA</v>
      </c>
      <c r="M4600" t="s">
        <v>5278</v>
      </c>
    </row>
    <row r="4601" spans="1:13">
      <c r="A4601" t="s">
        <v>5444</v>
      </c>
      <c r="B4601" t="s">
        <v>2399</v>
      </c>
      <c r="C4601" t="s">
        <v>111</v>
      </c>
      <c r="D4601">
        <v>4</v>
      </c>
      <c r="E4601">
        <v>0</v>
      </c>
      <c r="F4601">
        <v>0</v>
      </c>
      <c r="H4601" t="s">
        <v>103</v>
      </c>
      <c r="I4601">
        <f t="shared" si="213"/>
        <v>0</v>
      </c>
      <c r="J4601">
        <f t="shared" si="214"/>
        <v>0</v>
      </c>
      <c r="L4601" t="str">
        <f t="shared" si="215"/>
        <v>4871HIGHBURY</v>
      </c>
      <c r="M4601" t="s">
        <v>5278</v>
      </c>
    </row>
    <row r="4602" spans="1:13">
      <c r="A4602" t="s">
        <v>5444</v>
      </c>
      <c r="B4602" t="s">
        <v>5490</v>
      </c>
      <c r="C4602" t="s">
        <v>111</v>
      </c>
      <c r="D4602">
        <v>4</v>
      </c>
      <c r="E4602">
        <v>0</v>
      </c>
      <c r="F4602">
        <v>0</v>
      </c>
      <c r="H4602" t="s">
        <v>103</v>
      </c>
      <c r="I4602">
        <f t="shared" si="213"/>
        <v>0</v>
      </c>
      <c r="J4602">
        <f t="shared" si="214"/>
        <v>0</v>
      </c>
      <c r="L4602" t="str">
        <f t="shared" si="215"/>
        <v>4871HOLROYD RIVER</v>
      </c>
      <c r="M4602" t="s">
        <v>5278</v>
      </c>
    </row>
    <row r="4603" spans="1:13">
      <c r="A4603" t="s">
        <v>5444</v>
      </c>
      <c r="B4603" t="s">
        <v>5491</v>
      </c>
      <c r="C4603" t="s">
        <v>111</v>
      </c>
      <c r="D4603">
        <v>4</v>
      </c>
      <c r="E4603">
        <v>0</v>
      </c>
      <c r="F4603">
        <v>0</v>
      </c>
      <c r="H4603" t="s">
        <v>103</v>
      </c>
      <c r="I4603">
        <f t="shared" si="213"/>
        <v>0</v>
      </c>
      <c r="J4603">
        <f t="shared" si="214"/>
        <v>0</v>
      </c>
      <c r="L4603" t="str">
        <f t="shared" si="215"/>
        <v>4871HURRICANE</v>
      </c>
      <c r="M4603" t="s">
        <v>5278</v>
      </c>
    </row>
    <row r="4604" spans="1:13">
      <c r="A4604" t="s">
        <v>5444</v>
      </c>
      <c r="B4604" t="s">
        <v>5492</v>
      </c>
      <c r="C4604" t="s">
        <v>111</v>
      </c>
      <c r="D4604">
        <v>4</v>
      </c>
      <c r="E4604">
        <v>0</v>
      </c>
      <c r="F4604">
        <v>0</v>
      </c>
      <c r="H4604" t="s">
        <v>103</v>
      </c>
      <c r="I4604">
        <f t="shared" si="213"/>
        <v>0</v>
      </c>
      <c r="J4604">
        <f t="shared" si="214"/>
        <v>0</v>
      </c>
      <c r="L4604" t="str">
        <f t="shared" si="215"/>
        <v>4871JULATTEN</v>
      </c>
      <c r="M4604" t="s">
        <v>5278</v>
      </c>
    </row>
    <row r="4605" spans="1:13">
      <c r="A4605" t="s">
        <v>5444</v>
      </c>
      <c r="B4605" t="s">
        <v>5493</v>
      </c>
      <c r="C4605" t="s">
        <v>111</v>
      </c>
      <c r="D4605">
        <v>4</v>
      </c>
      <c r="E4605">
        <v>0</v>
      </c>
      <c r="F4605">
        <v>0</v>
      </c>
      <c r="H4605" t="s">
        <v>103</v>
      </c>
      <c r="I4605">
        <f t="shared" si="213"/>
        <v>0</v>
      </c>
      <c r="J4605">
        <f t="shared" si="214"/>
        <v>0</v>
      </c>
      <c r="L4605" t="str">
        <f t="shared" si="215"/>
        <v>4871KARRON</v>
      </c>
      <c r="M4605" t="s">
        <v>5278</v>
      </c>
    </row>
    <row r="4606" spans="1:13">
      <c r="A4606" t="s">
        <v>5444</v>
      </c>
      <c r="B4606" t="s">
        <v>5494</v>
      </c>
      <c r="C4606" t="s">
        <v>111</v>
      </c>
      <c r="D4606">
        <v>4</v>
      </c>
      <c r="E4606">
        <v>0</v>
      </c>
      <c r="F4606">
        <v>0</v>
      </c>
      <c r="H4606" t="s">
        <v>103</v>
      </c>
      <c r="I4606">
        <f t="shared" si="213"/>
        <v>0</v>
      </c>
      <c r="J4606">
        <f t="shared" si="214"/>
        <v>0</v>
      </c>
      <c r="L4606" t="str">
        <f t="shared" si="215"/>
        <v>4871KOWANYAMA</v>
      </c>
      <c r="M4606" t="s">
        <v>5278</v>
      </c>
    </row>
    <row r="4607" spans="1:13">
      <c r="A4607" t="s">
        <v>5444</v>
      </c>
      <c r="B4607" t="s">
        <v>5495</v>
      </c>
      <c r="C4607" t="s">
        <v>111</v>
      </c>
      <c r="D4607">
        <v>4</v>
      </c>
      <c r="E4607">
        <v>0</v>
      </c>
      <c r="F4607">
        <v>0</v>
      </c>
      <c r="H4607" t="s">
        <v>103</v>
      </c>
      <c r="I4607">
        <f t="shared" si="213"/>
        <v>0</v>
      </c>
      <c r="J4607">
        <f t="shared" si="214"/>
        <v>0</v>
      </c>
      <c r="L4607" t="str">
        <f t="shared" si="215"/>
        <v>4871KURRIMINE BEACH</v>
      </c>
      <c r="M4607" t="s">
        <v>5278</v>
      </c>
    </row>
    <row r="4608" spans="1:13">
      <c r="A4608" t="s">
        <v>5444</v>
      </c>
      <c r="B4608" t="s">
        <v>5496</v>
      </c>
      <c r="C4608" t="s">
        <v>111</v>
      </c>
      <c r="D4608">
        <v>4</v>
      </c>
      <c r="E4608">
        <v>0</v>
      </c>
      <c r="F4608">
        <v>0</v>
      </c>
      <c r="H4608" t="s">
        <v>103</v>
      </c>
      <c r="I4608">
        <f t="shared" si="213"/>
        <v>0</v>
      </c>
      <c r="J4608">
        <f t="shared" si="214"/>
        <v>0</v>
      </c>
      <c r="L4608" t="str">
        <f t="shared" si="215"/>
        <v>4871LAKEFIELD</v>
      </c>
      <c r="M4608" t="s">
        <v>5278</v>
      </c>
    </row>
    <row r="4609" spans="1:13">
      <c r="A4609" t="s">
        <v>5444</v>
      </c>
      <c r="B4609" t="s">
        <v>5497</v>
      </c>
      <c r="C4609" t="s">
        <v>111</v>
      </c>
      <c r="D4609">
        <v>4</v>
      </c>
      <c r="E4609">
        <v>0</v>
      </c>
      <c r="F4609">
        <v>0</v>
      </c>
      <c r="H4609" t="s">
        <v>103</v>
      </c>
      <c r="I4609">
        <f t="shared" si="213"/>
        <v>0</v>
      </c>
      <c r="J4609">
        <f t="shared" si="214"/>
        <v>0</v>
      </c>
      <c r="L4609" t="str">
        <f t="shared" si="215"/>
        <v>4871LAKELAND</v>
      </c>
      <c r="M4609" t="s">
        <v>5278</v>
      </c>
    </row>
    <row r="4610" spans="1:13">
      <c r="A4610" t="s">
        <v>5444</v>
      </c>
      <c r="B4610" t="s">
        <v>5498</v>
      </c>
      <c r="C4610" t="s">
        <v>111</v>
      </c>
      <c r="D4610">
        <v>4</v>
      </c>
      <c r="E4610">
        <v>0</v>
      </c>
      <c r="F4610">
        <v>0</v>
      </c>
      <c r="H4610" t="s">
        <v>103</v>
      </c>
      <c r="I4610">
        <f t="shared" ref="I4610:I4673" si="216">IF(ISERROR(VLOOKUP(A4610,SelPostCode,1,FALSE)),0,1)</f>
        <v>0</v>
      </c>
      <c r="J4610">
        <f t="shared" ref="J4610:J4673" si="217">IF(I4610=0,0,IF(ISERROR(VLOOKUP(B4610,SelSuburb,1,FALSE)),0,1))</f>
        <v>0</v>
      </c>
      <c r="L4610" t="str">
        <f t="shared" ref="L4610:L4673" si="218">CONCATENATE(A4610,B4610)</f>
        <v>4871LAKELAND DOWNS</v>
      </c>
      <c r="M4610" t="s">
        <v>5278</v>
      </c>
    </row>
    <row r="4611" spans="1:13">
      <c r="A4611" t="s">
        <v>5444</v>
      </c>
      <c r="B4611" t="s">
        <v>3762</v>
      </c>
      <c r="C4611" t="s">
        <v>111</v>
      </c>
      <c r="D4611">
        <v>4</v>
      </c>
      <c r="E4611">
        <v>0</v>
      </c>
      <c r="F4611">
        <v>0</v>
      </c>
      <c r="H4611" t="s">
        <v>103</v>
      </c>
      <c r="I4611">
        <f t="shared" si="216"/>
        <v>0</v>
      </c>
      <c r="J4611">
        <f t="shared" si="217"/>
        <v>0</v>
      </c>
      <c r="L4611" t="str">
        <f t="shared" si="218"/>
        <v>4871LAURA</v>
      </c>
      <c r="M4611" t="s">
        <v>5278</v>
      </c>
    </row>
    <row r="4612" spans="1:13">
      <c r="A4612" t="s">
        <v>5444</v>
      </c>
      <c r="B4612" t="s">
        <v>5499</v>
      </c>
      <c r="C4612" t="s">
        <v>111</v>
      </c>
      <c r="D4612">
        <v>4</v>
      </c>
      <c r="E4612">
        <v>0</v>
      </c>
      <c r="F4612">
        <v>0</v>
      </c>
      <c r="H4612" t="s">
        <v>103</v>
      </c>
      <c r="I4612">
        <f t="shared" si="216"/>
        <v>0</v>
      </c>
      <c r="J4612">
        <f t="shared" si="217"/>
        <v>0</v>
      </c>
      <c r="L4612" t="str">
        <f t="shared" si="218"/>
        <v>4871LIZARD</v>
      </c>
      <c r="M4612" t="s">
        <v>5278</v>
      </c>
    </row>
    <row r="4613" spans="1:13">
      <c r="A4613" t="s">
        <v>5444</v>
      </c>
      <c r="B4613" t="s">
        <v>5500</v>
      </c>
      <c r="C4613" t="s">
        <v>111</v>
      </c>
      <c r="D4613">
        <v>4</v>
      </c>
      <c r="E4613">
        <v>0</v>
      </c>
      <c r="F4613">
        <v>0</v>
      </c>
      <c r="H4613" t="s">
        <v>103</v>
      </c>
      <c r="I4613">
        <f t="shared" si="216"/>
        <v>0</v>
      </c>
      <c r="J4613">
        <f t="shared" si="217"/>
        <v>0</v>
      </c>
      <c r="L4613" t="str">
        <f t="shared" si="218"/>
        <v>4871LOCKHART</v>
      </c>
      <c r="M4613" t="s">
        <v>5278</v>
      </c>
    </row>
    <row r="4614" spans="1:13">
      <c r="A4614" t="s">
        <v>5444</v>
      </c>
      <c r="B4614" t="s">
        <v>5501</v>
      </c>
      <c r="C4614" t="s">
        <v>111</v>
      </c>
      <c r="D4614">
        <v>4</v>
      </c>
      <c r="E4614">
        <v>0</v>
      </c>
      <c r="F4614">
        <v>0</v>
      </c>
      <c r="H4614" t="s">
        <v>103</v>
      </c>
      <c r="I4614">
        <f t="shared" si="216"/>
        <v>0</v>
      </c>
      <c r="J4614">
        <f t="shared" si="217"/>
        <v>0</v>
      </c>
      <c r="L4614" t="str">
        <f t="shared" si="218"/>
        <v>4871LOWER COWLEY</v>
      </c>
      <c r="M4614" t="s">
        <v>5278</v>
      </c>
    </row>
    <row r="4615" spans="1:13">
      <c r="A4615" t="s">
        <v>5444</v>
      </c>
      <c r="B4615" t="s">
        <v>3276</v>
      </c>
      <c r="C4615" t="s">
        <v>111</v>
      </c>
      <c r="D4615">
        <v>4</v>
      </c>
      <c r="E4615">
        <v>0</v>
      </c>
      <c r="F4615">
        <v>0</v>
      </c>
      <c r="H4615" t="s">
        <v>103</v>
      </c>
      <c r="I4615">
        <f t="shared" si="216"/>
        <v>0</v>
      </c>
      <c r="J4615">
        <f t="shared" si="217"/>
        <v>0</v>
      </c>
      <c r="L4615" t="str">
        <f t="shared" si="218"/>
        <v>4871LYNDHURST</v>
      </c>
      <c r="M4615" t="s">
        <v>5278</v>
      </c>
    </row>
    <row r="4616" spans="1:13">
      <c r="A4616" t="s">
        <v>5444</v>
      </c>
      <c r="B4616" t="s">
        <v>5502</v>
      </c>
      <c r="C4616" t="s">
        <v>111</v>
      </c>
      <c r="D4616">
        <v>4</v>
      </c>
      <c r="E4616">
        <v>0</v>
      </c>
      <c r="F4616">
        <v>0</v>
      </c>
      <c r="H4616" t="s">
        <v>103</v>
      </c>
      <c r="I4616">
        <f t="shared" si="216"/>
        <v>0</v>
      </c>
      <c r="J4616">
        <f t="shared" si="217"/>
        <v>0</v>
      </c>
      <c r="L4616" t="str">
        <f t="shared" si="218"/>
        <v>4871LYNDSIDE</v>
      </c>
      <c r="M4616" t="s">
        <v>5278</v>
      </c>
    </row>
    <row r="4617" spans="1:13">
      <c r="A4617" t="s">
        <v>5444</v>
      </c>
      <c r="B4617" t="s">
        <v>5503</v>
      </c>
      <c r="C4617" t="s">
        <v>111</v>
      </c>
      <c r="D4617">
        <v>4</v>
      </c>
      <c r="E4617">
        <v>0</v>
      </c>
      <c r="F4617">
        <v>0</v>
      </c>
      <c r="H4617" t="s">
        <v>103</v>
      </c>
      <c r="I4617">
        <f t="shared" si="216"/>
        <v>0</v>
      </c>
      <c r="J4617">
        <f t="shared" si="217"/>
        <v>0</v>
      </c>
      <c r="L4617" t="str">
        <f t="shared" si="218"/>
        <v>4871MACALISTER RANGE</v>
      </c>
      <c r="M4617" t="s">
        <v>5278</v>
      </c>
    </row>
    <row r="4618" spans="1:13">
      <c r="A4618" t="s">
        <v>5444</v>
      </c>
      <c r="B4618" t="s">
        <v>5504</v>
      </c>
      <c r="C4618" t="s">
        <v>111</v>
      </c>
      <c r="D4618">
        <v>4</v>
      </c>
      <c r="E4618">
        <v>0</v>
      </c>
      <c r="F4618">
        <v>0</v>
      </c>
      <c r="H4618" t="s">
        <v>103</v>
      </c>
      <c r="I4618">
        <f t="shared" si="216"/>
        <v>0</v>
      </c>
      <c r="J4618">
        <f t="shared" si="217"/>
        <v>0</v>
      </c>
      <c r="L4618" t="str">
        <f t="shared" si="218"/>
        <v>4871MARAMIE</v>
      </c>
      <c r="M4618" t="s">
        <v>5278</v>
      </c>
    </row>
    <row r="4619" spans="1:13">
      <c r="A4619" t="s">
        <v>5444</v>
      </c>
      <c r="B4619" t="s">
        <v>5505</v>
      </c>
      <c r="C4619" t="s">
        <v>111</v>
      </c>
      <c r="D4619">
        <v>4</v>
      </c>
      <c r="E4619">
        <v>0</v>
      </c>
      <c r="F4619">
        <v>0</v>
      </c>
      <c r="H4619" t="s">
        <v>103</v>
      </c>
      <c r="I4619">
        <f t="shared" si="216"/>
        <v>0</v>
      </c>
      <c r="J4619">
        <f t="shared" si="217"/>
        <v>0</v>
      </c>
      <c r="L4619" t="str">
        <f t="shared" si="218"/>
        <v>4871MENA CREEK</v>
      </c>
      <c r="M4619" t="s">
        <v>5278</v>
      </c>
    </row>
    <row r="4620" spans="1:13">
      <c r="A4620" t="s">
        <v>5444</v>
      </c>
      <c r="B4620" t="s">
        <v>5506</v>
      </c>
      <c r="C4620" t="s">
        <v>111</v>
      </c>
      <c r="D4620">
        <v>4</v>
      </c>
      <c r="E4620">
        <v>0</v>
      </c>
      <c r="F4620">
        <v>0</v>
      </c>
      <c r="H4620" t="s">
        <v>103</v>
      </c>
      <c r="I4620">
        <f t="shared" si="216"/>
        <v>0</v>
      </c>
      <c r="J4620">
        <f t="shared" si="217"/>
        <v>0</v>
      </c>
      <c r="L4620" t="str">
        <f t="shared" si="218"/>
        <v>4871MIRIWINNI</v>
      </c>
      <c r="M4620" t="s">
        <v>5278</v>
      </c>
    </row>
    <row r="4621" spans="1:13">
      <c r="A4621" t="s">
        <v>5444</v>
      </c>
      <c r="B4621" t="s">
        <v>5507</v>
      </c>
      <c r="C4621" t="s">
        <v>111</v>
      </c>
      <c r="D4621">
        <v>4</v>
      </c>
      <c r="E4621">
        <v>0</v>
      </c>
      <c r="F4621">
        <v>0</v>
      </c>
      <c r="H4621" t="s">
        <v>103</v>
      </c>
      <c r="I4621">
        <f t="shared" si="216"/>
        <v>0</v>
      </c>
      <c r="J4621">
        <f t="shared" si="217"/>
        <v>0</v>
      </c>
      <c r="L4621" t="str">
        <f t="shared" si="218"/>
        <v>4871MIRRIWINNI</v>
      </c>
      <c r="M4621" t="s">
        <v>5278</v>
      </c>
    </row>
    <row r="4622" spans="1:13">
      <c r="A4622" t="s">
        <v>5444</v>
      </c>
      <c r="B4622" t="s">
        <v>1600</v>
      </c>
      <c r="C4622" t="s">
        <v>111</v>
      </c>
      <c r="D4622">
        <v>4</v>
      </c>
      <c r="E4622">
        <v>0</v>
      </c>
      <c r="F4622">
        <v>0</v>
      </c>
      <c r="H4622" t="s">
        <v>103</v>
      </c>
      <c r="I4622">
        <f t="shared" si="216"/>
        <v>0</v>
      </c>
      <c r="J4622">
        <f t="shared" si="217"/>
        <v>0</v>
      </c>
      <c r="L4622" t="str">
        <f t="shared" si="218"/>
        <v>4871MORESBY</v>
      </c>
      <c r="M4622" t="s">
        <v>5278</v>
      </c>
    </row>
    <row r="4623" spans="1:13">
      <c r="A4623" t="s">
        <v>5444</v>
      </c>
      <c r="B4623" t="s">
        <v>5508</v>
      </c>
      <c r="C4623" t="s">
        <v>111</v>
      </c>
      <c r="D4623">
        <v>5</v>
      </c>
      <c r="E4623">
        <v>0</v>
      </c>
      <c r="F4623">
        <v>0</v>
      </c>
      <c r="H4623" t="s">
        <v>103</v>
      </c>
      <c r="I4623">
        <f t="shared" si="216"/>
        <v>0</v>
      </c>
      <c r="J4623">
        <f t="shared" si="217"/>
        <v>0</v>
      </c>
      <c r="L4623" t="str">
        <f t="shared" si="218"/>
        <v>4871MORNINGTON ISLAND</v>
      </c>
      <c r="M4623" t="s">
        <v>5278</v>
      </c>
    </row>
    <row r="4624" spans="1:13">
      <c r="A4624" t="s">
        <v>5444</v>
      </c>
      <c r="B4624" t="s">
        <v>5509</v>
      </c>
      <c r="C4624" t="s">
        <v>111</v>
      </c>
      <c r="D4624">
        <v>4</v>
      </c>
      <c r="E4624">
        <v>0</v>
      </c>
      <c r="F4624">
        <v>0</v>
      </c>
      <c r="H4624" t="s">
        <v>103</v>
      </c>
      <c r="I4624">
        <f t="shared" si="216"/>
        <v>0</v>
      </c>
      <c r="J4624">
        <f t="shared" si="217"/>
        <v>0</v>
      </c>
      <c r="L4624" t="str">
        <f t="shared" si="218"/>
        <v>4871MOUNT CARBINE</v>
      </c>
      <c r="M4624" t="s">
        <v>5278</v>
      </c>
    </row>
    <row r="4625" spans="1:13">
      <c r="A4625" t="s">
        <v>5444</v>
      </c>
      <c r="B4625" t="s">
        <v>5510</v>
      </c>
      <c r="C4625" t="s">
        <v>111</v>
      </c>
      <c r="D4625">
        <v>5</v>
      </c>
      <c r="E4625">
        <v>0</v>
      </c>
      <c r="F4625">
        <v>0</v>
      </c>
      <c r="H4625" t="s">
        <v>103</v>
      </c>
      <c r="I4625">
        <f t="shared" si="216"/>
        <v>0</v>
      </c>
      <c r="J4625">
        <f t="shared" si="217"/>
        <v>0</v>
      </c>
      <c r="L4625" t="str">
        <f t="shared" si="218"/>
        <v>4871MOUNT MOLLOY</v>
      </c>
      <c r="M4625" t="s">
        <v>5278</v>
      </c>
    </row>
    <row r="4626" spans="1:13">
      <c r="A4626" t="s">
        <v>5444</v>
      </c>
      <c r="B4626" t="s">
        <v>5511</v>
      </c>
      <c r="C4626" t="s">
        <v>111</v>
      </c>
      <c r="D4626">
        <v>4</v>
      </c>
      <c r="E4626">
        <v>0</v>
      </c>
      <c r="F4626">
        <v>0</v>
      </c>
      <c r="H4626" t="s">
        <v>103</v>
      </c>
      <c r="I4626">
        <f t="shared" si="216"/>
        <v>0</v>
      </c>
      <c r="J4626">
        <f t="shared" si="217"/>
        <v>0</v>
      </c>
      <c r="L4626" t="str">
        <f t="shared" si="218"/>
        <v>4871MOUNT MULGRAVE</v>
      </c>
      <c r="M4626" t="s">
        <v>5278</v>
      </c>
    </row>
    <row r="4627" spans="1:13">
      <c r="A4627" t="s">
        <v>5444</v>
      </c>
      <c r="B4627" t="s">
        <v>5512</v>
      </c>
      <c r="C4627" t="s">
        <v>111</v>
      </c>
      <c r="D4627">
        <v>5</v>
      </c>
      <c r="E4627">
        <v>0</v>
      </c>
      <c r="F4627">
        <v>0</v>
      </c>
      <c r="H4627" t="s">
        <v>103</v>
      </c>
      <c r="I4627">
        <f t="shared" si="216"/>
        <v>0</v>
      </c>
      <c r="J4627">
        <f t="shared" si="217"/>
        <v>0</v>
      </c>
      <c r="L4627" t="str">
        <f t="shared" si="218"/>
        <v>4871MOUNT MULLIGAN</v>
      </c>
      <c r="M4627" t="s">
        <v>5278</v>
      </c>
    </row>
    <row r="4628" spans="1:13">
      <c r="A4628" t="s">
        <v>5444</v>
      </c>
      <c r="B4628" t="s">
        <v>5513</v>
      </c>
      <c r="C4628" t="s">
        <v>111</v>
      </c>
      <c r="D4628">
        <v>4</v>
      </c>
      <c r="E4628">
        <v>0</v>
      </c>
      <c r="F4628">
        <v>0</v>
      </c>
      <c r="H4628" t="s">
        <v>103</v>
      </c>
      <c r="I4628">
        <f t="shared" si="216"/>
        <v>0</v>
      </c>
      <c r="J4628">
        <f t="shared" si="217"/>
        <v>0</v>
      </c>
      <c r="L4628" t="str">
        <f t="shared" si="218"/>
        <v>4871MOUNT SURPRISE</v>
      </c>
      <c r="M4628" t="s">
        <v>5278</v>
      </c>
    </row>
    <row r="4629" spans="1:13">
      <c r="A4629" t="s">
        <v>5444</v>
      </c>
      <c r="B4629" t="s">
        <v>5514</v>
      </c>
      <c r="C4629" t="s">
        <v>111</v>
      </c>
      <c r="D4629">
        <v>4</v>
      </c>
      <c r="E4629">
        <v>0</v>
      </c>
      <c r="F4629">
        <v>0</v>
      </c>
      <c r="H4629" t="s">
        <v>103</v>
      </c>
      <c r="I4629">
        <f t="shared" si="216"/>
        <v>0</v>
      </c>
      <c r="J4629">
        <f t="shared" si="217"/>
        <v>0</v>
      </c>
      <c r="L4629" t="str">
        <f t="shared" si="218"/>
        <v>4871NORTHHEAD</v>
      </c>
      <c r="M4629" t="s">
        <v>5278</v>
      </c>
    </row>
    <row r="4630" spans="1:13">
      <c r="A4630" t="s">
        <v>5444</v>
      </c>
      <c r="B4630" t="s">
        <v>5515</v>
      </c>
      <c r="C4630" t="s">
        <v>111</v>
      </c>
      <c r="D4630">
        <v>4</v>
      </c>
      <c r="E4630">
        <v>0</v>
      </c>
      <c r="F4630">
        <v>0</v>
      </c>
      <c r="H4630" t="s">
        <v>103</v>
      </c>
      <c r="I4630">
        <f t="shared" si="216"/>
        <v>0</v>
      </c>
      <c r="J4630">
        <f t="shared" si="217"/>
        <v>0</v>
      </c>
      <c r="L4630" t="str">
        <f t="shared" si="218"/>
        <v>4871NYCHUM</v>
      </c>
      <c r="M4630" t="s">
        <v>5278</v>
      </c>
    </row>
    <row r="4631" spans="1:13">
      <c r="A4631" t="s">
        <v>5444</v>
      </c>
      <c r="B4631" t="s">
        <v>2720</v>
      </c>
      <c r="C4631" t="s">
        <v>111</v>
      </c>
      <c r="D4631">
        <v>4</v>
      </c>
      <c r="E4631">
        <v>0</v>
      </c>
      <c r="F4631">
        <v>0</v>
      </c>
      <c r="H4631" t="s">
        <v>103</v>
      </c>
      <c r="I4631">
        <f t="shared" si="216"/>
        <v>0</v>
      </c>
      <c r="J4631">
        <f t="shared" si="217"/>
        <v>0</v>
      </c>
      <c r="L4631" t="str">
        <f t="shared" si="218"/>
        <v>4871PALMER</v>
      </c>
      <c r="M4631" t="s">
        <v>5278</v>
      </c>
    </row>
    <row r="4632" spans="1:13">
      <c r="A4632" t="s">
        <v>5444</v>
      </c>
      <c r="B4632" t="s">
        <v>5516</v>
      </c>
      <c r="C4632" t="s">
        <v>111</v>
      </c>
      <c r="D4632">
        <v>4</v>
      </c>
      <c r="E4632">
        <v>0</v>
      </c>
      <c r="F4632">
        <v>0</v>
      </c>
      <c r="H4632" t="s">
        <v>103</v>
      </c>
      <c r="I4632">
        <f t="shared" si="216"/>
        <v>0</v>
      </c>
      <c r="J4632">
        <f t="shared" si="217"/>
        <v>0</v>
      </c>
      <c r="L4632" t="str">
        <f t="shared" si="218"/>
        <v>4871PETFORD</v>
      </c>
      <c r="M4632" t="s">
        <v>5278</v>
      </c>
    </row>
    <row r="4633" spans="1:13">
      <c r="A4633" t="s">
        <v>5444</v>
      </c>
      <c r="B4633" t="s">
        <v>5517</v>
      </c>
      <c r="C4633" t="s">
        <v>111</v>
      </c>
      <c r="D4633">
        <v>4</v>
      </c>
      <c r="E4633">
        <v>0</v>
      </c>
      <c r="F4633">
        <v>0</v>
      </c>
      <c r="H4633" t="s">
        <v>103</v>
      </c>
      <c r="I4633">
        <f t="shared" si="216"/>
        <v>0</v>
      </c>
      <c r="J4633">
        <f t="shared" si="217"/>
        <v>0</v>
      </c>
      <c r="L4633" t="str">
        <f t="shared" si="218"/>
        <v>4871PORMPURAAW</v>
      </c>
      <c r="M4633" t="s">
        <v>5278</v>
      </c>
    </row>
    <row r="4634" spans="1:13">
      <c r="A4634" t="s">
        <v>5444</v>
      </c>
      <c r="B4634" t="s">
        <v>5518</v>
      </c>
      <c r="C4634" t="s">
        <v>111</v>
      </c>
      <c r="D4634">
        <v>4</v>
      </c>
      <c r="E4634">
        <v>0</v>
      </c>
      <c r="F4634">
        <v>0</v>
      </c>
      <c r="H4634" t="s">
        <v>103</v>
      </c>
      <c r="I4634">
        <f t="shared" si="216"/>
        <v>0</v>
      </c>
      <c r="J4634">
        <f t="shared" si="217"/>
        <v>0</v>
      </c>
      <c r="L4634" t="str">
        <f t="shared" si="218"/>
        <v>4871PORTLAND ROADS</v>
      </c>
      <c r="M4634" t="s">
        <v>5278</v>
      </c>
    </row>
    <row r="4635" spans="1:13">
      <c r="A4635" t="s">
        <v>5444</v>
      </c>
      <c r="B4635" t="s">
        <v>5519</v>
      </c>
      <c r="C4635" t="s">
        <v>111</v>
      </c>
      <c r="D4635">
        <v>4</v>
      </c>
      <c r="E4635">
        <v>0</v>
      </c>
      <c r="F4635">
        <v>0</v>
      </c>
      <c r="H4635" t="s">
        <v>103</v>
      </c>
      <c r="I4635">
        <f t="shared" si="216"/>
        <v>0</v>
      </c>
      <c r="J4635">
        <f t="shared" si="217"/>
        <v>0</v>
      </c>
      <c r="L4635" t="str">
        <f t="shared" si="218"/>
        <v>4871RAVENSWORTH</v>
      </c>
      <c r="M4635" t="s">
        <v>5278</v>
      </c>
    </row>
    <row r="4636" spans="1:13">
      <c r="A4636" t="s">
        <v>5444</v>
      </c>
      <c r="B4636" t="s">
        <v>5520</v>
      </c>
      <c r="C4636" t="s">
        <v>111</v>
      </c>
      <c r="D4636">
        <v>4</v>
      </c>
      <c r="E4636">
        <v>0</v>
      </c>
      <c r="F4636">
        <v>0</v>
      </c>
      <c r="H4636" t="s">
        <v>103</v>
      </c>
      <c r="I4636">
        <f t="shared" si="216"/>
        <v>0</v>
      </c>
      <c r="J4636">
        <f t="shared" si="217"/>
        <v>0</v>
      </c>
      <c r="L4636" t="str">
        <f t="shared" si="218"/>
        <v>4871RED RIVER</v>
      </c>
      <c r="M4636" t="s">
        <v>5278</v>
      </c>
    </row>
    <row r="4637" spans="1:13">
      <c r="A4637" t="s">
        <v>5444</v>
      </c>
      <c r="B4637" t="s">
        <v>5521</v>
      </c>
      <c r="C4637" t="s">
        <v>111</v>
      </c>
      <c r="D4637">
        <v>4</v>
      </c>
      <c r="E4637">
        <v>0</v>
      </c>
      <c r="F4637">
        <v>0</v>
      </c>
      <c r="H4637" t="s">
        <v>103</v>
      </c>
      <c r="I4637">
        <f t="shared" si="216"/>
        <v>0</v>
      </c>
      <c r="J4637">
        <f t="shared" si="217"/>
        <v>0</v>
      </c>
      <c r="L4637" t="str">
        <f t="shared" si="218"/>
        <v>4871ROOKWOOD</v>
      </c>
      <c r="M4637" t="s">
        <v>5278</v>
      </c>
    </row>
    <row r="4638" spans="1:13">
      <c r="A4638" t="s">
        <v>5444</v>
      </c>
      <c r="B4638" t="s">
        <v>5522</v>
      </c>
      <c r="C4638" t="s">
        <v>111</v>
      </c>
      <c r="D4638">
        <v>4</v>
      </c>
      <c r="E4638">
        <v>0</v>
      </c>
      <c r="F4638">
        <v>0</v>
      </c>
      <c r="H4638" t="s">
        <v>103</v>
      </c>
      <c r="I4638">
        <f t="shared" si="216"/>
        <v>0</v>
      </c>
      <c r="J4638">
        <f t="shared" si="217"/>
        <v>0</v>
      </c>
      <c r="L4638" t="str">
        <f t="shared" si="218"/>
        <v>4871SANDY POCKET</v>
      </c>
      <c r="M4638" t="s">
        <v>5278</v>
      </c>
    </row>
    <row r="4639" spans="1:13">
      <c r="A4639" t="s">
        <v>5444</v>
      </c>
      <c r="B4639" t="s">
        <v>5523</v>
      </c>
      <c r="C4639" t="s">
        <v>111</v>
      </c>
      <c r="D4639">
        <v>5</v>
      </c>
      <c r="E4639">
        <v>0</v>
      </c>
      <c r="F4639">
        <v>0</v>
      </c>
      <c r="H4639" t="s">
        <v>103</v>
      </c>
      <c r="I4639">
        <f t="shared" si="216"/>
        <v>0</v>
      </c>
      <c r="J4639">
        <f t="shared" si="217"/>
        <v>0</v>
      </c>
      <c r="L4639" t="str">
        <f t="shared" si="218"/>
        <v>4871SOUTH WELLESLEY ISLANDS</v>
      </c>
      <c r="M4639" t="s">
        <v>5278</v>
      </c>
    </row>
    <row r="4640" spans="1:13">
      <c r="A4640" t="s">
        <v>5444</v>
      </c>
      <c r="B4640" t="s">
        <v>5524</v>
      </c>
      <c r="C4640" t="s">
        <v>111</v>
      </c>
      <c r="D4640">
        <v>4</v>
      </c>
      <c r="E4640">
        <v>0</v>
      </c>
      <c r="F4640">
        <v>0</v>
      </c>
      <c r="H4640" t="s">
        <v>103</v>
      </c>
      <c r="I4640">
        <f t="shared" si="216"/>
        <v>0</v>
      </c>
      <c r="J4640">
        <f t="shared" si="217"/>
        <v>0</v>
      </c>
      <c r="L4640" t="str">
        <f t="shared" si="218"/>
        <v>4871SOUTHEDGE</v>
      </c>
      <c r="M4640" t="s">
        <v>5278</v>
      </c>
    </row>
    <row r="4641" spans="1:13">
      <c r="A4641" t="s">
        <v>5444</v>
      </c>
      <c r="B4641" t="s">
        <v>514</v>
      </c>
      <c r="C4641" t="s">
        <v>111</v>
      </c>
      <c r="D4641">
        <v>4</v>
      </c>
      <c r="E4641">
        <v>0</v>
      </c>
      <c r="F4641">
        <v>0</v>
      </c>
      <c r="H4641" t="s">
        <v>103</v>
      </c>
      <c r="I4641">
        <f t="shared" si="216"/>
        <v>0</v>
      </c>
      <c r="J4641">
        <f t="shared" si="217"/>
        <v>0</v>
      </c>
      <c r="L4641" t="str">
        <f t="shared" si="218"/>
        <v>4871SPRINGFIELD</v>
      </c>
      <c r="M4641" t="s">
        <v>5278</v>
      </c>
    </row>
    <row r="4642" spans="1:13">
      <c r="A4642" t="s">
        <v>5444</v>
      </c>
      <c r="B4642" t="s">
        <v>5525</v>
      </c>
      <c r="C4642" t="s">
        <v>111</v>
      </c>
      <c r="D4642">
        <v>4</v>
      </c>
      <c r="E4642">
        <v>0</v>
      </c>
      <c r="F4642">
        <v>0</v>
      </c>
      <c r="H4642" t="s">
        <v>103</v>
      </c>
      <c r="I4642">
        <f t="shared" si="216"/>
        <v>0</v>
      </c>
      <c r="J4642">
        <f t="shared" si="217"/>
        <v>0</v>
      </c>
      <c r="L4642" t="str">
        <f t="shared" si="218"/>
        <v>4871STAATEN</v>
      </c>
      <c r="M4642" t="s">
        <v>5278</v>
      </c>
    </row>
    <row r="4643" spans="1:13">
      <c r="A4643" t="s">
        <v>5444</v>
      </c>
      <c r="B4643" t="s">
        <v>5526</v>
      </c>
      <c r="C4643" t="s">
        <v>111</v>
      </c>
      <c r="D4643">
        <v>4</v>
      </c>
      <c r="E4643">
        <v>0</v>
      </c>
      <c r="F4643">
        <v>0</v>
      </c>
      <c r="H4643" t="s">
        <v>103</v>
      </c>
      <c r="I4643">
        <f t="shared" si="216"/>
        <v>0</v>
      </c>
      <c r="J4643">
        <f t="shared" si="217"/>
        <v>0</v>
      </c>
      <c r="L4643" t="str">
        <f t="shared" si="218"/>
        <v>4871STOCKTON</v>
      </c>
      <c r="M4643" t="s">
        <v>5278</v>
      </c>
    </row>
    <row r="4644" spans="1:13">
      <c r="A4644" t="s">
        <v>5444</v>
      </c>
      <c r="B4644" t="s">
        <v>5527</v>
      </c>
      <c r="C4644" t="s">
        <v>111</v>
      </c>
      <c r="D4644">
        <v>4</v>
      </c>
      <c r="E4644">
        <v>0</v>
      </c>
      <c r="F4644">
        <v>0</v>
      </c>
      <c r="H4644" t="s">
        <v>103</v>
      </c>
      <c r="I4644">
        <f t="shared" si="216"/>
        <v>0</v>
      </c>
      <c r="J4644">
        <f t="shared" si="217"/>
        <v>0</v>
      </c>
      <c r="L4644" t="str">
        <f t="shared" si="218"/>
        <v>4871STRATHMORE</v>
      </c>
      <c r="M4644" t="s">
        <v>5278</v>
      </c>
    </row>
    <row r="4645" spans="1:13">
      <c r="A4645" t="s">
        <v>5444</v>
      </c>
      <c r="B4645" t="s">
        <v>5528</v>
      </c>
      <c r="C4645" t="s">
        <v>111</v>
      </c>
      <c r="D4645">
        <v>4</v>
      </c>
      <c r="E4645">
        <v>0</v>
      </c>
      <c r="F4645">
        <v>0</v>
      </c>
      <c r="H4645" t="s">
        <v>103</v>
      </c>
      <c r="I4645">
        <f t="shared" si="216"/>
        <v>0</v>
      </c>
      <c r="J4645">
        <f t="shared" si="217"/>
        <v>0</v>
      </c>
      <c r="L4645" t="str">
        <f t="shared" si="218"/>
        <v>4871TALAROO</v>
      </c>
      <c r="M4645" t="s">
        <v>5278</v>
      </c>
    </row>
    <row r="4646" spans="1:13">
      <c r="A4646" t="s">
        <v>5444</v>
      </c>
      <c r="B4646" t="s">
        <v>5529</v>
      </c>
      <c r="C4646" t="s">
        <v>111</v>
      </c>
      <c r="D4646">
        <v>4</v>
      </c>
      <c r="E4646">
        <v>0</v>
      </c>
      <c r="F4646">
        <v>0</v>
      </c>
      <c r="H4646" t="s">
        <v>103</v>
      </c>
      <c r="I4646">
        <f t="shared" si="216"/>
        <v>0</v>
      </c>
      <c r="J4646">
        <f t="shared" si="217"/>
        <v>0</v>
      </c>
      <c r="L4646" t="str">
        <f t="shared" si="218"/>
        <v>4871THORNBOROUGH</v>
      </c>
      <c r="M4646" t="s">
        <v>5278</v>
      </c>
    </row>
    <row r="4647" spans="1:13">
      <c r="A4647" t="s">
        <v>5444</v>
      </c>
      <c r="B4647" t="s">
        <v>5530</v>
      </c>
      <c r="C4647" t="s">
        <v>111</v>
      </c>
      <c r="D4647">
        <v>4</v>
      </c>
      <c r="E4647">
        <v>0</v>
      </c>
      <c r="F4647">
        <v>0</v>
      </c>
      <c r="H4647" t="s">
        <v>103</v>
      </c>
      <c r="I4647">
        <f t="shared" si="216"/>
        <v>0</v>
      </c>
      <c r="J4647">
        <f t="shared" si="217"/>
        <v>0</v>
      </c>
      <c r="L4647" t="str">
        <f t="shared" si="218"/>
        <v>4871UTCHEE CREEK</v>
      </c>
      <c r="M4647" t="s">
        <v>5278</v>
      </c>
    </row>
    <row r="4648" spans="1:13">
      <c r="A4648" t="s">
        <v>5444</v>
      </c>
      <c r="B4648" t="s">
        <v>5531</v>
      </c>
      <c r="C4648" t="s">
        <v>111</v>
      </c>
      <c r="D4648">
        <v>4</v>
      </c>
      <c r="E4648">
        <v>0</v>
      </c>
      <c r="F4648">
        <v>0</v>
      </c>
      <c r="H4648" t="s">
        <v>103</v>
      </c>
      <c r="I4648">
        <f t="shared" si="216"/>
        <v>0</v>
      </c>
      <c r="J4648">
        <f t="shared" si="217"/>
        <v>0</v>
      </c>
      <c r="L4648" t="str">
        <f t="shared" si="218"/>
        <v>4871WANGAN</v>
      </c>
      <c r="M4648" t="s">
        <v>5278</v>
      </c>
    </row>
    <row r="4649" spans="1:13">
      <c r="A4649" t="s">
        <v>5444</v>
      </c>
      <c r="B4649" t="s">
        <v>5532</v>
      </c>
      <c r="C4649" t="s">
        <v>111</v>
      </c>
      <c r="D4649">
        <v>4</v>
      </c>
      <c r="E4649">
        <v>0</v>
      </c>
      <c r="F4649">
        <v>0</v>
      </c>
      <c r="H4649" t="s">
        <v>103</v>
      </c>
      <c r="I4649">
        <f t="shared" si="216"/>
        <v>0</v>
      </c>
      <c r="J4649">
        <f t="shared" si="217"/>
        <v>0</v>
      </c>
      <c r="L4649" t="str">
        <f t="shared" si="218"/>
        <v>4871WARRUBULLEN</v>
      </c>
      <c r="M4649" t="s">
        <v>5278</v>
      </c>
    </row>
    <row r="4650" spans="1:13">
      <c r="A4650" t="s">
        <v>5444</v>
      </c>
      <c r="B4650" t="s">
        <v>5533</v>
      </c>
      <c r="C4650" t="s">
        <v>111</v>
      </c>
      <c r="D4650">
        <v>4</v>
      </c>
      <c r="E4650">
        <v>0</v>
      </c>
      <c r="F4650">
        <v>0</v>
      </c>
      <c r="H4650" t="s">
        <v>103</v>
      </c>
      <c r="I4650">
        <f t="shared" si="216"/>
        <v>0</v>
      </c>
      <c r="J4650">
        <f t="shared" si="217"/>
        <v>0</v>
      </c>
      <c r="L4650" t="str">
        <f t="shared" si="218"/>
        <v>4871WAUGH POCKET</v>
      </c>
      <c r="M4650" t="s">
        <v>5278</v>
      </c>
    </row>
    <row r="4651" spans="1:13">
      <c r="A4651" t="s">
        <v>5444</v>
      </c>
      <c r="B4651" t="s">
        <v>5534</v>
      </c>
      <c r="C4651" t="s">
        <v>111</v>
      </c>
      <c r="D4651">
        <v>5</v>
      </c>
      <c r="E4651">
        <v>0</v>
      </c>
      <c r="F4651">
        <v>0</v>
      </c>
      <c r="H4651" t="s">
        <v>103</v>
      </c>
      <c r="I4651">
        <f t="shared" si="216"/>
        <v>0</v>
      </c>
      <c r="J4651">
        <f t="shared" si="217"/>
        <v>0</v>
      </c>
      <c r="L4651" t="str">
        <f t="shared" si="218"/>
        <v>4871WELLESLEY ISLANDS</v>
      </c>
      <c r="M4651" t="s">
        <v>5278</v>
      </c>
    </row>
    <row r="4652" spans="1:13">
      <c r="A4652" t="s">
        <v>5444</v>
      </c>
      <c r="B4652" t="s">
        <v>5535</v>
      </c>
      <c r="C4652" t="s">
        <v>111</v>
      </c>
      <c r="D4652">
        <v>5</v>
      </c>
      <c r="E4652">
        <v>0</v>
      </c>
      <c r="F4652">
        <v>0</v>
      </c>
      <c r="H4652" t="s">
        <v>103</v>
      </c>
      <c r="I4652">
        <f t="shared" si="216"/>
        <v>0</v>
      </c>
      <c r="J4652">
        <f t="shared" si="217"/>
        <v>0</v>
      </c>
      <c r="L4652" t="str">
        <f t="shared" si="218"/>
        <v>4871WEST WELLESLEY ISLANDS</v>
      </c>
      <c r="M4652" t="s">
        <v>5278</v>
      </c>
    </row>
    <row r="4653" spans="1:13">
      <c r="A4653" t="s">
        <v>5444</v>
      </c>
      <c r="B4653" t="s">
        <v>5536</v>
      </c>
      <c r="C4653" t="s">
        <v>111</v>
      </c>
      <c r="D4653">
        <v>4</v>
      </c>
      <c r="E4653">
        <v>0</v>
      </c>
      <c r="F4653">
        <v>0</v>
      </c>
      <c r="H4653" t="s">
        <v>103</v>
      </c>
      <c r="I4653">
        <f t="shared" si="216"/>
        <v>0</v>
      </c>
      <c r="J4653">
        <f t="shared" si="217"/>
        <v>0</v>
      </c>
      <c r="L4653" t="str">
        <f t="shared" si="218"/>
        <v>4871WOOPEN CREEK</v>
      </c>
      <c r="M4653" t="s">
        <v>5278</v>
      </c>
    </row>
    <row r="4654" spans="1:13">
      <c r="A4654" t="s">
        <v>5444</v>
      </c>
      <c r="B4654" t="s">
        <v>5537</v>
      </c>
      <c r="C4654" t="s">
        <v>111</v>
      </c>
      <c r="D4654">
        <v>4</v>
      </c>
      <c r="E4654">
        <v>0</v>
      </c>
      <c r="F4654">
        <v>0</v>
      </c>
      <c r="H4654" t="s">
        <v>103</v>
      </c>
      <c r="I4654">
        <f t="shared" si="216"/>
        <v>0</v>
      </c>
      <c r="J4654">
        <f t="shared" si="217"/>
        <v>0</v>
      </c>
      <c r="L4654" t="str">
        <f t="shared" si="218"/>
        <v>4871WROTHAM</v>
      </c>
      <c r="M4654" t="s">
        <v>5278</v>
      </c>
    </row>
    <row r="4655" spans="1:13">
      <c r="A4655" t="s">
        <v>5444</v>
      </c>
      <c r="B4655" t="s">
        <v>5538</v>
      </c>
      <c r="C4655" t="s">
        <v>111</v>
      </c>
      <c r="D4655">
        <v>4</v>
      </c>
      <c r="E4655">
        <v>0</v>
      </c>
      <c r="F4655">
        <v>0</v>
      </c>
      <c r="H4655" t="s">
        <v>103</v>
      </c>
      <c r="I4655">
        <f t="shared" si="216"/>
        <v>0</v>
      </c>
      <c r="J4655">
        <f t="shared" si="217"/>
        <v>0</v>
      </c>
      <c r="L4655" t="str">
        <f t="shared" si="218"/>
        <v>4871YAGOONYA</v>
      </c>
      <c r="M4655" t="s">
        <v>5278</v>
      </c>
    </row>
    <row r="4656" spans="1:13">
      <c r="A4656" t="s">
        <v>5444</v>
      </c>
      <c r="B4656" t="s">
        <v>5539</v>
      </c>
      <c r="C4656" t="s">
        <v>111</v>
      </c>
      <c r="D4656">
        <v>4</v>
      </c>
      <c r="E4656">
        <v>0</v>
      </c>
      <c r="F4656">
        <v>0</v>
      </c>
      <c r="H4656" t="s">
        <v>103</v>
      </c>
      <c r="I4656">
        <f t="shared" si="216"/>
        <v>0</v>
      </c>
      <c r="J4656">
        <f t="shared" si="217"/>
        <v>0</v>
      </c>
      <c r="L4656" t="str">
        <f t="shared" si="218"/>
        <v>4871YARRABAH</v>
      </c>
      <c r="M4656" t="s">
        <v>5278</v>
      </c>
    </row>
    <row r="4657" spans="1:13">
      <c r="A4657" t="s">
        <v>5444</v>
      </c>
      <c r="B4657" t="s">
        <v>5540</v>
      </c>
      <c r="C4657" t="s">
        <v>111</v>
      </c>
      <c r="D4657">
        <v>4</v>
      </c>
      <c r="E4657">
        <v>0</v>
      </c>
      <c r="F4657">
        <v>0</v>
      </c>
      <c r="H4657" t="s">
        <v>103</v>
      </c>
      <c r="I4657">
        <f t="shared" si="216"/>
        <v>0</v>
      </c>
      <c r="J4657">
        <f t="shared" si="217"/>
        <v>0</v>
      </c>
      <c r="L4657" t="str">
        <f t="shared" si="218"/>
        <v>4871YARRADEN</v>
      </c>
      <c r="M4657" t="s">
        <v>5278</v>
      </c>
    </row>
    <row r="4658" spans="1:13">
      <c r="A4658" t="s">
        <v>5541</v>
      </c>
      <c r="B4658" t="s">
        <v>5542</v>
      </c>
      <c r="C4658" t="s">
        <v>111</v>
      </c>
      <c r="D4658">
        <v>3</v>
      </c>
      <c r="E4658">
        <v>0</v>
      </c>
      <c r="F4658">
        <v>2</v>
      </c>
      <c r="G4658" t="s">
        <v>1060</v>
      </c>
      <c r="H4658" t="s">
        <v>103</v>
      </c>
      <c r="I4658">
        <f t="shared" si="216"/>
        <v>0</v>
      </c>
      <c r="J4658">
        <f t="shared" si="217"/>
        <v>0</v>
      </c>
      <c r="L4658" t="str">
        <f t="shared" si="218"/>
        <v>4870AEROGLEN</v>
      </c>
      <c r="M4658" t="s">
        <v>5278</v>
      </c>
    </row>
    <row r="4659" spans="1:13">
      <c r="A4659" t="s">
        <v>5541</v>
      </c>
      <c r="B4659" t="s">
        <v>5543</v>
      </c>
      <c r="C4659" t="s">
        <v>111</v>
      </c>
      <c r="D4659">
        <v>4</v>
      </c>
      <c r="E4659">
        <v>0</v>
      </c>
      <c r="F4659">
        <v>0</v>
      </c>
      <c r="G4659" t="s">
        <v>1060</v>
      </c>
      <c r="H4659" t="s">
        <v>103</v>
      </c>
      <c r="I4659">
        <f t="shared" si="216"/>
        <v>0</v>
      </c>
      <c r="J4659">
        <f t="shared" si="217"/>
        <v>0</v>
      </c>
      <c r="L4659" t="str">
        <f t="shared" si="218"/>
        <v>4870BARRON GORGE</v>
      </c>
      <c r="M4659" t="s">
        <v>5278</v>
      </c>
    </row>
    <row r="4660" spans="1:13">
      <c r="A4660" t="s">
        <v>5541</v>
      </c>
      <c r="B4660" t="s">
        <v>5544</v>
      </c>
      <c r="C4660" t="s">
        <v>111</v>
      </c>
      <c r="D4660">
        <v>3</v>
      </c>
      <c r="E4660">
        <v>0</v>
      </c>
      <c r="F4660">
        <v>2</v>
      </c>
      <c r="G4660" t="s">
        <v>1060</v>
      </c>
      <c r="H4660" t="s">
        <v>103</v>
      </c>
      <c r="I4660">
        <f t="shared" si="216"/>
        <v>0</v>
      </c>
      <c r="J4660">
        <f t="shared" si="217"/>
        <v>0</v>
      </c>
      <c r="L4660" t="str">
        <f t="shared" si="218"/>
        <v>4870BRINSMEAD</v>
      </c>
      <c r="M4660" t="s">
        <v>5278</v>
      </c>
    </row>
    <row r="4661" spans="1:13">
      <c r="A4661" t="s">
        <v>5541</v>
      </c>
      <c r="B4661" t="s">
        <v>5545</v>
      </c>
      <c r="C4661" t="s">
        <v>111</v>
      </c>
      <c r="D4661">
        <v>3</v>
      </c>
      <c r="E4661">
        <v>0</v>
      </c>
      <c r="F4661">
        <v>2</v>
      </c>
      <c r="G4661" t="s">
        <v>1060</v>
      </c>
      <c r="H4661" t="s">
        <v>103</v>
      </c>
      <c r="I4661">
        <f t="shared" si="216"/>
        <v>0</v>
      </c>
      <c r="J4661">
        <f t="shared" si="217"/>
        <v>0</v>
      </c>
      <c r="L4661" t="str">
        <f t="shared" si="218"/>
        <v>4870BUNGALOW</v>
      </c>
      <c r="M4661" t="s">
        <v>5278</v>
      </c>
    </row>
    <row r="4662" spans="1:13">
      <c r="A4662" t="s">
        <v>5541</v>
      </c>
      <c r="B4662" t="s">
        <v>5546</v>
      </c>
      <c r="C4662" t="s">
        <v>111</v>
      </c>
      <c r="D4662">
        <v>3</v>
      </c>
      <c r="E4662">
        <v>0</v>
      </c>
      <c r="F4662">
        <v>2</v>
      </c>
      <c r="G4662" t="s">
        <v>1060</v>
      </c>
      <c r="H4662" t="s">
        <v>103</v>
      </c>
      <c r="I4662">
        <f t="shared" si="216"/>
        <v>0</v>
      </c>
      <c r="J4662">
        <f t="shared" si="217"/>
        <v>0</v>
      </c>
      <c r="L4662" t="str">
        <f t="shared" si="218"/>
        <v>4870CAIRNS</v>
      </c>
      <c r="M4662" t="s">
        <v>5278</v>
      </c>
    </row>
    <row r="4663" spans="1:13">
      <c r="A4663" t="s">
        <v>5541</v>
      </c>
      <c r="B4663" t="s">
        <v>5547</v>
      </c>
      <c r="C4663" t="s">
        <v>111</v>
      </c>
      <c r="D4663">
        <v>3</v>
      </c>
      <c r="E4663">
        <v>0</v>
      </c>
      <c r="F4663">
        <v>2</v>
      </c>
      <c r="G4663" t="s">
        <v>1060</v>
      </c>
      <c r="H4663" t="s">
        <v>103</v>
      </c>
      <c r="I4663">
        <f t="shared" si="216"/>
        <v>0</v>
      </c>
      <c r="J4663">
        <f t="shared" si="217"/>
        <v>0</v>
      </c>
      <c r="L4663" t="str">
        <f t="shared" si="218"/>
        <v>4870CAIRNS CENTRAL</v>
      </c>
      <c r="M4663" t="s">
        <v>5278</v>
      </c>
    </row>
    <row r="4664" spans="1:13">
      <c r="A4664" t="s">
        <v>5541</v>
      </c>
      <c r="B4664" t="s">
        <v>5548</v>
      </c>
      <c r="C4664" t="s">
        <v>111</v>
      </c>
      <c r="D4664">
        <v>3</v>
      </c>
      <c r="E4664">
        <v>0</v>
      </c>
      <c r="F4664">
        <v>2</v>
      </c>
      <c r="G4664" t="s">
        <v>1060</v>
      </c>
      <c r="H4664" t="s">
        <v>103</v>
      </c>
      <c r="I4664">
        <f t="shared" si="216"/>
        <v>0</v>
      </c>
      <c r="J4664">
        <f t="shared" si="217"/>
        <v>0</v>
      </c>
      <c r="L4664" t="str">
        <f t="shared" si="218"/>
        <v>4870CAIRNS CITY</v>
      </c>
      <c r="M4664" t="s">
        <v>5278</v>
      </c>
    </row>
    <row r="4665" spans="1:13">
      <c r="A4665" t="s">
        <v>5541</v>
      </c>
      <c r="B4665" t="s">
        <v>5549</v>
      </c>
      <c r="C4665" t="s">
        <v>111</v>
      </c>
      <c r="D4665">
        <v>3</v>
      </c>
      <c r="E4665">
        <v>0</v>
      </c>
      <c r="F4665">
        <v>2</v>
      </c>
      <c r="G4665" t="s">
        <v>1060</v>
      </c>
      <c r="H4665" t="s">
        <v>103</v>
      </c>
      <c r="I4665">
        <f t="shared" si="216"/>
        <v>0</v>
      </c>
      <c r="J4665">
        <f t="shared" si="217"/>
        <v>0</v>
      </c>
      <c r="L4665" t="str">
        <f t="shared" si="218"/>
        <v>4870CAIRNS NORTH</v>
      </c>
      <c r="M4665" t="s">
        <v>5278</v>
      </c>
    </row>
    <row r="4666" spans="1:13">
      <c r="A4666" t="s">
        <v>5541</v>
      </c>
      <c r="B4666" t="s">
        <v>5550</v>
      </c>
      <c r="C4666" t="s">
        <v>111</v>
      </c>
      <c r="D4666">
        <v>3</v>
      </c>
      <c r="E4666">
        <v>0</v>
      </c>
      <c r="F4666">
        <v>2</v>
      </c>
      <c r="G4666" t="s">
        <v>1060</v>
      </c>
      <c r="H4666" t="s">
        <v>103</v>
      </c>
      <c r="I4666">
        <f t="shared" si="216"/>
        <v>0</v>
      </c>
      <c r="J4666">
        <f t="shared" si="217"/>
        <v>0</v>
      </c>
      <c r="L4666" t="str">
        <f t="shared" si="218"/>
        <v>4870EARLVILLE</v>
      </c>
      <c r="M4666" t="s">
        <v>5278</v>
      </c>
    </row>
    <row r="4667" spans="1:13">
      <c r="A4667" t="s">
        <v>5541</v>
      </c>
      <c r="B4667" t="s">
        <v>5551</v>
      </c>
      <c r="C4667" t="s">
        <v>111</v>
      </c>
      <c r="D4667">
        <v>3</v>
      </c>
      <c r="E4667">
        <v>0</v>
      </c>
      <c r="F4667">
        <v>2</v>
      </c>
      <c r="G4667" t="s">
        <v>1060</v>
      </c>
      <c r="H4667" t="s">
        <v>103</v>
      </c>
      <c r="I4667">
        <f t="shared" si="216"/>
        <v>0</v>
      </c>
      <c r="J4667">
        <f t="shared" si="217"/>
        <v>0</v>
      </c>
      <c r="L4667" t="str">
        <f t="shared" si="218"/>
        <v>4870EDGE HILL</v>
      </c>
      <c r="M4667" t="s">
        <v>5278</v>
      </c>
    </row>
    <row r="4668" spans="1:13">
      <c r="A4668" t="s">
        <v>5541</v>
      </c>
      <c r="B4668" t="s">
        <v>5552</v>
      </c>
      <c r="C4668" t="s">
        <v>111</v>
      </c>
      <c r="D4668">
        <v>3</v>
      </c>
      <c r="E4668">
        <v>0</v>
      </c>
      <c r="F4668">
        <v>2</v>
      </c>
      <c r="G4668" t="s">
        <v>1060</v>
      </c>
      <c r="H4668" t="s">
        <v>103</v>
      </c>
      <c r="I4668">
        <f t="shared" si="216"/>
        <v>0</v>
      </c>
      <c r="J4668">
        <f t="shared" si="217"/>
        <v>0</v>
      </c>
      <c r="L4668" t="str">
        <f t="shared" si="218"/>
        <v>4870FRESHWATER</v>
      </c>
      <c r="M4668" t="s">
        <v>5278</v>
      </c>
    </row>
    <row r="4669" spans="1:13">
      <c r="A4669" t="s">
        <v>5541</v>
      </c>
      <c r="B4669" t="s">
        <v>5553</v>
      </c>
      <c r="C4669" t="s">
        <v>111</v>
      </c>
      <c r="D4669">
        <v>3</v>
      </c>
      <c r="E4669">
        <v>0</v>
      </c>
      <c r="F4669">
        <v>2</v>
      </c>
      <c r="G4669" t="s">
        <v>1060</v>
      </c>
      <c r="H4669" t="s">
        <v>103</v>
      </c>
      <c r="I4669">
        <f t="shared" si="216"/>
        <v>0</v>
      </c>
      <c r="J4669">
        <f t="shared" si="217"/>
        <v>0</v>
      </c>
      <c r="L4669" t="str">
        <f t="shared" si="218"/>
        <v>4870KAMERUNGA</v>
      </c>
      <c r="M4669" t="s">
        <v>5278</v>
      </c>
    </row>
    <row r="4670" spans="1:13">
      <c r="A4670" t="s">
        <v>5541</v>
      </c>
      <c r="B4670" t="s">
        <v>5554</v>
      </c>
      <c r="C4670" t="s">
        <v>111</v>
      </c>
      <c r="D4670">
        <v>3</v>
      </c>
      <c r="E4670">
        <v>0</v>
      </c>
      <c r="F4670">
        <v>2</v>
      </c>
      <c r="G4670" t="s">
        <v>1060</v>
      </c>
      <c r="H4670" t="s">
        <v>103</v>
      </c>
      <c r="I4670">
        <f t="shared" si="216"/>
        <v>0</v>
      </c>
      <c r="J4670">
        <f t="shared" si="217"/>
        <v>0</v>
      </c>
      <c r="L4670" t="str">
        <f t="shared" si="218"/>
        <v>4870KANIMBLA</v>
      </c>
      <c r="M4670" t="s">
        <v>5278</v>
      </c>
    </row>
    <row r="4671" spans="1:13">
      <c r="A4671" t="s">
        <v>5541</v>
      </c>
      <c r="B4671" t="s">
        <v>5555</v>
      </c>
      <c r="C4671" t="s">
        <v>111</v>
      </c>
      <c r="D4671">
        <v>4</v>
      </c>
      <c r="E4671">
        <v>0</v>
      </c>
      <c r="F4671">
        <v>0</v>
      </c>
      <c r="G4671" t="s">
        <v>1060</v>
      </c>
      <c r="H4671" t="s">
        <v>103</v>
      </c>
      <c r="I4671">
        <f t="shared" si="216"/>
        <v>0</v>
      </c>
      <c r="J4671">
        <f t="shared" si="217"/>
        <v>0</v>
      </c>
      <c r="L4671" t="str">
        <f t="shared" si="218"/>
        <v>4870LAMB RANGE</v>
      </c>
      <c r="M4671" t="s">
        <v>5278</v>
      </c>
    </row>
    <row r="4672" spans="1:13">
      <c r="A4672" t="s">
        <v>5541</v>
      </c>
      <c r="B4672" t="s">
        <v>3917</v>
      </c>
      <c r="C4672" t="s">
        <v>111</v>
      </c>
      <c r="D4672">
        <v>3</v>
      </c>
      <c r="E4672">
        <v>0</v>
      </c>
      <c r="F4672">
        <v>2</v>
      </c>
      <c r="G4672" t="s">
        <v>1060</v>
      </c>
      <c r="H4672" t="s">
        <v>103</v>
      </c>
      <c r="I4672">
        <f t="shared" si="216"/>
        <v>0</v>
      </c>
      <c r="J4672">
        <f t="shared" si="217"/>
        <v>0</v>
      </c>
      <c r="L4672" t="str">
        <f t="shared" si="218"/>
        <v>4870MANOORA</v>
      </c>
      <c r="M4672" t="s">
        <v>5278</v>
      </c>
    </row>
    <row r="4673" spans="1:13">
      <c r="A4673" t="s">
        <v>5541</v>
      </c>
      <c r="B4673" t="s">
        <v>5556</v>
      </c>
      <c r="C4673" t="s">
        <v>111</v>
      </c>
      <c r="D4673">
        <v>3</v>
      </c>
      <c r="E4673">
        <v>0</v>
      </c>
      <c r="F4673">
        <v>2</v>
      </c>
      <c r="G4673" t="s">
        <v>1060</v>
      </c>
      <c r="H4673" t="s">
        <v>103</v>
      </c>
      <c r="I4673">
        <f t="shared" si="216"/>
        <v>0</v>
      </c>
      <c r="J4673">
        <f t="shared" si="217"/>
        <v>0</v>
      </c>
      <c r="L4673" t="str">
        <f t="shared" si="218"/>
        <v>4870MANUNDA</v>
      </c>
      <c r="M4673" t="s">
        <v>5278</v>
      </c>
    </row>
    <row r="4674" spans="1:13">
      <c r="A4674" t="s">
        <v>5541</v>
      </c>
      <c r="B4674" t="s">
        <v>5557</v>
      </c>
      <c r="C4674" t="s">
        <v>111</v>
      </c>
      <c r="D4674">
        <v>4</v>
      </c>
      <c r="E4674">
        <v>0</v>
      </c>
      <c r="F4674">
        <v>0</v>
      </c>
      <c r="G4674" t="s">
        <v>1060</v>
      </c>
      <c r="H4674" t="s">
        <v>103</v>
      </c>
      <c r="I4674">
        <f t="shared" ref="I4674:I4737" si="219">IF(ISERROR(VLOOKUP(A4674,SelPostCode,1,FALSE)),0,1)</f>
        <v>0</v>
      </c>
      <c r="J4674">
        <f t="shared" ref="J4674:J4737" si="220">IF(I4674=0,0,IF(ISERROR(VLOOKUP(B4674,SelSuburb,1,FALSE)),0,1))</f>
        <v>0</v>
      </c>
      <c r="L4674" t="str">
        <f t="shared" ref="L4674:L4737" si="221">CONCATENATE(A4674,B4674)</f>
        <v>4870MARTYNVALE</v>
      </c>
      <c r="M4674" t="s">
        <v>5278</v>
      </c>
    </row>
    <row r="4675" spans="1:13">
      <c r="A4675" t="s">
        <v>5541</v>
      </c>
      <c r="B4675" t="s">
        <v>5558</v>
      </c>
      <c r="C4675" t="s">
        <v>111</v>
      </c>
      <c r="D4675">
        <v>3</v>
      </c>
      <c r="E4675">
        <v>0</v>
      </c>
      <c r="F4675">
        <v>2</v>
      </c>
      <c r="G4675" t="s">
        <v>1060</v>
      </c>
      <c r="H4675" t="s">
        <v>103</v>
      </c>
      <c r="I4675">
        <f t="shared" si="219"/>
        <v>0</v>
      </c>
      <c r="J4675">
        <f t="shared" si="220"/>
        <v>0</v>
      </c>
      <c r="L4675" t="str">
        <f t="shared" si="221"/>
        <v>4870MOOROOBOOL</v>
      </c>
      <c r="M4675" t="s">
        <v>5278</v>
      </c>
    </row>
    <row r="4676" spans="1:13">
      <c r="A4676" t="s">
        <v>5541</v>
      </c>
      <c r="B4676" t="s">
        <v>5559</v>
      </c>
      <c r="C4676" t="s">
        <v>111</v>
      </c>
      <c r="D4676">
        <v>3</v>
      </c>
      <c r="E4676">
        <v>0</v>
      </c>
      <c r="F4676">
        <v>2</v>
      </c>
      <c r="G4676" t="s">
        <v>1060</v>
      </c>
      <c r="H4676" t="s">
        <v>103</v>
      </c>
      <c r="I4676">
        <f t="shared" si="219"/>
        <v>0</v>
      </c>
      <c r="J4676">
        <f t="shared" si="220"/>
        <v>0</v>
      </c>
      <c r="L4676" t="str">
        <f t="shared" si="221"/>
        <v>4870NORTH CAIRNS</v>
      </c>
      <c r="M4676" t="s">
        <v>5278</v>
      </c>
    </row>
    <row r="4677" spans="1:13">
      <c r="A4677" t="s">
        <v>5541</v>
      </c>
      <c r="B4677" t="s">
        <v>5560</v>
      </c>
      <c r="C4677" t="s">
        <v>111</v>
      </c>
      <c r="D4677">
        <v>3</v>
      </c>
      <c r="E4677">
        <v>0</v>
      </c>
      <c r="F4677">
        <v>2</v>
      </c>
      <c r="G4677" t="s">
        <v>1060</v>
      </c>
      <c r="H4677" t="s">
        <v>103</v>
      </c>
      <c r="I4677">
        <f t="shared" si="219"/>
        <v>0</v>
      </c>
      <c r="J4677">
        <f t="shared" si="220"/>
        <v>0</v>
      </c>
      <c r="L4677" t="str">
        <f t="shared" si="221"/>
        <v>4870PARRAMATTA PARK</v>
      </c>
      <c r="M4677" t="s">
        <v>5278</v>
      </c>
    </row>
    <row r="4678" spans="1:13">
      <c r="A4678" t="s">
        <v>5541</v>
      </c>
      <c r="B4678" t="s">
        <v>5561</v>
      </c>
      <c r="C4678" t="s">
        <v>111</v>
      </c>
      <c r="D4678">
        <v>3</v>
      </c>
      <c r="E4678">
        <v>0</v>
      </c>
      <c r="F4678">
        <v>2</v>
      </c>
      <c r="G4678" t="s">
        <v>1060</v>
      </c>
      <c r="H4678" t="s">
        <v>103</v>
      </c>
      <c r="I4678">
        <f t="shared" si="219"/>
        <v>0</v>
      </c>
      <c r="J4678">
        <f t="shared" si="220"/>
        <v>0</v>
      </c>
      <c r="L4678" t="str">
        <f t="shared" si="221"/>
        <v>4870PORTSMITH</v>
      </c>
      <c r="M4678" t="s">
        <v>5278</v>
      </c>
    </row>
    <row r="4679" spans="1:13">
      <c r="A4679" t="s">
        <v>5541</v>
      </c>
      <c r="B4679" t="s">
        <v>5562</v>
      </c>
      <c r="C4679" t="s">
        <v>111</v>
      </c>
      <c r="D4679">
        <v>3</v>
      </c>
      <c r="E4679">
        <v>0</v>
      </c>
      <c r="F4679">
        <v>2</v>
      </c>
      <c r="G4679" t="s">
        <v>1060</v>
      </c>
      <c r="H4679" t="s">
        <v>103</v>
      </c>
      <c r="I4679">
        <f t="shared" si="219"/>
        <v>0</v>
      </c>
      <c r="J4679">
        <f t="shared" si="220"/>
        <v>0</v>
      </c>
      <c r="L4679" t="str">
        <f t="shared" si="221"/>
        <v>4870REDLYNCH</v>
      </c>
      <c r="M4679" t="s">
        <v>5278</v>
      </c>
    </row>
    <row r="4680" spans="1:13">
      <c r="A4680" t="s">
        <v>5541</v>
      </c>
      <c r="B4680" t="s">
        <v>5563</v>
      </c>
      <c r="C4680" t="s">
        <v>111</v>
      </c>
      <c r="D4680">
        <v>3</v>
      </c>
      <c r="E4680">
        <v>0</v>
      </c>
      <c r="F4680">
        <v>2</v>
      </c>
      <c r="G4680" t="s">
        <v>1060</v>
      </c>
      <c r="H4680" t="s">
        <v>103</v>
      </c>
      <c r="I4680">
        <f t="shared" si="219"/>
        <v>0</v>
      </c>
      <c r="J4680">
        <f t="shared" si="220"/>
        <v>0</v>
      </c>
      <c r="L4680" t="str">
        <f t="shared" si="221"/>
        <v>4870STRATFORD</v>
      </c>
      <c r="M4680" t="s">
        <v>5278</v>
      </c>
    </row>
    <row r="4681" spans="1:13">
      <c r="A4681" t="s">
        <v>5541</v>
      </c>
      <c r="B4681" t="s">
        <v>5564</v>
      </c>
      <c r="C4681" t="s">
        <v>111</v>
      </c>
      <c r="D4681">
        <v>3</v>
      </c>
      <c r="E4681">
        <v>0</v>
      </c>
      <c r="F4681">
        <v>2</v>
      </c>
      <c r="G4681" t="s">
        <v>1060</v>
      </c>
      <c r="H4681" t="s">
        <v>103</v>
      </c>
      <c r="I4681">
        <f t="shared" si="219"/>
        <v>0</v>
      </c>
      <c r="J4681">
        <f t="shared" si="220"/>
        <v>0</v>
      </c>
      <c r="L4681" t="str">
        <f t="shared" si="221"/>
        <v>4870WESTCOURT</v>
      </c>
      <c r="M4681" t="s">
        <v>5278</v>
      </c>
    </row>
    <row r="4682" spans="1:13">
      <c r="A4682" t="s">
        <v>5541</v>
      </c>
      <c r="B4682" t="s">
        <v>5565</v>
      </c>
      <c r="C4682" t="s">
        <v>111</v>
      </c>
      <c r="D4682">
        <v>3</v>
      </c>
      <c r="E4682">
        <v>0</v>
      </c>
      <c r="F4682">
        <v>2</v>
      </c>
      <c r="G4682" t="s">
        <v>1060</v>
      </c>
      <c r="H4682" t="s">
        <v>103</v>
      </c>
      <c r="I4682">
        <f t="shared" si="219"/>
        <v>0</v>
      </c>
      <c r="J4682">
        <f t="shared" si="220"/>
        <v>0</v>
      </c>
      <c r="L4682" t="str">
        <f t="shared" si="221"/>
        <v>4870WHITFIELD</v>
      </c>
      <c r="M4682" t="s">
        <v>5278</v>
      </c>
    </row>
    <row r="4683" spans="1:13">
      <c r="A4683" t="s">
        <v>5566</v>
      </c>
      <c r="B4683" t="s">
        <v>5567</v>
      </c>
      <c r="C4683" t="s">
        <v>111</v>
      </c>
      <c r="D4683">
        <v>3</v>
      </c>
      <c r="E4683">
        <v>0</v>
      </c>
      <c r="F4683">
        <v>2</v>
      </c>
      <c r="H4683" t="s">
        <v>103</v>
      </c>
      <c r="I4683">
        <f t="shared" si="219"/>
        <v>0</v>
      </c>
      <c r="J4683">
        <f t="shared" si="220"/>
        <v>0</v>
      </c>
      <c r="L4683" t="str">
        <f t="shared" si="221"/>
        <v>4869BENTLEY PARK</v>
      </c>
      <c r="M4683" t="s">
        <v>5278</v>
      </c>
    </row>
    <row r="4684" spans="1:13">
      <c r="A4684" t="s">
        <v>5566</v>
      </c>
      <c r="B4684" t="s">
        <v>5568</v>
      </c>
      <c r="C4684" t="s">
        <v>111</v>
      </c>
      <c r="D4684">
        <v>3</v>
      </c>
      <c r="E4684">
        <v>0</v>
      </c>
      <c r="F4684">
        <v>2</v>
      </c>
      <c r="H4684" t="s">
        <v>103</v>
      </c>
      <c r="I4684">
        <f t="shared" si="219"/>
        <v>0</v>
      </c>
      <c r="J4684">
        <f t="shared" si="220"/>
        <v>0</v>
      </c>
      <c r="L4684" t="str">
        <f t="shared" si="221"/>
        <v>4869EDMONTON</v>
      </c>
      <c r="M4684" t="s">
        <v>5278</v>
      </c>
    </row>
    <row r="4685" spans="1:13">
      <c r="A4685" t="s">
        <v>5566</v>
      </c>
      <c r="B4685" t="s">
        <v>5569</v>
      </c>
      <c r="C4685" t="s">
        <v>111</v>
      </c>
      <c r="D4685">
        <v>3</v>
      </c>
      <c r="E4685">
        <v>0</v>
      </c>
      <c r="F4685">
        <v>2</v>
      </c>
      <c r="H4685" t="s">
        <v>103</v>
      </c>
      <c r="I4685">
        <f t="shared" si="219"/>
        <v>0</v>
      </c>
      <c r="J4685">
        <f t="shared" si="220"/>
        <v>0</v>
      </c>
      <c r="L4685" t="str">
        <f t="shared" si="221"/>
        <v>4869MOUNT PETER</v>
      </c>
      <c r="M4685" t="s">
        <v>5278</v>
      </c>
    </row>
    <row r="4686" spans="1:13">
      <c r="A4686" t="s">
        <v>5566</v>
      </c>
      <c r="B4686" t="s">
        <v>5570</v>
      </c>
      <c r="C4686" t="s">
        <v>111</v>
      </c>
      <c r="D4686">
        <v>3</v>
      </c>
      <c r="E4686">
        <v>0</v>
      </c>
      <c r="F4686">
        <v>2</v>
      </c>
      <c r="H4686" t="s">
        <v>103</v>
      </c>
      <c r="I4686">
        <f t="shared" si="219"/>
        <v>0</v>
      </c>
      <c r="J4686">
        <f t="shared" si="220"/>
        <v>0</v>
      </c>
      <c r="L4686" t="str">
        <f t="shared" si="221"/>
        <v>4869WRIGHTS CREEK</v>
      </c>
      <c r="M4686" t="s">
        <v>5278</v>
      </c>
    </row>
    <row r="4687" spans="1:13">
      <c r="A4687" t="s">
        <v>5571</v>
      </c>
      <c r="B4687" t="s">
        <v>5572</v>
      </c>
      <c r="C4687" t="s">
        <v>111</v>
      </c>
      <c r="D4687">
        <v>3</v>
      </c>
      <c r="E4687">
        <v>0</v>
      </c>
      <c r="F4687">
        <v>2</v>
      </c>
      <c r="H4687" t="s">
        <v>103</v>
      </c>
      <c r="I4687">
        <f t="shared" si="219"/>
        <v>0</v>
      </c>
      <c r="J4687">
        <f t="shared" si="220"/>
        <v>0</v>
      </c>
      <c r="L4687" t="str">
        <f t="shared" si="221"/>
        <v>4868BAYVIEW HEIGHTS</v>
      </c>
      <c r="M4687" t="s">
        <v>5278</v>
      </c>
    </row>
    <row r="4688" spans="1:13">
      <c r="A4688" t="s">
        <v>5571</v>
      </c>
      <c r="B4688" t="s">
        <v>2188</v>
      </c>
      <c r="C4688" t="s">
        <v>111</v>
      </c>
      <c r="D4688">
        <v>3</v>
      </c>
      <c r="E4688">
        <v>0</v>
      </c>
      <c r="F4688">
        <v>2</v>
      </c>
      <c r="H4688" t="s">
        <v>103</v>
      </c>
      <c r="I4688">
        <f t="shared" si="219"/>
        <v>0</v>
      </c>
      <c r="J4688">
        <f t="shared" si="220"/>
        <v>0</v>
      </c>
      <c r="L4688" t="str">
        <f t="shared" si="221"/>
        <v>4868MOUNT SHERIDAN</v>
      </c>
      <c r="M4688" t="s">
        <v>5278</v>
      </c>
    </row>
    <row r="4689" spans="1:13">
      <c r="A4689" t="s">
        <v>5571</v>
      </c>
      <c r="B4689" t="s">
        <v>5573</v>
      </c>
      <c r="C4689" t="s">
        <v>111</v>
      </c>
      <c r="D4689">
        <v>3</v>
      </c>
      <c r="E4689">
        <v>0</v>
      </c>
      <c r="F4689">
        <v>2</v>
      </c>
      <c r="H4689" t="s">
        <v>103</v>
      </c>
      <c r="I4689">
        <f t="shared" si="219"/>
        <v>0</v>
      </c>
      <c r="J4689">
        <f t="shared" si="220"/>
        <v>0</v>
      </c>
      <c r="L4689" t="str">
        <f t="shared" si="221"/>
        <v>4868WHITE ROCK</v>
      </c>
      <c r="M4689" t="s">
        <v>5278</v>
      </c>
    </row>
    <row r="4690" spans="1:13">
      <c r="A4690" t="s">
        <v>5571</v>
      </c>
      <c r="B4690" t="s">
        <v>5574</v>
      </c>
      <c r="C4690" t="s">
        <v>111</v>
      </c>
      <c r="D4690">
        <v>3</v>
      </c>
      <c r="E4690">
        <v>0</v>
      </c>
      <c r="F4690">
        <v>2</v>
      </c>
      <c r="H4690" t="s">
        <v>103</v>
      </c>
      <c r="I4690">
        <f t="shared" si="219"/>
        <v>0</v>
      </c>
      <c r="J4690">
        <f t="shared" si="220"/>
        <v>0</v>
      </c>
      <c r="L4690" t="str">
        <f t="shared" si="221"/>
        <v>4868WOREE</v>
      </c>
      <c r="M4690" t="s">
        <v>5278</v>
      </c>
    </row>
    <row r="4691" spans="1:13">
      <c r="A4691" t="s">
        <v>5575</v>
      </c>
      <c r="B4691" t="s">
        <v>5576</v>
      </c>
      <c r="C4691" t="s">
        <v>111</v>
      </c>
      <c r="D4691">
        <v>4</v>
      </c>
      <c r="E4691">
        <v>0</v>
      </c>
      <c r="F4691">
        <v>0</v>
      </c>
      <c r="H4691" t="s">
        <v>103</v>
      </c>
      <c r="I4691">
        <f t="shared" si="219"/>
        <v>0</v>
      </c>
      <c r="J4691">
        <f t="shared" si="220"/>
        <v>0</v>
      </c>
      <c r="L4691" t="str">
        <f t="shared" si="221"/>
        <v>4865GOLDSBOROUGH</v>
      </c>
      <c r="M4691" t="s">
        <v>5278</v>
      </c>
    </row>
    <row r="4692" spans="1:13">
      <c r="A4692" t="s">
        <v>5575</v>
      </c>
      <c r="B4692" t="s">
        <v>5577</v>
      </c>
      <c r="C4692" t="s">
        <v>111</v>
      </c>
      <c r="D4692">
        <v>3</v>
      </c>
      <c r="E4692">
        <v>0</v>
      </c>
      <c r="F4692">
        <v>2</v>
      </c>
      <c r="H4692" t="s">
        <v>103</v>
      </c>
      <c r="I4692">
        <f t="shared" si="219"/>
        <v>0</v>
      </c>
      <c r="J4692">
        <f t="shared" si="220"/>
        <v>0</v>
      </c>
      <c r="L4692" t="str">
        <f t="shared" si="221"/>
        <v>4865GORDONVALE</v>
      </c>
      <c r="M4692" t="s">
        <v>5278</v>
      </c>
    </row>
    <row r="4693" spans="1:13">
      <c r="A4693" t="s">
        <v>5575</v>
      </c>
      <c r="B4693" t="s">
        <v>5578</v>
      </c>
      <c r="C4693" t="s">
        <v>111</v>
      </c>
      <c r="D4693">
        <v>4</v>
      </c>
      <c r="E4693">
        <v>0</v>
      </c>
      <c r="F4693">
        <v>0</v>
      </c>
      <c r="H4693" t="s">
        <v>103</v>
      </c>
      <c r="I4693">
        <f t="shared" si="219"/>
        <v>0</v>
      </c>
      <c r="J4693">
        <f t="shared" si="220"/>
        <v>0</v>
      </c>
      <c r="L4693" t="str">
        <f t="shared" si="221"/>
        <v>4865GREEN HILL</v>
      </c>
      <c r="M4693" t="s">
        <v>5278</v>
      </c>
    </row>
    <row r="4694" spans="1:13">
      <c r="A4694" t="s">
        <v>5575</v>
      </c>
      <c r="B4694" t="s">
        <v>5579</v>
      </c>
      <c r="C4694" t="s">
        <v>111</v>
      </c>
      <c r="D4694">
        <v>3</v>
      </c>
      <c r="E4694">
        <v>0</v>
      </c>
      <c r="F4694">
        <v>2</v>
      </c>
      <c r="H4694" t="s">
        <v>103</v>
      </c>
      <c r="I4694">
        <f t="shared" si="219"/>
        <v>0</v>
      </c>
      <c r="J4694">
        <f t="shared" si="220"/>
        <v>0</v>
      </c>
      <c r="L4694" t="str">
        <f t="shared" si="221"/>
        <v>4865KAMMA</v>
      </c>
      <c r="M4694" t="s">
        <v>5278</v>
      </c>
    </row>
    <row r="4695" spans="1:13">
      <c r="A4695" t="s">
        <v>5575</v>
      </c>
      <c r="B4695" t="s">
        <v>5580</v>
      </c>
      <c r="C4695" t="s">
        <v>111</v>
      </c>
      <c r="D4695">
        <v>3</v>
      </c>
      <c r="E4695">
        <v>0</v>
      </c>
      <c r="F4695">
        <v>2</v>
      </c>
      <c r="H4695" t="s">
        <v>103</v>
      </c>
      <c r="I4695">
        <f t="shared" si="219"/>
        <v>0</v>
      </c>
      <c r="J4695">
        <f t="shared" si="220"/>
        <v>0</v>
      </c>
      <c r="L4695" t="str">
        <f t="shared" si="221"/>
        <v>4865LITTLE MULGRAVE</v>
      </c>
      <c r="M4695" t="s">
        <v>5278</v>
      </c>
    </row>
    <row r="4696" spans="1:13">
      <c r="A4696" t="s">
        <v>5575</v>
      </c>
      <c r="B4696" t="s">
        <v>5581</v>
      </c>
      <c r="C4696" t="s">
        <v>111</v>
      </c>
      <c r="D4696">
        <v>3</v>
      </c>
      <c r="E4696">
        <v>0</v>
      </c>
      <c r="F4696">
        <v>2</v>
      </c>
      <c r="H4696" t="s">
        <v>103</v>
      </c>
      <c r="I4696">
        <f t="shared" si="219"/>
        <v>0</v>
      </c>
      <c r="J4696">
        <f t="shared" si="220"/>
        <v>0</v>
      </c>
      <c r="L4696" t="str">
        <f t="shared" si="221"/>
        <v>4865PACKERS CAMP</v>
      </c>
      <c r="M4696" t="s">
        <v>5278</v>
      </c>
    </row>
    <row r="4697" spans="1:13">
      <c r="A4697" t="s">
        <v>5575</v>
      </c>
      <c r="B4697" t="s">
        <v>1283</v>
      </c>
      <c r="C4697" t="s">
        <v>111</v>
      </c>
      <c r="D4697">
        <v>4</v>
      </c>
      <c r="E4697">
        <v>0</v>
      </c>
      <c r="F4697">
        <v>0</v>
      </c>
      <c r="H4697" t="s">
        <v>103</v>
      </c>
      <c r="I4697">
        <f t="shared" si="219"/>
        <v>0</v>
      </c>
      <c r="J4697">
        <f t="shared" si="220"/>
        <v>0</v>
      </c>
      <c r="L4697" t="str">
        <f t="shared" si="221"/>
        <v>4865REDBANK</v>
      </c>
      <c r="M4697" t="s">
        <v>5278</v>
      </c>
    </row>
    <row r="4698" spans="1:13">
      <c r="A4698" t="s">
        <v>5582</v>
      </c>
      <c r="B4698" t="s">
        <v>5583</v>
      </c>
      <c r="C4698" t="s">
        <v>111</v>
      </c>
      <c r="D4698">
        <v>4</v>
      </c>
      <c r="E4698">
        <v>0</v>
      </c>
      <c r="F4698">
        <v>0</v>
      </c>
      <c r="H4698" t="s">
        <v>103</v>
      </c>
      <c r="I4698">
        <f t="shared" si="219"/>
        <v>0</v>
      </c>
      <c r="J4698">
        <f t="shared" si="220"/>
        <v>0</v>
      </c>
      <c r="L4698" t="str">
        <f t="shared" si="221"/>
        <v>4861BABINDA</v>
      </c>
      <c r="M4698" t="s">
        <v>5278</v>
      </c>
    </row>
    <row r="4699" spans="1:13">
      <c r="A4699" t="s">
        <v>5582</v>
      </c>
      <c r="B4699" t="s">
        <v>5584</v>
      </c>
      <c r="C4699" t="s">
        <v>111</v>
      </c>
      <c r="D4699">
        <v>4</v>
      </c>
      <c r="E4699">
        <v>0</v>
      </c>
      <c r="F4699">
        <v>0</v>
      </c>
      <c r="H4699" t="s">
        <v>103</v>
      </c>
      <c r="I4699">
        <f t="shared" si="219"/>
        <v>0</v>
      </c>
      <c r="J4699">
        <f t="shared" si="220"/>
        <v>0</v>
      </c>
      <c r="L4699" t="str">
        <f t="shared" si="221"/>
        <v>4861BARTLE FRERE</v>
      </c>
      <c r="M4699" t="s">
        <v>5278</v>
      </c>
    </row>
    <row r="4700" spans="1:13">
      <c r="A4700" t="s">
        <v>5582</v>
      </c>
      <c r="B4700" t="s">
        <v>5585</v>
      </c>
      <c r="C4700" t="s">
        <v>111</v>
      </c>
      <c r="D4700">
        <v>4</v>
      </c>
      <c r="E4700">
        <v>0</v>
      </c>
      <c r="F4700">
        <v>0</v>
      </c>
      <c r="H4700" t="s">
        <v>103</v>
      </c>
      <c r="I4700">
        <f t="shared" si="219"/>
        <v>0</v>
      </c>
      <c r="J4700">
        <f t="shared" si="220"/>
        <v>0</v>
      </c>
      <c r="L4700" t="str">
        <f t="shared" si="221"/>
        <v>4861EAST RUSSELL</v>
      </c>
      <c r="M4700" t="s">
        <v>5278</v>
      </c>
    </row>
    <row r="4701" spans="1:13">
      <c r="A4701" t="s">
        <v>5586</v>
      </c>
      <c r="B4701" t="s">
        <v>5587</v>
      </c>
      <c r="C4701" t="s">
        <v>111</v>
      </c>
      <c r="D4701">
        <v>3</v>
      </c>
      <c r="E4701">
        <v>0</v>
      </c>
      <c r="F4701">
        <v>0</v>
      </c>
      <c r="H4701" t="s">
        <v>103</v>
      </c>
      <c r="I4701">
        <f t="shared" si="219"/>
        <v>0</v>
      </c>
      <c r="J4701">
        <f t="shared" si="220"/>
        <v>0</v>
      </c>
      <c r="L4701" t="str">
        <f t="shared" si="221"/>
        <v>4860BAMBOO CREEK</v>
      </c>
      <c r="M4701" t="s">
        <v>5278</v>
      </c>
    </row>
    <row r="4702" spans="1:13">
      <c r="A4702" t="s">
        <v>5586</v>
      </c>
      <c r="B4702" t="s">
        <v>5588</v>
      </c>
      <c r="C4702" t="s">
        <v>111</v>
      </c>
      <c r="D4702">
        <v>3</v>
      </c>
      <c r="E4702">
        <v>0</v>
      </c>
      <c r="F4702">
        <v>0</v>
      </c>
      <c r="H4702" t="s">
        <v>103</v>
      </c>
      <c r="I4702">
        <f t="shared" si="219"/>
        <v>0</v>
      </c>
      <c r="J4702">
        <f t="shared" si="220"/>
        <v>0</v>
      </c>
      <c r="L4702" t="str">
        <f t="shared" si="221"/>
        <v>4860BELVEDERE</v>
      </c>
      <c r="M4702" t="s">
        <v>5278</v>
      </c>
    </row>
    <row r="4703" spans="1:13">
      <c r="A4703" t="s">
        <v>5586</v>
      </c>
      <c r="B4703" t="s">
        <v>5589</v>
      </c>
      <c r="C4703" t="s">
        <v>111</v>
      </c>
      <c r="D4703">
        <v>3</v>
      </c>
      <c r="E4703">
        <v>0</v>
      </c>
      <c r="F4703">
        <v>0</v>
      </c>
      <c r="H4703" t="s">
        <v>103</v>
      </c>
      <c r="I4703">
        <f t="shared" si="219"/>
        <v>0</v>
      </c>
      <c r="J4703">
        <f t="shared" si="220"/>
        <v>0</v>
      </c>
      <c r="L4703" t="str">
        <f t="shared" si="221"/>
        <v>4860COCONUTS</v>
      </c>
      <c r="M4703" t="s">
        <v>5278</v>
      </c>
    </row>
    <row r="4704" spans="1:13">
      <c r="A4704" t="s">
        <v>5586</v>
      </c>
      <c r="B4704" t="s">
        <v>5590</v>
      </c>
      <c r="C4704" t="s">
        <v>111</v>
      </c>
      <c r="D4704">
        <v>4</v>
      </c>
      <c r="E4704">
        <v>0</v>
      </c>
      <c r="F4704">
        <v>0</v>
      </c>
      <c r="H4704" t="s">
        <v>103</v>
      </c>
      <c r="I4704">
        <f t="shared" si="219"/>
        <v>0</v>
      </c>
      <c r="J4704">
        <f t="shared" si="220"/>
        <v>0</v>
      </c>
      <c r="L4704" t="str">
        <f t="shared" si="221"/>
        <v>4860COOROO LANDS</v>
      </c>
      <c r="M4704" t="s">
        <v>5278</v>
      </c>
    </row>
    <row r="4705" spans="1:13">
      <c r="A4705" t="s">
        <v>5586</v>
      </c>
      <c r="B4705" t="s">
        <v>5591</v>
      </c>
      <c r="C4705" t="s">
        <v>111</v>
      </c>
      <c r="D4705">
        <v>4</v>
      </c>
      <c r="E4705">
        <v>0</v>
      </c>
      <c r="F4705">
        <v>0</v>
      </c>
      <c r="H4705" t="s">
        <v>103</v>
      </c>
      <c r="I4705">
        <f t="shared" si="219"/>
        <v>0</v>
      </c>
      <c r="J4705">
        <f t="shared" si="220"/>
        <v>0</v>
      </c>
      <c r="L4705" t="str">
        <f t="shared" si="221"/>
        <v>4860COORUMBA</v>
      </c>
      <c r="M4705" t="s">
        <v>5278</v>
      </c>
    </row>
    <row r="4706" spans="1:13">
      <c r="A4706" t="s">
        <v>5586</v>
      </c>
      <c r="B4706" t="s">
        <v>5592</v>
      </c>
      <c r="C4706" t="s">
        <v>111</v>
      </c>
      <c r="D4706">
        <v>4</v>
      </c>
      <c r="E4706">
        <v>0</v>
      </c>
      <c r="F4706">
        <v>0</v>
      </c>
      <c r="H4706" t="s">
        <v>103</v>
      </c>
      <c r="I4706">
        <f t="shared" si="219"/>
        <v>0</v>
      </c>
      <c r="J4706">
        <f t="shared" si="220"/>
        <v>0</v>
      </c>
      <c r="L4706" t="str">
        <f t="shared" si="221"/>
        <v>4860COQUETTE POINT</v>
      </c>
      <c r="M4706" t="s">
        <v>5278</v>
      </c>
    </row>
    <row r="4707" spans="1:13">
      <c r="A4707" t="s">
        <v>5586</v>
      </c>
      <c r="B4707" t="s">
        <v>5593</v>
      </c>
      <c r="C4707" t="s">
        <v>111</v>
      </c>
      <c r="D4707">
        <v>3</v>
      </c>
      <c r="E4707">
        <v>0</v>
      </c>
      <c r="F4707">
        <v>0</v>
      </c>
      <c r="H4707" t="s">
        <v>103</v>
      </c>
      <c r="I4707">
        <f t="shared" si="219"/>
        <v>0</v>
      </c>
      <c r="J4707">
        <f t="shared" si="220"/>
        <v>0</v>
      </c>
      <c r="L4707" t="str">
        <f t="shared" si="221"/>
        <v>4860CULLINANE</v>
      </c>
      <c r="M4707" t="s">
        <v>5278</v>
      </c>
    </row>
    <row r="4708" spans="1:13">
      <c r="A4708" t="s">
        <v>5586</v>
      </c>
      <c r="B4708" t="s">
        <v>5594</v>
      </c>
      <c r="C4708" t="s">
        <v>111</v>
      </c>
      <c r="D4708">
        <v>3</v>
      </c>
      <c r="E4708">
        <v>0</v>
      </c>
      <c r="F4708">
        <v>0</v>
      </c>
      <c r="H4708" t="s">
        <v>103</v>
      </c>
      <c r="I4708">
        <f t="shared" si="219"/>
        <v>0</v>
      </c>
      <c r="J4708">
        <f t="shared" si="220"/>
        <v>0</v>
      </c>
      <c r="L4708" t="str">
        <f t="shared" si="221"/>
        <v>4860DARADGEE</v>
      </c>
      <c r="M4708" t="s">
        <v>5278</v>
      </c>
    </row>
    <row r="4709" spans="1:13">
      <c r="A4709" t="s">
        <v>5586</v>
      </c>
      <c r="B4709" t="s">
        <v>5595</v>
      </c>
      <c r="C4709" t="s">
        <v>111</v>
      </c>
      <c r="D4709">
        <v>3</v>
      </c>
      <c r="E4709">
        <v>0</v>
      </c>
      <c r="F4709">
        <v>0</v>
      </c>
      <c r="H4709" t="s">
        <v>103</v>
      </c>
      <c r="I4709">
        <f t="shared" si="219"/>
        <v>0</v>
      </c>
      <c r="J4709">
        <f t="shared" si="220"/>
        <v>0</v>
      </c>
      <c r="L4709" t="str">
        <f t="shared" si="221"/>
        <v>4860EAST INNISFAIL</v>
      </c>
      <c r="M4709" t="s">
        <v>5278</v>
      </c>
    </row>
    <row r="4710" spans="1:13">
      <c r="A4710" t="s">
        <v>5586</v>
      </c>
      <c r="B4710" t="s">
        <v>5596</v>
      </c>
      <c r="C4710" t="s">
        <v>111</v>
      </c>
      <c r="D4710">
        <v>4</v>
      </c>
      <c r="E4710">
        <v>0</v>
      </c>
      <c r="F4710">
        <v>0</v>
      </c>
      <c r="H4710" t="s">
        <v>103</v>
      </c>
      <c r="I4710">
        <f t="shared" si="219"/>
        <v>0</v>
      </c>
      <c r="J4710">
        <f t="shared" si="220"/>
        <v>0</v>
      </c>
      <c r="L4710" t="str">
        <f t="shared" si="221"/>
        <v>4860EAST PALMERSTON</v>
      </c>
      <c r="M4710" t="s">
        <v>5278</v>
      </c>
    </row>
    <row r="4711" spans="1:13">
      <c r="A4711" t="s">
        <v>5586</v>
      </c>
      <c r="B4711" t="s">
        <v>2681</v>
      </c>
      <c r="C4711" t="s">
        <v>111</v>
      </c>
      <c r="D4711">
        <v>3</v>
      </c>
      <c r="E4711">
        <v>0</v>
      </c>
      <c r="F4711">
        <v>0</v>
      </c>
      <c r="H4711" t="s">
        <v>103</v>
      </c>
      <c r="I4711">
        <f t="shared" si="219"/>
        <v>0</v>
      </c>
      <c r="J4711">
        <f t="shared" si="220"/>
        <v>0</v>
      </c>
      <c r="L4711" t="str">
        <f t="shared" si="221"/>
        <v>4860EATON</v>
      </c>
      <c r="M4711" t="s">
        <v>5278</v>
      </c>
    </row>
    <row r="4712" spans="1:13">
      <c r="A4712" t="s">
        <v>5586</v>
      </c>
      <c r="B4712" t="s">
        <v>5597</v>
      </c>
      <c r="C4712" t="s">
        <v>111</v>
      </c>
      <c r="D4712">
        <v>4</v>
      </c>
      <c r="E4712">
        <v>0</v>
      </c>
      <c r="F4712">
        <v>0</v>
      </c>
      <c r="H4712" t="s">
        <v>103</v>
      </c>
      <c r="I4712">
        <f t="shared" si="219"/>
        <v>0</v>
      </c>
      <c r="J4712">
        <f t="shared" si="220"/>
        <v>0</v>
      </c>
      <c r="L4712" t="str">
        <f t="shared" si="221"/>
        <v>4860EUBENANGEE</v>
      </c>
      <c r="M4712" t="s">
        <v>5278</v>
      </c>
    </row>
    <row r="4713" spans="1:13">
      <c r="A4713" t="s">
        <v>5586</v>
      </c>
      <c r="B4713" t="s">
        <v>5598</v>
      </c>
      <c r="C4713" t="s">
        <v>111</v>
      </c>
      <c r="D4713">
        <v>3</v>
      </c>
      <c r="E4713">
        <v>0</v>
      </c>
      <c r="F4713">
        <v>0</v>
      </c>
      <c r="H4713" t="s">
        <v>103</v>
      </c>
      <c r="I4713">
        <f t="shared" si="219"/>
        <v>0</v>
      </c>
      <c r="J4713">
        <f t="shared" si="220"/>
        <v>0</v>
      </c>
      <c r="L4713" t="str">
        <f t="shared" si="221"/>
        <v>4860FITZGERALD CREEK</v>
      </c>
      <c r="M4713" t="s">
        <v>5278</v>
      </c>
    </row>
    <row r="4714" spans="1:13">
      <c r="A4714" t="s">
        <v>5586</v>
      </c>
      <c r="B4714" t="s">
        <v>5599</v>
      </c>
      <c r="C4714" t="s">
        <v>111</v>
      </c>
      <c r="D4714">
        <v>3</v>
      </c>
      <c r="E4714">
        <v>0</v>
      </c>
      <c r="F4714">
        <v>0</v>
      </c>
      <c r="H4714" t="s">
        <v>103</v>
      </c>
      <c r="I4714">
        <f t="shared" si="219"/>
        <v>0</v>
      </c>
      <c r="J4714">
        <f t="shared" si="220"/>
        <v>0</v>
      </c>
      <c r="L4714" t="str">
        <f t="shared" si="221"/>
        <v>4860FLYING FISH POINT</v>
      </c>
      <c r="M4714" t="s">
        <v>5278</v>
      </c>
    </row>
    <row r="4715" spans="1:13">
      <c r="A4715" t="s">
        <v>5586</v>
      </c>
      <c r="B4715" t="s">
        <v>5600</v>
      </c>
      <c r="C4715" t="s">
        <v>111</v>
      </c>
      <c r="D4715">
        <v>3</v>
      </c>
      <c r="E4715">
        <v>0</v>
      </c>
      <c r="F4715">
        <v>0</v>
      </c>
      <c r="H4715" t="s">
        <v>103</v>
      </c>
      <c r="I4715">
        <f t="shared" si="219"/>
        <v>0</v>
      </c>
      <c r="J4715">
        <f t="shared" si="220"/>
        <v>0</v>
      </c>
      <c r="L4715" t="str">
        <f t="shared" si="221"/>
        <v>4860GARRADUNGA</v>
      </c>
      <c r="M4715" t="s">
        <v>5278</v>
      </c>
    </row>
    <row r="4716" spans="1:13">
      <c r="A4716" t="s">
        <v>5586</v>
      </c>
      <c r="B4716" t="s">
        <v>5601</v>
      </c>
      <c r="C4716" t="s">
        <v>111</v>
      </c>
      <c r="D4716">
        <v>3</v>
      </c>
      <c r="E4716">
        <v>0</v>
      </c>
      <c r="F4716">
        <v>0</v>
      </c>
      <c r="H4716" t="s">
        <v>103</v>
      </c>
      <c r="I4716">
        <f t="shared" si="219"/>
        <v>0</v>
      </c>
      <c r="J4716">
        <f t="shared" si="220"/>
        <v>0</v>
      </c>
      <c r="L4716" t="str">
        <f t="shared" si="221"/>
        <v>4860GOONDI</v>
      </c>
      <c r="M4716" t="s">
        <v>5278</v>
      </c>
    </row>
    <row r="4717" spans="1:13">
      <c r="A4717" t="s">
        <v>5586</v>
      </c>
      <c r="B4717" t="s">
        <v>5602</v>
      </c>
      <c r="C4717" t="s">
        <v>111</v>
      </c>
      <c r="D4717">
        <v>3</v>
      </c>
      <c r="E4717">
        <v>0</v>
      </c>
      <c r="F4717">
        <v>0</v>
      </c>
      <c r="H4717" t="s">
        <v>103</v>
      </c>
      <c r="I4717">
        <f t="shared" si="219"/>
        <v>0</v>
      </c>
      <c r="J4717">
        <f t="shared" si="220"/>
        <v>0</v>
      </c>
      <c r="L4717" t="str">
        <f t="shared" si="221"/>
        <v>4860GOONDI BEND</v>
      </c>
      <c r="M4717" t="s">
        <v>5278</v>
      </c>
    </row>
    <row r="4718" spans="1:13">
      <c r="A4718" t="s">
        <v>5586</v>
      </c>
      <c r="B4718" t="s">
        <v>5603</v>
      </c>
      <c r="C4718" t="s">
        <v>111</v>
      </c>
      <c r="D4718">
        <v>3</v>
      </c>
      <c r="E4718">
        <v>0</v>
      </c>
      <c r="F4718">
        <v>0</v>
      </c>
      <c r="H4718" t="s">
        <v>103</v>
      </c>
      <c r="I4718">
        <f t="shared" si="219"/>
        <v>0</v>
      </c>
      <c r="J4718">
        <f t="shared" si="220"/>
        <v>0</v>
      </c>
      <c r="L4718" t="str">
        <f t="shared" si="221"/>
        <v>4860GOONDI HILL</v>
      </c>
      <c r="M4718" t="s">
        <v>5278</v>
      </c>
    </row>
    <row r="4719" spans="1:13">
      <c r="A4719" t="s">
        <v>5586</v>
      </c>
      <c r="B4719" t="s">
        <v>5604</v>
      </c>
      <c r="C4719" t="s">
        <v>111</v>
      </c>
      <c r="D4719">
        <v>3</v>
      </c>
      <c r="E4719">
        <v>0</v>
      </c>
      <c r="F4719">
        <v>0</v>
      </c>
      <c r="H4719" t="s">
        <v>103</v>
      </c>
      <c r="I4719">
        <f t="shared" si="219"/>
        <v>0</v>
      </c>
      <c r="J4719">
        <f t="shared" si="220"/>
        <v>0</v>
      </c>
      <c r="L4719" t="str">
        <f t="shared" si="221"/>
        <v>4860HUDSON</v>
      </c>
      <c r="M4719" t="s">
        <v>5278</v>
      </c>
    </row>
    <row r="4720" spans="1:13">
      <c r="A4720" t="s">
        <v>5586</v>
      </c>
      <c r="B4720" t="s">
        <v>5605</v>
      </c>
      <c r="C4720" t="s">
        <v>111</v>
      </c>
      <c r="D4720">
        <v>3</v>
      </c>
      <c r="E4720">
        <v>0</v>
      </c>
      <c r="F4720">
        <v>0</v>
      </c>
      <c r="H4720" t="s">
        <v>103</v>
      </c>
      <c r="I4720">
        <f t="shared" si="219"/>
        <v>0</v>
      </c>
      <c r="J4720">
        <f t="shared" si="220"/>
        <v>0</v>
      </c>
      <c r="L4720" t="str">
        <f t="shared" si="221"/>
        <v>4860INNISFAIL</v>
      </c>
      <c r="M4720" t="s">
        <v>5278</v>
      </c>
    </row>
    <row r="4721" spans="1:13">
      <c r="A4721" t="s">
        <v>5586</v>
      </c>
      <c r="B4721" t="s">
        <v>5606</v>
      </c>
      <c r="C4721" t="s">
        <v>111</v>
      </c>
      <c r="D4721">
        <v>3</v>
      </c>
      <c r="E4721">
        <v>0</v>
      </c>
      <c r="F4721">
        <v>0</v>
      </c>
      <c r="H4721" t="s">
        <v>103</v>
      </c>
      <c r="I4721">
        <f t="shared" si="219"/>
        <v>0</v>
      </c>
      <c r="J4721">
        <f t="shared" si="220"/>
        <v>0</v>
      </c>
      <c r="L4721" t="str">
        <f t="shared" si="221"/>
        <v>4860INNISFAIL ESTATE</v>
      </c>
      <c r="M4721" t="s">
        <v>5278</v>
      </c>
    </row>
    <row r="4722" spans="1:13">
      <c r="A4722" t="s">
        <v>5586</v>
      </c>
      <c r="B4722" t="s">
        <v>5607</v>
      </c>
      <c r="C4722" t="s">
        <v>111</v>
      </c>
      <c r="D4722">
        <v>3</v>
      </c>
      <c r="E4722">
        <v>0</v>
      </c>
      <c r="F4722">
        <v>0</v>
      </c>
      <c r="H4722" t="s">
        <v>103</v>
      </c>
      <c r="I4722">
        <f t="shared" si="219"/>
        <v>0</v>
      </c>
      <c r="J4722">
        <f t="shared" si="220"/>
        <v>0</v>
      </c>
      <c r="L4722" t="str">
        <f t="shared" si="221"/>
        <v>4860JUBILEE HEIGHTS</v>
      </c>
      <c r="M4722" t="s">
        <v>5278</v>
      </c>
    </row>
    <row r="4723" spans="1:13">
      <c r="A4723" t="s">
        <v>5586</v>
      </c>
      <c r="B4723" t="s">
        <v>5608</v>
      </c>
      <c r="C4723" t="s">
        <v>111</v>
      </c>
      <c r="D4723">
        <v>3</v>
      </c>
      <c r="E4723">
        <v>0</v>
      </c>
      <c r="F4723">
        <v>0</v>
      </c>
      <c r="H4723" t="s">
        <v>103</v>
      </c>
      <c r="I4723">
        <f t="shared" si="219"/>
        <v>0</v>
      </c>
      <c r="J4723">
        <f t="shared" si="220"/>
        <v>0</v>
      </c>
      <c r="L4723" t="str">
        <f t="shared" si="221"/>
        <v>4860MIGHELL</v>
      </c>
      <c r="M4723" t="s">
        <v>5278</v>
      </c>
    </row>
    <row r="4724" spans="1:13">
      <c r="A4724" t="s">
        <v>5586</v>
      </c>
      <c r="B4724" t="s">
        <v>5609</v>
      </c>
      <c r="C4724" t="s">
        <v>111</v>
      </c>
      <c r="D4724">
        <v>3</v>
      </c>
      <c r="E4724">
        <v>0</v>
      </c>
      <c r="F4724">
        <v>0</v>
      </c>
      <c r="H4724" t="s">
        <v>103</v>
      </c>
      <c r="I4724">
        <f t="shared" si="219"/>
        <v>0</v>
      </c>
      <c r="J4724">
        <f t="shared" si="220"/>
        <v>0</v>
      </c>
      <c r="L4724" t="str">
        <f t="shared" si="221"/>
        <v>4860MUNDOO</v>
      </c>
      <c r="M4724" t="s">
        <v>5278</v>
      </c>
    </row>
    <row r="4725" spans="1:13">
      <c r="A4725" t="s">
        <v>5586</v>
      </c>
      <c r="B4725" t="s">
        <v>5610</v>
      </c>
      <c r="C4725" t="s">
        <v>111</v>
      </c>
      <c r="D4725">
        <v>4</v>
      </c>
      <c r="E4725">
        <v>0</v>
      </c>
      <c r="F4725">
        <v>0</v>
      </c>
      <c r="H4725" t="s">
        <v>103</v>
      </c>
      <c r="I4725">
        <f t="shared" si="219"/>
        <v>0</v>
      </c>
      <c r="J4725">
        <f t="shared" si="220"/>
        <v>0</v>
      </c>
      <c r="L4725" t="str">
        <f t="shared" si="221"/>
        <v>4860NERADA</v>
      </c>
      <c r="M4725" t="s">
        <v>5278</v>
      </c>
    </row>
    <row r="4726" spans="1:13">
      <c r="A4726" t="s">
        <v>5586</v>
      </c>
      <c r="B4726" t="s">
        <v>5611</v>
      </c>
      <c r="C4726" t="s">
        <v>111</v>
      </c>
      <c r="D4726">
        <v>4</v>
      </c>
      <c r="E4726">
        <v>0</v>
      </c>
      <c r="F4726">
        <v>0</v>
      </c>
      <c r="H4726" t="s">
        <v>103</v>
      </c>
      <c r="I4726">
        <f t="shared" si="219"/>
        <v>0</v>
      </c>
      <c r="J4726">
        <f t="shared" si="220"/>
        <v>0</v>
      </c>
      <c r="L4726" t="str">
        <f t="shared" si="221"/>
        <v>4860NJATJAN</v>
      </c>
      <c r="M4726" t="s">
        <v>5278</v>
      </c>
    </row>
    <row r="4727" spans="1:13">
      <c r="A4727" t="s">
        <v>5586</v>
      </c>
      <c r="B4727" t="s">
        <v>5612</v>
      </c>
      <c r="C4727" t="s">
        <v>111</v>
      </c>
      <c r="D4727">
        <v>3</v>
      </c>
      <c r="E4727">
        <v>0</v>
      </c>
      <c r="F4727">
        <v>0</v>
      </c>
      <c r="H4727" t="s">
        <v>103</v>
      </c>
      <c r="I4727">
        <f t="shared" si="219"/>
        <v>0</v>
      </c>
      <c r="J4727">
        <f t="shared" si="220"/>
        <v>0</v>
      </c>
      <c r="L4727" t="str">
        <f t="shared" si="221"/>
        <v>4860O'BRIENS HILL</v>
      </c>
      <c r="M4727" t="s">
        <v>5278</v>
      </c>
    </row>
    <row r="4728" spans="1:13">
      <c r="A4728" t="s">
        <v>5586</v>
      </c>
      <c r="B4728" t="s">
        <v>5613</v>
      </c>
      <c r="C4728" t="s">
        <v>111</v>
      </c>
      <c r="D4728">
        <v>4</v>
      </c>
      <c r="E4728">
        <v>0</v>
      </c>
      <c r="F4728">
        <v>0</v>
      </c>
      <c r="H4728" t="s">
        <v>103</v>
      </c>
      <c r="I4728">
        <f t="shared" si="219"/>
        <v>0</v>
      </c>
      <c r="J4728">
        <f t="shared" si="220"/>
        <v>0</v>
      </c>
      <c r="L4728" t="str">
        <f t="shared" si="221"/>
        <v>4860PALMERSTON</v>
      </c>
      <c r="M4728" t="s">
        <v>5278</v>
      </c>
    </row>
    <row r="4729" spans="1:13">
      <c r="A4729" t="s">
        <v>5586</v>
      </c>
      <c r="B4729" t="s">
        <v>5614</v>
      </c>
      <c r="C4729" t="s">
        <v>111</v>
      </c>
      <c r="D4729">
        <v>4</v>
      </c>
      <c r="E4729">
        <v>0</v>
      </c>
      <c r="F4729">
        <v>0</v>
      </c>
      <c r="H4729" t="s">
        <v>103</v>
      </c>
      <c r="I4729">
        <f t="shared" si="219"/>
        <v>0</v>
      </c>
      <c r="J4729">
        <f t="shared" si="220"/>
        <v>0</v>
      </c>
      <c r="L4729" t="str">
        <f t="shared" si="221"/>
        <v>4860PIN GIN HILL</v>
      </c>
      <c r="M4729" t="s">
        <v>5278</v>
      </c>
    </row>
    <row r="4730" spans="1:13">
      <c r="A4730" t="s">
        <v>5586</v>
      </c>
      <c r="B4730" t="s">
        <v>5615</v>
      </c>
      <c r="C4730" t="s">
        <v>111</v>
      </c>
      <c r="D4730">
        <v>3</v>
      </c>
      <c r="E4730">
        <v>0</v>
      </c>
      <c r="F4730">
        <v>0</v>
      </c>
      <c r="H4730" t="s">
        <v>103</v>
      </c>
      <c r="I4730">
        <f t="shared" si="219"/>
        <v>0</v>
      </c>
      <c r="J4730">
        <f t="shared" si="220"/>
        <v>0</v>
      </c>
      <c r="L4730" t="str">
        <f t="shared" si="221"/>
        <v>4860SOUTH INNISFAIL</v>
      </c>
      <c r="M4730" t="s">
        <v>5278</v>
      </c>
    </row>
    <row r="4731" spans="1:13">
      <c r="A4731" t="s">
        <v>5586</v>
      </c>
      <c r="B4731" t="s">
        <v>5616</v>
      </c>
      <c r="C4731" t="s">
        <v>111</v>
      </c>
      <c r="D4731">
        <v>3</v>
      </c>
      <c r="E4731">
        <v>0</v>
      </c>
      <c r="F4731">
        <v>0</v>
      </c>
      <c r="H4731" t="s">
        <v>103</v>
      </c>
      <c r="I4731">
        <f t="shared" si="219"/>
        <v>0</v>
      </c>
      <c r="J4731">
        <f t="shared" si="220"/>
        <v>0</v>
      </c>
      <c r="L4731" t="str">
        <f t="shared" si="221"/>
        <v>4860STOTERS HILL</v>
      </c>
      <c r="M4731" t="s">
        <v>5278</v>
      </c>
    </row>
    <row r="4732" spans="1:13">
      <c r="A4732" t="s">
        <v>5586</v>
      </c>
      <c r="B4732" t="s">
        <v>5617</v>
      </c>
      <c r="C4732" t="s">
        <v>111</v>
      </c>
      <c r="D4732">
        <v>3</v>
      </c>
      <c r="E4732">
        <v>0</v>
      </c>
      <c r="F4732">
        <v>0</v>
      </c>
      <c r="H4732" t="s">
        <v>103</v>
      </c>
      <c r="I4732">
        <f t="shared" si="219"/>
        <v>0</v>
      </c>
      <c r="J4732">
        <f t="shared" si="220"/>
        <v>0</v>
      </c>
      <c r="L4732" t="str">
        <f t="shared" si="221"/>
        <v>4860SUNDOWN</v>
      </c>
      <c r="M4732" t="s">
        <v>5278</v>
      </c>
    </row>
    <row r="4733" spans="1:13">
      <c r="A4733" t="s">
        <v>5586</v>
      </c>
      <c r="B4733" t="s">
        <v>5618</v>
      </c>
      <c r="C4733" t="s">
        <v>111</v>
      </c>
      <c r="D4733">
        <v>4</v>
      </c>
      <c r="E4733">
        <v>0</v>
      </c>
      <c r="F4733">
        <v>0</v>
      </c>
      <c r="H4733" t="s">
        <v>103</v>
      </c>
      <c r="I4733">
        <f t="shared" si="219"/>
        <v>0</v>
      </c>
      <c r="J4733">
        <f t="shared" si="220"/>
        <v>0</v>
      </c>
      <c r="L4733" t="str">
        <f t="shared" si="221"/>
        <v>4860UPPER DARADGEE</v>
      </c>
      <c r="M4733" t="s">
        <v>5278</v>
      </c>
    </row>
    <row r="4734" spans="1:13">
      <c r="A4734" t="s">
        <v>5586</v>
      </c>
      <c r="B4734" t="s">
        <v>5619</v>
      </c>
      <c r="C4734" t="s">
        <v>111</v>
      </c>
      <c r="D4734">
        <v>4</v>
      </c>
      <c r="E4734">
        <v>0</v>
      </c>
      <c r="F4734">
        <v>0</v>
      </c>
      <c r="H4734" t="s">
        <v>103</v>
      </c>
      <c r="I4734">
        <f t="shared" si="219"/>
        <v>0</v>
      </c>
      <c r="J4734">
        <f t="shared" si="220"/>
        <v>0</v>
      </c>
      <c r="L4734" t="str">
        <f t="shared" si="221"/>
        <v>4860VASA VIEWS</v>
      </c>
      <c r="M4734" t="s">
        <v>5278</v>
      </c>
    </row>
    <row r="4735" spans="1:13">
      <c r="A4735" t="s">
        <v>5586</v>
      </c>
      <c r="B4735" t="s">
        <v>5620</v>
      </c>
      <c r="C4735" t="s">
        <v>111</v>
      </c>
      <c r="D4735">
        <v>4</v>
      </c>
      <c r="E4735">
        <v>0</v>
      </c>
      <c r="F4735">
        <v>0</v>
      </c>
      <c r="H4735" t="s">
        <v>103</v>
      </c>
      <c r="I4735">
        <f t="shared" si="219"/>
        <v>0</v>
      </c>
      <c r="J4735">
        <f t="shared" si="220"/>
        <v>0</v>
      </c>
      <c r="L4735" t="str">
        <f t="shared" si="221"/>
        <v>4860WANJURU</v>
      </c>
      <c r="M4735" t="s">
        <v>5278</v>
      </c>
    </row>
    <row r="4736" spans="1:13">
      <c r="A4736" t="s">
        <v>5586</v>
      </c>
      <c r="B4736" t="s">
        <v>5621</v>
      </c>
      <c r="C4736" t="s">
        <v>111</v>
      </c>
      <c r="D4736">
        <v>3</v>
      </c>
      <c r="E4736">
        <v>0</v>
      </c>
      <c r="F4736">
        <v>0</v>
      </c>
      <c r="H4736" t="s">
        <v>103</v>
      </c>
      <c r="I4736">
        <f t="shared" si="219"/>
        <v>0</v>
      </c>
      <c r="J4736">
        <f t="shared" si="220"/>
        <v>0</v>
      </c>
      <c r="L4736" t="str">
        <f t="shared" si="221"/>
        <v>4860WEBB</v>
      </c>
      <c r="M4736" t="s">
        <v>5278</v>
      </c>
    </row>
    <row r="4737" spans="1:13">
      <c r="A4737" t="s">
        <v>5586</v>
      </c>
      <c r="B4737" t="s">
        <v>5622</v>
      </c>
      <c r="C4737" t="s">
        <v>111</v>
      </c>
      <c r="D4737">
        <v>4</v>
      </c>
      <c r="E4737">
        <v>0</v>
      </c>
      <c r="F4737">
        <v>0</v>
      </c>
      <c r="H4737" t="s">
        <v>103</v>
      </c>
      <c r="I4737">
        <f t="shared" si="219"/>
        <v>0</v>
      </c>
      <c r="J4737">
        <f t="shared" si="220"/>
        <v>0</v>
      </c>
      <c r="L4737" t="str">
        <f t="shared" si="221"/>
        <v>4860WOOROONOORAN</v>
      </c>
      <c r="M4737" t="s">
        <v>5278</v>
      </c>
    </row>
    <row r="4738" spans="1:13">
      <c r="A4738" t="s">
        <v>5623</v>
      </c>
      <c r="B4738" t="s">
        <v>5624</v>
      </c>
      <c r="C4738" t="s">
        <v>111</v>
      </c>
      <c r="D4738">
        <v>4</v>
      </c>
      <c r="E4738">
        <v>0</v>
      </c>
      <c r="F4738">
        <v>0</v>
      </c>
      <c r="H4738" t="s">
        <v>103</v>
      </c>
      <c r="I4738">
        <f t="shared" ref="I4738:I4801" si="222">IF(ISERROR(VLOOKUP(A4738,SelPostCode,1,FALSE)),0,1)</f>
        <v>0</v>
      </c>
      <c r="J4738">
        <f t="shared" ref="J4738:J4801" si="223">IF(I4738=0,0,IF(ISERROR(VLOOKUP(B4738,SelSuburb,1,FALSE)),0,1))</f>
        <v>0</v>
      </c>
      <c r="L4738" t="str">
        <f t="shared" ref="L4738:L4801" si="224">CONCATENATE(A4738,B4738)</f>
        <v>4859NGATJAN</v>
      </c>
      <c r="M4738" t="s">
        <v>5278</v>
      </c>
    </row>
    <row r="4739" spans="1:13">
      <c r="A4739" t="s">
        <v>5623</v>
      </c>
      <c r="B4739" t="s">
        <v>5625</v>
      </c>
      <c r="C4739" t="s">
        <v>111</v>
      </c>
      <c r="D4739">
        <v>4</v>
      </c>
      <c r="E4739">
        <v>0</v>
      </c>
      <c r="F4739">
        <v>0</v>
      </c>
      <c r="H4739" t="s">
        <v>103</v>
      </c>
      <c r="I4739">
        <f t="shared" si="222"/>
        <v>0</v>
      </c>
      <c r="J4739">
        <f t="shared" si="223"/>
        <v>0</v>
      </c>
      <c r="L4739" t="str">
        <f t="shared" si="224"/>
        <v>4859SOUTH JOHNSTONE</v>
      </c>
      <c r="M4739" t="s">
        <v>5278</v>
      </c>
    </row>
    <row r="4740" spans="1:13">
      <c r="A4740" t="s">
        <v>5626</v>
      </c>
      <c r="B4740" t="s">
        <v>5627</v>
      </c>
      <c r="C4740" t="s">
        <v>111</v>
      </c>
      <c r="D4740">
        <v>4</v>
      </c>
      <c r="E4740">
        <v>0</v>
      </c>
      <c r="F4740">
        <v>0</v>
      </c>
      <c r="H4740" t="s">
        <v>103</v>
      </c>
      <c r="I4740">
        <f t="shared" si="222"/>
        <v>0</v>
      </c>
      <c r="J4740">
        <f t="shared" si="223"/>
        <v>0</v>
      </c>
      <c r="L4740" t="str">
        <f t="shared" si="224"/>
        <v>4858COMOON LOOP</v>
      </c>
      <c r="M4740" t="s">
        <v>5278</v>
      </c>
    </row>
    <row r="4741" spans="1:13">
      <c r="A4741" t="s">
        <v>5626</v>
      </c>
      <c r="B4741" t="s">
        <v>5628</v>
      </c>
      <c r="C4741" t="s">
        <v>111</v>
      </c>
      <c r="D4741">
        <v>4</v>
      </c>
      <c r="E4741">
        <v>0</v>
      </c>
      <c r="F4741">
        <v>0</v>
      </c>
      <c r="H4741" t="s">
        <v>103</v>
      </c>
      <c r="I4741">
        <f t="shared" si="222"/>
        <v>0</v>
      </c>
      <c r="J4741">
        <f t="shared" si="223"/>
        <v>0</v>
      </c>
      <c r="L4741" t="str">
        <f t="shared" si="224"/>
        <v>4858ETTY BAY</v>
      </c>
      <c r="M4741" t="s">
        <v>5278</v>
      </c>
    </row>
    <row r="4742" spans="1:13">
      <c r="A4742" t="s">
        <v>5626</v>
      </c>
      <c r="B4742" t="s">
        <v>5629</v>
      </c>
      <c r="C4742" t="s">
        <v>111</v>
      </c>
      <c r="D4742">
        <v>4</v>
      </c>
      <c r="E4742">
        <v>0</v>
      </c>
      <c r="F4742">
        <v>0</v>
      </c>
      <c r="H4742" t="s">
        <v>103</v>
      </c>
      <c r="I4742">
        <f t="shared" si="222"/>
        <v>0</v>
      </c>
      <c r="J4742">
        <f t="shared" si="223"/>
        <v>0</v>
      </c>
      <c r="L4742" t="str">
        <f t="shared" si="224"/>
        <v>4858MARTYVILLE</v>
      </c>
      <c r="M4742" t="s">
        <v>5278</v>
      </c>
    </row>
    <row r="4743" spans="1:13">
      <c r="A4743" t="s">
        <v>5626</v>
      </c>
      <c r="B4743" t="s">
        <v>5630</v>
      </c>
      <c r="C4743" t="s">
        <v>111</v>
      </c>
      <c r="D4743">
        <v>4</v>
      </c>
      <c r="E4743">
        <v>0</v>
      </c>
      <c r="F4743">
        <v>0</v>
      </c>
      <c r="H4743" t="s">
        <v>103</v>
      </c>
      <c r="I4743">
        <f t="shared" si="222"/>
        <v>0</v>
      </c>
      <c r="J4743">
        <f t="shared" si="223"/>
        <v>0</v>
      </c>
      <c r="L4743" t="str">
        <f t="shared" si="224"/>
        <v>4858MOURILYAN</v>
      </c>
      <c r="M4743" t="s">
        <v>5278</v>
      </c>
    </row>
    <row r="4744" spans="1:13">
      <c r="A4744" t="s">
        <v>5626</v>
      </c>
      <c r="B4744" t="s">
        <v>5631</v>
      </c>
      <c r="C4744" t="s">
        <v>111</v>
      </c>
      <c r="D4744">
        <v>4</v>
      </c>
      <c r="E4744">
        <v>0</v>
      </c>
      <c r="F4744">
        <v>0</v>
      </c>
      <c r="H4744" t="s">
        <v>103</v>
      </c>
      <c r="I4744">
        <f t="shared" si="222"/>
        <v>0</v>
      </c>
      <c r="J4744">
        <f t="shared" si="223"/>
        <v>0</v>
      </c>
      <c r="L4744" t="str">
        <f t="shared" si="224"/>
        <v>4858MOURILYAN HARBOUR</v>
      </c>
      <c r="M4744" t="s">
        <v>5278</v>
      </c>
    </row>
    <row r="4745" spans="1:13">
      <c r="A4745" t="s">
        <v>5626</v>
      </c>
      <c r="B4745" t="s">
        <v>5632</v>
      </c>
      <c r="C4745" t="s">
        <v>111</v>
      </c>
      <c r="D4745">
        <v>4</v>
      </c>
      <c r="E4745">
        <v>0</v>
      </c>
      <c r="F4745">
        <v>0</v>
      </c>
      <c r="H4745" t="s">
        <v>103</v>
      </c>
      <c r="I4745">
        <f t="shared" si="222"/>
        <v>0</v>
      </c>
      <c r="J4745">
        <f t="shared" si="223"/>
        <v>0</v>
      </c>
      <c r="L4745" t="str">
        <f t="shared" si="224"/>
        <v>4858NEW HARBOURLINE</v>
      </c>
      <c r="M4745" t="s">
        <v>5278</v>
      </c>
    </row>
    <row r="4746" spans="1:13">
      <c r="A4746" t="s">
        <v>5633</v>
      </c>
      <c r="B4746" t="s">
        <v>5634</v>
      </c>
      <c r="C4746" t="s">
        <v>111</v>
      </c>
      <c r="D4746">
        <v>4</v>
      </c>
      <c r="E4746">
        <v>0</v>
      </c>
      <c r="F4746">
        <v>0</v>
      </c>
      <c r="H4746" t="s">
        <v>103</v>
      </c>
      <c r="I4746">
        <f t="shared" si="222"/>
        <v>0</v>
      </c>
      <c r="J4746">
        <f t="shared" si="223"/>
        <v>0</v>
      </c>
      <c r="L4746" t="str">
        <f t="shared" si="224"/>
        <v>4857SILKWOOD EAST</v>
      </c>
      <c r="M4746" t="s">
        <v>5278</v>
      </c>
    </row>
    <row r="4747" spans="1:13">
      <c r="A4747" t="s">
        <v>5635</v>
      </c>
      <c r="B4747" t="s">
        <v>5636</v>
      </c>
      <c r="C4747" t="s">
        <v>111</v>
      </c>
      <c r="D4747">
        <v>4</v>
      </c>
      <c r="E4747">
        <v>0</v>
      </c>
      <c r="F4747">
        <v>0</v>
      </c>
      <c r="H4747" t="s">
        <v>103</v>
      </c>
      <c r="I4747">
        <f t="shared" si="222"/>
        <v>0</v>
      </c>
      <c r="J4747">
        <f t="shared" si="223"/>
        <v>0</v>
      </c>
      <c r="L4747" t="str">
        <f t="shared" si="224"/>
        <v>4856GOOLBOO</v>
      </c>
      <c r="M4747" t="s">
        <v>5278</v>
      </c>
    </row>
    <row r="4748" spans="1:13">
      <c r="A4748" t="s">
        <v>5635</v>
      </c>
      <c r="B4748" t="s">
        <v>5637</v>
      </c>
      <c r="C4748" t="s">
        <v>111</v>
      </c>
      <c r="D4748">
        <v>4</v>
      </c>
      <c r="E4748">
        <v>0</v>
      </c>
      <c r="F4748">
        <v>0</v>
      </c>
      <c r="H4748" t="s">
        <v>103</v>
      </c>
      <c r="I4748">
        <f t="shared" si="222"/>
        <v>0</v>
      </c>
      <c r="J4748">
        <f t="shared" si="223"/>
        <v>0</v>
      </c>
      <c r="L4748" t="str">
        <f t="shared" si="224"/>
        <v>4856JAPOONVALE</v>
      </c>
      <c r="M4748" t="s">
        <v>5278</v>
      </c>
    </row>
    <row r="4749" spans="1:13">
      <c r="A4749" t="s">
        <v>5635</v>
      </c>
      <c r="B4749" t="s">
        <v>5638</v>
      </c>
      <c r="C4749" t="s">
        <v>111</v>
      </c>
      <c r="D4749">
        <v>4</v>
      </c>
      <c r="E4749">
        <v>0</v>
      </c>
      <c r="F4749">
        <v>0</v>
      </c>
      <c r="H4749" t="s">
        <v>103</v>
      </c>
      <c r="I4749">
        <f t="shared" si="222"/>
        <v>0</v>
      </c>
      <c r="J4749">
        <f t="shared" si="223"/>
        <v>0</v>
      </c>
      <c r="L4749" t="str">
        <f t="shared" si="224"/>
        <v>4856MCCUTCHEON</v>
      </c>
      <c r="M4749" t="s">
        <v>5278</v>
      </c>
    </row>
    <row r="4750" spans="1:13">
      <c r="A4750" t="s">
        <v>5635</v>
      </c>
      <c r="B4750" t="s">
        <v>5639</v>
      </c>
      <c r="C4750" t="s">
        <v>111</v>
      </c>
      <c r="D4750">
        <v>4</v>
      </c>
      <c r="E4750">
        <v>0</v>
      </c>
      <c r="F4750">
        <v>0</v>
      </c>
      <c r="H4750" t="s">
        <v>103</v>
      </c>
      <c r="I4750">
        <f t="shared" si="222"/>
        <v>0</v>
      </c>
      <c r="J4750">
        <f t="shared" si="223"/>
        <v>0</v>
      </c>
      <c r="L4750" t="str">
        <f t="shared" si="224"/>
        <v>4856SILKWOOD</v>
      </c>
      <c r="M4750" t="s">
        <v>5278</v>
      </c>
    </row>
    <row r="4751" spans="1:13">
      <c r="A4751" t="s">
        <v>5635</v>
      </c>
      <c r="B4751" t="s">
        <v>5640</v>
      </c>
      <c r="C4751" t="s">
        <v>111</v>
      </c>
      <c r="D4751">
        <v>4</v>
      </c>
      <c r="E4751">
        <v>0</v>
      </c>
      <c r="F4751">
        <v>0</v>
      </c>
      <c r="H4751" t="s">
        <v>103</v>
      </c>
      <c r="I4751">
        <f t="shared" si="222"/>
        <v>0</v>
      </c>
      <c r="J4751">
        <f t="shared" si="223"/>
        <v>0</v>
      </c>
      <c r="L4751" t="str">
        <f t="shared" si="224"/>
        <v>4856WALTER LEVER ESTATE</v>
      </c>
      <c r="M4751" t="s">
        <v>5278</v>
      </c>
    </row>
    <row r="4752" spans="1:13">
      <c r="A4752" t="s">
        <v>5641</v>
      </c>
      <c r="B4752" t="s">
        <v>5642</v>
      </c>
      <c r="C4752" t="s">
        <v>111</v>
      </c>
      <c r="D4752">
        <v>4</v>
      </c>
      <c r="E4752">
        <v>0</v>
      </c>
      <c r="F4752">
        <v>0</v>
      </c>
      <c r="H4752" t="s">
        <v>103</v>
      </c>
      <c r="I4752">
        <f t="shared" si="222"/>
        <v>0</v>
      </c>
      <c r="J4752">
        <f t="shared" si="223"/>
        <v>0</v>
      </c>
      <c r="L4752" t="str">
        <f t="shared" si="224"/>
        <v>4855DAVESON</v>
      </c>
      <c r="M4752" t="s">
        <v>5278</v>
      </c>
    </row>
    <row r="4753" spans="1:13">
      <c r="A4753" t="s">
        <v>5641</v>
      </c>
      <c r="B4753" t="s">
        <v>5643</v>
      </c>
      <c r="C4753" t="s">
        <v>111</v>
      </c>
      <c r="D4753">
        <v>4</v>
      </c>
      <c r="E4753">
        <v>0</v>
      </c>
      <c r="F4753">
        <v>0</v>
      </c>
      <c r="H4753" t="s">
        <v>103</v>
      </c>
      <c r="I4753">
        <f t="shared" si="222"/>
        <v>0</v>
      </c>
      <c r="J4753">
        <f t="shared" si="223"/>
        <v>0</v>
      </c>
      <c r="L4753" t="str">
        <f t="shared" si="224"/>
        <v>4855EL ARISH</v>
      </c>
      <c r="M4753" t="s">
        <v>5278</v>
      </c>
    </row>
    <row r="4754" spans="1:13">
      <c r="A4754" t="s">
        <v>5641</v>
      </c>
      <c r="B4754" t="s">
        <v>5644</v>
      </c>
      <c r="C4754" t="s">
        <v>111</v>
      </c>
      <c r="D4754">
        <v>4</v>
      </c>
      <c r="E4754">
        <v>0</v>
      </c>
      <c r="F4754">
        <v>0</v>
      </c>
      <c r="H4754" t="s">
        <v>103</v>
      </c>
      <c r="I4754">
        <f t="shared" si="222"/>
        <v>0</v>
      </c>
      <c r="J4754">
        <f t="shared" si="223"/>
        <v>0</v>
      </c>
      <c r="L4754" t="str">
        <f t="shared" si="224"/>
        <v>4855FRIDAY POCKET</v>
      </c>
      <c r="M4754" t="s">
        <v>5278</v>
      </c>
    </row>
    <row r="4755" spans="1:13">
      <c r="A4755" t="s">
        <v>5641</v>
      </c>
      <c r="B4755" t="s">
        <v>5645</v>
      </c>
      <c r="C4755" t="s">
        <v>111</v>
      </c>
      <c r="D4755">
        <v>4</v>
      </c>
      <c r="E4755">
        <v>0</v>
      </c>
      <c r="F4755">
        <v>0</v>
      </c>
      <c r="H4755" t="s">
        <v>103</v>
      </c>
      <c r="I4755">
        <f t="shared" si="222"/>
        <v>0</v>
      </c>
      <c r="J4755">
        <f t="shared" si="223"/>
        <v>0</v>
      </c>
      <c r="L4755" t="str">
        <f t="shared" si="224"/>
        <v>4855GRANADILLA</v>
      </c>
      <c r="M4755" t="s">
        <v>5278</v>
      </c>
    </row>
    <row r="4756" spans="1:13">
      <c r="A4756" t="s">
        <v>5641</v>
      </c>
      <c r="B4756" t="s">
        <v>5646</v>
      </c>
      <c r="C4756" t="s">
        <v>111</v>
      </c>
      <c r="D4756">
        <v>4</v>
      </c>
      <c r="E4756">
        <v>0</v>
      </c>
      <c r="F4756">
        <v>0</v>
      </c>
      <c r="H4756" t="s">
        <v>103</v>
      </c>
      <c r="I4756">
        <f t="shared" si="222"/>
        <v>0</v>
      </c>
      <c r="J4756">
        <f t="shared" si="223"/>
        <v>0</v>
      </c>
      <c r="L4756" t="str">
        <f t="shared" si="224"/>
        <v>4855JAFFA</v>
      </c>
      <c r="M4756" t="s">
        <v>5278</v>
      </c>
    </row>
    <row r="4757" spans="1:13">
      <c r="A4757" t="s">
        <v>5641</v>
      </c>
      <c r="B4757" t="s">
        <v>5647</v>
      </c>
      <c r="C4757" t="s">
        <v>111</v>
      </c>
      <c r="D4757">
        <v>4</v>
      </c>
      <c r="E4757">
        <v>0</v>
      </c>
      <c r="F4757">
        <v>0</v>
      </c>
      <c r="H4757" t="s">
        <v>103</v>
      </c>
      <c r="I4757">
        <f t="shared" si="222"/>
        <v>0</v>
      </c>
      <c r="J4757">
        <f t="shared" si="223"/>
        <v>0</v>
      </c>
      <c r="L4757" t="str">
        <f t="shared" si="224"/>
        <v>4855MAADI</v>
      </c>
      <c r="M4757" t="s">
        <v>5278</v>
      </c>
    </row>
    <row r="4758" spans="1:13">
      <c r="A4758" t="s">
        <v>5641</v>
      </c>
      <c r="B4758" t="s">
        <v>5648</v>
      </c>
      <c r="C4758" t="s">
        <v>111</v>
      </c>
      <c r="D4758">
        <v>4</v>
      </c>
      <c r="E4758">
        <v>0</v>
      </c>
      <c r="F4758">
        <v>0</v>
      </c>
      <c r="H4758" t="s">
        <v>103</v>
      </c>
      <c r="I4758">
        <f t="shared" si="222"/>
        <v>0</v>
      </c>
      <c r="J4758">
        <f t="shared" si="223"/>
        <v>0</v>
      </c>
      <c r="L4758" t="str">
        <f t="shared" si="224"/>
        <v>4855MARIA CREEKS</v>
      </c>
      <c r="M4758" t="s">
        <v>5278</v>
      </c>
    </row>
    <row r="4759" spans="1:13">
      <c r="A4759" t="s">
        <v>5641</v>
      </c>
      <c r="B4759" t="s">
        <v>5649</v>
      </c>
      <c r="C4759" t="s">
        <v>111</v>
      </c>
      <c r="D4759">
        <v>4</v>
      </c>
      <c r="E4759">
        <v>0</v>
      </c>
      <c r="F4759">
        <v>0</v>
      </c>
      <c r="H4759" t="s">
        <v>103</v>
      </c>
      <c r="I4759">
        <f t="shared" si="222"/>
        <v>0</v>
      </c>
      <c r="J4759">
        <f t="shared" si="223"/>
        <v>0</v>
      </c>
      <c r="L4759" t="str">
        <f t="shared" si="224"/>
        <v>4855SHELL POCKET</v>
      </c>
      <c r="M4759" t="s">
        <v>5278</v>
      </c>
    </row>
    <row r="4760" spans="1:13">
      <c r="A4760" t="s">
        <v>5650</v>
      </c>
      <c r="B4760" t="s">
        <v>5651</v>
      </c>
      <c r="C4760" t="s">
        <v>111</v>
      </c>
      <c r="D4760">
        <v>4</v>
      </c>
      <c r="E4760">
        <v>0</v>
      </c>
      <c r="F4760">
        <v>0</v>
      </c>
      <c r="H4760" t="s">
        <v>103</v>
      </c>
      <c r="I4760">
        <f t="shared" si="222"/>
        <v>0</v>
      </c>
      <c r="J4760">
        <f t="shared" si="223"/>
        <v>0</v>
      </c>
      <c r="L4760" t="str">
        <f t="shared" si="224"/>
        <v>4854BILYANA</v>
      </c>
      <c r="M4760" t="s">
        <v>5278</v>
      </c>
    </row>
    <row r="4761" spans="1:13">
      <c r="A4761" t="s">
        <v>5650</v>
      </c>
      <c r="B4761" t="s">
        <v>5652</v>
      </c>
      <c r="C4761" t="s">
        <v>111</v>
      </c>
      <c r="D4761">
        <v>4</v>
      </c>
      <c r="E4761">
        <v>0</v>
      </c>
      <c r="F4761">
        <v>0</v>
      </c>
      <c r="H4761" t="s">
        <v>103</v>
      </c>
      <c r="I4761">
        <f t="shared" si="222"/>
        <v>0</v>
      </c>
      <c r="J4761">
        <f t="shared" si="223"/>
        <v>0</v>
      </c>
      <c r="L4761" t="str">
        <f t="shared" si="224"/>
        <v>4854BIRKALLA</v>
      </c>
      <c r="M4761" t="s">
        <v>5278</v>
      </c>
    </row>
    <row r="4762" spans="1:13">
      <c r="A4762" t="s">
        <v>5650</v>
      </c>
      <c r="B4762" t="s">
        <v>5653</v>
      </c>
      <c r="C4762" t="s">
        <v>111</v>
      </c>
      <c r="D4762">
        <v>4</v>
      </c>
      <c r="E4762">
        <v>0</v>
      </c>
      <c r="F4762">
        <v>0</v>
      </c>
      <c r="H4762" t="s">
        <v>103</v>
      </c>
      <c r="I4762">
        <f t="shared" si="222"/>
        <v>0</v>
      </c>
      <c r="J4762">
        <f t="shared" si="223"/>
        <v>0</v>
      </c>
      <c r="L4762" t="str">
        <f t="shared" si="224"/>
        <v>4854BULGUN</v>
      </c>
      <c r="M4762" t="s">
        <v>5278</v>
      </c>
    </row>
    <row r="4763" spans="1:13">
      <c r="A4763" t="s">
        <v>5650</v>
      </c>
      <c r="B4763" t="s">
        <v>5654</v>
      </c>
      <c r="C4763" t="s">
        <v>111</v>
      </c>
      <c r="D4763">
        <v>4</v>
      </c>
      <c r="E4763">
        <v>0</v>
      </c>
      <c r="F4763">
        <v>0</v>
      </c>
      <c r="H4763" t="s">
        <v>103</v>
      </c>
      <c r="I4763">
        <f t="shared" si="222"/>
        <v>0</v>
      </c>
      <c r="J4763">
        <f t="shared" si="223"/>
        <v>0</v>
      </c>
      <c r="L4763" t="str">
        <f t="shared" si="224"/>
        <v>4854CARDSTONE</v>
      </c>
      <c r="M4763" t="s">
        <v>5278</v>
      </c>
    </row>
    <row r="4764" spans="1:13">
      <c r="A4764" t="s">
        <v>5650</v>
      </c>
      <c r="B4764" t="s">
        <v>5655</v>
      </c>
      <c r="C4764" t="s">
        <v>111</v>
      </c>
      <c r="D4764">
        <v>4</v>
      </c>
      <c r="E4764">
        <v>0</v>
      </c>
      <c r="F4764">
        <v>0</v>
      </c>
      <c r="H4764" t="s">
        <v>103</v>
      </c>
      <c r="I4764">
        <f t="shared" si="222"/>
        <v>0</v>
      </c>
      <c r="J4764">
        <f t="shared" si="223"/>
        <v>0</v>
      </c>
      <c r="L4764" t="str">
        <f t="shared" si="224"/>
        <v>4854DINGO POCKET</v>
      </c>
      <c r="M4764" t="s">
        <v>5278</v>
      </c>
    </row>
    <row r="4765" spans="1:13">
      <c r="A4765" t="s">
        <v>5650</v>
      </c>
      <c r="B4765" t="s">
        <v>5656</v>
      </c>
      <c r="C4765" t="s">
        <v>111</v>
      </c>
      <c r="D4765">
        <v>4</v>
      </c>
      <c r="E4765">
        <v>0</v>
      </c>
      <c r="F4765">
        <v>0</v>
      </c>
      <c r="H4765" t="s">
        <v>103</v>
      </c>
      <c r="I4765">
        <f t="shared" si="222"/>
        <v>0</v>
      </c>
      <c r="J4765">
        <f t="shared" si="223"/>
        <v>0</v>
      </c>
      <c r="L4765" t="str">
        <f t="shared" si="224"/>
        <v>4854DJARAWONG</v>
      </c>
      <c r="M4765" t="s">
        <v>5278</v>
      </c>
    </row>
    <row r="4766" spans="1:13">
      <c r="A4766" t="s">
        <v>5650</v>
      </c>
      <c r="B4766" t="s">
        <v>5657</v>
      </c>
      <c r="C4766" t="s">
        <v>111</v>
      </c>
      <c r="D4766">
        <v>4</v>
      </c>
      <c r="E4766">
        <v>0</v>
      </c>
      <c r="F4766">
        <v>0</v>
      </c>
      <c r="H4766" t="s">
        <v>103</v>
      </c>
      <c r="I4766">
        <f t="shared" si="222"/>
        <v>0</v>
      </c>
      <c r="J4766">
        <f t="shared" si="223"/>
        <v>0</v>
      </c>
      <c r="L4766" t="str">
        <f t="shared" si="224"/>
        <v>4854EAST FELUGA</v>
      </c>
      <c r="M4766" t="s">
        <v>5278</v>
      </c>
    </row>
    <row r="4767" spans="1:13">
      <c r="A4767" t="s">
        <v>5650</v>
      </c>
      <c r="B4767" t="s">
        <v>5658</v>
      </c>
      <c r="C4767" t="s">
        <v>111</v>
      </c>
      <c r="D4767">
        <v>4</v>
      </c>
      <c r="E4767">
        <v>0</v>
      </c>
      <c r="F4767">
        <v>0</v>
      </c>
      <c r="H4767" t="s">
        <v>103</v>
      </c>
      <c r="I4767">
        <f t="shared" si="222"/>
        <v>0</v>
      </c>
      <c r="J4767">
        <f t="shared" si="223"/>
        <v>0</v>
      </c>
      <c r="L4767" t="str">
        <f t="shared" si="224"/>
        <v>4854EURAMO</v>
      </c>
      <c r="M4767" t="s">
        <v>5278</v>
      </c>
    </row>
    <row r="4768" spans="1:13">
      <c r="A4768" t="s">
        <v>5650</v>
      </c>
      <c r="B4768" t="s">
        <v>5659</v>
      </c>
      <c r="C4768" t="s">
        <v>111</v>
      </c>
      <c r="D4768">
        <v>4</v>
      </c>
      <c r="E4768">
        <v>0</v>
      </c>
      <c r="F4768">
        <v>0</v>
      </c>
      <c r="H4768" t="s">
        <v>103</v>
      </c>
      <c r="I4768">
        <f t="shared" si="222"/>
        <v>0</v>
      </c>
      <c r="J4768">
        <f t="shared" si="223"/>
        <v>0</v>
      </c>
      <c r="L4768" t="str">
        <f t="shared" si="224"/>
        <v>4854FELUGA</v>
      </c>
      <c r="M4768" t="s">
        <v>5278</v>
      </c>
    </row>
    <row r="4769" spans="1:13">
      <c r="A4769" t="s">
        <v>5650</v>
      </c>
      <c r="B4769" t="s">
        <v>5660</v>
      </c>
      <c r="C4769" t="s">
        <v>111</v>
      </c>
      <c r="D4769">
        <v>4</v>
      </c>
      <c r="E4769">
        <v>0</v>
      </c>
      <c r="F4769">
        <v>0</v>
      </c>
      <c r="H4769" t="s">
        <v>103</v>
      </c>
      <c r="I4769">
        <f t="shared" si="222"/>
        <v>0</v>
      </c>
      <c r="J4769">
        <f t="shared" si="223"/>
        <v>0</v>
      </c>
      <c r="L4769" t="str">
        <f t="shared" si="224"/>
        <v>4854HULL HEADS</v>
      </c>
      <c r="M4769" t="s">
        <v>5278</v>
      </c>
    </row>
    <row r="4770" spans="1:13">
      <c r="A4770" t="s">
        <v>5650</v>
      </c>
      <c r="B4770" t="s">
        <v>5661</v>
      </c>
      <c r="C4770" t="s">
        <v>111</v>
      </c>
      <c r="D4770">
        <v>4</v>
      </c>
      <c r="E4770">
        <v>0</v>
      </c>
      <c r="F4770">
        <v>0</v>
      </c>
      <c r="H4770" t="s">
        <v>103</v>
      </c>
      <c r="I4770">
        <f t="shared" si="222"/>
        <v>0</v>
      </c>
      <c r="J4770">
        <f t="shared" si="223"/>
        <v>0</v>
      </c>
      <c r="L4770" t="str">
        <f t="shared" si="224"/>
        <v>4854JARRA CREEK</v>
      </c>
      <c r="M4770" t="s">
        <v>5278</v>
      </c>
    </row>
    <row r="4771" spans="1:13">
      <c r="A4771" t="s">
        <v>5650</v>
      </c>
      <c r="B4771" t="s">
        <v>5662</v>
      </c>
      <c r="C4771" t="s">
        <v>111</v>
      </c>
      <c r="D4771">
        <v>4</v>
      </c>
      <c r="E4771">
        <v>0</v>
      </c>
      <c r="F4771">
        <v>0</v>
      </c>
      <c r="H4771" t="s">
        <v>103</v>
      </c>
      <c r="I4771">
        <f t="shared" si="222"/>
        <v>0</v>
      </c>
      <c r="J4771">
        <f t="shared" si="223"/>
        <v>0</v>
      </c>
      <c r="L4771" t="str">
        <f t="shared" si="224"/>
        <v>4854KOOROOMOOL</v>
      </c>
      <c r="M4771" t="s">
        <v>5278</v>
      </c>
    </row>
    <row r="4772" spans="1:13">
      <c r="A4772" t="s">
        <v>5650</v>
      </c>
      <c r="B4772" t="s">
        <v>5663</v>
      </c>
      <c r="C4772" t="s">
        <v>111</v>
      </c>
      <c r="D4772">
        <v>4</v>
      </c>
      <c r="E4772">
        <v>0</v>
      </c>
      <c r="F4772">
        <v>0</v>
      </c>
      <c r="H4772" t="s">
        <v>103</v>
      </c>
      <c r="I4772">
        <f t="shared" si="222"/>
        <v>0</v>
      </c>
      <c r="J4772">
        <f t="shared" si="223"/>
        <v>0</v>
      </c>
      <c r="L4772" t="str">
        <f t="shared" si="224"/>
        <v>4854LOWER TULLY</v>
      </c>
      <c r="M4772" t="s">
        <v>5278</v>
      </c>
    </row>
    <row r="4773" spans="1:13">
      <c r="A4773" t="s">
        <v>5650</v>
      </c>
      <c r="B4773" t="s">
        <v>5664</v>
      </c>
      <c r="C4773" t="s">
        <v>111</v>
      </c>
      <c r="D4773">
        <v>4</v>
      </c>
      <c r="E4773">
        <v>0</v>
      </c>
      <c r="F4773">
        <v>0</v>
      </c>
      <c r="H4773" t="s">
        <v>103</v>
      </c>
      <c r="I4773">
        <f t="shared" si="222"/>
        <v>0</v>
      </c>
      <c r="J4773">
        <f t="shared" si="223"/>
        <v>0</v>
      </c>
      <c r="L4773" t="str">
        <f t="shared" si="224"/>
        <v>4854MERRYBURN</v>
      </c>
      <c r="M4773" t="s">
        <v>5278</v>
      </c>
    </row>
    <row r="4774" spans="1:13">
      <c r="A4774" t="s">
        <v>5650</v>
      </c>
      <c r="B4774" t="s">
        <v>5665</v>
      </c>
      <c r="C4774" t="s">
        <v>111</v>
      </c>
      <c r="D4774">
        <v>4</v>
      </c>
      <c r="E4774">
        <v>0</v>
      </c>
      <c r="F4774">
        <v>0</v>
      </c>
      <c r="H4774" t="s">
        <v>103</v>
      </c>
      <c r="I4774">
        <f t="shared" si="222"/>
        <v>0</v>
      </c>
      <c r="J4774">
        <f t="shared" si="223"/>
        <v>0</v>
      </c>
      <c r="L4774" t="str">
        <f t="shared" si="224"/>
        <v>4854MIDGENOO</v>
      </c>
      <c r="M4774" t="s">
        <v>5278</v>
      </c>
    </row>
    <row r="4775" spans="1:13">
      <c r="A4775" t="s">
        <v>5650</v>
      </c>
      <c r="B4775" t="s">
        <v>5666</v>
      </c>
      <c r="C4775" t="s">
        <v>111</v>
      </c>
      <c r="D4775">
        <v>4</v>
      </c>
      <c r="E4775">
        <v>0</v>
      </c>
      <c r="F4775">
        <v>0</v>
      </c>
      <c r="H4775" t="s">
        <v>103</v>
      </c>
      <c r="I4775">
        <f t="shared" si="222"/>
        <v>0</v>
      </c>
      <c r="J4775">
        <f t="shared" si="223"/>
        <v>0</v>
      </c>
      <c r="L4775" t="str">
        <f t="shared" si="224"/>
        <v>4854MOUNT MACKAY</v>
      </c>
      <c r="M4775" t="s">
        <v>5278</v>
      </c>
    </row>
    <row r="4776" spans="1:13">
      <c r="A4776" t="s">
        <v>5650</v>
      </c>
      <c r="B4776" t="s">
        <v>5667</v>
      </c>
      <c r="C4776" t="s">
        <v>111</v>
      </c>
      <c r="D4776">
        <v>4</v>
      </c>
      <c r="E4776">
        <v>0</v>
      </c>
      <c r="F4776">
        <v>0</v>
      </c>
      <c r="H4776" t="s">
        <v>103</v>
      </c>
      <c r="I4776">
        <f t="shared" si="222"/>
        <v>0</v>
      </c>
      <c r="J4776">
        <f t="shared" si="223"/>
        <v>0</v>
      </c>
      <c r="L4776" t="str">
        <f t="shared" si="224"/>
        <v>4854MUNRO PLAINS</v>
      </c>
      <c r="M4776" t="s">
        <v>5278</v>
      </c>
    </row>
    <row r="4777" spans="1:13">
      <c r="A4777" t="s">
        <v>5650</v>
      </c>
      <c r="B4777" t="s">
        <v>5668</v>
      </c>
      <c r="C4777" t="s">
        <v>111</v>
      </c>
      <c r="D4777">
        <v>4</v>
      </c>
      <c r="E4777">
        <v>0</v>
      </c>
      <c r="F4777">
        <v>0</v>
      </c>
      <c r="H4777" t="s">
        <v>103</v>
      </c>
      <c r="I4777">
        <f t="shared" si="222"/>
        <v>0</v>
      </c>
      <c r="J4777">
        <f t="shared" si="223"/>
        <v>0</v>
      </c>
      <c r="L4777" t="str">
        <f t="shared" si="224"/>
        <v>4854MURRAY UPPER</v>
      </c>
      <c r="M4777" t="s">
        <v>5278</v>
      </c>
    </row>
    <row r="4778" spans="1:13">
      <c r="A4778" t="s">
        <v>5650</v>
      </c>
      <c r="B4778" t="s">
        <v>5669</v>
      </c>
      <c r="C4778" t="s">
        <v>111</v>
      </c>
      <c r="D4778">
        <v>4</v>
      </c>
      <c r="E4778">
        <v>0</v>
      </c>
      <c r="F4778">
        <v>0</v>
      </c>
      <c r="H4778" t="s">
        <v>103</v>
      </c>
      <c r="I4778">
        <f t="shared" si="222"/>
        <v>0</v>
      </c>
      <c r="J4778">
        <f t="shared" si="223"/>
        <v>0</v>
      </c>
      <c r="L4778" t="str">
        <f t="shared" si="224"/>
        <v>4854MURRIGAL</v>
      </c>
      <c r="M4778" t="s">
        <v>5278</v>
      </c>
    </row>
    <row r="4779" spans="1:13">
      <c r="A4779" t="s">
        <v>5650</v>
      </c>
      <c r="B4779" t="s">
        <v>1090</v>
      </c>
      <c r="C4779" t="s">
        <v>111</v>
      </c>
      <c r="D4779">
        <v>4</v>
      </c>
      <c r="E4779">
        <v>0</v>
      </c>
      <c r="F4779">
        <v>0</v>
      </c>
      <c r="H4779" t="s">
        <v>103</v>
      </c>
      <c r="I4779">
        <f t="shared" si="222"/>
        <v>0</v>
      </c>
      <c r="J4779">
        <f t="shared" si="223"/>
        <v>0</v>
      </c>
      <c r="L4779" t="str">
        <f t="shared" si="224"/>
        <v>4854ROCKINGHAM</v>
      </c>
      <c r="M4779" t="s">
        <v>5278</v>
      </c>
    </row>
    <row r="4780" spans="1:13">
      <c r="A4780" t="s">
        <v>5650</v>
      </c>
      <c r="B4780" t="s">
        <v>5670</v>
      </c>
      <c r="C4780" t="s">
        <v>111</v>
      </c>
      <c r="D4780">
        <v>4</v>
      </c>
      <c r="E4780">
        <v>0</v>
      </c>
      <c r="F4780">
        <v>0</v>
      </c>
      <c r="H4780" t="s">
        <v>103</v>
      </c>
      <c r="I4780">
        <f t="shared" si="222"/>
        <v>0</v>
      </c>
      <c r="J4780">
        <f t="shared" si="223"/>
        <v>0</v>
      </c>
      <c r="L4780" t="str">
        <f t="shared" si="224"/>
        <v>4854SILKY OAK</v>
      </c>
      <c r="M4780" t="s">
        <v>5278</v>
      </c>
    </row>
    <row r="4781" spans="1:13">
      <c r="A4781" t="s">
        <v>5650</v>
      </c>
      <c r="B4781" t="s">
        <v>5671</v>
      </c>
      <c r="C4781" t="s">
        <v>111</v>
      </c>
      <c r="D4781">
        <v>4</v>
      </c>
      <c r="E4781">
        <v>0</v>
      </c>
      <c r="F4781">
        <v>0</v>
      </c>
      <c r="H4781" t="s">
        <v>103</v>
      </c>
      <c r="I4781">
        <f t="shared" si="222"/>
        <v>0</v>
      </c>
      <c r="J4781">
        <f t="shared" si="223"/>
        <v>0</v>
      </c>
      <c r="L4781" t="str">
        <f t="shared" si="224"/>
        <v>4854TULLY</v>
      </c>
      <c r="M4781" t="s">
        <v>5278</v>
      </c>
    </row>
    <row r="4782" spans="1:13">
      <c r="A4782" t="s">
        <v>5650</v>
      </c>
      <c r="B4782" t="s">
        <v>5672</v>
      </c>
      <c r="C4782" t="s">
        <v>111</v>
      </c>
      <c r="D4782">
        <v>4</v>
      </c>
      <c r="E4782">
        <v>0</v>
      </c>
      <c r="F4782">
        <v>0</v>
      </c>
      <c r="H4782" t="s">
        <v>103</v>
      </c>
      <c r="I4782">
        <f t="shared" si="222"/>
        <v>0</v>
      </c>
      <c r="J4782">
        <f t="shared" si="223"/>
        <v>0</v>
      </c>
      <c r="L4782" t="str">
        <f t="shared" si="224"/>
        <v>4854TULLY HEADS</v>
      </c>
      <c r="M4782" t="s">
        <v>5278</v>
      </c>
    </row>
    <row r="4783" spans="1:13">
      <c r="A4783" t="s">
        <v>5650</v>
      </c>
      <c r="B4783" t="s">
        <v>5673</v>
      </c>
      <c r="C4783" t="s">
        <v>111</v>
      </c>
      <c r="D4783">
        <v>4</v>
      </c>
      <c r="E4783">
        <v>0</v>
      </c>
      <c r="F4783">
        <v>0</v>
      </c>
      <c r="H4783" t="s">
        <v>103</v>
      </c>
      <c r="I4783">
        <f t="shared" si="222"/>
        <v>0</v>
      </c>
      <c r="J4783">
        <f t="shared" si="223"/>
        <v>0</v>
      </c>
      <c r="L4783" t="str">
        <f t="shared" si="224"/>
        <v>4854WALTER HILL</v>
      </c>
      <c r="M4783" t="s">
        <v>5278</v>
      </c>
    </row>
    <row r="4784" spans="1:13">
      <c r="A4784" t="s">
        <v>5650</v>
      </c>
      <c r="B4784" t="s">
        <v>5674</v>
      </c>
      <c r="C4784" t="s">
        <v>111</v>
      </c>
      <c r="D4784">
        <v>4</v>
      </c>
      <c r="E4784">
        <v>0</v>
      </c>
      <c r="F4784">
        <v>0</v>
      </c>
      <c r="H4784" t="s">
        <v>103</v>
      </c>
      <c r="I4784">
        <f t="shared" si="222"/>
        <v>0</v>
      </c>
      <c r="J4784">
        <f t="shared" si="223"/>
        <v>0</v>
      </c>
      <c r="L4784" t="str">
        <f t="shared" si="224"/>
        <v>4854WARRAMI</v>
      </c>
      <c r="M4784" t="s">
        <v>5278</v>
      </c>
    </row>
    <row r="4785" spans="1:13">
      <c r="A4785" t="s">
        <v>5675</v>
      </c>
      <c r="B4785" t="s">
        <v>5676</v>
      </c>
      <c r="C4785" t="s">
        <v>111</v>
      </c>
      <c r="D4785">
        <v>4</v>
      </c>
      <c r="E4785">
        <v>0</v>
      </c>
      <c r="F4785">
        <v>0</v>
      </c>
      <c r="H4785" t="s">
        <v>103</v>
      </c>
      <c r="I4785">
        <f t="shared" si="222"/>
        <v>0</v>
      </c>
      <c r="J4785">
        <f t="shared" si="223"/>
        <v>0</v>
      </c>
      <c r="L4785" t="str">
        <f t="shared" si="224"/>
        <v>4852BINGIL BAY</v>
      </c>
      <c r="M4785" t="s">
        <v>5278</v>
      </c>
    </row>
    <row r="4786" spans="1:13">
      <c r="A4786" t="s">
        <v>5675</v>
      </c>
      <c r="B4786" t="s">
        <v>5677</v>
      </c>
      <c r="C4786" t="s">
        <v>111</v>
      </c>
      <c r="D4786">
        <v>4</v>
      </c>
      <c r="E4786">
        <v>0</v>
      </c>
      <c r="F4786">
        <v>0</v>
      </c>
      <c r="H4786" t="s">
        <v>103</v>
      </c>
      <c r="I4786">
        <f t="shared" si="222"/>
        <v>0</v>
      </c>
      <c r="J4786">
        <f t="shared" si="223"/>
        <v>0</v>
      </c>
      <c r="L4786" t="str">
        <f t="shared" si="224"/>
        <v>4852CARMOO</v>
      </c>
      <c r="M4786" t="s">
        <v>5278</v>
      </c>
    </row>
    <row r="4787" spans="1:13">
      <c r="A4787" t="s">
        <v>5675</v>
      </c>
      <c r="B4787" t="s">
        <v>5678</v>
      </c>
      <c r="C4787" t="s">
        <v>111</v>
      </c>
      <c r="D4787">
        <v>4</v>
      </c>
      <c r="E4787">
        <v>0</v>
      </c>
      <c r="F4787">
        <v>0</v>
      </c>
      <c r="H4787" t="s">
        <v>103</v>
      </c>
      <c r="I4787">
        <f t="shared" si="222"/>
        <v>0</v>
      </c>
      <c r="J4787">
        <f t="shared" si="223"/>
        <v>0</v>
      </c>
      <c r="L4787" t="str">
        <f t="shared" si="224"/>
        <v>4852DJIRU</v>
      </c>
      <c r="M4787" t="s">
        <v>5278</v>
      </c>
    </row>
    <row r="4788" spans="1:13">
      <c r="A4788" t="s">
        <v>5675</v>
      </c>
      <c r="B4788" t="s">
        <v>5679</v>
      </c>
      <c r="C4788" t="s">
        <v>111</v>
      </c>
      <c r="D4788">
        <v>4</v>
      </c>
      <c r="E4788">
        <v>0</v>
      </c>
      <c r="F4788">
        <v>0</v>
      </c>
      <c r="H4788" t="s">
        <v>103</v>
      </c>
      <c r="I4788">
        <f t="shared" si="222"/>
        <v>0</v>
      </c>
      <c r="J4788">
        <f t="shared" si="223"/>
        <v>0</v>
      </c>
      <c r="L4788" t="str">
        <f t="shared" si="224"/>
        <v>4852DUNK</v>
      </c>
      <c r="M4788" t="s">
        <v>5278</v>
      </c>
    </row>
    <row r="4789" spans="1:13">
      <c r="A4789" t="s">
        <v>5675</v>
      </c>
      <c r="B4789" t="s">
        <v>5680</v>
      </c>
      <c r="C4789" t="s">
        <v>111</v>
      </c>
      <c r="D4789">
        <v>4</v>
      </c>
      <c r="E4789">
        <v>0</v>
      </c>
      <c r="F4789">
        <v>0</v>
      </c>
      <c r="H4789" t="s">
        <v>103</v>
      </c>
      <c r="I4789">
        <f t="shared" si="222"/>
        <v>0</v>
      </c>
      <c r="J4789">
        <f t="shared" si="223"/>
        <v>0</v>
      </c>
      <c r="L4789" t="str">
        <f t="shared" si="224"/>
        <v>4852GARNERS BEACH</v>
      </c>
      <c r="M4789" t="s">
        <v>5278</v>
      </c>
    </row>
    <row r="4790" spans="1:13">
      <c r="A4790" t="s">
        <v>5675</v>
      </c>
      <c r="B4790" t="s">
        <v>5681</v>
      </c>
      <c r="C4790" t="s">
        <v>111</v>
      </c>
      <c r="D4790">
        <v>4</v>
      </c>
      <c r="E4790">
        <v>0</v>
      </c>
      <c r="F4790">
        <v>0</v>
      </c>
      <c r="H4790" t="s">
        <v>103</v>
      </c>
      <c r="I4790">
        <f t="shared" si="222"/>
        <v>0</v>
      </c>
      <c r="J4790">
        <f t="shared" si="223"/>
        <v>0</v>
      </c>
      <c r="L4790" t="str">
        <f t="shared" si="224"/>
        <v>4852MIDGEREE BAR</v>
      </c>
      <c r="M4790" t="s">
        <v>5278</v>
      </c>
    </row>
    <row r="4791" spans="1:13">
      <c r="A4791" t="s">
        <v>5675</v>
      </c>
      <c r="B4791" t="s">
        <v>5682</v>
      </c>
      <c r="C4791" t="s">
        <v>111</v>
      </c>
      <c r="D4791">
        <v>4</v>
      </c>
      <c r="E4791">
        <v>0</v>
      </c>
      <c r="F4791">
        <v>0</v>
      </c>
      <c r="H4791" t="s">
        <v>103</v>
      </c>
      <c r="I4791">
        <f t="shared" si="222"/>
        <v>0</v>
      </c>
      <c r="J4791">
        <f t="shared" si="223"/>
        <v>0</v>
      </c>
      <c r="L4791" t="str">
        <f t="shared" si="224"/>
        <v>4852MISSION BEACH</v>
      </c>
      <c r="M4791" t="s">
        <v>5278</v>
      </c>
    </row>
    <row r="4792" spans="1:13">
      <c r="A4792" t="s">
        <v>5675</v>
      </c>
      <c r="B4792" t="s">
        <v>5683</v>
      </c>
      <c r="C4792" t="s">
        <v>111</v>
      </c>
      <c r="D4792">
        <v>4</v>
      </c>
      <c r="E4792">
        <v>0</v>
      </c>
      <c r="F4792">
        <v>0</v>
      </c>
      <c r="H4792" t="s">
        <v>103</v>
      </c>
      <c r="I4792">
        <f t="shared" si="222"/>
        <v>0</v>
      </c>
      <c r="J4792">
        <f t="shared" si="223"/>
        <v>0</v>
      </c>
      <c r="L4792" t="str">
        <f t="shared" si="224"/>
        <v>4852SOUTH MISSION</v>
      </c>
      <c r="M4792" t="s">
        <v>5278</v>
      </c>
    </row>
    <row r="4793" spans="1:13">
      <c r="A4793" t="s">
        <v>5675</v>
      </c>
      <c r="B4793" t="s">
        <v>5684</v>
      </c>
      <c r="C4793" t="s">
        <v>111</v>
      </c>
      <c r="D4793">
        <v>4</v>
      </c>
      <c r="E4793">
        <v>0</v>
      </c>
      <c r="F4793">
        <v>0</v>
      </c>
      <c r="H4793" t="s">
        <v>103</v>
      </c>
      <c r="I4793">
        <f t="shared" si="222"/>
        <v>0</v>
      </c>
      <c r="J4793">
        <f t="shared" si="223"/>
        <v>0</v>
      </c>
      <c r="L4793" t="str">
        <f t="shared" si="224"/>
        <v>4852SOUTH MISSION BEACH</v>
      </c>
      <c r="M4793" t="s">
        <v>5278</v>
      </c>
    </row>
    <row r="4794" spans="1:13">
      <c r="A4794" t="s">
        <v>5675</v>
      </c>
      <c r="B4794" t="s">
        <v>5685</v>
      </c>
      <c r="C4794" t="s">
        <v>111</v>
      </c>
      <c r="D4794">
        <v>4</v>
      </c>
      <c r="E4794">
        <v>0</v>
      </c>
      <c r="F4794">
        <v>0</v>
      </c>
      <c r="H4794" t="s">
        <v>103</v>
      </c>
      <c r="I4794">
        <f t="shared" si="222"/>
        <v>0</v>
      </c>
      <c r="J4794">
        <f t="shared" si="223"/>
        <v>0</v>
      </c>
      <c r="L4794" t="str">
        <f t="shared" si="224"/>
        <v>4852TAM O'SHANTER</v>
      </c>
      <c r="M4794" t="s">
        <v>5278</v>
      </c>
    </row>
    <row r="4795" spans="1:13">
      <c r="A4795" t="s">
        <v>5675</v>
      </c>
      <c r="B4795" t="s">
        <v>5686</v>
      </c>
      <c r="C4795" t="s">
        <v>111</v>
      </c>
      <c r="D4795">
        <v>4</v>
      </c>
      <c r="E4795">
        <v>0</v>
      </c>
      <c r="F4795">
        <v>0</v>
      </c>
      <c r="H4795" t="s">
        <v>103</v>
      </c>
      <c r="I4795">
        <f t="shared" si="222"/>
        <v>0</v>
      </c>
      <c r="J4795">
        <f t="shared" si="223"/>
        <v>0</v>
      </c>
      <c r="L4795" t="str">
        <f t="shared" si="224"/>
        <v>4852WONGALING BEACH</v>
      </c>
      <c r="M4795" t="s">
        <v>5278</v>
      </c>
    </row>
    <row r="4796" spans="1:13">
      <c r="A4796" t="s">
        <v>5687</v>
      </c>
      <c r="B4796" t="s">
        <v>5688</v>
      </c>
      <c r="C4796" t="s">
        <v>111</v>
      </c>
      <c r="D4796">
        <v>2</v>
      </c>
      <c r="E4796">
        <v>0</v>
      </c>
      <c r="F4796">
        <v>2</v>
      </c>
      <c r="H4796" t="s">
        <v>103</v>
      </c>
      <c r="I4796">
        <f t="shared" si="222"/>
        <v>0</v>
      </c>
      <c r="J4796">
        <f t="shared" si="223"/>
        <v>0</v>
      </c>
      <c r="L4796" t="str">
        <f t="shared" si="224"/>
        <v>4850INGHAM</v>
      </c>
      <c r="M4796" t="s">
        <v>5689</v>
      </c>
    </row>
    <row r="4797" spans="1:13">
      <c r="A4797" t="s">
        <v>5687</v>
      </c>
      <c r="B4797" t="s">
        <v>5690</v>
      </c>
      <c r="C4797" t="s">
        <v>111</v>
      </c>
      <c r="D4797">
        <v>4</v>
      </c>
      <c r="E4797">
        <v>0</v>
      </c>
      <c r="F4797">
        <v>0</v>
      </c>
      <c r="H4797" t="s">
        <v>103</v>
      </c>
      <c r="I4797">
        <f t="shared" si="222"/>
        <v>0</v>
      </c>
      <c r="J4797">
        <f t="shared" si="223"/>
        <v>0</v>
      </c>
      <c r="L4797" t="str">
        <f t="shared" si="224"/>
        <v>4850ABERGOWRIE</v>
      </c>
      <c r="M4797" t="s">
        <v>5689</v>
      </c>
    </row>
    <row r="4798" spans="1:13">
      <c r="A4798" t="s">
        <v>5687</v>
      </c>
      <c r="B4798" t="s">
        <v>5691</v>
      </c>
      <c r="C4798" t="s">
        <v>111</v>
      </c>
      <c r="D4798">
        <v>4</v>
      </c>
      <c r="E4798">
        <v>0</v>
      </c>
      <c r="F4798">
        <v>0</v>
      </c>
      <c r="H4798" t="s">
        <v>103</v>
      </c>
      <c r="I4798">
        <f t="shared" si="222"/>
        <v>0</v>
      </c>
      <c r="J4798">
        <f t="shared" si="223"/>
        <v>0</v>
      </c>
      <c r="L4798" t="str">
        <f t="shared" si="224"/>
        <v>4850ALLINGHAM</v>
      </c>
      <c r="M4798" t="s">
        <v>5689</v>
      </c>
    </row>
    <row r="4799" spans="1:13">
      <c r="A4799" t="s">
        <v>5687</v>
      </c>
      <c r="B4799" t="s">
        <v>5692</v>
      </c>
      <c r="C4799" t="s">
        <v>111</v>
      </c>
      <c r="D4799">
        <v>4</v>
      </c>
      <c r="E4799">
        <v>0</v>
      </c>
      <c r="F4799">
        <v>0</v>
      </c>
      <c r="H4799" t="s">
        <v>103</v>
      </c>
      <c r="I4799">
        <f t="shared" si="222"/>
        <v>0</v>
      </c>
      <c r="J4799">
        <f t="shared" si="223"/>
        <v>0</v>
      </c>
      <c r="L4799" t="str">
        <f t="shared" si="224"/>
        <v>4850BAMBAROO</v>
      </c>
      <c r="M4799" t="s">
        <v>5689</v>
      </c>
    </row>
    <row r="4800" spans="1:13">
      <c r="A4800" t="s">
        <v>5687</v>
      </c>
      <c r="B4800" t="s">
        <v>5693</v>
      </c>
      <c r="C4800" t="s">
        <v>111</v>
      </c>
      <c r="D4800">
        <v>3</v>
      </c>
      <c r="E4800">
        <v>0</v>
      </c>
      <c r="F4800">
        <v>0</v>
      </c>
      <c r="H4800" t="s">
        <v>103</v>
      </c>
      <c r="I4800">
        <f t="shared" si="222"/>
        <v>0</v>
      </c>
      <c r="J4800">
        <f t="shared" si="223"/>
        <v>0</v>
      </c>
      <c r="L4800" t="str">
        <f t="shared" si="224"/>
        <v>4850BEMERSIDE</v>
      </c>
      <c r="M4800" t="s">
        <v>5689</v>
      </c>
    </row>
    <row r="4801" spans="1:13">
      <c r="A4801" t="s">
        <v>5687</v>
      </c>
      <c r="B4801" t="s">
        <v>5694</v>
      </c>
      <c r="C4801" t="s">
        <v>111</v>
      </c>
      <c r="D4801">
        <v>3</v>
      </c>
      <c r="E4801">
        <v>0</v>
      </c>
      <c r="F4801">
        <v>0</v>
      </c>
      <c r="H4801" t="s">
        <v>103</v>
      </c>
      <c r="I4801">
        <f t="shared" si="222"/>
        <v>0</v>
      </c>
      <c r="J4801">
        <f t="shared" si="223"/>
        <v>0</v>
      </c>
      <c r="L4801" t="str">
        <f t="shared" si="224"/>
        <v>4850BLACKROCK</v>
      </c>
      <c r="M4801" t="s">
        <v>5689</v>
      </c>
    </row>
    <row r="4802" spans="1:13">
      <c r="A4802" t="s">
        <v>5687</v>
      </c>
      <c r="B4802" t="s">
        <v>5695</v>
      </c>
      <c r="C4802" t="s">
        <v>111</v>
      </c>
      <c r="D4802">
        <v>3</v>
      </c>
      <c r="E4802">
        <v>0</v>
      </c>
      <c r="F4802">
        <v>0</v>
      </c>
      <c r="H4802" t="s">
        <v>103</v>
      </c>
      <c r="I4802">
        <f t="shared" ref="I4802:I4865" si="225">IF(ISERROR(VLOOKUP(A4802,SelPostCode,1,FALSE)),0,1)</f>
        <v>0</v>
      </c>
      <c r="J4802">
        <f t="shared" ref="J4802:J4865" si="226">IF(I4802=0,0,IF(ISERROR(VLOOKUP(B4802,SelSuburb,1,FALSE)),0,1))</f>
        <v>0</v>
      </c>
      <c r="L4802" t="str">
        <f t="shared" ref="L4802:L4865" si="227">CONCATENATE(A4802,B4802)</f>
        <v>4850BRAEMEADOWS</v>
      </c>
      <c r="M4802" t="s">
        <v>5689</v>
      </c>
    </row>
    <row r="4803" spans="1:13">
      <c r="A4803" t="s">
        <v>5687</v>
      </c>
      <c r="B4803" t="s">
        <v>5696</v>
      </c>
      <c r="C4803" t="s">
        <v>111</v>
      </c>
      <c r="D4803">
        <v>4</v>
      </c>
      <c r="E4803">
        <v>0</v>
      </c>
      <c r="F4803">
        <v>0</v>
      </c>
      <c r="H4803" t="s">
        <v>103</v>
      </c>
      <c r="I4803">
        <f t="shared" si="225"/>
        <v>0</v>
      </c>
      <c r="J4803">
        <f t="shared" si="226"/>
        <v>0</v>
      </c>
      <c r="L4803" t="str">
        <f t="shared" si="227"/>
        <v>4850COOLBIE</v>
      </c>
      <c r="M4803" t="s">
        <v>5689</v>
      </c>
    </row>
    <row r="4804" spans="1:13">
      <c r="A4804" t="s">
        <v>5687</v>
      </c>
      <c r="B4804" t="s">
        <v>5697</v>
      </c>
      <c r="C4804" t="s">
        <v>111</v>
      </c>
      <c r="D4804">
        <v>3</v>
      </c>
      <c r="E4804">
        <v>0</v>
      </c>
      <c r="F4804">
        <v>0</v>
      </c>
      <c r="H4804" t="s">
        <v>103</v>
      </c>
      <c r="I4804">
        <f t="shared" si="225"/>
        <v>0</v>
      </c>
      <c r="J4804">
        <f t="shared" si="226"/>
        <v>0</v>
      </c>
      <c r="L4804" t="str">
        <f t="shared" si="227"/>
        <v>4850CORDELIA</v>
      </c>
      <c r="M4804" t="s">
        <v>5689</v>
      </c>
    </row>
    <row r="4805" spans="1:13">
      <c r="A4805" t="s">
        <v>5687</v>
      </c>
      <c r="B4805" t="s">
        <v>5698</v>
      </c>
      <c r="C4805" t="s">
        <v>111</v>
      </c>
      <c r="D4805">
        <v>4</v>
      </c>
      <c r="E4805">
        <v>0</v>
      </c>
      <c r="F4805">
        <v>0</v>
      </c>
      <c r="H4805" t="s">
        <v>103</v>
      </c>
      <c r="I4805">
        <f t="shared" si="225"/>
        <v>0</v>
      </c>
      <c r="J4805">
        <f t="shared" si="226"/>
        <v>0</v>
      </c>
      <c r="L4805" t="str">
        <f t="shared" si="227"/>
        <v>4850DALRYMPLE CREEK</v>
      </c>
      <c r="M4805" t="s">
        <v>5689</v>
      </c>
    </row>
    <row r="4806" spans="1:13">
      <c r="A4806" t="s">
        <v>5687</v>
      </c>
      <c r="B4806" t="s">
        <v>5699</v>
      </c>
      <c r="C4806" t="s">
        <v>111</v>
      </c>
      <c r="D4806">
        <v>3</v>
      </c>
      <c r="E4806">
        <v>0</v>
      </c>
      <c r="F4806">
        <v>0</v>
      </c>
      <c r="H4806" t="s">
        <v>103</v>
      </c>
      <c r="I4806">
        <f t="shared" si="225"/>
        <v>0</v>
      </c>
      <c r="J4806">
        <f t="shared" si="226"/>
        <v>0</v>
      </c>
      <c r="L4806" t="str">
        <f t="shared" si="227"/>
        <v>4850FORESTHOME</v>
      </c>
      <c r="M4806" t="s">
        <v>5689</v>
      </c>
    </row>
    <row r="4807" spans="1:13">
      <c r="A4807" t="s">
        <v>5687</v>
      </c>
      <c r="B4807" t="s">
        <v>2564</v>
      </c>
      <c r="C4807" t="s">
        <v>111</v>
      </c>
      <c r="D4807">
        <v>4</v>
      </c>
      <c r="E4807">
        <v>0</v>
      </c>
      <c r="F4807">
        <v>0</v>
      </c>
      <c r="H4807" t="s">
        <v>103</v>
      </c>
      <c r="I4807">
        <f t="shared" si="225"/>
        <v>0</v>
      </c>
      <c r="J4807">
        <f t="shared" si="226"/>
        <v>0</v>
      </c>
      <c r="L4807" t="str">
        <f t="shared" si="227"/>
        <v>4850FORREST BEACH</v>
      </c>
      <c r="M4807" t="s">
        <v>5689</v>
      </c>
    </row>
    <row r="4808" spans="1:13">
      <c r="A4808" t="s">
        <v>5687</v>
      </c>
      <c r="B4808" t="s">
        <v>5700</v>
      </c>
      <c r="C4808" t="s">
        <v>111</v>
      </c>
      <c r="D4808">
        <v>3</v>
      </c>
      <c r="E4808">
        <v>0</v>
      </c>
      <c r="F4808">
        <v>0</v>
      </c>
      <c r="H4808" t="s">
        <v>103</v>
      </c>
      <c r="I4808">
        <f t="shared" si="225"/>
        <v>0</v>
      </c>
      <c r="J4808">
        <f t="shared" si="226"/>
        <v>0</v>
      </c>
      <c r="L4808" t="str">
        <f t="shared" si="227"/>
        <v>4850GAIRLOCH</v>
      </c>
      <c r="M4808" t="s">
        <v>5689</v>
      </c>
    </row>
    <row r="4809" spans="1:13">
      <c r="A4809" t="s">
        <v>5687</v>
      </c>
      <c r="B4809" t="s">
        <v>5701</v>
      </c>
      <c r="C4809" t="s">
        <v>111</v>
      </c>
      <c r="D4809">
        <v>4</v>
      </c>
      <c r="E4809">
        <v>0</v>
      </c>
      <c r="F4809">
        <v>0</v>
      </c>
      <c r="H4809" t="s">
        <v>103</v>
      </c>
      <c r="I4809">
        <f t="shared" si="225"/>
        <v>0</v>
      </c>
      <c r="J4809">
        <f t="shared" si="226"/>
        <v>0</v>
      </c>
      <c r="L4809" t="str">
        <f t="shared" si="227"/>
        <v>4850GARRAWALT</v>
      </c>
      <c r="M4809" t="s">
        <v>5689</v>
      </c>
    </row>
    <row r="4810" spans="1:13">
      <c r="A4810" t="s">
        <v>5687</v>
      </c>
      <c r="B4810" t="s">
        <v>5702</v>
      </c>
      <c r="C4810" t="s">
        <v>111</v>
      </c>
      <c r="D4810">
        <v>3</v>
      </c>
      <c r="E4810">
        <v>0</v>
      </c>
      <c r="F4810">
        <v>0</v>
      </c>
      <c r="H4810" t="s">
        <v>103</v>
      </c>
      <c r="I4810">
        <f t="shared" si="225"/>
        <v>0</v>
      </c>
      <c r="J4810">
        <f t="shared" si="226"/>
        <v>0</v>
      </c>
      <c r="L4810" t="str">
        <f t="shared" si="227"/>
        <v>4850HALIFAX</v>
      </c>
      <c r="M4810" t="s">
        <v>5689</v>
      </c>
    </row>
    <row r="4811" spans="1:13">
      <c r="A4811" t="s">
        <v>5687</v>
      </c>
      <c r="B4811" t="s">
        <v>5703</v>
      </c>
      <c r="C4811" t="s">
        <v>111</v>
      </c>
      <c r="D4811">
        <v>3</v>
      </c>
      <c r="E4811">
        <v>0</v>
      </c>
      <c r="F4811">
        <v>0</v>
      </c>
      <c r="H4811" t="s">
        <v>103</v>
      </c>
      <c r="I4811">
        <f t="shared" si="225"/>
        <v>0</v>
      </c>
      <c r="J4811">
        <f t="shared" si="226"/>
        <v>0</v>
      </c>
      <c r="L4811" t="str">
        <f t="shared" si="227"/>
        <v>4850HAWKINS CREEK</v>
      </c>
      <c r="M4811" t="s">
        <v>5689</v>
      </c>
    </row>
    <row r="4812" spans="1:13">
      <c r="A4812" t="s">
        <v>5687</v>
      </c>
      <c r="B4812" t="s">
        <v>5704</v>
      </c>
      <c r="C4812" t="s">
        <v>111</v>
      </c>
      <c r="D4812">
        <v>4</v>
      </c>
      <c r="E4812">
        <v>0</v>
      </c>
      <c r="F4812">
        <v>0</v>
      </c>
      <c r="H4812" t="s">
        <v>103</v>
      </c>
      <c r="I4812">
        <f t="shared" si="225"/>
        <v>0</v>
      </c>
      <c r="J4812">
        <f t="shared" si="226"/>
        <v>0</v>
      </c>
      <c r="L4812" t="str">
        <f t="shared" si="227"/>
        <v>4850HELENS HILL</v>
      </c>
      <c r="M4812" t="s">
        <v>5689</v>
      </c>
    </row>
    <row r="4813" spans="1:13">
      <c r="A4813" t="s">
        <v>5687</v>
      </c>
      <c r="B4813" t="s">
        <v>5705</v>
      </c>
      <c r="C4813" t="s">
        <v>111</v>
      </c>
      <c r="D4813">
        <v>4</v>
      </c>
      <c r="E4813">
        <v>0</v>
      </c>
      <c r="F4813">
        <v>0</v>
      </c>
      <c r="H4813" t="s">
        <v>103</v>
      </c>
      <c r="I4813">
        <f t="shared" si="225"/>
        <v>0</v>
      </c>
      <c r="J4813">
        <f t="shared" si="226"/>
        <v>0</v>
      </c>
      <c r="L4813" t="str">
        <f t="shared" si="227"/>
        <v>4850LANNERCOST</v>
      </c>
      <c r="M4813" t="s">
        <v>5689</v>
      </c>
    </row>
    <row r="4814" spans="1:13">
      <c r="A4814" t="s">
        <v>5687</v>
      </c>
      <c r="B4814" t="s">
        <v>5706</v>
      </c>
      <c r="C4814" t="s">
        <v>111</v>
      </c>
      <c r="D4814">
        <v>4</v>
      </c>
      <c r="E4814">
        <v>0</v>
      </c>
      <c r="F4814">
        <v>0</v>
      </c>
      <c r="H4814" t="s">
        <v>103</v>
      </c>
      <c r="I4814">
        <f t="shared" si="225"/>
        <v>0</v>
      </c>
      <c r="J4814">
        <f t="shared" si="226"/>
        <v>0</v>
      </c>
      <c r="L4814" t="str">
        <f t="shared" si="227"/>
        <v>4850LONG POCKET</v>
      </c>
      <c r="M4814" t="s">
        <v>5689</v>
      </c>
    </row>
    <row r="4815" spans="1:13">
      <c r="A4815" t="s">
        <v>5687</v>
      </c>
      <c r="B4815" t="s">
        <v>5707</v>
      </c>
      <c r="C4815" t="s">
        <v>111</v>
      </c>
      <c r="D4815">
        <v>4</v>
      </c>
      <c r="E4815">
        <v>0</v>
      </c>
      <c r="F4815">
        <v>0</v>
      </c>
      <c r="H4815" t="s">
        <v>103</v>
      </c>
      <c r="I4815">
        <f t="shared" si="225"/>
        <v>0</v>
      </c>
      <c r="J4815">
        <f t="shared" si="226"/>
        <v>0</v>
      </c>
      <c r="L4815" t="str">
        <f t="shared" si="227"/>
        <v>4850LUCINDA</v>
      </c>
      <c r="M4815" t="s">
        <v>5689</v>
      </c>
    </row>
    <row r="4816" spans="1:13">
      <c r="A4816" t="s">
        <v>5687</v>
      </c>
      <c r="B4816" t="s">
        <v>5708</v>
      </c>
      <c r="C4816" t="s">
        <v>111</v>
      </c>
      <c r="D4816">
        <v>3</v>
      </c>
      <c r="E4816">
        <v>0</v>
      </c>
      <c r="F4816">
        <v>0</v>
      </c>
      <c r="H4816" t="s">
        <v>103</v>
      </c>
      <c r="I4816">
        <f t="shared" si="225"/>
        <v>0</v>
      </c>
      <c r="J4816">
        <f t="shared" si="226"/>
        <v>0</v>
      </c>
      <c r="L4816" t="str">
        <f t="shared" si="227"/>
        <v>4850MACKNADE</v>
      </c>
      <c r="M4816" t="s">
        <v>5689</v>
      </c>
    </row>
    <row r="4817" spans="1:13">
      <c r="A4817" t="s">
        <v>5687</v>
      </c>
      <c r="B4817" t="s">
        <v>5709</v>
      </c>
      <c r="C4817" t="s">
        <v>111</v>
      </c>
      <c r="D4817">
        <v>4</v>
      </c>
      <c r="E4817">
        <v>0</v>
      </c>
      <c r="F4817">
        <v>0</v>
      </c>
      <c r="H4817" t="s">
        <v>103</v>
      </c>
      <c r="I4817">
        <f t="shared" si="225"/>
        <v>0</v>
      </c>
      <c r="J4817">
        <f t="shared" si="226"/>
        <v>0</v>
      </c>
      <c r="L4817" t="str">
        <f t="shared" si="227"/>
        <v>4850MOUNT FOX</v>
      </c>
      <c r="M4817" t="s">
        <v>5689</v>
      </c>
    </row>
    <row r="4818" spans="1:13">
      <c r="A4818" t="s">
        <v>5687</v>
      </c>
      <c r="B4818" t="s">
        <v>5710</v>
      </c>
      <c r="C4818" t="s">
        <v>111</v>
      </c>
      <c r="D4818">
        <v>4</v>
      </c>
      <c r="E4818">
        <v>0</v>
      </c>
      <c r="F4818">
        <v>0</v>
      </c>
      <c r="H4818" t="s">
        <v>103</v>
      </c>
      <c r="I4818">
        <f t="shared" si="225"/>
        <v>0</v>
      </c>
      <c r="J4818">
        <f t="shared" si="226"/>
        <v>0</v>
      </c>
      <c r="L4818" t="str">
        <f t="shared" si="227"/>
        <v>4850ORIENT</v>
      </c>
      <c r="M4818" t="s">
        <v>5689</v>
      </c>
    </row>
    <row r="4819" spans="1:13">
      <c r="A4819" t="s">
        <v>5687</v>
      </c>
      <c r="B4819" t="s">
        <v>5711</v>
      </c>
      <c r="C4819" t="s">
        <v>111</v>
      </c>
      <c r="D4819">
        <v>4</v>
      </c>
      <c r="E4819">
        <v>0</v>
      </c>
      <c r="F4819">
        <v>0</v>
      </c>
      <c r="H4819" t="s">
        <v>103</v>
      </c>
      <c r="I4819">
        <f t="shared" si="225"/>
        <v>0</v>
      </c>
      <c r="J4819">
        <f t="shared" si="226"/>
        <v>0</v>
      </c>
      <c r="L4819" t="str">
        <f t="shared" si="227"/>
        <v>4850PEACOCK SIDING</v>
      </c>
      <c r="M4819" t="s">
        <v>5689</v>
      </c>
    </row>
    <row r="4820" spans="1:13">
      <c r="A4820" t="s">
        <v>5687</v>
      </c>
      <c r="B4820" t="s">
        <v>5712</v>
      </c>
      <c r="C4820" t="s">
        <v>111</v>
      </c>
      <c r="D4820">
        <v>4</v>
      </c>
      <c r="E4820">
        <v>0</v>
      </c>
      <c r="F4820">
        <v>0</v>
      </c>
      <c r="H4820" t="s">
        <v>103</v>
      </c>
      <c r="I4820">
        <f t="shared" si="225"/>
        <v>0</v>
      </c>
      <c r="J4820">
        <f t="shared" si="226"/>
        <v>0</v>
      </c>
      <c r="L4820" t="str">
        <f t="shared" si="227"/>
        <v>4850TAYLORS BEACH</v>
      </c>
      <c r="M4820" t="s">
        <v>5689</v>
      </c>
    </row>
    <row r="4821" spans="1:13">
      <c r="A4821" t="s">
        <v>5687</v>
      </c>
      <c r="B4821" t="s">
        <v>5713</v>
      </c>
      <c r="C4821" t="s">
        <v>111</v>
      </c>
      <c r="D4821">
        <v>3</v>
      </c>
      <c r="E4821">
        <v>0</v>
      </c>
      <c r="F4821">
        <v>0</v>
      </c>
      <c r="H4821" t="s">
        <v>103</v>
      </c>
      <c r="I4821">
        <f t="shared" si="225"/>
        <v>0</v>
      </c>
      <c r="J4821">
        <f t="shared" si="226"/>
        <v>0</v>
      </c>
      <c r="L4821" t="str">
        <f t="shared" si="227"/>
        <v>4850TOOBANNA</v>
      </c>
      <c r="M4821" t="s">
        <v>5689</v>
      </c>
    </row>
    <row r="4822" spans="1:13">
      <c r="A4822" t="s">
        <v>5687</v>
      </c>
      <c r="B4822" t="s">
        <v>5714</v>
      </c>
      <c r="C4822" t="s">
        <v>111</v>
      </c>
      <c r="D4822">
        <v>3</v>
      </c>
      <c r="E4822">
        <v>0</v>
      </c>
      <c r="F4822">
        <v>0</v>
      </c>
      <c r="H4822" t="s">
        <v>103</v>
      </c>
      <c r="I4822">
        <f t="shared" si="225"/>
        <v>0</v>
      </c>
      <c r="J4822">
        <f t="shared" si="226"/>
        <v>0</v>
      </c>
      <c r="L4822" t="str">
        <f t="shared" si="227"/>
        <v>4850TREBONNE</v>
      </c>
      <c r="M4822" t="s">
        <v>5689</v>
      </c>
    </row>
    <row r="4823" spans="1:13">
      <c r="A4823" t="s">
        <v>5687</v>
      </c>
      <c r="B4823" t="s">
        <v>5715</v>
      </c>
      <c r="C4823" t="s">
        <v>111</v>
      </c>
      <c r="D4823">
        <v>4</v>
      </c>
      <c r="E4823">
        <v>0</v>
      </c>
      <c r="F4823">
        <v>0</v>
      </c>
      <c r="H4823" t="s">
        <v>103</v>
      </c>
      <c r="I4823">
        <f t="shared" si="225"/>
        <v>0</v>
      </c>
      <c r="J4823">
        <f t="shared" si="226"/>
        <v>0</v>
      </c>
      <c r="L4823" t="str">
        <f t="shared" si="227"/>
        <v>4850UPPER STONE</v>
      </c>
      <c r="M4823" t="s">
        <v>5689</v>
      </c>
    </row>
    <row r="4824" spans="1:13">
      <c r="A4824" t="s">
        <v>5687</v>
      </c>
      <c r="B4824" t="s">
        <v>5716</v>
      </c>
      <c r="C4824" t="s">
        <v>111</v>
      </c>
      <c r="D4824">
        <v>4</v>
      </c>
      <c r="E4824">
        <v>0</v>
      </c>
      <c r="F4824">
        <v>0</v>
      </c>
      <c r="H4824" t="s">
        <v>103</v>
      </c>
      <c r="I4824">
        <f t="shared" si="225"/>
        <v>0</v>
      </c>
      <c r="J4824">
        <f t="shared" si="226"/>
        <v>0</v>
      </c>
      <c r="L4824" t="str">
        <f t="shared" si="227"/>
        <v>4850VALLEY OF LAGOONS</v>
      </c>
      <c r="M4824" t="s">
        <v>5689</v>
      </c>
    </row>
    <row r="4825" spans="1:13">
      <c r="A4825" t="s">
        <v>5687</v>
      </c>
      <c r="B4825" t="s">
        <v>5717</v>
      </c>
      <c r="C4825" t="s">
        <v>111</v>
      </c>
      <c r="D4825">
        <v>4</v>
      </c>
      <c r="E4825">
        <v>0</v>
      </c>
      <c r="F4825">
        <v>0</v>
      </c>
      <c r="H4825" t="s">
        <v>103</v>
      </c>
      <c r="I4825">
        <f t="shared" si="225"/>
        <v>0</v>
      </c>
      <c r="J4825">
        <f t="shared" si="226"/>
        <v>0</v>
      </c>
      <c r="L4825" t="str">
        <f t="shared" si="227"/>
        <v>4850VICTORIA ESTATE</v>
      </c>
      <c r="M4825" t="s">
        <v>5689</v>
      </c>
    </row>
    <row r="4826" spans="1:13">
      <c r="A4826" t="s">
        <v>5687</v>
      </c>
      <c r="B4826" t="s">
        <v>5718</v>
      </c>
      <c r="C4826" t="s">
        <v>111</v>
      </c>
      <c r="D4826">
        <v>3</v>
      </c>
      <c r="E4826">
        <v>0</v>
      </c>
      <c r="F4826">
        <v>0</v>
      </c>
      <c r="H4826" t="s">
        <v>103</v>
      </c>
      <c r="I4826">
        <f t="shared" si="225"/>
        <v>0</v>
      </c>
      <c r="J4826">
        <f t="shared" si="226"/>
        <v>0</v>
      </c>
      <c r="L4826" t="str">
        <f t="shared" si="227"/>
        <v>4850VICTORIA PLANTATION</v>
      </c>
      <c r="M4826" t="s">
        <v>5689</v>
      </c>
    </row>
    <row r="4827" spans="1:13">
      <c r="A4827" t="s">
        <v>5687</v>
      </c>
      <c r="B4827" t="s">
        <v>5719</v>
      </c>
      <c r="C4827" t="s">
        <v>111</v>
      </c>
      <c r="D4827">
        <v>4</v>
      </c>
      <c r="E4827">
        <v>0</v>
      </c>
      <c r="F4827">
        <v>0</v>
      </c>
      <c r="H4827" t="s">
        <v>103</v>
      </c>
      <c r="I4827">
        <f t="shared" si="225"/>
        <v>0</v>
      </c>
      <c r="J4827">
        <f t="shared" si="226"/>
        <v>0</v>
      </c>
      <c r="L4827" t="str">
        <f t="shared" si="227"/>
        <v>4850WALLAMAN</v>
      </c>
      <c r="M4827" t="s">
        <v>5689</v>
      </c>
    </row>
    <row r="4828" spans="1:13">
      <c r="A4828" t="s">
        <v>5687</v>
      </c>
      <c r="B4828" t="s">
        <v>5720</v>
      </c>
      <c r="C4828" t="s">
        <v>111</v>
      </c>
      <c r="D4828">
        <v>4</v>
      </c>
      <c r="E4828">
        <v>0</v>
      </c>
      <c r="F4828">
        <v>0</v>
      </c>
      <c r="H4828" t="s">
        <v>103</v>
      </c>
      <c r="I4828">
        <f t="shared" si="225"/>
        <v>0</v>
      </c>
      <c r="J4828">
        <f t="shared" si="226"/>
        <v>0</v>
      </c>
      <c r="L4828" t="str">
        <f t="shared" si="227"/>
        <v>4850WHARPS</v>
      </c>
      <c r="M4828" t="s">
        <v>5689</v>
      </c>
    </row>
    <row r="4829" spans="1:13">
      <c r="A4829" t="s">
        <v>5687</v>
      </c>
      <c r="B4829" t="s">
        <v>5721</v>
      </c>
      <c r="C4829" t="s">
        <v>111</v>
      </c>
      <c r="D4829">
        <v>4</v>
      </c>
      <c r="E4829">
        <v>0</v>
      </c>
      <c r="F4829">
        <v>0</v>
      </c>
      <c r="H4829" t="s">
        <v>103</v>
      </c>
      <c r="I4829">
        <f t="shared" si="225"/>
        <v>0</v>
      </c>
      <c r="J4829">
        <f t="shared" si="226"/>
        <v>0</v>
      </c>
      <c r="L4829" t="str">
        <f t="shared" si="227"/>
        <v>4850YURUGA</v>
      </c>
      <c r="M4829" t="s">
        <v>5689</v>
      </c>
    </row>
    <row r="4830" spans="1:13">
      <c r="A4830" t="s">
        <v>5722</v>
      </c>
      <c r="B4830" t="s">
        <v>5723</v>
      </c>
      <c r="C4830" t="s">
        <v>111</v>
      </c>
      <c r="D4830">
        <v>4</v>
      </c>
      <c r="E4830">
        <v>0</v>
      </c>
      <c r="F4830">
        <v>0</v>
      </c>
      <c r="H4830" t="s">
        <v>103</v>
      </c>
      <c r="I4830">
        <f t="shared" si="225"/>
        <v>0</v>
      </c>
      <c r="J4830">
        <f t="shared" si="226"/>
        <v>0</v>
      </c>
      <c r="L4830" t="str">
        <f t="shared" si="227"/>
        <v>4849CARDWELL</v>
      </c>
      <c r="M4830" t="s">
        <v>5278</v>
      </c>
    </row>
    <row r="4831" spans="1:13">
      <c r="A4831" t="s">
        <v>5722</v>
      </c>
      <c r="B4831" t="s">
        <v>5724</v>
      </c>
      <c r="C4831" t="s">
        <v>111</v>
      </c>
      <c r="D4831">
        <v>4</v>
      </c>
      <c r="E4831">
        <v>0</v>
      </c>
      <c r="F4831">
        <v>0</v>
      </c>
      <c r="H4831" t="s">
        <v>103</v>
      </c>
      <c r="I4831">
        <f t="shared" si="225"/>
        <v>0</v>
      </c>
      <c r="J4831">
        <f t="shared" si="226"/>
        <v>0</v>
      </c>
      <c r="L4831" t="str">
        <f t="shared" si="227"/>
        <v>4849DAMPER CREEK</v>
      </c>
      <c r="M4831" t="s">
        <v>5278</v>
      </c>
    </row>
    <row r="4832" spans="1:13">
      <c r="A4832" t="s">
        <v>5722</v>
      </c>
      <c r="B4832" t="s">
        <v>5725</v>
      </c>
      <c r="C4832" t="s">
        <v>111</v>
      </c>
      <c r="D4832">
        <v>4</v>
      </c>
      <c r="E4832">
        <v>0</v>
      </c>
      <c r="F4832">
        <v>0</v>
      </c>
      <c r="H4832" t="s">
        <v>103</v>
      </c>
      <c r="I4832">
        <f t="shared" si="225"/>
        <v>0</v>
      </c>
      <c r="J4832">
        <f t="shared" si="226"/>
        <v>0</v>
      </c>
      <c r="L4832" t="str">
        <f t="shared" si="227"/>
        <v>4849HINCHINBROOK</v>
      </c>
      <c r="M4832" t="s">
        <v>5278</v>
      </c>
    </row>
    <row r="4833" spans="1:13">
      <c r="A4833" t="s">
        <v>5722</v>
      </c>
      <c r="B4833" t="s">
        <v>5726</v>
      </c>
      <c r="C4833" t="s">
        <v>111</v>
      </c>
      <c r="D4833">
        <v>4</v>
      </c>
      <c r="E4833">
        <v>0</v>
      </c>
      <c r="F4833">
        <v>0</v>
      </c>
      <c r="H4833" t="s">
        <v>103</v>
      </c>
      <c r="I4833">
        <f t="shared" si="225"/>
        <v>0</v>
      </c>
      <c r="J4833">
        <f t="shared" si="226"/>
        <v>0</v>
      </c>
      <c r="L4833" t="str">
        <f t="shared" si="227"/>
        <v>4849LUMHOLTZ</v>
      </c>
      <c r="M4833" t="s">
        <v>5278</v>
      </c>
    </row>
    <row r="4834" spans="1:13">
      <c r="A4834" t="s">
        <v>5722</v>
      </c>
      <c r="B4834" t="s">
        <v>5727</v>
      </c>
      <c r="C4834" t="s">
        <v>111</v>
      </c>
      <c r="D4834">
        <v>4</v>
      </c>
      <c r="E4834">
        <v>0</v>
      </c>
      <c r="F4834">
        <v>0</v>
      </c>
      <c r="H4834" t="s">
        <v>103</v>
      </c>
      <c r="I4834">
        <f t="shared" si="225"/>
        <v>0</v>
      </c>
      <c r="J4834">
        <f t="shared" si="226"/>
        <v>0</v>
      </c>
      <c r="L4834" t="str">
        <f t="shared" si="227"/>
        <v>4849RUNGOO</v>
      </c>
      <c r="M4834" t="s">
        <v>5278</v>
      </c>
    </row>
    <row r="4835" spans="1:13">
      <c r="A4835" t="s">
        <v>5728</v>
      </c>
      <c r="B4835" t="s">
        <v>5729</v>
      </c>
      <c r="C4835" t="s">
        <v>111</v>
      </c>
      <c r="D4835">
        <v>4</v>
      </c>
      <c r="E4835">
        <v>0</v>
      </c>
      <c r="F4835">
        <v>0</v>
      </c>
      <c r="H4835" t="s">
        <v>103</v>
      </c>
      <c r="I4835">
        <f t="shared" si="225"/>
        <v>0</v>
      </c>
      <c r="J4835">
        <f t="shared" si="226"/>
        <v>0</v>
      </c>
      <c r="L4835" t="str">
        <f t="shared" si="227"/>
        <v>4830BURKETOWN</v>
      </c>
      <c r="M4835" t="s">
        <v>5290</v>
      </c>
    </row>
    <row r="4836" spans="1:13">
      <c r="A4836" t="s">
        <v>5728</v>
      </c>
      <c r="B4836" t="s">
        <v>5730</v>
      </c>
      <c r="C4836" t="s">
        <v>111</v>
      </c>
      <c r="D4836">
        <v>4</v>
      </c>
      <c r="E4836">
        <v>0</v>
      </c>
      <c r="F4836">
        <v>0</v>
      </c>
      <c r="H4836" t="s">
        <v>103</v>
      </c>
      <c r="I4836">
        <f t="shared" si="225"/>
        <v>0</v>
      </c>
      <c r="J4836">
        <f t="shared" si="226"/>
        <v>0</v>
      </c>
      <c r="L4836" t="str">
        <f t="shared" si="227"/>
        <v>4830DOOMADGEE</v>
      </c>
      <c r="M4836" t="s">
        <v>5290</v>
      </c>
    </row>
    <row r="4837" spans="1:13">
      <c r="A4837" t="s">
        <v>5728</v>
      </c>
      <c r="B4837" t="s">
        <v>1525</v>
      </c>
      <c r="C4837" t="s">
        <v>111</v>
      </c>
      <c r="D4837">
        <v>4</v>
      </c>
      <c r="E4837">
        <v>0</v>
      </c>
      <c r="F4837">
        <v>0</v>
      </c>
      <c r="H4837" t="s">
        <v>103</v>
      </c>
      <c r="I4837">
        <f t="shared" si="225"/>
        <v>0</v>
      </c>
      <c r="J4837">
        <f t="shared" si="226"/>
        <v>0</v>
      </c>
      <c r="L4837" t="str">
        <f t="shared" si="227"/>
        <v>4830GREGORY</v>
      </c>
      <c r="M4837" t="s">
        <v>5290</v>
      </c>
    </row>
    <row r="4838" spans="1:13">
      <c r="A4838" t="s">
        <v>5728</v>
      </c>
      <c r="B4838" t="s">
        <v>5731</v>
      </c>
      <c r="C4838" t="s">
        <v>111</v>
      </c>
      <c r="D4838">
        <v>4</v>
      </c>
      <c r="E4838">
        <v>0</v>
      </c>
      <c r="F4838">
        <v>0</v>
      </c>
      <c r="H4838" t="s">
        <v>103</v>
      </c>
      <c r="I4838">
        <f t="shared" si="225"/>
        <v>0</v>
      </c>
      <c r="J4838">
        <f t="shared" si="226"/>
        <v>0</v>
      </c>
      <c r="L4838" t="str">
        <f t="shared" si="227"/>
        <v>4830GREGORY DOWNS</v>
      </c>
      <c r="M4838" t="s">
        <v>5290</v>
      </c>
    </row>
    <row r="4839" spans="1:13">
      <c r="A4839" t="s">
        <v>5728</v>
      </c>
      <c r="B4839" t="s">
        <v>5732</v>
      </c>
      <c r="C4839" t="s">
        <v>111</v>
      </c>
      <c r="D4839">
        <v>4</v>
      </c>
      <c r="E4839">
        <v>0</v>
      </c>
      <c r="F4839">
        <v>0</v>
      </c>
      <c r="H4839" t="s">
        <v>103</v>
      </c>
      <c r="I4839">
        <f t="shared" si="225"/>
        <v>0</v>
      </c>
      <c r="J4839">
        <f t="shared" si="226"/>
        <v>0</v>
      </c>
      <c r="L4839" t="str">
        <f t="shared" si="227"/>
        <v>4830NICHOLSON</v>
      </c>
      <c r="M4839" t="s">
        <v>5290</v>
      </c>
    </row>
    <row r="4840" spans="1:13">
      <c r="A4840" t="s">
        <v>5733</v>
      </c>
      <c r="B4840" t="s">
        <v>5734</v>
      </c>
      <c r="C4840" t="s">
        <v>111</v>
      </c>
      <c r="D4840">
        <v>4</v>
      </c>
      <c r="E4840">
        <v>0</v>
      </c>
      <c r="F4840">
        <v>0</v>
      </c>
      <c r="H4840" t="s">
        <v>103</v>
      </c>
      <c r="I4840">
        <f t="shared" si="225"/>
        <v>0</v>
      </c>
      <c r="J4840">
        <f t="shared" si="226"/>
        <v>0</v>
      </c>
      <c r="L4840" t="str">
        <f t="shared" si="227"/>
        <v>4829AMAROO</v>
      </c>
      <c r="M4840" t="s">
        <v>5290</v>
      </c>
    </row>
    <row r="4841" spans="1:13">
      <c r="A4841" t="s">
        <v>5733</v>
      </c>
      <c r="B4841" t="s">
        <v>5735</v>
      </c>
      <c r="C4841" t="s">
        <v>111</v>
      </c>
      <c r="D4841">
        <v>4</v>
      </c>
      <c r="E4841">
        <v>0</v>
      </c>
      <c r="F4841">
        <v>0</v>
      </c>
      <c r="H4841" t="s">
        <v>103</v>
      </c>
      <c r="I4841">
        <f t="shared" si="225"/>
        <v>0</v>
      </c>
      <c r="J4841">
        <f t="shared" si="226"/>
        <v>0</v>
      </c>
      <c r="L4841" t="str">
        <f t="shared" si="227"/>
        <v>4829BEDOURIE</v>
      </c>
      <c r="M4841" t="s">
        <v>5290</v>
      </c>
    </row>
    <row r="4842" spans="1:13">
      <c r="A4842" t="s">
        <v>5733</v>
      </c>
      <c r="B4842" t="s">
        <v>5736</v>
      </c>
      <c r="C4842" t="s">
        <v>111</v>
      </c>
      <c r="D4842">
        <v>4</v>
      </c>
      <c r="E4842">
        <v>0</v>
      </c>
      <c r="F4842">
        <v>0</v>
      </c>
      <c r="H4842" t="s">
        <v>103</v>
      </c>
      <c r="I4842">
        <f t="shared" si="225"/>
        <v>0</v>
      </c>
      <c r="J4842">
        <f t="shared" si="226"/>
        <v>0</v>
      </c>
      <c r="L4842" t="str">
        <f t="shared" si="227"/>
        <v>4829BOULIA</v>
      </c>
      <c r="M4842" t="s">
        <v>5290</v>
      </c>
    </row>
    <row r="4843" spans="1:13">
      <c r="A4843" t="s">
        <v>5733</v>
      </c>
      <c r="B4843" t="s">
        <v>5737</v>
      </c>
      <c r="C4843" t="s">
        <v>111</v>
      </c>
      <c r="D4843">
        <v>4</v>
      </c>
      <c r="E4843">
        <v>0</v>
      </c>
      <c r="F4843">
        <v>0</v>
      </c>
      <c r="H4843" t="s">
        <v>103</v>
      </c>
      <c r="I4843">
        <f t="shared" si="225"/>
        <v>0</v>
      </c>
      <c r="J4843">
        <f t="shared" si="226"/>
        <v>0</v>
      </c>
      <c r="L4843" t="str">
        <f t="shared" si="227"/>
        <v>4829MIN MIN</v>
      </c>
      <c r="M4843" t="s">
        <v>5290</v>
      </c>
    </row>
    <row r="4844" spans="1:13">
      <c r="A4844" t="s">
        <v>5733</v>
      </c>
      <c r="B4844" t="s">
        <v>5104</v>
      </c>
      <c r="C4844" t="s">
        <v>111</v>
      </c>
      <c r="D4844">
        <v>4</v>
      </c>
      <c r="E4844">
        <v>0</v>
      </c>
      <c r="F4844">
        <v>0</v>
      </c>
      <c r="H4844" t="s">
        <v>103</v>
      </c>
      <c r="I4844">
        <f t="shared" si="225"/>
        <v>0</v>
      </c>
      <c r="J4844">
        <f t="shared" si="226"/>
        <v>0</v>
      </c>
      <c r="L4844" t="str">
        <f t="shared" si="227"/>
        <v>4829STURT</v>
      </c>
      <c r="M4844" t="s">
        <v>5290</v>
      </c>
    </row>
    <row r="4845" spans="1:13">
      <c r="A4845" t="s">
        <v>5733</v>
      </c>
      <c r="B4845" t="s">
        <v>5738</v>
      </c>
      <c r="C4845" t="s">
        <v>111</v>
      </c>
      <c r="D4845">
        <v>4</v>
      </c>
      <c r="E4845">
        <v>0</v>
      </c>
      <c r="F4845">
        <v>0</v>
      </c>
      <c r="H4845" t="s">
        <v>103</v>
      </c>
      <c r="I4845">
        <f t="shared" si="225"/>
        <v>0</v>
      </c>
      <c r="J4845">
        <f t="shared" si="226"/>
        <v>0</v>
      </c>
      <c r="L4845" t="str">
        <f t="shared" si="227"/>
        <v>4829TOKO</v>
      </c>
      <c r="M4845" t="s">
        <v>5290</v>
      </c>
    </row>
    <row r="4846" spans="1:13">
      <c r="A4846" t="s">
        <v>5733</v>
      </c>
      <c r="B4846" t="s">
        <v>5739</v>
      </c>
      <c r="C4846" t="s">
        <v>111</v>
      </c>
      <c r="D4846">
        <v>4</v>
      </c>
      <c r="E4846">
        <v>0</v>
      </c>
      <c r="F4846">
        <v>0</v>
      </c>
      <c r="H4846" t="s">
        <v>103</v>
      </c>
      <c r="I4846">
        <f t="shared" si="225"/>
        <v>0</v>
      </c>
      <c r="J4846">
        <f t="shared" si="226"/>
        <v>0</v>
      </c>
      <c r="L4846" t="str">
        <f t="shared" si="227"/>
        <v>4829WARENDA</v>
      </c>
      <c r="M4846" t="s">
        <v>5290</v>
      </c>
    </row>
    <row r="4847" spans="1:13">
      <c r="A4847" t="s">
        <v>5733</v>
      </c>
      <c r="B4847" t="s">
        <v>5740</v>
      </c>
      <c r="C4847" t="s">
        <v>111</v>
      </c>
      <c r="D4847">
        <v>4</v>
      </c>
      <c r="E4847">
        <v>0</v>
      </c>
      <c r="F4847">
        <v>0</v>
      </c>
      <c r="H4847" t="s">
        <v>103</v>
      </c>
      <c r="I4847">
        <f t="shared" si="225"/>
        <v>0</v>
      </c>
      <c r="J4847">
        <f t="shared" si="226"/>
        <v>0</v>
      </c>
      <c r="L4847" t="str">
        <f t="shared" si="227"/>
        <v>4829WILLS</v>
      </c>
      <c r="M4847" t="s">
        <v>5290</v>
      </c>
    </row>
    <row r="4848" spans="1:13">
      <c r="A4848" t="s">
        <v>5741</v>
      </c>
      <c r="B4848" t="s">
        <v>5742</v>
      </c>
      <c r="C4848" t="s">
        <v>111</v>
      </c>
      <c r="D4848">
        <v>4</v>
      </c>
      <c r="E4848">
        <v>0</v>
      </c>
      <c r="F4848">
        <v>0</v>
      </c>
      <c r="H4848" t="s">
        <v>103</v>
      </c>
      <c r="I4848">
        <f t="shared" si="225"/>
        <v>0</v>
      </c>
      <c r="J4848">
        <f t="shared" si="226"/>
        <v>0</v>
      </c>
      <c r="L4848" t="str">
        <f t="shared" si="227"/>
        <v>4828CAMOOWEAL</v>
      </c>
      <c r="M4848" t="s">
        <v>5290</v>
      </c>
    </row>
    <row r="4849" spans="1:13">
      <c r="A4849" t="s">
        <v>5743</v>
      </c>
      <c r="B4849" t="s">
        <v>5744</v>
      </c>
      <c r="C4849" t="s">
        <v>111</v>
      </c>
      <c r="D4849">
        <v>4</v>
      </c>
      <c r="E4849">
        <v>0</v>
      </c>
      <c r="F4849">
        <v>0</v>
      </c>
      <c r="H4849" t="s">
        <v>103</v>
      </c>
      <c r="I4849">
        <f t="shared" si="225"/>
        <v>0</v>
      </c>
      <c r="J4849">
        <f t="shared" si="226"/>
        <v>0</v>
      </c>
      <c r="L4849" t="str">
        <f t="shared" si="227"/>
        <v>4825ALEXANDRIA</v>
      </c>
      <c r="M4849" t="s">
        <v>5290</v>
      </c>
    </row>
    <row r="4850" spans="1:13">
      <c r="A4850" t="s">
        <v>5743</v>
      </c>
      <c r="B4850" t="s">
        <v>5745</v>
      </c>
      <c r="C4850" t="s">
        <v>111</v>
      </c>
      <c r="D4850">
        <v>4</v>
      </c>
      <c r="E4850">
        <v>0</v>
      </c>
      <c r="F4850">
        <v>0</v>
      </c>
      <c r="H4850" t="s">
        <v>103</v>
      </c>
      <c r="I4850">
        <f t="shared" si="225"/>
        <v>0</v>
      </c>
      <c r="J4850">
        <f t="shared" si="226"/>
        <v>0</v>
      </c>
      <c r="L4850" t="str">
        <f t="shared" si="227"/>
        <v>4825ALPURRURULAM</v>
      </c>
      <c r="M4850" t="s">
        <v>5290</v>
      </c>
    </row>
    <row r="4851" spans="1:13">
      <c r="A4851" t="s">
        <v>5743</v>
      </c>
      <c r="B4851" t="s">
        <v>5746</v>
      </c>
      <c r="C4851" t="s">
        <v>111</v>
      </c>
      <c r="D4851">
        <v>4</v>
      </c>
      <c r="E4851">
        <v>0</v>
      </c>
      <c r="F4851">
        <v>0</v>
      </c>
      <c r="H4851" t="s">
        <v>103</v>
      </c>
      <c r="I4851">
        <f t="shared" si="225"/>
        <v>0</v>
      </c>
      <c r="J4851">
        <f t="shared" si="226"/>
        <v>0</v>
      </c>
      <c r="L4851" t="str">
        <f t="shared" si="227"/>
        <v>4825BARKLY</v>
      </c>
      <c r="M4851" t="s">
        <v>5290</v>
      </c>
    </row>
    <row r="4852" spans="1:13">
      <c r="A4852" t="s">
        <v>5743</v>
      </c>
      <c r="B4852" t="s">
        <v>5747</v>
      </c>
      <c r="C4852" t="s">
        <v>111</v>
      </c>
      <c r="D4852">
        <v>4</v>
      </c>
      <c r="E4852">
        <v>0</v>
      </c>
      <c r="F4852">
        <v>0</v>
      </c>
      <c r="H4852" t="s">
        <v>103</v>
      </c>
      <c r="I4852">
        <f t="shared" si="225"/>
        <v>0</v>
      </c>
      <c r="J4852">
        <f t="shared" si="226"/>
        <v>0</v>
      </c>
      <c r="L4852" t="str">
        <f t="shared" si="227"/>
        <v>4825BREAKAWAY</v>
      </c>
      <c r="M4852" t="s">
        <v>5290</v>
      </c>
    </row>
    <row r="4853" spans="1:13">
      <c r="A4853" t="s">
        <v>5743</v>
      </c>
      <c r="B4853" t="s">
        <v>2709</v>
      </c>
      <c r="C4853" t="s">
        <v>111</v>
      </c>
      <c r="D4853">
        <v>4</v>
      </c>
      <c r="E4853">
        <v>0</v>
      </c>
      <c r="F4853">
        <v>0</v>
      </c>
      <c r="H4853" t="s">
        <v>103</v>
      </c>
      <c r="I4853">
        <f t="shared" si="225"/>
        <v>0</v>
      </c>
      <c r="J4853">
        <f t="shared" si="226"/>
        <v>0</v>
      </c>
      <c r="L4853" t="str">
        <f t="shared" si="227"/>
        <v>4825BUCKINGHAM</v>
      </c>
      <c r="M4853" t="s">
        <v>5290</v>
      </c>
    </row>
    <row r="4854" spans="1:13">
      <c r="A4854" t="s">
        <v>5743</v>
      </c>
      <c r="B4854" t="s">
        <v>5748</v>
      </c>
      <c r="C4854" t="s">
        <v>111</v>
      </c>
      <c r="D4854">
        <v>4</v>
      </c>
      <c r="E4854">
        <v>0</v>
      </c>
      <c r="F4854">
        <v>0</v>
      </c>
      <c r="H4854" t="s">
        <v>103</v>
      </c>
      <c r="I4854">
        <f t="shared" si="225"/>
        <v>0</v>
      </c>
      <c r="J4854">
        <f t="shared" si="226"/>
        <v>0</v>
      </c>
      <c r="L4854" t="str">
        <f t="shared" si="227"/>
        <v>4825CARRANDOTTA</v>
      </c>
      <c r="M4854" t="s">
        <v>5290</v>
      </c>
    </row>
    <row r="4855" spans="1:13">
      <c r="A4855" t="s">
        <v>5743</v>
      </c>
      <c r="B4855" t="s">
        <v>5749</v>
      </c>
      <c r="C4855" t="s">
        <v>111</v>
      </c>
      <c r="D4855">
        <v>4</v>
      </c>
      <c r="E4855">
        <v>0</v>
      </c>
      <c r="F4855">
        <v>0</v>
      </c>
      <c r="H4855" t="s">
        <v>103</v>
      </c>
      <c r="I4855">
        <f t="shared" si="225"/>
        <v>0</v>
      </c>
      <c r="J4855">
        <f t="shared" si="226"/>
        <v>0</v>
      </c>
      <c r="L4855" t="str">
        <f t="shared" si="227"/>
        <v>4825DAJARRA</v>
      </c>
      <c r="M4855" t="s">
        <v>5290</v>
      </c>
    </row>
    <row r="4856" spans="1:13">
      <c r="A4856" t="s">
        <v>5743</v>
      </c>
      <c r="B4856" t="s">
        <v>5750</v>
      </c>
      <c r="C4856" t="s">
        <v>111</v>
      </c>
      <c r="D4856">
        <v>4</v>
      </c>
      <c r="E4856">
        <v>0</v>
      </c>
      <c r="F4856">
        <v>0</v>
      </c>
      <c r="H4856" t="s">
        <v>103</v>
      </c>
      <c r="I4856">
        <f t="shared" si="225"/>
        <v>0</v>
      </c>
      <c r="J4856">
        <f t="shared" si="226"/>
        <v>0</v>
      </c>
      <c r="L4856" t="str">
        <f t="shared" si="227"/>
        <v>4825DUCHESS</v>
      </c>
      <c r="M4856" t="s">
        <v>5290</v>
      </c>
    </row>
    <row r="4857" spans="1:13">
      <c r="A4857" t="s">
        <v>5743</v>
      </c>
      <c r="B4857" t="s">
        <v>5751</v>
      </c>
      <c r="C4857" t="s">
        <v>111</v>
      </c>
      <c r="D4857">
        <v>4</v>
      </c>
      <c r="E4857">
        <v>0</v>
      </c>
      <c r="F4857">
        <v>0</v>
      </c>
      <c r="H4857" t="s">
        <v>103</v>
      </c>
      <c r="I4857">
        <f t="shared" si="225"/>
        <v>0</v>
      </c>
      <c r="J4857">
        <f t="shared" si="226"/>
        <v>0</v>
      </c>
      <c r="L4857" t="str">
        <f t="shared" si="227"/>
        <v>4825FIELDING</v>
      </c>
      <c r="M4857" t="s">
        <v>5290</v>
      </c>
    </row>
    <row r="4858" spans="1:13">
      <c r="A4858" t="s">
        <v>5743</v>
      </c>
      <c r="B4858" t="s">
        <v>4019</v>
      </c>
      <c r="C4858" t="s">
        <v>111</v>
      </c>
      <c r="D4858">
        <v>4</v>
      </c>
      <c r="E4858">
        <v>0</v>
      </c>
      <c r="F4858">
        <v>0</v>
      </c>
      <c r="H4858" t="s">
        <v>103</v>
      </c>
      <c r="I4858">
        <f t="shared" si="225"/>
        <v>0</v>
      </c>
      <c r="J4858">
        <f t="shared" si="226"/>
        <v>0</v>
      </c>
      <c r="L4858" t="str">
        <f t="shared" si="227"/>
        <v>4825FISHER</v>
      </c>
      <c r="M4858" t="s">
        <v>5290</v>
      </c>
    </row>
    <row r="4859" spans="1:13">
      <c r="A4859" t="s">
        <v>5743</v>
      </c>
      <c r="B4859" t="s">
        <v>1554</v>
      </c>
      <c r="C4859" t="s">
        <v>111</v>
      </c>
      <c r="D4859">
        <v>4</v>
      </c>
      <c r="E4859">
        <v>0</v>
      </c>
      <c r="F4859">
        <v>0</v>
      </c>
      <c r="H4859" t="s">
        <v>103</v>
      </c>
      <c r="I4859">
        <f t="shared" si="225"/>
        <v>0</v>
      </c>
      <c r="J4859">
        <f t="shared" si="226"/>
        <v>0</v>
      </c>
      <c r="L4859" t="str">
        <f t="shared" si="227"/>
        <v>4825GEORGINA</v>
      </c>
      <c r="M4859" t="s">
        <v>5290</v>
      </c>
    </row>
    <row r="4860" spans="1:13">
      <c r="A4860" t="s">
        <v>5743</v>
      </c>
      <c r="B4860" t="s">
        <v>5752</v>
      </c>
      <c r="C4860" t="s">
        <v>111</v>
      </c>
      <c r="D4860">
        <v>4</v>
      </c>
      <c r="E4860">
        <v>0</v>
      </c>
      <c r="F4860">
        <v>0</v>
      </c>
      <c r="H4860" t="s">
        <v>103</v>
      </c>
      <c r="I4860">
        <f t="shared" si="225"/>
        <v>0</v>
      </c>
      <c r="J4860">
        <f t="shared" si="226"/>
        <v>0</v>
      </c>
      <c r="L4860" t="str">
        <f t="shared" si="227"/>
        <v>4825GUNPOWDER</v>
      </c>
      <c r="M4860" t="s">
        <v>5290</v>
      </c>
    </row>
    <row r="4861" spans="1:13">
      <c r="A4861" t="s">
        <v>5743</v>
      </c>
      <c r="B4861" t="s">
        <v>4738</v>
      </c>
      <c r="C4861" t="s">
        <v>111</v>
      </c>
      <c r="D4861">
        <v>4</v>
      </c>
      <c r="E4861">
        <v>0</v>
      </c>
      <c r="F4861">
        <v>0</v>
      </c>
      <c r="H4861" t="s">
        <v>103</v>
      </c>
      <c r="I4861">
        <f t="shared" si="225"/>
        <v>0</v>
      </c>
      <c r="J4861">
        <f t="shared" si="226"/>
        <v>0</v>
      </c>
      <c r="L4861" t="str">
        <f t="shared" si="227"/>
        <v>4825HAPPY VALLEY</v>
      </c>
      <c r="M4861" t="s">
        <v>5290</v>
      </c>
    </row>
    <row r="4862" spans="1:13">
      <c r="A4862" t="s">
        <v>5743</v>
      </c>
      <c r="B4862" t="s">
        <v>5753</v>
      </c>
      <c r="C4862" t="s">
        <v>111</v>
      </c>
      <c r="D4862">
        <v>4</v>
      </c>
      <c r="E4862">
        <v>0</v>
      </c>
      <c r="F4862">
        <v>0</v>
      </c>
      <c r="H4862" t="s">
        <v>103</v>
      </c>
      <c r="I4862">
        <f t="shared" si="225"/>
        <v>0</v>
      </c>
      <c r="J4862">
        <f t="shared" si="226"/>
        <v>0</v>
      </c>
      <c r="L4862" t="str">
        <f t="shared" si="227"/>
        <v>4825HEALY</v>
      </c>
      <c r="M4862" t="s">
        <v>5290</v>
      </c>
    </row>
    <row r="4863" spans="1:13">
      <c r="A4863" t="s">
        <v>5743</v>
      </c>
      <c r="B4863" t="s">
        <v>5754</v>
      </c>
      <c r="C4863" t="s">
        <v>111</v>
      </c>
      <c r="D4863">
        <v>4</v>
      </c>
      <c r="E4863">
        <v>0</v>
      </c>
      <c r="F4863">
        <v>0</v>
      </c>
      <c r="H4863" t="s">
        <v>103</v>
      </c>
      <c r="I4863">
        <f t="shared" si="225"/>
        <v>0</v>
      </c>
      <c r="J4863">
        <f t="shared" si="226"/>
        <v>0</v>
      </c>
      <c r="L4863" t="str">
        <f t="shared" si="227"/>
        <v>4825KALKADOON</v>
      </c>
      <c r="M4863" t="s">
        <v>5290</v>
      </c>
    </row>
    <row r="4864" spans="1:13">
      <c r="A4864" t="s">
        <v>5743</v>
      </c>
      <c r="B4864" t="s">
        <v>5755</v>
      </c>
      <c r="C4864" t="s">
        <v>111</v>
      </c>
      <c r="D4864">
        <v>4</v>
      </c>
      <c r="E4864">
        <v>0</v>
      </c>
      <c r="F4864">
        <v>0</v>
      </c>
      <c r="H4864" t="s">
        <v>103</v>
      </c>
      <c r="I4864">
        <f t="shared" si="225"/>
        <v>0</v>
      </c>
      <c r="J4864">
        <f t="shared" si="226"/>
        <v>0</v>
      </c>
      <c r="L4864" t="str">
        <f t="shared" si="227"/>
        <v>4825LANSKEY</v>
      </c>
      <c r="M4864" t="s">
        <v>5290</v>
      </c>
    </row>
    <row r="4865" spans="1:13">
      <c r="A4865" t="s">
        <v>5743</v>
      </c>
      <c r="B4865" t="s">
        <v>5756</v>
      </c>
      <c r="C4865" t="s">
        <v>111</v>
      </c>
      <c r="D4865">
        <v>4</v>
      </c>
      <c r="E4865">
        <v>0</v>
      </c>
      <c r="F4865">
        <v>0</v>
      </c>
      <c r="H4865" t="s">
        <v>103</v>
      </c>
      <c r="I4865">
        <f t="shared" si="225"/>
        <v>0</v>
      </c>
      <c r="J4865">
        <f t="shared" si="226"/>
        <v>0</v>
      </c>
      <c r="L4865" t="str">
        <f t="shared" si="227"/>
        <v>4825LAWN HILL</v>
      </c>
      <c r="M4865" t="s">
        <v>5290</v>
      </c>
    </row>
    <row r="4866" spans="1:13">
      <c r="A4866" t="s">
        <v>5743</v>
      </c>
      <c r="B4866" t="s">
        <v>1893</v>
      </c>
      <c r="C4866" t="s">
        <v>111</v>
      </c>
      <c r="D4866">
        <v>4</v>
      </c>
      <c r="E4866">
        <v>0</v>
      </c>
      <c r="F4866">
        <v>0</v>
      </c>
      <c r="H4866" t="s">
        <v>103</v>
      </c>
      <c r="I4866">
        <f t="shared" ref="I4866:I4929" si="228">IF(ISERROR(VLOOKUP(A4866,SelPostCode,1,FALSE)),0,1)</f>
        <v>0</v>
      </c>
      <c r="J4866">
        <f t="shared" ref="J4866:J4929" si="229">IF(I4866=0,0,IF(ISERROR(VLOOKUP(B4866,SelSuburb,1,FALSE)),0,1))</f>
        <v>0</v>
      </c>
      <c r="L4866" t="str">
        <f t="shared" ref="L4866:L4929" si="230">CONCATENATE(A4866,B4866)</f>
        <v>4825MENZIES</v>
      </c>
      <c r="M4866" t="s">
        <v>5290</v>
      </c>
    </row>
    <row r="4867" spans="1:13">
      <c r="A4867" t="s">
        <v>5743</v>
      </c>
      <c r="B4867" t="s">
        <v>5757</v>
      </c>
      <c r="C4867" t="s">
        <v>111</v>
      </c>
      <c r="D4867">
        <v>4</v>
      </c>
      <c r="E4867">
        <v>0</v>
      </c>
      <c r="F4867">
        <v>0</v>
      </c>
      <c r="H4867" t="s">
        <v>103</v>
      </c>
      <c r="I4867">
        <f t="shared" si="228"/>
        <v>0</v>
      </c>
      <c r="J4867">
        <f t="shared" si="229"/>
        <v>0</v>
      </c>
      <c r="L4867" t="str">
        <f t="shared" si="230"/>
        <v>4825MICA CREEK</v>
      </c>
      <c r="M4867" t="s">
        <v>5290</v>
      </c>
    </row>
    <row r="4868" spans="1:13">
      <c r="A4868" t="s">
        <v>5743</v>
      </c>
      <c r="B4868" t="s">
        <v>5758</v>
      </c>
      <c r="C4868" t="s">
        <v>111</v>
      </c>
      <c r="D4868">
        <v>4</v>
      </c>
      <c r="E4868">
        <v>0</v>
      </c>
      <c r="F4868">
        <v>0</v>
      </c>
      <c r="H4868" t="s">
        <v>103</v>
      </c>
      <c r="I4868">
        <f t="shared" si="228"/>
        <v>0</v>
      </c>
      <c r="J4868">
        <f t="shared" si="229"/>
        <v>0</v>
      </c>
      <c r="L4868" t="str">
        <f t="shared" si="230"/>
        <v>4825MILES END</v>
      </c>
      <c r="M4868" t="s">
        <v>5290</v>
      </c>
    </row>
    <row r="4869" spans="1:13">
      <c r="A4869" t="s">
        <v>5743</v>
      </c>
      <c r="B4869" t="s">
        <v>998</v>
      </c>
      <c r="C4869" t="s">
        <v>111</v>
      </c>
      <c r="D4869">
        <v>4</v>
      </c>
      <c r="E4869">
        <v>0</v>
      </c>
      <c r="F4869">
        <v>0</v>
      </c>
      <c r="H4869" t="s">
        <v>103</v>
      </c>
      <c r="I4869">
        <f t="shared" si="228"/>
        <v>0</v>
      </c>
      <c r="J4869">
        <f t="shared" si="229"/>
        <v>0</v>
      </c>
      <c r="L4869" t="str">
        <f t="shared" si="230"/>
        <v>4825MORNINGTON</v>
      </c>
      <c r="M4869" t="s">
        <v>5290</v>
      </c>
    </row>
    <row r="4870" spans="1:13">
      <c r="A4870" t="s">
        <v>5743</v>
      </c>
      <c r="B4870" t="s">
        <v>5759</v>
      </c>
      <c r="C4870" t="s">
        <v>111</v>
      </c>
      <c r="D4870">
        <v>4</v>
      </c>
      <c r="E4870">
        <v>0</v>
      </c>
      <c r="F4870">
        <v>0</v>
      </c>
      <c r="H4870" t="s">
        <v>103</v>
      </c>
      <c r="I4870">
        <f t="shared" si="228"/>
        <v>0</v>
      </c>
      <c r="J4870">
        <f t="shared" si="229"/>
        <v>0</v>
      </c>
      <c r="L4870" t="str">
        <f t="shared" si="230"/>
        <v>4825MOUNT ISA</v>
      </c>
      <c r="M4870" t="s">
        <v>5290</v>
      </c>
    </row>
    <row r="4871" spans="1:13">
      <c r="A4871" t="s">
        <v>5743</v>
      </c>
      <c r="B4871" t="s">
        <v>5760</v>
      </c>
      <c r="C4871" t="s">
        <v>111</v>
      </c>
      <c r="D4871">
        <v>4</v>
      </c>
      <c r="E4871">
        <v>0</v>
      </c>
      <c r="F4871">
        <v>0</v>
      </c>
      <c r="H4871" t="s">
        <v>103</v>
      </c>
      <c r="I4871">
        <f t="shared" si="228"/>
        <v>0</v>
      </c>
      <c r="J4871">
        <f t="shared" si="229"/>
        <v>0</v>
      </c>
      <c r="L4871" t="str">
        <f t="shared" si="230"/>
        <v>4825MOUNT ISA CITY</v>
      </c>
      <c r="M4871" t="s">
        <v>5290</v>
      </c>
    </row>
    <row r="4872" spans="1:13">
      <c r="A4872" t="s">
        <v>5743</v>
      </c>
      <c r="B4872" t="s">
        <v>5761</v>
      </c>
      <c r="C4872" t="s">
        <v>111</v>
      </c>
      <c r="D4872">
        <v>4</v>
      </c>
      <c r="E4872">
        <v>0</v>
      </c>
      <c r="F4872">
        <v>0</v>
      </c>
      <c r="H4872" t="s">
        <v>103</v>
      </c>
      <c r="I4872">
        <f t="shared" si="228"/>
        <v>0</v>
      </c>
      <c r="J4872">
        <f t="shared" si="229"/>
        <v>0</v>
      </c>
      <c r="L4872" t="str">
        <f t="shared" si="230"/>
        <v>4825MOUNT ISA EAST</v>
      </c>
      <c r="M4872" t="s">
        <v>5290</v>
      </c>
    </row>
    <row r="4873" spans="1:13">
      <c r="A4873" t="s">
        <v>5743</v>
      </c>
      <c r="B4873" t="s">
        <v>5060</v>
      </c>
      <c r="C4873" t="s">
        <v>111</v>
      </c>
      <c r="D4873">
        <v>4</v>
      </c>
      <c r="E4873">
        <v>0</v>
      </c>
      <c r="F4873">
        <v>0</v>
      </c>
      <c r="H4873" t="s">
        <v>103</v>
      </c>
      <c r="I4873">
        <f t="shared" si="228"/>
        <v>0</v>
      </c>
      <c r="J4873">
        <f t="shared" si="229"/>
        <v>0</v>
      </c>
      <c r="L4873" t="str">
        <f t="shared" si="230"/>
        <v>4825PARKSIDE</v>
      </c>
      <c r="M4873" t="s">
        <v>5290</v>
      </c>
    </row>
    <row r="4874" spans="1:13">
      <c r="A4874" t="s">
        <v>5743</v>
      </c>
      <c r="B4874" t="s">
        <v>484</v>
      </c>
      <c r="C4874" t="s">
        <v>111</v>
      </c>
      <c r="D4874">
        <v>4</v>
      </c>
      <c r="E4874">
        <v>0</v>
      </c>
      <c r="F4874">
        <v>0</v>
      </c>
      <c r="H4874" t="s">
        <v>103</v>
      </c>
      <c r="I4874">
        <f t="shared" si="228"/>
        <v>0</v>
      </c>
      <c r="J4874">
        <f t="shared" si="229"/>
        <v>0</v>
      </c>
      <c r="L4874" t="str">
        <f t="shared" si="230"/>
        <v>4825PIONEER</v>
      </c>
      <c r="M4874" t="s">
        <v>5290</v>
      </c>
    </row>
    <row r="4875" spans="1:13">
      <c r="A4875" t="s">
        <v>5743</v>
      </c>
      <c r="B4875" t="s">
        <v>5762</v>
      </c>
      <c r="C4875" t="s">
        <v>111</v>
      </c>
      <c r="D4875">
        <v>4</v>
      </c>
      <c r="E4875">
        <v>0</v>
      </c>
      <c r="F4875">
        <v>0</v>
      </c>
      <c r="H4875" t="s">
        <v>103</v>
      </c>
      <c r="I4875">
        <f t="shared" si="228"/>
        <v>0</v>
      </c>
      <c r="J4875">
        <f t="shared" si="229"/>
        <v>0</v>
      </c>
      <c r="L4875" t="str">
        <f t="shared" si="230"/>
        <v>4825PITURIE</v>
      </c>
      <c r="M4875" t="s">
        <v>5290</v>
      </c>
    </row>
    <row r="4876" spans="1:13">
      <c r="A4876" t="s">
        <v>5743</v>
      </c>
      <c r="B4876" t="s">
        <v>5763</v>
      </c>
      <c r="C4876" t="s">
        <v>111</v>
      </c>
      <c r="D4876">
        <v>4</v>
      </c>
      <c r="E4876">
        <v>0</v>
      </c>
      <c r="F4876">
        <v>0</v>
      </c>
      <c r="H4876" t="s">
        <v>103</v>
      </c>
      <c r="I4876">
        <f t="shared" si="228"/>
        <v>0</v>
      </c>
      <c r="J4876">
        <f t="shared" si="229"/>
        <v>0</v>
      </c>
      <c r="L4876" t="str">
        <f t="shared" si="230"/>
        <v>4825RYAN</v>
      </c>
      <c r="M4876" t="s">
        <v>5290</v>
      </c>
    </row>
    <row r="4877" spans="1:13">
      <c r="A4877" t="s">
        <v>5743</v>
      </c>
      <c r="B4877" t="s">
        <v>5764</v>
      </c>
      <c r="C4877" t="s">
        <v>111</v>
      </c>
      <c r="D4877">
        <v>4</v>
      </c>
      <c r="E4877">
        <v>0</v>
      </c>
      <c r="F4877">
        <v>0</v>
      </c>
      <c r="H4877" t="s">
        <v>103</v>
      </c>
      <c r="I4877">
        <f t="shared" si="228"/>
        <v>0</v>
      </c>
      <c r="J4877">
        <f t="shared" si="229"/>
        <v>0</v>
      </c>
      <c r="L4877" t="str">
        <f t="shared" si="230"/>
        <v>4825SOLDIERS HILL</v>
      </c>
      <c r="M4877" t="s">
        <v>5290</v>
      </c>
    </row>
    <row r="4878" spans="1:13">
      <c r="A4878" t="s">
        <v>5743</v>
      </c>
      <c r="B4878" t="s">
        <v>5765</v>
      </c>
      <c r="C4878" t="s">
        <v>111</v>
      </c>
      <c r="D4878">
        <v>4</v>
      </c>
      <c r="E4878">
        <v>0</v>
      </c>
      <c r="F4878">
        <v>0</v>
      </c>
      <c r="H4878" t="s">
        <v>103</v>
      </c>
      <c r="I4878">
        <f t="shared" si="228"/>
        <v>0</v>
      </c>
      <c r="J4878">
        <f t="shared" si="229"/>
        <v>0</v>
      </c>
      <c r="L4878" t="str">
        <f t="shared" si="230"/>
        <v>4825SPREADBOROUGH</v>
      </c>
      <c r="M4878" t="s">
        <v>5290</v>
      </c>
    </row>
    <row r="4879" spans="1:13">
      <c r="A4879" t="s">
        <v>5743</v>
      </c>
      <c r="B4879" t="s">
        <v>5766</v>
      </c>
      <c r="C4879" t="s">
        <v>111</v>
      </c>
      <c r="D4879">
        <v>4</v>
      </c>
      <c r="E4879">
        <v>0</v>
      </c>
      <c r="F4879">
        <v>0</v>
      </c>
      <c r="H4879" t="s">
        <v>103</v>
      </c>
      <c r="I4879">
        <f t="shared" si="228"/>
        <v>0</v>
      </c>
      <c r="J4879">
        <f t="shared" si="229"/>
        <v>0</v>
      </c>
      <c r="L4879" t="str">
        <f t="shared" si="230"/>
        <v>4825SUNSET</v>
      </c>
      <c r="M4879" t="s">
        <v>5290</v>
      </c>
    </row>
    <row r="4880" spans="1:13">
      <c r="A4880" t="s">
        <v>5743</v>
      </c>
      <c r="B4880" t="s">
        <v>4321</v>
      </c>
      <c r="C4880" t="s">
        <v>111</v>
      </c>
      <c r="D4880">
        <v>4</v>
      </c>
      <c r="E4880">
        <v>0</v>
      </c>
      <c r="F4880">
        <v>0</v>
      </c>
      <c r="H4880" t="s">
        <v>103</v>
      </c>
      <c r="I4880">
        <f t="shared" si="228"/>
        <v>0</v>
      </c>
      <c r="J4880">
        <f t="shared" si="229"/>
        <v>0</v>
      </c>
      <c r="L4880" t="str">
        <f t="shared" si="230"/>
        <v>4825THE GAP</v>
      </c>
      <c r="M4880" t="s">
        <v>5290</v>
      </c>
    </row>
    <row r="4881" spans="1:13">
      <c r="A4881" t="s">
        <v>5743</v>
      </c>
      <c r="B4881" t="s">
        <v>5767</v>
      </c>
      <c r="C4881" t="s">
        <v>111</v>
      </c>
      <c r="D4881">
        <v>4</v>
      </c>
      <c r="E4881">
        <v>0</v>
      </c>
      <c r="F4881">
        <v>0</v>
      </c>
      <c r="H4881" t="s">
        <v>103</v>
      </c>
      <c r="I4881">
        <f t="shared" si="228"/>
        <v>0</v>
      </c>
      <c r="J4881">
        <f t="shared" si="229"/>
        <v>0</v>
      </c>
      <c r="L4881" t="str">
        <f t="shared" si="230"/>
        <v>4825THE MONUMENT</v>
      </c>
      <c r="M4881" t="s">
        <v>5290</v>
      </c>
    </row>
    <row r="4882" spans="1:13">
      <c r="A4882" t="s">
        <v>5743</v>
      </c>
      <c r="B4882" t="s">
        <v>5768</v>
      </c>
      <c r="C4882" t="s">
        <v>111</v>
      </c>
      <c r="D4882">
        <v>4</v>
      </c>
      <c r="E4882">
        <v>0</v>
      </c>
      <c r="F4882">
        <v>0</v>
      </c>
      <c r="H4882" t="s">
        <v>103</v>
      </c>
      <c r="I4882">
        <f t="shared" si="228"/>
        <v>0</v>
      </c>
      <c r="J4882">
        <f t="shared" si="229"/>
        <v>0</v>
      </c>
      <c r="L4882" t="str">
        <f t="shared" si="230"/>
        <v>4825TOWNVIEW</v>
      </c>
      <c r="M4882" t="s">
        <v>5290</v>
      </c>
    </row>
    <row r="4883" spans="1:13">
      <c r="A4883" t="s">
        <v>5743</v>
      </c>
      <c r="B4883" t="s">
        <v>602</v>
      </c>
      <c r="C4883" t="s">
        <v>111</v>
      </c>
      <c r="D4883">
        <v>4</v>
      </c>
      <c r="E4883">
        <v>0</v>
      </c>
      <c r="F4883">
        <v>0</v>
      </c>
      <c r="H4883" t="s">
        <v>103</v>
      </c>
      <c r="I4883">
        <f t="shared" si="228"/>
        <v>0</v>
      </c>
      <c r="J4883">
        <f t="shared" si="229"/>
        <v>0</v>
      </c>
      <c r="L4883" t="str">
        <f t="shared" si="230"/>
        <v>4825WAVERLEY</v>
      </c>
      <c r="M4883" t="s">
        <v>5290</v>
      </c>
    </row>
    <row r="4884" spans="1:13">
      <c r="A4884" t="s">
        <v>5743</v>
      </c>
      <c r="B4884" t="s">
        <v>5769</v>
      </c>
      <c r="C4884" t="s">
        <v>111</v>
      </c>
      <c r="D4884">
        <v>4</v>
      </c>
      <c r="E4884">
        <v>0</v>
      </c>
      <c r="F4884">
        <v>0</v>
      </c>
      <c r="H4884" t="s">
        <v>103</v>
      </c>
      <c r="I4884">
        <f t="shared" si="228"/>
        <v>0</v>
      </c>
      <c r="J4884">
        <f t="shared" si="229"/>
        <v>0</v>
      </c>
      <c r="L4884" t="str">
        <f t="shared" si="230"/>
        <v>4825WINSTON</v>
      </c>
      <c r="M4884" t="s">
        <v>5290</v>
      </c>
    </row>
    <row r="4885" spans="1:13">
      <c r="A4885" t="s">
        <v>5770</v>
      </c>
      <c r="B4885" t="s">
        <v>5771</v>
      </c>
      <c r="C4885" t="s">
        <v>111</v>
      </c>
      <c r="D4885">
        <v>4</v>
      </c>
      <c r="E4885">
        <v>0</v>
      </c>
      <c r="F4885">
        <v>0</v>
      </c>
      <c r="H4885" t="s">
        <v>103</v>
      </c>
      <c r="I4885">
        <f t="shared" si="228"/>
        <v>0</v>
      </c>
      <c r="J4885">
        <f t="shared" si="229"/>
        <v>0</v>
      </c>
      <c r="L4885" t="str">
        <f t="shared" si="230"/>
        <v>4824CLONCURRY</v>
      </c>
      <c r="M4885" t="s">
        <v>5290</v>
      </c>
    </row>
    <row r="4886" spans="1:13">
      <c r="A4886" t="s">
        <v>5770</v>
      </c>
      <c r="B4886" t="s">
        <v>5772</v>
      </c>
      <c r="C4886" t="s">
        <v>111</v>
      </c>
      <c r="D4886">
        <v>4</v>
      </c>
      <c r="E4886">
        <v>0</v>
      </c>
      <c r="F4886">
        <v>0</v>
      </c>
      <c r="H4886" t="s">
        <v>103</v>
      </c>
      <c r="I4886">
        <f t="shared" si="228"/>
        <v>0</v>
      </c>
      <c r="J4886">
        <f t="shared" si="229"/>
        <v>0</v>
      </c>
      <c r="L4886" t="str">
        <f t="shared" si="230"/>
        <v>4824FOUR WAYS</v>
      </c>
      <c r="M4886" t="s">
        <v>5290</v>
      </c>
    </row>
    <row r="4887" spans="1:13">
      <c r="A4887" t="s">
        <v>5770</v>
      </c>
      <c r="B4887" t="s">
        <v>5773</v>
      </c>
      <c r="C4887" t="s">
        <v>111</v>
      </c>
      <c r="D4887">
        <v>4</v>
      </c>
      <c r="E4887">
        <v>0</v>
      </c>
      <c r="F4887">
        <v>0</v>
      </c>
      <c r="H4887" t="s">
        <v>103</v>
      </c>
      <c r="I4887">
        <f t="shared" si="228"/>
        <v>0</v>
      </c>
      <c r="J4887">
        <f t="shared" si="229"/>
        <v>0</v>
      </c>
      <c r="L4887" t="str">
        <f t="shared" si="230"/>
        <v>4824GIDYA</v>
      </c>
      <c r="M4887" t="s">
        <v>5290</v>
      </c>
    </row>
    <row r="4888" spans="1:13">
      <c r="A4888" t="s">
        <v>5770</v>
      </c>
      <c r="B4888" t="s">
        <v>5774</v>
      </c>
      <c r="C4888" t="s">
        <v>111</v>
      </c>
      <c r="D4888">
        <v>4</v>
      </c>
      <c r="E4888">
        <v>0</v>
      </c>
      <c r="F4888">
        <v>0</v>
      </c>
      <c r="H4888" t="s">
        <v>103</v>
      </c>
      <c r="I4888">
        <f t="shared" si="228"/>
        <v>0</v>
      </c>
      <c r="J4888">
        <f t="shared" si="229"/>
        <v>0</v>
      </c>
      <c r="L4888" t="str">
        <f t="shared" si="230"/>
        <v>4824KURIDALA</v>
      </c>
      <c r="M4888" t="s">
        <v>5290</v>
      </c>
    </row>
    <row r="4889" spans="1:13">
      <c r="A4889" t="s">
        <v>5770</v>
      </c>
      <c r="B4889" t="s">
        <v>5775</v>
      </c>
      <c r="C4889" t="s">
        <v>111</v>
      </c>
      <c r="D4889">
        <v>4</v>
      </c>
      <c r="E4889">
        <v>0</v>
      </c>
      <c r="F4889">
        <v>0</v>
      </c>
      <c r="H4889" t="s">
        <v>103</v>
      </c>
      <c r="I4889">
        <f t="shared" si="228"/>
        <v>0</v>
      </c>
      <c r="J4889">
        <f t="shared" si="229"/>
        <v>0</v>
      </c>
      <c r="L4889" t="str">
        <f t="shared" si="230"/>
        <v>4824OORINDI</v>
      </c>
      <c r="M4889" t="s">
        <v>5290</v>
      </c>
    </row>
    <row r="4890" spans="1:13">
      <c r="A4890" t="s">
        <v>5770</v>
      </c>
      <c r="B4890" t="s">
        <v>5776</v>
      </c>
      <c r="C4890" t="s">
        <v>111</v>
      </c>
      <c r="D4890">
        <v>4</v>
      </c>
      <c r="E4890">
        <v>0</v>
      </c>
      <c r="F4890">
        <v>0</v>
      </c>
      <c r="H4890" t="s">
        <v>103</v>
      </c>
      <c r="I4890">
        <f t="shared" si="228"/>
        <v>0</v>
      </c>
      <c r="J4890">
        <f t="shared" si="229"/>
        <v>0</v>
      </c>
      <c r="L4890" t="str">
        <f t="shared" si="230"/>
        <v>4824THREE RIVERS</v>
      </c>
      <c r="M4890" t="s">
        <v>5290</v>
      </c>
    </row>
    <row r="4891" spans="1:13">
      <c r="A4891" t="s">
        <v>5777</v>
      </c>
      <c r="B4891" t="s">
        <v>5778</v>
      </c>
      <c r="C4891" t="s">
        <v>111</v>
      </c>
      <c r="D4891">
        <v>4</v>
      </c>
      <c r="E4891">
        <v>0</v>
      </c>
      <c r="F4891">
        <v>0</v>
      </c>
      <c r="H4891" t="s">
        <v>103</v>
      </c>
      <c r="I4891">
        <f t="shared" si="228"/>
        <v>0</v>
      </c>
      <c r="J4891">
        <f t="shared" si="229"/>
        <v>0</v>
      </c>
      <c r="L4891" t="str">
        <f t="shared" si="230"/>
        <v>4823CARPENTARIA</v>
      </c>
      <c r="M4891" t="s">
        <v>5290</v>
      </c>
    </row>
    <row r="4892" spans="1:13">
      <c r="A4892" t="s">
        <v>5777</v>
      </c>
      <c r="B4892" t="s">
        <v>5779</v>
      </c>
      <c r="C4892" t="s">
        <v>111</v>
      </c>
      <c r="D4892">
        <v>4</v>
      </c>
      <c r="E4892">
        <v>0</v>
      </c>
      <c r="F4892">
        <v>0</v>
      </c>
      <c r="H4892" t="s">
        <v>103</v>
      </c>
      <c r="I4892">
        <f t="shared" si="228"/>
        <v>0</v>
      </c>
      <c r="J4892">
        <f t="shared" si="229"/>
        <v>0</v>
      </c>
      <c r="L4892" t="str">
        <f t="shared" si="230"/>
        <v>4823JULIA CREEK</v>
      </c>
      <c r="M4892" t="s">
        <v>5290</v>
      </c>
    </row>
    <row r="4893" spans="1:13">
      <c r="A4893" t="s">
        <v>5777</v>
      </c>
      <c r="B4893" t="s">
        <v>5780</v>
      </c>
      <c r="C4893" t="s">
        <v>111</v>
      </c>
      <c r="D4893">
        <v>4</v>
      </c>
      <c r="E4893">
        <v>0</v>
      </c>
      <c r="F4893">
        <v>0</v>
      </c>
      <c r="H4893" t="s">
        <v>103</v>
      </c>
      <c r="I4893">
        <f t="shared" si="228"/>
        <v>0</v>
      </c>
      <c r="J4893">
        <f t="shared" si="229"/>
        <v>0</v>
      </c>
      <c r="L4893" t="str">
        <f t="shared" si="230"/>
        <v>4823KYNUNA</v>
      </c>
      <c r="M4893" t="s">
        <v>5290</v>
      </c>
    </row>
    <row r="4894" spans="1:13">
      <c r="A4894" t="s">
        <v>5777</v>
      </c>
      <c r="B4894" t="s">
        <v>5781</v>
      </c>
      <c r="C4894" t="s">
        <v>111</v>
      </c>
      <c r="D4894">
        <v>4</v>
      </c>
      <c r="E4894">
        <v>0</v>
      </c>
      <c r="F4894">
        <v>0</v>
      </c>
      <c r="H4894" t="s">
        <v>103</v>
      </c>
      <c r="I4894">
        <f t="shared" si="228"/>
        <v>0</v>
      </c>
      <c r="J4894">
        <f t="shared" si="229"/>
        <v>0</v>
      </c>
      <c r="L4894" t="str">
        <f t="shared" si="230"/>
        <v>4823MCKINLAY</v>
      </c>
      <c r="M4894" t="s">
        <v>5290</v>
      </c>
    </row>
    <row r="4895" spans="1:13">
      <c r="A4895" t="s">
        <v>5777</v>
      </c>
      <c r="B4895" t="s">
        <v>5782</v>
      </c>
      <c r="C4895" t="s">
        <v>111</v>
      </c>
      <c r="D4895">
        <v>4</v>
      </c>
      <c r="E4895">
        <v>0</v>
      </c>
      <c r="F4895">
        <v>0</v>
      </c>
      <c r="H4895" t="s">
        <v>103</v>
      </c>
      <c r="I4895">
        <f t="shared" si="228"/>
        <v>0</v>
      </c>
      <c r="J4895">
        <f t="shared" si="229"/>
        <v>0</v>
      </c>
      <c r="L4895" t="str">
        <f t="shared" si="230"/>
        <v>4823STOKES</v>
      </c>
      <c r="M4895" t="s">
        <v>5290</v>
      </c>
    </row>
    <row r="4896" spans="1:13">
      <c r="A4896" t="s">
        <v>5777</v>
      </c>
      <c r="B4896" t="s">
        <v>5783</v>
      </c>
      <c r="C4896" t="s">
        <v>111</v>
      </c>
      <c r="D4896">
        <v>4</v>
      </c>
      <c r="E4896">
        <v>0</v>
      </c>
      <c r="F4896">
        <v>0</v>
      </c>
      <c r="H4896" t="s">
        <v>103</v>
      </c>
      <c r="I4896">
        <f t="shared" si="228"/>
        <v>0</v>
      </c>
      <c r="J4896">
        <f t="shared" si="229"/>
        <v>0</v>
      </c>
      <c r="L4896" t="str">
        <f t="shared" si="230"/>
        <v>4823TALDORA</v>
      </c>
      <c r="M4896" t="s">
        <v>5290</v>
      </c>
    </row>
    <row r="4897" spans="1:13">
      <c r="A4897" t="s">
        <v>5777</v>
      </c>
      <c r="B4897" t="s">
        <v>1924</v>
      </c>
      <c r="C4897" t="s">
        <v>111</v>
      </c>
      <c r="D4897">
        <v>4</v>
      </c>
      <c r="E4897">
        <v>0</v>
      </c>
      <c r="F4897">
        <v>0</v>
      </c>
      <c r="H4897" t="s">
        <v>103</v>
      </c>
      <c r="I4897">
        <f t="shared" si="228"/>
        <v>0</v>
      </c>
      <c r="J4897">
        <f t="shared" si="229"/>
        <v>0</v>
      </c>
      <c r="L4897" t="str">
        <f t="shared" si="230"/>
        <v>4823WARBURTON</v>
      </c>
      <c r="M4897" t="s">
        <v>5290</v>
      </c>
    </row>
    <row r="4898" spans="1:13">
      <c r="A4898" t="s">
        <v>5784</v>
      </c>
      <c r="B4898" t="s">
        <v>5785</v>
      </c>
      <c r="C4898" t="s">
        <v>111</v>
      </c>
      <c r="D4898">
        <v>4</v>
      </c>
      <c r="E4898">
        <v>0</v>
      </c>
      <c r="F4898">
        <v>0</v>
      </c>
      <c r="H4898" t="s">
        <v>103</v>
      </c>
      <c r="I4898">
        <f t="shared" si="228"/>
        <v>0</v>
      </c>
      <c r="J4898">
        <f t="shared" si="229"/>
        <v>0</v>
      </c>
      <c r="L4898" t="str">
        <f t="shared" si="230"/>
        <v>4822ALBION</v>
      </c>
      <c r="M4898" t="s">
        <v>5290</v>
      </c>
    </row>
    <row r="4899" spans="1:13">
      <c r="A4899" t="s">
        <v>5784</v>
      </c>
      <c r="B4899" t="s">
        <v>5786</v>
      </c>
      <c r="C4899" t="s">
        <v>111</v>
      </c>
      <c r="D4899">
        <v>4</v>
      </c>
      <c r="E4899">
        <v>0</v>
      </c>
      <c r="F4899">
        <v>0</v>
      </c>
      <c r="H4899" t="s">
        <v>103</v>
      </c>
      <c r="I4899">
        <f t="shared" si="228"/>
        <v>0</v>
      </c>
      <c r="J4899">
        <f t="shared" si="229"/>
        <v>0</v>
      </c>
      <c r="L4899" t="str">
        <f t="shared" si="230"/>
        <v>4822BELLFIELD</v>
      </c>
      <c r="M4899" t="s">
        <v>5290</v>
      </c>
    </row>
    <row r="4900" spans="1:13">
      <c r="A4900" t="s">
        <v>5784</v>
      </c>
      <c r="B4900" t="s">
        <v>5787</v>
      </c>
      <c r="C4900" t="s">
        <v>111</v>
      </c>
      <c r="D4900">
        <v>4</v>
      </c>
      <c r="E4900">
        <v>0</v>
      </c>
      <c r="F4900">
        <v>0</v>
      </c>
      <c r="H4900" t="s">
        <v>103</v>
      </c>
      <c r="I4900">
        <f t="shared" si="228"/>
        <v>0</v>
      </c>
      <c r="J4900">
        <f t="shared" si="229"/>
        <v>0</v>
      </c>
      <c r="L4900" t="str">
        <f t="shared" si="230"/>
        <v>4822BURLEIGH</v>
      </c>
      <c r="M4900" t="s">
        <v>5290</v>
      </c>
    </row>
    <row r="4901" spans="1:13">
      <c r="A4901" t="s">
        <v>5784</v>
      </c>
      <c r="B4901" t="s">
        <v>744</v>
      </c>
      <c r="C4901" t="s">
        <v>111</v>
      </c>
      <c r="D4901">
        <v>4</v>
      </c>
      <c r="E4901">
        <v>0</v>
      </c>
      <c r="F4901">
        <v>0</v>
      </c>
      <c r="H4901" t="s">
        <v>103</v>
      </c>
      <c r="I4901">
        <f t="shared" si="228"/>
        <v>0</v>
      </c>
      <c r="J4901">
        <f t="shared" si="229"/>
        <v>0</v>
      </c>
      <c r="L4901" t="str">
        <f t="shared" si="230"/>
        <v>4822CAMBRIDGE</v>
      </c>
      <c r="M4901" t="s">
        <v>5290</v>
      </c>
    </row>
    <row r="4902" spans="1:13">
      <c r="A4902" t="s">
        <v>5784</v>
      </c>
      <c r="B4902" t="s">
        <v>5788</v>
      </c>
      <c r="C4902" t="s">
        <v>111</v>
      </c>
      <c r="D4902">
        <v>4</v>
      </c>
      <c r="E4902">
        <v>0</v>
      </c>
      <c r="F4902">
        <v>0</v>
      </c>
      <c r="H4902" t="s">
        <v>103</v>
      </c>
      <c r="I4902">
        <f t="shared" si="228"/>
        <v>0</v>
      </c>
      <c r="J4902">
        <f t="shared" si="229"/>
        <v>0</v>
      </c>
      <c r="L4902" t="str">
        <f t="shared" si="230"/>
        <v>4822MAXWELTON</v>
      </c>
      <c r="M4902" t="s">
        <v>5290</v>
      </c>
    </row>
    <row r="4903" spans="1:13">
      <c r="A4903" t="s">
        <v>5784</v>
      </c>
      <c r="B4903" t="s">
        <v>5789</v>
      </c>
      <c r="C4903" t="s">
        <v>111</v>
      </c>
      <c r="D4903">
        <v>4</v>
      </c>
      <c r="E4903">
        <v>0</v>
      </c>
      <c r="F4903">
        <v>0</v>
      </c>
      <c r="H4903" t="s">
        <v>103</v>
      </c>
      <c r="I4903">
        <f t="shared" si="228"/>
        <v>0</v>
      </c>
      <c r="J4903">
        <f t="shared" si="229"/>
        <v>0</v>
      </c>
      <c r="L4903" t="str">
        <f t="shared" si="230"/>
        <v>4822NONDA</v>
      </c>
      <c r="M4903" t="s">
        <v>5290</v>
      </c>
    </row>
    <row r="4904" spans="1:13">
      <c r="A4904" t="s">
        <v>5784</v>
      </c>
      <c r="B4904" t="s">
        <v>978</v>
      </c>
      <c r="C4904" t="s">
        <v>111</v>
      </c>
      <c r="D4904">
        <v>4</v>
      </c>
      <c r="E4904">
        <v>0</v>
      </c>
      <c r="F4904">
        <v>0</v>
      </c>
      <c r="H4904" t="s">
        <v>103</v>
      </c>
      <c r="I4904">
        <f t="shared" si="228"/>
        <v>0</v>
      </c>
      <c r="J4904">
        <f t="shared" si="229"/>
        <v>0</v>
      </c>
      <c r="L4904" t="str">
        <f t="shared" si="230"/>
        <v>4822RICHMOND</v>
      </c>
      <c r="M4904" t="s">
        <v>5290</v>
      </c>
    </row>
    <row r="4905" spans="1:13">
      <c r="A4905" t="s">
        <v>5784</v>
      </c>
      <c r="B4905" t="s">
        <v>5790</v>
      </c>
      <c r="C4905" t="s">
        <v>111</v>
      </c>
      <c r="D4905">
        <v>4</v>
      </c>
      <c r="E4905">
        <v>0</v>
      </c>
      <c r="F4905">
        <v>0</v>
      </c>
      <c r="H4905" t="s">
        <v>103</v>
      </c>
      <c r="I4905">
        <f t="shared" si="228"/>
        <v>0</v>
      </c>
      <c r="J4905">
        <f t="shared" si="229"/>
        <v>0</v>
      </c>
      <c r="L4905" t="str">
        <f t="shared" si="230"/>
        <v>4822SAXBY</v>
      </c>
      <c r="M4905" t="s">
        <v>5290</v>
      </c>
    </row>
    <row r="4906" spans="1:13">
      <c r="A4906" t="s">
        <v>5784</v>
      </c>
      <c r="B4906" t="s">
        <v>5791</v>
      </c>
      <c r="C4906" t="s">
        <v>111</v>
      </c>
      <c r="D4906">
        <v>4</v>
      </c>
      <c r="E4906">
        <v>0</v>
      </c>
      <c r="F4906">
        <v>0</v>
      </c>
      <c r="H4906" t="s">
        <v>103</v>
      </c>
      <c r="I4906">
        <f t="shared" si="228"/>
        <v>0</v>
      </c>
      <c r="J4906">
        <f t="shared" si="229"/>
        <v>0</v>
      </c>
      <c r="L4906" t="str">
        <f t="shared" si="230"/>
        <v>4822VICTORIA VALE</v>
      </c>
      <c r="M4906" t="s">
        <v>5290</v>
      </c>
    </row>
    <row r="4907" spans="1:13">
      <c r="A4907" t="s">
        <v>5784</v>
      </c>
      <c r="B4907" t="s">
        <v>5792</v>
      </c>
      <c r="C4907" t="s">
        <v>111</v>
      </c>
      <c r="D4907">
        <v>4</v>
      </c>
      <c r="E4907">
        <v>0</v>
      </c>
      <c r="F4907">
        <v>0</v>
      </c>
      <c r="H4907" t="s">
        <v>103</v>
      </c>
      <c r="I4907">
        <f t="shared" si="228"/>
        <v>0</v>
      </c>
      <c r="J4907">
        <f t="shared" si="229"/>
        <v>0</v>
      </c>
      <c r="L4907" t="str">
        <f t="shared" si="230"/>
        <v>4822WOOLGAR</v>
      </c>
      <c r="M4907" t="s">
        <v>5290</v>
      </c>
    </row>
    <row r="4908" spans="1:13">
      <c r="A4908" t="s">
        <v>5793</v>
      </c>
      <c r="B4908" t="s">
        <v>5794</v>
      </c>
      <c r="C4908" t="s">
        <v>111</v>
      </c>
      <c r="D4908">
        <v>4</v>
      </c>
      <c r="E4908">
        <v>0</v>
      </c>
      <c r="F4908">
        <v>0</v>
      </c>
      <c r="H4908" t="s">
        <v>103</v>
      </c>
      <c r="I4908">
        <f t="shared" si="228"/>
        <v>0</v>
      </c>
      <c r="J4908">
        <f t="shared" si="229"/>
        <v>0</v>
      </c>
      <c r="L4908" t="str">
        <f t="shared" si="230"/>
        <v>4821DUTTON RIVER</v>
      </c>
      <c r="M4908" t="s">
        <v>5290</v>
      </c>
    </row>
    <row r="4909" spans="1:13">
      <c r="A4909" t="s">
        <v>5793</v>
      </c>
      <c r="B4909" t="s">
        <v>5795</v>
      </c>
      <c r="C4909" t="s">
        <v>111</v>
      </c>
      <c r="D4909">
        <v>4</v>
      </c>
      <c r="E4909">
        <v>0</v>
      </c>
      <c r="F4909">
        <v>0</v>
      </c>
      <c r="H4909" t="s">
        <v>103</v>
      </c>
      <c r="I4909">
        <f t="shared" si="228"/>
        <v>0</v>
      </c>
      <c r="J4909">
        <f t="shared" si="229"/>
        <v>0</v>
      </c>
      <c r="L4909" t="str">
        <f t="shared" si="230"/>
        <v>4821HUGHENDEN</v>
      </c>
      <c r="M4909" t="s">
        <v>5290</v>
      </c>
    </row>
    <row r="4910" spans="1:13">
      <c r="A4910" t="s">
        <v>5793</v>
      </c>
      <c r="B4910" t="s">
        <v>5796</v>
      </c>
      <c r="C4910" t="s">
        <v>111</v>
      </c>
      <c r="D4910">
        <v>4</v>
      </c>
      <c r="E4910">
        <v>0</v>
      </c>
      <c r="F4910">
        <v>0</v>
      </c>
      <c r="H4910" t="s">
        <v>103</v>
      </c>
      <c r="I4910">
        <f t="shared" si="228"/>
        <v>0</v>
      </c>
      <c r="J4910">
        <f t="shared" si="229"/>
        <v>0</v>
      </c>
      <c r="L4910" t="str">
        <f t="shared" si="230"/>
        <v>4821PORCUPINE</v>
      </c>
      <c r="M4910" t="s">
        <v>5290</v>
      </c>
    </row>
    <row r="4911" spans="1:13">
      <c r="A4911" t="s">
        <v>5793</v>
      </c>
      <c r="B4911" t="s">
        <v>5797</v>
      </c>
      <c r="C4911" t="s">
        <v>111</v>
      </c>
      <c r="D4911">
        <v>4</v>
      </c>
      <c r="E4911">
        <v>0</v>
      </c>
      <c r="F4911">
        <v>0</v>
      </c>
      <c r="H4911" t="s">
        <v>103</v>
      </c>
      <c r="I4911">
        <f t="shared" si="228"/>
        <v>0</v>
      </c>
      <c r="J4911">
        <f t="shared" si="229"/>
        <v>0</v>
      </c>
      <c r="L4911" t="str">
        <f t="shared" si="230"/>
        <v>4821STAMFORD</v>
      </c>
      <c r="M4911" t="s">
        <v>5290</v>
      </c>
    </row>
    <row r="4912" spans="1:13">
      <c r="A4912" t="s">
        <v>5793</v>
      </c>
      <c r="B4912" t="s">
        <v>5798</v>
      </c>
      <c r="C4912" t="s">
        <v>111</v>
      </c>
      <c r="D4912">
        <v>4</v>
      </c>
      <c r="E4912">
        <v>0</v>
      </c>
      <c r="F4912">
        <v>0</v>
      </c>
      <c r="H4912" t="s">
        <v>103</v>
      </c>
      <c r="I4912">
        <f t="shared" si="228"/>
        <v>0</v>
      </c>
      <c r="J4912">
        <f t="shared" si="229"/>
        <v>0</v>
      </c>
      <c r="L4912" t="str">
        <f t="shared" si="230"/>
        <v>4821TANGORIN</v>
      </c>
      <c r="M4912" t="s">
        <v>5290</v>
      </c>
    </row>
    <row r="4913" spans="1:13">
      <c r="A4913" t="s">
        <v>5799</v>
      </c>
      <c r="B4913" t="s">
        <v>5800</v>
      </c>
      <c r="C4913" t="s">
        <v>111</v>
      </c>
      <c r="D4913">
        <v>4</v>
      </c>
      <c r="E4913">
        <v>0</v>
      </c>
      <c r="F4913">
        <v>0</v>
      </c>
      <c r="H4913" t="s">
        <v>103</v>
      </c>
      <c r="I4913">
        <f t="shared" si="228"/>
        <v>0</v>
      </c>
      <c r="J4913">
        <f t="shared" si="229"/>
        <v>0</v>
      </c>
      <c r="L4913" t="str">
        <f t="shared" si="230"/>
        <v>4820ALABAMA HILL</v>
      </c>
      <c r="M4913" t="s">
        <v>5801</v>
      </c>
    </row>
    <row r="4914" spans="1:13">
      <c r="A4914" t="s">
        <v>5799</v>
      </c>
      <c r="B4914" t="s">
        <v>5802</v>
      </c>
      <c r="C4914" t="s">
        <v>111</v>
      </c>
      <c r="D4914">
        <v>4</v>
      </c>
      <c r="E4914">
        <v>0</v>
      </c>
      <c r="F4914">
        <v>0</v>
      </c>
      <c r="H4914" t="s">
        <v>103</v>
      </c>
      <c r="I4914">
        <f t="shared" si="228"/>
        <v>0</v>
      </c>
      <c r="J4914">
        <f t="shared" si="229"/>
        <v>0</v>
      </c>
      <c r="L4914" t="str">
        <f t="shared" si="230"/>
        <v>4820BALFES CREEK</v>
      </c>
      <c r="M4914" t="s">
        <v>5801</v>
      </c>
    </row>
    <row r="4915" spans="1:13">
      <c r="A4915" t="s">
        <v>5799</v>
      </c>
      <c r="B4915" t="s">
        <v>5803</v>
      </c>
      <c r="C4915" t="s">
        <v>111</v>
      </c>
      <c r="D4915">
        <v>4</v>
      </c>
      <c r="E4915">
        <v>0</v>
      </c>
      <c r="F4915">
        <v>0</v>
      </c>
      <c r="H4915" t="s">
        <v>103</v>
      </c>
      <c r="I4915">
        <f t="shared" si="228"/>
        <v>0</v>
      </c>
      <c r="J4915">
        <f t="shared" si="229"/>
        <v>0</v>
      </c>
      <c r="L4915" t="str">
        <f t="shared" si="230"/>
        <v>4820BASALT</v>
      </c>
      <c r="M4915" t="s">
        <v>5801</v>
      </c>
    </row>
    <row r="4916" spans="1:13">
      <c r="A4916" t="s">
        <v>5799</v>
      </c>
      <c r="B4916" t="s">
        <v>5804</v>
      </c>
      <c r="C4916" t="s">
        <v>111</v>
      </c>
      <c r="D4916">
        <v>4</v>
      </c>
      <c r="E4916">
        <v>0</v>
      </c>
      <c r="F4916">
        <v>0</v>
      </c>
      <c r="H4916" t="s">
        <v>103</v>
      </c>
      <c r="I4916">
        <f t="shared" si="228"/>
        <v>0</v>
      </c>
      <c r="J4916">
        <f t="shared" si="229"/>
        <v>0</v>
      </c>
      <c r="L4916" t="str">
        <f t="shared" si="230"/>
        <v>4820BLACK JACK</v>
      </c>
      <c r="M4916" t="s">
        <v>5801</v>
      </c>
    </row>
    <row r="4917" spans="1:13">
      <c r="A4917" t="s">
        <v>5799</v>
      </c>
      <c r="B4917" t="s">
        <v>5805</v>
      </c>
      <c r="C4917" t="s">
        <v>111</v>
      </c>
      <c r="D4917">
        <v>4</v>
      </c>
      <c r="E4917">
        <v>0</v>
      </c>
      <c r="F4917">
        <v>0</v>
      </c>
      <c r="H4917" t="s">
        <v>103</v>
      </c>
      <c r="I4917">
        <f t="shared" si="228"/>
        <v>0</v>
      </c>
      <c r="J4917">
        <f t="shared" si="229"/>
        <v>0</v>
      </c>
      <c r="L4917" t="str">
        <f t="shared" si="230"/>
        <v>4820BREDDAN</v>
      </c>
      <c r="M4917" t="s">
        <v>5801</v>
      </c>
    </row>
    <row r="4918" spans="1:13">
      <c r="A4918" t="s">
        <v>5799</v>
      </c>
      <c r="B4918" t="s">
        <v>5806</v>
      </c>
      <c r="C4918" t="s">
        <v>111</v>
      </c>
      <c r="D4918">
        <v>4</v>
      </c>
      <c r="E4918">
        <v>0</v>
      </c>
      <c r="F4918">
        <v>0</v>
      </c>
      <c r="H4918" t="s">
        <v>103</v>
      </c>
      <c r="I4918">
        <f t="shared" si="228"/>
        <v>0</v>
      </c>
      <c r="J4918">
        <f t="shared" si="229"/>
        <v>0</v>
      </c>
      <c r="L4918" t="str">
        <f t="shared" si="230"/>
        <v>4820BROUGHTON</v>
      </c>
      <c r="M4918" t="s">
        <v>5801</v>
      </c>
    </row>
    <row r="4919" spans="1:13">
      <c r="A4919" t="s">
        <v>5799</v>
      </c>
      <c r="B4919" t="s">
        <v>5807</v>
      </c>
      <c r="C4919" t="s">
        <v>111</v>
      </c>
      <c r="D4919">
        <v>4</v>
      </c>
      <c r="E4919">
        <v>0</v>
      </c>
      <c r="F4919">
        <v>0</v>
      </c>
      <c r="H4919" t="s">
        <v>103</v>
      </c>
      <c r="I4919">
        <f t="shared" si="228"/>
        <v>0</v>
      </c>
      <c r="J4919">
        <f t="shared" si="229"/>
        <v>0</v>
      </c>
      <c r="L4919" t="str">
        <f t="shared" si="230"/>
        <v>4820CAMPASPE</v>
      </c>
      <c r="M4919" t="s">
        <v>5801</v>
      </c>
    </row>
    <row r="4920" spans="1:13">
      <c r="A4920" t="s">
        <v>5799</v>
      </c>
      <c r="B4920" t="s">
        <v>5808</v>
      </c>
      <c r="C4920" t="s">
        <v>111</v>
      </c>
      <c r="D4920">
        <v>4</v>
      </c>
      <c r="E4920">
        <v>0</v>
      </c>
      <c r="F4920">
        <v>0</v>
      </c>
      <c r="H4920" t="s">
        <v>103</v>
      </c>
      <c r="I4920">
        <f t="shared" si="228"/>
        <v>0</v>
      </c>
      <c r="J4920">
        <f t="shared" si="229"/>
        <v>0</v>
      </c>
      <c r="L4920" t="str">
        <f t="shared" si="230"/>
        <v>4820CHARTERS TOWERS</v>
      </c>
      <c r="M4920" t="s">
        <v>5801</v>
      </c>
    </row>
    <row r="4921" spans="1:13">
      <c r="A4921" t="s">
        <v>5799</v>
      </c>
      <c r="B4921" t="s">
        <v>5809</v>
      </c>
      <c r="C4921" t="s">
        <v>111</v>
      </c>
      <c r="D4921">
        <v>4</v>
      </c>
      <c r="E4921">
        <v>0</v>
      </c>
      <c r="F4921">
        <v>0</v>
      </c>
      <c r="H4921" t="s">
        <v>103</v>
      </c>
      <c r="I4921">
        <f t="shared" si="228"/>
        <v>0</v>
      </c>
      <c r="J4921">
        <f t="shared" si="229"/>
        <v>0</v>
      </c>
      <c r="L4921" t="str">
        <f t="shared" si="230"/>
        <v>4820COLUMBIA</v>
      </c>
      <c r="M4921" t="s">
        <v>5801</v>
      </c>
    </row>
    <row r="4922" spans="1:13">
      <c r="A4922" t="s">
        <v>5799</v>
      </c>
      <c r="B4922" t="s">
        <v>5810</v>
      </c>
      <c r="C4922" t="s">
        <v>111</v>
      </c>
      <c r="D4922">
        <v>4</v>
      </c>
      <c r="E4922">
        <v>0</v>
      </c>
      <c r="F4922">
        <v>0</v>
      </c>
      <c r="H4922" t="s">
        <v>103</v>
      </c>
      <c r="I4922">
        <f t="shared" si="228"/>
        <v>0</v>
      </c>
      <c r="J4922">
        <f t="shared" si="229"/>
        <v>0</v>
      </c>
      <c r="L4922" t="str">
        <f t="shared" si="230"/>
        <v>4820DOTSWOOD</v>
      </c>
      <c r="M4922" t="s">
        <v>5801</v>
      </c>
    </row>
    <row r="4923" spans="1:13">
      <c r="A4923" t="s">
        <v>5799</v>
      </c>
      <c r="B4923" t="s">
        <v>5811</v>
      </c>
      <c r="C4923" t="s">
        <v>111</v>
      </c>
      <c r="D4923">
        <v>4</v>
      </c>
      <c r="E4923">
        <v>0</v>
      </c>
      <c r="F4923">
        <v>0</v>
      </c>
      <c r="H4923" t="s">
        <v>103</v>
      </c>
      <c r="I4923">
        <f t="shared" si="228"/>
        <v>0</v>
      </c>
      <c r="J4923">
        <f t="shared" si="229"/>
        <v>0</v>
      </c>
      <c r="L4923" t="str">
        <f t="shared" si="230"/>
        <v>4820GRAND SECRET</v>
      </c>
      <c r="M4923" t="s">
        <v>5801</v>
      </c>
    </row>
    <row r="4924" spans="1:13">
      <c r="A4924" t="s">
        <v>5799</v>
      </c>
      <c r="B4924" t="s">
        <v>5812</v>
      </c>
      <c r="C4924" t="s">
        <v>111</v>
      </c>
      <c r="D4924">
        <v>4</v>
      </c>
      <c r="E4924">
        <v>0</v>
      </c>
      <c r="F4924">
        <v>0</v>
      </c>
      <c r="H4924" t="s">
        <v>103</v>
      </c>
      <c r="I4924">
        <f t="shared" si="228"/>
        <v>0</v>
      </c>
      <c r="J4924">
        <f t="shared" si="229"/>
        <v>0</v>
      </c>
      <c r="L4924" t="str">
        <f t="shared" si="230"/>
        <v>4820LISSNER</v>
      </c>
      <c r="M4924" t="s">
        <v>5801</v>
      </c>
    </row>
    <row r="4925" spans="1:13">
      <c r="A4925" t="s">
        <v>5799</v>
      </c>
      <c r="B4925" t="s">
        <v>5813</v>
      </c>
      <c r="C4925" t="s">
        <v>111</v>
      </c>
      <c r="D4925">
        <v>4</v>
      </c>
      <c r="E4925">
        <v>0</v>
      </c>
      <c r="F4925">
        <v>0</v>
      </c>
      <c r="H4925" t="s">
        <v>103</v>
      </c>
      <c r="I4925">
        <f t="shared" si="228"/>
        <v>0</v>
      </c>
      <c r="J4925">
        <f t="shared" si="229"/>
        <v>0</v>
      </c>
      <c r="L4925" t="str">
        <f t="shared" si="230"/>
        <v>4820LLANARTH</v>
      </c>
      <c r="M4925" t="s">
        <v>5801</v>
      </c>
    </row>
    <row r="4926" spans="1:13">
      <c r="A4926" t="s">
        <v>5799</v>
      </c>
      <c r="B4926" t="s">
        <v>5814</v>
      </c>
      <c r="C4926" t="s">
        <v>111</v>
      </c>
      <c r="D4926">
        <v>4</v>
      </c>
      <c r="E4926">
        <v>0</v>
      </c>
      <c r="F4926">
        <v>0</v>
      </c>
      <c r="H4926" t="s">
        <v>103</v>
      </c>
      <c r="I4926">
        <f t="shared" si="228"/>
        <v>0</v>
      </c>
      <c r="J4926">
        <f t="shared" si="229"/>
        <v>0</v>
      </c>
      <c r="L4926" t="str">
        <f t="shared" si="230"/>
        <v>4820MILLCHESTER</v>
      </c>
      <c r="M4926" t="s">
        <v>5801</v>
      </c>
    </row>
    <row r="4927" spans="1:13">
      <c r="A4927" t="s">
        <v>5799</v>
      </c>
      <c r="B4927" t="s">
        <v>1161</v>
      </c>
      <c r="C4927" t="s">
        <v>111</v>
      </c>
      <c r="D4927">
        <v>4</v>
      </c>
      <c r="E4927">
        <v>0</v>
      </c>
      <c r="F4927">
        <v>0</v>
      </c>
      <c r="H4927" t="s">
        <v>103</v>
      </c>
      <c r="I4927">
        <f t="shared" si="228"/>
        <v>0</v>
      </c>
      <c r="J4927">
        <f t="shared" si="229"/>
        <v>0</v>
      </c>
      <c r="L4927" t="str">
        <f t="shared" si="230"/>
        <v>4820MOSMAN PARK</v>
      </c>
      <c r="M4927" t="s">
        <v>5801</v>
      </c>
    </row>
    <row r="4928" spans="1:13">
      <c r="A4928" t="s">
        <v>5799</v>
      </c>
      <c r="B4928" t="s">
        <v>5815</v>
      </c>
      <c r="C4928" t="s">
        <v>111</v>
      </c>
      <c r="D4928">
        <v>4</v>
      </c>
      <c r="E4928">
        <v>0</v>
      </c>
      <c r="F4928">
        <v>0</v>
      </c>
      <c r="H4928" t="s">
        <v>103</v>
      </c>
      <c r="I4928">
        <f t="shared" si="228"/>
        <v>0</v>
      </c>
      <c r="J4928">
        <f t="shared" si="229"/>
        <v>0</v>
      </c>
      <c r="L4928" t="str">
        <f t="shared" si="230"/>
        <v>4820QUEENTON</v>
      </c>
      <c r="M4928" t="s">
        <v>5801</v>
      </c>
    </row>
    <row r="4929" spans="1:13">
      <c r="A4929" t="s">
        <v>5799</v>
      </c>
      <c r="B4929" t="s">
        <v>5816</v>
      </c>
      <c r="C4929" t="s">
        <v>111</v>
      </c>
      <c r="D4929">
        <v>4</v>
      </c>
      <c r="E4929">
        <v>0</v>
      </c>
      <c r="F4929">
        <v>0</v>
      </c>
      <c r="H4929" t="s">
        <v>103</v>
      </c>
      <c r="I4929">
        <f t="shared" si="228"/>
        <v>0</v>
      </c>
      <c r="J4929">
        <f t="shared" si="229"/>
        <v>0</v>
      </c>
      <c r="L4929" t="str">
        <f t="shared" si="230"/>
        <v>4820RICHMOND HILL</v>
      </c>
      <c r="M4929" t="s">
        <v>5801</v>
      </c>
    </row>
    <row r="4930" spans="1:13">
      <c r="A4930" t="s">
        <v>5799</v>
      </c>
      <c r="B4930" t="s">
        <v>5817</v>
      </c>
      <c r="C4930" t="s">
        <v>111</v>
      </c>
      <c r="D4930">
        <v>4</v>
      </c>
      <c r="E4930">
        <v>0</v>
      </c>
      <c r="F4930">
        <v>0</v>
      </c>
      <c r="H4930" t="s">
        <v>103</v>
      </c>
      <c r="I4930">
        <f t="shared" ref="I4930:I4993" si="231">IF(ISERROR(VLOOKUP(A4930,SelPostCode,1,FALSE)),0,1)</f>
        <v>0</v>
      </c>
      <c r="J4930">
        <f t="shared" ref="J4930:J4993" si="232">IF(I4930=0,0,IF(ISERROR(VLOOKUP(B4930,SelSuburb,1,FALSE)),0,1))</f>
        <v>0</v>
      </c>
      <c r="L4930" t="str">
        <f t="shared" ref="L4930:L4993" si="233">CONCATENATE(A4930,B4930)</f>
        <v>4820SEVENTY MILE</v>
      </c>
      <c r="M4930" t="s">
        <v>5801</v>
      </c>
    </row>
    <row r="4931" spans="1:13">
      <c r="A4931" t="s">
        <v>5799</v>
      </c>
      <c r="B4931" t="s">
        <v>1963</v>
      </c>
      <c r="C4931" t="s">
        <v>111</v>
      </c>
      <c r="D4931">
        <v>4</v>
      </c>
      <c r="E4931">
        <v>0</v>
      </c>
      <c r="F4931">
        <v>0</v>
      </c>
      <c r="H4931" t="s">
        <v>103</v>
      </c>
      <c r="I4931">
        <f t="shared" si="231"/>
        <v>0</v>
      </c>
      <c r="J4931">
        <f t="shared" si="232"/>
        <v>0</v>
      </c>
      <c r="L4931" t="str">
        <f t="shared" si="233"/>
        <v>4820SOUTHERN CROSS</v>
      </c>
      <c r="M4931" t="s">
        <v>5801</v>
      </c>
    </row>
    <row r="4932" spans="1:13">
      <c r="A4932" t="s">
        <v>5799</v>
      </c>
      <c r="B4932" t="s">
        <v>5818</v>
      </c>
      <c r="C4932" t="s">
        <v>111</v>
      </c>
      <c r="D4932">
        <v>4</v>
      </c>
      <c r="E4932">
        <v>0</v>
      </c>
      <c r="F4932">
        <v>0</v>
      </c>
      <c r="H4932" t="s">
        <v>103</v>
      </c>
      <c r="I4932">
        <f t="shared" si="231"/>
        <v>0</v>
      </c>
      <c r="J4932">
        <f t="shared" si="232"/>
        <v>0</v>
      </c>
      <c r="L4932" t="str">
        <f t="shared" si="233"/>
        <v>4820TOLL</v>
      </c>
      <c r="M4932" t="s">
        <v>5801</v>
      </c>
    </row>
    <row r="4933" spans="1:13">
      <c r="A4933" t="s">
        <v>5799</v>
      </c>
      <c r="B4933" t="s">
        <v>5819</v>
      </c>
      <c r="C4933" t="s">
        <v>111</v>
      </c>
      <c r="D4933">
        <v>4</v>
      </c>
      <c r="E4933">
        <v>0</v>
      </c>
      <c r="F4933">
        <v>0</v>
      </c>
      <c r="H4933" t="s">
        <v>103</v>
      </c>
      <c r="I4933">
        <f t="shared" si="231"/>
        <v>0</v>
      </c>
      <c r="J4933">
        <f t="shared" si="232"/>
        <v>0</v>
      </c>
      <c r="L4933" t="str">
        <f t="shared" si="233"/>
        <v>4820TOWERS HILL</v>
      </c>
      <c r="M4933" t="s">
        <v>5801</v>
      </c>
    </row>
    <row r="4934" spans="1:13">
      <c r="A4934" t="s">
        <v>5820</v>
      </c>
      <c r="B4934" t="s">
        <v>5821</v>
      </c>
      <c r="C4934" t="s">
        <v>111</v>
      </c>
      <c r="D4934">
        <v>1</v>
      </c>
      <c r="E4934">
        <v>0</v>
      </c>
      <c r="F4934">
        <v>2</v>
      </c>
      <c r="H4934" t="s">
        <v>103</v>
      </c>
      <c r="I4934">
        <f t="shared" si="231"/>
        <v>0</v>
      </c>
      <c r="J4934">
        <f t="shared" si="232"/>
        <v>0</v>
      </c>
      <c r="L4934" t="str">
        <f t="shared" si="233"/>
        <v>4819NELLY BAY</v>
      </c>
      <c r="M4934" t="s">
        <v>5689</v>
      </c>
    </row>
    <row r="4935" spans="1:13">
      <c r="A4935" t="s">
        <v>5820</v>
      </c>
      <c r="B4935" t="s">
        <v>5822</v>
      </c>
      <c r="C4935" t="s">
        <v>111</v>
      </c>
      <c r="D4935">
        <v>4</v>
      </c>
      <c r="E4935">
        <v>0</v>
      </c>
      <c r="F4935">
        <v>0</v>
      </c>
      <c r="H4935" t="s">
        <v>103</v>
      </c>
      <c r="I4935">
        <f t="shared" si="231"/>
        <v>0</v>
      </c>
      <c r="J4935">
        <f t="shared" si="232"/>
        <v>0</v>
      </c>
      <c r="L4935" t="str">
        <f t="shared" si="233"/>
        <v>4819FLORENCE BAY</v>
      </c>
      <c r="M4935" t="s">
        <v>5689</v>
      </c>
    </row>
    <row r="4936" spans="1:13">
      <c r="A4936" t="s">
        <v>5820</v>
      </c>
      <c r="B4936" t="s">
        <v>5823</v>
      </c>
      <c r="C4936" t="s">
        <v>111</v>
      </c>
      <c r="D4936">
        <v>4</v>
      </c>
      <c r="E4936">
        <v>0</v>
      </c>
      <c r="F4936">
        <v>0</v>
      </c>
      <c r="H4936" t="s">
        <v>103</v>
      </c>
      <c r="I4936">
        <f t="shared" si="231"/>
        <v>0</v>
      </c>
      <c r="J4936">
        <f t="shared" si="232"/>
        <v>0</v>
      </c>
      <c r="L4936" t="str">
        <f t="shared" si="233"/>
        <v>4819HORSESHOE BAY</v>
      </c>
      <c r="M4936" t="s">
        <v>5689</v>
      </c>
    </row>
    <row r="4937" spans="1:13">
      <c r="A4937" t="s">
        <v>5820</v>
      </c>
      <c r="B4937" t="s">
        <v>5824</v>
      </c>
      <c r="C4937" t="s">
        <v>111</v>
      </c>
      <c r="D4937">
        <v>4</v>
      </c>
      <c r="E4937">
        <v>0</v>
      </c>
      <c r="F4937">
        <v>0</v>
      </c>
      <c r="H4937" t="s">
        <v>103</v>
      </c>
      <c r="I4937">
        <f t="shared" si="231"/>
        <v>0</v>
      </c>
      <c r="J4937">
        <f t="shared" si="232"/>
        <v>0</v>
      </c>
      <c r="L4937" t="str">
        <f t="shared" si="233"/>
        <v>4819PICNIC BAY</v>
      </c>
      <c r="M4937" t="s">
        <v>5689</v>
      </c>
    </row>
    <row r="4938" spans="1:13">
      <c r="A4938" t="s">
        <v>5820</v>
      </c>
      <c r="B4938" t="s">
        <v>5825</v>
      </c>
      <c r="C4938" t="s">
        <v>111</v>
      </c>
      <c r="D4938">
        <v>4</v>
      </c>
      <c r="E4938">
        <v>0</v>
      </c>
      <c r="F4938">
        <v>0</v>
      </c>
      <c r="H4938" t="s">
        <v>103</v>
      </c>
      <c r="I4938">
        <f t="shared" si="231"/>
        <v>0</v>
      </c>
      <c r="J4938">
        <f t="shared" si="232"/>
        <v>0</v>
      </c>
      <c r="L4938" t="str">
        <f t="shared" si="233"/>
        <v>4819WEST POINT</v>
      </c>
      <c r="M4938" t="s">
        <v>5689</v>
      </c>
    </row>
    <row r="4939" spans="1:13">
      <c r="A4939" t="s">
        <v>5826</v>
      </c>
      <c r="B4939" t="s">
        <v>5827</v>
      </c>
      <c r="C4939" t="s">
        <v>111</v>
      </c>
      <c r="D4939">
        <v>1</v>
      </c>
      <c r="E4939">
        <v>0</v>
      </c>
      <c r="F4939">
        <v>2</v>
      </c>
      <c r="H4939" t="s">
        <v>103</v>
      </c>
      <c r="I4939">
        <f t="shared" si="231"/>
        <v>0</v>
      </c>
      <c r="J4939">
        <f t="shared" si="232"/>
        <v>0</v>
      </c>
      <c r="L4939" t="str">
        <f t="shared" si="233"/>
        <v>4818BOHLE</v>
      </c>
      <c r="M4939" t="s">
        <v>5689</v>
      </c>
    </row>
    <row r="4940" spans="1:13">
      <c r="A4940" t="s">
        <v>5826</v>
      </c>
      <c r="B4940" t="s">
        <v>5828</v>
      </c>
      <c r="C4940" t="s">
        <v>111</v>
      </c>
      <c r="D4940">
        <v>1</v>
      </c>
      <c r="E4940">
        <v>0</v>
      </c>
      <c r="F4940">
        <v>2</v>
      </c>
      <c r="H4940" t="s">
        <v>103</v>
      </c>
      <c r="I4940">
        <f t="shared" si="231"/>
        <v>0</v>
      </c>
      <c r="J4940">
        <f t="shared" si="232"/>
        <v>0</v>
      </c>
      <c r="L4940" t="str">
        <f t="shared" si="233"/>
        <v>4818BURDELL</v>
      </c>
      <c r="M4940" t="s">
        <v>5689</v>
      </c>
    </row>
    <row r="4941" spans="1:13">
      <c r="A4941" t="s">
        <v>5826</v>
      </c>
      <c r="B4941" t="s">
        <v>5829</v>
      </c>
      <c r="C4941" t="s">
        <v>111</v>
      </c>
      <c r="D4941">
        <v>1</v>
      </c>
      <c r="E4941">
        <v>0</v>
      </c>
      <c r="F4941">
        <v>2</v>
      </c>
      <c r="H4941" t="s">
        <v>103</v>
      </c>
      <c r="I4941">
        <f t="shared" si="231"/>
        <v>0</v>
      </c>
      <c r="J4941">
        <f t="shared" si="232"/>
        <v>0</v>
      </c>
      <c r="L4941" t="str">
        <f t="shared" si="233"/>
        <v>4818COSGROVE</v>
      </c>
      <c r="M4941" t="s">
        <v>5689</v>
      </c>
    </row>
    <row r="4942" spans="1:13">
      <c r="A4942" t="s">
        <v>5826</v>
      </c>
      <c r="B4942" t="s">
        <v>5830</v>
      </c>
      <c r="C4942" t="s">
        <v>111</v>
      </c>
      <c r="D4942">
        <v>2</v>
      </c>
      <c r="E4942">
        <v>0</v>
      </c>
      <c r="F4942">
        <v>2</v>
      </c>
      <c r="H4942" t="s">
        <v>103</v>
      </c>
      <c r="I4942">
        <f t="shared" si="231"/>
        <v>0</v>
      </c>
      <c r="J4942">
        <f t="shared" si="232"/>
        <v>0</v>
      </c>
      <c r="L4942" t="str">
        <f t="shared" si="233"/>
        <v>4818DEERAGUN</v>
      </c>
      <c r="M4942" t="s">
        <v>5689</v>
      </c>
    </row>
    <row r="4943" spans="1:13">
      <c r="A4943" t="s">
        <v>5826</v>
      </c>
      <c r="B4943" t="s">
        <v>5831</v>
      </c>
      <c r="C4943" t="s">
        <v>111</v>
      </c>
      <c r="D4943">
        <v>2</v>
      </c>
      <c r="E4943">
        <v>0</v>
      </c>
      <c r="F4943">
        <v>2</v>
      </c>
      <c r="H4943" t="s">
        <v>103</v>
      </c>
      <c r="I4943">
        <f t="shared" si="231"/>
        <v>0</v>
      </c>
      <c r="J4943">
        <f t="shared" si="232"/>
        <v>0</v>
      </c>
      <c r="L4943" t="str">
        <f t="shared" si="233"/>
        <v>4818MOUNT LOW</v>
      </c>
      <c r="M4943" t="s">
        <v>5689</v>
      </c>
    </row>
    <row r="4944" spans="1:13">
      <c r="A4944" t="s">
        <v>5826</v>
      </c>
      <c r="B4944" t="s">
        <v>5832</v>
      </c>
      <c r="C4944" t="s">
        <v>111</v>
      </c>
      <c r="D4944">
        <v>1</v>
      </c>
      <c r="E4944">
        <v>0</v>
      </c>
      <c r="F4944">
        <v>2</v>
      </c>
      <c r="H4944" t="s">
        <v>103</v>
      </c>
      <c r="I4944">
        <f t="shared" si="231"/>
        <v>0</v>
      </c>
      <c r="J4944">
        <f t="shared" si="232"/>
        <v>0</v>
      </c>
      <c r="L4944" t="str">
        <f t="shared" si="233"/>
        <v>4818MOUNT ST JOHN</v>
      </c>
      <c r="M4944" t="s">
        <v>5689</v>
      </c>
    </row>
    <row r="4945" spans="1:13">
      <c r="A4945" t="s">
        <v>5826</v>
      </c>
      <c r="B4945" t="s">
        <v>5833</v>
      </c>
      <c r="C4945" t="s">
        <v>111</v>
      </c>
      <c r="D4945">
        <v>1</v>
      </c>
      <c r="E4945">
        <v>0</v>
      </c>
      <c r="F4945">
        <v>2</v>
      </c>
      <c r="H4945" t="s">
        <v>103</v>
      </c>
      <c r="I4945">
        <f t="shared" si="231"/>
        <v>0</v>
      </c>
      <c r="J4945">
        <f t="shared" si="232"/>
        <v>0</v>
      </c>
      <c r="L4945" t="str">
        <f t="shared" si="233"/>
        <v>4818SHAW</v>
      </c>
      <c r="M4945" t="s">
        <v>5689</v>
      </c>
    </row>
    <row r="4946" spans="1:13">
      <c r="A4946" t="s">
        <v>5826</v>
      </c>
      <c r="B4946" t="s">
        <v>5834</v>
      </c>
      <c r="C4946" t="s">
        <v>111</v>
      </c>
      <c r="D4946">
        <v>2</v>
      </c>
      <c r="E4946">
        <v>0</v>
      </c>
      <c r="F4946">
        <v>2</v>
      </c>
      <c r="H4946" t="s">
        <v>103</v>
      </c>
      <c r="I4946">
        <f t="shared" si="231"/>
        <v>0</v>
      </c>
      <c r="J4946">
        <f t="shared" si="232"/>
        <v>0</v>
      </c>
      <c r="L4946" t="str">
        <f t="shared" si="233"/>
        <v>4818TOOLAKEA</v>
      </c>
      <c r="M4946" t="s">
        <v>5689</v>
      </c>
    </row>
    <row r="4947" spans="1:13">
      <c r="A4947" t="s">
        <v>5826</v>
      </c>
      <c r="B4947" t="s">
        <v>5835</v>
      </c>
      <c r="C4947" t="s">
        <v>111</v>
      </c>
      <c r="D4947">
        <v>2</v>
      </c>
      <c r="E4947">
        <v>0</v>
      </c>
      <c r="F4947">
        <v>2</v>
      </c>
      <c r="H4947" t="s">
        <v>103</v>
      </c>
      <c r="I4947">
        <f t="shared" si="231"/>
        <v>0</v>
      </c>
      <c r="J4947">
        <f t="shared" si="232"/>
        <v>0</v>
      </c>
      <c r="L4947" t="str">
        <f t="shared" si="233"/>
        <v>4818YABULU</v>
      </c>
      <c r="M4947" t="s">
        <v>5689</v>
      </c>
    </row>
    <row r="4948" spans="1:13">
      <c r="A4948" t="s">
        <v>5826</v>
      </c>
      <c r="B4948" t="s">
        <v>5836</v>
      </c>
      <c r="C4948" t="s">
        <v>111</v>
      </c>
      <c r="D4948">
        <v>3</v>
      </c>
      <c r="E4948">
        <v>0</v>
      </c>
      <c r="F4948">
        <v>0</v>
      </c>
      <c r="H4948" t="s">
        <v>103</v>
      </c>
      <c r="I4948">
        <f t="shared" si="231"/>
        <v>0</v>
      </c>
      <c r="J4948">
        <f t="shared" si="232"/>
        <v>0</v>
      </c>
      <c r="L4948" t="str">
        <f t="shared" si="233"/>
        <v>4818BEACH HOLM</v>
      </c>
      <c r="M4948" t="s">
        <v>5689</v>
      </c>
    </row>
    <row r="4949" spans="1:13">
      <c r="A4949" t="s">
        <v>5826</v>
      </c>
      <c r="B4949" t="s">
        <v>217</v>
      </c>
      <c r="C4949" t="s">
        <v>111</v>
      </c>
      <c r="D4949">
        <v>3</v>
      </c>
      <c r="E4949">
        <v>0</v>
      </c>
      <c r="F4949">
        <v>0</v>
      </c>
      <c r="H4949" t="s">
        <v>103</v>
      </c>
      <c r="I4949">
        <f t="shared" si="231"/>
        <v>0</v>
      </c>
      <c r="J4949">
        <f t="shared" si="232"/>
        <v>0</v>
      </c>
      <c r="L4949" t="str">
        <f t="shared" si="233"/>
        <v>4818BLACK RIVER</v>
      </c>
      <c r="M4949" t="s">
        <v>5689</v>
      </c>
    </row>
    <row r="4950" spans="1:13">
      <c r="A4950" t="s">
        <v>5826</v>
      </c>
      <c r="B4950" t="s">
        <v>5837</v>
      </c>
      <c r="C4950" t="s">
        <v>111</v>
      </c>
      <c r="D4950">
        <v>4</v>
      </c>
      <c r="E4950">
        <v>0</v>
      </c>
      <c r="F4950">
        <v>0</v>
      </c>
      <c r="H4950" t="s">
        <v>103</v>
      </c>
      <c r="I4950">
        <f t="shared" si="231"/>
        <v>0</v>
      </c>
      <c r="J4950">
        <f t="shared" si="232"/>
        <v>0</v>
      </c>
      <c r="L4950" t="str">
        <f t="shared" si="233"/>
        <v>4818BLUE HILLS</v>
      </c>
      <c r="M4950" t="s">
        <v>5689</v>
      </c>
    </row>
    <row r="4951" spans="1:13">
      <c r="A4951" t="s">
        <v>5826</v>
      </c>
      <c r="B4951" t="s">
        <v>5838</v>
      </c>
      <c r="C4951" t="s">
        <v>111</v>
      </c>
      <c r="D4951">
        <v>3</v>
      </c>
      <c r="E4951">
        <v>0</v>
      </c>
      <c r="F4951">
        <v>0</v>
      </c>
      <c r="H4951" t="s">
        <v>103</v>
      </c>
      <c r="I4951">
        <f t="shared" si="231"/>
        <v>0</v>
      </c>
      <c r="J4951">
        <f t="shared" si="232"/>
        <v>0</v>
      </c>
      <c r="L4951" t="str">
        <f t="shared" si="233"/>
        <v>4818BLUEWATER</v>
      </c>
      <c r="M4951" t="s">
        <v>5689</v>
      </c>
    </row>
    <row r="4952" spans="1:13">
      <c r="A4952" t="s">
        <v>5826</v>
      </c>
      <c r="B4952" t="s">
        <v>5839</v>
      </c>
      <c r="C4952" t="s">
        <v>111</v>
      </c>
      <c r="D4952">
        <v>4</v>
      </c>
      <c r="E4952">
        <v>0</v>
      </c>
      <c r="F4952">
        <v>0</v>
      </c>
      <c r="H4952" t="s">
        <v>103</v>
      </c>
      <c r="I4952">
        <f t="shared" si="231"/>
        <v>0</v>
      </c>
      <c r="J4952">
        <f t="shared" si="232"/>
        <v>0</v>
      </c>
      <c r="L4952" t="str">
        <f t="shared" si="233"/>
        <v>4818BLUEWATER PARK</v>
      </c>
      <c r="M4952" t="s">
        <v>5689</v>
      </c>
    </row>
    <row r="4953" spans="1:13">
      <c r="A4953" t="s">
        <v>5826</v>
      </c>
      <c r="B4953" t="s">
        <v>5840</v>
      </c>
      <c r="C4953" t="s">
        <v>111</v>
      </c>
      <c r="D4953">
        <v>3</v>
      </c>
      <c r="E4953">
        <v>0</v>
      </c>
      <c r="F4953">
        <v>0</v>
      </c>
      <c r="H4953" t="s">
        <v>103</v>
      </c>
      <c r="I4953">
        <f t="shared" si="231"/>
        <v>0</v>
      </c>
      <c r="J4953">
        <f t="shared" si="232"/>
        <v>0</v>
      </c>
      <c r="L4953" t="str">
        <f t="shared" si="233"/>
        <v>4818BUSHLAND BEACH</v>
      </c>
      <c r="M4953" t="s">
        <v>5689</v>
      </c>
    </row>
    <row r="4954" spans="1:13">
      <c r="A4954" t="s">
        <v>5826</v>
      </c>
      <c r="B4954" t="s">
        <v>5841</v>
      </c>
      <c r="C4954" t="s">
        <v>111</v>
      </c>
      <c r="D4954">
        <v>3</v>
      </c>
      <c r="E4954">
        <v>0</v>
      </c>
      <c r="F4954">
        <v>0</v>
      </c>
      <c r="H4954" t="s">
        <v>103</v>
      </c>
      <c r="I4954">
        <f t="shared" si="231"/>
        <v>0</v>
      </c>
      <c r="J4954">
        <f t="shared" si="232"/>
        <v>0</v>
      </c>
      <c r="L4954" t="str">
        <f t="shared" si="233"/>
        <v>4818JENSEN</v>
      </c>
      <c r="M4954" t="s">
        <v>5689</v>
      </c>
    </row>
    <row r="4955" spans="1:13">
      <c r="A4955" t="s">
        <v>5826</v>
      </c>
      <c r="B4955" t="s">
        <v>5842</v>
      </c>
      <c r="C4955" t="s">
        <v>111</v>
      </c>
      <c r="D4955">
        <v>4</v>
      </c>
      <c r="E4955">
        <v>0</v>
      </c>
      <c r="F4955">
        <v>0</v>
      </c>
      <c r="H4955" t="s">
        <v>103</v>
      </c>
      <c r="I4955">
        <f t="shared" si="231"/>
        <v>0</v>
      </c>
      <c r="J4955">
        <f t="shared" si="232"/>
        <v>0</v>
      </c>
      <c r="L4955" t="str">
        <f t="shared" si="233"/>
        <v>4818LYNAM</v>
      </c>
      <c r="M4955" t="s">
        <v>5689</v>
      </c>
    </row>
    <row r="4956" spans="1:13">
      <c r="A4956" t="s">
        <v>5826</v>
      </c>
      <c r="B4956" t="s">
        <v>5843</v>
      </c>
      <c r="C4956" t="s">
        <v>111</v>
      </c>
      <c r="D4956">
        <v>4</v>
      </c>
      <c r="E4956">
        <v>0</v>
      </c>
      <c r="F4956">
        <v>0</v>
      </c>
      <c r="H4956" t="s">
        <v>103</v>
      </c>
      <c r="I4956">
        <f t="shared" si="231"/>
        <v>0</v>
      </c>
      <c r="J4956">
        <f t="shared" si="232"/>
        <v>0</v>
      </c>
      <c r="L4956" t="str">
        <f t="shared" si="233"/>
        <v>4818SAUNDERS BEACH</v>
      </c>
      <c r="M4956" t="s">
        <v>5689</v>
      </c>
    </row>
    <row r="4957" spans="1:13">
      <c r="A4957" t="s">
        <v>5844</v>
      </c>
      <c r="B4957" t="s">
        <v>5845</v>
      </c>
      <c r="C4957" t="s">
        <v>111</v>
      </c>
      <c r="D4957">
        <v>2</v>
      </c>
      <c r="E4957">
        <v>0</v>
      </c>
      <c r="F4957">
        <v>2</v>
      </c>
      <c r="H4957" t="s">
        <v>103</v>
      </c>
      <c r="I4957">
        <f t="shared" si="231"/>
        <v>0</v>
      </c>
      <c r="J4957">
        <f t="shared" si="232"/>
        <v>0</v>
      </c>
      <c r="L4957" t="str">
        <f t="shared" si="233"/>
        <v>4817BOHLE PLAINS</v>
      </c>
      <c r="M4957" t="s">
        <v>5689</v>
      </c>
    </row>
    <row r="4958" spans="1:13">
      <c r="A4958" t="s">
        <v>5844</v>
      </c>
      <c r="B4958" t="s">
        <v>5846</v>
      </c>
      <c r="C4958" t="s">
        <v>111</v>
      </c>
      <c r="D4958">
        <v>1</v>
      </c>
      <c r="E4958">
        <v>0</v>
      </c>
      <c r="F4958">
        <v>2</v>
      </c>
      <c r="H4958" t="s">
        <v>103</v>
      </c>
      <c r="I4958">
        <f t="shared" si="231"/>
        <v>0</v>
      </c>
      <c r="J4958">
        <f t="shared" si="232"/>
        <v>0</v>
      </c>
      <c r="L4958" t="str">
        <f t="shared" si="233"/>
        <v>4817KIRWAN</v>
      </c>
      <c r="M4958" t="s">
        <v>5689</v>
      </c>
    </row>
    <row r="4959" spans="1:13">
      <c r="A4959" t="s">
        <v>5844</v>
      </c>
      <c r="B4959" t="s">
        <v>5847</v>
      </c>
      <c r="C4959" t="s">
        <v>111</v>
      </c>
      <c r="D4959">
        <v>2</v>
      </c>
      <c r="E4959">
        <v>0</v>
      </c>
      <c r="F4959">
        <v>2</v>
      </c>
      <c r="H4959" t="s">
        <v>103</v>
      </c>
      <c r="I4959">
        <f t="shared" si="231"/>
        <v>0</v>
      </c>
      <c r="J4959">
        <f t="shared" si="232"/>
        <v>0</v>
      </c>
      <c r="L4959" t="str">
        <f t="shared" si="233"/>
        <v>4817RANGEWOOD</v>
      </c>
      <c r="M4959" t="s">
        <v>5689</v>
      </c>
    </row>
    <row r="4960" spans="1:13">
      <c r="A4960" t="s">
        <v>5844</v>
      </c>
      <c r="B4960" t="s">
        <v>5848</v>
      </c>
      <c r="C4960" t="s">
        <v>111</v>
      </c>
      <c r="D4960">
        <v>2</v>
      </c>
      <c r="E4960">
        <v>0</v>
      </c>
      <c r="F4960">
        <v>2</v>
      </c>
      <c r="H4960" t="s">
        <v>103</v>
      </c>
      <c r="I4960">
        <f t="shared" si="231"/>
        <v>0</v>
      </c>
      <c r="J4960">
        <f t="shared" si="232"/>
        <v>0</v>
      </c>
      <c r="L4960" t="str">
        <f t="shared" si="233"/>
        <v xml:space="preserve">4817THURINGOWA </v>
      </c>
      <c r="M4960" t="s">
        <v>5689</v>
      </c>
    </row>
    <row r="4961" spans="1:13">
      <c r="A4961" t="s">
        <v>5844</v>
      </c>
      <c r="B4961" t="s">
        <v>5849</v>
      </c>
      <c r="C4961" t="s">
        <v>111</v>
      </c>
      <c r="D4961">
        <v>2</v>
      </c>
      <c r="E4961">
        <v>0</v>
      </c>
      <c r="F4961">
        <v>2</v>
      </c>
      <c r="H4961" t="s">
        <v>103</v>
      </c>
      <c r="I4961">
        <f t="shared" si="231"/>
        <v>0</v>
      </c>
      <c r="J4961">
        <f t="shared" si="232"/>
        <v>0</v>
      </c>
      <c r="L4961" t="str">
        <f t="shared" si="233"/>
        <v>4817THURINGOWA CENTRAL</v>
      </c>
      <c r="M4961" t="s">
        <v>5689</v>
      </c>
    </row>
    <row r="4962" spans="1:13">
      <c r="A4962" t="s">
        <v>5844</v>
      </c>
      <c r="B4962" t="s">
        <v>5850</v>
      </c>
      <c r="C4962" t="s">
        <v>111</v>
      </c>
      <c r="D4962">
        <v>3</v>
      </c>
      <c r="E4962">
        <v>0</v>
      </c>
      <c r="F4962">
        <v>0</v>
      </c>
      <c r="H4962" t="s">
        <v>103</v>
      </c>
      <c r="I4962">
        <f t="shared" si="231"/>
        <v>0</v>
      </c>
      <c r="J4962">
        <f t="shared" si="232"/>
        <v>0</v>
      </c>
      <c r="L4962" t="str">
        <f t="shared" si="233"/>
        <v>4817ALICE RIVER</v>
      </c>
      <c r="M4962" t="s">
        <v>5689</v>
      </c>
    </row>
    <row r="4963" spans="1:13">
      <c r="A4963" t="s">
        <v>5844</v>
      </c>
      <c r="B4963" t="s">
        <v>5851</v>
      </c>
      <c r="C4963" t="s">
        <v>111</v>
      </c>
      <c r="D4963">
        <v>4</v>
      </c>
      <c r="E4963">
        <v>0</v>
      </c>
      <c r="F4963">
        <v>0</v>
      </c>
      <c r="H4963" t="s">
        <v>103</v>
      </c>
      <c r="I4963">
        <f t="shared" si="231"/>
        <v>0</v>
      </c>
      <c r="J4963">
        <f t="shared" si="232"/>
        <v>0</v>
      </c>
      <c r="L4963" t="str">
        <f t="shared" si="233"/>
        <v>4817HERVEY RANGE</v>
      </c>
      <c r="M4963" t="s">
        <v>5689</v>
      </c>
    </row>
    <row r="4964" spans="1:13">
      <c r="A4964" t="s">
        <v>5852</v>
      </c>
      <c r="B4964" t="s">
        <v>5853</v>
      </c>
      <c r="C4964" t="s">
        <v>111</v>
      </c>
      <c r="D4964">
        <v>4</v>
      </c>
      <c r="E4964">
        <v>0</v>
      </c>
      <c r="F4964">
        <v>0</v>
      </c>
      <c r="H4964" t="s">
        <v>103</v>
      </c>
      <c r="I4964">
        <f t="shared" si="231"/>
        <v>0</v>
      </c>
      <c r="J4964">
        <f t="shared" si="232"/>
        <v>0</v>
      </c>
      <c r="L4964" t="str">
        <f t="shared" si="233"/>
        <v>4816BALGAL BEACH</v>
      </c>
      <c r="M4964" t="s">
        <v>5278</v>
      </c>
    </row>
    <row r="4965" spans="1:13">
      <c r="A4965" t="s">
        <v>5852</v>
      </c>
      <c r="B4965" t="s">
        <v>5854</v>
      </c>
      <c r="C4965" t="s">
        <v>111</v>
      </c>
      <c r="D4965">
        <v>4</v>
      </c>
      <c r="E4965">
        <v>0</v>
      </c>
      <c r="F4965">
        <v>0</v>
      </c>
      <c r="H4965" t="s">
        <v>103</v>
      </c>
      <c r="I4965">
        <f t="shared" si="231"/>
        <v>0</v>
      </c>
      <c r="J4965">
        <f t="shared" si="232"/>
        <v>0</v>
      </c>
      <c r="L4965" t="str">
        <f t="shared" si="233"/>
        <v>4816BARRINGHA</v>
      </c>
      <c r="M4965" t="s">
        <v>5278</v>
      </c>
    </row>
    <row r="4966" spans="1:13">
      <c r="A4966" t="s">
        <v>5852</v>
      </c>
      <c r="B4966" t="s">
        <v>5855</v>
      </c>
      <c r="C4966" t="s">
        <v>111</v>
      </c>
      <c r="D4966">
        <v>4</v>
      </c>
      <c r="E4966">
        <v>0</v>
      </c>
      <c r="F4966">
        <v>0</v>
      </c>
      <c r="H4966" t="s">
        <v>103</v>
      </c>
      <c r="I4966">
        <f t="shared" si="231"/>
        <v>0</v>
      </c>
      <c r="J4966">
        <f t="shared" si="232"/>
        <v>0</v>
      </c>
      <c r="L4966" t="str">
        <f t="shared" si="233"/>
        <v>4816BROOKHILL</v>
      </c>
      <c r="M4966" t="s">
        <v>5278</v>
      </c>
    </row>
    <row r="4967" spans="1:13">
      <c r="A4967" t="s">
        <v>5852</v>
      </c>
      <c r="B4967" t="s">
        <v>3960</v>
      </c>
      <c r="C4967" t="s">
        <v>111</v>
      </c>
      <c r="D4967">
        <v>4</v>
      </c>
      <c r="E4967">
        <v>0</v>
      </c>
      <c r="F4967">
        <v>0</v>
      </c>
      <c r="H4967" t="s">
        <v>103</v>
      </c>
      <c r="I4967">
        <f t="shared" si="231"/>
        <v>0</v>
      </c>
      <c r="J4967">
        <f t="shared" si="232"/>
        <v>0</v>
      </c>
      <c r="L4967" t="str">
        <f t="shared" si="233"/>
        <v>4816BUCHANAN</v>
      </c>
      <c r="M4967" t="s">
        <v>5278</v>
      </c>
    </row>
    <row r="4968" spans="1:13">
      <c r="A4968" t="s">
        <v>5852</v>
      </c>
      <c r="B4968" t="s">
        <v>5856</v>
      </c>
      <c r="C4968" t="s">
        <v>111</v>
      </c>
      <c r="D4968">
        <v>4</v>
      </c>
      <c r="E4968">
        <v>0</v>
      </c>
      <c r="F4968">
        <v>0</v>
      </c>
      <c r="H4968" t="s">
        <v>103</v>
      </c>
      <c r="I4968">
        <f t="shared" si="231"/>
        <v>0</v>
      </c>
      <c r="J4968">
        <f t="shared" si="232"/>
        <v>0</v>
      </c>
      <c r="L4968" t="str">
        <f t="shared" si="233"/>
        <v>4816CALCIUM</v>
      </c>
      <c r="M4968" t="s">
        <v>5278</v>
      </c>
    </row>
    <row r="4969" spans="1:13">
      <c r="A4969" t="s">
        <v>5852</v>
      </c>
      <c r="B4969" t="s">
        <v>5857</v>
      </c>
      <c r="C4969" t="s">
        <v>111</v>
      </c>
      <c r="D4969">
        <v>4</v>
      </c>
      <c r="E4969">
        <v>0</v>
      </c>
      <c r="F4969">
        <v>0</v>
      </c>
      <c r="H4969" t="s">
        <v>103</v>
      </c>
      <c r="I4969">
        <f t="shared" si="231"/>
        <v>0</v>
      </c>
      <c r="J4969">
        <f t="shared" si="232"/>
        <v>0</v>
      </c>
      <c r="L4969" t="str">
        <f t="shared" si="233"/>
        <v>4816CARRUCHAN</v>
      </c>
      <c r="M4969" t="s">
        <v>5278</v>
      </c>
    </row>
    <row r="4970" spans="1:13">
      <c r="A4970" t="s">
        <v>5852</v>
      </c>
      <c r="B4970" t="s">
        <v>5858</v>
      </c>
      <c r="C4970" t="s">
        <v>111</v>
      </c>
      <c r="D4970">
        <v>4</v>
      </c>
      <c r="E4970">
        <v>0</v>
      </c>
      <c r="F4970">
        <v>0</v>
      </c>
      <c r="H4970" t="s">
        <v>103</v>
      </c>
      <c r="I4970">
        <f t="shared" si="231"/>
        <v>0</v>
      </c>
      <c r="J4970">
        <f t="shared" si="232"/>
        <v>0</v>
      </c>
      <c r="L4970" t="str">
        <f t="shared" si="233"/>
        <v>4816CLEMANT</v>
      </c>
      <c r="M4970" t="s">
        <v>5278</v>
      </c>
    </row>
    <row r="4971" spans="1:13">
      <c r="A4971" t="s">
        <v>5852</v>
      </c>
      <c r="B4971" t="s">
        <v>5859</v>
      </c>
      <c r="C4971" t="s">
        <v>111</v>
      </c>
      <c r="D4971">
        <v>4</v>
      </c>
      <c r="E4971">
        <v>0</v>
      </c>
      <c r="F4971">
        <v>0</v>
      </c>
      <c r="H4971" t="s">
        <v>103</v>
      </c>
      <c r="I4971">
        <f t="shared" si="231"/>
        <v>0</v>
      </c>
      <c r="J4971">
        <f t="shared" si="232"/>
        <v>0</v>
      </c>
      <c r="L4971" t="str">
        <f t="shared" si="233"/>
        <v>4816CRIMEA</v>
      </c>
      <c r="M4971" t="s">
        <v>5278</v>
      </c>
    </row>
    <row r="4972" spans="1:13">
      <c r="A4972" t="s">
        <v>5852</v>
      </c>
      <c r="B4972" t="s">
        <v>5860</v>
      </c>
      <c r="C4972" t="s">
        <v>111</v>
      </c>
      <c r="D4972">
        <v>4</v>
      </c>
      <c r="E4972">
        <v>0</v>
      </c>
      <c r="F4972">
        <v>0</v>
      </c>
      <c r="H4972" t="s">
        <v>103</v>
      </c>
      <c r="I4972">
        <f t="shared" si="231"/>
        <v>0</v>
      </c>
      <c r="J4972">
        <f t="shared" si="232"/>
        <v>0</v>
      </c>
      <c r="L4972" t="str">
        <f t="shared" si="233"/>
        <v>4816CRYSTAL CREEK</v>
      </c>
      <c r="M4972" t="s">
        <v>5278</v>
      </c>
    </row>
    <row r="4973" spans="1:13">
      <c r="A4973" t="s">
        <v>5852</v>
      </c>
      <c r="B4973" t="s">
        <v>5861</v>
      </c>
      <c r="C4973" t="s">
        <v>111</v>
      </c>
      <c r="D4973">
        <v>4</v>
      </c>
      <c r="E4973">
        <v>0</v>
      </c>
      <c r="F4973">
        <v>0</v>
      </c>
      <c r="H4973" t="s">
        <v>103</v>
      </c>
      <c r="I4973">
        <f t="shared" si="231"/>
        <v>0</v>
      </c>
      <c r="J4973">
        <f t="shared" si="232"/>
        <v>0</v>
      </c>
      <c r="L4973" t="str">
        <f t="shared" si="233"/>
        <v>4816CUNGULLA</v>
      </c>
      <c r="M4973" t="s">
        <v>5278</v>
      </c>
    </row>
    <row r="4974" spans="1:13">
      <c r="A4974" t="s">
        <v>5852</v>
      </c>
      <c r="B4974" t="s">
        <v>5862</v>
      </c>
      <c r="C4974" t="s">
        <v>111</v>
      </c>
      <c r="D4974">
        <v>4</v>
      </c>
      <c r="E4974">
        <v>0</v>
      </c>
      <c r="F4974">
        <v>0</v>
      </c>
      <c r="H4974" t="s">
        <v>103</v>
      </c>
      <c r="I4974">
        <f t="shared" si="231"/>
        <v>0</v>
      </c>
      <c r="J4974">
        <f t="shared" si="232"/>
        <v>0</v>
      </c>
      <c r="L4974" t="str">
        <f t="shared" si="233"/>
        <v>4816ELLERBECK</v>
      </c>
      <c r="M4974" t="s">
        <v>5278</v>
      </c>
    </row>
    <row r="4975" spans="1:13">
      <c r="A4975" t="s">
        <v>5852</v>
      </c>
      <c r="B4975" t="s">
        <v>5863</v>
      </c>
      <c r="C4975" t="s">
        <v>111</v>
      </c>
      <c r="D4975">
        <v>4</v>
      </c>
      <c r="E4975">
        <v>0</v>
      </c>
      <c r="F4975">
        <v>0</v>
      </c>
      <c r="H4975" t="s">
        <v>103</v>
      </c>
      <c r="I4975">
        <f t="shared" si="231"/>
        <v>0</v>
      </c>
      <c r="J4975">
        <f t="shared" si="232"/>
        <v>0</v>
      </c>
      <c r="L4975" t="str">
        <f t="shared" si="233"/>
        <v>4816GREENVALE</v>
      </c>
      <c r="M4975" t="s">
        <v>5278</v>
      </c>
    </row>
    <row r="4976" spans="1:13">
      <c r="A4976" t="s">
        <v>5852</v>
      </c>
      <c r="B4976" t="s">
        <v>5864</v>
      </c>
      <c r="C4976" t="s">
        <v>111</v>
      </c>
      <c r="D4976">
        <v>4</v>
      </c>
      <c r="E4976">
        <v>0</v>
      </c>
      <c r="F4976">
        <v>0</v>
      </c>
      <c r="H4976" t="s">
        <v>103</v>
      </c>
      <c r="I4976">
        <f t="shared" si="231"/>
        <v>0</v>
      </c>
      <c r="J4976">
        <f t="shared" si="232"/>
        <v>0</v>
      </c>
      <c r="L4976" t="str">
        <f t="shared" si="233"/>
        <v>4816HOMESTEAD</v>
      </c>
      <c r="M4976" t="s">
        <v>5278</v>
      </c>
    </row>
    <row r="4977" spans="1:13">
      <c r="A4977" t="s">
        <v>5852</v>
      </c>
      <c r="B4977" t="s">
        <v>5865</v>
      </c>
      <c r="C4977" t="s">
        <v>111</v>
      </c>
      <c r="D4977">
        <v>3</v>
      </c>
      <c r="E4977">
        <v>0</v>
      </c>
      <c r="F4977">
        <v>0</v>
      </c>
      <c r="H4977" t="s">
        <v>103</v>
      </c>
      <c r="I4977">
        <f t="shared" si="231"/>
        <v>0</v>
      </c>
      <c r="J4977">
        <f t="shared" si="232"/>
        <v>0</v>
      </c>
      <c r="L4977" t="str">
        <f t="shared" si="233"/>
        <v>4816JULAGO</v>
      </c>
      <c r="M4977" t="s">
        <v>5278</v>
      </c>
    </row>
    <row r="4978" spans="1:13">
      <c r="A4978" t="s">
        <v>5852</v>
      </c>
      <c r="B4978" t="s">
        <v>5866</v>
      </c>
      <c r="C4978" t="s">
        <v>111</v>
      </c>
      <c r="D4978">
        <v>4</v>
      </c>
      <c r="E4978">
        <v>0</v>
      </c>
      <c r="F4978">
        <v>0</v>
      </c>
      <c r="H4978" t="s">
        <v>103</v>
      </c>
      <c r="I4978">
        <f t="shared" si="231"/>
        <v>0</v>
      </c>
      <c r="J4978">
        <f t="shared" si="232"/>
        <v>0</v>
      </c>
      <c r="L4978" t="str">
        <f t="shared" si="233"/>
        <v>4816KENNEDY</v>
      </c>
      <c r="M4978" t="s">
        <v>5278</v>
      </c>
    </row>
    <row r="4979" spans="1:13">
      <c r="A4979" t="s">
        <v>5852</v>
      </c>
      <c r="B4979" t="s">
        <v>5867</v>
      </c>
      <c r="C4979" t="s">
        <v>111</v>
      </c>
      <c r="D4979">
        <v>4</v>
      </c>
      <c r="E4979">
        <v>0</v>
      </c>
      <c r="F4979">
        <v>0</v>
      </c>
      <c r="H4979" t="s">
        <v>103</v>
      </c>
      <c r="I4979">
        <f t="shared" si="231"/>
        <v>0</v>
      </c>
      <c r="J4979">
        <f t="shared" si="232"/>
        <v>0</v>
      </c>
      <c r="L4979" t="str">
        <f t="shared" si="233"/>
        <v>4816MACROSSAN</v>
      </c>
      <c r="M4979" t="s">
        <v>5278</v>
      </c>
    </row>
    <row r="4980" spans="1:13">
      <c r="A4980" t="s">
        <v>5852</v>
      </c>
      <c r="B4980" t="s">
        <v>5868</v>
      </c>
      <c r="C4980" t="s">
        <v>111</v>
      </c>
      <c r="D4980">
        <v>4</v>
      </c>
      <c r="E4980">
        <v>0</v>
      </c>
      <c r="F4980">
        <v>0</v>
      </c>
      <c r="H4980" t="s">
        <v>103</v>
      </c>
      <c r="I4980">
        <f t="shared" si="231"/>
        <v>0</v>
      </c>
      <c r="J4980">
        <f t="shared" si="232"/>
        <v>0</v>
      </c>
      <c r="L4980" t="str">
        <f t="shared" si="233"/>
        <v>4816MAJORS CREEK</v>
      </c>
      <c r="M4980" t="s">
        <v>5278</v>
      </c>
    </row>
    <row r="4981" spans="1:13">
      <c r="A4981" t="s">
        <v>5852</v>
      </c>
      <c r="B4981" t="s">
        <v>5869</v>
      </c>
      <c r="C4981" t="s">
        <v>111</v>
      </c>
      <c r="D4981">
        <v>4</v>
      </c>
      <c r="E4981">
        <v>0</v>
      </c>
      <c r="F4981">
        <v>0</v>
      </c>
      <c r="H4981" t="s">
        <v>103</v>
      </c>
      <c r="I4981">
        <f t="shared" si="231"/>
        <v>0</v>
      </c>
      <c r="J4981">
        <f t="shared" si="232"/>
        <v>0</v>
      </c>
      <c r="L4981" t="str">
        <f t="shared" si="233"/>
        <v>4816MALPAS-TRENTON</v>
      </c>
      <c r="M4981" t="s">
        <v>5278</v>
      </c>
    </row>
    <row r="4982" spans="1:13">
      <c r="A4982" t="s">
        <v>5852</v>
      </c>
      <c r="B4982" t="s">
        <v>5870</v>
      </c>
      <c r="C4982" t="s">
        <v>111</v>
      </c>
      <c r="D4982">
        <v>4</v>
      </c>
      <c r="E4982">
        <v>0</v>
      </c>
      <c r="F4982">
        <v>0</v>
      </c>
      <c r="H4982" t="s">
        <v>103</v>
      </c>
      <c r="I4982">
        <f t="shared" si="231"/>
        <v>0</v>
      </c>
      <c r="J4982">
        <f t="shared" si="232"/>
        <v>0</v>
      </c>
      <c r="L4982" t="str">
        <f t="shared" si="233"/>
        <v>4816MINGELA</v>
      </c>
      <c r="M4982" t="s">
        <v>5278</v>
      </c>
    </row>
    <row r="4983" spans="1:13">
      <c r="A4983" t="s">
        <v>5852</v>
      </c>
      <c r="B4983" t="s">
        <v>5871</v>
      </c>
      <c r="C4983" t="s">
        <v>111</v>
      </c>
      <c r="D4983">
        <v>4</v>
      </c>
      <c r="E4983">
        <v>0</v>
      </c>
      <c r="F4983">
        <v>0</v>
      </c>
      <c r="H4983" t="s">
        <v>103</v>
      </c>
      <c r="I4983">
        <f t="shared" si="231"/>
        <v>0</v>
      </c>
      <c r="J4983">
        <f t="shared" si="232"/>
        <v>0</v>
      </c>
      <c r="L4983" t="str">
        <f t="shared" si="233"/>
        <v>4816MOUNT ELLIOT</v>
      </c>
      <c r="M4983" t="s">
        <v>5278</v>
      </c>
    </row>
    <row r="4984" spans="1:13">
      <c r="A4984" t="s">
        <v>5852</v>
      </c>
      <c r="B4984" t="s">
        <v>5872</v>
      </c>
      <c r="C4984" t="s">
        <v>111</v>
      </c>
      <c r="D4984">
        <v>4</v>
      </c>
      <c r="E4984">
        <v>0</v>
      </c>
      <c r="F4984">
        <v>0</v>
      </c>
      <c r="H4984" t="s">
        <v>103</v>
      </c>
      <c r="I4984">
        <f t="shared" si="231"/>
        <v>0</v>
      </c>
      <c r="J4984">
        <f t="shared" si="232"/>
        <v>0</v>
      </c>
      <c r="L4984" t="str">
        <f t="shared" si="233"/>
        <v>4816MUTARNEE</v>
      </c>
      <c r="M4984" t="s">
        <v>5278</v>
      </c>
    </row>
    <row r="4985" spans="1:13">
      <c r="A4985" t="s">
        <v>5852</v>
      </c>
      <c r="B4985" t="s">
        <v>5873</v>
      </c>
      <c r="C4985" t="s">
        <v>111</v>
      </c>
      <c r="D4985">
        <v>4</v>
      </c>
      <c r="E4985">
        <v>0</v>
      </c>
      <c r="F4985">
        <v>0</v>
      </c>
      <c r="H4985" t="s">
        <v>103</v>
      </c>
      <c r="I4985">
        <f t="shared" si="231"/>
        <v>0</v>
      </c>
      <c r="J4985">
        <f t="shared" si="232"/>
        <v>0</v>
      </c>
      <c r="L4985" t="str">
        <f t="shared" si="233"/>
        <v>4816NELIA</v>
      </c>
      <c r="M4985" t="s">
        <v>5278</v>
      </c>
    </row>
    <row r="4986" spans="1:13">
      <c r="A4986" t="s">
        <v>5852</v>
      </c>
      <c r="B4986" t="s">
        <v>5874</v>
      </c>
      <c r="C4986" t="s">
        <v>111</v>
      </c>
      <c r="D4986">
        <v>4</v>
      </c>
      <c r="E4986">
        <v>0</v>
      </c>
      <c r="F4986">
        <v>0</v>
      </c>
      <c r="H4986" t="s">
        <v>103</v>
      </c>
      <c r="I4986">
        <f t="shared" si="231"/>
        <v>0</v>
      </c>
      <c r="J4986">
        <f t="shared" si="232"/>
        <v>0</v>
      </c>
      <c r="L4986" t="str">
        <f t="shared" si="233"/>
        <v>4816NOME</v>
      </c>
      <c r="M4986" t="s">
        <v>5278</v>
      </c>
    </row>
    <row r="4987" spans="1:13">
      <c r="A4987" t="s">
        <v>5852</v>
      </c>
      <c r="B4987" t="s">
        <v>5875</v>
      </c>
      <c r="C4987" t="s">
        <v>111</v>
      </c>
      <c r="D4987">
        <v>5</v>
      </c>
      <c r="E4987">
        <v>0</v>
      </c>
      <c r="F4987">
        <v>0</v>
      </c>
      <c r="H4987" t="s">
        <v>103</v>
      </c>
      <c r="I4987">
        <f t="shared" si="231"/>
        <v>0</v>
      </c>
      <c r="J4987">
        <f t="shared" si="232"/>
        <v>0</v>
      </c>
      <c r="L4987" t="str">
        <f t="shared" si="233"/>
        <v>4816PALM ISLAND</v>
      </c>
      <c r="M4987" t="s">
        <v>5278</v>
      </c>
    </row>
    <row r="4988" spans="1:13">
      <c r="A4988" t="s">
        <v>5852</v>
      </c>
      <c r="B4988" t="s">
        <v>5876</v>
      </c>
      <c r="C4988" t="s">
        <v>111</v>
      </c>
      <c r="D4988">
        <v>4</v>
      </c>
      <c r="E4988">
        <v>0</v>
      </c>
      <c r="F4988">
        <v>0</v>
      </c>
      <c r="H4988" t="s">
        <v>103</v>
      </c>
      <c r="I4988">
        <f t="shared" si="231"/>
        <v>0</v>
      </c>
      <c r="J4988">
        <f t="shared" si="232"/>
        <v>0</v>
      </c>
      <c r="L4988" t="str">
        <f t="shared" si="233"/>
        <v>4816PALUMA</v>
      </c>
      <c r="M4988" t="s">
        <v>5278</v>
      </c>
    </row>
    <row r="4989" spans="1:13">
      <c r="A4989" t="s">
        <v>5852</v>
      </c>
      <c r="B4989" t="s">
        <v>5877</v>
      </c>
      <c r="C4989" t="s">
        <v>111</v>
      </c>
      <c r="D4989">
        <v>4</v>
      </c>
      <c r="E4989">
        <v>0</v>
      </c>
      <c r="F4989">
        <v>0</v>
      </c>
      <c r="H4989" t="s">
        <v>103</v>
      </c>
      <c r="I4989">
        <f t="shared" si="231"/>
        <v>0</v>
      </c>
      <c r="J4989">
        <f t="shared" si="232"/>
        <v>0</v>
      </c>
      <c r="L4989" t="str">
        <f t="shared" si="233"/>
        <v>4816PENTLAND</v>
      </c>
      <c r="M4989" t="s">
        <v>5278</v>
      </c>
    </row>
    <row r="4990" spans="1:13">
      <c r="A4990" t="s">
        <v>5852</v>
      </c>
      <c r="B4990" t="s">
        <v>5878</v>
      </c>
      <c r="C4990" t="s">
        <v>111</v>
      </c>
      <c r="D4990">
        <v>4</v>
      </c>
      <c r="E4990">
        <v>0</v>
      </c>
      <c r="F4990">
        <v>0</v>
      </c>
      <c r="H4990" t="s">
        <v>103</v>
      </c>
      <c r="I4990">
        <f t="shared" si="231"/>
        <v>0</v>
      </c>
      <c r="J4990">
        <f t="shared" si="232"/>
        <v>0</v>
      </c>
      <c r="L4990" t="str">
        <f t="shared" si="233"/>
        <v>4816PRAIRIE</v>
      </c>
      <c r="M4990" t="s">
        <v>5278</v>
      </c>
    </row>
    <row r="4991" spans="1:13">
      <c r="A4991" t="s">
        <v>5852</v>
      </c>
      <c r="B4991" t="s">
        <v>596</v>
      </c>
      <c r="C4991" t="s">
        <v>111</v>
      </c>
      <c r="D4991">
        <v>4</v>
      </c>
      <c r="E4991">
        <v>0</v>
      </c>
      <c r="F4991">
        <v>0</v>
      </c>
      <c r="H4991" t="s">
        <v>103</v>
      </c>
      <c r="I4991">
        <f t="shared" si="231"/>
        <v>0</v>
      </c>
      <c r="J4991">
        <f t="shared" si="232"/>
        <v>0</v>
      </c>
      <c r="L4991" t="str">
        <f t="shared" si="233"/>
        <v>4816RAVENSWOOD</v>
      </c>
      <c r="M4991" t="s">
        <v>5278</v>
      </c>
    </row>
    <row r="4992" spans="1:13">
      <c r="A4992" t="s">
        <v>5852</v>
      </c>
      <c r="B4992" t="s">
        <v>5879</v>
      </c>
      <c r="C4992" t="s">
        <v>111</v>
      </c>
      <c r="D4992">
        <v>4</v>
      </c>
      <c r="E4992">
        <v>0</v>
      </c>
      <c r="F4992">
        <v>0</v>
      </c>
      <c r="H4992" t="s">
        <v>103</v>
      </c>
      <c r="I4992">
        <f t="shared" si="231"/>
        <v>0</v>
      </c>
      <c r="J4992">
        <f t="shared" si="232"/>
        <v>0</v>
      </c>
      <c r="L4992" t="str">
        <f t="shared" si="233"/>
        <v>4816REID RIVER</v>
      </c>
      <c r="M4992" t="s">
        <v>5278</v>
      </c>
    </row>
    <row r="4993" spans="1:13">
      <c r="A4993" t="s">
        <v>5852</v>
      </c>
      <c r="B4993" t="s">
        <v>5880</v>
      </c>
      <c r="C4993" t="s">
        <v>111</v>
      </c>
      <c r="D4993">
        <v>4</v>
      </c>
      <c r="E4993">
        <v>0</v>
      </c>
      <c r="F4993">
        <v>0</v>
      </c>
      <c r="H4993" t="s">
        <v>103</v>
      </c>
      <c r="I4993">
        <f t="shared" si="231"/>
        <v>0</v>
      </c>
      <c r="J4993">
        <f t="shared" si="232"/>
        <v>0</v>
      </c>
      <c r="L4993" t="str">
        <f t="shared" si="233"/>
        <v>4816ROLLINGSTONE</v>
      </c>
      <c r="M4993" t="s">
        <v>5278</v>
      </c>
    </row>
    <row r="4994" spans="1:13">
      <c r="A4994" t="s">
        <v>5852</v>
      </c>
      <c r="B4994" t="s">
        <v>5881</v>
      </c>
      <c r="C4994" t="s">
        <v>111</v>
      </c>
      <c r="D4994">
        <v>4</v>
      </c>
      <c r="E4994">
        <v>0</v>
      </c>
      <c r="F4994">
        <v>0</v>
      </c>
      <c r="H4994" t="s">
        <v>103</v>
      </c>
      <c r="I4994">
        <f t="shared" ref="I4994:I5057" si="234">IF(ISERROR(VLOOKUP(A4994,SelPostCode,1,FALSE)),0,1)</f>
        <v>0</v>
      </c>
      <c r="J4994">
        <f t="shared" ref="J4994:J5057" si="235">IF(I4994=0,0,IF(ISERROR(VLOOKUP(B4994,SelSuburb,1,FALSE)),0,1))</f>
        <v>0</v>
      </c>
      <c r="L4994" t="str">
        <f t="shared" ref="L4994:L5057" si="236">CONCATENATE(A4994,B4994)</f>
        <v>4816ROSS RIVER</v>
      </c>
      <c r="M4994" t="s">
        <v>5278</v>
      </c>
    </row>
    <row r="4995" spans="1:13">
      <c r="A4995" t="s">
        <v>5852</v>
      </c>
      <c r="B4995" t="s">
        <v>5882</v>
      </c>
      <c r="C4995" t="s">
        <v>111</v>
      </c>
      <c r="D4995">
        <v>4</v>
      </c>
      <c r="E4995">
        <v>0</v>
      </c>
      <c r="F4995">
        <v>0</v>
      </c>
      <c r="H4995" t="s">
        <v>103</v>
      </c>
      <c r="I4995">
        <f t="shared" si="234"/>
        <v>0</v>
      </c>
      <c r="J4995">
        <f t="shared" si="235"/>
        <v>0</v>
      </c>
      <c r="L4995" t="str">
        <f t="shared" si="236"/>
        <v>4816SAVANNAH</v>
      </c>
      <c r="M4995" t="s">
        <v>5278</v>
      </c>
    </row>
    <row r="4996" spans="1:13">
      <c r="A4996" t="s">
        <v>5852</v>
      </c>
      <c r="B4996" t="s">
        <v>5883</v>
      </c>
      <c r="C4996" t="s">
        <v>111</v>
      </c>
      <c r="D4996">
        <v>4</v>
      </c>
      <c r="E4996">
        <v>0</v>
      </c>
      <c r="F4996">
        <v>0</v>
      </c>
      <c r="H4996" t="s">
        <v>103</v>
      </c>
      <c r="I4996">
        <f t="shared" si="234"/>
        <v>0</v>
      </c>
      <c r="J4996">
        <f t="shared" si="235"/>
        <v>0</v>
      </c>
      <c r="L4996" t="str">
        <f t="shared" si="236"/>
        <v>4816SELLHEIM</v>
      </c>
      <c r="M4996" t="s">
        <v>5278</v>
      </c>
    </row>
    <row r="4997" spans="1:13">
      <c r="A4997" t="s">
        <v>5852</v>
      </c>
      <c r="B4997" t="s">
        <v>5884</v>
      </c>
      <c r="C4997" t="s">
        <v>111</v>
      </c>
      <c r="D4997">
        <v>4</v>
      </c>
      <c r="E4997">
        <v>0</v>
      </c>
      <c r="F4997">
        <v>0</v>
      </c>
      <c r="H4997" t="s">
        <v>103</v>
      </c>
      <c r="I4997">
        <f t="shared" si="234"/>
        <v>0</v>
      </c>
      <c r="J4997">
        <f t="shared" si="235"/>
        <v>0</v>
      </c>
      <c r="L4997" t="str">
        <f t="shared" si="236"/>
        <v>4816THE CAPE</v>
      </c>
      <c r="M4997" t="s">
        <v>5278</v>
      </c>
    </row>
    <row r="4998" spans="1:13">
      <c r="A4998" t="s">
        <v>5852</v>
      </c>
      <c r="B4998" t="s">
        <v>5885</v>
      </c>
      <c r="C4998" t="s">
        <v>111</v>
      </c>
      <c r="D4998">
        <v>4</v>
      </c>
      <c r="E4998">
        <v>0</v>
      </c>
      <c r="F4998">
        <v>0</v>
      </c>
      <c r="H4998" t="s">
        <v>103</v>
      </c>
      <c r="I4998">
        <f t="shared" si="234"/>
        <v>0</v>
      </c>
      <c r="J4998">
        <f t="shared" si="235"/>
        <v>0</v>
      </c>
      <c r="L4998" t="str">
        <f t="shared" si="236"/>
        <v>4816TOOMULLA</v>
      </c>
      <c r="M4998" t="s">
        <v>5278</v>
      </c>
    </row>
    <row r="4999" spans="1:13">
      <c r="A4999" t="s">
        <v>5852</v>
      </c>
      <c r="B4999" t="s">
        <v>5886</v>
      </c>
      <c r="C4999" t="s">
        <v>111</v>
      </c>
      <c r="D4999">
        <v>4</v>
      </c>
      <c r="E4999">
        <v>0</v>
      </c>
      <c r="F4999">
        <v>0</v>
      </c>
      <c r="H4999" t="s">
        <v>103</v>
      </c>
      <c r="I4999">
        <f t="shared" si="234"/>
        <v>0</v>
      </c>
      <c r="J4999">
        <f t="shared" si="235"/>
        <v>0</v>
      </c>
      <c r="L4999" t="str">
        <f t="shared" si="236"/>
        <v>4816TOONPAN</v>
      </c>
      <c r="M4999" t="s">
        <v>5278</v>
      </c>
    </row>
    <row r="5000" spans="1:13">
      <c r="A5000" t="s">
        <v>5852</v>
      </c>
      <c r="B5000" t="s">
        <v>5887</v>
      </c>
      <c r="C5000" t="s">
        <v>111</v>
      </c>
      <c r="D5000">
        <v>4</v>
      </c>
      <c r="E5000">
        <v>0</v>
      </c>
      <c r="F5000">
        <v>0</v>
      </c>
      <c r="H5000" t="s">
        <v>103</v>
      </c>
      <c r="I5000">
        <f t="shared" si="234"/>
        <v>0</v>
      </c>
      <c r="J5000">
        <f t="shared" si="235"/>
        <v>0</v>
      </c>
      <c r="L5000" t="str">
        <f t="shared" si="236"/>
        <v>4816TORRENS CREEK</v>
      </c>
      <c r="M5000" t="s">
        <v>5278</v>
      </c>
    </row>
    <row r="5001" spans="1:13">
      <c r="A5001" t="s">
        <v>5852</v>
      </c>
      <c r="B5001" t="s">
        <v>907</v>
      </c>
      <c r="C5001" t="s">
        <v>111</v>
      </c>
      <c r="D5001">
        <v>4</v>
      </c>
      <c r="E5001">
        <v>0</v>
      </c>
      <c r="F5001">
        <v>0</v>
      </c>
      <c r="H5001" t="s">
        <v>103</v>
      </c>
      <c r="I5001">
        <f t="shared" si="234"/>
        <v>0</v>
      </c>
      <c r="J5001">
        <f t="shared" si="235"/>
        <v>0</v>
      </c>
      <c r="L5001" t="str">
        <f t="shared" si="236"/>
        <v>4816WOODSTOCK</v>
      </c>
      <c r="M5001" t="s">
        <v>5278</v>
      </c>
    </row>
    <row r="5002" spans="1:13">
      <c r="A5002" t="s">
        <v>5888</v>
      </c>
      <c r="B5002" t="s">
        <v>5889</v>
      </c>
      <c r="C5002" t="s">
        <v>111</v>
      </c>
      <c r="D5002">
        <v>1</v>
      </c>
      <c r="E5002">
        <v>0</v>
      </c>
      <c r="F5002">
        <v>2</v>
      </c>
      <c r="H5002" t="s">
        <v>103</v>
      </c>
      <c r="I5002">
        <f t="shared" si="234"/>
        <v>0</v>
      </c>
      <c r="J5002">
        <f t="shared" si="235"/>
        <v>0</v>
      </c>
      <c r="L5002" t="str">
        <f t="shared" si="236"/>
        <v>4815CONDON</v>
      </c>
      <c r="M5002" t="s">
        <v>5689</v>
      </c>
    </row>
    <row r="5003" spans="1:13">
      <c r="A5003" t="s">
        <v>5888</v>
      </c>
      <c r="B5003" t="s">
        <v>5890</v>
      </c>
      <c r="C5003" t="s">
        <v>111</v>
      </c>
      <c r="D5003">
        <v>2</v>
      </c>
      <c r="E5003">
        <v>0</v>
      </c>
      <c r="F5003">
        <v>2</v>
      </c>
      <c r="H5003" t="s">
        <v>103</v>
      </c>
      <c r="I5003">
        <f t="shared" si="234"/>
        <v>0</v>
      </c>
      <c r="J5003">
        <f t="shared" si="235"/>
        <v>0</v>
      </c>
      <c r="L5003" t="str">
        <f t="shared" si="236"/>
        <v>4815GUMLOW</v>
      </c>
      <c r="M5003" t="s">
        <v>5689</v>
      </c>
    </row>
    <row r="5004" spans="1:13">
      <c r="A5004" t="s">
        <v>5888</v>
      </c>
      <c r="B5004" t="s">
        <v>457</v>
      </c>
      <c r="C5004" t="s">
        <v>111</v>
      </c>
      <c r="D5004">
        <v>2</v>
      </c>
      <c r="E5004">
        <v>0</v>
      </c>
      <c r="F5004">
        <v>2</v>
      </c>
      <c r="H5004" t="s">
        <v>103</v>
      </c>
      <c r="I5004">
        <f t="shared" si="234"/>
        <v>0</v>
      </c>
      <c r="J5004">
        <f t="shared" si="235"/>
        <v>0</v>
      </c>
      <c r="L5004" t="str">
        <f t="shared" si="236"/>
        <v>4815KELSO</v>
      </c>
      <c r="M5004" t="s">
        <v>5689</v>
      </c>
    </row>
    <row r="5005" spans="1:13">
      <c r="A5005" t="s">
        <v>5888</v>
      </c>
      <c r="B5005" t="s">
        <v>5891</v>
      </c>
      <c r="C5005" t="s">
        <v>111</v>
      </c>
      <c r="D5005">
        <v>1</v>
      </c>
      <c r="E5005">
        <v>0</v>
      </c>
      <c r="F5005">
        <v>2</v>
      </c>
      <c r="H5005" t="s">
        <v>103</v>
      </c>
      <c r="I5005">
        <f t="shared" si="234"/>
        <v>0</v>
      </c>
      <c r="J5005">
        <f t="shared" si="235"/>
        <v>0</v>
      </c>
      <c r="L5005" t="str">
        <f t="shared" si="236"/>
        <v>4815RASMUSSEN</v>
      </c>
      <c r="M5005" t="s">
        <v>5689</v>
      </c>
    </row>
    <row r="5006" spans="1:13">
      <c r="A5006" t="s">
        <v>5888</v>
      </c>
      <c r="B5006" t="s">
        <v>5892</v>
      </c>
      <c r="C5006" t="s">
        <v>111</v>
      </c>
      <c r="D5006">
        <v>4</v>
      </c>
      <c r="E5006">
        <v>0</v>
      </c>
      <c r="F5006">
        <v>0</v>
      </c>
      <c r="H5006" t="s">
        <v>103</v>
      </c>
      <c r="I5006">
        <f t="shared" si="234"/>
        <v>0</v>
      </c>
      <c r="J5006">
        <f t="shared" si="235"/>
        <v>0</v>
      </c>
      <c r="L5006" t="str">
        <f t="shared" si="236"/>
        <v>4815GRANITE VALE</v>
      </c>
      <c r="M5006" t="s">
        <v>5689</v>
      </c>
    </row>
    <row r="5007" spans="1:13">
      <c r="A5007" t="s">
        <v>5888</v>
      </c>
      <c r="B5007" t="s">
        <v>5893</v>
      </c>
      <c r="C5007" t="s">
        <v>111</v>
      </c>
      <c r="D5007">
        <v>4</v>
      </c>
      <c r="E5007">
        <v>0</v>
      </c>
      <c r="F5007">
        <v>0</v>
      </c>
      <c r="H5007" t="s">
        <v>103</v>
      </c>
      <c r="I5007">
        <f t="shared" si="234"/>
        <v>0</v>
      </c>
      <c r="J5007">
        <f t="shared" si="235"/>
        <v>0</v>
      </c>
      <c r="L5007" t="str">
        <f t="shared" si="236"/>
        <v>4815PINNACLES</v>
      </c>
      <c r="M5007" t="s">
        <v>5689</v>
      </c>
    </row>
    <row r="5008" spans="1:13">
      <c r="A5008" t="s">
        <v>5894</v>
      </c>
      <c r="B5008" t="s">
        <v>5895</v>
      </c>
      <c r="C5008" t="s">
        <v>111</v>
      </c>
      <c r="D5008">
        <v>1</v>
      </c>
      <c r="E5008">
        <v>0</v>
      </c>
      <c r="F5008">
        <v>2</v>
      </c>
      <c r="H5008" t="s">
        <v>103</v>
      </c>
      <c r="I5008">
        <f t="shared" si="234"/>
        <v>0</v>
      </c>
      <c r="J5008">
        <f t="shared" si="235"/>
        <v>0</v>
      </c>
      <c r="L5008" t="str">
        <f t="shared" si="236"/>
        <v>4814AITKENVALE</v>
      </c>
      <c r="M5008" t="s">
        <v>5689</v>
      </c>
    </row>
    <row r="5009" spans="1:13">
      <c r="A5009" t="s">
        <v>5894</v>
      </c>
      <c r="B5009" t="s">
        <v>5896</v>
      </c>
      <c r="C5009" t="s">
        <v>111</v>
      </c>
      <c r="D5009">
        <v>1</v>
      </c>
      <c r="E5009">
        <v>0</v>
      </c>
      <c r="F5009">
        <v>2</v>
      </c>
      <c r="H5009" t="s">
        <v>103</v>
      </c>
      <c r="I5009">
        <f t="shared" si="234"/>
        <v>0</v>
      </c>
      <c r="J5009">
        <f t="shared" si="235"/>
        <v>0</v>
      </c>
      <c r="L5009" t="str">
        <f t="shared" si="236"/>
        <v>4814ANNANDALE</v>
      </c>
      <c r="M5009" t="s">
        <v>5689</v>
      </c>
    </row>
    <row r="5010" spans="1:13">
      <c r="A5010" t="s">
        <v>5894</v>
      </c>
      <c r="B5010" t="s">
        <v>679</v>
      </c>
      <c r="C5010" t="s">
        <v>111</v>
      </c>
      <c r="D5010">
        <v>1</v>
      </c>
      <c r="E5010">
        <v>0</v>
      </c>
      <c r="F5010">
        <v>2</v>
      </c>
      <c r="H5010" t="s">
        <v>103</v>
      </c>
      <c r="I5010">
        <f t="shared" si="234"/>
        <v>0</v>
      </c>
      <c r="J5010">
        <f t="shared" si="235"/>
        <v>0</v>
      </c>
      <c r="L5010" t="str">
        <f t="shared" si="236"/>
        <v>4814CRANBROOK</v>
      </c>
      <c r="M5010" t="s">
        <v>5689</v>
      </c>
    </row>
    <row r="5011" spans="1:13">
      <c r="A5011" t="s">
        <v>5894</v>
      </c>
      <c r="B5011" t="s">
        <v>5897</v>
      </c>
      <c r="C5011" t="s">
        <v>111</v>
      </c>
      <c r="D5011">
        <v>1</v>
      </c>
      <c r="E5011">
        <v>0</v>
      </c>
      <c r="F5011">
        <v>2</v>
      </c>
      <c r="H5011" t="s">
        <v>103</v>
      </c>
      <c r="I5011">
        <f t="shared" si="234"/>
        <v>0</v>
      </c>
      <c r="J5011">
        <f t="shared" si="235"/>
        <v>0</v>
      </c>
      <c r="L5011" t="str">
        <f t="shared" si="236"/>
        <v>4814DOUGLAS</v>
      </c>
      <c r="M5011" t="s">
        <v>5689</v>
      </c>
    </row>
    <row r="5012" spans="1:13">
      <c r="A5012" t="s">
        <v>5894</v>
      </c>
      <c r="B5012" t="s">
        <v>5898</v>
      </c>
      <c r="C5012" t="s">
        <v>111</v>
      </c>
      <c r="D5012">
        <v>1</v>
      </c>
      <c r="E5012">
        <v>0</v>
      </c>
      <c r="F5012">
        <v>2</v>
      </c>
      <c r="H5012" t="s">
        <v>103</v>
      </c>
      <c r="I5012">
        <f t="shared" si="234"/>
        <v>0</v>
      </c>
      <c r="J5012">
        <f t="shared" si="235"/>
        <v>0</v>
      </c>
      <c r="L5012" t="str">
        <f t="shared" si="236"/>
        <v>4814GARBUTT</v>
      </c>
      <c r="M5012" t="s">
        <v>5689</v>
      </c>
    </row>
    <row r="5013" spans="1:13">
      <c r="A5013" t="s">
        <v>5894</v>
      </c>
      <c r="B5013" t="s">
        <v>5899</v>
      </c>
      <c r="C5013" t="s">
        <v>111</v>
      </c>
      <c r="D5013">
        <v>1</v>
      </c>
      <c r="E5013">
        <v>0</v>
      </c>
      <c r="F5013">
        <v>2</v>
      </c>
      <c r="H5013" t="s">
        <v>103</v>
      </c>
      <c r="I5013">
        <f t="shared" si="234"/>
        <v>0</v>
      </c>
      <c r="J5013">
        <f t="shared" si="235"/>
        <v>0</v>
      </c>
      <c r="L5013" t="str">
        <f t="shared" si="236"/>
        <v>4814GARBUTT EAST</v>
      </c>
      <c r="M5013" t="s">
        <v>5689</v>
      </c>
    </row>
    <row r="5014" spans="1:13">
      <c r="A5014" t="s">
        <v>5894</v>
      </c>
      <c r="B5014" t="s">
        <v>5900</v>
      </c>
      <c r="C5014" t="s">
        <v>111</v>
      </c>
      <c r="D5014">
        <v>1</v>
      </c>
      <c r="E5014">
        <v>0</v>
      </c>
      <c r="F5014">
        <v>2</v>
      </c>
      <c r="H5014" t="s">
        <v>103</v>
      </c>
      <c r="I5014">
        <f t="shared" si="234"/>
        <v>0</v>
      </c>
      <c r="J5014">
        <f t="shared" si="235"/>
        <v>0</v>
      </c>
      <c r="L5014" t="str">
        <f t="shared" si="236"/>
        <v>4814HEATLEY</v>
      </c>
      <c r="M5014" t="s">
        <v>5689</v>
      </c>
    </row>
    <row r="5015" spans="1:13">
      <c r="A5015" t="s">
        <v>5894</v>
      </c>
      <c r="B5015" t="s">
        <v>5901</v>
      </c>
      <c r="C5015" t="s">
        <v>111</v>
      </c>
      <c r="D5015">
        <v>1</v>
      </c>
      <c r="E5015">
        <v>0</v>
      </c>
      <c r="F5015">
        <v>2</v>
      </c>
      <c r="H5015" t="s">
        <v>103</v>
      </c>
      <c r="I5015">
        <f t="shared" si="234"/>
        <v>0</v>
      </c>
      <c r="J5015">
        <f t="shared" si="235"/>
        <v>0</v>
      </c>
      <c r="L5015" t="str">
        <f t="shared" si="236"/>
        <v>4814MOUNT LOUISA</v>
      </c>
      <c r="M5015" t="s">
        <v>5689</v>
      </c>
    </row>
    <row r="5016" spans="1:13">
      <c r="A5016" t="s">
        <v>5894</v>
      </c>
      <c r="B5016" t="s">
        <v>5902</v>
      </c>
      <c r="C5016" t="s">
        <v>111</v>
      </c>
      <c r="D5016">
        <v>1</v>
      </c>
      <c r="E5016">
        <v>0</v>
      </c>
      <c r="F5016">
        <v>2</v>
      </c>
      <c r="H5016" t="s">
        <v>103</v>
      </c>
      <c r="I5016">
        <f t="shared" si="234"/>
        <v>0</v>
      </c>
      <c r="J5016">
        <f t="shared" si="235"/>
        <v>0</v>
      </c>
      <c r="L5016" t="str">
        <f t="shared" si="236"/>
        <v>4814MURRAY</v>
      </c>
      <c r="M5016" t="s">
        <v>5689</v>
      </c>
    </row>
    <row r="5017" spans="1:13">
      <c r="A5017" t="s">
        <v>5894</v>
      </c>
      <c r="B5017" t="s">
        <v>5903</v>
      </c>
      <c r="C5017" t="s">
        <v>111</v>
      </c>
      <c r="D5017">
        <v>1</v>
      </c>
      <c r="E5017">
        <v>0</v>
      </c>
      <c r="F5017">
        <v>2</v>
      </c>
      <c r="H5017" t="s">
        <v>103</v>
      </c>
      <c r="I5017">
        <f t="shared" si="234"/>
        <v>0</v>
      </c>
      <c r="J5017">
        <f t="shared" si="235"/>
        <v>0</v>
      </c>
      <c r="L5017" t="str">
        <f t="shared" si="236"/>
        <v>4814VINCENT</v>
      </c>
      <c r="M5017" t="s">
        <v>5689</v>
      </c>
    </row>
    <row r="5018" spans="1:13">
      <c r="A5018" t="s">
        <v>5904</v>
      </c>
      <c r="B5018" t="s">
        <v>5905</v>
      </c>
      <c r="C5018" t="s">
        <v>111</v>
      </c>
      <c r="D5018">
        <v>1</v>
      </c>
      <c r="E5018">
        <v>0</v>
      </c>
      <c r="F5018">
        <v>2</v>
      </c>
      <c r="H5018" t="s">
        <v>103</v>
      </c>
      <c r="I5018">
        <f t="shared" si="234"/>
        <v>0</v>
      </c>
      <c r="J5018">
        <f t="shared" si="235"/>
        <v>0</v>
      </c>
      <c r="L5018" t="str">
        <f t="shared" si="236"/>
        <v>4813TOWNSVILLE MILPO</v>
      </c>
      <c r="M5018" t="s">
        <v>5689</v>
      </c>
    </row>
    <row r="5019" spans="1:13">
      <c r="A5019" t="s">
        <v>5906</v>
      </c>
      <c r="B5019" t="s">
        <v>5907</v>
      </c>
      <c r="C5019" t="s">
        <v>111</v>
      </c>
      <c r="D5019">
        <v>1</v>
      </c>
      <c r="E5019">
        <v>0</v>
      </c>
      <c r="F5019">
        <v>2</v>
      </c>
      <c r="H5019" t="s">
        <v>103</v>
      </c>
      <c r="I5019">
        <f t="shared" si="234"/>
        <v>0</v>
      </c>
      <c r="J5019">
        <f t="shared" si="235"/>
        <v>0</v>
      </c>
      <c r="L5019" t="str">
        <f t="shared" si="236"/>
        <v>4812CURRAJONG</v>
      </c>
      <c r="M5019" t="s">
        <v>5689</v>
      </c>
    </row>
    <row r="5020" spans="1:13">
      <c r="A5020" t="s">
        <v>5906</v>
      </c>
      <c r="B5020" t="s">
        <v>5908</v>
      </c>
      <c r="C5020" t="s">
        <v>111</v>
      </c>
      <c r="D5020">
        <v>1</v>
      </c>
      <c r="E5020">
        <v>0</v>
      </c>
      <c r="F5020">
        <v>2</v>
      </c>
      <c r="H5020" t="s">
        <v>103</v>
      </c>
      <c r="I5020">
        <f t="shared" si="234"/>
        <v>0</v>
      </c>
      <c r="J5020">
        <f t="shared" si="235"/>
        <v>0</v>
      </c>
      <c r="L5020" t="str">
        <f t="shared" si="236"/>
        <v>4812GULLIVER</v>
      </c>
      <c r="M5020" t="s">
        <v>5689</v>
      </c>
    </row>
    <row r="5021" spans="1:13">
      <c r="A5021" t="s">
        <v>5906</v>
      </c>
      <c r="B5021" t="s">
        <v>5909</v>
      </c>
      <c r="C5021" t="s">
        <v>111</v>
      </c>
      <c r="D5021">
        <v>1</v>
      </c>
      <c r="E5021">
        <v>0</v>
      </c>
      <c r="F5021">
        <v>2</v>
      </c>
      <c r="H5021" t="s">
        <v>103</v>
      </c>
      <c r="I5021">
        <f t="shared" si="234"/>
        <v>0</v>
      </c>
      <c r="J5021">
        <f t="shared" si="235"/>
        <v>0</v>
      </c>
      <c r="L5021" t="str">
        <f t="shared" si="236"/>
        <v>4812HERMIT PARK</v>
      </c>
      <c r="M5021" t="s">
        <v>5689</v>
      </c>
    </row>
    <row r="5022" spans="1:13">
      <c r="A5022" t="s">
        <v>5906</v>
      </c>
      <c r="B5022" t="s">
        <v>5073</v>
      </c>
      <c r="C5022" t="s">
        <v>111</v>
      </c>
      <c r="D5022">
        <v>1</v>
      </c>
      <c r="E5022">
        <v>0</v>
      </c>
      <c r="F5022">
        <v>2</v>
      </c>
      <c r="H5022" t="s">
        <v>103</v>
      </c>
      <c r="I5022">
        <f t="shared" si="234"/>
        <v>0</v>
      </c>
      <c r="J5022">
        <f t="shared" si="235"/>
        <v>0</v>
      </c>
      <c r="L5022" t="str">
        <f t="shared" si="236"/>
        <v>4812HYDE PARK</v>
      </c>
      <c r="M5022" t="s">
        <v>5689</v>
      </c>
    </row>
    <row r="5023" spans="1:13">
      <c r="A5023" t="s">
        <v>5906</v>
      </c>
      <c r="B5023" t="s">
        <v>5910</v>
      </c>
      <c r="C5023" t="s">
        <v>111</v>
      </c>
      <c r="D5023">
        <v>1</v>
      </c>
      <c r="E5023">
        <v>0</v>
      </c>
      <c r="F5023">
        <v>2</v>
      </c>
      <c r="H5023" t="s">
        <v>103</v>
      </c>
      <c r="I5023">
        <f t="shared" si="234"/>
        <v>0</v>
      </c>
      <c r="J5023">
        <f t="shared" si="235"/>
        <v>0</v>
      </c>
      <c r="L5023" t="str">
        <f t="shared" si="236"/>
        <v>4812HYDE PARK CASTLETOWN</v>
      </c>
      <c r="M5023" t="s">
        <v>5689</v>
      </c>
    </row>
    <row r="5024" spans="1:13">
      <c r="A5024" t="s">
        <v>5906</v>
      </c>
      <c r="B5024" t="s">
        <v>5911</v>
      </c>
      <c r="C5024" t="s">
        <v>111</v>
      </c>
      <c r="D5024">
        <v>1</v>
      </c>
      <c r="E5024">
        <v>0</v>
      </c>
      <c r="F5024">
        <v>2</v>
      </c>
      <c r="H5024" t="s">
        <v>103</v>
      </c>
      <c r="I5024">
        <f t="shared" si="234"/>
        <v>0</v>
      </c>
      <c r="J5024">
        <f t="shared" si="235"/>
        <v>0</v>
      </c>
      <c r="L5024" t="str">
        <f t="shared" si="236"/>
        <v>4812MUNDINGBURRA</v>
      </c>
      <c r="M5024" t="s">
        <v>5689</v>
      </c>
    </row>
    <row r="5025" spans="1:13">
      <c r="A5025" t="s">
        <v>5906</v>
      </c>
      <c r="B5025" t="s">
        <v>5912</v>
      </c>
      <c r="C5025" t="s">
        <v>111</v>
      </c>
      <c r="D5025">
        <v>1</v>
      </c>
      <c r="E5025">
        <v>0</v>
      </c>
      <c r="F5025">
        <v>2</v>
      </c>
      <c r="H5025" t="s">
        <v>103</v>
      </c>
      <c r="I5025">
        <f t="shared" si="234"/>
        <v>0</v>
      </c>
      <c r="J5025">
        <f t="shared" si="235"/>
        <v>0</v>
      </c>
      <c r="L5025" t="str">
        <f t="shared" si="236"/>
        <v>4812MYSTERTON</v>
      </c>
      <c r="M5025" t="s">
        <v>5689</v>
      </c>
    </row>
    <row r="5026" spans="1:13">
      <c r="A5026" t="s">
        <v>5906</v>
      </c>
      <c r="B5026" t="s">
        <v>5913</v>
      </c>
      <c r="C5026" t="s">
        <v>111</v>
      </c>
      <c r="D5026">
        <v>1</v>
      </c>
      <c r="E5026">
        <v>0</v>
      </c>
      <c r="F5026">
        <v>2</v>
      </c>
      <c r="H5026" t="s">
        <v>103</v>
      </c>
      <c r="I5026">
        <f t="shared" si="234"/>
        <v>0</v>
      </c>
      <c r="J5026">
        <f t="shared" si="235"/>
        <v>0</v>
      </c>
      <c r="L5026" t="str">
        <f t="shared" si="236"/>
        <v>4812PIMLICO</v>
      </c>
      <c r="M5026" t="s">
        <v>5689</v>
      </c>
    </row>
    <row r="5027" spans="1:13">
      <c r="A5027" t="s">
        <v>5906</v>
      </c>
      <c r="B5027" t="s">
        <v>5914</v>
      </c>
      <c r="C5027" t="s">
        <v>111</v>
      </c>
      <c r="D5027">
        <v>1</v>
      </c>
      <c r="E5027">
        <v>0</v>
      </c>
      <c r="F5027">
        <v>2</v>
      </c>
      <c r="H5027" t="s">
        <v>103</v>
      </c>
      <c r="I5027">
        <f t="shared" si="234"/>
        <v>0</v>
      </c>
      <c r="J5027">
        <f t="shared" si="235"/>
        <v>0</v>
      </c>
      <c r="L5027" t="str">
        <f t="shared" si="236"/>
        <v>4812ROSSLEA</v>
      </c>
      <c r="M5027" t="s">
        <v>5689</v>
      </c>
    </row>
    <row r="5028" spans="1:13">
      <c r="A5028" t="s">
        <v>5915</v>
      </c>
      <c r="B5028" t="s">
        <v>5916</v>
      </c>
      <c r="C5028" t="s">
        <v>111</v>
      </c>
      <c r="D5028">
        <v>1</v>
      </c>
      <c r="E5028">
        <v>0</v>
      </c>
      <c r="F5028">
        <v>2</v>
      </c>
      <c r="H5028" t="s">
        <v>103</v>
      </c>
      <c r="I5028">
        <f t="shared" si="234"/>
        <v>0</v>
      </c>
      <c r="J5028">
        <f t="shared" si="235"/>
        <v>0</v>
      </c>
      <c r="L5028" t="str">
        <f t="shared" si="236"/>
        <v>4811CLUDEN</v>
      </c>
      <c r="M5028" t="s">
        <v>5689</v>
      </c>
    </row>
    <row r="5029" spans="1:13">
      <c r="A5029" t="s">
        <v>5915</v>
      </c>
      <c r="B5029" t="s">
        <v>5917</v>
      </c>
      <c r="C5029" t="s">
        <v>111</v>
      </c>
      <c r="D5029">
        <v>1</v>
      </c>
      <c r="E5029">
        <v>0</v>
      </c>
      <c r="F5029">
        <v>2</v>
      </c>
      <c r="H5029" t="s">
        <v>103</v>
      </c>
      <c r="I5029">
        <f t="shared" si="234"/>
        <v>0</v>
      </c>
      <c r="J5029">
        <f t="shared" si="235"/>
        <v>0</v>
      </c>
      <c r="L5029" t="str">
        <f t="shared" si="236"/>
        <v>4811IDALIA</v>
      </c>
      <c r="M5029" t="s">
        <v>5689</v>
      </c>
    </row>
    <row r="5030" spans="1:13">
      <c r="A5030" t="s">
        <v>5915</v>
      </c>
      <c r="B5030" t="s">
        <v>1061</v>
      </c>
      <c r="C5030" t="s">
        <v>111</v>
      </c>
      <c r="D5030">
        <v>1</v>
      </c>
      <c r="E5030">
        <v>0</v>
      </c>
      <c r="F5030">
        <v>2</v>
      </c>
      <c r="H5030" t="s">
        <v>103</v>
      </c>
      <c r="I5030">
        <f t="shared" si="234"/>
        <v>0</v>
      </c>
      <c r="J5030">
        <f t="shared" si="235"/>
        <v>0</v>
      </c>
      <c r="L5030" t="str">
        <f t="shared" si="236"/>
        <v>4811MOUNT STUART</v>
      </c>
      <c r="M5030" t="s">
        <v>5689</v>
      </c>
    </row>
    <row r="5031" spans="1:13">
      <c r="A5031" t="s">
        <v>5915</v>
      </c>
      <c r="B5031" t="s">
        <v>5918</v>
      </c>
      <c r="C5031" t="s">
        <v>111</v>
      </c>
      <c r="D5031">
        <v>1</v>
      </c>
      <c r="E5031">
        <v>0</v>
      </c>
      <c r="F5031">
        <v>2</v>
      </c>
      <c r="H5031" t="s">
        <v>103</v>
      </c>
      <c r="I5031">
        <f t="shared" si="234"/>
        <v>0</v>
      </c>
      <c r="J5031">
        <f t="shared" si="235"/>
        <v>0</v>
      </c>
      <c r="L5031" t="str">
        <f t="shared" si="236"/>
        <v>4811OAK VALLEY</v>
      </c>
      <c r="M5031" t="s">
        <v>5689</v>
      </c>
    </row>
    <row r="5032" spans="1:13">
      <c r="A5032" t="s">
        <v>5915</v>
      </c>
      <c r="B5032" t="s">
        <v>5919</v>
      </c>
      <c r="C5032" t="s">
        <v>111</v>
      </c>
      <c r="D5032">
        <v>1</v>
      </c>
      <c r="E5032">
        <v>0</v>
      </c>
      <c r="F5032">
        <v>2</v>
      </c>
      <c r="H5032" t="s">
        <v>103</v>
      </c>
      <c r="I5032">
        <f t="shared" si="234"/>
        <v>0</v>
      </c>
      <c r="J5032">
        <f t="shared" si="235"/>
        <v>0</v>
      </c>
      <c r="L5032" t="str">
        <f t="shared" si="236"/>
        <v>4811OONOONBA</v>
      </c>
      <c r="M5032" t="s">
        <v>5689</v>
      </c>
    </row>
    <row r="5033" spans="1:13">
      <c r="A5033" t="s">
        <v>5915</v>
      </c>
      <c r="B5033" t="s">
        <v>5920</v>
      </c>
      <c r="C5033" t="s">
        <v>111</v>
      </c>
      <c r="D5033">
        <v>1</v>
      </c>
      <c r="E5033">
        <v>0</v>
      </c>
      <c r="F5033">
        <v>2</v>
      </c>
      <c r="H5033" t="s">
        <v>103</v>
      </c>
      <c r="I5033">
        <f t="shared" si="234"/>
        <v>0</v>
      </c>
      <c r="J5033">
        <f t="shared" si="235"/>
        <v>0</v>
      </c>
      <c r="L5033" t="str">
        <f t="shared" si="236"/>
        <v>4811ROSENEATH</v>
      </c>
      <c r="M5033" t="s">
        <v>5689</v>
      </c>
    </row>
    <row r="5034" spans="1:13">
      <c r="A5034" t="s">
        <v>5915</v>
      </c>
      <c r="B5034" t="s">
        <v>4146</v>
      </c>
      <c r="C5034" t="s">
        <v>111</v>
      </c>
      <c r="D5034">
        <v>1</v>
      </c>
      <c r="E5034">
        <v>0</v>
      </c>
      <c r="F5034">
        <v>2</v>
      </c>
      <c r="H5034" t="s">
        <v>103</v>
      </c>
      <c r="I5034">
        <f t="shared" si="234"/>
        <v>0</v>
      </c>
      <c r="J5034">
        <f t="shared" si="235"/>
        <v>0</v>
      </c>
      <c r="L5034" t="str">
        <f t="shared" si="236"/>
        <v>4811STUART</v>
      </c>
      <c r="M5034" t="s">
        <v>5689</v>
      </c>
    </row>
    <row r="5035" spans="1:13">
      <c r="A5035" t="s">
        <v>5915</v>
      </c>
      <c r="B5035" t="s">
        <v>5921</v>
      </c>
      <c r="C5035" t="s">
        <v>111</v>
      </c>
      <c r="D5035">
        <v>1</v>
      </c>
      <c r="E5035">
        <v>0</v>
      </c>
      <c r="F5035">
        <v>2</v>
      </c>
      <c r="H5035" t="s">
        <v>103</v>
      </c>
      <c r="I5035">
        <f t="shared" si="234"/>
        <v>0</v>
      </c>
      <c r="J5035">
        <f t="shared" si="235"/>
        <v>0</v>
      </c>
      <c r="L5035" t="str">
        <f t="shared" si="236"/>
        <v>4811WULGURU</v>
      </c>
      <c r="M5035" t="s">
        <v>5689</v>
      </c>
    </row>
    <row r="5036" spans="1:13">
      <c r="A5036" t="s">
        <v>5922</v>
      </c>
      <c r="B5036" t="s">
        <v>5923</v>
      </c>
      <c r="C5036" t="s">
        <v>111</v>
      </c>
      <c r="D5036">
        <v>1</v>
      </c>
      <c r="E5036">
        <v>0</v>
      </c>
      <c r="F5036">
        <v>2</v>
      </c>
      <c r="H5036" t="s">
        <v>103</v>
      </c>
      <c r="I5036">
        <f t="shared" si="234"/>
        <v>0</v>
      </c>
      <c r="J5036">
        <f t="shared" si="235"/>
        <v>0</v>
      </c>
      <c r="L5036" t="str">
        <f t="shared" si="236"/>
        <v>4810BELGIAN GARDENS</v>
      </c>
      <c r="M5036" t="s">
        <v>5689</v>
      </c>
    </row>
    <row r="5037" spans="1:13">
      <c r="A5037" t="s">
        <v>5922</v>
      </c>
      <c r="B5037" t="s">
        <v>5924</v>
      </c>
      <c r="C5037" t="s">
        <v>111</v>
      </c>
      <c r="D5037">
        <v>1</v>
      </c>
      <c r="E5037">
        <v>0</v>
      </c>
      <c r="F5037">
        <v>2</v>
      </c>
      <c r="H5037" t="s">
        <v>103</v>
      </c>
      <c r="I5037">
        <f t="shared" si="234"/>
        <v>0</v>
      </c>
      <c r="J5037">
        <f t="shared" si="235"/>
        <v>0</v>
      </c>
      <c r="L5037" t="str">
        <f t="shared" si="236"/>
        <v>4810CASTLE HILL</v>
      </c>
      <c r="M5037" t="s">
        <v>5689</v>
      </c>
    </row>
    <row r="5038" spans="1:13">
      <c r="A5038" t="s">
        <v>5922</v>
      </c>
      <c r="B5038" t="s">
        <v>5925</v>
      </c>
      <c r="C5038" t="s">
        <v>111</v>
      </c>
      <c r="D5038">
        <v>1</v>
      </c>
      <c r="E5038">
        <v>0</v>
      </c>
      <c r="F5038">
        <v>2</v>
      </c>
      <c r="H5038" t="s">
        <v>103</v>
      </c>
      <c r="I5038">
        <f t="shared" si="234"/>
        <v>0</v>
      </c>
      <c r="J5038">
        <f t="shared" si="235"/>
        <v>0</v>
      </c>
      <c r="L5038" t="str">
        <f t="shared" si="236"/>
        <v>4810NORTH WARD</v>
      </c>
      <c r="M5038" t="s">
        <v>5689</v>
      </c>
    </row>
    <row r="5039" spans="1:13">
      <c r="A5039" t="s">
        <v>5922</v>
      </c>
      <c r="B5039" t="s">
        <v>5926</v>
      </c>
      <c r="C5039" t="s">
        <v>111</v>
      </c>
      <c r="D5039">
        <v>1</v>
      </c>
      <c r="E5039">
        <v>0</v>
      </c>
      <c r="F5039">
        <v>2</v>
      </c>
      <c r="H5039" t="s">
        <v>103</v>
      </c>
      <c r="I5039">
        <f t="shared" si="234"/>
        <v>0</v>
      </c>
      <c r="J5039">
        <f t="shared" si="235"/>
        <v>0</v>
      </c>
      <c r="L5039" t="str">
        <f t="shared" si="236"/>
        <v>4810PALLARENDA</v>
      </c>
      <c r="M5039" t="s">
        <v>5689</v>
      </c>
    </row>
    <row r="5040" spans="1:13">
      <c r="A5040" t="s">
        <v>5922</v>
      </c>
      <c r="B5040" t="s">
        <v>5927</v>
      </c>
      <c r="C5040" t="s">
        <v>111</v>
      </c>
      <c r="D5040">
        <v>1</v>
      </c>
      <c r="E5040">
        <v>0</v>
      </c>
      <c r="F5040">
        <v>2</v>
      </c>
      <c r="H5040" t="s">
        <v>103</v>
      </c>
      <c r="I5040">
        <f t="shared" si="234"/>
        <v>0</v>
      </c>
      <c r="J5040">
        <f t="shared" si="235"/>
        <v>0</v>
      </c>
      <c r="L5040" t="str">
        <f t="shared" si="236"/>
        <v>4810RAILWAY ESTATE</v>
      </c>
      <c r="M5040" t="s">
        <v>5689</v>
      </c>
    </row>
    <row r="5041" spans="1:13">
      <c r="A5041" t="s">
        <v>5922</v>
      </c>
      <c r="B5041" t="s">
        <v>5928</v>
      </c>
      <c r="C5041" t="s">
        <v>111</v>
      </c>
      <c r="D5041">
        <v>1</v>
      </c>
      <c r="E5041">
        <v>0</v>
      </c>
      <c r="F5041">
        <v>2</v>
      </c>
      <c r="H5041" t="s">
        <v>103</v>
      </c>
      <c r="I5041">
        <f t="shared" si="234"/>
        <v>0</v>
      </c>
      <c r="J5041">
        <f t="shared" si="235"/>
        <v>0</v>
      </c>
      <c r="L5041" t="str">
        <f t="shared" si="236"/>
        <v>4810ROWES BAY</v>
      </c>
      <c r="M5041" t="s">
        <v>5689</v>
      </c>
    </row>
    <row r="5042" spans="1:13">
      <c r="A5042" t="s">
        <v>5922</v>
      </c>
      <c r="B5042" t="s">
        <v>5929</v>
      </c>
      <c r="C5042" t="s">
        <v>111</v>
      </c>
      <c r="D5042">
        <v>1</v>
      </c>
      <c r="E5042">
        <v>0</v>
      </c>
      <c r="F5042">
        <v>2</v>
      </c>
      <c r="H5042" t="s">
        <v>103</v>
      </c>
      <c r="I5042">
        <f t="shared" si="234"/>
        <v>0</v>
      </c>
      <c r="J5042">
        <f t="shared" si="235"/>
        <v>0</v>
      </c>
      <c r="L5042" t="str">
        <f t="shared" si="236"/>
        <v>4810SOUTH TOWNSVILLE</v>
      </c>
      <c r="M5042" t="s">
        <v>5689</v>
      </c>
    </row>
    <row r="5043" spans="1:13">
      <c r="A5043" t="s">
        <v>5922</v>
      </c>
      <c r="B5043" t="s">
        <v>5930</v>
      </c>
      <c r="C5043" t="s">
        <v>111</v>
      </c>
      <c r="D5043">
        <v>1</v>
      </c>
      <c r="E5043">
        <v>0</v>
      </c>
      <c r="F5043">
        <v>2</v>
      </c>
      <c r="H5043" t="s">
        <v>103</v>
      </c>
      <c r="I5043">
        <f t="shared" si="234"/>
        <v>0</v>
      </c>
      <c r="J5043">
        <f t="shared" si="235"/>
        <v>0</v>
      </c>
      <c r="L5043" t="str">
        <f t="shared" si="236"/>
        <v>4810TOWNSVILLE</v>
      </c>
      <c r="M5043" t="s">
        <v>5689</v>
      </c>
    </row>
    <row r="5044" spans="1:13">
      <c r="A5044" t="s">
        <v>5922</v>
      </c>
      <c r="B5044" t="s">
        <v>5931</v>
      </c>
      <c r="C5044" t="s">
        <v>111</v>
      </c>
      <c r="D5044">
        <v>1</v>
      </c>
      <c r="E5044">
        <v>0</v>
      </c>
      <c r="F5044">
        <v>2</v>
      </c>
      <c r="H5044" t="s">
        <v>103</v>
      </c>
      <c r="I5044">
        <f t="shared" si="234"/>
        <v>0</v>
      </c>
      <c r="J5044">
        <f t="shared" si="235"/>
        <v>0</v>
      </c>
      <c r="L5044" t="str">
        <f t="shared" si="236"/>
        <v>4810TOWNSVILLE CITY</v>
      </c>
      <c r="M5044" t="s">
        <v>5689</v>
      </c>
    </row>
    <row r="5045" spans="1:13">
      <c r="A5045" t="s">
        <v>5922</v>
      </c>
      <c r="B5045" t="s">
        <v>5932</v>
      </c>
      <c r="C5045" t="s">
        <v>111</v>
      </c>
      <c r="D5045">
        <v>1</v>
      </c>
      <c r="E5045">
        <v>0</v>
      </c>
      <c r="F5045">
        <v>2</v>
      </c>
      <c r="H5045" t="s">
        <v>103</v>
      </c>
      <c r="I5045">
        <f t="shared" si="234"/>
        <v>0</v>
      </c>
      <c r="J5045">
        <f t="shared" si="235"/>
        <v>0</v>
      </c>
      <c r="L5045" t="str">
        <f t="shared" si="236"/>
        <v>4810TOWNSVILLE WEST</v>
      </c>
      <c r="M5045" t="s">
        <v>5689</v>
      </c>
    </row>
    <row r="5046" spans="1:13">
      <c r="A5046" t="s">
        <v>5922</v>
      </c>
      <c r="B5046" t="s">
        <v>1611</v>
      </c>
      <c r="C5046" t="s">
        <v>111</v>
      </c>
      <c r="D5046">
        <v>1</v>
      </c>
      <c r="E5046">
        <v>0</v>
      </c>
      <c r="F5046">
        <v>2</v>
      </c>
      <c r="H5046" t="s">
        <v>103</v>
      </c>
      <c r="I5046">
        <f t="shared" si="234"/>
        <v>0</v>
      </c>
      <c r="J5046">
        <f t="shared" si="235"/>
        <v>0</v>
      </c>
      <c r="L5046" t="str">
        <f t="shared" si="236"/>
        <v>4810WEST END</v>
      </c>
      <c r="M5046" t="s">
        <v>5689</v>
      </c>
    </row>
    <row r="5047" spans="1:13">
      <c r="A5047" t="s">
        <v>5922</v>
      </c>
      <c r="B5047" t="s">
        <v>5933</v>
      </c>
      <c r="C5047" t="s">
        <v>111</v>
      </c>
      <c r="D5047">
        <v>3</v>
      </c>
      <c r="E5047">
        <v>0</v>
      </c>
      <c r="F5047">
        <v>0</v>
      </c>
      <c r="H5047" t="s">
        <v>103</v>
      </c>
      <c r="I5047">
        <f t="shared" si="234"/>
        <v>0</v>
      </c>
      <c r="J5047">
        <f t="shared" si="235"/>
        <v>0</v>
      </c>
      <c r="L5047" t="str">
        <f t="shared" si="236"/>
        <v>4810CAPE CLEVELAND</v>
      </c>
      <c r="M5047" t="s">
        <v>5689</v>
      </c>
    </row>
    <row r="5048" spans="1:13">
      <c r="A5048" t="s">
        <v>5934</v>
      </c>
      <c r="B5048" t="s">
        <v>5935</v>
      </c>
      <c r="C5048" t="s">
        <v>111</v>
      </c>
      <c r="D5048">
        <v>4</v>
      </c>
      <c r="E5048">
        <v>0</v>
      </c>
      <c r="F5048">
        <v>0</v>
      </c>
      <c r="H5048" t="s">
        <v>103</v>
      </c>
      <c r="I5048">
        <f t="shared" si="234"/>
        <v>0</v>
      </c>
      <c r="J5048">
        <f t="shared" si="235"/>
        <v>0</v>
      </c>
      <c r="L5048" t="str">
        <f t="shared" si="236"/>
        <v>4809BARRATTA</v>
      </c>
      <c r="M5048" t="s">
        <v>5290</v>
      </c>
    </row>
    <row r="5049" spans="1:13">
      <c r="A5049" t="s">
        <v>5934</v>
      </c>
      <c r="B5049" t="s">
        <v>5936</v>
      </c>
      <c r="C5049" t="s">
        <v>111</v>
      </c>
      <c r="D5049">
        <v>4</v>
      </c>
      <c r="E5049">
        <v>0</v>
      </c>
      <c r="F5049">
        <v>0</v>
      </c>
      <c r="H5049" t="s">
        <v>103</v>
      </c>
      <c r="I5049">
        <f t="shared" si="234"/>
        <v>0</v>
      </c>
      <c r="J5049">
        <f t="shared" si="235"/>
        <v>0</v>
      </c>
      <c r="L5049" t="str">
        <f t="shared" si="236"/>
        <v>4809CROMARTY</v>
      </c>
      <c r="M5049" t="s">
        <v>5290</v>
      </c>
    </row>
    <row r="5050" spans="1:13">
      <c r="A5050" t="s">
        <v>5934</v>
      </c>
      <c r="B5050" t="s">
        <v>5937</v>
      </c>
      <c r="C5050" t="s">
        <v>111</v>
      </c>
      <c r="D5050">
        <v>4</v>
      </c>
      <c r="E5050">
        <v>0</v>
      </c>
      <c r="F5050">
        <v>0</v>
      </c>
      <c r="H5050" t="s">
        <v>103</v>
      </c>
      <c r="I5050">
        <f t="shared" si="234"/>
        <v>0</v>
      </c>
      <c r="J5050">
        <f t="shared" si="235"/>
        <v>0</v>
      </c>
      <c r="L5050" t="str">
        <f t="shared" si="236"/>
        <v>4809GIRU</v>
      </c>
      <c r="M5050" t="s">
        <v>5290</v>
      </c>
    </row>
    <row r="5051" spans="1:13">
      <c r="A5051" t="s">
        <v>5934</v>
      </c>
      <c r="B5051" t="s">
        <v>5938</v>
      </c>
      <c r="C5051" t="s">
        <v>111</v>
      </c>
      <c r="D5051">
        <v>4</v>
      </c>
      <c r="E5051">
        <v>0</v>
      </c>
      <c r="F5051">
        <v>0</v>
      </c>
      <c r="H5051" t="s">
        <v>103</v>
      </c>
      <c r="I5051">
        <f t="shared" si="234"/>
        <v>0</v>
      </c>
      <c r="J5051">
        <f t="shared" si="235"/>
        <v>0</v>
      </c>
      <c r="L5051" t="str">
        <f t="shared" si="236"/>
        <v>4809HORSESHOE LAGOON</v>
      </c>
      <c r="M5051" t="s">
        <v>5290</v>
      </c>
    </row>
    <row r="5052" spans="1:13">
      <c r="A5052" t="s">
        <v>5934</v>
      </c>
      <c r="B5052" t="s">
        <v>5939</v>
      </c>
      <c r="C5052" t="s">
        <v>111</v>
      </c>
      <c r="D5052">
        <v>4</v>
      </c>
      <c r="E5052">
        <v>0</v>
      </c>
      <c r="F5052">
        <v>0</v>
      </c>
      <c r="H5052" t="s">
        <v>103</v>
      </c>
      <c r="I5052">
        <f t="shared" si="234"/>
        <v>0</v>
      </c>
      <c r="J5052">
        <f t="shared" si="235"/>
        <v>0</v>
      </c>
      <c r="L5052" t="str">
        <f t="shared" si="236"/>
        <v>4809JERONA</v>
      </c>
      <c r="M5052" t="s">
        <v>5290</v>
      </c>
    </row>
    <row r="5053" spans="1:13">
      <c r="A5053" t="s">
        <v>5934</v>
      </c>
      <c r="B5053" t="s">
        <v>5940</v>
      </c>
      <c r="C5053" t="s">
        <v>111</v>
      </c>
      <c r="D5053">
        <v>4</v>
      </c>
      <c r="E5053">
        <v>0</v>
      </c>
      <c r="F5053">
        <v>0</v>
      </c>
      <c r="H5053" t="s">
        <v>103</v>
      </c>
      <c r="I5053">
        <f t="shared" si="234"/>
        <v>0</v>
      </c>
      <c r="J5053">
        <f t="shared" si="235"/>
        <v>0</v>
      </c>
      <c r="L5053" t="str">
        <f t="shared" si="236"/>
        <v>4809MOUNT SURROUND</v>
      </c>
      <c r="M5053" t="s">
        <v>5290</v>
      </c>
    </row>
    <row r="5054" spans="1:13">
      <c r="A5054" t="s">
        <v>5934</v>
      </c>
      <c r="B5054" t="s">
        <v>5941</v>
      </c>
      <c r="C5054" t="s">
        <v>111</v>
      </c>
      <c r="D5054">
        <v>4</v>
      </c>
      <c r="E5054">
        <v>0</v>
      </c>
      <c r="F5054">
        <v>0</v>
      </c>
      <c r="H5054" t="s">
        <v>103</v>
      </c>
      <c r="I5054">
        <f t="shared" si="234"/>
        <v>0</v>
      </c>
      <c r="J5054">
        <f t="shared" si="235"/>
        <v>0</v>
      </c>
      <c r="L5054" t="str">
        <f t="shared" si="236"/>
        <v>4809SHIRBOURNE</v>
      </c>
      <c r="M5054" t="s">
        <v>5290</v>
      </c>
    </row>
    <row r="5055" spans="1:13">
      <c r="A5055" t="s">
        <v>5934</v>
      </c>
      <c r="B5055" t="s">
        <v>5942</v>
      </c>
      <c r="C5055" t="s">
        <v>111</v>
      </c>
      <c r="D5055">
        <v>4</v>
      </c>
      <c r="E5055">
        <v>0</v>
      </c>
      <c r="F5055">
        <v>0</v>
      </c>
      <c r="H5055" t="s">
        <v>103</v>
      </c>
      <c r="I5055">
        <f t="shared" si="234"/>
        <v>0</v>
      </c>
      <c r="J5055">
        <f t="shared" si="235"/>
        <v>0</v>
      </c>
      <c r="L5055" t="str">
        <f t="shared" si="236"/>
        <v>4809UPPER HAUGHTON</v>
      </c>
      <c r="M5055" t="s">
        <v>5290</v>
      </c>
    </row>
    <row r="5056" spans="1:13">
      <c r="A5056" t="s">
        <v>5943</v>
      </c>
      <c r="B5056" t="s">
        <v>5944</v>
      </c>
      <c r="C5056" t="s">
        <v>111</v>
      </c>
      <c r="D5056">
        <v>3</v>
      </c>
      <c r="E5056">
        <v>0</v>
      </c>
      <c r="F5056">
        <v>0</v>
      </c>
      <c r="H5056" t="s">
        <v>103</v>
      </c>
      <c r="I5056">
        <f t="shared" si="234"/>
        <v>0</v>
      </c>
      <c r="J5056">
        <f t="shared" si="235"/>
        <v>0</v>
      </c>
      <c r="L5056" t="str">
        <f t="shared" si="236"/>
        <v>4808BRANDON</v>
      </c>
      <c r="M5056" t="s">
        <v>5689</v>
      </c>
    </row>
    <row r="5057" spans="1:13">
      <c r="A5057" t="s">
        <v>5943</v>
      </c>
      <c r="B5057" t="s">
        <v>5945</v>
      </c>
      <c r="C5057" t="s">
        <v>111</v>
      </c>
      <c r="D5057">
        <v>4</v>
      </c>
      <c r="E5057">
        <v>0</v>
      </c>
      <c r="F5057">
        <v>0</v>
      </c>
      <c r="H5057" t="s">
        <v>103</v>
      </c>
      <c r="I5057">
        <f t="shared" si="234"/>
        <v>0</v>
      </c>
      <c r="J5057">
        <f t="shared" si="235"/>
        <v>0</v>
      </c>
      <c r="L5057" t="str">
        <f t="shared" si="236"/>
        <v>4808COLEVALE</v>
      </c>
      <c r="M5057" t="s">
        <v>5689</v>
      </c>
    </row>
    <row r="5058" spans="1:13">
      <c r="A5058" t="s">
        <v>5946</v>
      </c>
      <c r="B5058" t="s">
        <v>5947</v>
      </c>
      <c r="C5058" t="s">
        <v>111</v>
      </c>
      <c r="D5058">
        <v>2</v>
      </c>
      <c r="E5058">
        <v>0</v>
      </c>
      <c r="F5058">
        <v>2</v>
      </c>
      <c r="H5058" t="s">
        <v>103</v>
      </c>
      <c r="I5058">
        <f t="shared" ref="I5058:I5121" si="237">IF(ISERROR(VLOOKUP(A5058,SelPostCode,1,FALSE)),0,1)</f>
        <v>0</v>
      </c>
      <c r="J5058">
        <f t="shared" ref="J5058:J5121" si="238">IF(I5058=0,0,IF(ISERROR(VLOOKUP(B5058,SelSuburb,1,FALSE)),0,1))</f>
        <v>0</v>
      </c>
      <c r="L5058" t="str">
        <f t="shared" ref="L5058:L5121" si="239">CONCATENATE(A5058,B5058)</f>
        <v>4807AYR</v>
      </c>
      <c r="M5058" t="s">
        <v>5689</v>
      </c>
    </row>
    <row r="5059" spans="1:13">
      <c r="A5059" t="s">
        <v>5946</v>
      </c>
      <c r="B5059" t="s">
        <v>5948</v>
      </c>
      <c r="C5059" t="s">
        <v>111</v>
      </c>
      <c r="D5059">
        <v>4</v>
      </c>
      <c r="E5059">
        <v>0</v>
      </c>
      <c r="F5059">
        <v>0</v>
      </c>
      <c r="H5059" t="s">
        <v>103</v>
      </c>
      <c r="I5059">
        <f t="shared" si="237"/>
        <v>0</v>
      </c>
      <c r="J5059">
        <f t="shared" si="238"/>
        <v>0</v>
      </c>
      <c r="L5059" t="str">
        <f t="shared" si="239"/>
        <v>4807AIRDMILLAN</v>
      </c>
      <c r="M5059" t="s">
        <v>5689</v>
      </c>
    </row>
    <row r="5060" spans="1:13">
      <c r="A5060" t="s">
        <v>5946</v>
      </c>
      <c r="B5060" t="s">
        <v>5949</v>
      </c>
      <c r="C5060" t="s">
        <v>111</v>
      </c>
      <c r="D5060">
        <v>4</v>
      </c>
      <c r="E5060">
        <v>0</v>
      </c>
      <c r="F5060">
        <v>0</v>
      </c>
      <c r="H5060" t="s">
        <v>103</v>
      </c>
      <c r="I5060">
        <f t="shared" si="237"/>
        <v>0</v>
      </c>
      <c r="J5060">
        <f t="shared" si="238"/>
        <v>0</v>
      </c>
      <c r="L5060" t="str">
        <f t="shared" si="239"/>
        <v>4807AIRVILLE</v>
      </c>
      <c r="M5060" t="s">
        <v>5689</v>
      </c>
    </row>
    <row r="5061" spans="1:13">
      <c r="A5061" t="s">
        <v>5946</v>
      </c>
      <c r="B5061" t="s">
        <v>5950</v>
      </c>
      <c r="C5061" t="s">
        <v>111</v>
      </c>
      <c r="D5061">
        <v>4</v>
      </c>
      <c r="E5061">
        <v>0</v>
      </c>
      <c r="F5061">
        <v>0</v>
      </c>
      <c r="H5061" t="s">
        <v>103</v>
      </c>
      <c r="I5061">
        <f t="shared" si="237"/>
        <v>0</v>
      </c>
      <c r="J5061">
        <f t="shared" si="238"/>
        <v>0</v>
      </c>
      <c r="L5061" t="str">
        <f t="shared" si="239"/>
        <v>4807ALVA</v>
      </c>
      <c r="M5061" t="s">
        <v>5689</v>
      </c>
    </row>
    <row r="5062" spans="1:13">
      <c r="A5062" t="s">
        <v>5946</v>
      </c>
      <c r="B5062" t="s">
        <v>3813</v>
      </c>
      <c r="C5062" t="s">
        <v>111</v>
      </c>
      <c r="D5062">
        <v>4</v>
      </c>
      <c r="E5062">
        <v>0</v>
      </c>
      <c r="F5062">
        <v>0</v>
      </c>
      <c r="H5062" t="s">
        <v>103</v>
      </c>
      <c r="I5062">
        <f t="shared" si="237"/>
        <v>0</v>
      </c>
      <c r="J5062">
        <f t="shared" si="238"/>
        <v>0</v>
      </c>
      <c r="L5062" t="str">
        <f t="shared" si="239"/>
        <v>4807CLARE</v>
      </c>
      <c r="M5062" t="s">
        <v>5689</v>
      </c>
    </row>
    <row r="5063" spans="1:13">
      <c r="A5063" t="s">
        <v>5946</v>
      </c>
      <c r="B5063" t="s">
        <v>5951</v>
      </c>
      <c r="C5063" t="s">
        <v>111</v>
      </c>
      <c r="D5063">
        <v>4</v>
      </c>
      <c r="E5063">
        <v>0</v>
      </c>
      <c r="F5063">
        <v>0</v>
      </c>
      <c r="H5063" t="s">
        <v>103</v>
      </c>
      <c r="I5063">
        <f t="shared" si="237"/>
        <v>0</v>
      </c>
      <c r="J5063">
        <f t="shared" si="238"/>
        <v>0</v>
      </c>
      <c r="L5063" t="str">
        <f t="shared" si="239"/>
        <v>4807CLAREDALE</v>
      </c>
      <c r="M5063" t="s">
        <v>5689</v>
      </c>
    </row>
    <row r="5064" spans="1:13">
      <c r="A5064" t="s">
        <v>5946</v>
      </c>
      <c r="B5064" t="s">
        <v>5952</v>
      </c>
      <c r="C5064" t="s">
        <v>111</v>
      </c>
      <c r="D5064">
        <v>4</v>
      </c>
      <c r="E5064">
        <v>0</v>
      </c>
      <c r="F5064">
        <v>0</v>
      </c>
      <c r="H5064" t="s">
        <v>103</v>
      </c>
      <c r="I5064">
        <f t="shared" si="237"/>
        <v>0</v>
      </c>
      <c r="J5064">
        <f t="shared" si="238"/>
        <v>0</v>
      </c>
      <c r="L5064" t="str">
        <f t="shared" si="239"/>
        <v>4807DALBEG</v>
      </c>
      <c r="M5064" t="s">
        <v>5689</v>
      </c>
    </row>
    <row r="5065" spans="1:13">
      <c r="A5065" t="s">
        <v>5946</v>
      </c>
      <c r="B5065" t="s">
        <v>4215</v>
      </c>
      <c r="C5065" t="s">
        <v>111</v>
      </c>
      <c r="D5065">
        <v>4</v>
      </c>
      <c r="E5065">
        <v>0</v>
      </c>
      <c r="F5065">
        <v>0</v>
      </c>
      <c r="H5065" t="s">
        <v>103</v>
      </c>
      <c r="I5065">
        <f t="shared" si="237"/>
        <v>0</v>
      </c>
      <c r="J5065">
        <f t="shared" si="238"/>
        <v>0</v>
      </c>
      <c r="L5065" t="str">
        <f t="shared" si="239"/>
        <v>4807EIGHT MILE CREEK</v>
      </c>
      <c r="M5065" t="s">
        <v>5689</v>
      </c>
    </row>
    <row r="5066" spans="1:13">
      <c r="A5066" t="s">
        <v>5946</v>
      </c>
      <c r="B5066" t="s">
        <v>5953</v>
      </c>
      <c r="C5066" t="s">
        <v>111</v>
      </c>
      <c r="D5066">
        <v>4</v>
      </c>
      <c r="E5066">
        <v>0</v>
      </c>
      <c r="F5066">
        <v>0</v>
      </c>
      <c r="H5066" t="s">
        <v>103</v>
      </c>
      <c r="I5066">
        <f t="shared" si="237"/>
        <v>0</v>
      </c>
      <c r="J5066">
        <f t="shared" si="238"/>
        <v>0</v>
      </c>
      <c r="L5066" t="str">
        <f t="shared" si="239"/>
        <v>4807JARVISFIELD</v>
      </c>
      <c r="M5066" t="s">
        <v>5689</v>
      </c>
    </row>
    <row r="5067" spans="1:13">
      <c r="A5067" t="s">
        <v>5946</v>
      </c>
      <c r="B5067" t="s">
        <v>5954</v>
      </c>
      <c r="C5067" t="s">
        <v>111</v>
      </c>
      <c r="D5067">
        <v>4</v>
      </c>
      <c r="E5067">
        <v>0</v>
      </c>
      <c r="F5067">
        <v>0</v>
      </c>
      <c r="H5067" t="s">
        <v>103</v>
      </c>
      <c r="I5067">
        <f t="shared" si="237"/>
        <v>0</v>
      </c>
      <c r="J5067">
        <f t="shared" si="238"/>
        <v>0</v>
      </c>
      <c r="L5067" t="str">
        <f t="shared" si="239"/>
        <v>4807MCDESME</v>
      </c>
      <c r="M5067" t="s">
        <v>5689</v>
      </c>
    </row>
    <row r="5068" spans="1:13">
      <c r="A5068" t="s">
        <v>5946</v>
      </c>
      <c r="B5068" t="s">
        <v>5955</v>
      </c>
      <c r="C5068" t="s">
        <v>111</v>
      </c>
      <c r="D5068">
        <v>4</v>
      </c>
      <c r="E5068">
        <v>0</v>
      </c>
      <c r="F5068">
        <v>0</v>
      </c>
      <c r="H5068" t="s">
        <v>103</v>
      </c>
      <c r="I5068">
        <f t="shared" si="237"/>
        <v>0</v>
      </c>
      <c r="J5068">
        <f t="shared" si="238"/>
        <v>0</v>
      </c>
      <c r="L5068" t="str">
        <f t="shared" si="239"/>
        <v>4807MILLAROO</v>
      </c>
      <c r="M5068" t="s">
        <v>5689</v>
      </c>
    </row>
    <row r="5069" spans="1:13">
      <c r="A5069" t="s">
        <v>5946</v>
      </c>
      <c r="B5069" t="s">
        <v>5956</v>
      </c>
      <c r="C5069" t="s">
        <v>111</v>
      </c>
      <c r="D5069">
        <v>4</v>
      </c>
      <c r="E5069">
        <v>0</v>
      </c>
      <c r="F5069">
        <v>0</v>
      </c>
      <c r="H5069" t="s">
        <v>103</v>
      </c>
      <c r="I5069">
        <f t="shared" si="237"/>
        <v>0</v>
      </c>
      <c r="J5069">
        <f t="shared" si="238"/>
        <v>0</v>
      </c>
      <c r="L5069" t="str">
        <f t="shared" si="239"/>
        <v>4807MONA PARK</v>
      </c>
      <c r="M5069" t="s">
        <v>5689</v>
      </c>
    </row>
    <row r="5070" spans="1:13">
      <c r="A5070" t="s">
        <v>5946</v>
      </c>
      <c r="B5070" t="s">
        <v>5957</v>
      </c>
      <c r="C5070" t="s">
        <v>111</v>
      </c>
      <c r="D5070">
        <v>4</v>
      </c>
      <c r="E5070">
        <v>0</v>
      </c>
      <c r="F5070">
        <v>0</v>
      </c>
      <c r="H5070" t="s">
        <v>103</v>
      </c>
      <c r="I5070">
        <f t="shared" si="237"/>
        <v>0</v>
      </c>
      <c r="J5070">
        <f t="shared" si="238"/>
        <v>0</v>
      </c>
      <c r="L5070" t="str">
        <f t="shared" si="239"/>
        <v>4807MOUNT KELLY</v>
      </c>
      <c r="M5070" t="s">
        <v>5689</v>
      </c>
    </row>
    <row r="5071" spans="1:13">
      <c r="A5071" t="s">
        <v>5946</v>
      </c>
      <c r="B5071" t="s">
        <v>5958</v>
      </c>
      <c r="C5071" t="s">
        <v>111</v>
      </c>
      <c r="D5071">
        <v>4</v>
      </c>
      <c r="E5071">
        <v>0</v>
      </c>
      <c r="F5071">
        <v>0</v>
      </c>
      <c r="H5071" t="s">
        <v>103</v>
      </c>
      <c r="I5071">
        <f t="shared" si="237"/>
        <v>0</v>
      </c>
      <c r="J5071">
        <f t="shared" si="238"/>
        <v>0</v>
      </c>
      <c r="L5071" t="str">
        <f t="shared" si="239"/>
        <v>4807MULGRAVE</v>
      </c>
      <c r="M5071" t="s">
        <v>5689</v>
      </c>
    </row>
    <row r="5072" spans="1:13">
      <c r="A5072" t="s">
        <v>5946</v>
      </c>
      <c r="B5072" t="s">
        <v>5060</v>
      </c>
      <c r="C5072" t="s">
        <v>111</v>
      </c>
      <c r="D5072">
        <v>4</v>
      </c>
      <c r="E5072">
        <v>0</v>
      </c>
      <c r="F5072">
        <v>0</v>
      </c>
      <c r="H5072" t="s">
        <v>103</v>
      </c>
      <c r="I5072">
        <f t="shared" si="237"/>
        <v>0</v>
      </c>
      <c r="J5072">
        <f t="shared" si="238"/>
        <v>0</v>
      </c>
      <c r="L5072" t="str">
        <f t="shared" si="239"/>
        <v>4807PARKSIDE</v>
      </c>
      <c r="M5072" t="s">
        <v>5689</v>
      </c>
    </row>
    <row r="5073" spans="1:13">
      <c r="A5073" t="s">
        <v>5946</v>
      </c>
      <c r="B5073" t="s">
        <v>5959</v>
      </c>
      <c r="C5073" t="s">
        <v>111</v>
      </c>
      <c r="D5073">
        <v>4</v>
      </c>
      <c r="E5073">
        <v>0</v>
      </c>
      <c r="F5073">
        <v>0</v>
      </c>
      <c r="H5073" t="s">
        <v>103</v>
      </c>
      <c r="I5073">
        <f t="shared" si="237"/>
        <v>0</v>
      </c>
      <c r="J5073">
        <f t="shared" si="238"/>
        <v>0</v>
      </c>
      <c r="L5073" t="str">
        <f t="shared" si="239"/>
        <v>4807RITE ISLAND</v>
      </c>
      <c r="M5073" t="s">
        <v>5689</v>
      </c>
    </row>
    <row r="5074" spans="1:13">
      <c r="A5074" t="s">
        <v>5946</v>
      </c>
      <c r="B5074" t="s">
        <v>5960</v>
      </c>
      <c r="C5074" t="s">
        <v>111</v>
      </c>
      <c r="D5074">
        <v>4</v>
      </c>
      <c r="E5074">
        <v>0</v>
      </c>
      <c r="F5074">
        <v>0</v>
      </c>
      <c r="H5074" t="s">
        <v>103</v>
      </c>
      <c r="I5074">
        <f t="shared" si="237"/>
        <v>0</v>
      </c>
      <c r="J5074">
        <f t="shared" si="238"/>
        <v>0</v>
      </c>
      <c r="L5074" t="str">
        <f t="shared" si="239"/>
        <v>4807SWANS LAGOON</v>
      </c>
      <c r="M5074" t="s">
        <v>5689</v>
      </c>
    </row>
    <row r="5075" spans="1:13">
      <c r="A5075" t="s">
        <v>5961</v>
      </c>
      <c r="B5075" t="s">
        <v>5962</v>
      </c>
      <c r="C5075" t="s">
        <v>111</v>
      </c>
      <c r="D5075">
        <v>4</v>
      </c>
      <c r="E5075">
        <v>0</v>
      </c>
      <c r="F5075">
        <v>0</v>
      </c>
      <c r="H5075" t="s">
        <v>103</v>
      </c>
      <c r="I5075">
        <f t="shared" si="237"/>
        <v>0</v>
      </c>
      <c r="J5075">
        <f t="shared" si="238"/>
        <v>0</v>
      </c>
      <c r="L5075" t="str">
        <f t="shared" si="239"/>
        <v>4806CARSTAIRS</v>
      </c>
      <c r="M5075" t="s">
        <v>5689</v>
      </c>
    </row>
    <row r="5076" spans="1:13">
      <c r="A5076" t="s">
        <v>5961</v>
      </c>
      <c r="B5076" t="s">
        <v>5963</v>
      </c>
      <c r="C5076" t="s">
        <v>111</v>
      </c>
      <c r="D5076">
        <v>4</v>
      </c>
      <c r="E5076">
        <v>0</v>
      </c>
      <c r="F5076">
        <v>0</v>
      </c>
      <c r="H5076" t="s">
        <v>103</v>
      </c>
      <c r="I5076">
        <f t="shared" si="237"/>
        <v>0</v>
      </c>
      <c r="J5076">
        <f t="shared" si="238"/>
        <v>0</v>
      </c>
      <c r="L5076" t="str">
        <f t="shared" si="239"/>
        <v>4806FREDERICKSFIELD</v>
      </c>
      <c r="M5076" t="s">
        <v>5689</v>
      </c>
    </row>
    <row r="5077" spans="1:13">
      <c r="A5077" t="s">
        <v>5961</v>
      </c>
      <c r="B5077" t="s">
        <v>5964</v>
      </c>
      <c r="C5077" t="s">
        <v>111</v>
      </c>
      <c r="D5077">
        <v>4</v>
      </c>
      <c r="E5077">
        <v>0</v>
      </c>
      <c r="F5077">
        <v>0</v>
      </c>
      <c r="H5077" t="s">
        <v>103</v>
      </c>
      <c r="I5077">
        <f t="shared" si="237"/>
        <v>0</v>
      </c>
      <c r="J5077">
        <f t="shared" si="238"/>
        <v>0</v>
      </c>
      <c r="L5077" t="str">
        <f t="shared" si="239"/>
        <v>4806HOME HILL</v>
      </c>
      <c r="M5077" t="s">
        <v>5689</v>
      </c>
    </row>
    <row r="5078" spans="1:13">
      <c r="A5078" t="s">
        <v>5961</v>
      </c>
      <c r="B5078" t="s">
        <v>3658</v>
      </c>
      <c r="C5078" t="s">
        <v>111</v>
      </c>
      <c r="D5078">
        <v>4</v>
      </c>
      <c r="E5078">
        <v>0</v>
      </c>
      <c r="F5078">
        <v>0</v>
      </c>
      <c r="H5078" t="s">
        <v>103</v>
      </c>
      <c r="I5078">
        <f t="shared" si="237"/>
        <v>0</v>
      </c>
      <c r="J5078">
        <f t="shared" si="238"/>
        <v>0</v>
      </c>
      <c r="L5078" t="str">
        <f t="shared" si="239"/>
        <v>4806INKERMAN</v>
      </c>
      <c r="M5078" t="s">
        <v>5689</v>
      </c>
    </row>
    <row r="5079" spans="1:13">
      <c r="A5079" t="s">
        <v>5961</v>
      </c>
      <c r="B5079" t="s">
        <v>5965</v>
      </c>
      <c r="C5079" t="s">
        <v>111</v>
      </c>
      <c r="D5079">
        <v>4</v>
      </c>
      <c r="E5079">
        <v>0</v>
      </c>
      <c r="F5079">
        <v>0</v>
      </c>
      <c r="H5079" t="s">
        <v>103</v>
      </c>
      <c r="I5079">
        <f t="shared" si="237"/>
        <v>0</v>
      </c>
      <c r="J5079">
        <f t="shared" si="238"/>
        <v>0</v>
      </c>
      <c r="L5079" t="str">
        <f t="shared" si="239"/>
        <v>4806KIRKNIE</v>
      </c>
      <c r="M5079" t="s">
        <v>5689</v>
      </c>
    </row>
    <row r="5080" spans="1:13">
      <c r="A5080" t="s">
        <v>5961</v>
      </c>
      <c r="B5080" t="s">
        <v>5208</v>
      </c>
      <c r="C5080" t="s">
        <v>111</v>
      </c>
      <c r="D5080">
        <v>4</v>
      </c>
      <c r="E5080">
        <v>0</v>
      </c>
      <c r="F5080">
        <v>0</v>
      </c>
      <c r="H5080" t="s">
        <v>103</v>
      </c>
      <c r="I5080">
        <f t="shared" si="237"/>
        <v>0</v>
      </c>
      <c r="J5080">
        <f t="shared" si="238"/>
        <v>0</v>
      </c>
      <c r="L5080" t="str">
        <f t="shared" si="239"/>
        <v>4806OSBORNE</v>
      </c>
      <c r="M5080" t="s">
        <v>5689</v>
      </c>
    </row>
    <row r="5081" spans="1:13">
      <c r="A5081" t="s">
        <v>5961</v>
      </c>
      <c r="B5081" t="s">
        <v>5966</v>
      </c>
      <c r="C5081" t="s">
        <v>111</v>
      </c>
      <c r="D5081">
        <v>4</v>
      </c>
      <c r="E5081">
        <v>0</v>
      </c>
      <c r="F5081">
        <v>0</v>
      </c>
      <c r="H5081" t="s">
        <v>103</v>
      </c>
      <c r="I5081">
        <f t="shared" si="237"/>
        <v>0</v>
      </c>
      <c r="J5081">
        <f t="shared" si="238"/>
        <v>0</v>
      </c>
      <c r="L5081" t="str">
        <f t="shared" si="239"/>
        <v>4806RANGEMORE</v>
      </c>
      <c r="M5081" t="s">
        <v>5689</v>
      </c>
    </row>
    <row r="5082" spans="1:13">
      <c r="A5082" t="s">
        <v>5961</v>
      </c>
      <c r="B5082" t="s">
        <v>5967</v>
      </c>
      <c r="C5082" t="s">
        <v>111</v>
      </c>
      <c r="D5082">
        <v>4</v>
      </c>
      <c r="E5082">
        <v>0</v>
      </c>
      <c r="F5082">
        <v>0</v>
      </c>
      <c r="H5082" t="s">
        <v>103</v>
      </c>
      <c r="I5082">
        <f t="shared" si="237"/>
        <v>0</v>
      </c>
      <c r="J5082">
        <f t="shared" si="238"/>
        <v>0</v>
      </c>
      <c r="L5082" t="str">
        <f t="shared" si="239"/>
        <v>4806WANGARATTA</v>
      </c>
      <c r="M5082" t="s">
        <v>5689</v>
      </c>
    </row>
    <row r="5083" spans="1:13">
      <c r="A5083" t="s">
        <v>5961</v>
      </c>
      <c r="B5083" t="s">
        <v>5968</v>
      </c>
      <c r="C5083" t="s">
        <v>111</v>
      </c>
      <c r="D5083">
        <v>4</v>
      </c>
      <c r="E5083">
        <v>0</v>
      </c>
      <c r="F5083">
        <v>0</v>
      </c>
      <c r="H5083" t="s">
        <v>103</v>
      </c>
      <c r="I5083">
        <f t="shared" si="237"/>
        <v>0</v>
      </c>
      <c r="J5083">
        <f t="shared" si="238"/>
        <v>0</v>
      </c>
      <c r="L5083" t="str">
        <f t="shared" si="239"/>
        <v>4806WUNJUNGA</v>
      </c>
      <c r="M5083" t="s">
        <v>5689</v>
      </c>
    </row>
    <row r="5084" spans="1:13">
      <c r="A5084" t="s">
        <v>5969</v>
      </c>
      <c r="B5084" t="s">
        <v>5970</v>
      </c>
      <c r="C5084" t="s">
        <v>111</v>
      </c>
      <c r="D5084">
        <v>4</v>
      </c>
      <c r="E5084">
        <v>0</v>
      </c>
      <c r="F5084">
        <v>0</v>
      </c>
      <c r="H5084" t="s">
        <v>103</v>
      </c>
      <c r="I5084">
        <f t="shared" si="237"/>
        <v>0</v>
      </c>
      <c r="J5084">
        <f t="shared" si="238"/>
        <v>0</v>
      </c>
      <c r="L5084" t="str">
        <f t="shared" si="239"/>
        <v>4805BINBEE</v>
      </c>
      <c r="M5084" t="s">
        <v>5801</v>
      </c>
    </row>
    <row r="5085" spans="1:13">
      <c r="A5085" t="s">
        <v>5969</v>
      </c>
      <c r="B5085" t="s">
        <v>5971</v>
      </c>
      <c r="C5085" t="s">
        <v>111</v>
      </c>
      <c r="D5085">
        <v>4</v>
      </c>
      <c r="E5085">
        <v>0</v>
      </c>
      <c r="F5085">
        <v>0</v>
      </c>
      <c r="H5085" t="s">
        <v>103</v>
      </c>
      <c r="I5085">
        <f t="shared" si="237"/>
        <v>0</v>
      </c>
      <c r="J5085">
        <f t="shared" si="238"/>
        <v>0</v>
      </c>
      <c r="L5085" t="str">
        <f t="shared" si="239"/>
        <v>4805BOGIE</v>
      </c>
      <c r="M5085" t="s">
        <v>5801</v>
      </c>
    </row>
    <row r="5086" spans="1:13">
      <c r="A5086" t="s">
        <v>5969</v>
      </c>
      <c r="B5086" t="s">
        <v>5972</v>
      </c>
      <c r="C5086" t="s">
        <v>111</v>
      </c>
      <c r="D5086">
        <v>3</v>
      </c>
      <c r="E5086">
        <v>0</v>
      </c>
      <c r="F5086">
        <v>0</v>
      </c>
      <c r="H5086" t="s">
        <v>103</v>
      </c>
      <c r="I5086">
        <f t="shared" si="237"/>
        <v>0</v>
      </c>
      <c r="J5086">
        <f t="shared" si="238"/>
        <v>0</v>
      </c>
      <c r="L5086" t="str">
        <f t="shared" si="239"/>
        <v>4805BOWEN</v>
      </c>
      <c r="M5086" t="s">
        <v>5801</v>
      </c>
    </row>
    <row r="5087" spans="1:13">
      <c r="A5087" t="s">
        <v>5969</v>
      </c>
      <c r="B5087" t="s">
        <v>5973</v>
      </c>
      <c r="C5087" t="s">
        <v>111</v>
      </c>
      <c r="D5087">
        <v>4</v>
      </c>
      <c r="E5087">
        <v>0</v>
      </c>
      <c r="F5087">
        <v>0</v>
      </c>
      <c r="H5087" t="s">
        <v>103</v>
      </c>
      <c r="I5087">
        <f t="shared" si="237"/>
        <v>0</v>
      </c>
      <c r="J5087">
        <f t="shared" si="238"/>
        <v>0</v>
      </c>
      <c r="L5087" t="str">
        <f t="shared" si="239"/>
        <v>4805BRISK BAY</v>
      </c>
      <c r="M5087" t="s">
        <v>5801</v>
      </c>
    </row>
    <row r="5088" spans="1:13">
      <c r="A5088" t="s">
        <v>5969</v>
      </c>
      <c r="B5088" t="s">
        <v>5974</v>
      </c>
      <c r="C5088" t="s">
        <v>111</v>
      </c>
      <c r="D5088">
        <v>3</v>
      </c>
      <c r="E5088">
        <v>0</v>
      </c>
      <c r="F5088">
        <v>0</v>
      </c>
      <c r="H5088" t="s">
        <v>103</v>
      </c>
      <c r="I5088">
        <f t="shared" si="237"/>
        <v>0</v>
      </c>
      <c r="J5088">
        <f t="shared" si="238"/>
        <v>0</v>
      </c>
      <c r="L5088" t="str">
        <f t="shared" si="239"/>
        <v>4805DELTA</v>
      </c>
      <c r="M5088" t="s">
        <v>5801</v>
      </c>
    </row>
    <row r="5089" spans="1:13">
      <c r="A5089" t="s">
        <v>5969</v>
      </c>
      <c r="B5089" t="s">
        <v>5975</v>
      </c>
      <c r="C5089" t="s">
        <v>111</v>
      </c>
      <c r="D5089">
        <v>5</v>
      </c>
      <c r="E5089">
        <v>0</v>
      </c>
      <c r="F5089">
        <v>0</v>
      </c>
      <c r="H5089" t="s">
        <v>103</v>
      </c>
      <c r="I5089">
        <f t="shared" si="237"/>
        <v>0</v>
      </c>
      <c r="J5089">
        <f t="shared" si="238"/>
        <v>0</v>
      </c>
      <c r="L5089" t="str">
        <f t="shared" si="239"/>
        <v>4805GUMLU</v>
      </c>
      <c r="M5089" t="s">
        <v>5801</v>
      </c>
    </row>
    <row r="5090" spans="1:13">
      <c r="A5090" t="s">
        <v>5969</v>
      </c>
      <c r="B5090" t="s">
        <v>5976</v>
      </c>
      <c r="C5090" t="s">
        <v>111</v>
      </c>
      <c r="D5090">
        <v>4</v>
      </c>
      <c r="E5090">
        <v>0</v>
      </c>
      <c r="F5090">
        <v>0</v>
      </c>
      <c r="H5090" t="s">
        <v>103</v>
      </c>
      <c r="I5090">
        <f t="shared" si="237"/>
        <v>0</v>
      </c>
      <c r="J5090">
        <f t="shared" si="238"/>
        <v>0</v>
      </c>
      <c r="L5090" t="str">
        <f t="shared" si="239"/>
        <v>4805GUTHALUNGRA</v>
      </c>
      <c r="M5090" t="s">
        <v>5801</v>
      </c>
    </row>
    <row r="5091" spans="1:13">
      <c r="A5091" t="s">
        <v>5969</v>
      </c>
      <c r="B5091" t="s">
        <v>5977</v>
      </c>
      <c r="C5091" t="s">
        <v>111</v>
      </c>
      <c r="D5091">
        <v>4</v>
      </c>
      <c r="E5091">
        <v>0</v>
      </c>
      <c r="F5091">
        <v>0</v>
      </c>
      <c r="H5091" t="s">
        <v>103</v>
      </c>
      <c r="I5091">
        <f t="shared" si="237"/>
        <v>0</v>
      </c>
      <c r="J5091">
        <f t="shared" si="238"/>
        <v>0</v>
      </c>
      <c r="L5091" t="str">
        <f t="shared" si="239"/>
        <v>4805MERINDA</v>
      </c>
      <c r="M5091" t="s">
        <v>5801</v>
      </c>
    </row>
    <row r="5092" spans="1:13">
      <c r="A5092" t="s">
        <v>5969</v>
      </c>
      <c r="B5092" t="s">
        <v>5978</v>
      </c>
      <c r="C5092" t="s">
        <v>111</v>
      </c>
      <c r="D5092">
        <v>3</v>
      </c>
      <c r="E5092">
        <v>0</v>
      </c>
      <c r="F5092">
        <v>0</v>
      </c>
      <c r="H5092" t="s">
        <v>103</v>
      </c>
      <c r="I5092">
        <f t="shared" si="237"/>
        <v>0</v>
      </c>
      <c r="J5092">
        <f t="shared" si="238"/>
        <v>0</v>
      </c>
      <c r="L5092" t="str">
        <f t="shared" si="239"/>
        <v>4805QUEENS BEACH</v>
      </c>
      <c r="M5092" t="s">
        <v>5801</v>
      </c>
    </row>
    <row r="5093" spans="1:13">
      <c r="A5093" t="s">
        <v>5979</v>
      </c>
      <c r="B5093" t="s">
        <v>3898</v>
      </c>
      <c r="C5093" t="s">
        <v>111</v>
      </c>
      <c r="D5093">
        <v>4</v>
      </c>
      <c r="E5093">
        <v>0</v>
      </c>
      <c r="F5093">
        <v>0</v>
      </c>
      <c r="H5093" t="s">
        <v>103</v>
      </c>
      <c r="I5093">
        <f t="shared" si="237"/>
        <v>0</v>
      </c>
      <c r="J5093">
        <f t="shared" si="238"/>
        <v>0</v>
      </c>
      <c r="L5093" t="str">
        <f t="shared" si="239"/>
        <v>4804COLLINSVILLE</v>
      </c>
      <c r="M5093" t="s">
        <v>5801</v>
      </c>
    </row>
    <row r="5094" spans="1:13">
      <c r="A5094" t="s">
        <v>5979</v>
      </c>
      <c r="B5094" t="s">
        <v>5980</v>
      </c>
      <c r="C5094" t="s">
        <v>111</v>
      </c>
      <c r="D5094">
        <v>4</v>
      </c>
      <c r="E5094">
        <v>0</v>
      </c>
      <c r="F5094">
        <v>0</v>
      </c>
      <c r="H5094" t="s">
        <v>103</v>
      </c>
      <c r="I5094">
        <f t="shared" si="237"/>
        <v>0</v>
      </c>
      <c r="J5094">
        <f t="shared" si="238"/>
        <v>0</v>
      </c>
      <c r="L5094" t="str">
        <f t="shared" si="239"/>
        <v>4804MOUNT COOLON</v>
      </c>
      <c r="M5094" t="s">
        <v>5801</v>
      </c>
    </row>
    <row r="5095" spans="1:13">
      <c r="A5095" t="s">
        <v>5979</v>
      </c>
      <c r="B5095" t="s">
        <v>5981</v>
      </c>
      <c r="C5095" t="s">
        <v>111</v>
      </c>
      <c r="D5095">
        <v>4</v>
      </c>
      <c r="E5095">
        <v>0</v>
      </c>
      <c r="F5095">
        <v>0</v>
      </c>
      <c r="H5095" t="s">
        <v>103</v>
      </c>
      <c r="I5095">
        <f t="shared" si="237"/>
        <v>0</v>
      </c>
      <c r="J5095">
        <f t="shared" si="238"/>
        <v>0</v>
      </c>
      <c r="L5095" t="str">
        <f t="shared" si="239"/>
        <v>4804MOUNT WYATT</v>
      </c>
      <c r="M5095" t="s">
        <v>5801</v>
      </c>
    </row>
    <row r="5096" spans="1:13">
      <c r="A5096" t="s">
        <v>5979</v>
      </c>
      <c r="B5096" t="s">
        <v>2633</v>
      </c>
      <c r="C5096" t="s">
        <v>111</v>
      </c>
      <c r="D5096">
        <v>4</v>
      </c>
      <c r="E5096">
        <v>0</v>
      </c>
      <c r="F5096">
        <v>0</v>
      </c>
      <c r="H5096" t="s">
        <v>103</v>
      </c>
      <c r="I5096">
        <f t="shared" si="237"/>
        <v>0</v>
      </c>
      <c r="J5096">
        <f t="shared" si="238"/>
        <v>0</v>
      </c>
      <c r="L5096" t="str">
        <f t="shared" si="239"/>
        <v>4804NEWLANDS</v>
      </c>
      <c r="M5096" t="s">
        <v>5801</v>
      </c>
    </row>
    <row r="5097" spans="1:13">
      <c r="A5097" t="s">
        <v>5979</v>
      </c>
      <c r="B5097" t="s">
        <v>5982</v>
      </c>
      <c r="C5097" t="s">
        <v>111</v>
      </c>
      <c r="D5097">
        <v>4</v>
      </c>
      <c r="E5097">
        <v>0</v>
      </c>
      <c r="F5097">
        <v>0</v>
      </c>
      <c r="H5097" t="s">
        <v>103</v>
      </c>
      <c r="I5097">
        <f t="shared" si="237"/>
        <v>0</v>
      </c>
      <c r="J5097">
        <f t="shared" si="238"/>
        <v>0</v>
      </c>
      <c r="L5097" t="str">
        <f t="shared" si="239"/>
        <v>4804SCOTTVILLE</v>
      </c>
      <c r="M5097" t="s">
        <v>5801</v>
      </c>
    </row>
    <row r="5098" spans="1:13">
      <c r="A5098" t="s">
        <v>5979</v>
      </c>
      <c r="B5098" t="s">
        <v>5983</v>
      </c>
      <c r="C5098" t="s">
        <v>111</v>
      </c>
      <c r="D5098">
        <v>4</v>
      </c>
      <c r="E5098">
        <v>0</v>
      </c>
      <c r="F5098">
        <v>0</v>
      </c>
      <c r="H5098" t="s">
        <v>103</v>
      </c>
      <c r="I5098">
        <f t="shared" si="237"/>
        <v>0</v>
      </c>
      <c r="J5098">
        <f t="shared" si="238"/>
        <v>0</v>
      </c>
      <c r="L5098" t="str">
        <f t="shared" si="239"/>
        <v>4804SPRINGLANDS</v>
      </c>
      <c r="M5098" t="s">
        <v>5801</v>
      </c>
    </row>
    <row r="5099" spans="1:13">
      <c r="A5099" t="s">
        <v>5984</v>
      </c>
      <c r="B5099" t="s">
        <v>5985</v>
      </c>
      <c r="C5099" t="s">
        <v>111</v>
      </c>
      <c r="D5099">
        <v>2</v>
      </c>
      <c r="E5099">
        <v>0</v>
      </c>
      <c r="F5099">
        <v>2</v>
      </c>
      <c r="H5099" t="s">
        <v>103</v>
      </c>
      <c r="I5099">
        <f t="shared" si="237"/>
        <v>0</v>
      </c>
      <c r="J5099">
        <f t="shared" si="238"/>
        <v>0</v>
      </c>
      <c r="L5099" t="str">
        <f t="shared" si="239"/>
        <v>4802AIRLIE BEACH</v>
      </c>
      <c r="M5099" t="s">
        <v>5801</v>
      </c>
    </row>
    <row r="5100" spans="1:13">
      <c r="A5100" t="s">
        <v>5984</v>
      </c>
      <c r="B5100" t="s">
        <v>5986</v>
      </c>
      <c r="C5100" t="s">
        <v>111</v>
      </c>
      <c r="D5100">
        <v>2</v>
      </c>
      <c r="E5100">
        <v>0</v>
      </c>
      <c r="F5100">
        <v>2</v>
      </c>
      <c r="H5100" t="s">
        <v>103</v>
      </c>
      <c r="I5100">
        <f t="shared" si="237"/>
        <v>0</v>
      </c>
      <c r="J5100">
        <f t="shared" si="238"/>
        <v>0</v>
      </c>
      <c r="L5100" t="str">
        <f t="shared" si="239"/>
        <v>4802CANNONVALE</v>
      </c>
      <c r="M5100" t="s">
        <v>5801</v>
      </c>
    </row>
    <row r="5101" spans="1:13">
      <c r="A5101" t="s">
        <v>5984</v>
      </c>
      <c r="B5101" t="s">
        <v>5987</v>
      </c>
      <c r="C5101" t="s">
        <v>111</v>
      </c>
      <c r="D5101">
        <v>4</v>
      </c>
      <c r="E5101">
        <v>0</v>
      </c>
      <c r="F5101">
        <v>0</v>
      </c>
      <c r="H5101" t="s">
        <v>103</v>
      </c>
      <c r="I5101">
        <f t="shared" si="237"/>
        <v>0</v>
      </c>
      <c r="J5101">
        <f t="shared" si="238"/>
        <v>0</v>
      </c>
      <c r="L5101" t="str">
        <f t="shared" si="239"/>
        <v>4802FLAMETREE</v>
      </c>
      <c r="M5101" t="s">
        <v>5801</v>
      </c>
    </row>
    <row r="5102" spans="1:13">
      <c r="A5102" t="s">
        <v>5984</v>
      </c>
      <c r="B5102" t="s">
        <v>5988</v>
      </c>
      <c r="C5102" t="s">
        <v>111</v>
      </c>
      <c r="D5102">
        <v>4</v>
      </c>
      <c r="E5102">
        <v>0</v>
      </c>
      <c r="F5102">
        <v>0</v>
      </c>
      <c r="H5102" t="s">
        <v>103</v>
      </c>
      <c r="I5102">
        <f t="shared" si="237"/>
        <v>0</v>
      </c>
      <c r="J5102">
        <f t="shared" si="238"/>
        <v>0</v>
      </c>
      <c r="L5102" t="str">
        <f t="shared" si="239"/>
        <v>4802JUBILEE POCKET</v>
      </c>
      <c r="M5102" t="s">
        <v>5801</v>
      </c>
    </row>
    <row r="5103" spans="1:13">
      <c r="A5103" t="s">
        <v>5984</v>
      </c>
      <c r="B5103" t="s">
        <v>5989</v>
      </c>
      <c r="C5103" t="s">
        <v>111</v>
      </c>
      <c r="D5103">
        <v>4</v>
      </c>
      <c r="E5103">
        <v>0</v>
      </c>
      <c r="F5103">
        <v>0</v>
      </c>
      <c r="H5103" t="s">
        <v>103</v>
      </c>
      <c r="I5103">
        <f t="shared" si="237"/>
        <v>0</v>
      </c>
      <c r="J5103">
        <f t="shared" si="238"/>
        <v>0</v>
      </c>
      <c r="L5103" t="str">
        <f t="shared" si="239"/>
        <v>4802MANDALAY</v>
      </c>
      <c r="M5103" t="s">
        <v>5801</v>
      </c>
    </row>
    <row r="5104" spans="1:13">
      <c r="A5104" t="s">
        <v>5984</v>
      </c>
      <c r="B5104" t="s">
        <v>5990</v>
      </c>
      <c r="C5104" t="s">
        <v>111</v>
      </c>
      <c r="D5104">
        <v>4</v>
      </c>
      <c r="E5104">
        <v>0</v>
      </c>
      <c r="F5104">
        <v>0</v>
      </c>
      <c r="H5104" t="s">
        <v>103</v>
      </c>
      <c r="I5104">
        <f t="shared" si="237"/>
        <v>0</v>
      </c>
      <c r="J5104">
        <f t="shared" si="238"/>
        <v>0</v>
      </c>
      <c r="L5104" t="str">
        <f t="shared" si="239"/>
        <v>4802MOUNT ROOPER</v>
      </c>
      <c r="M5104" t="s">
        <v>5801</v>
      </c>
    </row>
    <row r="5105" spans="1:13">
      <c r="A5105" t="s">
        <v>5984</v>
      </c>
      <c r="B5105" t="s">
        <v>5991</v>
      </c>
      <c r="C5105" t="s">
        <v>111</v>
      </c>
      <c r="D5105">
        <v>3</v>
      </c>
      <c r="E5105">
        <v>0</v>
      </c>
      <c r="F5105">
        <v>0</v>
      </c>
      <c r="H5105" t="s">
        <v>103</v>
      </c>
      <c r="I5105">
        <f t="shared" si="237"/>
        <v>0</v>
      </c>
      <c r="J5105">
        <f t="shared" si="238"/>
        <v>0</v>
      </c>
      <c r="L5105" t="str">
        <f t="shared" si="239"/>
        <v>4802SHUTE HARBOUR</v>
      </c>
      <c r="M5105" t="s">
        <v>5801</v>
      </c>
    </row>
    <row r="5106" spans="1:13">
      <c r="A5106" t="s">
        <v>5984</v>
      </c>
      <c r="B5106" t="s">
        <v>5992</v>
      </c>
      <c r="C5106" t="s">
        <v>111</v>
      </c>
      <c r="D5106">
        <v>2</v>
      </c>
      <c r="E5106">
        <v>0</v>
      </c>
      <c r="F5106">
        <v>2</v>
      </c>
      <c r="H5106" t="s">
        <v>103</v>
      </c>
      <c r="I5106">
        <f t="shared" si="237"/>
        <v>0</v>
      </c>
      <c r="J5106">
        <f t="shared" si="238"/>
        <v>0</v>
      </c>
      <c r="L5106" t="str">
        <f t="shared" si="239"/>
        <v>4802WOODWARK</v>
      </c>
      <c r="M5106" t="s">
        <v>5801</v>
      </c>
    </row>
    <row r="5107" spans="1:13">
      <c r="A5107" t="s">
        <v>5993</v>
      </c>
      <c r="B5107" t="s">
        <v>5994</v>
      </c>
      <c r="C5107" t="s">
        <v>111</v>
      </c>
      <c r="D5107">
        <v>4</v>
      </c>
      <c r="E5107">
        <v>0</v>
      </c>
      <c r="F5107">
        <v>0</v>
      </c>
      <c r="H5107" t="s">
        <v>103</v>
      </c>
      <c r="I5107">
        <f t="shared" si="237"/>
        <v>0</v>
      </c>
      <c r="J5107">
        <f t="shared" si="238"/>
        <v>0</v>
      </c>
      <c r="L5107" t="str">
        <f t="shared" si="239"/>
        <v>4800ANDROMACHE</v>
      </c>
      <c r="M5107" t="s">
        <v>5801</v>
      </c>
    </row>
    <row r="5108" spans="1:13">
      <c r="A5108" t="s">
        <v>5993</v>
      </c>
      <c r="B5108" t="s">
        <v>5995</v>
      </c>
      <c r="C5108" t="s">
        <v>111</v>
      </c>
      <c r="D5108">
        <v>4</v>
      </c>
      <c r="E5108">
        <v>0</v>
      </c>
      <c r="F5108">
        <v>0</v>
      </c>
      <c r="H5108" t="s">
        <v>103</v>
      </c>
      <c r="I5108">
        <f t="shared" si="237"/>
        <v>0</v>
      </c>
      <c r="J5108">
        <f t="shared" si="238"/>
        <v>0</v>
      </c>
      <c r="L5108" t="str">
        <f t="shared" si="239"/>
        <v>4800BRANDY CREEK</v>
      </c>
      <c r="M5108" t="s">
        <v>5801</v>
      </c>
    </row>
    <row r="5109" spans="1:13">
      <c r="A5109" t="s">
        <v>5993</v>
      </c>
      <c r="B5109" t="s">
        <v>525</v>
      </c>
      <c r="C5109" t="s">
        <v>111</v>
      </c>
      <c r="D5109">
        <v>4</v>
      </c>
      <c r="E5109">
        <v>0</v>
      </c>
      <c r="F5109">
        <v>0</v>
      </c>
      <c r="H5109" t="s">
        <v>103</v>
      </c>
      <c r="I5109">
        <f t="shared" si="237"/>
        <v>0</v>
      </c>
      <c r="J5109">
        <f t="shared" si="238"/>
        <v>0</v>
      </c>
      <c r="L5109" t="str">
        <f t="shared" si="239"/>
        <v>4800BREADALBANE</v>
      </c>
      <c r="M5109" t="s">
        <v>5801</v>
      </c>
    </row>
    <row r="5110" spans="1:13">
      <c r="A5110" t="s">
        <v>5993</v>
      </c>
      <c r="B5110" t="s">
        <v>5996</v>
      </c>
      <c r="C5110" t="s">
        <v>111</v>
      </c>
      <c r="D5110">
        <v>3</v>
      </c>
      <c r="E5110">
        <v>0</v>
      </c>
      <c r="F5110">
        <v>0</v>
      </c>
      <c r="H5110" t="s">
        <v>103</v>
      </c>
      <c r="I5110">
        <f t="shared" si="237"/>
        <v>0</v>
      </c>
      <c r="J5110">
        <f t="shared" si="238"/>
        <v>0</v>
      </c>
      <c r="L5110" t="str">
        <f t="shared" si="239"/>
        <v>4800CANNON VALLEY</v>
      </c>
      <c r="M5110" t="s">
        <v>5801</v>
      </c>
    </row>
    <row r="5111" spans="1:13">
      <c r="A5111" t="s">
        <v>5993</v>
      </c>
      <c r="B5111" t="s">
        <v>5997</v>
      </c>
      <c r="C5111" t="s">
        <v>111</v>
      </c>
      <c r="D5111">
        <v>4</v>
      </c>
      <c r="E5111">
        <v>0</v>
      </c>
      <c r="F5111">
        <v>0</v>
      </c>
      <c r="H5111" t="s">
        <v>103</v>
      </c>
      <c r="I5111">
        <f t="shared" si="237"/>
        <v>0</v>
      </c>
      <c r="J5111">
        <f t="shared" si="238"/>
        <v>0</v>
      </c>
      <c r="L5111" t="str">
        <f t="shared" si="239"/>
        <v>4800CAPE CONWAY</v>
      </c>
      <c r="M5111" t="s">
        <v>5801</v>
      </c>
    </row>
    <row r="5112" spans="1:13">
      <c r="A5112" t="s">
        <v>5993</v>
      </c>
      <c r="B5112" t="s">
        <v>5998</v>
      </c>
      <c r="C5112" t="s">
        <v>111</v>
      </c>
      <c r="D5112">
        <v>4</v>
      </c>
      <c r="E5112">
        <v>0</v>
      </c>
      <c r="F5112">
        <v>0</v>
      </c>
      <c r="H5112" t="s">
        <v>103</v>
      </c>
      <c r="I5112">
        <f t="shared" si="237"/>
        <v>0</v>
      </c>
      <c r="J5112">
        <f t="shared" si="238"/>
        <v>0</v>
      </c>
      <c r="L5112" t="str">
        <f t="shared" si="239"/>
        <v>4800CAPE GLOUCESTER</v>
      </c>
      <c r="M5112" t="s">
        <v>5801</v>
      </c>
    </row>
    <row r="5113" spans="1:13">
      <c r="A5113" t="s">
        <v>5993</v>
      </c>
      <c r="B5113" t="s">
        <v>5999</v>
      </c>
      <c r="C5113" t="s">
        <v>111</v>
      </c>
      <c r="D5113">
        <v>4</v>
      </c>
      <c r="E5113">
        <v>0</v>
      </c>
      <c r="F5113">
        <v>0</v>
      </c>
      <c r="H5113" t="s">
        <v>103</v>
      </c>
      <c r="I5113">
        <f t="shared" si="237"/>
        <v>0</v>
      </c>
      <c r="J5113">
        <f t="shared" si="238"/>
        <v>0</v>
      </c>
      <c r="L5113" t="str">
        <f t="shared" si="239"/>
        <v>4800CONWAY</v>
      </c>
      <c r="M5113" t="s">
        <v>5801</v>
      </c>
    </row>
    <row r="5114" spans="1:13">
      <c r="A5114" t="s">
        <v>5993</v>
      </c>
      <c r="B5114" t="s">
        <v>6000</v>
      </c>
      <c r="C5114" t="s">
        <v>111</v>
      </c>
      <c r="D5114">
        <v>4</v>
      </c>
      <c r="E5114">
        <v>0</v>
      </c>
      <c r="F5114">
        <v>0</v>
      </c>
      <c r="H5114" t="s">
        <v>103</v>
      </c>
      <c r="I5114">
        <f t="shared" si="237"/>
        <v>0</v>
      </c>
      <c r="J5114">
        <f t="shared" si="238"/>
        <v>0</v>
      </c>
      <c r="L5114" t="str">
        <f t="shared" si="239"/>
        <v>4800CONWAY BEACH</v>
      </c>
      <c r="M5114" t="s">
        <v>5801</v>
      </c>
    </row>
    <row r="5115" spans="1:13">
      <c r="A5115" t="s">
        <v>5993</v>
      </c>
      <c r="B5115" t="s">
        <v>3682</v>
      </c>
      <c r="C5115" t="s">
        <v>111</v>
      </c>
      <c r="D5115">
        <v>4</v>
      </c>
      <c r="E5115">
        <v>0</v>
      </c>
      <c r="F5115">
        <v>0</v>
      </c>
      <c r="H5115" t="s">
        <v>103</v>
      </c>
      <c r="I5115">
        <f t="shared" si="237"/>
        <v>0</v>
      </c>
      <c r="J5115">
        <f t="shared" si="238"/>
        <v>0</v>
      </c>
      <c r="L5115" t="str">
        <f t="shared" si="239"/>
        <v>4800CRYSTAL BROOK</v>
      </c>
      <c r="M5115" t="s">
        <v>5801</v>
      </c>
    </row>
    <row r="5116" spans="1:13">
      <c r="A5116" t="s">
        <v>5993</v>
      </c>
      <c r="B5116" t="s">
        <v>6001</v>
      </c>
      <c r="C5116" t="s">
        <v>111</v>
      </c>
      <c r="D5116">
        <v>4</v>
      </c>
      <c r="E5116">
        <v>0</v>
      </c>
      <c r="F5116">
        <v>0</v>
      </c>
      <c r="H5116" t="s">
        <v>103</v>
      </c>
      <c r="I5116">
        <f t="shared" si="237"/>
        <v>0</v>
      </c>
      <c r="J5116">
        <f t="shared" si="238"/>
        <v>0</v>
      </c>
      <c r="L5116" t="str">
        <f t="shared" si="239"/>
        <v>4800DINGO BEACH</v>
      </c>
      <c r="M5116" t="s">
        <v>5801</v>
      </c>
    </row>
    <row r="5117" spans="1:13">
      <c r="A5117" t="s">
        <v>5993</v>
      </c>
      <c r="B5117" t="s">
        <v>6002</v>
      </c>
      <c r="C5117" t="s">
        <v>111</v>
      </c>
      <c r="D5117">
        <v>4</v>
      </c>
      <c r="E5117">
        <v>0</v>
      </c>
      <c r="F5117">
        <v>0</v>
      </c>
      <c r="H5117" t="s">
        <v>103</v>
      </c>
      <c r="I5117">
        <f t="shared" si="237"/>
        <v>0</v>
      </c>
      <c r="J5117">
        <f t="shared" si="238"/>
        <v>0</v>
      </c>
      <c r="L5117" t="str">
        <f t="shared" si="239"/>
        <v>4800DITTMER</v>
      </c>
      <c r="M5117" t="s">
        <v>5801</v>
      </c>
    </row>
    <row r="5118" spans="1:13">
      <c r="A5118" t="s">
        <v>5993</v>
      </c>
      <c r="B5118" t="s">
        <v>6003</v>
      </c>
      <c r="C5118" t="s">
        <v>111</v>
      </c>
      <c r="D5118">
        <v>4</v>
      </c>
      <c r="E5118">
        <v>0</v>
      </c>
      <c r="F5118">
        <v>0</v>
      </c>
      <c r="H5118" t="s">
        <v>103</v>
      </c>
      <c r="I5118">
        <f t="shared" si="237"/>
        <v>0</v>
      </c>
      <c r="J5118">
        <f t="shared" si="238"/>
        <v>0</v>
      </c>
      <c r="L5118" t="str">
        <f t="shared" si="239"/>
        <v>4800FOXDALE</v>
      </c>
      <c r="M5118" t="s">
        <v>5801</v>
      </c>
    </row>
    <row r="5119" spans="1:13">
      <c r="A5119" t="s">
        <v>5993</v>
      </c>
      <c r="B5119" t="s">
        <v>6004</v>
      </c>
      <c r="C5119" t="s">
        <v>111</v>
      </c>
      <c r="D5119">
        <v>4</v>
      </c>
      <c r="E5119">
        <v>0</v>
      </c>
      <c r="F5119">
        <v>0</v>
      </c>
      <c r="H5119" t="s">
        <v>103</v>
      </c>
      <c r="I5119">
        <f t="shared" si="237"/>
        <v>0</v>
      </c>
      <c r="J5119">
        <f t="shared" si="238"/>
        <v>0</v>
      </c>
      <c r="L5119" t="str">
        <f t="shared" si="239"/>
        <v>4800GLEN ISLA</v>
      </c>
      <c r="M5119" t="s">
        <v>5801</v>
      </c>
    </row>
    <row r="5120" spans="1:13">
      <c r="A5120" t="s">
        <v>5993</v>
      </c>
      <c r="B5120" t="s">
        <v>6005</v>
      </c>
      <c r="C5120" t="s">
        <v>111</v>
      </c>
      <c r="D5120">
        <v>4</v>
      </c>
      <c r="E5120">
        <v>0</v>
      </c>
      <c r="F5120">
        <v>0</v>
      </c>
      <c r="H5120" t="s">
        <v>103</v>
      </c>
      <c r="I5120">
        <f t="shared" si="237"/>
        <v>0</v>
      </c>
      <c r="J5120">
        <f t="shared" si="238"/>
        <v>0</v>
      </c>
      <c r="L5120" t="str">
        <f t="shared" si="239"/>
        <v>4800GOORGANGA CREEK</v>
      </c>
      <c r="M5120" t="s">
        <v>5801</v>
      </c>
    </row>
    <row r="5121" spans="1:13">
      <c r="A5121" t="s">
        <v>5993</v>
      </c>
      <c r="B5121" t="s">
        <v>6006</v>
      </c>
      <c r="C5121" t="s">
        <v>111</v>
      </c>
      <c r="D5121">
        <v>4</v>
      </c>
      <c r="E5121">
        <v>0</v>
      </c>
      <c r="F5121">
        <v>0</v>
      </c>
      <c r="H5121" t="s">
        <v>103</v>
      </c>
      <c r="I5121">
        <f t="shared" si="237"/>
        <v>0</v>
      </c>
      <c r="J5121">
        <f t="shared" si="238"/>
        <v>0</v>
      </c>
      <c r="L5121" t="str">
        <f t="shared" si="239"/>
        <v>4800GOORGANGA PLAINS</v>
      </c>
      <c r="M5121" t="s">
        <v>5801</v>
      </c>
    </row>
    <row r="5122" spans="1:13">
      <c r="A5122" t="s">
        <v>5993</v>
      </c>
      <c r="B5122" t="s">
        <v>6007</v>
      </c>
      <c r="C5122" t="s">
        <v>111</v>
      </c>
      <c r="D5122">
        <v>4</v>
      </c>
      <c r="E5122">
        <v>0</v>
      </c>
      <c r="F5122">
        <v>0</v>
      </c>
      <c r="H5122" t="s">
        <v>103</v>
      </c>
      <c r="I5122">
        <f t="shared" ref="I5122:I5185" si="240">IF(ISERROR(VLOOKUP(A5122,SelPostCode,1,FALSE)),0,1)</f>
        <v>0</v>
      </c>
      <c r="J5122">
        <f t="shared" ref="J5122:J5185" si="241">IF(I5122=0,0,IF(ISERROR(VLOOKUP(B5122,SelSuburb,1,FALSE)),0,1))</f>
        <v>0</v>
      </c>
      <c r="L5122" t="str">
        <f t="shared" ref="L5122:L5185" si="242">CONCATENATE(A5122,B5122)</f>
        <v>4800GREGORY RIVER</v>
      </c>
      <c r="M5122" t="s">
        <v>5801</v>
      </c>
    </row>
    <row r="5123" spans="1:13">
      <c r="A5123" t="s">
        <v>5993</v>
      </c>
      <c r="B5123" t="s">
        <v>6008</v>
      </c>
      <c r="C5123" t="s">
        <v>111</v>
      </c>
      <c r="D5123">
        <v>4</v>
      </c>
      <c r="E5123">
        <v>0</v>
      </c>
      <c r="F5123">
        <v>0</v>
      </c>
      <c r="H5123" t="s">
        <v>103</v>
      </c>
      <c r="I5123">
        <f t="shared" si="240"/>
        <v>0</v>
      </c>
      <c r="J5123">
        <f t="shared" si="241"/>
        <v>0</v>
      </c>
      <c r="L5123" t="str">
        <f t="shared" si="242"/>
        <v>4800GUNYARRA</v>
      </c>
      <c r="M5123" t="s">
        <v>5801</v>
      </c>
    </row>
    <row r="5124" spans="1:13">
      <c r="A5124" t="s">
        <v>5993</v>
      </c>
      <c r="B5124" t="s">
        <v>6009</v>
      </c>
      <c r="C5124" t="s">
        <v>111</v>
      </c>
      <c r="D5124">
        <v>4</v>
      </c>
      <c r="E5124">
        <v>0</v>
      </c>
      <c r="F5124">
        <v>0</v>
      </c>
      <c r="H5124" t="s">
        <v>103</v>
      </c>
      <c r="I5124">
        <f t="shared" si="240"/>
        <v>0</v>
      </c>
      <c r="J5124">
        <f t="shared" si="241"/>
        <v>0</v>
      </c>
      <c r="L5124" t="str">
        <f t="shared" si="242"/>
        <v>4800HAMILTON PLAINS</v>
      </c>
      <c r="M5124" t="s">
        <v>5801</v>
      </c>
    </row>
    <row r="5125" spans="1:13">
      <c r="A5125" t="s">
        <v>5993</v>
      </c>
      <c r="B5125" t="s">
        <v>6010</v>
      </c>
      <c r="C5125" t="s">
        <v>111</v>
      </c>
      <c r="D5125">
        <v>4</v>
      </c>
      <c r="E5125">
        <v>0</v>
      </c>
      <c r="F5125">
        <v>0</v>
      </c>
      <c r="H5125" t="s">
        <v>103</v>
      </c>
      <c r="I5125">
        <f t="shared" si="240"/>
        <v>0</v>
      </c>
      <c r="J5125">
        <f t="shared" si="241"/>
        <v>0</v>
      </c>
      <c r="L5125" t="str">
        <f t="shared" si="242"/>
        <v>4800HIDEAWAY BAY</v>
      </c>
      <c r="M5125" t="s">
        <v>5801</v>
      </c>
    </row>
    <row r="5126" spans="1:13">
      <c r="A5126" t="s">
        <v>5993</v>
      </c>
      <c r="B5126" t="s">
        <v>6011</v>
      </c>
      <c r="C5126" t="s">
        <v>111</v>
      </c>
      <c r="D5126">
        <v>4</v>
      </c>
      <c r="E5126">
        <v>0</v>
      </c>
      <c r="F5126">
        <v>0</v>
      </c>
      <c r="H5126" t="s">
        <v>103</v>
      </c>
      <c r="I5126">
        <f t="shared" si="240"/>
        <v>0</v>
      </c>
      <c r="J5126">
        <f t="shared" si="241"/>
        <v>0</v>
      </c>
      <c r="L5126" t="str">
        <f t="shared" si="242"/>
        <v>4800KELSEY CREEK</v>
      </c>
      <c r="M5126" t="s">
        <v>5801</v>
      </c>
    </row>
    <row r="5127" spans="1:13">
      <c r="A5127" t="s">
        <v>5993</v>
      </c>
      <c r="B5127" t="s">
        <v>6012</v>
      </c>
      <c r="C5127" t="s">
        <v>111</v>
      </c>
      <c r="D5127">
        <v>4</v>
      </c>
      <c r="E5127">
        <v>0</v>
      </c>
      <c r="F5127">
        <v>0</v>
      </c>
      <c r="H5127" t="s">
        <v>103</v>
      </c>
      <c r="I5127">
        <f t="shared" si="240"/>
        <v>0</v>
      </c>
      <c r="J5127">
        <f t="shared" si="241"/>
        <v>0</v>
      </c>
      <c r="L5127" t="str">
        <f t="shared" si="242"/>
        <v>4800LAGUNA QUAYS</v>
      </c>
      <c r="M5127" t="s">
        <v>5801</v>
      </c>
    </row>
    <row r="5128" spans="1:13">
      <c r="A5128" t="s">
        <v>5993</v>
      </c>
      <c r="B5128" t="s">
        <v>6013</v>
      </c>
      <c r="C5128" t="s">
        <v>111</v>
      </c>
      <c r="D5128">
        <v>4</v>
      </c>
      <c r="E5128">
        <v>0</v>
      </c>
      <c r="F5128">
        <v>0</v>
      </c>
      <c r="H5128" t="s">
        <v>103</v>
      </c>
      <c r="I5128">
        <f t="shared" si="240"/>
        <v>0</v>
      </c>
      <c r="J5128">
        <f t="shared" si="241"/>
        <v>0</v>
      </c>
      <c r="L5128" t="str">
        <f t="shared" si="242"/>
        <v>4800LAKE PROSERPINE</v>
      </c>
      <c r="M5128" t="s">
        <v>5801</v>
      </c>
    </row>
    <row r="5129" spans="1:13">
      <c r="A5129" t="s">
        <v>5993</v>
      </c>
      <c r="B5129" t="s">
        <v>6014</v>
      </c>
      <c r="C5129" t="s">
        <v>111</v>
      </c>
      <c r="D5129">
        <v>4</v>
      </c>
      <c r="E5129">
        <v>0</v>
      </c>
      <c r="F5129">
        <v>0</v>
      </c>
      <c r="H5129" t="s">
        <v>103</v>
      </c>
      <c r="I5129">
        <f t="shared" si="240"/>
        <v>0</v>
      </c>
      <c r="J5129">
        <f t="shared" si="241"/>
        <v>0</v>
      </c>
      <c r="L5129" t="str">
        <f t="shared" si="242"/>
        <v>4800LETHEBROOK</v>
      </c>
      <c r="M5129" t="s">
        <v>5801</v>
      </c>
    </row>
    <row r="5130" spans="1:13">
      <c r="A5130" t="s">
        <v>5993</v>
      </c>
      <c r="B5130" t="s">
        <v>6015</v>
      </c>
      <c r="C5130" t="s">
        <v>111</v>
      </c>
      <c r="D5130">
        <v>4</v>
      </c>
      <c r="E5130">
        <v>0</v>
      </c>
      <c r="F5130">
        <v>0</v>
      </c>
      <c r="H5130" t="s">
        <v>103</v>
      </c>
      <c r="I5130">
        <f t="shared" si="240"/>
        <v>0</v>
      </c>
      <c r="J5130">
        <f t="shared" si="241"/>
        <v>0</v>
      </c>
      <c r="L5130" t="str">
        <f t="shared" si="242"/>
        <v>4800MOUNT JULIAN</v>
      </c>
      <c r="M5130" t="s">
        <v>5801</v>
      </c>
    </row>
    <row r="5131" spans="1:13">
      <c r="A5131" t="s">
        <v>5993</v>
      </c>
      <c r="B5131" t="s">
        <v>6016</v>
      </c>
      <c r="C5131" t="s">
        <v>111</v>
      </c>
      <c r="D5131">
        <v>4</v>
      </c>
      <c r="E5131">
        <v>0</v>
      </c>
      <c r="F5131">
        <v>0</v>
      </c>
      <c r="H5131" t="s">
        <v>103</v>
      </c>
      <c r="I5131">
        <f t="shared" si="240"/>
        <v>0</v>
      </c>
      <c r="J5131">
        <f t="shared" si="241"/>
        <v>0</v>
      </c>
      <c r="L5131" t="str">
        <f t="shared" si="242"/>
        <v>4800MOUNT MARLOW</v>
      </c>
      <c r="M5131" t="s">
        <v>5801</v>
      </c>
    </row>
    <row r="5132" spans="1:13">
      <c r="A5132" t="s">
        <v>5993</v>
      </c>
      <c r="B5132" t="s">
        <v>6017</v>
      </c>
      <c r="C5132" t="s">
        <v>111</v>
      </c>
      <c r="D5132">
        <v>4</v>
      </c>
      <c r="E5132">
        <v>0</v>
      </c>
      <c r="F5132">
        <v>0</v>
      </c>
      <c r="H5132" t="s">
        <v>103</v>
      </c>
      <c r="I5132">
        <f t="shared" si="240"/>
        <v>0</v>
      </c>
      <c r="J5132">
        <f t="shared" si="241"/>
        <v>0</v>
      </c>
      <c r="L5132" t="str">
        <f t="shared" si="242"/>
        <v>4800MOUNT PLUTO</v>
      </c>
      <c r="M5132" t="s">
        <v>5801</v>
      </c>
    </row>
    <row r="5133" spans="1:13">
      <c r="A5133" t="s">
        <v>5993</v>
      </c>
      <c r="B5133" t="s">
        <v>6018</v>
      </c>
      <c r="C5133" t="s">
        <v>111</v>
      </c>
      <c r="D5133">
        <v>4</v>
      </c>
      <c r="E5133">
        <v>0</v>
      </c>
      <c r="F5133">
        <v>0</v>
      </c>
      <c r="H5133" t="s">
        <v>103</v>
      </c>
      <c r="I5133">
        <f t="shared" si="240"/>
        <v>0</v>
      </c>
      <c r="J5133">
        <f t="shared" si="241"/>
        <v>0</v>
      </c>
      <c r="L5133" t="str">
        <f t="shared" si="242"/>
        <v>4800MYRTLEVALE</v>
      </c>
      <c r="M5133" t="s">
        <v>5801</v>
      </c>
    </row>
    <row r="5134" spans="1:13">
      <c r="A5134" t="s">
        <v>5993</v>
      </c>
      <c r="B5134" t="s">
        <v>6019</v>
      </c>
      <c r="C5134" t="s">
        <v>111</v>
      </c>
      <c r="D5134">
        <v>4</v>
      </c>
      <c r="E5134">
        <v>0</v>
      </c>
      <c r="F5134">
        <v>0</v>
      </c>
      <c r="H5134" t="s">
        <v>103</v>
      </c>
      <c r="I5134">
        <f t="shared" si="240"/>
        <v>0</v>
      </c>
      <c r="J5134">
        <f t="shared" si="241"/>
        <v>0</v>
      </c>
      <c r="L5134" t="str">
        <f t="shared" si="242"/>
        <v>4800NORTH GREGORY</v>
      </c>
      <c r="M5134" t="s">
        <v>5801</v>
      </c>
    </row>
    <row r="5135" spans="1:13">
      <c r="A5135" t="s">
        <v>5993</v>
      </c>
      <c r="B5135" t="s">
        <v>6020</v>
      </c>
      <c r="C5135" t="s">
        <v>111</v>
      </c>
      <c r="D5135">
        <v>4</v>
      </c>
      <c r="E5135">
        <v>0</v>
      </c>
      <c r="F5135">
        <v>0</v>
      </c>
      <c r="H5135" t="s">
        <v>103</v>
      </c>
      <c r="I5135">
        <f t="shared" si="240"/>
        <v>0</v>
      </c>
      <c r="J5135">
        <f t="shared" si="241"/>
        <v>0</v>
      </c>
      <c r="L5135" t="str">
        <f t="shared" si="242"/>
        <v>4800PALM GROVE</v>
      </c>
      <c r="M5135" t="s">
        <v>5801</v>
      </c>
    </row>
    <row r="5136" spans="1:13">
      <c r="A5136" t="s">
        <v>5993</v>
      </c>
      <c r="B5136" t="s">
        <v>6021</v>
      </c>
      <c r="C5136" t="s">
        <v>111</v>
      </c>
      <c r="D5136">
        <v>4</v>
      </c>
      <c r="E5136">
        <v>0</v>
      </c>
      <c r="F5136">
        <v>0</v>
      </c>
      <c r="H5136" t="s">
        <v>103</v>
      </c>
      <c r="I5136">
        <f t="shared" si="240"/>
        <v>0</v>
      </c>
      <c r="J5136">
        <f t="shared" si="241"/>
        <v>0</v>
      </c>
      <c r="L5136" t="str">
        <f t="shared" si="242"/>
        <v>4800PAULS POCKET</v>
      </c>
      <c r="M5136" t="s">
        <v>5801</v>
      </c>
    </row>
    <row r="5137" spans="1:13">
      <c r="A5137" t="s">
        <v>5993</v>
      </c>
      <c r="B5137" t="s">
        <v>293</v>
      </c>
      <c r="C5137" t="s">
        <v>111</v>
      </c>
      <c r="D5137">
        <v>4</v>
      </c>
      <c r="E5137">
        <v>0</v>
      </c>
      <c r="F5137">
        <v>0</v>
      </c>
      <c r="H5137" t="s">
        <v>103</v>
      </c>
      <c r="I5137">
        <f t="shared" si="240"/>
        <v>0</v>
      </c>
      <c r="J5137">
        <f t="shared" si="241"/>
        <v>0</v>
      </c>
      <c r="L5137" t="str">
        <f t="shared" si="242"/>
        <v>4800PRESTON</v>
      </c>
      <c r="M5137" t="s">
        <v>5801</v>
      </c>
    </row>
    <row r="5138" spans="1:13">
      <c r="A5138" t="s">
        <v>5993</v>
      </c>
      <c r="B5138" t="s">
        <v>6022</v>
      </c>
      <c r="C5138" t="s">
        <v>111</v>
      </c>
      <c r="D5138">
        <v>4</v>
      </c>
      <c r="E5138">
        <v>0</v>
      </c>
      <c r="F5138">
        <v>0</v>
      </c>
      <c r="H5138" t="s">
        <v>103</v>
      </c>
      <c r="I5138">
        <f t="shared" si="240"/>
        <v>0</v>
      </c>
      <c r="J5138">
        <f t="shared" si="241"/>
        <v>0</v>
      </c>
      <c r="L5138" t="str">
        <f t="shared" si="242"/>
        <v>4800PROSERPINE</v>
      </c>
      <c r="M5138" t="s">
        <v>5801</v>
      </c>
    </row>
    <row r="5139" spans="1:13">
      <c r="A5139" t="s">
        <v>5993</v>
      </c>
      <c r="B5139" t="s">
        <v>6023</v>
      </c>
      <c r="C5139" t="s">
        <v>111</v>
      </c>
      <c r="D5139">
        <v>3</v>
      </c>
      <c r="E5139">
        <v>0</v>
      </c>
      <c r="F5139">
        <v>0</v>
      </c>
      <c r="H5139" t="s">
        <v>103</v>
      </c>
      <c r="I5139">
        <f t="shared" si="240"/>
        <v>0</v>
      </c>
      <c r="J5139">
        <f t="shared" si="241"/>
        <v>0</v>
      </c>
      <c r="L5139" t="str">
        <f t="shared" si="242"/>
        <v>4800RIORDANVALE</v>
      </c>
      <c r="M5139" t="s">
        <v>5801</v>
      </c>
    </row>
    <row r="5140" spans="1:13">
      <c r="A5140" t="s">
        <v>5993</v>
      </c>
      <c r="B5140" t="s">
        <v>6024</v>
      </c>
      <c r="C5140" t="s">
        <v>111</v>
      </c>
      <c r="D5140">
        <v>4</v>
      </c>
      <c r="E5140">
        <v>0</v>
      </c>
      <c r="F5140">
        <v>0</v>
      </c>
      <c r="H5140" t="s">
        <v>103</v>
      </c>
      <c r="I5140">
        <f t="shared" si="240"/>
        <v>0</v>
      </c>
      <c r="J5140">
        <f t="shared" si="241"/>
        <v>0</v>
      </c>
      <c r="L5140" t="str">
        <f t="shared" si="242"/>
        <v>4800SILVER CREEK</v>
      </c>
      <c r="M5140" t="s">
        <v>5801</v>
      </c>
    </row>
    <row r="5141" spans="1:13">
      <c r="A5141" t="s">
        <v>5993</v>
      </c>
      <c r="B5141" t="s">
        <v>6025</v>
      </c>
      <c r="C5141" t="s">
        <v>111</v>
      </c>
      <c r="D5141">
        <v>4</v>
      </c>
      <c r="E5141">
        <v>0</v>
      </c>
      <c r="F5141">
        <v>0</v>
      </c>
      <c r="H5141" t="s">
        <v>103</v>
      </c>
      <c r="I5141">
        <f t="shared" si="240"/>
        <v>0</v>
      </c>
      <c r="J5141">
        <f t="shared" si="241"/>
        <v>0</v>
      </c>
      <c r="L5141" t="str">
        <f t="shared" si="242"/>
        <v>4800STRATHDICKIE</v>
      </c>
      <c r="M5141" t="s">
        <v>5801</v>
      </c>
    </row>
    <row r="5142" spans="1:13">
      <c r="A5142" t="s">
        <v>5993</v>
      </c>
      <c r="B5142" t="s">
        <v>6026</v>
      </c>
      <c r="C5142" t="s">
        <v>111</v>
      </c>
      <c r="D5142">
        <v>4</v>
      </c>
      <c r="E5142">
        <v>0</v>
      </c>
      <c r="F5142">
        <v>0</v>
      </c>
      <c r="H5142" t="s">
        <v>103</v>
      </c>
      <c r="I5142">
        <f t="shared" si="240"/>
        <v>0</v>
      </c>
      <c r="J5142">
        <f t="shared" si="241"/>
        <v>0</v>
      </c>
      <c r="L5142" t="str">
        <f t="shared" si="242"/>
        <v>4800SUGARLOAF</v>
      </c>
      <c r="M5142" t="s">
        <v>5801</v>
      </c>
    </row>
    <row r="5143" spans="1:13">
      <c r="A5143" t="s">
        <v>5993</v>
      </c>
      <c r="B5143" t="s">
        <v>6027</v>
      </c>
      <c r="C5143" t="s">
        <v>111</v>
      </c>
      <c r="D5143">
        <v>4</v>
      </c>
      <c r="E5143">
        <v>0</v>
      </c>
      <c r="F5143">
        <v>0</v>
      </c>
      <c r="H5143" t="s">
        <v>103</v>
      </c>
      <c r="I5143">
        <f t="shared" si="240"/>
        <v>0</v>
      </c>
      <c r="J5143">
        <f t="shared" si="241"/>
        <v>0</v>
      </c>
      <c r="L5143" t="str">
        <f t="shared" si="242"/>
        <v>4800THOOPARA</v>
      </c>
      <c r="M5143" t="s">
        <v>5801</v>
      </c>
    </row>
    <row r="5144" spans="1:13">
      <c r="A5144" t="s">
        <v>5993</v>
      </c>
      <c r="B5144" t="s">
        <v>6028</v>
      </c>
      <c r="C5144" t="s">
        <v>111</v>
      </c>
      <c r="D5144">
        <v>4</v>
      </c>
      <c r="E5144">
        <v>0</v>
      </c>
      <c r="F5144">
        <v>0</v>
      </c>
      <c r="H5144" t="s">
        <v>103</v>
      </c>
      <c r="I5144">
        <f t="shared" si="240"/>
        <v>0</v>
      </c>
      <c r="J5144">
        <f t="shared" si="241"/>
        <v>0</v>
      </c>
      <c r="L5144" t="str">
        <f t="shared" si="242"/>
        <v>4800WILSON BEACH</v>
      </c>
      <c r="M5144" t="s">
        <v>5801</v>
      </c>
    </row>
    <row r="5145" spans="1:13">
      <c r="A5145" t="s">
        <v>6029</v>
      </c>
      <c r="B5145" t="s">
        <v>6030</v>
      </c>
      <c r="C5145" t="s">
        <v>111</v>
      </c>
      <c r="D5145">
        <v>4</v>
      </c>
      <c r="E5145">
        <v>0</v>
      </c>
      <c r="F5145">
        <v>0</v>
      </c>
      <c r="H5145" t="s">
        <v>103</v>
      </c>
      <c r="I5145">
        <f t="shared" si="240"/>
        <v>0</v>
      </c>
      <c r="J5145">
        <f t="shared" si="241"/>
        <v>0</v>
      </c>
      <c r="L5145" t="str">
        <f t="shared" si="242"/>
        <v>4799BLOOMSBURY</v>
      </c>
      <c r="M5145" t="s">
        <v>5801</v>
      </c>
    </row>
    <row r="5146" spans="1:13">
      <c r="A5146" t="s">
        <v>6029</v>
      </c>
      <c r="B5146" t="s">
        <v>6031</v>
      </c>
      <c r="C5146" t="s">
        <v>111</v>
      </c>
      <c r="D5146">
        <v>4</v>
      </c>
      <c r="E5146">
        <v>0</v>
      </c>
      <c r="F5146">
        <v>0</v>
      </c>
      <c r="H5146" t="s">
        <v>103</v>
      </c>
      <c r="I5146">
        <f t="shared" si="240"/>
        <v>0</v>
      </c>
      <c r="J5146">
        <f t="shared" si="241"/>
        <v>0</v>
      </c>
      <c r="L5146" t="str">
        <f t="shared" si="242"/>
        <v>4799MIDGE POINT</v>
      </c>
      <c r="M5146" t="s">
        <v>5801</v>
      </c>
    </row>
    <row r="5147" spans="1:13">
      <c r="A5147" t="s">
        <v>6032</v>
      </c>
      <c r="B5147" t="s">
        <v>6033</v>
      </c>
      <c r="C5147" t="s">
        <v>111</v>
      </c>
      <c r="D5147">
        <v>4</v>
      </c>
      <c r="E5147">
        <v>0</v>
      </c>
      <c r="F5147">
        <v>0</v>
      </c>
      <c r="H5147" t="s">
        <v>103</v>
      </c>
      <c r="I5147">
        <f t="shared" si="240"/>
        <v>0</v>
      </c>
      <c r="J5147">
        <f t="shared" si="241"/>
        <v>0</v>
      </c>
      <c r="L5147" t="str">
        <f t="shared" si="242"/>
        <v>4798CALEN</v>
      </c>
      <c r="M5147" t="s">
        <v>5801</v>
      </c>
    </row>
    <row r="5148" spans="1:13">
      <c r="A5148" t="s">
        <v>6032</v>
      </c>
      <c r="B5148" t="s">
        <v>6034</v>
      </c>
      <c r="C5148" t="s">
        <v>111</v>
      </c>
      <c r="D5148">
        <v>4</v>
      </c>
      <c r="E5148">
        <v>0</v>
      </c>
      <c r="F5148">
        <v>0</v>
      </c>
      <c r="H5148" t="s">
        <v>103</v>
      </c>
      <c r="I5148">
        <f t="shared" si="240"/>
        <v>0</v>
      </c>
      <c r="J5148">
        <f t="shared" si="241"/>
        <v>0</v>
      </c>
      <c r="L5148" t="str">
        <f t="shared" si="242"/>
        <v>4798MENTMORE</v>
      </c>
      <c r="M5148" t="s">
        <v>5801</v>
      </c>
    </row>
    <row r="5149" spans="1:13">
      <c r="A5149" t="s">
        <v>6032</v>
      </c>
      <c r="B5149" t="s">
        <v>6035</v>
      </c>
      <c r="C5149" t="s">
        <v>111</v>
      </c>
      <c r="D5149">
        <v>4</v>
      </c>
      <c r="E5149">
        <v>0</v>
      </c>
      <c r="F5149">
        <v>0</v>
      </c>
      <c r="H5149" t="s">
        <v>103</v>
      </c>
      <c r="I5149">
        <f t="shared" si="240"/>
        <v>0</v>
      </c>
      <c r="J5149">
        <f t="shared" si="241"/>
        <v>0</v>
      </c>
      <c r="L5149" t="str">
        <f t="shared" si="242"/>
        <v>4798PINDI PINDI</v>
      </c>
      <c r="M5149" t="s">
        <v>5801</v>
      </c>
    </row>
    <row r="5150" spans="1:13">
      <c r="A5150" t="s">
        <v>6032</v>
      </c>
      <c r="B5150" t="s">
        <v>6036</v>
      </c>
      <c r="C5150" t="s">
        <v>111</v>
      </c>
      <c r="D5150">
        <v>4</v>
      </c>
      <c r="E5150">
        <v>0</v>
      </c>
      <c r="F5150">
        <v>0</v>
      </c>
      <c r="H5150" t="s">
        <v>103</v>
      </c>
      <c r="I5150">
        <f t="shared" si="240"/>
        <v>0</v>
      </c>
      <c r="J5150">
        <f t="shared" si="241"/>
        <v>0</v>
      </c>
      <c r="L5150" t="str">
        <f t="shared" si="242"/>
        <v>4798ST HELENS BEACH</v>
      </c>
      <c r="M5150" t="s">
        <v>5801</v>
      </c>
    </row>
    <row r="5151" spans="1:13">
      <c r="A5151" t="s">
        <v>6037</v>
      </c>
      <c r="B5151" t="s">
        <v>6038</v>
      </c>
      <c r="C5151" t="s">
        <v>111</v>
      </c>
      <c r="D5151">
        <v>4</v>
      </c>
      <c r="E5151">
        <v>0</v>
      </c>
      <c r="F5151">
        <v>0</v>
      </c>
      <c r="H5151" t="s">
        <v>103</v>
      </c>
      <c r="I5151">
        <f t="shared" si="240"/>
        <v>0</v>
      </c>
      <c r="J5151">
        <f t="shared" si="241"/>
        <v>0</v>
      </c>
      <c r="L5151" t="str">
        <f t="shared" si="242"/>
        <v>4757BROKEN RIVER</v>
      </c>
      <c r="M5151" t="s">
        <v>5801</v>
      </c>
    </row>
    <row r="5152" spans="1:13">
      <c r="A5152" t="s">
        <v>6037</v>
      </c>
      <c r="B5152" t="s">
        <v>6039</v>
      </c>
      <c r="C5152" t="s">
        <v>111</v>
      </c>
      <c r="D5152">
        <v>4</v>
      </c>
      <c r="E5152">
        <v>0</v>
      </c>
      <c r="F5152">
        <v>0</v>
      </c>
      <c r="H5152" t="s">
        <v>103</v>
      </c>
      <c r="I5152">
        <f t="shared" si="240"/>
        <v>0</v>
      </c>
      <c r="J5152">
        <f t="shared" si="241"/>
        <v>0</v>
      </c>
      <c r="L5152" t="str">
        <f t="shared" si="242"/>
        <v>4757CREDITON</v>
      </c>
      <c r="M5152" t="s">
        <v>5801</v>
      </c>
    </row>
    <row r="5153" spans="1:13">
      <c r="A5153" t="s">
        <v>6037</v>
      </c>
      <c r="B5153" t="s">
        <v>6040</v>
      </c>
      <c r="C5153" t="s">
        <v>111</v>
      </c>
      <c r="D5153">
        <v>4</v>
      </c>
      <c r="E5153">
        <v>0</v>
      </c>
      <c r="F5153">
        <v>0</v>
      </c>
      <c r="H5153" t="s">
        <v>103</v>
      </c>
      <c r="I5153">
        <f t="shared" si="240"/>
        <v>0</v>
      </c>
      <c r="J5153">
        <f t="shared" si="241"/>
        <v>0</v>
      </c>
      <c r="L5153" t="str">
        <f t="shared" si="242"/>
        <v>4757DALRYMPLE HEIGHTS</v>
      </c>
      <c r="M5153" t="s">
        <v>5801</v>
      </c>
    </row>
    <row r="5154" spans="1:13">
      <c r="A5154" t="s">
        <v>6037</v>
      </c>
      <c r="B5154" t="s">
        <v>6041</v>
      </c>
      <c r="C5154" t="s">
        <v>111</v>
      </c>
      <c r="D5154">
        <v>4</v>
      </c>
      <c r="E5154">
        <v>0</v>
      </c>
      <c r="F5154">
        <v>0</v>
      </c>
      <c r="H5154" t="s">
        <v>103</v>
      </c>
      <c r="I5154">
        <f t="shared" si="240"/>
        <v>0</v>
      </c>
      <c r="J5154">
        <f t="shared" si="241"/>
        <v>0</v>
      </c>
      <c r="L5154" t="str">
        <f t="shared" si="242"/>
        <v>4757EUNGELLA</v>
      </c>
      <c r="M5154" t="s">
        <v>5801</v>
      </c>
    </row>
    <row r="5155" spans="1:13">
      <c r="A5155" t="s">
        <v>6037</v>
      </c>
      <c r="B5155" t="s">
        <v>6042</v>
      </c>
      <c r="C5155" t="s">
        <v>111</v>
      </c>
      <c r="D5155">
        <v>4</v>
      </c>
      <c r="E5155">
        <v>0</v>
      </c>
      <c r="F5155">
        <v>0</v>
      </c>
      <c r="H5155" t="s">
        <v>103</v>
      </c>
      <c r="I5155">
        <f t="shared" si="240"/>
        <v>0</v>
      </c>
      <c r="J5155">
        <f t="shared" si="241"/>
        <v>0</v>
      </c>
      <c r="L5155" t="str">
        <f t="shared" si="242"/>
        <v>4757EUNGELLA DAM</v>
      </c>
      <c r="M5155" t="s">
        <v>5801</v>
      </c>
    </row>
    <row r="5156" spans="1:13">
      <c r="A5156" t="s">
        <v>6043</v>
      </c>
      <c r="B5156" t="s">
        <v>6044</v>
      </c>
      <c r="C5156" t="s">
        <v>111</v>
      </c>
      <c r="D5156">
        <v>4</v>
      </c>
      <c r="E5156">
        <v>0</v>
      </c>
      <c r="F5156">
        <v>0</v>
      </c>
      <c r="H5156" t="s">
        <v>103</v>
      </c>
      <c r="I5156">
        <f t="shared" si="240"/>
        <v>0</v>
      </c>
      <c r="J5156">
        <f t="shared" si="241"/>
        <v>0</v>
      </c>
      <c r="L5156" t="str">
        <f t="shared" si="242"/>
        <v>4756FINCH HATTON</v>
      </c>
      <c r="M5156" t="s">
        <v>5801</v>
      </c>
    </row>
    <row r="5157" spans="1:13">
      <c r="A5157" t="s">
        <v>6043</v>
      </c>
      <c r="B5157" t="s">
        <v>6045</v>
      </c>
      <c r="C5157" t="s">
        <v>111</v>
      </c>
      <c r="D5157">
        <v>4</v>
      </c>
      <c r="E5157">
        <v>0</v>
      </c>
      <c r="F5157">
        <v>0</v>
      </c>
      <c r="H5157" t="s">
        <v>103</v>
      </c>
      <c r="I5157">
        <f t="shared" si="240"/>
        <v>0</v>
      </c>
      <c r="J5157">
        <f t="shared" si="241"/>
        <v>0</v>
      </c>
      <c r="L5157" t="str">
        <f t="shared" si="242"/>
        <v>4756NETHERDALE</v>
      </c>
      <c r="M5157" t="s">
        <v>5801</v>
      </c>
    </row>
    <row r="5158" spans="1:13">
      <c r="A5158" t="s">
        <v>6046</v>
      </c>
      <c r="B5158" t="s">
        <v>6047</v>
      </c>
      <c r="C5158" t="s">
        <v>111</v>
      </c>
      <c r="D5158">
        <v>4</v>
      </c>
      <c r="E5158">
        <v>0</v>
      </c>
      <c r="F5158">
        <v>0</v>
      </c>
      <c r="H5158" t="s">
        <v>103</v>
      </c>
      <c r="I5158">
        <f t="shared" si="240"/>
        <v>0</v>
      </c>
      <c r="J5158">
        <f t="shared" si="241"/>
        <v>0</v>
      </c>
      <c r="L5158" t="str">
        <f t="shared" si="242"/>
        <v>4754BENHOLME</v>
      </c>
      <c r="M5158" t="s">
        <v>5801</v>
      </c>
    </row>
    <row r="5159" spans="1:13">
      <c r="A5159" t="s">
        <v>6046</v>
      </c>
      <c r="B5159" t="s">
        <v>6048</v>
      </c>
      <c r="C5159" t="s">
        <v>111</v>
      </c>
      <c r="D5159">
        <v>4</v>
      </c>
      <c r="E5159">
        <v>0</v>
      </c>
      <c r="F5159">
        <v>0</v>
      </c>
      <c r="H5159" t="s">
        <v>103</v>
      </c>
      <c r="I5159">
        <f t="shared" si="240"/>
        <v>0</v>
      </c>
      <c r="J5159">
        <f t="shared" si="241"/>
        <v>0</v>
      </c>
      <c r="L5159" t="str">
        <f t="shared" si="242"/>
        <v>4754DOWS CREEK</v>
      </c>
      <c r="M5159" t="s">
        <v>5801</v>
      </c>
    </row>
    <row r="5160" spans="1:13">
      <c r="A5160" t="s">
        <v>6046</v>
      </c>
      <c r="B5160" t="s">
        <v>6049</v>
      </c>
      <c r="C5160" t="s">
        <v>111</v>
      </c>
      <c r="D5160">
        <v>4</v>
      </c>
      <c r="E5160">
        <v>0</v>
      </c>
      <c r="F5160">
        <v>0</v>
      </c>
      <c r="H5160" t="s">
        <v>103</v>
      </c>
      <c r="I5160">
        <f t="shared" si="240"/>
        <v>0</v>
      </c>
      <c r="J5160">
        <f t="shared" si="241"/>
        <v>0</v>
      </c>
      <c r="L5160" t="str">
        <f t="shared" si="242"/>
        <v>4754MIA MIA</v>
      </c>
      <c r="M5160" t="s">
        <v>5801</v>
      </c>
    </row>
    <row r="5161" spans="1:13">
      <c r="A5161" t="s">
        <v>6046</v>
      </c>
      <c r="B5161" t="s">
        <v>6050</v>
      </c>
      <c r="C5161" t="s">
        <v>111</v>
      </c>
      <c r="D5161">
        <v>4</v>
      </c>
      <c r="E5161">
        <v>0</v>
      </c>
      <c r="F5161">
        <v>0</v>
      </c>
      <c r="H5161" t="s">
        <v>103</v>
      </c>
      <c r="I5161">
        <f t="shared" si="240"/>
        <v>0</v>
      </c>
      <c r="J5161">
        <f t="shared" si="241"/>
        <v>0</v>
      </c>
      <c r="L5161" t="str">
        <f t="shared" si="242"/>
        <v>4754MIRANI</v>
      </c>
      <c r="M5161" t="s">
        <v>5801</v>
      </c>
    </row>
    <row r="5162" spans="1:13">
      <c r="A5162" t="s">
        <v>6046</v>
      </c>
      <c r="B5162" t="s">
        <v>6051</v>
      </c>
      <c r="C5162" t="s">
        <v>111</v>
      </c>
      <c r="D5162">
        <v>4</v>
      </c>
      <c r="E5162">
        <v>0</v>
      </c>
      <c r="F5162">
        <v>0</v>
      </c>
      <c r="H5162" t="s">
        <v>103</v>
      </c>
      <c r="I5162">
        <f t="shared" si="240"/>
        <v>0</v>
      </c>
      <c r="J5162">
        <f t="shared" si="241"/>
        <v>0</v>
      </c>
      <c r="L5162" t="str">
        <f t="shared" si="242"/>
        <v>4754MOUNT MARTIN</v>
      </c>
      <c r="M5162" t="s">
        <v>5801</v>
      </c>
    </row>
    <row r="5163" spans="1:13">
      <c r="A5163" t="s">
        <v>6046</v>
      </c>
      <c r="B5163" t="s">
        <v>6052</v>
      </c>
      <c r="C5163" t="s">
        <v>111</v>
      </c>
      <c r="D5163">
        <v>4</v>
      </c>
      <c r="E5163">
        <v>0</v>
      </c>
      <c r="F5163">
        <v>0</v>
      </c>
      <c r="H5163" t="s">
        <v>103</v>
      </c>
      <c r="I5163">
        <f t="shared" si="240"/>
        <v>0</v>
      </c>
      <c r="J5163">
        <f t="shared" si="241"/>
        <v>0</v>
      </c>
      <c r="L5163" t="str">
        <f t="shared" si="242"/>
        <v>4754PINEVALE</v>
      </c>
      <c r="M5163" t="s">
        <v>5801</v>
      </c>
    </row>
    <row r="5164" spans="1:13">
      <c r="A5164" t="s">
        <v>6046</v>
      </c>
      <c r="B5164" t="s">
        <v>6053</v>
      </c>
      <c r="C5164" t="s">
        <v>111</v>
      </c>
      <c r="D5164">
        <v>4</v>
      </c>
      <c r="E5164">
        <v>0</v>
      </c>
      <c r="F5164">
        <v>0</v>
      </c>
      <c r="H5164" t="s">
        <v>103</v>
      </c>
      <c r="I5164">
        <f t="shared" si="240"/>
        <v>0</v>
      </c>
      <c r="J5164">
        <f t="shared" si="241"/>
        <v>0</v>
      </c>
      <c r="L5164" t="str">
        <f t="shared" si="242"/>
        <v>4754SEPTIMUS</v>
      </c>
      <c r="M5164" t="s">
        <v>5801</v>
      </c>
    </row>
    <row r="5165" spans="1:13">
      <c r="A5165" t="s">
        <v>6054</v>
      </c>
      <c r="B5165" t="s">
        <v>6055</v>
      </c>
      <c r="C5165" t="s">
        <v>111</v>
      </c>
      <c r="D5165">
        <v>4</v>
      </c>
      <c r="E5165">
        <v>0</v>
      </c>
      <c r="F5165">
        <v>0</v>
      </c>
      <c r="H5165" t="s">
        <v>103</v>
      </c>
      <c r="I5165">
        <f t="shared" si="240"/>
        <v>0</v>
      </c>
      <c r="J5165">
        <f t="shared" si="241"/>
        <v>0</v>
      </c>
      <c r="L5165" t="str">
        <f t="shared" si="242"/>
        <v>4753DEVEREUX CREEK</v>
      </c>
      <c r="M5165" t="s">
        <v>5801</v>
      </c>
    </row>
    <row r="5166" spans="1:13">
      <c r="A5166" t="s">
        <v>6054</v>
      </c>
      <c r="B5166" t="s">
        <v>6056</v>
      </c>
      <c r="C5166" t="s">
        <v>111</v>
      </c>
      <c r="D5166">
        <v>2</v>
      </c>
      <c r="E5166">
        <v>0</v>
      </c>
      <c r="F5166">
        <v>2</v>
      </c>
      <c r="H5166" t="s">
        <v>103</v>
      </c>
      <c r="I5166">
        <f t="shared" si="240"/>
        <v>0</v>
      </c>
      <c r="J5166">
        <f t="shared" si="241"/>
        <v>0</v>
      </c>
      <c r="L5166" t="str">
        <f t="shared" si="242"/>
        <v>4753MARIAN</v>
      </c>
      <c r="M5166" t="s">
        <v>5801</v>
      </c>
    </row>
    <row r="5167" spans="1:13">
      <c r="A5167" t="s">
        <v>6057</v>
      </c>
      <c r="B5167" t="s">
        <v>3109</v>
      </c>
      <c r="C5167" t="s">
        <v>111</v>
      </c>
      <c r="D5167">
        <v>1</v>
      </c>
      <c r="E5167">
        <v>0</v>
      </c>
      <c r="F5167">
        <v>2</v>
      </c>
      <c r="H5167" t="s">
        <v>103</v>
      </c>
      <c r="I5167">
        <f t="shared" si="240"/>
        <v>0</v>
      </c>
      <c r="J5167">
        <f t="shared" si="241"/>
        <v>0</v>
      </c>
      <c r="L5167" t="str">
        <f t="shared" si="242"/>
        <v>4751GREENMOUNT</v>
      </c>
      <c r="M5167" t="s">
        <v>5801</v>
      </c>
    </row>
    <row r="5168" spans="1:13">
      <c r="A5168" t="s">
        <v>6057</v>
      </c>
      <c r="B5168" t="s">
        <v>1100</v>
      </c>
      <c r="C5168" t="s">
        <v>111</v>
      </c>
      <c r="D5168">
        <v>1</v>
      </c>
      <c r="E5168">
        <v>0</v>
      </c>
      <c r="F5168">
        <v>2</v>
      </c>
      <c r="H5168" t="s">
        <v>103</v>
      </c>
      <c r="I5168">
        <f t="shared" si="240"/>
        <v>0</v>
      </c>
      <c r="J5168">
        <f t="shared" si="241"/>
        <v>0</v>
      </c>
      <c r="L5168" t="str">
        <f t="shared" si="242"/>
        <v>4751PALMYRA</v>
      </c>
      <c r="M5168" t="s">
        <v>5801</v>
      </c>
    </row>
    <row r="5169" spans="1:13">
      <c r="A5169" t="s">
        <v>6057</v>
      </c>
      <c r="B5169" t="s">
        <v>6058</v>
      </c>
      <c r="C5169" t="s">
        <v>111</v>
      </c>
      <c r="D5169">
        <v>4</v>
      </c>
      <c r="E5169">
        <v>0</v>
      </c>
      <c r="F5169">
        <v>0</v>
      </c>
      <c r="H5169" t="s">
        <v>103</v>
      </c>
      <c r="I5169">
        <f t="shared" si="240"/>
        <v>0</v>
      </c>
      <c r="J5169">
        <f t="shared" si="241"/>
        <v>0</v>
      </c>
      <c r="L5169" t="str">
        <f t="shared" si="242"/>
        <v>4751VICTORIA PLAINS</v>
      </c>
      <c r="M5169" t="s">
        <v>5801</v>
      </c>
    </row>
    <row r="5170" spans="1:13">
      <c r="A5170" t="s">
        <v>6057</v>
      </c>
      <c r="B5170" t="s">
        <v>6059</v>
      </c>
      <c r="C5170" t="s">
        <v>111</v>
      </c>
      <c r="D5170">
        <v>1</v>
      </c>
      <c r="E5170">
        <v>0</v>
      </c>
      <c r="F5170">
        <v>2</v>
      </c>
      <c r="H5170" t="s">
        <v>103</v>
      </c>
      <c r="I5170">
        <f t="shared" si="240"/>
        <v>0</v>
      </c>
      <c r="J5170">
        <f t="shared" si="241"/>
        <v>0</v>
      </c>
      <c r="L5170" t="str">
        <f t="shared" si="242"/>
        <v>4751WALKERSTON</v>
      </c>
      <c r="M5170" t="s">
        <v>5801</v>
      </c>
    </row>
    <row r="5171" spans="1:13">
      <c r="A5171" t="s">
        <v>6060</v>
      </c>
      <c r="B5171" t="s">
        <v>6061</v>
      </c>
      <c r="C5171" t="s">
        <v>111</v>
      </c>
      <c r="D5171">
        <v>1</v>
      </c>
      <c r="E5171">
        <v>0</v>
      </c>
      <c r="F5171">
        <v>2</v>
      </c>
      <c r="H5171" t="s">
        <v>103</v>
      </c>
      <c r="I5171">
        <f t="shared" si="240"/>
        <v>0</v>
      </c>
      <c r="J5171">
        <f t="shared" si="241"/>
        <v>0</v>
      </c>
      <c r="L5171" t="str">
        <f t="shared" si="242"/>
        <v>4750BUCASIA</v>
      </c>
      <c r="M5171" t="s">
        <v>5801</v>
      </c>
    </row>
    <row r="5172" spans="1:13">
      <c r="A5172" t="s">
        <v>6060</v>
      </c>
      <c r="B5172" t="s">
        <v>6062</v>
      </c>
      <c r="C5172" t="s">
        <v>111</v>
      </c>
      <c r="D5172">
        <v>1</v>
      </c>
      <c r="E5172">
        <v>0</v>
      </c>
      <c r="F5172">
        <v>2</v>
      </c>
      <c r="H5172" t="s">
        <v>103</v>
      </c>
      <c r="I5172">
        <f t="shared" si="240"/>
        <v>0</v>
      </c>
      <c r="J5172">
        <f t="shared" si="241"/>
        <v>0</v>
      </c>
      <c r="L5172" t="str">
        <f t="shared" si="242"/>
        <v>4750SHOAL POINT</v>
      </c>
      <c r="M5172" t="s">
        <v>5801</v>
      </c>
    </row>
    <row r="5173" spans="1:13">
      <c r="A5173" t="s">
        <v>6063</v>
      </c>
      <c r="B5173" t="s">
        <v>6064</v>
      </c>
      <c r="C5173" t="s">
        <v>111</v>
      </c>
      <c r="D5173">
        <v>4</v>
      </c>
      <c r="E5173">
        <v>0</v>
      </c>
      <c r="F5173">
        <v>0</v>
      </c>
      <c r="H5173" t="s">
        <v>103</v>
      </c>
      <c r="I5173">
        <f t="shared" si="240"/>
        <v>0</v>
      </c>
      <c r="J5173">
        <f t="shared" si="241"/>
        <v>0</v>
      </c>
      <c r="L5173" t="str">
        <f t="shared" si="242"/>
        <v>4746MAY DOWNS</v>
      </c>
      <c r="M5173" t="s">
        <v>5801</v>
      </c>
    </row>
    <row r="5174" spans="1:13">
      <c r="A5174" t="s">
        <v>6063</v>
      </c>
      <c r="B5174" t="s">
        <v>6065</v>
      </c>
      <c r="C5174" t="s">
        <v>111</v>
      </c>
      <c r="D5174">
        <v>4</v>
      </c>
      <c r="E5174">
        <v>0</v>
      </c>
      <c r="F5174">
        <v>0</v>
      </c>
      <c r="H5174" t="s">
        <v>103</v>
      </c>
      <c r="I5174">
        <f t="shared" si="240"/>
        <v>0</v>
      </c>
      <c r="J5174">
        <f t="shared" si="241"/>
        <v>0</v>
      </c>
      <c r="L5174" t="str">
        <f t="shared" si="242"/>
        <v>4746MIDDLEMOUNT</v>
      </c>
      <c r="M5174" t="s">
        <v>5801</v>
      </c>
    </row>
    <row r="5175" spans="1:13">
      <c r="A5175" t="s">
        <v>6066</v>
      </c>
      <c r="B5175" t="s">
        <v>947</v>
      </c>
      <c r="C5175" t="s">
        <v>111</v>
      </c>
      <c r="D5175">
        <v>5</v>
      </c>
      <c r="E5175">
        <v>0</v>
      </c>
      <c r="F5175">
        <v>0</v>
      </c>
      <c r="H5175" t="s">
        <v>103</v>
      </c>
      <c r="I5175">
        <f t="shared" si="240"/>
        <v>0</v>
      </c>
      <c r="J5175">
        <f t="shared" si="241"/>
        <v>0</v>
      </c>
      <c r="L5175" t="str">
        <f t="shared" si="242"/>
        <v>4745DYSART</v>
      </c>
      <c r="M5175" t="s">
        <v>6067</v>
      </c>
    </row>
    <row r="5176" spans="1:13">
      <c r="A5176" t="s">
        <v>6068</v>
      </c>
      <c r="B5176" t="s">
        <v>6069</v>
      </c>
      <c r="C5176" t="s">
        <v>111</v>
      </c>
      <c r="D5176">
        <v>5</v>
      </c>
      <c r="E5176">
        <v>0</v>
      </c>
      <c r="F5176">
        <v>0</v>
      </c>
      <c r="H5176" t="s">
        <v>103</v>
      </c>
      <c r="I5176">
        <f t="shared" si="240"/>
        <v>0</v>
      </c>
      <c r="J5176">
        <f t="shared" si="241"/>
        <v>0</v>
      </c>
      <c r="L5176" t="str">
        <f t="shared" si="242"/>
        <v>4744MORANBAH</v>
      </c>
      <c r="M5176" t="s">
        <v>5801</v>
      </c>
    </row>
    <row r="5177" spans="1:13">
      <c r="A5177" t="s">
        <v>6070</v>
      </c>
      <c r="B5177" t="s">
        <v>6071</v>
      </c>
      <c r="C5177" t="s">
        <v>111</v>
      </c>
      <c r="D5177">
        <v>4</v>
      </c>
      <c r="E5177">
        <v>0</v>
      </c>
      <c r="F5177">
        <v>0</v>
      </c>
      <c r="H5177" t="s">
        <v>103</v>
      </c>
      <c r="I5177">
        <f t="shared" si="240"/>
        <v>0</v>
      </c>
      <c r="J5177">
        <f t="shared" si="241"/>
        <v>0</v>
      </c>
      <c r="L5177" t="str">
        <f t="shared" si="242"/>
        <v>4743GLENDEN</v>
      </c>
      <c r="M5177" t="s">
        <v>5801</v>
      </c>
    </row>
    <row r="5178" spans="1:13">
      <c r="A5178" t="s">
        <v>6070</v>
      </c>
      <c r="B5178" t="s">
        <v>6072</v>
      </c>
      <c r="C5178" t="s">
        <v>111</v>
      </c>
      <c r="D5178">
        <v>4</v>
      </c>
      <c r="E5178">
        <v>0</v>
      </c>
      <c r="F5178">
        <v>0</v>
      </c>
      <c r="H5178" t="s">
        <v>103</v>
      </c>
      <c r="I5178">
        <f t="shared" si="240"/>
        <v>0</v>
      </c>
      <c r="J5178">
        <f t="shared" si="241"/>
        <v>0</v>
      </c>
      <c r="L5178" t="str">
        <f t="shared" si="242"/>
        <v>4743SUTTOR</v>
      </c>
      <c r="M5178" t="s">
        <v>5801</v>
      </c>
    </row>
    <row r="5179" spans="1:13">
      <c r="A5179" t="s">
        <v>6073</v>
      </c>
      <c r="B5179" t="s">
        <v>4888</v>
      </c>
      <c r="C5179" t="s">
        <v>111</v>
      </c>
      <c r="D5179">
        <v>4</v>
      </c>
      <c r="E5179">
        <v>0</v>
      </c>
      <c r="F5179">
        <v>0</v>
      </c>
      <c r="H5179" t="s">
        <v>103</v>
      </c>
      <c r="I5179">
        <f t="shared" si="240"/>
        <v>0</v>
      </c>
      <c r="J5179">
        <f t="shared" si="241"/>
        <v>0</v>
      </c>
      <c r="L5179" t="str">
        <f t="shared" si="242"/>
        <v>4742BURTON</v>
      </c>
      <c r="M5179" t="s">
        <v>5801</v>
      </c>
    </row>
    <row r="5180" spans="1:13">
      <c r="A5180" t="s">
        <v>6073</v>
      </c>
      <c r="B5180" t="s">
        <v>6074</v>
      </c>
      <c r="C5180" t="s">
        <v>111</v>
      </c>
      <c r="D5180">
        <v>4</v>
      </c>
      <c r="E5180">
        <v>0</v>
      </c>
      <c r="F5180">
        <v>0</v>
      </c>
      <c r="H5180" t="s">
        <v>103</v>
      </c>
      <c r="I5180">
        <f t="shared" si="240"/>
        <v>0</v>
      </c>
      <c r="J5180">
        <f t="shared" si="241"/>
        <v>0</v>
      </c>
      <c r="L5180" t="str">
        <f t="shared" si="242"/>
        <v>4742EAGLEFIELD</v>
      </c>
      <c r="M5180" t="s">
        <v>5801</v>
      </c>
    </row>
    <row r="5181" spans="1:13">
      <c r="A5181" t="s">
        <v>6073</v>
      </c>
      <c r="B5181" t="s">
        <v>6075</v>
      </c>
      <c r="C5181" t="s">
        <v>111</v>
      </c>
      <c r="D5181">
        <v>4</v>
      </c>
      <c r="E5181">
        <v>0</v>
      </c>
      <c r="F5181">
        <v>0</v>
      </c>
      <c r="H5181" t="s">
        <v>103</v>
      </c>
      <c r="I5181">
        <f t="shared" si="240"/>
        <v>0</v>
      </c>
      <c r="J5181">
        <f t="shared" si="241"/>
        <v>0</v>
      </c>
      <c r="L5181" t="str">
        <f t="shared" si="242"/>
        <v>4742ELPHINSTONE</v>
      </c>
      <c r="M5181" t="s">
        <v>5801</v>
      </c>
    </row>
    <row r="5182" spans="1:13">
      <c r="A5182" t="s">
        <v>6073</v>
      </c>
      <c r="B5182" t="s">
        <v>6076</v>
      </c>
      <c r="C5182" t="s">
        <v>111</v>
      </c>
      <c r="D5182">
        <v>4</v>
      </c>
      <c r="E5182">
        <v>0</v>
      </c>
      <c r="F5182">
        <v>0</v>
      </c>
      <c r="H5182" t="s">
        <v>103</v>
      </c>
      <c r="I5182">
        <f t="shared" si="240"/>
        <v>0</v>
      </c>
      <c r="J5182">
        <f t="shared" si="241"/>
        <v>0</v>
      </c>
      <c r="L5182" t="str">
        <f t="shared" si="242"/>
        <v>4742HAIL CREEK</v>
      </c>
      <c r="M5182" t="s">
        <v>5801</v>
      </c>
    </row>
    <row r="5183" spans="1:13">
      <c r="A5183" t="s">
        <v>6073</v>
      </c>
      <c r="B5183" t="s">
        <v>6077</v>
      </c>
      <c r="C5183" t="s">
        <v>111</v>
      </c>
      <c r="D5183">
        <v>4</v>
      </c>
      <c r="E5183">
        <v>0</v>
      </c>
      <c r="F5183">
        <v>0</v>
      </c>
      <c r="H5183" t="s">
        <v>103</v>
      </c>
      <c r="I5183">
        <f t="shared" si="240"/>
        <v>0</v>
      </c>
      <c r="J5183">
        <f t="shared" si="241"/>
        <v>0</v>
      </c>
      <c r="L5183" t="str">
        <f t="shared" si="242"/>
        <v>4742KEMMIS</v>
      </c>
      <c r="M5183" t="s">
        <v>5801</v>
      </c>
    </row>
    <row r="5184" spans="1:13">
      <c r="A5184" t="s">
        <v>6073</v>
      </c>
      <c r="B5184" t="s">
        <v>6078</v>
      </c>
      <c r="C5184" t="s">
        <v>111</v>
      </c>
      <c r="D5184">
        <v>5</v>
      </c>
      <c r="E5184">
        <v>0</v>
      </c>
      <c r="F5184">
        <v>0</v>
      </c>
      <c r="H5184" t="s">
        <v>103</v>
      </c>
      <c r="I5184">
        <f t="shared" si="240"/>
        <v>0</v>
      </c>
      <c r="J5184">
        <f t="shared" si="241"/>
        <v>0</v>
      </c>
      <c r="L5184" t="str">
        <f t="shared" si="242"/>
        <v>4742MOUNT BRITTON</v>
      </c>
      <c r="M5184" t="s">
        <v>5801</v>
      </c>
    </row>
    <row r="5185" spans="1:13">
      <c r="A5185" t="s">
        <v>6073</v>
      </c>
      <c r="B5185" t="s">
        <v>6079</v>
      </c>
      <c r="C5185" t="s">
        <v>111</v>
      </c>
      <c r="D5185">
        <v>4</v>
      </c>
      <c r="E5185">
        <v>0</v>
      </c>
      <c r="F5185">
        <v>0</v>
      </c>
      <c r="H5185" t="s">
        <v>103</v>
      </c>
      <c r="I5185">
        <f t="shared" si="240"/>
        <v>0</v>
      </c>
      <c r="J5185">
        <f t="shared" si="241"/>
        <v>0</v>
      </c>
      <c r="L5185" t="str">
        <f t="shared" si="242"/>
        <v>4742MT BRITTON</v>
      </c>
      <c r="M5185" t="s">
        <v>5801</v>
      </c>
    </row>
    <row r="5186" spans="1:13">
      <c r="A5186" t="s">
        <v>6073</v>
      </c>
      <c r="B5186" t="s">
        <v>6080</v>
      </c>
      <c r="C5186" t="s">
        <v>111</v>
      </c>
      <c r="D5186">
        <v>4</v>
      </c>
      <c r="E5186">
        <v>0</v>
      </c>
      <c r="F5186">
        <v>0</v>
      </c>
      <c r="H5186" t="s">
        <v>103</v>
      </c>
      <c r="I5186">
        <f t="shared" ref="I5186:I5249" si="243">IF(ISERROR(VLOOKUP(A5186,SelPostCode,1,FALSE)),0,1)</f>
        <v>0</v>
      </c>
      <c r="J5186">
        <f t="shared" ref="J5186:J5249" si="244">IF(I5186=0,0,IF(ISERROR(VLOOKUP(B5186,SelSuburb,1,FALSE)),0,1))</f>
        <v>0</v>
      </c>
      <c r="L5186" t="str">
        <f t="shared" ref="L5186:L5249" si="245">CONCATENATE(A5186,B5186)</f>
        <v>4742NEBO</v>
      </c>
      <c r="M5186" t="s">
        <v>5801</v>
      </c>
    </row>
    <row r="5187" spans="1:13">
      <c r="A5187" t="s">
        <v>6073</v>
      </c>
      <c r="B5187" t="s">
        <v>6081</v>
      </c>
      <c r="C5187" t="s">
        <v>111</v>
      </c>
      <c r="D5187">
        <v>4</v>
      </c>
      <c r="E5187">
        <v>0</v>
      </c>
      <c r="F5187">
        <v>0</v>
      </c>
      <c r="H5187" t="s">
        <v>103</v>
      </c>
      <c r="I5187">
        <f t="shared" si="243"/>
        <v>0</v>
      </c>
      <c r="J5187">
        <f t="shared" si="244"/>
        <v>0</v>
      </c>
      <c r="L5187" t="str">
        <f t="shared" si="245"/>
        <v>4742OXFORD</v>
      </c>
      <c r="M5187" t="s">
        <v>5801</v>
      </c>
    </row>
    <row r="5188" spans="1:13">
      <c r="A5188" t="s">
        <v>6073</v>
      </c>
      <c r="B5188" t="s">
        <v>6082</v>
      </c>
      <c r="C5188" t="s">
        <v>111</v>
      </c>
      <c r="D5188">
        <v>4</v>
      </c>
      <c r="E5188">
        <v>0</v>
      </c>
      <c r="F5188">
        <v>0</v>
      </c>
      <c r="H5188" t="s">
        <v>103</v>
      </c>
      <c r="I5188">
        <f t="shared" si="243"/>
        <v>0</v>
      </c>
      <c r="J5188">
        <f t="shared" si="244"/>
        <v>0</v>
      </c>
      <c r="L5188" t="str">
        <f t="shared" si="245"/>
        <v>4742STRATHFIELD</v>
      </c>
      <c r="M5188" t="s">
        <v>5801</v>
      </c>
    </row>
    <row r="5189" spans="1:13">
      <c r="A5189" t="s">
        <v>6073</v>
      </c>
      <c r="B5189" t="s">
        <v>6083</v>
      </c>
      <c r="C5189" t="s">
        <v>111</v>
      </c>
      <c r="D5189">
        <v>4</v>
      </c>
      <c r="E5189">
        <v>0</v>
      </c>
      <c r="F5189">
        <v>0</v>
      </c>
      <c r="H5189" t="s">
        <v>103</v>
      </c>
      <c r="I5189">
        <f t="shared" si="243"/>
        <v>0</v>
      </c>
      <c r="J5189">
        <f t="shared" si="244"/>
        <v>0</v>
      </c>
      <c r="L5189" t="str">
        <f t="shared" si="245"/>
        <v>4742TURRAWULLA</v>
      </c>
      <c r="M5189" t="s">
        <v>5801</v>
      </c>
    </row>
    <row r="5190" spans="1:13">
      <c r="A5190" t="s">
        <v>6073</v>
      </c>
      <c r="B5190" t="s">
        <v>6084</v>
      </c>
      <c r="C5190" t="s">
        <v>111</v>
      </c>
      <c r="D5190">
        <v>4</v>
      </c>
      <c r="E5190">
        <v>0</v>
      </c>
      <c r="F5190">
        <v>0</v>
      </c>
      <c r="H5190" t="s">
        <v>103</v>
      </c>
      <c r="I5190">
        <f t="shared" si="243"/>
        <v>0</v>
      </c>
      <c r="J5190">
        <f t="shared" si="244"/>
        <v>0</v>
      </c>
      <c r="L5190" t="str">
        <f t="shared" si="245"/>
        <v>4742VALKYRIE</v>
      </c>
      <c r="M5190" t="s">
        <v>5801</v>
      </c>
    </row>
    <row r="5191" spans="1:13">
      <c r="A5191" t="s">
        <v>6085</v>
      </c>
      <c r="B5191" t="s">
        <v>6086</v>
      </c>
      <c r="C5191" t="s">
        <v>111</v>
      </c>
      <c r="D5191">
        <v>4</v>
      </c>
      <c r="E5191">
        <v>0</v>
      </c>
      <c r="F5191">
        <v>0</v>
      </c>
      <c r="H5191" t="s">
        <v>103</v>
      </c>
      <c r="I5191">
        <f t="shared" si="243"/>
        <v>0</v>
      </c>
      <c r="J5191">
        <f t="shared" si="244"/>
        <v>0</v>
      </c>
      <c r="L5191" t="str">
        <f t="shared" si="245"/>
        <v>4741BALL BAY</v>
      </c>
      <c r="M5191" t="s">
        <v>5801</v>
      </c>
    </row>
    <row r="5192" spans="1:13">
      <c r="A5192" t="s">
        <v>6085</v>
      </c>
      <c r="B5192" t="s">
        <v>6087</v>
      </c>
      <c r="C5192" t="s">
        <v>111</v>
      </c>
      <c r="D5192">
        <v>4</v>
      </c>
      <c r="E5192">
        <v>0</v>
      </c>
      <c r="F5192">
        <v>0</v>
      </c>
      <c r="H5192" t="s">
        <v>103</v>
      </c>
      <c r="I5192">
        <f t="shared" si="243"/>
        <v>0</v>
      </c>
      <c r="J5192">
        <f t="shared" si="244"/>
        <v>0</v>
      </c>
      <c r="L5192" t="str">
        <f t="shared" si="245"/>
        <v>4741BRIGHTLY</v>
      </c>
      <c r="M5192" t="s">
        <v>5801</v>
      </c>
    </row>
    <row r="5193" spans="1:13">
      <c r="A5193" t="s">
        <v>6085</v>
      </c>
      <c r="B5193" t="s">
        <v>6088</v>
      </c>
      <c r="C5193" t="s">
        <v>111</v>
      </c>
      <c r="D5193">
        <v>4</v>
      </c>
      <c r="E5193">
        <v>0</v>
      </c>
      <c r="F5193">
        <v>0</v>
      </c>
      <c r="H5193" t="s">
        <v>103</v>
      </c>
      <c r="I5193">
        <f t="shared" si="243"/>
        <v>0</v>
      </c>
      <c r="J5193">
        <f t="shared" si="244"/>
        <v>0</v>
      </c>
      <c r="L5193" t="str">
        <f t="shared" si="245"/>
        <v>4741CLAIRVIEW</v>
      </c>
      <c r="M5193" t="s">
        <v>5801</v>
      </c>
    </row>
    <row r="5194" spans="1:13">
      <c r="A5194" t="s">
        <v>6085</v>
      </c>
      <c r="B5194" t="s">
        <v>6089</v>
      </c>
      <c r="C5194" t="s">
        <v>111</v>
      </c>
      <c r="D5194">
        <v>4</v>
      </c>
      <c r="E5194">
        <v>0</v>
      </c>
      <c r="F5194">
        <v>0</v>
      </c>
      <c r="H5194" t="s">
        <v>103</v>
      </c>
      <c r="I5194">
        <f t="shared" si="243"/>
        <v>0</v>
      </c>
      <c r="J5194">
        <f t="shared" si="244"/>
        <v>0</v>
      </c>
      <c r="L5194" t="str">
        <f t="shared" si="245"/>
        <v>4741COPPABELLA</v>
      </c>
      <c r="M5194" t="s">
        <v>5801</v>
      </c>
    </row>
    <row r="5195" spans="1:13">
      <c r="A5195" t="s">
        <v>6085</v>
      </c>
      <c r="B5195" t="s">
        <v>6090</v>
      </c>
      <c r="C5195" t="s">
        <v>111</v>
      </c>
      <c r="D5195">
        <v>4</v>
      </c>
      <c r="E5195">
        <v>0</v>
      </c>
      <c r="F5195">
        <v>0</v>
      </c>
      <c r="H5195" t="s">
        <v>103</v>
      </c>
      <c r="I5195">
        <f t="shared" si="243"/>
        <v>0</v>
      </c>
      <c r="J5195">
        <f t="shared" si="244"/>
        <v>0</v>
      </c>
      <c r="L5195" t="str">
        <f t="shared" si="245"/>
        <v>4741EPSOM</v>
      </c>
      <c r="M5195" t="s">
        <v>5801</v>
      </c>
    </row>
    <row r="5196" spans="1:13">
      <c r="A5196" t="s">
        <v>6085</v>
      </c>
      <c r="B5196" t="s">
        <v>6091</v>
      </c>
      <c r="C5196" t="s">
        <v>111</v>
      </c>
      <c r="D5196">
        <v>4</v>
      </c>
      <c r="E5196">
        <v>0</v>
      </c>
      <c r="F5196">
        <v>0</v>
      </c>
      <c r="H5196" t="s">
        <v>103</v>
      </c>
      <c r="I5196">
        <f t="shared" si="243"/>
        <v>0</v>
      </c>
      <c r="J5196">
        <f t="shared" si="244"/>
        <v>0</v>
      </c>
      <c r="L5196" t="str">
        <f t="shared" si="245"/>
        <v>4741ETON</v>
      </c>
      <c r="M5196" t="s">
        <v>5801</v>
      </c>
    </row>
    <row r="5197" spans="1:13">
      <c r="A5197" t="s">
        <v>6085</v>
      </c>
      <c r="B5197" t="s">
        <v>6092</v>
      </c>
      <c r="C5197" t="s">
        <v>111</v>
      </c>
      <c r="D5197">
        <v>4</v>
      </c>
      <c r="E5197">
        <v>0</v>
      </c>
      <c r="F5197">
        <v>0</v>
      </c>
      <c r="H5197" t="s">
        <v>103</v>
      </c>
      <c r="I5197">
        <f t="shared" si="243"/>
        <v>0</v>
      </c>
      <c r="J5197">
        <f t="shared" si="244"/>
        <v>0</v>
      </c>
      <c r="L5197" t="str">
        <f t="shared" si="245"/>
        <v>4741ETON NORTH</v>
      </c>
      <c r="M5197" t="s">
        <v>5801</v>
      </c>
    </row>
    <row r="5198" spans="1:13">
      <c r="A5198" t="s">
        <v>6085</v>
      </c>
      <c r="B5198" t="s">
        <v>6093</v>
      </c>
      <c r="C5198" t="s">
        <v>111</v>
      </c>
      <c r="D5198">
        <v>4</v>
      </c>
      <c r="E5198">
        <v>0</v>
      </c>
      <c r="F5198">
        <v>0</v>
      </c>
      <c r="H5198" t="s">
        <v>103</v>
      </c>
      <c r="I5198">
        <f t="shared" si="243"/>
        <v>0</v>
      </c>
      <c r="J5198">
        <f t="shared" si="244"/>
        <v>0</v>
      </c>
      <c r="L5198" t="str">
        <f t="shared" si="245"/>
        <v>4741EUNGELLA HINTERLAND</v>
      </c>
      <c r="M5198" t="s">
        <v>5801</v>
      </c>
    </row>
    <row r="5199" spans="1:13">
      <c r="A5199" t="s">
        <v>6085</v>
      </c>
      <c r="B5199" t="s">
        <v>6094</v>
      </c>
      <c r="C5199" t="s">
        <v>111</v>
      </c>
      <c r="D5199">
        <v>4</v>
      </c>
      <c r="E5199">
        <v>0</v>
      </c>
      <c r="F5199">
        <v>0</v>
      </c>
      <c r="H5199" t="s">
        <v>103</v>
      </c>
      <c r="I5199">
        <f t="shared" si="243"/>
        <v>0</v>
      </c>
      <c r="J5199">
        <f t="shared" si="244"/>
        <v>0</v>
      </c>
      <c r="L5199" t="str">
        <f t="shared" si="245"/>
        <v>4741FARLEIGH</v>
      </c>
      <c r="M5199" t="s">
        <v>5801</v>
      </c>
    </row>
    <row r="5200" spans="1:13">
      <c r="A5200" t="s">
        <v>6085</v>
      </c>
      <c r="B5200" t="s">
        <v>6095</v>
      </c>
      <c r="C5200" t="s">
        <v>111</v>
      </c>
      <c r="D5200">
        <v>4</v>
      </c>
      <c r="E5200">
        <v>0</v>
      </c>
      <c r="F5200">
        <v>0</v>
      </c>
      <c r="H5200" t="s">
        <v>103</v>
      </c>
      <c r="I5200">
        <f t="shared" si="243"/>
        <v>0</v>
      </c>
      <c r="J5200">
        <f t="shared" si="244"/>
        <v>0</v>
      </c>
      <c r="L5200" t="str">
        <f t="shared" si="245"/>
        <v>4741FLAGGY ROCK</v>
      </c>
      <c r="M5200" t="s">
        <v>5801</v>
      </c>
    </row>
    <row r="5201" spans="1:13">
      <c r="A5201" t="s">
        <v>6085</v>
      </c>
      <c r="B5201" t="s">
        <v>6096</v>
      </c>
      <c r="C5201" t="s">
        <v>111</v>
      </c>
      <c r="D5201">
        <v>4</v>
      </c>
      <c r="E5201">
        <v>0</v>
      </c>
      <c r="F5201">
        <v>0</v>
      </c>
      <c r="H5201" t="s">
        <v>103</v>
      </c>
      <c r="I5201">
        <f t="shared" si="243"/>
        <v>0</v>
      </c>
      <c r="J5201">
        <f t="shared" si="244"/>
        <v>0</v>
      </c>
      <c r="L5201" t="str">
        <f t="shared" si="245"/>
        <v>4741GARGETT</v>
      </c>
      <c r="M5201" t="s">
        <v>5801</v>
      </c>
    </row>
    <row r="5202" spans="1:13">
      <c r="A5202" t="s">
        <v>6085</v>
      </c>
      <c r="B5202" t="s">
        <v>3963</v>
      </c>
      <c r="C5202" t="s">
        <v>111</v>
      </c>
      <c r="D5202">
        <v>4</v>
      </c>
      <c r="E5202">
        <v>0</v>
      </c>
      <c r="F5202">
        <v>0</v>
      </c>
      <c r="H5202" t="s">
        <v>103</v>
      </c>
      <c r="I5202">
        <f t="shared" si="243"/>
        <v>0</v>
      </c>
      <c r="J5202">
        <f t="shared" si="244"/>
        <v>0</v>
      </c>
      <c r="L5202" t="str">
        <f t="shared" si="245"/>
        <v>4741HAMPDEN</v>
      </c>
      <c r="M5202" t="s">
        <v>5801</v>
      </c>
    </row>
    <row r="5203" spans="1:13">
      <c r="A5203" t="s">
        <v>6085</v>
      </c>
      <c r="B5203" t="s">
        <v>6097</v>
      </c>
      <c r="C5203" t="s">
        <v>111</v>
      </c>
      <c r="D5203">
        <v>4</v>
      </c>
      <c r="E5203">
        <v>0</v>
      </c>
      <c r="F5203">
        <v>0</v>
      </c>
      <c r="H5203" t="s">
        <v>103</v>
      </c>
      <c r="I5203">
        <f t="shared" si="243"/>
        <v>0</v>
      </c>
      <c r="J5203">
        <f t="shared" si="244"/>
        <v>0</v>
      </c>
      <c r="L5203" t="str">
        <f t="shared" si="245"/>
        <v>4741HAZLEDEAN</v>
      </c>
      <c r="M5203" t="s">
        <v>5801</v>
      </c>
    </row>
    <row r="5204" spans="1:13">
      <c r="A5204" t="s">
        <v>6085</v>
      </c>
      <c r="B5204" t="s">
        <v>6098</v>
      </c>
      <c r="C5204" t="s">
        <v>111</v>
      </c>
      <c r="D5204">
        <v>5</v>
      </c>
      <c r="E5204">
        <v>0</v>
      </c>
      <c r="F5204">
        <v>0</v>
      </c>
      <c r="H5204" t="s">
        <v>103</v>
      </c>
      <c r="I5204">
        <f t="shared" si="243"/>
        <v>0</v>
      </c>
      <c r="J5204">
        <f t="shared" si="244"/>
        <v>0</v>
      </c>
      <c r="L5204" t="str">
        <f t="shared" si="245"/>
        <v>4741HOOK ISLAND</v>
      </c>
      <c r="M5204" t="s">
        <v>5801</v>
      </c>
    </row>
    <row r="5205" spans="1:13">
      <c r="A5205" t="s">
        <v>6085</v>
      </c>
      <c r="B5205" t="s">
        <v>6099</v>
      </c>
      <c r="C5205" t="s">
        <v>111</v>
      </c>
      <c r="D5205">
        <v>4</v>
      </c>
      <c r="E5205">
        <v>0</v>
      </c>
      <c r="F5205">
        <v>0</v>
      </c>
      <c r="H5205" t="s">
        <v>103</v>
      </c>
      <c r="I5205">
        <f t="shared" si="243"/>
        <v>0</v>
      </c>
      <c r="J5205">
        <f t="shared" si="244"/>
        <v>0</v>
      </c>
      <c r="L5205" t="str">
        <f t="shared" si="245"/>
        <v>4741KALARKA</v>
      </c>
      <c r="M5205" t="s">
        <v>5801</v>
      </c>
    </row>
    <row r="5206" spans="1:13">
      <c r="A5206" t="s">
        <v>6085</v>
      </c>
      <c r="B5206" t="s">
        <v>6100</v>
      </c>
      <c r="C5206" t="s">
        <v>111</v>
      </c>
      <c r="D5206">
        <v>4</v>
      </c>
      <c r="E5206">
        <v>0</v>
      </c>
      <c r="F5206">
        <v>0</v>
      </c>
      <c r="H5206" t="s">
        <v>103</v>
      </c>
      <c r="I5206">
        <f t="shared" si="243"/>
        <v>0</v>
      </c>
      <c r="J5206">
        <f t="shared" si="244"/>
        <v>0</v>
      </c>
      <c r="L5206" t="str">
        <f t="shared" si="245"/>
        <v>4741KINCHANT DAM</v>
      </c>
      <c r="M5206" t="s">
        <v>5801</v>
      </c>
    </row>
    <row r="5207" spans="1:13">
      <c r="A5207" t="s">
        <v>6085</v>
      </c>
      <c r="B5207" t="s">
        <v>6101</v>
      </c>
      <c r="C5207" t="s">
        <v>111</v>
      </c>
      <c r="D5207">
        <v>4</v>
      </c>
      <c r="E5207">
        <v>0</v>
      </c>
      <c r="F5207">
        <v>0</v>
      </c>
      <c r="H5207" t="s">
        <v>103</v>
      </c>
      <c r="I5207">
        <f t="shared" si="243"/>
        <v>0</v>
      </c>
      <c r="J5207">
        <f t="shared" si="244"/>
        <v>0</v>
      </c>
      <c r="L5207" t="str">
        <f t="shared" si="245"/>
        <v>4741KUTTABUL</v>
      </c>
      <c r="M5207" t="s">
        <v>5801</v>
      </c>
    </row>
    <row r="5208" spans="1:13">
      <c r="A5208" t="s">
        <v>6085</v>
      </c>
      <c r="B5208" t="s">
        <v>6102</v>
      </c>
      <c r="C5208" t="s">
        <v>111</v>
      </c>
      <c r="D5208">
        <v>5</v>
      </c>
      <c r="E5208">
        <v>0</v>
      </c>
      <c r="F5208">
        <v>0</v>
      </c>
      <c r="H5208" t="s">
        <v>103</v>
      </c>
      <c r="I5208">
        <f t="shared" si="243"/>
        <v>0</v>
      </c>
      <c r="J5208">
        <f t="shared" si="244"/>
        <v>0</v>
      </c>
      <c r="L5208" t="str">
        <f t="shared" si="245"/>
        <v>4741LONG ISLAND</v>
      </c>
      <c r="M5208" t="s">
        <v>5801</v>
      </c>
    </row>
    <row r="5209" spans="1:13">
      <c r="A5209" t="s">
        <v>6085</v>
      </c>
      <c r="B5209" t="s">
        <v>6103</v>
      </c>
      <c r="C5209" t="s">
        <v>111</v>
      </c>
      <c r="D5209">
        <v>4</v>
      </c>
      <c r="E5209">
        <v>0</v>
      </c>
      <c r="F5209">
        <v>0</v>
      </c>
      <c r="H5209" t="s">
        <v>103</v>
      </c>
      <c r="I5209">
        <f t="shared" si="243"/>
        <v>0</v>
      </c>
      <c r="J5209">
        <f t="shared" si="244"/>
        <v>0</v>
      </c>
      <c r="L5209" t="str">
        <f t="shared" si="245"/>
        <v>4741MOUNT CHARLTON</v>
      </c>
      <c r="M5209" t="s">
        <v>5801</v>
      </c>
    </row>
    <row r="5210" spans="1:13">
      <c r="A5210" t="s">
        <v>6085</v>
      </c>
      <c r="B5210" t="s">
        <v>6104</v>
      </c>
      <c r="C5210" t="s">
        <v>111</v>
      </c>
      <c r="D5210">
        <v>4</v>
      </c>
      <c r="E5210">
        <v>0</v>
      </c>
      <c r="F5210">
        <v>0</v>
      </c>
      <c r="H5210" t="s">
        <v>103</v>
      </c>
      <c r="I5210">
        <f t="shared" si="243"/>
        <v>0</v>
      </c>
      <c r="J5210">
        <f t="shared" si="244"/>
        <v>0</v>
      </c>
      <c r="L5210" t="str">
        <f t="shared" si="245"/>
        <v>4741MOUNT OSSA</v>
      </c>
      <c r="M5210" t="s">
        <v>5801</v>
      </c>
    </row>
    <row r="5211" spans="1:13">
      <c r="A5211" t="s">
        <v>6085</v>
      </c>
      <c r="B5211" t="s">
        <v>6105</v>
      </c>
      <c r="C5211" t="s">
        <v>111</v>
      </c>
      <c r="D5211">
        <v>4</v>
      </c>
      <c r="E5211">
        <v>0</v>
      </c>
      <c r="F5211">
        <v>0</v>
      </c>
      <c r="H5211" t="s">
        <v>103</v>
      </c>
      <c r="I5211">
        <f t="shared" si="243"/>
        <v>0</v>
      </c>
      <c r="J5211">
        <f t="shared" si="244"/>
        <v>0</v>
      </c>
      <c r="L5211" t="str">
        <f t="shared" si="245"/>
        <v>4741MOUNT PELION</v>
      </c>
      <c r="M5211" t="s">
        <v>5801</v>
      </c>
    </row>
    <row r="5212" spans="1:13">
      <c r="A5212" t="s">
        <v>6085</v>
      </c>
      <c r="B5212" t="s">
        <v>6106</v>
      </c>
      <c r="C5212" t="s">
        <v>111</v>
      </c>
      <c r="D5212">
        <v>4</v>
      </c>
      <c r="E5212">
        <v>0</v>
      </c>
      <c r="F5212">
        <v>0</v>
      </c>
      <c r="H5212" t="s">
        <v>103</v>
      </c>
      <c r="I5212">
        <f t="shared" si="243"/>
        <v>0</v>
      </c>
      <c r="J5212">
        <f t="shared" si="244"/>
        <v>0</v>
      </c>
      <c r="L5212" t="str">
        <f t="shared" si="245"/>
        <v>4741NORTH ETON</v>
      </c>
      <c r="M5212" t="s">
        <v>5801</v>
      </c>
    </row>
    <row r="5213" spans="1:13">
      <c r="A5213" t="s">
        <v>6085</v>
      </c>
      <c r="B5213" t="s">
        <v>6107</v>
      </c>
      <c r="C5213" t="s">
        <v>111</v>
      </c>
      <c r="D5213">
        <v>4</v>
      </c>
      <c r="E5213">
        <v>0</v>
      </c>
      <c r="F5213">
        <v>0</v>
      </c>
      <c r="H5213" t="s">
        <v>103</v>
      </c>
      <c r="I5213">
        <f t="shared" si="243"/>
        <v>0</v>
      </c>
      <c r="J5213">
        <f t="shared" si="244"/>
        <v>0</v>
      </c>
      <c r="L5213" t="str">
        <f t="shared" si="245"/>
        <v>4741OAKENDEN</v>
      </c>
      <c r="M5213" t="s">
        <v>5801</v>
      </c>
    </row>
    <row r="5214" spans="1:13">
      <c r="A5214" t="s">
        <v>6085</v>
      </c>
      <c r="B5214" t="s">
        <v>6108</v>
      </c>
      <c r="C5214" t="s">
        <v>111</v>
      </c>
      <c r="D5214">
        <v>4</v>
      </c>
      <c r="E5214">
        <v>0</v>
      </c>
      <c r="F5214">
        <v>0</v>
      </c>
      <c r="H5214" t="s">
        <v>103</v>
      </c>
      <c r="I5214">
        <f t="shared" si="243"/>
        <v>0</v>
      </c>
      <c r="J5214">
        <f t="shared" si="244"/>
        <v>0</v>
      </c>
      <c r="L5214" t="str">
        <f t="shared" si="245"/>
        <v>4741ORKABIE</v>
      </c>
      <c r="M5214" t="s">
        <v>5801</v>
      </c>
    </row>
    <row r="5215" spans="1:13">
      <c r="A5215" t="s">
        <v>6085</v>
      </c>
      <c r="B5215" t="s">
        <v>6109</v>
      </c>
      <c r="C5215" t="s">
        <v>111</v>
      </c>
      <c r="D5215">
        <v>4</v>
      </c>
      <c r="E5215">
        <v>0</v>
      </c>
      <c r="F5215">
        <v>0</v>
      </c>
      <c r="H5215" t="s">
        <v>103</v>
      </c>
      <c r="I5215">
        <f t="shared" si="243"/>
        <v>0</v>
      </c>
      <c r="J5215">
        <f t="shared" si="244"/>
        <v>0</v>
      </c>
      <c r="L5215" t="str">
        <f t="shared" si="245"/>
        <v>4741OWENS CREEK</v>
      </c>
      <c r="M5215" t="s">
        <v>5801</v>
      </c>
    </row>
    <row r="5216" spans="1:13">
      <c r="A5216" t="s">
        <v>6085</v>
      </c>
      <c r="B5216" t="s">
        <v>6110</v>
      </c>
      <c r="C5216" t="s">
        <v>111</v>
      </c>
      <c r="D5216">
        <v>4</v>
      </c>
      <c r="E5216">
        <v>0</v>
      </c>
      <c r="F5216">
        <v>0</v>
      </c>
      <c r="H5216" t="s">
        <v>103</v>
      </c>
      <c r="I5216">
        <f t="shared" si="243"/>
        <v>0</v>
      </c>
      <c r="J5216">
        <f t="shared" si="244"/>
        <v>0</v>
      </c>
      <c r="L5216" t="str">
        <f t="shared" si="245"/>
        <v>4741PINNACLE</v>
      </c>
      <c r="M5216" t="s">
        <v>5801</v>
      </c>
    </row>
    <row r="5217" spans="1:13">
      <c r="A5217" t="s">
        <v>6085</v>
      </c>
      <c r="B5217" t="s">
        <v>6111</v>
      </c>
      <c r="C5217" t="s">
        <v>111</v>
      </c>
      <c r="D5217">
        <v>4</v>
      </c>
      <c r="E5217">
        <v>0</v>
      </c>
      <c r="F5217">
        <v>0</v>
      </c>
      <c r="H5217" t="s">
        <v>103</v>
      </c>
      <c r="I5217">
        <f t="shared" si="243"/>
        <v>0</v>
      </c>
      <c r="J5217">
        <f t="shared" si="244"/>
        <v>0</v>
      </c>
      <c r="L5217" t="str">
        <f t="shared" si="245"/>
        <v>4741PLEYSTOWE</v>
      </c>
      <c r="M5217" t="s">
        <v>5801</v>
      </c>
    </row>
    <row r="5218" spans="1:13">
      <c r="A5218" t="s">
        <v>6085</v>
      </c>
      <c r="B5218" t="s">
        <v>6112</v>
      </c>
      <c r="C5218" t="s">
        <v>111</v>
      </c>
      <c r="D5218">
        <v>4</v>
      </c>
      <c r="E5218">
        <v>0</v>
      </c>
      <c r="F5218">
        <v>0</v>
      </c>
      <c r="H5218" t="s">
        <v>103</v>
      </c>
      <c r="I5218">
        <f t="shared" si="243"/>
        <v>0</v>
      </c>
      <c r="J5218">
        <f t="shared" si="244"/>
        <v>0</v>
      </c>
      <c r="L5218" t="str">
        <f t="shared" si="245"/>
        <v>4741SEAFORTH</v>
      </c>
      <c r="M5218" t="s">
        <v>5801</v>
      </c>
    </row>
    <row r="5219" spans="1:13">
      <c r="A5219" t="s">
        <v>6085</v>
      </c>
      <c r="B5219" t="s">
        <v>6113</v>
      </c>
      <c r="C5219" t="s">
        <v>111</v>
      </c>
      <c r="D5219">
        <v>4</v>
      </c>
      <c r="E5219">
        <v>0</v>
      </c>
      <c r="F5219">
        <v>0</v>
      </c>
      <c r="H5219" t="s">
        <v>103</v>
      </c>
      <c r="I5219">
        <f t="shared" si="243"/>
        <v>0</v>
      </c>
      <c r="J5219">
        <f t="shared" si="244"/>
        <v>0</v>
      </c>
      <c r="L5219" t="str">
        <f t="shared" si="245"/>
        <v>4741SOUTH MOLLE</v>
      </c>
      <c r="M5219" t="s">
        <v>5801</v>
      </c>
    </row>
    <row r="5220" spans="1:13">
      <c r="A5220" t="s">
        <v>6085</v>
      </c>
      <c r="B5220" t="s">
        <v>6114</v>
      </c>
      <c r="C5220" t="s">
        <v>111</v>
      </c>
      <c r="D5220">
        <v>4</v>
      </c>
      <c r="E5220">
        <v>0</v>
      </c>
      <c r="F5220">
        <v>0</v>
      </c>
      <c r="H5220" t="s">
        <v>103</v>
      </c>
      <c r="I5220">
        <f t="shared" si="243"/>
        <v>0</v>
      </c>
      <c r="J5220">
        <f t="shared" si="244"/>
        <v>0</v>
      </c>
      <c r="L5220" t="str">
        <f t="shared" si="245"/>
        <v>4741YALBOROO</v>
      </c>
      <c r="M5220" t="s">
        <v>5801</v>
      </c>
    </row>
    <row r="5221" spans="1:13">
      <c r="A5221" t="s">
        <v>6115</v>
      </c>
      <c r="B5221" t="s">
        <v>6116</v>
      </c>
      <c r="C5221" t="s">
        <v>111</v>
      </c>
      <c r="D5221">
        <v>1</v>
      </c>
      <c r="E5221">
        <v>0</v>
      </c>
      <c r="F5221">
        <v>2</v>
      </c>
      <c r="H5221" t="s">
        <v>103</v>
      </c>
      <c r="I5221">
        <f t="shared" si="243"/>
        <v>0</v>
      </c>
      <c r="J5221">
        <f t="shared" si="244"/>
        <v>0</v>
      </c>
      <c r="L5221" t="str">
        <f t="shared" si="245"/>
        <v>4740ALEXANDRA</v>
      </c>
      <c r="M5221" t="s">
        <v>5801</v>
      </c>
    </row>
    <row r="5222" spans="1:13">
      <c r="A5222" t="s">
        <v>6115</v>
      </c>
      <c r="B5222" t="s">
        <v>6117</v>
      </c>
      <c r="C5222" t="s">
        <v>111</v>
      </c>
      <c r="D5222">
        <v>3</v>
      </c>
      <c r="E5222">
        <v>0</v>
      </c>
      <c r="F5222">
        <v>0</v>
      </c>
      <c r="H5222" t="s">
        <v>103</v>
      </c>
      <c r="I5222">
        <f t="shared" si="243"/>
        <v>0</v>
      </c>
      <c r="J5222">
        <f t="shared" si="244"/>
        <v>0</v>
      </c>
      <c r="L5222" t="str">
        <f t="shared" si="245"/>
        <v>4740ALLIGATOR CREEK</v>
      </c>
      <c r="M5222" t="s">
        <v>5801</v>
      </c>
    </row>
    <row r="5223" spans="1:13">
      <c r="A5223" t="s">
        <v>6115</v>
      </c>
      <c r="B5223" t="s">
        <v>6118</v>
      </c>
      <c r="C5223" t="s">
        <v>111</v>
      </c>
      <c r="D5223">
        <v>1</v>
      </c>
      <c r="E5223">
        <v>0</v>
      </c>
      <c r="F5223">
        <v>2</v>
      </c>
      <c r="H5223" t="s">
        <v>103</v>
      </c>
      <c r="I5223">
        <f t="shared" si="243"/>
        <v>0</v>
      </c>
      <c r="J5223">
        <f t="shared" si="244"/>
        <v>0</v>
      </c>
      <c r="L5223" t="str">
        <f t="shared" si="245"/>
        <v>4740ANDERGROVE</v>
      </c>
      <c r="M5223" t="s">
        <v>5801</v>
      </c>
    </row>
    <row r="5224" spans="1:13">
      <c r="A5224" t="s">
        <v>6115</v>
      </c>
      <c r="B5224" t="s">
        <v>6119</v>
      </c>
      <c r="C5224" t="s">
        <v>111</v>
      </c>
      <c r="D5224">
        <v>1</v>
      </c>
      <c r="E5224">
        <v>0</v>
      </c>
      <c r="F5224">
        <v>2</v>
      </c>
      <c r="H5224" t="s">
        <v>103</v>
      </c>
      <c r="I5224">
        <f t="shared" si="243"/>
        <v>0</v>
      </c>
      <c r="J5224">
        <f t="shared" si="244"/>
        <v>0</v>
      </c>
      <c r="L5224" t="str">
        <f t="shared" si="245"/>
        <v>4740BAKERS CREEK</v>
      </c>
      <c r="M5224" t="s">
        <v>5801</v>
      </c>
    </row>
    <row r="5225" spans="1:13">
      <c r="A5225" t="s">
        <v>6115</v>
      </c>
      <c r="B5225" t="s">
        <v>6120</v>
      </c>
      <c r="C5225" t="s">
        <v>111</v>
      </c>
      <c r="D5225">
        <v>1</v>
      </c>
      <c r="E5225">
        <v>0</v>
      </c>
      <c r="F5225">
        <v>2</v>
      </c>
      <c r="H5225" t="s">
        <v>103</v>
      </c>
      <c r="I5225">
        <f t="shared" si="243"/>
        <v>0</v>
      </c>
      <c r="J5225">
        <f t="shared" si="244"/>
        <v>0</v>
      </c>
      <c r="L5225" t="str">
        <f t="shared" si="245"/>
        <v>4740BALBERRA</v>
      </c>
      <c r="M5225" t="s">
        <v>5801</v>
      </c>
    </row>
    <row r="5226" spans="1:13">
      <c r="A5226" t="s">
        <v>6115</v>
      </c>
      <c r="B5226" t="s">
        <v>6121</v>
      </c>
      <c r="C5226" t="s">
        <v>111</v>
      </c>
      <c r="D5226">
        <v>1</v>
      </c>
      <c r="E5226">
        <v>0</v>
      </c>
      <c r="F5226">
        <v>2</v>
      </c>
      <c r="H5226" t="s">
        <v>103</v>
      </c>
      <c r="I5226">
        <f t="shared" si="243"/>
        <v>0</v>
      </c>
      <c r="J5226">
        <f t="shared" si="244"/>
        <v>0</v>
      </c>
      <c r="L5226" t="str">
        <f t="shared" si="245"/>
        <v>4740BALNAGOWAN</v>
      </c>
      <c r="M5226" t="s">
        <v>5801</v>
      </c>
    </row>
    <row r="5227" spans="1:13">
      <c r="A5227" t="s">
        <v>6115</v>
      </c>
      <c r="B5227" t="s">
        <v>450</v>
      </c>
      <c r="C5227" t="s">
        <v>111</v>
      </c>
      <c r="D5227">
        <v>1</v>
      </c>
      <c r="E5227">
        <v>0</v>
      </c>
      <c r="F5227">
        <v>2</v>
      </c>
      <c r="H5227" t="s">
        <v>103</v>
      </c>
      <c r="I5227">
        <f t="shared" si="243"/>
        <v>0</v>
      </c>
      <c r="J5227">
        <f t="shared" si="244"/>
        <v>0</v>
      </c>
      <c r="L5227" t="str">
        <f t="shared" si="245"/>
        <v>4740BEACONSFIELD</v>
      </c>
      <c r="M5227" t="s">
        <v>5801</v>
      </c>
    </row>
    <row r="5228" spans="1:13">
      <c r="A5228" t="s">
        <v>6115</v>
      </c>
      <c r="B5228" t="s">
        <v>6122</v>
      </c>
      <c r="C5228" t="s">
        <v>111</v>
      </c>
      <c r="D5228">
        <v>4</v>
      </c>
      <c r="E5228">
        <v>0</v>
      </c>
      <c r="F5228">
        <v>0</v>
      </c>
      <c r="H5228" t="s">
        <v>103</v>
      </c>
      <c r="I5228">
        <f t="shared" si="243"/>
        <v>0</v>
      </c>
      <c r="J5228">
        <f t="shared" si="244"/>
        <v>0</v>
      </c>
      <c r="L5228" t="str">
        <f t="shared" si="245"/>
        <v>4740BELMUNDA</v>
      </c>
      <c r="M5228" t="s">
        <v>5801</v>
      </c>
    </row>
    <row r="5229" spans="1:13">
      <c r="A5229" t="s">
        <v>6115</v>
      </c>
      <c r="B5229" t="s">
        <v>6123</v>
      </c>
      <c r="C5229" t="s">
        <v>111</v>
      </c>
      <c r="D5229">
        <v>1</v>
      </c>
      <c r="E5229">
        <v>0</v>
      </c>
      <c r="F5229">
        <v>2</v>
      </c>
      <c r="H5229" t="s">
        <v>103</v>
      </c>
      <c r="I5229">
        <f t="shared" si="243"/>
        <v>0</v>
      </c>
      <c r="J5229">
        <f t="shared" si="244"/>
        <v>0</v>
      </c>
      <c r="L5229" t="str">
        <f t="shared" si="245"/>
        <v>4740BLACKS BEACH</v>
      </c>
      <c r="M5229" t="s">
        <v>5801</v>
      </c>
    </row>
    <row r="5230" spans="1:13">
      <c r="A5230" t="s">
        <v>6115</v>
      </c>
      <c r="B5230" t="s">
        <v>6124</v>
      </c>
      <c r="C5230" t="s">
        <v>111</v>
      </c>
      <c r="D5230">
        <v>4</v>
      </c>
      <c r="E5230">
        <v>0</v>
      </c>
      <c r="F5230">
        <v>0</v>
      </c>
      <c r="H5230" t="s">
        <v>103</v>
      </c>
      <c r="I5230">
        <f t="shared" si="243"/>
        <v>0</v>
      </c>
      <c r="J5230">
        <f t="shared" si="244"/>
        <v>0</v>
      </c>
      <c r="L5230" t="str">
        <f t="shared" si="245"/>
        <v>4740CAPE HILLSBOROUGH</v>
      </c>
      <c r="M5230" t="s">
        <v>5801</v>
      </c>
    </row>
    <row r="5231" spans="1:13">
      <c r="A5231" t="s">
        <v>6115</v>
      </c>
      <c r="B5231" t="s">
        <v>6125</v>
      </c>
      <c r="C5231" t="s">
        <v>111</v>
      </c>
      <c r="D5231">
        <v>3</v>
      </c>
      <c r="E5231">
        <v>0</v>
      </c>
      <c r="F5231">
        <v>0</v>
      </c>
      <c r="H5231" t="s">
        <v>103</v>
      </c>
      <c r="I5231">
        <f t="shared" si="243"/>
        <v>0</v>
      </c>
      <c r="J5231">
        <f t="shared" si="244"/>
        <v>0</v>
      </c>
      <c r="L5231" t="str">
        <f t="shared" si="245"/>
        <v>4740CHELONA</v>
      </c>
      <c r="M5231" t="s">
        <v>5801</v>
      </c>
    </row>
    <row r="5232" spans="1:13">
      <c r="A5232" t="s">
        <v>6115</v>
      </c>
      <c r="B5232" t="s">
        <v>6126</v>
      </c>
      <c r="C5232" t="s">
        <v>111</v>
      </c>
      <c r="D5232">
        <v>3</v>
      </c>
      <c r="E5232">
        <v>0</v>
      </c>
      <c r="F5232">
        <v>0</v>
      </c>
      <c r="H5232" t="s">
        <v>103</v>
      </c>
      <c r="I5232">
        <f t="shared" si="243"/>
        <v>0</v>
      </c>
      <c r="J5232">
        <f t="shared" si="244"/>
        <v>0</v>
      </c>
      <c r="L5232" t="str">
        <f t="shared" si="245"/>
        <v>4740CONINGSBY</v>
      </c>
      <c r="M5232" t="s">
        <v>5801</v>
      </c>
    </row>
    <row r="5233" spans="1:13">
      <c r="A5233" t="s">
        <v>6115</v>
      </c>
      <c r="B5233" t="s">
        <v>980</v>
      </c>
      <c r="C5233" t="s">
        <v>111</v>
      </c>
      <c r="D5233">
        <v>1</v>
      </c>
      <c r="E5233">
        <v>0</v>
      </c>
      <c r="F5233">
        <v>2</v>
      </c>
      <c r="H5233" t="s">
        <v>103</v>
      </c>
      <c r="I5233">
        <f t="shared" si="243"/>
        <v>0</v>
      </c>
      <c r="J5233">
        <f t="shared" si="244"/>
        <v>0</v>
      </c>
      <c r="L5233" t="str">
        <f t="shared" si="245"/>
        <v>4740CREMORNE</v>
      </c>
      <c r="M5233" t="s">
        <v>5801</v>
      </c>
    </row>
    <row r="5234" spans="1:13">
      <c r="A5234" t="s">
        <v>6115</v>
      </c>
      <c r="B5234" t="s">
        <v>6127</v>
      </c>
      <c r="C5234" t="s">
        <v>111</v>
      </c>
      <c r="D5234">
        <v>1</v>
      </c>
      <c r="E5234">
        <v>0</v>
      </c>
      <c r="F5234">
        <v>2</v>
      </c>
      <c r="H5234" t="s">
        <v>103</v>
      </c>
      <c r="I5234">
        <f t="shared" si="243"/>
        <v>0</v>
      </c>
      <c r="J5234">
        <f t="shared" si="244"/>
        <v>0</v>
      </c>
      <c r="L5234" t="str">
        <f t="shared" si="245"/>
        <v>4740DOLPHIN HEADS</v>
      </c>
      <c r="M5234" t="s">
        <v>5801</v>
      </c>
    </row>
    <row r="5235" spans="1:13">
      <c r="A5235" t="s">
        <v>6115</v>
      </c>
      <c r="B5235" t="s">
        <v>6128</v>
      </c>
      <c r="C5235" t="s">
        <v>111</v>
      </c>
      <c r="D5235">
        <v>3</v>
      </c>
      <c r="E5235">
        <v>0</v>
      </c>
      <c r="F5235">
        <v>0</v>
      </c>
      <c r="H5235" t="s">
        <v>103</v>
      </c>
      <c r="I5235">
        <f t="shared" si="243"/>
        <v>0</v>
      </c>
      <c r="J5235">
        <f t="shared" si="244"/>
        <v>0</v>
      </c>
      <c r="L5235" t="str">
        <f t="shared" si="245"/>
        <v>4740DUMBLETON</v>
      </c>
      <c r="M5235" t="s">
        <v>5801</v>
      </c>
    </row>
    <row r="5236" spans="1:13">
      <c r="A5236" t="s">
        <v>6115</v>
      </c>
      <c r="B5236" t="s">
        <v>6129</v>
      </c>
      <c r="C5236" t="s">
        <v>111</v>
      </c>
      <c r="D5236">
        <v>3</v>
      </c>
      <c r="E5236">
        <v>0</v>
      </c>
      <c r="F5236">
        <v>0</v>
      </c>
      <c r="H5236" t="s">
        <v>103</v>
      </c>
      <c r="I5236">
        <f t="shared" si="243"/>
        <v>0</v>
      </c>
      <c r="J5236">
        <f t="shared" si="244"/>
        <v>0</v>
      </c>
      <c r="L5236" t="str">
        <f t="shared" si="245"/>
        <v>4740DUNDULA</v>
      </c>
      <c r="M5236" t="s">
        <v>5801</v>
      </c>
    </row>
    <row r="5237" spans="1:13">
      <c r="A5237" t="s">
        <v>6115</v>
      </c>
      <c r="B5237" t="s">
        <v>6130</v>
      </c>
      <c r="C5237" t="s">
        <v>111</v>
      </c>
      <c r="D5237">
        <v>3</v>
      </c>
      <c r="E5237">
        <v>0</v>
      </c>
      <c r="F5237">
        <v>0</v>
      </c>
      <c r="H5237" t="s">
        <v>103</v>
      </c>
      <c r="I5237">
        <f t="shared" si="243"/>
        <v>0</v>
      </c>
      <c r="J5237">
        <f t="shared" si="244"/>
        <v>0</v>
      </c>
      <c r="L5237" t="str">
        <f t="shared" si="245"/>
        <v>4740DUNNROCK</v>
      </c>
      <c r="M5237" t="s">
        <v>5801</v>
      </c>
    </row>
    <row r="5238" spans="1:13">
      <c r="A5238" t="s">
        <v>6115</v>
      </c>
      <c r="B5238" t="s">
        <v>6131</v>
      </c>
      <c r="C5238" t="s">
        <v>111</v>
      </c>
      <c r="D5238">
        <v>1</v>
      </c>
      <c r="E5238">
        <v>0</v>
      </c>
      <c r="F5238">
        <v>2</v>
      </c>
      <c r="H5238" t="s">
        <v>103</v>
      </c>
      <c r="I5238">
        <f t="shared" si="243"/>
        <v>0</v>
      </c>
      <c r="J5238">
        <f t="shared" si="244"/>
        <v>0</v>
      </c>
      <c r="L5238" t="str">
        <f t="shared" si="245"/>
        <v>4740EAST MACKAY</v>
      </c>
      <c r="M5238" t="s">
        <v>5801</v>
      </c>
    </row>
    <row r="5239" spans="1:13">
      <c r="A5239" t="s">
        <v>6115</v>
      </c>
      <c r="B5239" t="s">
        <v>6132</v>
      </c>
      <c r="C5239" t="s">
        <v>111</v>
      </c>
      <c r="D5239">
        <v>1</v>
      </c>
      <c r="E5239">
        <v>0</v>
      </c>
      <c r="F5239">
        <v>2</v>
      </c>
      <c r="H5239" t="s">
        <v>103</v>
      </c>
      <c r="I5239">
        <f t="shared" si="243"/>
        <v>0</v>
      </c>
      <c r="J5239">
        <f t="shared" si="244"/>
        <v>0</v>
      </c>
      <c r="L5239" t="str">
        <f t="shared" si="245"/>
        <v>4740EIMEO</v>
      </c>
      <c r="M5239" t="s">
        <v>5801</v>
      </c>
    </row>
    <row r="5240" spans="1:13">
      <c r="A5240" t="s">
        <v>6115</v>
      </c>
      <c r="B5240" t="s">
        <v>6133</v>
      </c>
      <c r="C5240" t="s">
        <v>111</v>
      </c>
      <c r="D5240">
        <v>1</v>
      </c>
      <c r="E5240">
        <v>0</v>
      </c>
      <c r="F5240">
        <v>2</v>
      </c>
      <c r="H5240" t="s">
        <v>103</v>
      </c>
      <c r="I5240">
        <f t="shared" si="243"/>
        <v>0</v>
      </c>
      <c r="J5240">
        <f t="shared" si="244"/>
        <v>0</v>
      </c>
      <c r="L5240" t="str">
        <f t="shared" si="245"/>
        <v>4740ERAKALA</v>
      </c>
      <c r="M5240" t="s">
        <v>5801</v>
      </c>
    </row>
    <row r="5241" spans="1:13">
      <c r="A5241" t="s">
        <v>6115</v>
      </c>
      <c r="B5241" t="s">
        <v>6134</v>
      </c>
      <c r="C5241" t="s">
        <v>111</v>
      </c>
      <c r="D5241">
        <v>1</v>
      </c>
      <c r="E5241">
        <v>0</v>
      </c>
      <c r="F5241">
        <v>2</v>
      </c>
      <c r="H5241" t="s">
        <v>103</v>
      </c>
      <c r="I5241">
        <f t="shared" si="243"/>
        <v>0</v>
      </c>
      <c r="J5241">
        <f t="shared" si="244"/>
        <v>0</v>
      </c>
      <c r="L5241" t="str">
        <f t="shared" si="245"/>
        <v>4740FOULDEN</v>
      </c>
      <c r="M5241" t="s">
        <v>5801</v>
      </c>
    </row>
    <row r="5242" spans="1:13">
      <c r="A5242" t="s">
        <v>6115</v>
      </c>
      <c r="B5242" t="s">
        <v>6135</v>
      </c>
      <c r="C5242" t="s">
        <v>111</v>
      </c>
      <c r="D5242">
        <v>1</v>
      </c>
      <c r="E5242">
        <v>0</v>
      </c>
      <c r="F5242">
        <v>2</v>
      </c>
      <c r="H5242" t="s">
        <v>103</v>
      </c>
      <c r="I5242">
        <f t="shared" si="243"/>
        <v>0</v>
      </c>
      <c r="J5242">
        <f t="shared" si="244"/>
        <v>0</v>
      </c>
      <c r="L5242" t="str">
        <f t="shared" si="245"/>
        <v>4740GLENELLA</v>
      </c>
      <c r="M5242" t="s">
        <v>5801</v>
      </c>
    </row>
    <row r="5243" spans="1:13">
      <c r="A5243" t="s">
        <v>6115</v>
      </c>
      <c r="B5243" t="s">
        <v>6136</v>
      </c>
      <c r="C5243" t="s">
        <v>111</v>
      </c>
      <c r="D5243">
        <v>3</v>
      </c>
      <c r="E5243">
        <v>0</v>
      </c>
      <c r="F5243">
        <v>0</v>
      </c>
      <c r="H5243" t="s">
        <v>103</v>
      </c>
      <c r="I5243">
        <f t="shared" si="243"/>
        <v>0</v>
      </c>
      <c r="J5243">
        <f t="shared" si="244"/>
        <v>0</v>
      </c>
      <c r="L5243" t="str">
        <f t="shared" si="245"/>
        <v>4740GRASSTREE BEACH</v>
      </c>
      <c r="M5243" t="s">
        <v>5801</v>
      </c>
    </row>
    <row r="5244" spans="1:13">
      <c r="A5244" t="s">
        <v>6115</v>
      </c>
      <c r="B5244" t="s">
        <v>6137</v>
      </c>
      <c r="C5244" t="s">
        <v>111</v>
      </c>
      <c r="D5244">
        <v>3</v>
      </c>
      <c r="E5244">
        <v>0</v>
      </c>
      <c r="F5244">
        <v>0</v>
      </c>
      <c r="H5244" t="s">
        <v>103</v>
      </c>
      <c r="I5244">
        <f t="shared" si="243"/>
        <v>0</v>
      </c>
      <c r="J5244">
        <f t="shared" si="244"/>
        <v>0</v>
      </c>
      <c r="L5244" t="str">
        <f t="shared" si="245"/>
        <v>4740HABANA</v>
      </c>
      <c r="M5244" t="s">
        <v>5801</v>
      </c>
    </row>
    <row r="5245" spans="1:13">
      <c r="A5245" t="s">
        <v>6115</v>
      </c>
      <c r="B5245" t="s">
        <v>6138</v>
      </c>
      <c r="C5245" t="s">
        <v>111</v>
      </c>
      <c r="D5245">
        <v>4</v>
      </c>
      <c r="E5245">
        <v>0</v>
      </c>
      <c r="F5245">
        <v>0</v>
      </c>
      <c r="H5245" t="s">
        <v>103</v>
      </c>
      <c r="I5245">
        <f t="shared" si="243"/>
        <v>0</v>
      </c>
      <c r="J5245">
        <f t="shared" si="244"/>
        <v>0</v>
      </c>
      <c r="L5245" t="str">
        <f t="shared" si="245"/>
        <v>4740HALIDAY BAY</v>
      </c>
      <c r="M5245" t="s">
        <v>5801</v>
      </c>
    </row>
    <row r="5246" spans="1:13">
      <c r="A5246" t="s">
        <v>6115</v>
      </c>
      <c r="B5246" t="s">
        <v>6139</v>
      </c>
      <c r="C5246" t="s">
        <v>111</v>
      </c>
      <c r="D5246">
        <v>3</v>
      </c>
      <c r="E5246">
        <v>0</v>
      </c>
      <c r="F5246">
        <v>0</v>
      </c>
      <c r="H5246" t="s">
        <v>103</v>
      </c>
      <c r="I5246">
        <f t="shared" si="243"/>
        <v>0</v>
      </c>
      <c r="J5246">
        <f t="shared" si="244"/>
        <v>0</v>
      </c>
      <c r="L5246" t="str">
        <f t="shared" si="245"/>
        <v>4740HAY POINT</v>
      </c>
      <c r="M5246" t="s">
        <v>5801</v>
      </c>
    </row>
    <row r="5247" spans="1:13">
      <c r="A5247" t="s">
        <v>6115</v>
      </c>
      <c r="B5247" t="s">
        <v>6140</v>
      </c>
      <c r="C5247" t="s">
        <v>111</v>
      </c>
      <c r="D5247">
        <v>4</v>
      </c>
      <c r="E5247">
        <v>0</v>
      </c>
      <c r="F5247">
        <v>0</v>
      </c>
      <c r="H5247" t="s">
        <v>103</v>
      </c>
      <c r="I5247">
        <f t="shared" si="243"/>
        <v>0</v>
      </c>
      <c r="J5247">
        <f t="shared" si="244"/>
        <v>0</v>
      </c>
      <c r="L5247" t="str">
        <f t="shared" si="245"/>
        <v>4740HOMEBUSH</v>
      </c>
      <c r="M5247" t="s">
        <v>5801</v>
      </c>
    </row>
    <row r="5248" spans="1:13">
      <c r="A5248" t="s">
        <v>6115</v>
      </c>
      <c r="B5248" t="s">
        <v>6141</v>
      </c>
      <c r="C5248" t="s">
        <v>111</v>
      </c>
      <c r="D5248">
        <v>1</v>
      </c>
      <c r="E5248">
        <v>0</v>
      </c>
      <c r="F5248">
        <v>2</v>
      </c>
      <c r="H5248" t="s">
        <v>103</v>
      </c>
      <c r="I5248">
        <f t="shared" si="243"/>
        <v>0</v>
      </c>
      <c r="J5248">
        <f t="shared" si="244"/>
        <v>0</v>
      </c>
      <c r="L5248" t="str">
        <f t="shared" si="245"/>
        <v>4740MACKAY</v>
      </c>
      <c r="M5248" t="s">
        <v>5801</v>
      </c>
    </row>
    <row r="5249" spans="1:13">
      <c r="A5249" t="s">
        <v>6115</v>
      </c>
      <c r="B5249" t="s">
        <v>6142</v>
      </c>
      <c r="C5249" t="s">
        <v>111</v>
      </c>
      <c r="D5249">
        <v>1</v>
      </c>
      <c r="E5249">
        <v>0</v>
      </c>
      <c r="F5249">
        <v>2</v>
      </c>
      <c r="H5249" t="s">
        <v>103</v>
      </c>
      <c r="I5249">
        <f t="shared" si="243"/>
        <v>0</v>
      </c>
      <c r="J5249">
        <f t="shared" si="244"/>
        <v>0</v>
      </c>
      <c r="L5249" t="str">
        <f t="shared" si="245"/>
        <v>4740MACKAY CANELAND</v>
      </c>
      <c r="M5249" t="s">
        <v>5801</v>
      </c>
    </row>
    <row r="5250" spans="1:13">
      <c r="A5250" t="s">
        <v>6115</v>
      </c>
      <c r="B5250" t="s">
        <v>6143</v>
      </c>
      <c r="C5250" t="s">
        <v>111</v>
      </c>
      <c r="D5250">
        <v>1</v>
      </c>
      <c r="E5250">
        <v>0</v>
      </c>
      <c r="F5250">
        <v>2</v>
      </c>
      <c r="H5250" t="s">
        <v>103</v>
      </c>
      <c r="I5250">
        <f t="shared" ref="I5250:I5255" si="246">IF(ISERROR(VLOOKUP(A5250,SelPostCode,1,FALSE)),0,1)</f>
        <v>0</v>
      </c>
      <c r="J5250">
        <f t="shared" ref="J5250:J5255" si="247">IF(I5250=0,0,IF(ISERROR(VLOOKUP(B5250,SelSuburb,1,FALSE)),0,1))</f>
        <v>0</v>
      </c>
      <c r="L5250" t="str">
        <f t="shared" ref="L5250:L5313" si="248">CONCATENATE(A5250,B5250)</f>
        <v>4740MACKAY HARBOUR</v>
      </c>
      <c r="M5250" t="s">
        <v>5801</v>
      </c>
    </row>
    <row r="5251" spans="1:13">
      <c r="A5251" t="s">
        <v>6115</v>
      </c>
      <c r="B5251" t="s">
        <v>6144</v>
      </c>
      <c r="C5251" t="s">
        <v>111</v>
      </c>
      <c r="D5251">
        <v>1</v>
      </c>
      <c r="E5251">
        <v>0</v>
      </c>
      <c r="F5251">
        <v>2</v>
      </c>
      <c r="H5251" t="s">
        <v>103</v>
      </c>
      <c r="I5251">
        <f t="shared" si="246"/>
        <v>0</v>
      </c>
      <c r="J5251">
        <f t="shared" si="247"/>
        <v>0</v>
      </c>
      <c r="L5251" t="str">
        <f t="shared" si="248"/>
        <v>4740MACKAY NORTH</v>
      </c>
      <c r="M5251" t="s">
        <v>5801</v>
      </c>
    </row>
    <row r="5252" spans="1:13">
      <c r="A5252" t="s">
        <v>6115</v>
      </c>
      <c r="B5252" t="s">
        <v>6145</v>
      </c>
      <c r="C5252" t="s">
        <v>111</v>
      </c>
      <c r="D5252">
        <v>1</v>
      </c>
      <c r="E5252">
        <v>0</v>
      </c>
      <c r="F5252">
        <v>2</v>
      </c>
      <c r="H5252" t="s">
        <v>103</v>
      </c>
      <c r="I5252">
        <f t="shared" si="246"/>
        <v>0</v>
      </c>
      <c r="J5252">
        <f t="shared" si="247"/>
        <v>0</v>
      </c>
      <c r="L5252" t="str">
        <f t="shared" si="248"/>
        <v>4740MACKAY SOUTH</v>
      </c>
      <c r="M5252" t="s">
        <v>5801</v>
      </c>
    </row>
    <row r="5253" spans="1:13">
      <c r="A5253" t="s">
        <v>6115</v>
      </c>
      <c r="B5253" t="s">
        <v>6146</v>
      </c>
      <c r="C5253" t="s">
        <v>111</v>
      </c>
      <c r="D5253">
        <v>1</v>
      </c>
      <c r="E5253">
        <v>0</v>
      </c>
      <c r="F5253">
        <v>2</v>
      </c>
      <c r="H5253" t="s">
        <v>103</v>
      </c>
      <c r="I5253">
        <f t="shared" si="246"/>
        <v>0</v>
      </c>
      <c r="J5253">
        <f t="shared" si="247"/>
        <v>0</v>
      </c>
      <c r="L5253" t="str">
        <f t="shared" si="248"/>
        <v>4740MACKAY WEST</v>
      </c>
      <c r="M5253" t="s">
        <v>5801</v>
      </c>
    </row>
    <row r="5254" spans="1:13">
      <c r="A5254" t="s">
        <v>6115</v>
      </c>
      <c r="B5254" t="s">
        <v>6147</v>
      </c>
      <c r="C5254" t="s">
        <v>111</v>
      </c>
      <c r="D5254">
        <v>3</v>
      </c>
      <c r="E5254">
        <v>0</v>
      </c>
      <c r="F5254">
        <v>0</v>
      </c>
      <c r="H5254" t="s">
        <v>103</v>
      </c>
      <c r="I5254">
        <f t="shared" si="246"/>
        <v>0</v>
      </c>
      <c r="J5254">
        <f t="shared" si="247"/>
        <v>0</v>
      </c>
      <c r="L5254" t="str">
        <f t="shared" si="248"/>
        <v>4740MCEWENS BEACH</v>
      </c>
      <c r="M5254" t="s">
        <v>5801</v>
      </c>
    </row>
    <row r="5255" spans="1:13">
      <c r="A5255" t="s">
        <v>6115</v>
      </c>
      <c r="B5255" t="s">
        <v>6148</v>
      </c>
      <c r="C5255" t="s">
        <v>111</v>
      </c>
      <c r="D5255">
        <v>4</v>
      </c>
      <c r="E5255">
        <v>0</v>
      </c>
      <c r="F5255">
        <v>0</v>
      </c>
      <c r="H5255" t="s">
        <v>103</v>
      </c>
      <c r="I5255">
        <f t="shared" si="246"/>
        <v>0</v>
      </c>
      <c r="J5255">
        <f t="shared" si="247"/>
        <v>0</v>
      </c>
      <c r="L5255" t="str">
        <f t="shared" si="248"/>
        <v>4740MOUNT JUKES</v>
      </c>
      <c r="M5255" t="s">
        <v>5801</v>
      </c>
    </row>
    <row r="5256" spans="1:13">
      <c r="A5256" t="s">
        <v>6115</v>
      </c>
      <c r="B5256" t="s">
        <v>2906</v>
      </c>
      <c r="C5256" t="s">
        <v>111</v>
      </c>
      <c r="D5256">
        <v>1</v>
      </c>
      <c r="E5256">
        <v>0</v>
      </c>
      <c r="F5256">
        <v>0</v>
      </c>
      <c r="H5256" t="s">
        <v>103</v>
      </c>
      <c r="I5256">
        <v>0</v>
      </c>
      <c r="J5256">
        <v>0</v>
      </c>
      <c r="L5256" t="str">
        <f t="shared" si="248"/>
        <v>4740MOUNT PLEASANT</v>
      </c>
      <c r="M5256" t="s">
        <v>5801</v>
      </c>
    </row>
    <row r="5257" spans="1:13">
      <c r="A5257" t="s">
        <v>6115</v>
      </c>
      <c r="B5257" t="s">
        <v>6149</v>
      </c>
      <c r="C5257" t="s">
        <v>111</v>
      </c>
      <c r="D5257">
        <v>4</v>
      </c>
      <c r="E5257">
        <v>0</v>
      </c>
      <c r="F5257">
        <v>0</v>
      </c>
      <c r="H5257" t="s">
        <v>103</v>
      </c>
      <c r="I5257">
        <f t="shared" ref="I5257:I5320" si="249">IF(ISERROR(VLOOKUP(A5257,SelPostCode,1,FALSE)),0,1)</f>
        <v>0</v>
      </c>
      <c r="J5257">
        <f t="shared" ref="J5257:J5320" si="250">IF(I5257=0,0,IF(ISERROR(VLOOKUP(B5257,SelSuburb,1,FALSE)),0,1))</f>
        <v>0</v>
      </c>
      <c r="L5257" t="str">
        <f t="shared" si="248"/>
        <v>4740MUNBURA</v>
      </c>
      <c r="M5257" t="s">
        <v>5801</v>
      </c>
    </row>
    <row r="5258" spans="1:13">
      <c r="A5258" t="s">
        <v>6115</v>
      </c>
      <c r="B5258" t="s">
        <v>6150</v>
      </c>
      <c r="C5258" t="s">
        <v>111</v>
      </c>
      <c r="D5258">
        <v>3</v>
      </c>
      <c r="E5258">
        <v>0</v>
      </c>
      <c r="F5258">
        <v>0</v>
      </c>
      <c r="H5258" t="s">
        <v>103</v>
      </c>
      <c r="I5258">
        <f t="shared" si="249"/>
        <v>0</v>
      </c>
      <c r="J5258">
        <f t="shared" si="250"/>
        <v>0</v>
      </c>
      <c r="L5258" t="str">
        <f t="shared" si="248"/>
        <v>4740NINDAROO</v>
      </c>
      <c r="M5258" t="s">
        <v>5801</v>
      </c>
    </row>
    <row r="5259" spans="1:13">
      <c r="A5259" t="s">
        <v>6115</v>
      </c>
      <c r="B5259" t="s">
        <v>6151</v>
      </c>
      <c r="C5259" t="s">
        <v>111</v>
      </c>
      <c r="D5259">
        <v>1</v>
      </c>
      <c r="E5259">
        <v>0</v>
      </c>
      <c r="F5259">
        <v>2</v>
      </c>
      <c r="H5259" t="s">
        <v>103</v>
      </c>
      <c r="I5259">
        <f t="shared" si="249"/>
        <v>0</v>
      </c>
      <c r="J5259">
        <f t="shared" si="250"/>
        <v>0</v>
      </c>
      <c r="L5259" t="str">
        <f t="shared" si="248"/>
        <v>4740NORTH MACKAY</v>
      </c>
      <c r="M5259" t="s">
        <v>5801</v>
      </c>
    </row>
    <row r="5260" spans="1:13">
      <c r="A5260" t="s">
        <v>6115</v>
      </c>
      <c r="B5260" t="s">
        <v>6152</v>
      </c>
      <c r="C5260" t="s">
        <v>111</v>
      </c>
      <c r="D5260">
        <v>1</v>
      </c>
      <c r="E5260">
        <v>0</v>
      </c>
      <c r="F5260">
        <v>2</v>
      </c>
      <c r="H5260" t="s">
        <v>103</v>
      </c>
      <c r="I5260">
        <f t="shared" si="249"/>
        <v>0</v>
      </c>
      <c r="J5260">
        <f t="shared" si="250"/>
        <v>0</v>
      </c>
      <c r="L5260" t="str">
        <f t="shared" si="248"/>
        <v>4740OORALEA</v>
      </c>
      <c r="M5260" t="s">
        <v>5801</v>
      </c>
    </row>
    <row r="5261" spans="1:13">
      <c r="A5261" t="s">
        <v>6115</v>
      </c>
      <c r="B5261" t="s">
        <v>6153</v>
      </c>
      <c r="C5261" t="s">
        <v>111</v>
      </c>
      <c r="D5261">
        <v>1</v>
      </c>
      <c r="E5261">
        <v>0</v>
      </c>
      <c r="F5261">
        <v>2</v>
      </c>
      <c r="H5261" t="s">
        <v>103</v>
      </c>
      <c r="I5261">
        <f t="shared" si="249"/>
        <v>0</v>
      </c>
      <c r="J5261">
        <f t="shared" si="250"/>
        <v>0</v>
      </c>
      <c r="L5261" t="str">
        <f t="shared" si="248"/>
        <v>4740PAGET</v>
      </c>
      <c r="M5261" t="s">
        <v>5801</v>
      </c>
    </row>
    <row r="5262" spans="1:13">
      <c r="A5262" t="s">
        <v>6115</v>
      </c>
      <c r="B5262" t="s">
        <v>6154</v>
      </c>
      <c r="C5262" t="s">
        <v>111</v>
      </c>
      <c r="D5262">
        <v>4</v>
      </c>
      <c r="E5262">
        <v>0</v>
      </c>
      <c r="F5262">
        <v>0</v>
      </c>
      <c r="H5262" t="s">
        <v>103</v>
      </c>
      <c r="I5262">
        <f t="shared" si="249"/>
        <v>0</v>
      </c>
      <c r="J5262">
        <f t="shared" si="250"/>
        <v>0</v>
      </c>
      <c r="L5262" t="str">
        <f t="shared" si="248"/>
        <v>4740PLANLAND</v>
      </c>
      <c r="M5262" t="s">
        <v>5801</v>
      </c>
    </row>
    <row r="5263" spans="1:13">
      <c r="A5263" t="s">
        <v>6115</v>
      </c>
      <c r="B5263" t="s">
        <v>6155</v>
      </c>
      <c r="C5263" t="s">
        <v>111</v>
      </c>
      <c r="D5263">
        <v>1</v>
      </c>
      <c r="E5263">
        <v>0</v>
      </c>
      <c r="F5263">
        <v>2</v>
      </c>
      <c r="H5263" t="s">
        <v>103</v>
      </c>
      <c r="I5263">
        <f t="shared" si="249"/>
        <v>0</v>
      </c>
      <c r="J5263">
        <f t="shared" si="250"/>
        <v>0</v>
      </c>
      <c r="L5263" t="str">
        <f t="shared" si="248"/>
        <v>4740RACECOURSE</v>
      </c>
      <c r="M5263" t="s">
        <v>5801</v>
      </c>
    </row>
    <row r="5264" spans="1:13">
      <c r="A5264" t="s">
        <v>6115</v>
      </c>
      <c r="B5264" t="s">
        <v>978</v>
      </c>
      <c r="C5264" t="s">
        <v>111</v>
      </c>
      <c r="D5264">
        <v>1</v>
      </c>
      <c r="E5264">
        <v>0</v>
      </c>
      <c r="F5264">
        <v>2</v>
      </c>
      <c r="H5264" t="s">
        <v>103</v>
      </c>
      <c r="I5264">
        <f t="shared" si="249"/>
        <v>0</v>
      </c>
      <c r="J5264">
        <f t="shared" si="250"/>
        <v>0</v>
      </c>
      <c r="L5264" t="str">
        <f t="shared" si="248"/>
        <v>4740RICHMOND</v>
      </c>
      <c r="M5264" t="s">
        <v>5801</v>
      </c>
    </row>
    <row r="5265" spans="1:13">
      <c r="A5265" t="s">
        <v>6115</v>
      </c>
      <c r="B5265" t="s">
        <v>6156</v>
      </c>
      <c r="C5265" t="s">
        <v>111</v>
      </c>
      <c r="D5265">
        <v>3</v>
      </c>
      <c r="E5265">
        <v>0</v>
      </c>
      <c r="F5265">
        <v>0</v>
      </c>
      <c r="H5265" t="s">
        <v>103</v>
      </c>
      <c r="I5265">
        <f t="shared" si="249"/>
        <v>0</v>
      </c>
      <c r="J5265">
        <f t="shared" si="250"/>
        <v>0</v>
      </c>
      <c r="L5265" t="str">
        <f t="shared" si="248"/>
        <v>4740ROSELLA</v>
      </c>
      <c r="M5265" t="s">
        <v>5801</v>
      </c>
    </row>
    <row r="5266" spans="1:13">
      <c r="A5266" t="s">
        <v>6115</v>
      </c>
      <c r="B5266" t="s">
        <v>6157</v>
      </c>
      <c r="C5266" t="s">
        <v>111</v>
      </c>
      <c r="D5266">
        <v>1</v>
      </c>
      <c r="E5266">
        <v>0</v>
      </c>
      <c r="F5266">
        <v>2</v>
      </c>
      <c r="H5266" t="s">
        <v>103</v>
      </c>
      <c r="I5266">
        <f t="shared" si="249"/>
        <v>0</v>
      </c>
      <c r="J5266">
        <f t="shared" si="250"/>
        <v>0</v>
      </c>
      <c r="L5266" t="str">
        <f t="shared" si="248"/>
        <v>4740RURAL VIEW</v>
      </c>
      <c r="M5266" t="s">
        <v>5801</v>
      </c>
    </row>
    <row r="5267" spans="1:13">
      <c r="A5267" t="s">
        <v>6115</v>
      </c>
      <c r="B5267" t="s">
        <v>6158</v>
      </c>
      <c r="C5267" t="s">
        <v>111</v>
      </c>
      <c r="D5267">
        <v>3</v>
      </c>
      <c r="E5267">
        <v>0</v>
      </c>
      <c r="F5267">
        <v>0</v>
      </c>
      <c r="H5267" t="s">
        <v>103</v>
      </c>
      <c r="I5267">
        <f t="shared" si="249"/>
        <v>0</v>
      </c>
      <c r="J5267">
        <f t="shared" si="250"/>
        <v>0</v>
      </c>
      <c r="L5267" t="str">
        <f t="shared" si="248"/>
        <v>4740SANDIFORD</v>
      </c>
      <c r="M5267" t="s">
        <v>5801</v>
      </c>
    </row>
    <row r="5268" spans="1:13">
      <c r="A5268" t="s">
        <v>6115</v>
      </c>
      <c r="B5268" t="s">
        <v>6159</v>
      </c>
      <c r="C5268" t="s">
        <v>111</v>
      </c>
      <c r="D5268">
        <v>1</v>
      </c>
      <c r="E5268">
        <v>0</v>
      </c>
      <c r="F5268">
        <v>2</v>
      </c>
      <c r="H5268" t="s">
        <v>103</v>
      </c>
      <c r="I5268">
        <f t="shared" si="249"/>
        <v>0</v>
      </c>
      <c r="J5268">
        <f t="shared" si="250"/>
        <v>0</v>
      </c>
      <c r="L5268" t="str">
        <f t="shared" si="248"/>
        <v>4740SLADE POINT</v>
      </c>
      <c r="M5268" t="s">
        <v>5801</v>
      </c>
    </row>
    <row r="5269" spans="1:13">
      <c r="A5269" t="s">
        <v>6115</v>
      </c>
      <c r="B5269" t="s">
        <v>6160</v>
      </c>
      <c r="C5269" t="s">
        <v>111</v>
      </c>
      <c r="D5269">
        <v>1</v>
      </c>
      <c r="E5269">
        <v>0</v>
      </c>
      <c r="F5269">
        <v>2</v>
      </c>
      <c r="H5269" t="s">
        <v>103</v>
      </c>
      <c r="I5269">
        <f t="shared" si="249"/>
        <v>0</v>
      </c>
      <c r="J5269">
        <f t="shared" si="250"/>
        <v>0</v>
      </c>
      <c r="L5269" t="str">
        <f t="shared" si="248"/>
        <v>4740SOUTH MACKAY</v>
      </c>
      <c r="M5269" t="s">
        <v>5801</v>
      </c>
    </row>
    <row r="5270" spans="1:13">
      <c r="A5270" t="s">
        <v>6115</v>
      </c>
      <c r="B5270" t="s">
        <v>6161</v>
      </c>
      <c r="C5270" t="s">
        <v>111</v>
      </c>
      <c r="D5270">
        <v>2</v>
      </c>
      <c r="E5270">
        <v>0</v>
      </c>
      <c r="F5270">
        <v>2</v>
      </c>
      <c r="H5270" t="s">
        <v>103</v>
      </c>
      <c r="I5270">
        <f t="shared" si="249"/>
        <v>0</v>
      </c>
      <c r="J5270">
        <f t="shared" si="250"/>
        <v>0</v>
      </c>
      <c r="L5270" t="str">
        <f t="shared" si="248"/>
        <v>4740TE KOWAI</v>
      </c>
      <c r="M5270" t="s">
        <v>5801</v>
      </c>
    </row>
    <row r="5271" spans="1:13">
      <c r="A5271" t="s">
        <v>6115</v>
      </c>
      <c r="B5271" t="s">
        <v>6162</v>
      </c>
      <c r="C5271" t="s">
        <v>111</v>
      </c>
      <c r="D5271">
        <v>4</v>
      </c>
      <c r="E5271">
        <v>0</v>
      </c>
      <c r="F5271">
        <v>0</v>
      </c>
      <c r="H5271" t="s">
        <v>103</v>
      </c>
      <c r="I5271">
        <f t="shared" si="249"/>
        <v>0</v>
      </c>
      <c r="J5271">
        <f t="shared" si="250"/>
        <v>0</v>
      </c>
      <c r="L5271" t="str">
        <f t="shared" si="248"/>
        <v>4740THE LEAP</v>
      </c>
      <c r="M5271" t="s">
        <v>5801</v>
      </c>
    </row>
    <row r="5272" spans="1:13">
      <c r="A5272" t="s">
        <v>6115</v>
      </c>
      <c r="B5272" t="s">
        <v>6163</v>
      </c>
      <c r="C5272" t="s">
        <v>111</v>
      </c>
      <c r="D5272">
        <v>1</v>
      </c>
      <c r="E5272">
        <v>0</v>
      </c>
      <c r="F5272">
        <v>2</v>
      </c>
      <c r="H5272" t="s">
        <v>103</v>
      </c>
      <c r="I5272">
        <f t="shared" si="249"/>
        <v>0</v>
      </c>
      <c r="J5272">
        <f t="shared" si="250"/>
        <v>0</v>
      </c>
      <c r="L5272" t="str">
        <f t="shared" si="248"/>
        <v>4740WEST MACKAY</v>
      </c>
      <c r="M5272" t="s">
        <v>5801</v>
      </c>
    </row>
    <row r="5273" spans="1:13">
      <c r="A5273" t="s">
        <v>6164</v>
      </c>
      <c r="B5273" t="s">
        <v>6165</v>
      </c>
      <c r="C5273" t="s">
        <v>111</v>
      </c>
      <c r="D5273">
        <v>4</v>
      </c>
      <c r="E5273">
        <v>0</v>
      </c>
      <c r="F5273">
        <v>0</v>
      </c>
      <c r="H5273" t="s">
        <v>103</v>
      </c>
      <c r="I5273">
        <f t="shared" si="249"/>
        <v>0</v>
      </c>
      <c r="J5273">
        <f t="shared" si="250"/>
        <v>0</v>
      </c>
      <c r="L5273" t="str">
        <f t="shared" si="248"/>
        <v>4739CARMILA</v>
      </c>
      <c r="M5273" t="s">
        <v>5801</v>
      </c>
    </row>
    <row r="5274" spans="1:13">
      <c r="A5274" t="s">
        <v>6166</v>
      </c>
      <c r="B5274" t="s">
        <v>6167</v>
      </c>
      <c r="C5274" t="s">
        <v>111</v>
      </c>
      <c r="D5274">
        <v>4</v>
      </c>
      <c r="E5274">
        <v>0</v>
      </c>
      <c r="F5274">
        <v>0</v>
      </c>
      <c r="H5274" t="s">
        <v>103</v>
      </c>
      <c r="I5274">
        <f t="shared" si="249"/>
        <v>0</v>
      </c>
      <c r="J5274">
        <f t="shared" si="250"/>
        <v>0</v>
      </c>
      <c r="L5274" t="str">
        <f t="shared" si="248"/>
        <v>4738ILBILBIE</v>
      </c>
      <c r="M5274" t="s">
        <v>5801</v>
      </c>
    </row>
    <row r="5275" spans="1:13">
      <c r="A5275" t="s">
        <v>6166</v>
      </c>
      <c r="B5275" t="s">
        <v>6168</v>
      </c>
      <c r="C5275" t="s">
        <v>111</v>
      </c>
      <c r="D5275">
        <v>4</v>
      </c>
      <c r="E5275">
        <v>0</v>
      </c>
      <c r="F5275">
        <v>0</v>
      </c>
      <c r="H5275" t="s">
        <v>103</v>
      </c>
      <c r="I5275">
        <f t="shared" si="249"/>
        <v>0</v>
      </c>
      <c r="J5275">
        <f t="shared" si="250"/>
        <v>0</v>
      </c>
      <c r="L5275" t="str">
        <f t="shared" si="248"/>
        <v>4738KOUMALA</v>
      </c>
      <c r="M5275" t="s">
        <v>5801</v>
      </c>
    </row>
    <row r="5276" spans="1:13">
      <c r="A5276" t="s">
        <v>6169</v>
      </c>
      <c r="B5276" t="s">
        <v>6170</v>
      </c>
      <c r="C5276" t="s">
        <v>111</v>
      </c>
      <c r="D5276">
        <v>4</v>
      </c>
      <c r="E5276">
        <v>0</v>
      </c>
      <c r="F5276">
        <v>0</v>
      </c>
      <c r="H5276" t="s">
        <v>103</v>
      </c>
      <c r="I5276">
        <f t="shared" si="249"/>
        <v>0</v>
      </c>
      <c r="J5276">
        <f t="shared" si="250"/>
        <v>0</v>
      </c>
      <c r="L5276" t="str">
        <f t="shared" si="248"/>
        <v>4737ARMSTRONG BEACH</v>
      </c>
      <c r="M5276" t="s">
        <v>5801</v>
      </c>
    </row>
    <row r="5277" spans="1:13">
      <c r="A5277" t="s">
        <v>6169</v>
      </c>
      <c r="B5277" t="s">
        <v>6171</v>
      </c>
      <c r="C5277" t="s">
        <v>111</v>
      </c>
      <c r="D5277">
        <v>4</v>
      </c>
      <c r="E5277">
        <v>0</v>
      </c>
      <c r="F5277">
        <v>0</v>
      </c>
      <c r="H5277" t="s">
        <v>103</v>
      </c>
      <c r="I5277">
        <f t="shared" si="249"/>
        <v>0</v>
      </c>
      <c r="J5277">
        <f t="shared" si="250"/>
        <v>0</v>
      </c>
      <c r="L5277" t="str">
        <f t="shared" si="248"/>
        <v>4737BLUE MOUNTAIN</v>
      </c>
      <c r="M5277" t="s">
        <v>5801</v>
      </c>
    </row>
    <row r="5278" spans="1:13">
      <c r="A5278" t="s">
        <v>6169</v>
      </c>
      <c r="B5278" t="s">
        <v>6172</v>
      </c>
      <c r="C5278" t="s">
        <v>111</v>
      </c>
      <c r="D5278">
        <v>4</v>
      </c>
      <c r="E5278">
        <v>0</v>
      </c>
      <c r="F5278">
        <v>0</v>
      </c>
      <c r="H5278" t="s">
        <v>103</v>
      </c>
      <c r="I5278">
        <f t="shared" si="249"/>
        <v>0</v>
      </c>
      <c r="J5278">
        <f t="shared" si="250"/>
        <v>0</v>
      </c>
      <c r="L5278" t="str">
        <f t="shared" si="248"/>
        <v>4737CAMPWIN BEACH</v>
      </c>
      <c r="M5278" t="s">
        <v>5801</v>
      </c>
    </row>
    <row r="5279" spans="1:13">
      <c r="A5279" t="s">
        <v>6169</v>
      </c>
      <c r="B5279" t="s">
        <v>6173</v>
      </c>
      <c r="C5279" t="s">
        <v>111</v>
      </c>
      <c r="D5279">
        <v>4</v>
      </c>
      <c r="E5279">
        <v>0</v>
      </c>
      <c r="F5279">
        <v>0</v>
      </c>
      <c r="H5279" t="s">
        <v>103</v>
      </c>
      <c r="I5279">
        <f t="shared" si="249"/>
        <v>0</v>
      </c>
      <c r="J5279">
        <f t="shared" si="250"/>
        <v>0</v>
      </c>
      <c r="L5279" t="str">
        <f t="shared" si="248"/>
        <v>4737FRESHWATER POINT</v>
      </c>
      <c r="M5279" t="s">
        <v>5801</v>
      </c>
    </row>
    <row r="5280" spans="1:13">
      <c r="A5280" t="s">
        <v>6169</v>
      </c>
      <c r="B5280" t="s">
        <v>6174</v>
      </c>
      <c r="C5280" t="s">
        <v>111</v>
      </c>
      <c r="D5280">
        <v>4</v>
      </c>
      <c r="E5280">
        <v>0</v>
      </c>
      <c r="F5280">
        <v>0</v>
      </c>
      <c r="H5280" t="s">
        <v>103</v>
      </c>
      <c r="I5280">
        <f t="shared" si="249"/>
        <v>0</v>
      </c>
      <c r="J5280">
        <f t="shared" si="250"/>
        <v>0</v>
      </c>
      <c r="L5280" t="str">
        <f t="shared" si="248"/>
        <v>4737SARINA</v>
      </c>
      <c r="M5280" t="s">
        <v>5801</v>
      </c>
    </row>
    <row r="5281" spans="1:13">
      <c r="A5281" t="s">
        <v>6169</v>
      </c>
      <c r="B5281" t="s">
        <v>6175</v>
      </c>
      <c r="C5281" t="s">
        <v>111</v>
      </c>
      <c r="D5281">
        <v>4</v>
      </c>
      <c r="E5281">
        <v>0</v>
      </c>
      <c r="F5281">
        <v>0</v>
      </c>
      <c r="H5281" t="s">
        <v>103</v>
      </c>
      <c r="I5281">
        <f t="shared" si="249"/>
        <v>0</v>
      </c>
      <c r="J5281">
        <f t="shared" si="250"/>
        <v>0</v>
      </c>
      <c r="L5281" t="str">
        <f t="shared" si="248"/>
        <v>4737SARINA BEACH</v>
      </c>
      <c r="M5281" t="s">
        <v>5801</v>
      </c>
    </row>
    <row r="5282" spans="1:13">
      <c r="A5282" t="s">
        <v>6169</v>
      </c>
      <c r="B5282" t="s">
        <v>6176</v>
      </c>
      <c r="C5282" t="s">
        <v>111</v>
      </c>
      <c r="D5282">
        <v>4</v>
      </c>
      <c r="E5282">
        <v>0</v>
      </c>
      <c r="F5282">
        <v>0</v>
      </c>
      <c r="H5282" t="s">
        <v>103</v>
      </c>
      <c r="I5282">
        <f t="shared" si="249"/>
        <v>0</v>
      </c>
      <c r="J5282">
        <f t="shared" si="250"/>
        <v>0</v>
      </c>
      <c r="L5282" t="str">
        <f t="shared" si="248"/>
        <v>4737SARINA RANGE</v>
      </c>
      <c r="M5282" t="s">
        <v>5801</v>
      </c>
    </row>
    <row r="5283" spans="1:13">
      <c r="A5283" t="s">
        <v>6169</v>
      </c>
      <c r="B5283" t="s">
        <v>365</v>
      </c>
      <c r="C5283" t="s">
        <v>111</v>
      </c>
      <c r="D5283">
        <v>4</v>
      </c>
      <c r="E5283">
        <v>0</v>
      </c>
      <c r="F5283">
        <v>0</v>
      </c>
      <c r="H5283" t="s">
        <v>103</v>
      </c>
      <c r="I5283">
        <f t="shared" si="249"/>
        <v>0</v>
      </c>
      <c r="J5283">
        <f t="shared" si="250"/>
        <v>0</v>
      </c>
      <c r="L5283" t="str">
        <f t="shared" si="248"/>
        <v>4737SUNNYSIDE</v>
      </c>
      <c r="M5283" t="s">
        <v>5801</v>
      </c>
    </row>
    <row r="5284" spans="1:13">
      <c r="A5284" t="s">
        <v>6177</v>
      </c>
      <c r="B5284" t="s">
        <v>6178</v>
      </c>
      <c r="C5284" t="s">
        <v>111</v>
      </c>
      <c r="D5284">
        <v>4</v>
      </c>
      <c r="E5284">
        <v>0</v>
      </c>
      <c r="F5284">
        <v>0</v>
      </c>
      <c r="H5284" t="s">
        <v>103</v>
      </c>
      <c r="I5284">
        <f t="shared" si="249"/>
        <v>0</v>
      </c>
      <c r="J5284">
        <f t="shared" si="250"/>
        <v>0</v>
      </c>
      <c r="L5284" t="str">
        <f t="shared" si="248"/>
        <v>4736JUNDAH</v>
      </c>
      <c r="M5284" t="s">
        <v>5290</v>
      </c>
    </row>
    <row r="5285" spans="1:13">
      <c r="A5285" t="s">
        <v>6179</v>
      </c>
      <c r="B5285" t="s">
        <v>6180</v>
      </c>
      <c r="C5285" t="s">
        <v>111</v>
      </c>
      <c r="D5285">
        <v>4</v>
      </c>
      <c r="E5285">
        <v>0</v>
      </c>
      <c r="F5285">
        <v>0</v>
      </c>
      <c r="H5285" t="s">
        <v>103</v>
      </c>
      <c r="I5285">
        <f t="shared" si="249"/>
        <v>0</v>
      </c>
      <c r="J5285">
        <f t="shared" si="250"/>
        <v>0</v>
      </c>
      <c r="L5285" t="str">
        <f t="shared" si="248"/>
        <v>4735DIAMANTINA LAKES</v>
      </c>
      <c r="M5285" t="s">
        <v>5290</v>
      </c>
    </row>
    <row r="5286" spans="1:13">
      <c r="A5286" t="s">
        <v>6179</v>
      </c>
      <c r="B5286" t="s">
        <v>750</v>
      </c>
      <c r="C5286" t="s">
        <v>111</v>
      </c>
      <c r="D5286">
        <v>4</v>
      </c>
      <c r="E5286">
        <v>0</v>
      </c>
      <c r="F5286">
        <v>0</v>
      </c>
      <c r="H5286" t="s">
        <v>103</v>
      </c>
      <c r="I5286">
        <f t="shared" si="249"/>
        <v>0</v>
      </c>
      <c r="J5286">
        <f t="shared" si="250"/>
        <v>0</v>
      </c>
      <c r="L5286" t="str">
        <f t="shared" si="248"/>
        <v>4735MIDDLETON</v>
      </c>
      <c r="M5286" t="s">
        <v>5290</v>
      </c>
    </row>
    <row r="5287" spans="1:13">
      <c r="A5287" t="s">
        <v>6179</v>
      </c>
      <c r="B5287" t="s">
        <v>6181</v>
      </c>
      <c r="C5287" t="s">
        <v>111</v>
      </c>
      <c r="D5287">
        <v>4</v>
      </c>
      <c r="E5287">
        <v>0</v>
      </c>
      <c r="F5287">
        <v>0</v>
      </c>
      <c r="H5287" t="s">
        <v>103</v>
      </c>
      <c r="I5287">
        <f t="shared" si="249"/>
        <v>0</v>
      </c>
      <c r="J5287">
        <f t="shared" si="250"/>
        <v>0</v>
      </c>
      <c r="L5287" t="str">
        <f t="shared" si="248"/>
        <v>4735OPALTON</v>
      </c>
      <c r="M5287" t="s">
        <v>5290</v>
      </c>
    </row>
    <row r="5288" spans="1:13">
      <c r="A5288" t="s">
        <v>6179</v>
      </c>
      <c r="B5288" t="s">
        <v>6182</v>
      </c>
      <c r="C5288" t="s">
        <v>111</v>
      </c>
      <c r="D5288">
        <v>4</v>
      </c>
      <c r="E5288">
        <v>0</v>
      </c>
      <c r="F5288">
        <v>0</v>
      </c>
      <c r="H5288" t="s">
        <v>103</v>
      </c>
      <c r="I5288">
        <f t="shared" si="249"/>
        <v>0</v>
      </c>
      <c r="J5288">
        <f t="shared" si="250"/>
        <v>0</v>
      </c>
      <c r="L5288" t="str">
        <f t="shared" si="248"/>
        <v>4735WINTON</v>
      </c>
      <c r="M5288" t="s">
        <v>5290</v>
      </c>
    </row>
    <row r="5289" spans="1:13">
      <c r="A5289" t="s">
        <v>6183</v>
      </c>
      <c r="B5289" t="s">
        <v>6184</v>
      </c>
      <c r="C5289" t="s">
        <v>111</v>
      </c>
      <c r="D5289">
        <v>4</v>
      </c>
      <c r="E5289">
        <v>0</v>
      </c>
      <c r="F5289">
        <v>0</v>
      </c>
      <c r="H5289" t="s">
        <v>103</v>
      </c>
      <c r="I5289">
        <f t="shared" si="249"/>
        <v>0</v>
      </c>
      <c r="J5289">
        <f t="shared" si="250"/>
        <v>0</v>
      </c>
      <c r="L5289" t="str">
        <f t="shared" si="248"/>
        <v>4733CORFIELD</v>
      </c>
      <c r="M5289" t="s">
        <v>5290</v>
      </c>
    </row>
    <row r="5290" spans="1:13">
      <c r="A5290" t="s">
        <v>6185</v>
      </c>
      <c r="B5290" t="s">
        <v>6186</v>
      </c>
      <c r="C5290" t="s">
        <v>111</v>
      </c>
      <c r="D5290">
        <v>4</v>
      </c>
      <c r="E5290">
        <v>0</v>
      </c>
      <c r="F5290">
        <v>0</v>
      </c>
      <c r="H5290" t="s">
        <v>103</v>
      </c>
      <c r="I5290">
        <f t="shared" si="249"/>
        <v>0</v>
      </c>
      <c r="J5290">
        <f t="shared" si="250"/>
        <v>0</v>
      </c>
      <c r="L5290" t="str">
        <f t="shared" si="248"/>
        <v>4732MUTTABURRA</v>
      </c>
      <c r="M5290" t="s">
        <v>5290</v>
      </c>
    </row>
    <row r="5291" spans="1:13">
      <c r="A5291" t="s">
        <v>6185</v>
      </c>
      <c r="B5291" t="s">
        <v>6187</v>
      </c>
      <c r="C5291" t="s">
        <v>111</v>
      </c>
      <c r="D5291">
        <v>4</v>
      </c>
      <c r="E5291">
        <v>0</v>
      </c>
      <c r="F5291">
        <v>0</v>
      </c>
      <c r="H5291" t="s">
        <v>103</v>
      </c>
      <c r="I5291">
        <f t="shared" si="249"/>
        <v>0</v>
      </c>
      <c r="J5291">
        <f t="shared" si="250"/>
        <v>0</v>
      </c>
      <c r="L5291" t="str">
        <f t="shared" si="248"/>
        <v>4732TABLEDERRY</v>
      </c>
      <c r="M5291" t="s">
        <v>5290</v>
      </c>
    </row>
    <row r="5292" spans="1:13">
      <c r="A5292" t="s">
        <v>6188</v>
      </c>
      <c r="B5292" t="s">
        <v>6189</v>
      </c>
      <c r="C5292" t="s">
        <v>111</v>
      </c>
      <c r="D5292">
        <v>4</v>
      </c>
      <c r="E5292">
        <v>0</v>
      </c>
      <c r="F5292">
        <v>0</v>
      </c>
      <c r="H5292" t="s">
        <v>103</v>
      </c>
      <c r="I5292">
        <f t="shared" si="249"/>
        <v>0</v>
      </c>
      <c r="J5292">
        <f t="shared" si="250"/>
        <v>0</v>
      </c>
      <c r="L5292" t="str">
        <f t="shared" si="248"/>
        <v>4731ISISFORD</v>
      </c>
      <c r="M5292" t="s">
        <v>5290</v>
      </c>
    </row>
    <row r="5293" spans="1:13">
      <c r="A5293" t="s">
        <v>6190</v>
      </c>
      <c r="B5293" t="s">
        <v>6191</v>
      </c>
      <c r="C5293" t="s">
        <v>111</v>
      </c>
      <c r="D5293">
        <v>4</v>
      </c>
      <c r="E5293">
        <v>0</v>
      </c>
      <c r="F5293">
        <v>0</v>
      </c>
      <c r="H5293" t="s">
        <v>103</v>
      </c>
      <c r="I5293">
        <f t="shared" si="249"/>
        <v>0</v>
      </c>
      <c r="J5293">
        <f t="shared" si="250"/>
        <v>0</v>
      </c>
      <c r="L5293" t="str">
        <f t="shared" si="248"/>
        <v>4730CAMOOLA</v>
      </c>
      <c r="M5293" t="s">
        <v>5290</v>
      </c>
    </row>
    <row r="5294" spans="1:13">
      <c r="A5294" t="s">
        <v>6190</v>
      </c>
      <c r="B5294" t="s">
        <v>6192</v>
      </c>
      <c r="C5294" t="s">
        <v>111</v>
      </c>
      <c r="D5294">
        <v>4</v>
      </c>
      <c r="E5294">
        <v>0</v>
      </c>
      <c r="F5294">
        <v>0</v>
      </c>
      <c r="H5294" t="s">
        <v>103</v>
      </c>
      <c r="I5294">
        <f t="shared" si="249"/>
        <v>0</v>
      </c>
      <c r="J5294">
        <f t="shared" si="250"/>
        <v>0</v>
      </c>
      <c r="L5294" t="str">
        <f t="shared" si="248"/>
        <v>4730CHORREGON</v>
      </c>
      <c r="M5294" t="s">
        <v>5290</v>
      </c>
    </row>
    <row r="5295" spans="1:13">
      <c r="A5295" t="s">
        <v>6190</v>
      </c>
      <c r="B5295" t="s">
        <v>6193</v>
      </c>
      <c r="C5295" t="s">
        <v>111</v>
      </c>
      <c r="D5295">
        <v>4</v>
      </c>
      <c r="E5295">
        <v>0</v>
      </c>
      <c r="F5295">
        <v>0</v>
      </c>
      <c r="H5295" t="s">
        <v>103</v>
      </c>
      <c r="I5295">
        <f t="shared" si="249"/>
        <v>0</v>
      </c>
      <c r="J5295">
        <f t="shared" si="250"/>
        <v>0</v>
      </c>
      <c r="L5295" t="str">
        <f t="shared" si="248"/>
        <v>4730ERNESTINA</v>
      </c>
      <c r="M5295" t="s">
        <v>5290</v>
      </c>
    </row>
    <row r="5296" spans="1:13">
      <c r="A5296" t="s">
        <v>6190</v>
      </c>
      <c r="B5296" t="s">
        <v>6194</v>
      </c>
      <c r="C5296" t="s">
        <v>111</v>
      </c>
      <c r="D5296">
        <v>4</v>
      </c>
      <c r="E5296">
        <v>0</v>
      </c>
      <c r="F5296">
        <v>0</v>
      </c>
      <c r="H5296" t="s">
        <v>103</v>
      </c>
      <c r="I5296">
        <f t="shared" si="249"/>
        <v>0</v>
      </c>
      <c r="J5296">
        <f t="shared" si="250"/>
        <v>0</v>
      </c>
      <c r="L5296" t="str">
        <f t="shared" si="248"/>
        <v>4730LONGREACH</v>
      </c>
      <c r="M5296" t="s">
        <v>5290</v>
      </c>
    </row>
    <row r="5297" spans="1:13">
      <c r="A5297" t="s">
        <v>6190</v>
      </c>
      <c r="B5297" t="s">
        <v>6195</v>
      </c>
      <c r="C5297" t="s">
        <v>111</v>
      </c>
      <c r="D5297">
        <v>4</v>
      </c>
      <c r="E5297">
        <v>0</v>
      </c>
      <c r="F5297">
        <v>0</v>
      </c>
      <c r="H5297" t="s">
        <v>103</v>
      </c>
      <c r="I5297">
        <f t="shared" si="249"/>
        <v>0</v>
      </c>
      <c r="J5297">
        <f t="shared" si="250"/>
        <v>0</v>
      </c>
      <c r="L5297" t="str">
        <f t="shared" si="248"/>
        <v>4730MANEROO</v>
      </c>
      <c r="M5297" t="s">
        <v>5290</v>
      </c>
    </row>
    <row r="5298" spans="1:13">
      <c r="A5298" t="s">
        <v>6190</v>
      </c>
      <c r="B5298" t="s">
        <v>6196</v>
      </c>
      <c r="C5298" t="s">
        <v>111</v>
      </c>
      <c r="D5298">
        <v>4</v>
      </c>
      <c r="E5298">
        <v>0</v>
      </c>
      <c r="F5298">
        <v>0</v>
      </c>
      <c r="H5298" t="s">
        <v>103</v>
      </c>
      <c r="I5298">
        <f t="shared" si="249"/>
        <v>0</v>
      </c>
      <c r="J5298">
        <f t="shared" si="250"/>
        <v>0</v>
      </c>
      <c r="L5298" t="str">
        <f t="shared" si="248"/>
        <v>4730MORELLA</v>
      </c>
      <c r="M5298" t="s">
        <v>5290</v>
      </c>
    </row>
    <row r="5299" spans="1:13">
      <c r="A5299" t="s">
        <v>6190</v>
      </c>
      <c r="B5299" t="s">
        <v>844</v>
      </c>
      <c r="C5299" t="s">
        <v>111</v>
      </c>
      <c r="D5299">
        <v>4</v>
      </c>
      <c r="E5299">
        <v>0</v>
      </c>
      <c r="F5299">
        <v>0</v>
      </c>
      <c r="H5299" t="s">
        <v>103</v>
      </c>
      <c r="I5299">
        <f t="shared" si="249"/>
        <v>0</v>
      </c>
      <c r="J5299">
        <f t="shared" si="250"/>
        <v>0</v>
      </c>
      <c r="L5299" t="str">
        <f t="shared" si="248"/>
        <v>4730STONEHENGE</v>
      </c>
      <c r="M5299" t="s">
        <v>5290</v>
      </c>
    </row>
    <row r="5300" spans="1:13">
      <c r="A5300" t="s">
        <v>6190</v>
      </c>
      <c r="B5300" t="s">
        <v>6197</v>
      </c>
      <c r="C5300" t="s">
        <v>111</v>
      </c>
      <c r="D5300">
        <v>4</v>
      </c>
      <c r="E5300">
        <v>0</v>
      </c>
      <c r="F5300">
        <v>0</v>
      </c>
      <c r="H5300" t="s">
        <v>103</v>
      </c>
      <c r="I5300">
        <f t="shared" si="249"/>
        <v>0</v>
      </c>
      <c r="J5300">
        <f t="shared" si="250"/>
        <v>0</v>
      </c>
      <c r="L5300" t="str">
        <f t="shared" si="248"/>
        <v>4730TOCAL</v>
      </c>
      <c r="M5300" t="s">
        <v>5290</v>
      </c>
    </row>
    <row r="5301" spans="1:13">
      <c r="A5301" t="s">
        <v>6190</v>
      </c>
      <c r="B5301" t="s">
        <v>6198</v>
      </c>
      <c r="C5301" t="s">
        <v>111</v>
      </c>
      <c r="D5301">
        <v>4</v>
      </c>
      <c r="E5301">
        <v>0</v>
      </c>
      <c r="F5301">
        <v>0</v>
      </c>
      <c r="H5301" t="s">
        <v>103</v>
      </c>
      <c r="I5301">
        <f t="shared" si="249"/>
        <v>0</v>
      </c>
      <c r="J5301">
        <f t="shared" si="250"/>
        <v>0</v>
      </c>
      <c r="L5301" t="str">
        <f t="shared" si="248"/>
        <v>4730VERGEMONT</v>
      </c>
      <c r="M5301" t="s">
        <v>5290</v>
      </c>
    </row>
    <row r="5302" spans="1:13">
      <c r="A5302" t="s">
        <v>6199</v>
      </c>
      <c r="B5302" t="s">
        <v>6200</v>
      </c>
      <c r="C5302" t="s">
        <v>111</v>
      </c>
      <c r="D5302">
        <v>4</v>
      </c>
      <c r="E5302">
        <v>0</v>
      </c>
      <c r="F5302">
        <v>0</v>
      </c>
      <c r="H5302" t="s">
        <v>103</v>
      </c>
      <c r="I5302">
        <f t="shared" si="249"/>
        <v>0</v>
      </c>
      <c r="J5302">
        <f t="shared" si="250"/>
        <v>0</v>
      </c>
      <c r="L5302" t="str">
        <f t="shared" si="248"/>
        <v>4728DUNROBIN</v>
      </c>
      <c r="M5302" t="s">
        <v>5290</v>
      </c>
    </row>
    <row r="5303" spans="1:13">
      <c r="A5303" t="s">
        <v>6199</v>
      </c>
      <c r="B5303" t="s">
        <v>6201</v>
      </c>
      <c r="C5303" t="s">
        <v>111</v>
      </c>
      <c r="D5303">
        <v>4</v>
      </c>
      <c r="E5303">
        <v>0</v>
      </c>
      <c r="F5303">
        <v>0</v>
      </c>
      <c r="H5303" t="s">
        <v>103</v>
      </c>
      <c r="I5303">
        <f t="shared" si="249"/>
        <v>0</v>
      </c>
      <c r="J5303">
        <f t="shared" si="250"/>
        <v>0</v>
      </c>
      <c r="L5303" t="str">
        <f t="shared" si="248"/>
        <v>4728GARFIELD</v>
      </c>
      <c r="M5303" t="s">
        <v>5290</v>
      </c>
    </row>
    <row r="5304" spans="1:13">
      <c r="A5304" t="s">
        <v>6199</v>
      </c>
      <c r="B5304" t="s">
        <v>955</v>
      </c>
      <c r="C5304" t="s">
        <v>111</v>
      </c>
      <c r="D5304">
        <v>4</v>
      </c>
      <c r="E5304">
        <v>0</v>
      </c>
      <c r="F5304">
        <v>0</v>
      </c>
      <c r="H5304" t="s">
        <v>103</v>
      </c>
      <c r="I5304">
        <f t="shared" si="249"/>
        <v>0</v>
      </c>
      <c r="J5304">
        <f t="shared" si="250"/>
        <v>0</v>
      </c>
      <c r="L5304" t="str">
        <f t="shared" si="248"/>
        <v>4728JERICHO</v>
      </c>
      <c r="M5304" t="s">
        <v>5290</v>
      </c>
    </row>
    <row r="5305" spans="1:13">
      <c r="A5305" t="s">
        <v>6199</v>
      </c>
      <c r="B5305" t="s">
        <v>6202</v>
      </c>
      <c r="C5305" t="s">
        <v>111</v>
      </c>
      <c r="D5305">
        <v>4</v>
      </c>
      <c r="E5305">
        <v>0</v>
      </c>
      <c r="F5305">
        <v>0</v>
      </c>
      <c r="H5305" t="s">
        <v>103</v>
      </c>
      <c r="I5305">
        <f t="shared" si="249"/>
        <v>0</v>
      </c>
      <c r="J5305">
        <f t="shared" si="250"/>
        <v>0</v>
      </c>
      <c r="L5305" t="str">
        <f t="shared" si="248"/>
        <v>4728MEXICO</v>
      </c>
      <c r="M5305" t="s">
        <v>5290</v>
      </c>
    </row>
    <row r="5306" spans="1:13">
      <c r="A5306" t="s">
        <v>6203</v>
      </c>
      <c r="B5306" t="s">
        <v>6204</v>
      </c>
      <c r="C5306" t="s">
        <v>111</v>
      </c>
      <c r="D5306">
        <v>4</v>
      </c>
      <c r="E5306">
        <v>0</v>
      </c>
      <c r="F5306">
        <v>0</v>
      </c>
      <c r="H5306" t="s">
        <v>103</v>
      </c>
      <c r="I5306">
        <f t="shared" si="249"/>
        <v>0</v>
      </c>
      <c r="J5306">
        <f t="shared" si="250"/>
        <v>0</v>
      </c>
      <c r="L5306" t="str">
        <f t="shared" si="248"/>
        <v>4727ILFRACOMBE</v>
      </c>
      <c r="M5306" t="s">
        <v>5290</v>
      </c>
    </row>
    <row r="5307" spans="1:13">
      <c r="A5307" t="s">
        <v>6205</v>
      </c>
      <c r="B5307" t="s">
        <v>6206</v>
      </c>
      <c r="C5307" t="s">
        <v>111</v>
      </c>
      <c r="D5307">
        <v>4</v>
      </c>
      <c r="E5307">
        <v>0</v>
      </c>
      <c r="F5307">
        <v>0</v>
      </c>
      <c r="H5307" t="s">
        <v>103</v>
      </c>
      <c r="I5307">
        <f t="shared" si="249"/>
        <v>0</v>
      </c>
      <c r="J5307">
        <f t="shared" si="250"/>
        <v>0</v>
      </c>
      <c r="L5307" t="str">
        <f t="shared" si="248"/>
        <v>4726ARAMAC</v>
      </c>
      <c r="M5307" t="s">
        <v>5290</v>
      </c>
    </row>
    <row r="5308" spans="1:13">
      <c r="A5308" t="s">
        <v>6205</v>
      </c>
      <c r="B5308" t="s">
        <v>6207</v>
      </c>
      <c r="C5308" t="s">
        <v>111</v>
      </c>
      <c r="D5308">
        <v>4</v>
      </c>
      <c r="E5308">
        <v>0</v>
      </c>
      <c r="F5308">
        <v>0</v>
      </c>
      <c r="H5308" t="s">
        <v>103</v>
      </c>
      <c r="I5308">
        <f t="shared" si="249"/>
        <v>0</v>
      </c>
      <c r="J5308">
        <f t="shared" si="250"/>
        <v>0</v>
      </c>
      <c r="L5308" t="str">
        <f t="shared" si="248"/>
        <v>4726GALILEE</v>
      </c>
      <c r="M5308" t="s">
        <v>5290</v>
      </c>
    </row>
    <row r="5309" spans="1:13">
      <c r="A5309" t="s">
        <v>6205</v>
      </c>
      <c r="B5309" t="s">
        <v>6208</v>
      </c>
      <c r="C5309" t="s">
        <v>111</v>
      </c>
      <c r="D5309">
        <v>4</v>
      </c>
      <c r="E5309">
        <v>0</v>
      </c>
      <c r="F5309">
        <v>0</v>
      </c>
      <c r="H5309" t="s">
        <v>103</v>
      </c>
      <c r="I5309">
        <f t="shared" si="249"/>
        <v>0</v>
      </c>
      <c r="J5309">
        <f t="shared" si="250"/>
        <v>0</v>
      </c>
      <c r="L5309" t="str">
        <f t="shared" si="248"/>
        <v>4726PELICAN CREEK</v>
      </c>
      <c r="M5309" t="s">
        <v>5290</v>
      </c>
    </row>
    <row r="5310" spans="1:13">
      <c r="A5310" t="s">
        <v>6209</v>
      </c>
      <c r="B5310" t="s">
        <v>6210</v>
      </c>
      <c r="C5310" t="s">
        <v>111</v>
      </c>
      <c r="D5310">
        <v>4</v>
      </c>
      <c r="E5310">
        <v>0</v>
      </c>
      <c r="F5310">
        <v>0</v>
      </c>
      <c r="H5310" t="s">
        <v>103</v>
      </c>
      <c r="I5310">
        <f t="shared" si="249"/>
        <v>0</v>
      </c>
      <c r="J5310">
        <f t="shared" si="250"/>
        <v>0</v>
      </c>
      <c r="L5310" t="str">
        <f t="shared" si="248"/>
        <v>4725BARCALDINE</v>
      </c>
      <c r="M5310" t="s">
        <v>5290</v>
      </c>
    </row>
    <row r="5311" spans="1:13">
      <c r="A5311" t="s">
        <v>6209</v>
      </c>
      <c r="B5311" t="s">
        <v>6211</v>
      </c>
      <c r="C5311" t="s">
        <v>111</v>
      </c>
      <c r="D5311">
        <v>4</v>
      </c>
      <c r="E5311">
        <v>0</v>
      </c>
      <c r="F5311">
        <v>0</v>
      </c>
      <c r="H5311" t="s">
        <v>103</v>
      </c>
      <c r="I5311">
        <f t="shared" si="249"/>
        <v>0</v>
      </c>
      <c r="J5311">
        <f t="shared" si="250"/>
        <v>0</v>
      </c>
      <c r="L5311" t="str">
        <f t="shared" si="248"/>
        <v>4725BARCALDINE DOWNS</v>
      </c>
      <c r="M5311" t="s">
        <v>5290</v>
      </c>
    </row>
    <row r="5312" spans="1:13">
      <c r="A5312" t="s">
        <v>6209</v>
      </c>
      <c r="B5312" t="s">
        <v>6212</v>
      </c>
      <c r="C5312" t="s">
        <v>111</v>
      </c>
      <c r="D5312">
        <v>4</v>
      </c>
      <c r="E5312">
        <v>0</v>
      </c>
      <c r="F5312">
        <v>0</v>
      </c>
      <c r="H5312" t="s">
        <v>103</v>
      </c>
      <c r="I5312">
        <f t="shared" si="249"/>
        <v>0</v>
      </c>
      <c r="J5312">
        <f t="shared" si="250"/>
        <v>0</v>
      </c>
      <c r="L5312" t="str">
        <f t="shared" si="248"/>
        <v>4725PATRICK</v>
      </c>
      <c r="M5312" t="s">
        <v>5290</v>
      </c>
    </row>
    <row r="5313" spans="1:13">
      <c r="A5313" t="s">
        <v>6209</v>
      </c>
      <c r="B5313" t="s">
        <v>6213</v>
      </c>
      <c r="C5313" t="s">
        <v>111</v>
      </c>
      <c r="D5313">
        <v>4</v>
      </c>
      <c r="E5313">
        <v>0</v>
      </c>
      <c r="F5313">
        <v>0</v>
      </c>
      <c r="H5313" t="s">
        <v>103</v>
      </c>
      <c r="I5313">
        <f t="shared" si="249"/>
        <v>0</v>
      </c>
      <c r="J5313">
        <f t="shared" si="250"/>
        <v>0</v>
      </c>
      <c r="L5313" t="str">
        <f t="shared" si="248"/>
        <v>4725TARA STATION</v>
      </c>
      <c r="M5313" t="s">
        <v>5290</v>
      </c>
    </row>
    <row r="5314" spans="1:13">
      <c r="A5314" t="s">
        <v>6214</v>
      </c>
      <c r="B5314" t="s">
        <v>6215</v>
      </c>
      <c r="C5314" t="s">
        <v>111</v>
      </c>
      <c r="D5314">
        <v>4</v>
      </c>
      <c r="E5314">
        <v>0</v>
      </c>
      <c r="F5314">
        <v>0</v>
      </c>
      <c r="H5314" t="s">
        <v>103</v>
      </c>
      <c r="I5314">
        <f t="shared" si="249"/>
        <v>0</v>
      </c>
      <c r="J5314">
        <f t="shared" si="250"/>
        <v>0</v>
      </c>
      <c r="L5314" t="str">
        <f t="shared" ref="L5314:L5377" si="251">CONCATENATE(A5314,B5314)</f>
        <v>4724ALPHA</v>
      </c>
      <c r="M5314" t="s">
        <v>5290</v>
      </c>
    </row>
    <row r="5315" spans="1:13">
      <c r="A5315" t="s">
        <v>6214</v>
      </c>
      <c r="B5315" t="s">
        <v>3656</v>
      </c>
      <c r="C5315" t="s">
        <v>111</v>
      </c>
      <c r="D5315">
        <v>4</v>
      </c>
      <c r="E5315">
        <v>0</v>
      </c>
      <c r="F5315">
        <v>0</v>
      </c>
      <c r="H5315" t="s">
        <v>103</v>
      </c>
      <c r="I5315">
        <f t="shared" si="249"/>
        <v>0</v>
      </c>
      <c r="J5315">
        <f t="shared" si="250"/>
        <v>0</v>
      </c>
      <c r="L5315" t="str">
        <f t="shared" si="251"/>
        <v>4724BEAUFORT</v>
      </c>
      <c r="M5315" t="s">
        <v>5290</v>
      </c>
    </row>
    <row r="5316" spans="1:13">
      <c r="A5316" t="s">
        <v>6214</v>
      </c>
      <c r="B5316" t="s">
        <v>6216</v>
      </c>
      <c r="C5316" t="s">
        <v>111</v>
      </c>
      <c r="D5316">
        <v>4</v>
      </c>
      <c r="E5316">
        <v>0</v>
      </c>
      <c r="F5316">
        <v>0</v>
      </c>
      <c r="H5316" t="s">
        <v>103</v>
      </c>
      <c r="I5316">
        <f t="shared" si="249"/>
        <v>0</v>
      </c>
      <c r="J5316">
        <f t="shared" si="250"/>
        <v>0</v>
      </c>
      <c r="L5316" t="str">
        <f t="shared" si="251"/>
        <v>4724DRUMMONDSLOPE</v>
      </c>
      <c r="M5316" t="s">
        <v>5290</v>
      </c>
    </row>
    <row r="5317" spans="1:13">
      <c r="A5317" t="s">
        <v>6214</v>
      </c>
      <c r="B5317" t="s">
        <v>6217</v>
      </c>
      <c r="C5317" t="s">
        <v>111</v>
      </c>
      <c r="D5317">
        <v>4</v>
      </c>
      <c r="E5317">
        <v>0</v>
      </c>
      <c r="F5317">
        <v>0</v>
      </c>
      <c r="H5317" t="s">
        <v>103</v>
      </c>
      <c r="I5317">
        <f t="shared" si="249"/>
        <v>0</v>
      </c>
      <c r="J5317">
        <f t="shared" si="250"/>
        <v>0</v>
      </c>
      <c r="L5317" t="str">
        <f t="shared" si="251"/>
        <v>4724HOBARTVILLE</v>
      </c>
      <c r="M5317" t="s">
        <v>5290</v>
      </c>
    </row>
    <row r="5318" spans="1:13">
      <c r="A5318" t="s">
        <v>6214</v>
      </c>
      <c r="B5318" t="s">
        <v>4331</v>
      </c>
      <c r="C5318" t="s">
        <v>111</v>
      </c>
      <c r="D5318">
        <v>4</v>
      </c>
      <c r="E5318">
        <v>0</v>
      </c>
      <c r="F5318">
        <v>0</v>
      </c>
      <c r="H5318" t="s">
        <v>103</v>
      </c>
      <c r="I5318">
        <f t="shared" si="249"/>
        <v>0</v>
      </c>
      <c r="J5318">
        <f t="shared" si="250"/>
        <v>0</v>
      </c>
      <c r="L5318" t="str">
        <f t="shared" si="251"/>
        <v>4724PINE HILL</v>
      </c>
      <c r="M5318" t="s">
        <v>5290</v>
      </c>
    </row>
    <row r="5319" spans="1:13">
      <c r="A5319" t="s">
        <v>6214</v>
      </c>
      <c r="B5319" t="s">
        <v>6218</v>
      </c>
      <c r="C5319" t="s">
        <v>111</v>
      </c>
      <c r="D5319">
        <v>4</v>
      </c>
      <c r="E5319">
        <v>0</v>
      </c>
      <c r="F5319">
        <v>0</v>
      </c>
      <c r="H5319" t="s">
        <v>103</v>
      </c>
      <c r="I5319">
        <f t="shared" si="249"/>
        <v>0</v>
      </c>
      <c r="J5319">
        <f t="shared" si="250"/>
        <v>0</v>
      </c>
      <c r="L5319" t="str">
        <f t="shared" si="251"/>
        <v>4724PORT WINE</v>
      </c>
      <c r="M5319" t="s">
        <v>5290</v>
      </c>
    </row>
    <row r="5320" spans="1:13">
      <c r="A5320" t="s">
        <v>6214</v>
      </c>
      <c r="B5320" t="s">
        <v>6219</v>
      </c>
      <c r="C5320" t="s">
        <v>111</v>
      </c>
      <c r="D5320">
        <v>4</v>
      </c>
      <c r="E5320">
        <v>0</v>
      </c>
      <c r="F5320">
        <v>0</v>
      </c>
      <c r="H5320" t="s">
        <v>103</v>
      </c>
      <c r="I5320">
        <f t="shared" si="249"/>
        <v>0</v>
      </c>
      <c r="J5320">
        <f t="shared" si="250"/>
        <v>0</v>
      </c>
      <c r="L5320" t="str">
        <f t="shared" si="251"/>
        <v>4724SEDGEFORD</v>
      </c>
      <c r="M5320" t="s">
        <v>5290</v>
      </c>
    </row>
    <row r="5321" spans="1:13">
      <c r="A5321" t="s">
        <v>6214</v>
      </c>
      <c r="B5321" t="s">
        <v>6220</v>
      </c>
      <c r="C5321" t="s">
        <v>111</v>
      </c>
      <c r="D5321">
        <v>4</v>
      </c>
      <c r="E5321">
        <v>0</v>
      </c>
      <c r="F5321">
        <v>0</v>
      </c>
      <c r="H5321" t="s">
        <v>103</v>
      </c>
      <c r="I5321">
        <f t="shared" ref="I5321:I5384" si="252">IF(ISERROR(VLOOKUP(A5321,SelPostCode,1,FALSE)),0,1)</f>
        <v>0</v>
      </c>
      <c r="J5321">
        <f t="shared" ref="J5321:J5384" si="253">IF(I5321=0,0,IF(ISERROR(VLOOKUP(B5321,SelSuburb,1,FALSE)),0,1))</f>
        <v>0</v>
      </c>
      <c r="L5321" t="str">
        <f t="shared" si="251"/>
        <v>4724SURBITON</v>
      </c>
      <c r="M5321" t="s">
        <v>5290</v>
      </c>
    </row>
    <row r="5322" spans="1:13">
      <c r="A5322" t="s">
        <v>6221</v>
      </c>
      <c r="B5322" t="s">
        <v>6222</v>
      </c>
      <c r="C5322" t="s">
        <v>111</v>
      </c>
      <c r="D5322">
        <v>4</v>
      </c>
      <c r="E5322">
        <v>0</v>
      </c>
      <c r="F5322">
        <v>0</v>
      </c>
      <c r="H5322" t="s">
        <v>103</v>
      </c>
      <c r="I5322">
        <f t="shared" si="252"/>
        <v>0</v>
      </c>
      <c r="J5322">
        <f t="shared" si="253"/>
        <v>0</v>
      </c>
      <c r="L5322" t="str">
        <f t="shared" si="251"/>
        <v>4723BELCONG</v>
      </c>
      <c r="M5322" t="s">
        <v>6067</v>
      </c>
    </row>
    <row r="5323" spans="1:13">
      <c r="A5323" t="s">
        <v>6221</v>
      </c>
      <c r="B5323" t="s">
        <v>6223</v>
      </c>
      <c r="C5323" t="s">
        <v>111</v>
      </c>
      <c r="D5323">
        <v>4</v>
      </c>
      <c r="E5323">
        <v>0</v>
      </c>
      <c r="F5323">
        <v>0</v>
      </c>
      <c r="H5323" t="s">
        <v>103</v>
      </c>
      <c r="I5323">
        <f t="shared" si="252"/>
        <v>0</v>
      </c>
      <c r="J5323">
        <f t="shared" si="253"/>
        <v>0</v>
      </c>
      <c r="L5323" t="str">
        <f t="shared" si="251"/>
        <v>4723CAPELLA</v>
      </c>
      <c r="M5323" t="s">
        <v>6067</v>
      </c>
    </row>
    <row r="5324" spans="1:13">
      <c r="A5324" t="s">
        <v>6221</v>
      </c>
      <c r="B5324" t="s">
        <v>6224</v>
      </c>
      <c r="C5324" t="s">
        <v>111</v>
      </c>
      <c r="D5324">
        <v>4</v>
      </c>
      <c r="E5324">
        <v>0</v>
      </c>
      <c r="F5324">
        <v>0</v>
      </c>
      <c r="H5324" t="s">
        <v>103</v>
      </c>
      <c r="I5324">
        <f t="shared" si="252"/>
        <v>0</v>
      </c>
      <c r="J5324">
        <f t="shared" si="253"/>
        <v>0</v>
      </c>
      <c r="L5324" t="str">
        <f t="shared" si="251"/>
        <v>4723CARBINE CREEK</v>
      </c>
      <c r="M5324" t="s">
        <v>6067</v>
      </c>
    </row>
    <row r="5325" spans="1:13">
      <c r="A5325" t="s">
        <v>6221</v>
      </c>
      <c r="B5325" t="s">
        <v>6225</v>
      </c>
      <c r="C5325" t="s">
        <v>111</v>
      </c>
      <c r="D5325">
        <v>4</v>
      </c>
      <c r="E5325">
        <v>0</v>
      </c>
      <c r="F5325">
        <v>0</v>
      </c>
      <c r="H5325" t="s">
        <v>103</v>
      </c>
      <c r="I5325">
        <f t="shared" si="252"/>
        <v>0</v>
      </c>
      <c r="J5325">
        <f t="shared" si="253"/>
        <v>0</v>
      </c>
      <c r="L5325" t="str">
        <f t="shared" si="251"/>
        <v>4723CHIRNSIDE</v>
      </c>
      <c r="M5325" t="s">
        <v>6067</v>
      </c>
    </row>
    <row r="5326" spans="1:13">
      <c r="A5326" t="s">
        <v>6221</v>
      </c>
      <c r="B5326" t="s">
        <v>6226</v>
      </c>
      <c r="C5326" t="s">
        <v>111</v>
      </c>
      <c r="D5326">
        <v>4</v>
      </c>
      <c r="E5326">
        <v>0</v>
      </c>
      <c r="F5326">
        <v>0</v>
      </c>
      <c r="H5326" t="s">
        <v>103</v>
      </c>
      <c r="I5326">
        <f t="shared" si="252"/>
        <v>0</v>
      </c>
      <c r="J5326">
        <f t="shared" si="253"/>
        <v>0</v>
      </c>
      <c r="L5326" t="str">
        <f t="shared" si="251"/>
        <v>4723CRINUM</v>
      </c>
      <c r="M5326" t="s">
        <v>6067</v>
      </c>
    </row>
    <row r="5327" spans="1:13">
      <c r="A5327" t="s">
        <v>6221</v>
      </c>
      <c r="B5327" t="s">
        <v>6227</v>
      </c>
      <c r="C5327" t="s">
        <v>111</v>
      </c>
      <c r="D5327">
        <v>4</v>
      </c>
      <c r="E5327">
        <v>0</v>
      </c>
      <c r="F5327">
        <v>0</v>
      </c>
      <c r="H5327" t="s">
        <v>103</v>
      </c>
      <c r="I5327">
        <f t="shared" si="252"/>
        <v>0</v>
      </c>
      <c r="J5327">
        <f t="shared" si="253"/>
        <v>0</v>
      </c>
      <c r="L5327" t="str">
        <f t="shared" si="251"/>
        <v>4723HIBERNIA</v>
      </c>
      <c r="M5327" t="s">
        <v>6067</v>
      </c>
    </row>
    <row r="5328" spans="1:13">
      <c r="A5328" t="s">
        <v>6221</v>
      </c>
      <c r="B5328" t="s">
        <v>6228</v>
      </c>
      <c r="C5328" t="s">
        <v>111</v>
      </c>
      <c r="D5328">
        <v>4</v>
      </c>
      <c r="E5328">
        <v>0</v>
      </c>
      <c r="F5328">
        <v>0</v>
      </c>
      <c r="H5328" t="s">
        <v>103</v>
      </c>
      <c r="I5328">
        <f t="shared" si="252"/>
        <v>0</v>
      </c>
      <c r="J5328">
        <f t="shared" si="253"/>
        <v>0</v>
      </c>
      <c r="L5328" t="str">
        <f t="shared" si="251"/>
        <v>4723KHOSH BULDUK</v>
      </c>
      <c r="M5328" t="s">
        <v>6067</v>
      </c>
    </row>
    <row r="5329" spans="1:13">
      <c r="A5329" t="s">
        <v>6221</v>
      </c>
      <c r="B5329" t="s">
        <v>6229</v>
      </c>
      <c r="C5329" t="s">
        <v>111</v>
      </c>
      <c r="D5329">
        <v>4</v>
      </c>
      <c r="E5329">
        <v>0</v>
      </c>
      <c r="F5329">
        <v>0</v>
      </c>
      <c r="H5329" t="s">
        <v>103</v>
      </c>
      <c r="I5329">
        <f t="shared" si="252"/>
        <v>0</v>
      </c>
      <c r="J5329">
        <f t="shared" si="253"/>
        <v>0</v>
      </c>
      <c r="L5329" t="str">
        <f t="shared" si="251"/>
        <v>4723LOWESTOFF</v>
      </c>
      <c r="M5329" t="s">
        <v>6067</v>
      </c>
    </row>
    <row r="5330" spans="1:13">
      <c r="A5330" t="s">
        <v>6221</v>
      </c>
      <c r="B5330" t="s">
        <v>6230</v>
      </c>
      <c r="C5330" t="s">
        <v>111</v>
      </c>
      <c r="D5330">
        <v>4</v>
      </c>
      <c r="E5330">
        <v>0</v>
      </c>
      <c r="F5330">
        <v>0</v>
      </c>
      <c r="H5330" t="s">
        <v>103</v>
      </c>
      <c r="I5330">
        <f t="shared" si="252"/>
        <v>0</v>
      </c>
      <c r="J5330">
        <f t="shared" si="253"/>
        <v>0</v>
      </c>
      <c r="L5330" t="str">
        <f t="shared" si="251"/>
        <v>4723MOUNT MACARTHUR</v>
      </c>
      <c r="M5330" t="s">
        <v>6067</v>
      </c>
    </row>
    <row r="5331" spans="1:13">
      <c r="A5331" t="s">
        <v>6221</v>
      </c>
      <c r="B5331" t="s">
        <v>6231</v>
      </c>
      <c r="C5331" t="s">
        <v>111</v>
      </c>
      <c r="D5331">
        <v>4</v>
      </c>
      <c r="E5331">
        <v>0</v>
      </c>
      <c r="F5331">
        <v>0</v>
      </c>
      <c r="H5331" t="s">
        <v>103</v>
      </c>
      <c r="I5331">
        <f t="shared" si="252"/>
        <v>0</v>
      </c>
      <c r="J5331">
        <f t="shared" si="253"/>
        <v>0</v>
      </c>
      <c r="L5331" t="str">
        <f t="shared" si="251"/>
        <v>4723RETRO</v>
      </c>
      <c r="M5331" t="s">
        <v>6067</v>
      </c>
    </row>
    <row r="5332" spans="1:13">
      <c r="A5332" t="s">
        <v>6232</v>
      </c>
      <c r="B5332" t="s">
        <v>678</v>
      </c>
      <c r="C5332" t="s">
        <v>111</v>
      </c>
      <c r="D5332">
        <v>4</v>
      </c>
      <c r="E5332">
        <v>0</v>
      </c>
      <c r="F5332">
        <v>0</v>
      </c>
      <c r="H5332" t="s">
        <v>103</v>
      </c>
      <c r="I5332">
        <f t="shared" si="252"/>
        <v>0</v>
      </c>
      <c r="J5332">
        <f t="shared" si="253"/>
        <v>0</v>
      </c>
      <c r="L5332" t="str">
        <f t="shared" si="251"/>
        <v>4722BUCKLAND</v>
      </c>
      <c r="M5332" t="s">
        <v>6067</v>
      </c>
    </row>
    <row r="5333" spans="1:13">
      <c r="A5333" t="s">
        <v>6232</v>
      </c>
      <c r="B5333" t="s">
        <v>6233</v>
      </c>
      <c r="C5333" t="s">
        <v>111</v>
      </c>
      <c r="D5333">
        <v>4</v>
      </c>
      <c r="E5333">
        <v>0</v>
      </c>
      <c r="F5333">
        <v>0</v>
      </c>
      <c r="H5333" t="s">
        <v>103</v>
      </c>
      <c r="I5333">
        <f t="shared" si="252"/>
        <v>0</v>
      </c>
      <c r="J5333">
        <f t="shared" si="253"/>
        <v>0</v>
      </c>
      <c r="L5333" t="str">
        <f t="shared" si="251"/>
        <v>4722CAIRDBEIGN</v>
      </c>
      <c r="M5333" t="s">
        <v>6067</v>
      </c>
    </row>
    <row r="5334" spans="1:13">
      <c r="A5334" t="s">
        <v>6232</v>
      </c>
      <c r="B5334" t="s">
        <v>6234</v>
      </c>
      <c r="C5334" t="s">
        <v>111</v>
      </c>
      <c r="D5334">
        <v>4</v>
      </c>
      <c r="E5334">
        <v>0</v>
      </c>
      <c r="F5334">
        <v>0</v>
      </c>
      <c r="H5334" t="s">
        <v>103</v>
      </c>
      <c r="I5334">
        <f t="shared" si="252"/>
        <v>0</v>
      </c>
      <c r="J5334">
        <f t="shared" si="253"/>
        <v>0</v>
      </c>
      <c r="L5334" t="str">
        <f t="shared" si="251"/>
        <v>4722CONA CREEK</v>
      </c>
      <c r="M5334" t="s">
        <v>6067</v>
      </c>
    </row>
    <row r="5335" spans="1:13">
      <c r="A5335" t="s">
        <v>6232</v>
      </c>
      <c r="B5335" t="s">
        <v>6235</v>
      </c>
      <c r="C5335" t="s">
        <v>111</v>
      </c>
      <c r="D5335">
        <v>4</v>
      </c>
      <c r="E5335">
        <v>0</v>
      </c>
      <c r="F5335">
        <v>0</v>
      </c>
      <c r="H5335" t="s">
        <v>103</v>
      </c>
      <c r="I5335">
        <f t="shared" si="252"/>
        <v>0</v>
      </c>
      <c r="J5335">
        <f t="shared" si="253"/>
        <v>0</v>
      </c>
      <c r="L5335" t="str">
        <f t="shared" si="251"/>
        <v>4722NANDOWRIE</v>
      </c>
      <c r="M5335" t="s">
        <v>6067</v>
      </c>
    </row>
    <row r="5336" spans="1:13">
      <c r="A5336" t="s">
        <v>6232</v>
      </c>
      <c r="B5336" t="s">
        <v>6236</v>
      </c>
      <c r="C5336" t="s">
        <v>111</v>
      </c>
      <c r="D5336">
        <v>4</v>
      </c>
      <c r="E5336">
        <v>0</v>
      </c>
      <c r="F5336">
        <v>0</v>
      </c>
      <c r="H5336" t="s">
        <v>103</v>
      </c>
      <c r="I5336">
        <f t="shared" si="252"/>
        <v>0</v>
      </c>
      <c r="J5336">
        <f t="shared" si="253"/>
        <v>0</v>
      </c>
      <c r="L5336" t="str">
        <f t="shared" si="251"/>
        <v>4722ORION</v>
      </c>
      <c r="M5336" t="s">
        <v>6067</v>
      </c>
    </row>
    <row r="5337" spans="1:13">
      <c r="A5337" t="s">
        <v>6232</v>
      </c>
      <c r="B5337" t="s">
        <v>6237</v>
      </c>
      <c r="C5337" t="s">
        <v>111</v>
      </c>
      <c r="D5337">
        <v>4</v>
      </c>
      <c r="E5337">
        <v>0</v>
      </c>
      <c r="F5337">
        <v>0</v>
      </c>
      <c r="H5337" t="s">
        <v>103</v>
      </c>
      <c r="I5337">
        <f t="shared" si="252"/>
        <v>0</v>
      </c>
      <c r="J5337">
        <f t="shared" si="253"/>
        <v>0</v>
      </c>
      <c r="L5337" t="str">
        <f t="shared" si="251"/>
        <v>4722SPRINGSURE</v>
      </c>
      <c r="M5337" t="s">
        <v>6067</v>
      </c>
    </row>
    <row r="5338" spans="1:13">
      <c r="A5338" t="s">
        <v>6232</v>
      </c>
      <c r="B5338" t="s">
        <v>6238</v>
      </c>
      <c r="C5338" t="s">
        <v>111</v>
      </c>
      <c r="D5338">
        <v>4</v>
      </c>
      <c r="E5338">
        <v>0</v>
      </c>
      <c r="F5338">
        <v>0</v>
      </c>
      <c r="H5338" t="s">
        <v>103</v>
      </c>
      <c r="I5338">
        <f t="shared" si="252"/>
        <v>0</v>
      </c>
      <c r="J5338">
        <f t="shared" si="253"/>
        <v>0</v>
      </c>
      <c r="L5338" t="str">
        <f t="shared" si="251"/>
        <v>4722WEALWANDANGIE</v>
      </c>
      <c r="M5338" t="s">
        <v>6067</v>
      </c>
    </row>
    <row r="5339" spans="1:13">
      <c r="A5339" t="s">
        <v>6239</v>
      </c>
      <c r="B5339" t="s">
        <v>6240</v>
      </c>
      <c r="C5339" t="s">
        <v>111</v>
      </c>
      <c r="D5339">
        <v>5</v>
      </c>
      <c r="E5339">
        <v>0</v>
      </c>
      <c r="F5339">
        <v>0</v>
      </c>
      <c r="H5339" t="s">
        <v>103</v>
      </c>
      <c r="I5339">
        <f t="shared" si="252"/>
        <v>0</v>
      </c>
      <c r="J5339">
        <f t="shared" si="253"/>
        <v>0</v>
      </c>
      <c r="L5339" t="str">
        <f t="shared" si="251"/>
        <v>4721ARGYLL</v>
      </c>
      <c r="M5339" t="s">
        <v>6067</v>
      </c>
    </row>
    <row r="5340" spans="1:13">
      <c r="A5340" t="s">
        <v>6239</v>
      </c>
      <c r="B5340" t="s">
        <v>6241</v>
      </c>
      <c r="C5340" t="s">
        <v>111</v>
      </c>
      <c r="D5340">
        <v>5</v>
      </c>
      <c r="E5340">
        <v>0</v>
      </c>
      <c r="F5340">
        <v>0</v>
      </c>
      <c r="H5340" t="s">
        <v>103</v>
      </c>
      <c r="I5340">
        <f t="shared" si="252"/>
        <v>0</v>
      </c>
      <c r="J5340">
        <f t="shared" si="253"/>
        <v>0</v>
      </c>
      <c r="L5340" t="str">
        <f t="shared" si="251"/>
        <v>4721CLERMONT</v>
      </c>
      <c r="M5340" t="s">
        <v>6067</v>
      </c>
    </row>
    <row r="5341" spans="1:13">
      <c r="A5341" t="s">
        <v>6239</v>
      </c>
      <c r="B5341" t="s">
        <v>6242</v>
      </c>
      <c r="C5341" t="s">
        <v>111</v>
      </c>
      <c r="D5341">
        <v>5</v>
      </c>
      <c r="E5341">
        <v>0</v>
      </c>
      <c r="F5341">
        <v>0</v>
      </c>
      <c r="H5341" t="s">
        <v>103</v>
      </c>
      <c r="I5341">
        <f t="shared" si="252"/>
        <v>0</v>
      </c>
      <c r="J5341">
        <f t="shared" si="253"/>
        <v>0</v>
      </c>
      <c r="L5341" t="str">
        <f t="shared" si="251"/>
        <v>4721FRANKFIELD</v>
      </c>
      <c r="M5341" t="s">
        <v>6067</v>
      </c>
    </row>
    <row r="5342" spans="1:13">
      <c r="A5342" t="s">
        <v>6239</v>
      </c>
      <c r="B5342" t="s">
        <v>6243</v>
      </c>
      <c r="C5342" t="s">
        <v>111</v>
      </c>
      <c r="D5342">
        <v>5</v>
      </c>
      <c r="E5342">
        <v>0</v>
      </c>
      <c r="F5342">
        <v>0</v>
      </c>
      <c r="H5342" t="s">
        <v>103</v>
      </c>
      <c r="I5342">
        <f t="shared" si="252"/>
        <v>0</v>
      </c>
      <c r="J5342">
        <f t="shared" si="253"/>
        <v>0</v>
      </c>
      <c r="L5342" t="str">
        <f t="shared" si="251"/>
        <v>4721GEMINI MOUNTAINS</v>
      </c>
      <c r="M5342" t="s">
        <v>6067</v>
      </c>
    </row>
    <row r="5343" spans="1:13">
      <c r="A5343" t="s">
        <v>6239</v>
      </c>
      <c r="B5343" t="s">
        <v>6244</v>
      </c>
      <c r="C5343" t="s">
        <v>111</v>
      </c>
      <c r="D5343">
        <v>5</v>
      </c>
      <c r="E5343">
        <v>0</v>
      </c>
      <c r="F5343">
        <v>0</v>
      </c>
      <c r="H5343" t="s">
        <v>103</v>
      </c>
      <c r="I5343">
        <f t="shared" si="252"/>
        <v>0</v>
      </c>
      <c r="J5343">
        <f t="shared" si="253"/>
        <v>0</v>
      </c>
      <c r="L5343" t="str">
        <f t="shared" si="251"/>
        <v>4721KILCUMMIN</v>
      </c>
      <c r="M5343" t="s">
        <v>6067</v>
      </c>
    </row>
    <row r="5344" spans="1:13">
      <c r="A5344" t="s">
        <v>6239</v>
      </c>
      <c r="B5344" t="s">
        <v>6245</v>
      </c>
      <c r="C5344" t="s">
        <v>111</v>
      </c>
      <c r="D5344">
        <v>5</v>
      </c>
      <c r="E5344">
        <v>0</v>
      </c>
      <c r="F5344">
        <v>0</v>
      </c>
      <c r="H5344" t="s">
        <v>103</v>
      </c>
      <c r="I5344">
        <f t="shared" si="252"/>
        <v>0</v>
      </c>
      <c r="J5344">
        <f t="shared" si="253"/>
        <v>0</v>
      </c>
      <c r="L5344" t="str">
        <f t="shared" si="251"/>
        <v>4721LAGLAN</v>
      </c>
      <c r="M5344" t="s">
        <v>6067</v>
      </c>
    </row>
    <row r="5345" spans="1:13">
      <c r="A5345" t="s">
        <v>6239</v>
      </c>
      <c r="B5345" t="s">
        <v>6246</v>
      </c>
      <c r="C5345" t="s">
        <v>111</v>
      </c>
      <c r="D5345">
        <v>5</v>
      </c>
      <c r="E5345">
        <v>0</v>
      </c>
      <c r="F5345">
        <v>0</v>
      </c>
      <c r="H5345" t="s">
        <v>103</v>
      </c>
      <c r="I5345">
        <f t="shared" si="252"/>
        <v>0</v>
      </c>
      <c r="J5345">
        <f t="shared" si="253"/>
        <v>0</v>
      </c>
      <c r="L5345" t="str">
        <f t="shared" si="251"/>
        <v>4721MISTAKE CREEK</v>
      </c>
      <c r="M5345" t="s">
        <v>6067</v>
      </c>
    </row>
    <row r="5346" spans="1:13">
      <c r="A5346" t="s">
        <v>6239</v>
      </c>
      <c r="B5346" t="s">
        <v>6247</v>
      </c>
      <c r="C5346" t="s">
        <v>111</v>
      </c>
      <c r="D5346">
        <v>5</v>
      </c>
      <c r="E5346">
        <v>0</v>
      </c>
      <c r="F5346">
        <v>0</v>
      </c>
      <c r="H5346" t="s">
        <v>103</v>
      </c>
      <c r="I5346">
        <f t="shared" si="252"/>
        <v>0</v>
      </c>
      <c r="J5346">
        <f t="shared" si="253"/>
        <v>0</v>
      </c>
      <c r="L5346" t="str">
        <f t="shared" si="251"/>
        <v>4721PASHA</v>
      </c>
      <c r="M5346" t="s">
        <v>6067</v>
      </c>
    </row>
    <row r="5347" spans="1:13">
      <c r="A5347" t="s">
        <v>6239</v>
      </c>
      <c r="B5347" t="s">
        <v>6248</v>
      </c>
      <c r="C5347" t="s">
        <v>111</v>
      </c>
      <c r="D5347">
        <v>5</v>
      </c>
      <c r="E5347">
        <v>0</v>
      </c>
      <c r="F5347">
        <v>0</v>
      </c>
      <c r="H5347" t="s">
        <v>103</v>
      </c>
      <c r="I5347">
        <f t="shared" si="252"/>
        <v>0</v>
      </c>
      <c r="J5347">
        <f t="shared" si="253"/>
        <v>0</v>
      </c>
      <c r="L5347" t="str">
        <f t="shared" si="251"/>
        <v>4721THERESA CREEK</v>
      </c>
      <c r="M5347" t="s">
        <v>6067</v>
      </c>
    </row>
    <row r="5348" spans="1:13">
      <c r="A5348" t="s">
        <v>6239</v>
      </c>
      <c r="B5348" t="s">
        <v>6249</v>
      </c>
      <c r="C5348" t="s">
        <v>111</v>
      </c>
      <c r="D5348">
        <v>5</v>
      </c>
      <c r="E5348">
        <v>0</v>
      </c>
      <c r="F5348">
        <v>0</v>
      </c>
      <c r="H5348" t="s">
        <v>103</v>
      </c>
      <c r="I5348">
        <f t="shared" si="252"/>
        <v>0</v>
      </c>
      <c r="J5348">
        <f t="shared" si="253"/>
        <v>0</v>
      </c>
      <c r="L5348" t="str">
        <f t="shared" si="251"/>
        <v>4721WOLFANG</v>
      </c>
      <c r="M5348" t="s">
        <v>6067</v>
      </c>
    </row>
    <row r="5349" spans="1:13">
      <c r="A5349" t="s">
        <v>6250</v>
      </c>
      <c r="B5349" t="s">
        <v>6251</v>
      </c>
      <c r="C5349" t="s">
        <v>111</v>
      </c>
      <c r="D5349">
        <v>4</v>
      </c>
      <c r="E5349">
        <v>0</v>
      </c>
      <c r="F5349">
        <v>0</v>
      </c>
      <c r="H5349" t="s">
        <v>103</v>
      </c>
      <c r="I5349">
        <f t="shared" si="252"/>
        <v>0</v>
      </c>
      <c r="J5349">
        <f t="shared" si="253"/>
        <v>0</v>
      </c>
      <c r="L5349" t="str">
        <f t="shared" si="251"/>
        <v>4720EMERALD</v>
      </c>
      <c r="M5349" t="s">
        <v>6067</v>
      </c>
    </row>
    <row r="5350" spans="1:13">
      <c r="A5350" t="s">
        <v>6250</v>
      </c>
      <c r="B5350" t="s">
        <v>6252</v>
      </c>
      <c r="C5350" t="s">
        <v>111</v>
      </c>
      <c r="D5350">
        <v>4</v>
      </c>
      <c r="E5350">
        <v>0</v>
      </c>
      <c r="F5350">
        <v>0</v>
      </c>
      <c r="H5350" t="s">
        <v>103</v>
      </c>
      <c r="I5350">
        <f t="shared" si="252"/>
        <v>0</v>
      </c>
      <c r="J5350">
        <f t="shared" si="253"/>
        <v>0</v>
      </c>
      <c r="L5350" t="str">
        <f t="shared" si="251"/>
        <v>4720YAMALA</v>
      </c>
      <c r="M5350" t="s">
        <v>6067</v>
      </c>
    </row>
    <row r="5351" spans="1:13">
      <c r="A5351" t="s">
        <v>6253</v>
      </c>
      <c r="B5351" t="s">
        <v>6254</v>
      </c>
      <c r="C5351" t="s">
        <v>111</v>
      </c>
      <c r="D5351">
        <v>5</v>
      </c>
      <c r="E5351">
        <v>0</v>
      </c>
      <c r="F5351">
        <v>0</v>
      </c>
      <c r="H5351" t="s">
        <v>103</v>
      </c>
      <c r="I5351">
        <f t="shared" si="252"/>
        <v>0</v>
      </c>
      <c r="J5351">
        <f t="shared" si="253"/>
        <v>0</v>
      </c>
      <c r="L5351" t="str">
        <f t="shared" si="251"/>
        <v>4719CAMBOON</v>
      </c>
      <c r="M5351" t="s">
        <v>6067</v>
      </c>
    </row>
    <row r="5352" spans="1:13">
      <c r="A5352" t="s">
        <v>6253</v>
      </c>
      <c r="B5352" t="s">
        <v>6255</v>
      </c>
      <c r="C5352" t="s">
        <v>111</v>
      </c>
      <c r="D5352">
        <v>5</v>
      </c>
      <c r="E5352">
        <v>0</v>
      </c>
      <c r="F5352">
        <v>0</v>
      </c>
      <c r="H5352" t="s">
        <v>103</v>
      </c>
      <c r="I5352">
        <f t="shared" si="252"/>
        <v>0</v>
      </c>
      <c r="J5352">
        <f t="shared" si="253"/>
        <v>0</v>
      </c>
      <c r="L5352" t="str">
        <f t="shared" si="251"/>
        <v>4719CRACOW</v>
      </c>
      <c r="M5352" t="s">
        <v>6067</v>
      </c>
    </row>
    <row r="5353" spans="1:13">
      <c r="A5353" t="s">
        <v>6253</v>
      </c>
      <c r="B5353" t="s">
        <v>6256</v>
      </c>
      <c r="C5353" t="s">
        <v>111</v>
      </c>
      <c r="D5353">
        <v>5</v>
      </c>
      <c r="E5353">
        <v>0</v>
      </c>
      <c r="F5353">
        <v>0</v>
      </c>
      <c r="H5353" t="s">
        <v>103</v>
      </c>
      <c r="I5353">
        <f t="shared" si="252"/>
        <v>0</v>
      </c>
      <c r="J5353">
        <f t="shared" si="253"/>
        <v>0</v>
      </c>
      <c r="L5353" t="str">
        <f t="shared" si="251"/>
        <v>4719GLENMORAL</v>
      </c>
      <c r="M5353" t="s">
        <v>6067</v>
      </c>
    </row>
    <row r="5354" spans="1:13">
      <c r="A5354" t="s">
        <v>6253</v>
      </c>
      <c r="B5354" t="s">
        <v>6257</v>
      </c>
      <c r="C5354" t="s">
        <v>111</v>
      </c>
      <c r="D5354">
        <v>5</v>
      </c>
      <c r="E5354">
        <v>0</v>
      </c>
      <c r="F5354">
        <v>0</v>
      </c>
      <c r="H5354" t="s">
        <v>103</v>
      </c>
      <c r="I5354">
        <f t="shared" si="252"/>
        <v>0</v>
      </c>
      <c r="J5354">
        <f t="shared" si="253"/>
        <v>0</v>
      </c>
      <c r="L5354" t="str">
        <f t="shared" si="251"/>
        <v>4719ISLA</v>
      </c>
      <c r="M5354" t="s">
        <v>6067</v>
      </c>
    </row>
    <row r="5355" spans="1:13">
      <c r="A5355" t="s">
        <v>6253</v>
      </c>
      <c r="B5355" t="s">
        <v>6258</v>
      </c>
      <c r="C5355" t="s">
        <v>111</v>
      </c>
      <c r="D5355">
        <v>5</v>
      </c>
      <c r="E5355">
        <v>0</v>
      </c>
      <c r="F5355">
        <v>0</v>
      </c>
      <c r="H5355" t="s">
        <v>103</v>
      </c>
      <c r="I5355">
        <f t="shared" si="252"/>
        <v>0</v>
      </c>
      <c r="J5355">
        <f t="shared" si="253"/>
        <v>0</v>
      </c>
      <c r="L5355" t="str">
        <f t="shared" si="251"/>
        <v>4719LONESOME CREEK</v>
      </c>
      <c r="M5355" t="s">
        <v>6067</v>
      </c>
    </row>
    <row r="5356" spans="1:13">
      <c r="A5356" t="s">
        <v>6253</v>
      </c>
      <c r="B5356" t="s">
        <v>6259</v>
      </c>
      <c r="C5356" t="s">
        <v>111</v>
      </c>
      <c r="D5356">
        <v>5</v>
      </c>
      <c r="E5356">
        <v>0</v>
      </c>
      <c r="F5356">
        <v>0</v>
      </c>
      <c r="H5356" t="s">
        <v>103</v>
      </c>
      <c r="I5356">
        <f t="shared" si="252"/>
        <v>0</v>
      </c>
      <c r="J5356">
        <f t="shared" si="253"/>
        <v>0</v>
      </c>
      <c r="L5356" t="str">
        <f t="shared" si="251"/>
        <v>4719THEODORE</v>
      </c>
      <c r="M5356" t="s">
        <v>6067</v>
      </c>
    </row>
    <row r="5357" spans="1:13">
      <c r="A5357" t="s">
        <v>6260</v>
      </c>
      <c r="B5357" t="s">
        <v>6261</v>
      </c>
      <c r="C5357" t="s">
        <v>111</v>
      </c>
      <c r="D5357">
        <v>4</v>
      </c>
      <c r="E5357">
        <v>0</v>
      </c>
      <c r="F5357">
        <v>0</v>
      </c>
      <c r="H5357" t="s">
        <v>103</v>
      </c>
      <c r="I5357">
        <f t="shared" si="252"/>
        <v>0</v>
      </c>
      <c r="J5357">
        <f t="shared" si="253"/>
        <v>0</v>
      </c>
      <c r="L5357" t="str">
        <f t="shared" si="251"/>
        <v>4718BAUHINIA</v>
      </c>
      <c r="M5357" t="s">
        <v>6067</v>
      </c>
    </row>
    <row r="5358" spans="1:13">
      <c r="A5358" t="s">
        <v>6260</v>
      </c>
      <c r="B5358" t="s">
        <v>946</v>
      </c>
      <c r="C5358" t="s">
        <v>111</v>
      </c>
      <c r="D5358">
        <v>4</v>
      </c>
      <c r="E5358">
        <v>0</v>
      </c>
      <c r="F5358">
        <v>0</v>
      </c>
      <c r="H5358" t="s">
        <v>103</v>
      </c>
      <c r="I5358">
        <f t="shared" si="252"/>
        <v>0</v>
      </c>
      <c r="J5358">
        <f t="shared" si="253"/>
        <v>0</v>
      </c>
      <c r="L5358" t="str">
        <f t="shared" si="251"/>
        <v>4718DROMEDARY</v>
      </c>
      <c r="M5358" t="s">
        <v>6067</v>
      </c>
    </row>
    <row r="5359" spans="1:13">
      <c r="A5359" t="s">
        <v>6260</v>
      </c>
      <c r="B5359" t="s">
        <v>6262</v>
      </c>
      <c r="C5359" t="s">
        <v>111</v>
      </c>
      <c r="D5359">
        <v>4</v>
      </c>
      <c r="E5359">
        <v>0</v>
      </c>
      <c r="F5359">
        <v>0</v>
      </c>
      <c r="H5359" t="s">
        <v>103</v>
      </c>
      <c r="I5359">
        <f t="shared" si="252"/>
        <v>0</v>
      </c>
      <c r="J5359">
        <f t="shared" si="253"/>
        <v>0</v>
      </c>
      <c r="L5359" t="str">
        <f t="shared" si="251"/>
        <v>4718KIANGA</v>
      </c>
      <c r="M5359" t="s">
        <v>6067</v>
      </c>
    </row>
    <row r="5360" spans="1:13">
      <c r="A5360" t="s">
        <v>6260</v>
      </c>
      <c r="B5360" t="s">
        <v>6263</v>
      </c>
      <c r="C5360" t="s">
        <v>111</v>
      </c>
      <c r="D5360">
        <v>4</v>
      </c>
      <c r="E5360">
        <v>0</v>
      </c>
      <c r="F5360">
        <v>0</v>
      </c>
      <c r="H5360" t="s">
        <v>103</v>
      </c>
      <c r="I5360">
        <f t="shared" si="252"/>
        <v>0</v>
      </c>
      <c r="J5360">
        <f t="shared" si="253"/>
        <v>0</v>
      </c>
      <c r="L5360" t="str">
        <f t="shared" si="251"/>
        <v>4718MOURA</v>
      </c>
      <c r="M5360" t="s">
        <v>6067</v>
      </c>
    </row>
    <row r="5361" spans="1:13">
      <c r="A5361" t="s">
        <v>6260</v>
      </c>
      <c r="B5361" t="s">
        <v>6264</v>
      </c>
      <c r="C5361" t="s">
        <v>111</v>
      </c>
      <c r="D5361">
        <v>4</v>
      </c>
      <c r="E5361">
        <v>0</v>
      </c>
      <c r="F5361">
        <v>0</v>
      </c>
      <c r="H5361" t="s">
        <v>103</v>
      </c>
      <c r="I5361">
        <f t="shared" si="252"/>
        <v>0</v>
      </c>
      <c r="J5361">
        <f t="shared" si="253"/>
        <v>0</v>
      </c>
      <c r="L5361" t="str">
        <f t="shared" si="251"/>
        <v>4718MUNGABUNDA</v>
      </c>
      <c r="M5361" t="s">
        <v>6067</v>
      </c>
    </row>
    <row r="5362" spans="1:13">
      <c r="A5362" t="s">
        <v>6260</v>
      </c>
      <c r="B5362" t="s">
        <v>6265</v>
      </c>
      <c r="C5362" t="s">
        <v>111</v>
      </c>
      <c r="D5362">
        <v>4</v>
      </c>
      <c r="E5362">
        <v>0</v>
      </c>
      <c r="F5362">
        <v>0</v>
      </c>
      <c r="H5362" t="s">
        <v>103</v>
      </c>
      <c r="I5362">
        <f t="shared" si="252"/>
        <v>0</v>
      </c>
      <c r="J5362">
        <f t="shared" si="253"/>
        <v>0</v>
      </c>
      <c r="L5362" t="str">
        <f t="shared" si="251"/>
        <v>4718OOMBABEER</v>
      </c>
      <c r="M5362" t="s">
        <v>6067</v>
      </c>
    </row>
    <row r="5363" spans="1:13">
      <c r="A5363" t="s">
        <v>6260</v>
      </c>
      <c r="B5363" t="s">
        <v>6266</v>
      </c>
      <c r="C5363" t="s">
        <v>111</v>
      </c>
      <c r="D5363">
        <v>4</v>
      </c>
      <c r="E5363">
        <v>0</v>
      </c>
      <c r="F5363">
        <v>0</v>
      </c>
      <c r="H5363" t="s">
        <v>103</v>
      </c>
      <c r="I5363">
        <f t="shared" si="252"/>
        <v>0</v>
      </c>
      <c r="J5363">
        <f t="shared" si="253"/>
        <v>0</v>
      </c>
      <c r="L5363" t="str">
        <f t="shared" si="251"/>
        <v>4718RHYDDING</v>
      </c>
      <c r="M5363" t="s">
        <v>6067</v>
      </c>
    </row>
    <row r="5364" spans="1:13">
      <c r="A5364" t="s">
        <v>6260</v>
      </c>
      <c r="B5364" t="s">
        <v>6267</v>
      </c>
      <c r="C5364" t="s">
        <v>111</v>
      </c>
      <c r="D5364">
        <v>4</v>
      </c>
      <c r="E5364">
        <v>0</v>
      </c>
      <c r="F5364">
        <v>0</v>
      </c>
      <c r="H5364" t="s">
        <v>103</v>
      </c>
      <c r="I5364">
        <f t="shared" si="252"/>
        <v>0</v>
      </c>
      <c r="J5364">
        <f t="shared" si="253"/>
        <v>0</v>
      </c>
      <c r="L5364" t="str">
        <f t="shared" si="251"/>
        <v>4718ROUNDSTONE</v>
      </c>
      <c r="M5364" t="s">
        <v>6067</v>
      </c>
    </row>
    <row r="5365" spans="1:13">
      <c r="A5365" t="s">
        <v>6260</v>
      </c>
      <c r="B5365" t="s">
        <v>6268</v>
      </c>
      <c r="C5365" t="s">
        <v>111</v>
      </c>
      <c r="D5365">
        <v>4</v>
      </c>
      <c r="E5365">
        <v>0</v>
      </c>
      <c r="F5365">
        <v>0</v>
      </c>
      <c r="H5365" t="s">
        <v>103</v>
      </c>
      <c r="I5365">
        <f t="shared" si="252"/>
        <v>0</v>
      </c>
      <c r="J5365">
        <f t="shared" si="253"/>
        <v>0</v>
      </c>
      <c r="L5365" t="str">
        <f t="shared" si="251"/>
        <v>4718WARNOAH</v>
      </c>
      <c r="M5365" t="s">
        <v>6067</v>
      </c>
    </row>
    <row r="5366" spans="1:13">
      <c r="A5366" t="s">
        <v>6269</v>
      </c>
      <c r="B5366" t="s">
        <v>6270</v>
      </c>
      <c r="C5366" t="s">
        <v>111</v>
      </c>
      <c r="D5366">
        <v>5</v>
      </c>
      <c r="E5366">
        <v>0</v>
      </c>
      <c r="F5366">
        <v>0</v>
      </c>
      <c r="H5366" t="s">
        <v>103</v>
      </c>
      <c r="I5366">
        <f t="shared" si="252"/>
        <v>0</v>
      </c>
      <c r="J5366">
        <f t="shared" si="253"/>
        <v>0</v>
      </c>
      <c r="L5366" t="str">
        <f t="shared" si="251"/>
        <v>4717BLACKWATER</v>
      </c>
      <c r="M5366" t="s">
        <v>6067</v>
      </c>
    </row>
    <row r="5367" spans="1:13">
      <c r="A5367" t="s">
        <v>6271</v>
      </c>
      <c r="B5367" t="s">
        <v>6272</v>
      </c>
      <c r="C5367" t="s">
        <v>111</v>
      </c>
      <c r="D5367">
        <v>4</v>
      </c>
      <c r="E5367">
        <v>0</v>
      </c>
      <c r="F5367">
        <v>0</v>
      </c>
      <c r="H5367" t="s">
        <v>103</v>
      </c>
      <c r="I5367">
        <f t="shared" si="252"/>
        <v>0</v>
      </c>
      <c r="J5367">
        <f t="shared" si="253"/>
        <v>0</v>
      </c>
      <c r="L5367" t="str">
        <f t="shared" si="251"/>
        <v>4716LAWGI DAWES</v>
      </c>
      <c r="M5367" t="s">
        <v>6067</v>
      </c>
    </row>
    <row r="5368" spans="1:13">
      <c r="A5368" t="s">
        <v>6271</v>
      </c>
      <c r="B5368" t="s">
        <v>6273</v>
      </c>
      <c r="C5368" t="s">
        <v>111</v>
      </c>
      <c r="D5368">
        <v>4</v>
      </c>
      <c r="E5368">
        <v>0</v>
      </c>
      <c r="F5368">
        <v>0</v>
      </c>
      <c r="H5368" t="s">
        <v>103</v>
      </c>
      <c r="I5368">
        <f t="shared" si="252"/>
        <v>0</v>
      </c>
      <c r="J5368">
        <f t="shared" si="253"/>
        <v>0</v>
      </c>
      <c r="L5368" t="str">
        <f t="shared" si="251"/>
        <v>4716THANGOOL</v>
      </c>
      <c r="M5368" t="s">
        <v>6067</v>
      </c>
    </row>
    <row r="5369" spans="1:13">
      <c r="A5369" t="s">
        <v>6274</v>
      </c>
      <c r="B5369" t="s">
        <v>6275</v>
      </c>
      <c r="C5369" t="s">
        <v>111</v>
      </c>
      <c r="D5369">
        <v>4</v>
      </c>
      <c r="E5369">
        <v>0</v>
      </c>
      <c r="F5369">
        <v>0</v>
      </c>
      <c r="H5369" t="s">
        <v>103</v>
      </c>
      <c r="I5369">
        <f t="shared" si="252"/>
        <v>0</v>
      </c>
      <c r="J5369">
        <f t="shared" si="253"/>
        <v>0</v>
      </c>
      <c r="L5369" t="str">
        <f t="shared" si="251"/>
        <v>4715BILOELA</v>
      </c>
      <c r="M5369" t="s">
        <v>6067</v>
      </c>
    </row>
    <row r="5370" spans="1:13">
      <c r="A5370" t="s">
        <v>6274</v>
      </c>
      <c r="B5370" t="s">
        <v>6276</v>
      </c>
      <c r="C5370" t="s">
        <v>111</v>
      </c>
      <c r="D5370">
        <v>4</v>
      </c>
      <c r="E5370">
        <v>0</v>
      </c>
      <c r="F5370">
        <v>0</v>
      </c>
      <c r="H5370" t="s">
        <v>103</v>
      </c>
      <c r="I5370">
        <f t="shared" si="252"/>
        <v>0</v>
      </c>
      <c r="J5370">
        <f t="shared" si="253"/>
        <v>0</v>
      </c>
      <c r="L5370" t="str">
        <f t="shared" si="251"/>
        <v>4715CALLIDE</v>
      </c>
      <c r="M5370" t="s">
        <v>6067</v>
      </c>
    </row>
    <row r="5371" spans="1:13">
      <c r="A5371" t="s">
        <v>6274</v>
      </c>
      <c r="B5371" t="s">
        <v>6277</v>
      </c>
      <c r="C5371" t="s">
        <v>111</v>
      </c>
      <c r="D5371">
        <v>4</v>
      </c>
      <c r="E5371">
        <v>0</v>
      </c>
      <c r="F5371">
        <v>0</v>
      </c>
      <c r="H5371" t="s">
        <v>103</v>
      </c>
      <c r="I5371">
        <f t="shared" si="252"/>
        <v>0</v>
      </c>
      <c r="J5371">
        <f t="shared" si="253"/>
        <v>0</v>
      </c>
      <c r="L5371" t="str">
        <f t="shared" si="251"/>
        <v>4715CASTLE CREEK</v>
      </c>
      <c r="M5371" t="s">
        <v>6067</v>
      </c>
    </row>
    <row r="5372" spans="1:13">
      <c r="A5372" t="s">
        <v>6274</v>
      </c>
      <c r="B5372" t="s">
        <v>6278</v>
      </c>
      <c r="C5372" t="s">
        <v>111</v>
      </c>
      <c r="D5372">
        <v>4</v>
      </c>
      <c r="E5372">
        <v>0</v>
      </c>
      <c r="F5372">
        <v>0</v>
      </c>
      <c r="H5372" t="s">
        <v>103</v>
      </c>
      <c r="I5372">
        <f t="shared" si="252"/>
        <v>0</v>
      </c>
      <c r="J5372">
        <f t="shared" si="253"/>
        <v>0</v>
      </c>
      <c r="L5372" t="str">
        <f t="shared" si="251"/>
        <v>4715DAKENBA</v>
      </c>
      <c r="M5372" t="s">
        <v>6067</v>
      </c>
    </row>
    <row r="5373" spans="1:13">
      <c r="A5373" t="s">
        <v>6274</v>
      </c>
      <c r="B5373" t="s">
        <v>6279</v>
      </c>
      <c r="C5373" t="s">
        <v>111</v>
      </c>
      <c r="D5373">
        <v>4</v>
      </c>
      <c r="E5373">
        <v>0</v>
      </c>
      <c r="F5373">
        <v>0</v>
      </c>
      <c r="H5373" t="s">
        <v>103</v>
      </c>
      <c r="I5373">
        <f t="shared" si="252"/>
        <v>0</v>
      </c>
      <c r="J5373">
        <f t="shared" si="253"/>
        <v>0</v>
      </c>
      <c r="L5373" t="str">
        <f t="shared" si="251"/>
        <v>4715DUMGREE</v>
      </c>
      <c r="M5373" t="s">
        <v>6067</v>
      </c>
    </row>
    <row r="5374" spans="1:13">
      <c r="A5374" t="s">
        <v>6274</v>
      </c>
      <c r="B5374" t="s">
        <v>6280</v>
      </c>
      <c r="C5374" t="s">
        <v>111</v>
      </c>
      <c r="D5374">
        <v>4</v>
      </c>
      <c r="E5374">
        <v>0</v>
      </c>
      <c r="F5374">
        <v>0</v>
      </c>
      <c r="H5374" t="s">
        <v>103</v>
      </c>
      <c r="I5374">
        <f t="shared" si="252"/>
        <v>0</v>
      </c>
      <c r="J5374">
        <f t="shared" si="253"/>
        <v>0</v>
      </c>
      <c r="L5374" t="str">
        <f t="shared" si="251"/>
        <v>4715GREYCLIFFE</v>
      </c>
      <c r="M5374" t="s">
        <v>6067</v>
      </c>
    </row>
    <row r="5375" spans="1:13">
      <c r="A5375" t="s">
        <v>6274</v>
      </c>
      <c r="B5375" t="s">
        <v>6281</v>
      </c>
      <c r="C5375" t="s">
        <v>111</v>
      </c>
      <c r="D5375">
        <v>4</v>
      </c>
      <c r="E5375">
        <v>0</v>
      </c>
      <c r="F5375">
        <v>0</v>
      </c>
      <c r="H5375" t="s">
        <v>103</v>
      </c>
      <c r="I5375">
        <f t="shared" si="252"/>
        <v>0</v>
      </c>
      <c r="J5375">
        <f t="shared" si="253"/>
        <v>0</v>
      </c>
      <c r="L5375" t="str">
        <f t="shared" si="251"/>
        <v>4715MOUNT MURCHISON</v>
      </c>
      <c r="M5375" t="s">
        <v>6067</v>
      </c>
    </row>
    <row r="5376" spans="1:13">
      <c r="A5376" t="s">
        <v>6274</v>
      </c>
      <c r="B5376" t="s">
        <v>6282</v>
      </c>
      <c r="C5376" t="s">
        <v>111</v>
      </c>
      <c r="D5376">
        <v>4</v>
      </c>
      <c r="E5376">
        <v>0</v>
      </c>
      <c r="F5376">
        <v>0</v>
      </c>
      <c r="H5376" t="s">
        <v>103</v>
      </c>
      <c r="I5376">
        <f t="shared" si="252"/>
        <v>0</v>
      </c>
      <c r="J5376">
        <f t="shared" si="253"/>
        <v>0</v>
      </c>
      <c r="L5376" t="str">
        <f t="shared" si="251"/>
        <v>4715ORANGE CREEK</v>
      </c>
      <c r="M5376" t="s">
        <v>6067</v>
      </c>
    </row>
    <row r="5377" spans="1:13">
      <c r="A5377" t="s">
        <v>6274</v>
      </c>
      <c r="B5377" t="s">
        <v>594</v>
      </c>
      <c r="C5377" t="s">
        <v>111</v>
      </c>
      <c r="D5377">
        <v>4</v>
      </c>
      <c r="E5377">
        <v>0</v>
      </c>
      <c r="F5377">
        <v>0</v>
      </c>
      <c r="H5377" t="s">
        <v>103</v>
      </c>
      <c r="I5377">
        <f t="shared" si="252"/>
        <v>0</v>
      </c>
      <c r="J5377">
        <f t="shared" si="253"/>
        <v>0</v>
      </c>
      <c r="L5377" t="str">
        <f t="shared" si="251"/>
        <v>4715PROSPECT</v>
      </c>
      <c r="M5377" t="s">
        <v>6067</v>
      </c>
    </row>
    <row r="5378" spans="1:13">
      <c r="A5378" t="s">
        <v>6274</v>
      </c>
      <c r="B5378" t="s">
        <v>6283</v>
      </c>
      <c r="C5378" t="s">
        <v>111</v>
      </c>
      <c r="D5378">
        <v>4</v>
      </c>
      <c r="E5378">
        <v>0</v>
      </c>
      <c r="F5378">
        <v>0</v>
      </c>
      <c r="H5378" t="s">
        <v>103</v>
      </c>
      <c r="I5378">
        <f t="shared" si="252"/>
        <v>0</v>
      </c>
      <c r="J5378">
        <f t="shared" si="253"/>
        <v>0</v>
      </c>
      <c r="L5378" t="str">
        <f t="shared" ref="L5378:L5441" si="254">CONCATENATE(A5378,B5378)</f>
        <v>4715TARRAMBA</v>
      </c>
      <c r="M5378" t="s">
        <v>6067</v>
      </c>
    </row>
    <row r="5379" spans="1:13">
      <c r="A5379" t="s">
        <v>6274</v>
      </c>
      <c r="B5379" t="s">
        <v>6284</v>
      </c>
      <c r="C5379" t="s">
        <v>111</v>
      </c>
      <c r="D5379">
        <v>4</v>
      </c>
      <c r="E5379">
        <v>0</v>
      </c>
      <c r="F5379">
        <v>0</v>
      </c>
      <c r="H5379" t="s">
        <v>103</v>
      </c>
      <c r="I5379">
        <f t="shared" si="252"/>
        <v>0</v>
      </c>
      <c r="J5379">
        <f t="shared" si="253"/>
        <v>0</v>
      </c>
      <c r="L5379" t="str">
        <f t="shared" si="254"/>
        <v>4715VALENTINE PLAINS</v>
      </c>
      <c r="M5379" t="s">
        <v>6067</v>
      </c>
    </row>
    <row r="5380" spans="1:13">
      <c r="A5380" t="s">
        <v>6285</v>
      </c>
      <c r="B5380" t="s">
        <v>6286</v>
      </c>
      <c r="C5380" t="s">
        <v>111</v>
      </c>
      <c r="D5380">
        <v>4</v>
      </c>
      <c r="E5380">
        <v>0</v>
      </c>
      <c r="F5380">
        <v>0</v>
      </c>
      <c r="H5380" t="s">
        <v>103</v>
      </c>
      <c r="I5380">
        <f t="shared" si="252"/>
        <v>0</v>
      </c>
      <c r="J5380">
        <f t="shared" si="253"/>
        <v>0</v>
      </c>
      <c r="L5380" t="str">
        <f t="shared" si="254"/>
        <v>4714BAREE</v>
      </c>
      <c r="M5380" t="s">
        <v>6067</v>
      </c>
    </row>
    <row r="5381" spans="1:13">
      <c r="A5381" t="s">
        <v>6285</v>
      </c>
      <c r="B5381" t="s">
        <v>6287</v>
      </c>
      <c r="C5381" t="s">
        <v>111</v>
      </c>
      <c r="D5381">
        <v>4</v>
      </c>
      <c r="E5381">
        <v>0</v>
      </c>
      <c r="F5381">
        <v>0</v>
      </c>
      <c r="H5381" t="s">
        <v>103</v>
      </c>
      <c r="I5381">
        <f t="shared" si="252"/>
        <v>0</v>
      </c>
      <c r="J5381">
        <f t="shared" si="253"/>
        <v>0</v>
      </c>
      <c r="L5381" t="str">
        <f t="shared" si="254"/>
        <v>4714BOULDER CREEK</v>
      </c>
      <c r="M5381" t="s">
        <v>6067</v>
      </c>
    </row>
    <row r="5382" spans="1:13">
      <c r="A5382" t="s">
        <v>6285</v>
      </c>
      <c r="B5382" t="s">
        <v>6288</v>
      </c>
      <c r="C5382" t="s">
        <v>111</v>
      </c>
      <c r="D5382">
        <v>4</v>
      </c>
      <c r="E5382">
        <v>0</v>
      </c>
      <c r="F5382">
        <v>0</v>
      </c>
      <c r="H5382" t="s">
        <v>103</v>
      </c>
      <c r="I5382">
        <f t="shared" si="252"/>
        <v>0</v>
      </c>
      <c r="J5382">
        <f t="shared" si="253"/>
        <v>0</v>
      </c>
      <c r="L5382" t="str">
        <f t="shared" si="254"/>
        <v>4714FLETCHER CREEK</v>
      </c>
      <c r="M5382" t="s">
        <v>6067</v>
      </c>
    </row>
    <row r="5383" spans="1:13">
      <c r="A5383" t="s">
        <v>6285</v>
      </c>
      <c r="B5383" t="s">
        <v>6289</v>
      </c>
      <c r="C5383" t="s">
        <v>111</v>
      </c>
      <c r="D5383">
        <v>4</v>
      </c>
      <c r="E5383">
        <v>0</v>
      </c>
      <c r="F5383">
        <v>0</v>
      </c>
      <c r="H5383" t="s">
        <v>103</v>
      </c>
      <c r="I5383">
        <f t="shared" si="252"/>
        <v>0</v>
      </c>
      <c r="J5383">
        <f t="shared" si="253"/>
        <v>0</v>
      </c>
      <c r="L5383" t="str">
        <f t="shared" si="254"/>
        <v>4714HAMILTON CREEK</v>
      </c>
      <c r="M5383" t="s">
        <v>6067</v>
      </c>
    </row>
    <row r="5384" spans="1:13">
      <c r="A5384" t="s">
        <v>6285</v>
      </c>
      <c r="B5384" t="s">
        <v>6290</v>
      </c>
      <c r="C5384" t="s">
        <v>111</v>
      </c>
      <c r="D5384">
        <v>4</v>
      </c>
      <c r="E5384">
        <v>0</v>
      </c>
      <c r="F5384">
        <v>0</v>
      </c>
      <c r="H5384" t="s">
        <v>103</v>
      </c>
      <c r="I5384">
        <f t="shared" si="252"/>
        <v>0</v>
      </c>
      <c r="J5384">
        <f t="shared" si="253"/>
        <v>0</v>
      </c>
      <c r="L5384" t="str">
        <f t="shared" si="254"/>
        <v>4714HORSE CREEK</v>
      </c>
      <c r="M5384" t="s">
        <v>6067</v>
      </c>
    </row>
    <row r="5385" spans="1:13">
      <c r="A5385" t="s">
        <v>6285</v>
      </c>
      <c r="B5385" t="s">
        <v>6291</v>
      </c>
      <c r="C5385" t="s">
        <v>111</v>
      </c>
      <c r="D5385">
        <v>4</v>
      </c>
      <c r="E5385">
        <v>0</v>
      </c>
      <c r="F5385">
        <v>0</v>
      </c>
      <c r="H5385" t="s">
        <v>103</v>
      </c>
      <c r="I5385">
        <f t="shared" ref="I5385:I5448" si="255">IF(ISERROR(VLOOKUP(A5385,SelPostCode,1,FALSE)),0,1)</f>
        <v>0</v>
      </c>
      <c r="J5385">
        <f t="shared" ref="J5385:J5448" si="256">IF(I5385=0,0,IF(ISERROR(VLOOKUP(B5385,SelSuburb,1,FALSE)),0,1))</f>
        <v>0</v>
      </c>
      <c r="L5385" t="str">
        <f t="shared" si="254"/>
        <v>4714JOHNSONS HILL</v>
      </c>
      <c r="M5385" t="s">
        <v>6067</v>
      </c>
    </row>
    <row r="5386" spans="1:13">
      <c r="A5386" t="s">
        <v>6285</v>
      </c>
      <c r="B5386" t="s">
        <v>6292</v>
      </c>
      <c r="C5386" t="s">
        <v>111</v>
      </c>
      <c r="D5386">
        <v>4</v>
      </c>
      <c r="E5386">
        <v>0</v>
      </c>
      <c r="F5386">
        <v>0</v>
      </c>
      <c r="H5386" t="s">
        <v>103</v>
      </c>
      <c r="I5386">
        <f t="shared" si="255"/>
        <v>0</v>
      </c>
      <c r="J5386">
        <f t="shared" si="256"/>
        <v>0</v>
      </c>
      <c r="L5386" t="str">
        <f t="shared" si="254"/>
        <v>4714LEYDENS HILL</v>
      </c>
      <c r="M5386" t="s">
        <v>6067</v>
      </c>
    </row>
    <row r="5387" spans="1:13">
      <c r="A5387" t="s">
        <v>6285</v>
      </c>
      <c r="B5387" t="s">
        <v>6293</v>
      </c>
      <c r="C5387" t="s">
        <v>111</v>
      </c>
      <c r="D5387">
        <v>4</v>
      </c>
      <c r="E5387">
        <v>0</v>
      </c>
      <c r="F5387">
        <v>0</v>
      </c>
      <c r="H5387" t="s">
        <v>103</v>
      </c>
      <c r="I5387">
        <f t="shared" si="255"/>
        <v>0</v>
      </c>
      <c r="J5387">
        <f t="shared" si="256"/>
        <v>0</v>
      </c>
      <c r="L5387" t="str">
        <f t="shared" si="254"/>
        <v>4714LIMESTONE</v>
      </c>
      <c r="M5387" t="s">
        <v>6067</v>
      </c>
    </row>
    <row r="5388" spans="1:13">
      <c r="A5388" t="s">
        <v>6285</v>
      </c>
      <c r="B5388" t="s">
        <v>6294</v>
      </c>
      <c r="C5388" t="s">
        <v>111</v>
      </c>
      <c r="D5388">
        <v>4</v>
      </c>
      <c r="E5388">
        <v>0</v>
      </c>
      <c r="F5388">
        <v>0</v>
      </c>
      <c r="H5388" t="s">
        <v>103</v>
      </c>
      <c r="I5388">
        <f t="shared" si="255"/>
        <v>0</v>
      </c>
      <c r="J5388">
        <f t="shared" si="256"/>
        <v>0</v>
      </c>
      <c r="L5388" t="str">
        <f t="shared" si="254"/>
        <v>4714MOONGAN</v>
      </c>
      <c r="M5388" t="s">
        <v>6067</v>
      </c>
    </row>
    <row r="5389" spans="1:13">
      <c r="A5389" t="s">
        <v>6285</v>
      </c>
      <c r="B5389" t="s">
        <v>6295</v>
      </c>
      <c r="C5389" t="s">
        <v>111</v>
      </c>
      <c r="D5389">
        <v>4</v>
      </c>
      <c r="E5389">
        <v>0</v>
      </c>
      <c r="F5389">
        <v>0</v>
      </c>
      <c r="H5389" t="s">
        <v>103</v>
      </c>
      <c r="I5389">
        <f t="shared" si="255"/>
        <v>0</v>
      </c>
      <c r="J5389">
        <f t="shared" si="256"/>
        <v>0</v>
      </c>
      <c r="L5389" t="str">
        <f t="shared" si="254"/>
        <v>4714MOUNT MORGAN</v>
      </c>
      <c r="M5389" t="s">
        <v>6067</v>
      </c>
    </row>
    <row r="5390" spans="1:13">
      <c r="A5390" t="s">
        <v>6285</v>
      </c>
      <c r="B5390" t="s">
        <v>6296</v>
      </c>
      <c r="C5390" t="s">
        <v>111</v>
      </c>
      <c r="D5390">
        <v>4</v>
      </c>
      <c r="E5390">
        <v>0</v>
      </c>
      <c r="F5390">
        <v>0</v>
      </c>
      <c r="H5390" t="s">
        <v>103</v>
      </c>
      <c r="I5390">
        <f t="shared" si="255"/>
        <v>0</v>
      </c>
      <c r="J5390">
        <f t="shared" si="256"/>
        <v>0</v>
      </c>
      <c r="L5390" t="str">
        <f t="shared" si="254"/>
        <v>4714NINE MILE CREEK</v>
      </c>
      <c r="M5390" t="s">
        <v>6067</v>
      </c>
    </row>
    <row r="5391" spans="1:13">
      <c r="A5391" t="s">
        <v>6285</v>
      </c>
      <c r="B5391" t="s">
        <v>6297</v>
      </c>
      <c r="C5391" t="s">
        <v>111</v>
      </c>
      <c r="D5391">
        <v>4</v>
      </c>
      <c r="E5391">
        <v>0</v>
      </c>
      <c r="F5391">
        <v>0</v>
      </c>
      <c r="H5391" t="s">
        <v>103</v>
      </c>
      <c r="I5391">
        <f t="shared" si="255"/>
        <v>0</v>
      </c>
      <c r="J5391">
        <f t="shared" si="256"/>
        <v>0</v>
      </c>
      <c r="L5391" t="str">
        <f t="shared" si="254"/>
        <v>4714OAKEY CREEK</v>
      </c>
      <c r="M5391" t="s">
        <v>6067</v>
      </c>
    </row>
    <row r="5392" spans="1:13">
      <c r="A5392" t="s">
        <v>6285</v>
      </c>
      <c r="B5392" t="s">
        <v>6298</v>
      </c>
      <c r="C5392" t="s">
        <v>111</v>
      </c>
      <c r="D5392">
        <v>4</v>
      </c>
      <c r="E5392">
        <v>0</v>
      </c>
      <c r="F5392">
        <v>0</v>
      </c>
      <c r="H5392" t="s">
        <v>103</v>
      </c>
      <c r="I5392">
        <f t="shared" si="255"/>
        <v>0</v>
      </c>
      <c r="J5392">
        <f t="shared" si="256"/>
        <v>0</v>
      </c>
      <c r="L5392" t="str">
        <f t="shared" si="254"/>
        <v>4714STRUCK OIL</v>
      </c>
      <c r="M5392" t="s">
        <v>6067</v>
      </c>
    </row>
    <row r="5393" spans="1:13">
      <c r="A5393" t="s">
        <v>6285</v>
      </c>
      <c r="B5393" t="s">
        <v>6299</v>
      </c>
      <c r="C5393" t="s">
        <v>111</v>
      </c>
      <c r="D5393">
        <v>4</v>
      </c>
      <c r="E5393">
        <v>0</v>
      </c>
      <c r="F5393">
        <v>0</v>
      </c>
      <c r="H5393" t="s">
        <v>103</v>
      </c>
      <c r="I5393">
        <f t="shared" si="255"/>
        <v>0</v>
      </c>
      <c r="J5393">
        <f t="shared" si="256"/>
        <v>0</v>
      </c>
      <c r="L5393" t="str">
        <f t="shared" si="254"/>
        <v>4714THE MINE</v>
      </c>
      <c r="M5393" t="s">
        <v>6067</v>
      </c>
    </row>
    <row r="5394" spans="1:13">
      <c r="A5394" t="s">
        <v>6285</v>
      </c>
      <c r="B5394" t="s">
        <v>6300</v>
      </c>
      <c r="C5394" t="s">
        <v>111</v>
      </c>
      <c r="D5394">
        <v>4</v>
      </c>
      <c r="E5394">
        <v>0</v>
      </c>
      <c r="F5394">
        <v>0</v>
      </c>
      <c r="H5394" t="s">
        <v>103</v>
      </c>
      <c r="I5394">
        <f t="shared" si="255"/>
        <v>0</v>
      </c>
      <c r="J5394">
        <f t="shared" si="256"/>
        <v>0</v>
      </c>
      <c r="L5394" t="str">
        <f t="shared" si="254"/>
        <v>4714TROTTER CREEK</v>
      </c>
      <c r="M5394" t="s">
        <v>6067</v>
      </c>
    </row>
    <row r="5395" spans="1:13">
      <c r="A5395" t="s">
        <v>6285</v>
      </c>
      <c r="B5395" t="s">
        <v>6301</v>
      </c>
      <c r="C5395" t="s">
        <v>111</v>
      </c>
      <c r="D5395">
        <v>4</v>
      </c>
      <c r="E5395">
        <v>0</v>
      </c>
      <c r="F5395">
        <v>0</v>
      </c>
      <c r="H5395" t="s">
        <v>103</v>
      </c>
      <c r="I5395">
        <f t="shared" si="255"/>
        <v>0</v>
      </c>
      <c r="J5395">
        <f t="shared" si="256"/>
        <v>0</v>
      </c>
      <c r="L5395" t="str">
        <f t="shared" si="254"/>
        <v>4714WALMUL</v>
      </c>
      <c r="M5395" t="s">
        <v>6067</v>
      </c>
    </row>
    <row r="5396" spans="1:13">
      <c r="A5396" t="s">
        <v>6285</v>
      </c>
      <c r="B5396" t="s">
        <v>6302</v>
      </c>
      <c r="C5396" t="s">
        <v>111</v>
      </c>
      <c r="D5396">
        <v>4</v>
      </c>
      <c r="E5396">
        <v>0</v>
      </c>
      <c r="F5396">
        <v>0</v>
      </c>
      <c r="H5396" t="s">
        <v>103</v>
      </c>
      <c r="I5396">
        <f t="shared" si="255"/>
        <v>0</v>
      </c>
      <c r="J5396">
        <f t="shared" si="256"/>
        <v>0</v>
      </c>
      <c r="L5396" t="str">
        <f t="shared" si="254"/>
        <v>4714WALTERHALL</v>
      </c>
      <c r="M5396" t="s">
        <v>6067</v>
      </c>
    </row>
    <row r="5397" spans="1:13">
      <c r="A5397" t="s">
        <v>6285</v>
      </c>
      <c r="B5397" t="s">
        <v>6303</v>
      </c>
      <c r="C5397" t="s">
        <v>111</v>
      </c>
      <c r="D5397">
        <v>4</v>
      </c>
      <c r="E5397">
        <v>0</v>
      </c>
      <c r="F5397">
        <v>0</v>
      </c>
      <c r="H5397" t="s">
        <v>103</v>
      </c>
      <c r="I5397">
        <f t="shared" si="255"/>
        <v>0</v>
      </c>
      <c r="J5397">
        <f t="shared" si="256"/>
        <v>0</v>
      </c>
      <c r="L5397" t="str">
        <f t="shared" si="254"/>
        <v>4714WURA</v>
      </c>
      <c r="M5397" t="s">
        <v>6067</v>
      </c>
    </row>
    <row r="5398" spans="1:13">
      <c r="A5398" t="s">
        <v>6304</v>
      </c>
      <c r="B5398" t="s">
        <v>6305</v>
      </c>
      <c r="C5398" t="s">
        <v>111</v>
      </c>
      <c r="D5398">
        <v>4</v>
      </c>
      <c r="E5398">
        <v>0</v>
      </c>
      <c r="F5398">
        <v>0</v>
      </c>
      <c r="H5398" t="s">
        <v>103</v>
      </c>
      <c r="I5398">
        <f t="shared" si="255"/>
        <v>0</v>
      </c>
      <c r="J5398">
        <f t="shared" si="256"/>
        <v>0</v>
      </c>
      <c r="L5398" t="str">
        <f t="shared" si="254"/>
        <v>4713WOORABINDA</v>
      </c>
      <c r="M5398" t="s">
        <v>6067</v>
      </c>
    </row>
    <row r="5399" spans="1:13">
      <c r="A5399" t="s">
        <v>6306</v>
      </c>
      <c r="B5399" t="s">
        <v>6307</v>
      </c>
      <c r="C5399" t="s">
        <v>111</v>
      </c>
      <c r="D5399">
        <v>4</v>
      </c>
      <c r="E5399">
        <v>0</v>
      </c>
      <c r="F5399">
        <v>0</v>
      </c>
      <c r="H5399" t="s">
        <v>103</v>
      </c>
      <c r="I5399">
        <f t="shared" si="255"/>
        <v>0</v>
      </c>
      <c r="J5399">
        <f t="shared" si="256"/>
        <v>0</v>
      </c>
      <c r="L5399" t="str">
        <f t="shared" si="254"/>
        <v>4712DUARINGA</v>
      </c>
      <c r="M5399" t="s">
        <v>6067</v>
      </c>
    </row>
    <row r="5400" spans="1:13">
      <c r="A5400" t="s">
        <v>6308</v>
      </c>
      <c r="B5400" t="s">
        <v>6309</v>
      </c>
      <c r="C5400" t="s">
        <v>111</v>
      </c>
      <c r="D5400">
        <v>2</v>
      </c>
      <c r="E5400">
        <v>0</v>
      </c>
      <c r="F5400">
        <v>2</v>
      </c>
      <c r="H5400" t="s">
        <v>103</v>
      </c>
      <c r="I5400">
        <f t="shared" si="255"/>
        <v>0</v>
      </c>
      <c r="J5400">
        <f t="shared" si="256"/>
        <v>0</v>
      </c>
      <c r="L5400" t="str">
        <f t="shared" si="254"/>
        <v>4711GLENDALE</v>
      </c>
      <c r="M5400" t="s">
        <v>6067</v>
      </c>
    </row>
    <row r="5401" spans="1:13">
      <c r="A5401" t="s">
        <v>6308</v>
      </c>
      <c r="B5401" t="s">
        <v>6310</v>
      </c>
      <c r="C5401" t="s">
        <v>111</v>
      </c>
      <c r="D5401">
        <v>2</v>
      </c>
      <c r="E5401">
        <v>0</v>
      </c>
      <c r="F5401">
        <v>2</v>
      </c>
      <c r="H5401" t="s">
        <v>103</v>
      </c>
      <c r="I5401">
        <f t="shared" si="255"/>
        <v>0</v>
      </c>
      <c r="J5401">
        <f t="shared" si="256"/>
        <v>0</v>
      </c>
      <c r="L5401" t="str">
        <f t="shared" si="254"/>
        <v>4711GLENLEE</v>
      </c>
      <c r="M5401" t="s">
        <v>6067</v>
      </c>
    </row>
    <row r="5402" spans="1:13">
      <c r="A5402" t="s">
        <v>6311</v>
      </c>
      <c r="B5402" t="s">
        <v>6312</v>
      </c>
      <c r="C5402" t="s">
        <v>111</v>
      </c>
      <c r="D5402">
        <v>2</v>
      </c>
      <c r="E5402">
        <v>0</v>
      </c>
      <c r="F5402">
        <v>2</v>
      </c>
      <c r="H5402" t="s">
        <v>103</v>
      </c>
      <c r="I5402">
        <f t="shared" si="255"/>
        <v>0</v>
      </c>
      <c r="J5402">
        <f t="shared" si="256"/>
        <v>0</v>
      </c>
      <c r="L5402" t="str">
        <f t="shared" si="254"/>
        <v>4710EMU PARK</v>
      </c>
      <c r="M5402" t="s">
        <v>6067</v>
      </c>
    </row>
    <row r="5403" spans="1:13">
      <c r="A5403" t="s">
        <v>6311</v>
      </c>
      <c r="B5403" t="s">
        <v>6313</v>
      </c>
      <c r="C5403" t="s">
        <v>111</v>
      </c>
      <c r="D5403">
        <v>3</v>
      </c>
      <c r="E5403">
        <v>0</v>
      </c>
      <c r="F5403">
        <v>0</v>
      </c>
      <c r="H5403" t="s">
        <v>103</v>
      </c>
      <c r="I5403">
        <f t="shared" si="255"/>
        <v>0</v>
      </c>
      <c r="J5403">
        <f t="shared" si="256"/>
        <v>0</v>
      </c>
      <c r="L5403" t="str">
        <f t="shared" si="254"/>
        <v>4710ZILZIE</v>
      </c>
      <c r="M5403" t="s">
        <v>6067</v>
      </c>
    </row>
    <row r="5404" spans="1:13">
      <c r="A5404" t="s">
        <v>6314</v>
      </c>
      <c r="B5404" t="s">
        <v>6315</v>
      </c>
      <c r="C5404" t="s">
        <v>111</v>
      </c>
      <c r="D5404">
        <v>4</v>
      </c>
      <c r="E5404">
        <v>0</v>
      </c>
      <c r="F5404">
        <v>0</v>
      </c>
      <c r="H5404" t="s">
        <v>103</v>
      </c>
      <c r="I5404">
        <f t="shared" si="255"/>
        <v>0</v>
      </c>
      <c r="J5404">
        <f t="shared" si="256"/>
        <v>0</v>
      </c>
      <c r="L5404" t="str">
        <f t="shared" si="254"/>
        <v>4709TIERI</v>
      </c>
      <c r="M5404" t="s">
        <v>6067</v>
      </c>
    </row>
    <row r="5405" spans="1:13">
      <c r="A5405" t="s">
        <v>6316</v>
      </c>
      <c r="B5405" t="s">
        <v>6317</v>
      </c>
      <c r="C5405" t="s">
        <v>111</v>
      </c>
      <c r="D5405">
        <v>4</v>
      </c>
      <c r="E5405">
        <v>0</v>
      </c>
      <c r="F5405">
        <v>0</v>
      </c>
      <c r="H5405" t="s">
        <v>103</v>
      </c>
      <c r="I5405">
        <f t="shared" si="255"/>
        <v>0</v>
      </c>
      <c r="J5405">
        <f t="shared" si="256"/>
        <v>0</v>
      </c>
      <c r="L5405" t="str">
        <f t="shared" si="254"/>
        <v>4707COLLAROY</v>
      </c>
      <c r="M5405" t="s">
        <v>5801</v>
      </c>
    </row>
    <row r="5406" spans="1:13">
      <c r="A5406" t="s">
        <v>6316</v>
      </c>
      <c r="B5406" t="s">
        <v>6318</v>
      </c>
      <c r="C5406" t="s">
        <v>111</v>
      </c>
      <c r="D5406">
        <v>4</v>
      </c>
      <c r="E5406">
        <v>0</v>
      </c>
      <c r="F5406">
        <v>0</v>
      </c>
      <c r="H5406" t="s">
        <v>103</v>
      </c>
      <c r="I5406">
        <f t="shared" si="255"/>
        <v>0</v>
      </c>
      <c r="J5406">
        <f t="shared" si="256"/>
        <v>0</v>
      </c>
      <c r="L5406" t="str">
        <f t="shared" si="254"/>
        <v>4707ST LAWRENCE</v>
      </c>
      <c r="M5406" t="s">
        <v>5801</v>
      </c>
    </row>
    <row r="5407" spans="1:13">
      <c r="A5407" t="s">
        <v>6316</v>
      </c>
      <c r="B5407" t="s">
        <v>6319</v>
      </c>
      <c r="C5407" t="s">
        <v>111</v>
      </c>
      <c r="D5407">
        <v>4</v>
      </c>
      <c r="E5407">
        <v>0</v>
      </c>
      <c r="F5407">
        <v>0</v>
      </c>
      <c r="H5407" t="s">
        <v>103</v>
      </c>
      <c r="I5407">
        <f t="shared" si="255"/>
        <v>0</v>
      </c>
      <c r="J5407">
        <f t="shared" si="256"/>
        <v>0</v>
      </c>
      <c r="L5407" t="str">
        <f t="shared" si="254"/>
        <v>4707THE PERCY GROUP</v>
      </c>
      <c r="M5407" t="s">
        <v>5801</v>
      </c>
    </row>
    <row r="5408" spans="1:13">
      <c r="A5408" t="s">
        <v>6320</v>
      </c>
      <c r="B5408" t="s">
        <v>6321</v>
      </c>
      <c r="C5408" t="s">
        <v>111</v>
      </c>
      <c r="D5408">
        <v>4</v>
      </c>
      <c r="E5408">
        <v>0</v>
      </c>
      <c r="F5408">
        <v>0</v>
      </c>
      <c r="H5408" t="s">
        <v>103</v>
      </c>
      <c r="I5408">
        <f t="shared" si="255"/>
        <v>0</v>
      </c>
      <c r="J5408">
        <f t="shared" si="256"/>
        <v>0</v>
      </c>
      <c r="L5408" t="str">
        <f t="shared" si="254"/>
        <v>4706OGMORE</v>
      </c>
      <c r="M5408" t="s">
        <v>6067</v>
      </c>
    </row>
    <row r="5409" spans="1:13">
      <c r="A5409" t="s">
        <v>6322</v>
      </c>
      <c r="B5409" t="s">
        <v>6323</v>
      </c>
      <c r="C5409" t="s">
        <v>111</v>
      </c>
      <c r="D5409">
        <v>4</v>
      </c>
      <c r="E5409">
        <v>0</v>
      </c>
      <c r="F5409">
        <v>0</v>
      </c>
      <c r="H5409" t="s">
        <v>103</v>
      </c>
      <c r="I5409">
        <f t="shared" si="255"/>
        <v>0</v>
      </c>
      <c r="J5409">
        <f t="shared" si="256"/>
        <v>0</v>
      </c>
      <c r="L5409" t="str">
        <f t="shared" si="254"/>
        <v>4705CLARKE CREEK</v>
      </c>
      <c r="M5409" t="s">
        <v>6067</v>
      </c>
    </row>
    <row r="5410" spans="1:13">
      <c r="A5410" t="s">
        <v>6322</v>
      </c>
      <c r="B5410" t="s">
        <v>6324</v>
      </c>
      <c r="C5410" t="s">
        <v>111</v>
      </c>
      <c r="D5410">
        <v>4</v>
      </c>
      <c r="E5410">
        <v>0</v>
      </c>
      <c r="F5410">
        <v>0</v>
      </c>
      <c r="H5410" t="s">
        <v>103</v>
      </c>
      <c r="I5410">
        <f t="shared" si="255"/>
        <v>0</v>
      </c>
      <c r="J5410">
        <f t="shared" si="256"/>
        <v>0</v>
      </c>
      <c r="L5410" t="str">
        <f t="shared" si="254"/>
        <v>4705LOTUS CREEK</v>
      </c>
      <c r="M5410" t="s">
        <v>6067</v>
      </c>
    </row>
    <row r="5411" spans="1:13">
      <c r="A5411" t="s">
        <v>6322</v>
      </c>
      <c r="B5411" t="s">
        <v>6325</v>
      </c>
      <c r="C5411" t="s">
        <v>111</v>
      </c>
      <c r="D5411">
        <v>4</v>
      </c>
      <c r="E5411">
        <v>0</v>
      </c>
      <c r="F5411">
        <v>0</v>
      </c>
      <c r="H5411" t="s">
        <v>103</v>
      </c>
      <c r="I5411">
        <f t="shared" si="255"/>
        <v>0</v>
      </c>
      <c r="J5411">
        <f t="shared" si="256"/>
        <v>0</v>
      </c>
      <c r="L5411" t="str">
        <f t="shared" si="254"/>
        <v>4705MACKENZIE RIVER</v>
      </c>
      <c r="M5411" t="s">
        <v>6067</v>
      </c>
    </row>
    <row r="5412" spans="1:13">
      <c r="A5412" t="s">
        <v>6322</v>
      </c>
      <c r="B5412" t="s">
        <v>6326</v>
      </c>
      <c r="C5412" t="s">
        <v>111</v>
      </c>
      <c r="D5412">
        <v>4</v>
      </c>
      <c r="E5412">
        <v>0</v>
      </c>
      <c r="F5412">
        <v>0</v>
      </c>
      <c r="H5412" t="s">
        <v>103</v>
      </c>
      <c r="I5412">
        <f t="shared" si="255"/>
        <v>0</v>
      </c>
      <c r="J5412">
        <f t="shared" si="256"/>
        <v>0</v>
      </c>
      <c r="L5412" t="str">
        <f t="shared" si="254"/>
        <v>4705MARLBOROUGH</v>
      </c>
      <c r="M5412" t="s">
        <v>6067</v>
      </c>
    </row>
    <row r="5413" spans="1:13">
      <c r="A5413" t="s">
        <v>6322</v>
      </c>
      <c r="B5413" t="s">
        <v>6327</v>
      </c>
      <c r="C5413" t="s">
        <v>111</v>
      </c>
      <c r="D5413">
        <v>4</v>
      </c>
      <c r="E5413">
        <v>0</v>
      </c>
      <c r="F5413">
        <v>0</v>
      </c>
      <c r="H5413" t="s">
        <v>103</v>
      </c>
      <c r="I5413">
        <f t="shared" si="255"/>
        <v>0</v>
      </c>
      <c r="J5413">
        <f t="shared" si="256"/>
        <v>0</v>
      </c>
      <c r="L5413" t="str">
        <f t="shared" si="254"/>
        <v>4705MOUNT GARDINER</v>
      </c>
      <c r="M5413" t="s">
        <v>6067</v>
      </c>
    </row>
    <row r="5414" spans="1:13">
      <c r="A5414" t="s">
        <v>6328</v>
      </c>
      <c r="B5414" t="s">
        <v>6329</v>
      </c>
      <c r="C5414" t="s">
        <v>111</v>
      </c>
      <c r="D5414">
        <v>4</v>
      </c>
      <c r="E5414">
        <v>0</v>
      </c>
      <c r="F5414">
        <v>0</v>
      </c>
      <c r="H5414" t="s">
        <v>103</v>
      </c>
      <c r="I5414">
        <f t="shared" si="255"/>
        <v>0</v>
      </c>
      <c r="J5414">
        <f t="shared" si="256"/>
        <v>0</v>
      </c>
      <c r="L5414" t="str">
        <f t="shared" si="254"/>
        <v>4704WATTLEBANK</v>
      </c>
      <c r="M5414" t="s">
        <v>6067</v>
      </c>
    </row>
    <row r="5415" spans="1:13">
      <c r="A5415" t="s">
        <v>6328</v>
      </c>
      <c r="B5415" t="s">
        <v>6330</v>
      </c>
      <c r="C5415" t="s">
        <v>111</v>
      </c>
      <c r="D5415">
        <v>4</v>
      </c>
      <c r="E5415">
        <v>0</v>
      </c>
      <c r="F5415">
        <v>0</v>
      </c>
      <c r="H5415" t="s">
        <v>103</v>
      </c>
      <c r="I5415">
        <f t="shared" si="255"/>
        <v>0</v>
      </c>
      <c r="J5415">
        <f t="shared" si="256"/>
        <v>0</v>
      </c>
      <c r="L5415" t="str">
        <f t="shared" si="254"/>
        <v>4704YAAMBA</v>
      </c>
      <c r="M5415" t="s">
        <v>6067</v>
      </c>
    </row>
    <row r="5416" spans="1:13">
      <c r="A5416" t="s">
        <v>6331</v>
      </c>
      <c r="B5416" t="s">
        <v>6332</v>
      </c>
      <c r="C5416" t="s">
        <v>111</v>
      </c>
      <c r="D5416">
        <v>3</v>
      </c>
      <c r="E5416">
        <v>0</v>
      </c>
      <c r="F5416">
        <v>0</v>
      </c>
      <c r="H5416" t="s">
        <v>103</v>
      </c>
      <c r="I5416">
        <f t="shared" si="255"/>
        <v>0</v>
      </c>
      <c r="J5416">
        <f t="shared" si="256"/>
        <v>0</v>
      </c>
      <c r="L5416" t="str">
        <f t="shared" si="254"/>
        <v>4703ADELAIDE PARK</v>
      </c>
      <c r="M5416" t="s">
        <v>6067</v>
      </c>
    </row>
    <row r="5417" spans="1:13">
      <c r="A5417" t="s">
        <v>6331</v>
      </c>
      <c r="B5417" t="s">
        <v>6333</v>
      </c>
      <c r="C5417" t="s">
        <v>111</v>
      </c>
      <c r="D5417">
        <v>3</v>
      </c>
      <c r="E5417">
        <v>0</v>
      </c>
      <c r="F5417">
        <v>0</v>
      </c>
      <c r="H5417" t="s">
        <v>103</v>
      </c>
      <c r="I5417">
        <f t="shared" si="255"/>
        <v>0</v>
      </c>
      <c r="J5417">
        <f t="shared" si="256"/>
        <v>0</v>
      </c>
      <c r="L5417" t="str">
        <f t="shared" si="254"/>
        <v>4703BANGALEE</v>
      </c>
      <c r="M5417" t="s">
        <v>6067</v>
      </c>
    </row>
    <row r="5418" spans="1:13">
      <c r="A5418" t="s">
        <v>6331</v>
      </c>
      <c r="B5418" t="s">
        <v>6334</v>
      </c>
      <c r="C5418" t="s">
        <v>111</v>
      </c>
      <c r="D5418">
        <v>3</v>
      </c>
      <c r="E5418">
        <v>0</v>
      </c>
      <c r="F5418">
        <v>0</v>
      </c>
      <c r="H5418" t="s">
        <v>103</v>
      </c>
      <c r="I5418">
        <f t="shared" si="255"/>
        <v>0</v>
      </c>
      <c r="J5418">
        <f t="shared" si="256"/>
        <v>0</v>
      </c>
      <c r="L5418" t="str">
        <f t="shared" si="254"/>
        <v>4703BARLOWS HILL</v>
      </c>
      <c r="M5418" t="s">
        <v>6067</v>
      </c>
    </row>
    <row r="5419" spans="1:13">
      <c r="A5419" t="s">
        <v>6331</v>
      </c>
      <c r="B5419" t="s">
        <v>6335</v>
      </c>
      <c r="C5419" t="s">
        <v>111</v>
      </c>
      <c r="D5419">
        <v>3</v>
      </c>
      <c r="E5419">
        <v>0</v>
      </c>
      <c r="F5419">
        <v>0</v>
      </c>
      <c r="H5419" t="s">
        <v>103</v>
      </c>
      <c r="I5419">
        <f t="shared" si="255"/>
        <v>0</v>
      </c>
      <c r="J5419">
        <f t="shared" si="256"/>
        <v>0</v>
      </c>
      <c r="L5419" t="str">
        <f t="shared" si="254"/>
        <v>4703BARMARYEE</v>
      </c>
      <c r="M5419" t="s">
        <v>6067</v>
      </c>
    </row>
    <row r="5420" spans="1:13">
      <c r="A5420" t="s">
        <v>6331</v>
      </c>
      <c r="B5420" t="s">
        <v>6336</v>
      </c>
      <c r="C5420" t="s">
        <v>111</v>
      </c>
      <c r="D5420">
        <v>4</v>
      </c>
      <c r="E5420">
        <v>0</v>
      </c>
      <c r="F5420">
        <v>0</v>
      </c>
      <c r="H5420" t="s">
        <v>103</v>
      </c>
      <c r="I5420">
        <f t="shared" si="255"/>
        <v>0</v>
      </c>
      <c r="J5420">
        <f t="shared" si="256"/>
        <v>0</v>
      </c>
      <c r="L5420" t="str">
        <f t="shared" si="254"/>
        <v>4703BARMOYA</v>
      </c>
      <c r="M5420" t="s">
        <v>6067</v>
      </c>
    </row>
    <row r="5421" spans="1:13">
      <c r="A5421" t="s">
        <v>6331</v>
      </c>
      <c r="B5421" t="s">
        <v>6337</v>
      </c>
      <c r="C5421" t="s">
        <v>111</v>
      </c>
      <c r="D5421">
        <v>3</v>
      </c>
      <c r="E5421">
        <v>0</v>
      </c>
      <c r="F5421">
        <v>0</v>
      </c>
      <c r="H5421" t="s">
        <v>103</v>
      </c>
      <c r="I5421">
        <f t="shared" si="255"/>
        <v>0</v>
      </c>
      <c r="J5421">
        <f t="shared" si="256"/>
        <v>0</v>
      </c>
      <c r="L5421" t="str">
        <f t="shared" si="254"/>
        <v>4703BONDOOLA</v>
      </c>
      <c r="M5421" t="s">
        <v>6067</v>
      </c>
    </row>
    <row r="5422" spans="1:13">
      <c r="A5422" t="s">
        <v>6331</v>
      </c>
      <c r="B5422" t="s">
        <v>6338</v>
      </c>
      <c r="C5422" t="s">
        <v>111</v>
      </c>
      <c r="D5422">
        <v>3</v>
      </c>
      <c r="E5422">
        <v>0</v>
      </c>
      <c r="F5422">
        <v>0</v>
      </c>
      <c r="H5422" t="s">
        <v>103</v>
      </c>
      <c r="I5422">
        <f t="shared" si="255"/>
        <v>0</v>
      </c>
      <c r="J5422">
        <f t="shared" si="256"/>
        <v>0</v>
      </c>
      <c r="L5422" t="str">
        <f t="shared" si="254"/>
        <v>4703BUNGUNDARRA</v>
      </c>
      <c r="M5422" t="s">
        <v>6067</v>
      </c>
    </row>
    <row r="5423" spans="1:13">
      <c r="A5423" t="s">
        <v>6331</v>
      </c>
      <c r="B5423" t="s">
        <v>6339</v>
      </c>
      <c r="C5423" t="s">
        <v>111</v>
      </c>
      <c r="D5423">
        <v>4</v>
      </c>
      <c r="E5423">
        <v>0</v>
      </c>
      <c r="F5423">
        <v>0</v>
      </c>
      <c r="H5423" t="s">
        <v>103</v>
      </c>
      <c r="I5423">
        <f t="shared" si="255"/>
        <v>0</v>
      </c>
      <c r="J5423">
        <f t="shared" si="256"/>
        <v>0</v>
      </c>
      <c r="L5423" t="str">
        <f t="shared" si="254"/>
        <v>4703BYFIELD</v>
      </c>
      <c r="M5423" t="s">
        <v>6067</v>
      </c>
    </row>
    <row r="5424" spans="1:13">
      <c r="A5424" t="s">
        <v>6331</v>
      </c>
      <c r="B5424" t="s">
        <v>6340</v>
      </c>
      <c r="C5424" t="s">
        <v>111</v>
      </c>
      <c r="D5424">
        <v>3</v>
      </c>
      <c r="E5424">
        <v>0</v>
      </c>
      <c r="F5424">
        <v>0</v>
      </c>
      <c r="H5424" t="s">
        <v>103</v>
      </c>
      <c r="I5424">
        <f t="shared" si="255"/>
        <v>0</v>
      </c>
      <c r="J5424">
        <f t="shared" si="256"/>
        <v>0</v>
      </c>
      <c r="L5424" t="str">
        <f t="shared" si="254"/>
        <v>4703CAUSEWAY LAKE</v>
      </c>
      <c r="M5424" t="s">
        <v>6067</v>
      </c>
    </row>
    <row r="5425" spans="1:13">
      <c r="A5425" t="s">
        <v>6331</v>
      </c>
      <c r="B5425" t="s">
        <v>6341</v>
      </c>
      <c r="C5425" t="s">
        <v>111</v>
      </c>
      <c r="D5425">
        <v>4</v>
      </c>
      <c r="E5425">
        <v>0</v>
      </c>
      <c r="F5425">
        <v>0</v>
      </c>
      <c r="H5425" t="s">
        <v>103</v>
      </c>
      <c r="I5425">
        <f t="shared" si="255"/>
        <v>0</v>
      </c>
      <c r="J5425">
        <f t="shared" si="256"/>
        <v>0</v>
      </c>
      <c r="L5425" t="str">
        <f t="shared" si="254"/>
        <v>4703COBRABALL</v>
      </c>
      <c r="M5425" t="s">
        <v>6067</v>
      </c>
    </row>
    <row r="5426" spans="1:13">
      <c r="A5426" t="s">
        <v>6331</v>
      </c>
      <c r="B5426" t="s">
        <v>6342</v>
      </c>
      <c r="C5426" t="s">
        <v>111</v>
      </c>
      <c r="D5426">
        <v>2</v>
      </c>
      <c r="E5426">
        <v>0</v>
      </c>
      <c r="F5426">
        <v>2</v>
      </c>
      <c r="H5426" t="s">
        <v>103</v>
      </c>
      <c r="I5426">
        <f t="shared" si="255"/>
        <v>0</v>
      </c>
      <c r="J5426">
        <f t="shared" si="256"/>
        <v>0</v>
      </c>
      <c r="L5426" t="str">
        <f t="shared" si="254"/>
        <v>4703COOEE BAY</v>
      </c>
      <c r="M5426" t="s">
        <v>6067</v>
      </c>
    </row>
    <row r="5427" spans="1:13">
      <c r="A5427" t="s">
        <v>6331</v>
      </c>
      <c r="B5427" t="s">
        <v>6343</v>
      </c>
      <c r="C5427" t="s">
        <v>111</v>
      </c>
      <c r="D5427">
        <v>3</v>
      </c>
      <c r="E5427">
        <v>0</v>
      </c>
      <c r="F5427">
        <v>0</v>
      </c>
      <c r="H5427" t="s">
        <v>103</v>
      </c>
      <c r="I5427">
        <f t="shared" si="255"/>
        <v>0</v>
      </c>
      <c r="J5427">
        <f t="shared" si="256"/>
        <v>0</v>
      </c>
      <c r="L5427" t="str">
        <f t="shared" si="254"/>
        <v>4703FARNBOROUGH</v>
      </c>
      <c r="M5427" t="s">
        <v>6067</v>
      </c>
    </row>
    <row r="5428" spans="1:13">
      <c r="A5428" t="s">
        <v>6331</v>
      </c>
      <c r="B5428" t="s">
        <v>6344</v>
      </c>
      <c r="C5428" t="s">
        <v>111</v>
      </c>
      <c r="D5428">
        <v>2</v>
      </c>
      <c r="E5428">
        <v>0</v>
      </c>
      <c r="F5428">
        <v>2</v>
      </c>
      <c r="H5428" t="s">
        <v>103</v>
      </c>
      <c r="I5428">
        <f t="shared" si="255"/>
        <v>0</v>
      </c>
      <c r="J5428">
        <f t="shared" si="256"/>
        <v>0</v>
      </c>
      <c r="L5428" t="str">
        <f t="shared" si="254"/>
        <v>4703HIDDEN VALLEY</v>
      </c>
      <c r="M5428" t="s">
        <v>6067</v>
      </c>
    </row>
    <row r="5429" spans="1:13">
      <c r="A5429" t="s">
        <v>6331</v>
      </c>
      <c r="B5429" t="s">
        <v>6345</v>
      </c>
      <c r="C5429" t="s">
        <v>111</v>
      </c>
      <c r="D5429">
        <v>2</v>
      </c>
      <c r="E5429">
        <v>0</v>
      </c>
      <c r="F5429">
        <v>2</v>
      </c>
      <c r="H5429" t="s">
        <v>103</v>
      </c>
      <c r="I5429">
        <f t="shared" si="255"/>
        <v>0</v>
      </c>
      <c r="J5429">
        <f t="shared" si="256"/>
        <v>0</v>
      </c>
      <c r="L5429" t="str">
        <f t="shared" si="254"/>
        <v>4703INVERNESS</v>
      </c>
      <c r="M5429" t="s">
        <v>6067</v>
      </c>
    </row>
    <row r="5430" spans="1:13">
      <c r="A5430" t="s">
        <v>6331</v>
      </c>
      <c r="B5430" t="s">
        <v>6346</v>
      </c>
      <c r="C5430" t="s">
        <v>111</v>
      </c>
      <c r="D5430">
        <v>3</v>
      </c>
      <c r="E5430">
        <v>0</v>
      </c>
      <c r="F5430">
        <v>0</v>
      </c>
      <c r="H5430" t="s">
        <v>103</v>
      </c>
      <c r="I5430">
        <f t="shared" si="255"/>
        <v>0</v>
      </c>
      <c r="J5430">
        <f t="shared" si="256"/>
        <v>0</v>
      </c>
      <c r="L5430" t="str">
        <f t="shared" si="254"/>
        <v>4703KINKA BEACH</v>
      </c>
      <c r="M5430" t="s">
        <v>6067</v>
      </c>
    </row>
    <row r="5431" spans="1:13">
      <c r="A5431" t="s">
        <v>6331</v>
      </c>
      <c r="B5431" t="s">
        <v>6347</v>
      </c>
      <c r="C5431" t="s">
        <v>111</v>
      </c>
      <c r="D5431">
        <v>4</v>
      </c>
      <c r="E5431">
        <v>0</v>
      </c>
      <c r="F5431">
        <v>0</v>
      </c>
      <c r="H5431" t="s">
        <v>103</v>
      </c>
      <c r="I5431">
        <f t="shared" si="255"/>
        <v>0</v>
      </c>
      <c r="J5431">
        <f t="shared" si="256"/>
        <v>0</v>
      </c>
      <c r="L5431" t="str">
        <f t="shared" si="254"/>
        <v>4703LAKE MARY</v>
      </c>
      <c r="M5431" t="s">
        <v>6067</v>
      </c>
    </row>
    <row r="5432" spans="1:13">
      <c r="A5432" t="s">
        <v>6331</v>
      </c>
      <c r="B5432" t="s">
        <v>6348</v>
      </c>
      <c r="C5432" t="s">
        <v>111</v>
      </c>
      <c r="D5432">
        <v>2</v>
      </c>
      <c r="E5432">
        <v>0</v>
      </c>
      <c r="F5432">
        <v>2</v>
      </c>
      <c r="H5432" t="s">
        <v>103</v>
      </c>
      <c r="I5432">
        <f t="shared" si="255"/>
        <v>0</v>
      </c>
      <c r="J5432">
        <f t="shared" si="256"/>
        <v>0</v>
      </c>
      <c r="L5432" t="str">
        <f t="shared" si="254"/>
        <v>4703LAMMERMOOR</v>
      </c>
      <c r="M5432" t="s">
        <v>6067</v>
      </c>
    </row>
    <row r="5433" spans="1:13">
      <c r="A5433" t="s">
        <v>6331</v>
      </c>
      <c r="B5433" t="s">
        <v>3347</v>
      </c>
      <c r="C5433" t="s">
        <v>111</v>
      </c>
      <c r="D5433">
        <v>4</v>
      </c>
      <c r="E5433">
        <v>0</v>
      </c>
      <c r="F5433">
        <v>0</v>
      </c>
      <c r="H5433" t="s">
        <v>103</v>
      </c>
      <c r="I5433">
        <f t="shared" si="255"/>
        <v>0</v>
      </c>
      <c r="J5433">
        <f t="shared" si="256"/>
        <v>0</v>
      </c>
      <c r="L5433" t="str">
        <f t="shared" si="254"/>
        <v>4703MARYVALE</v>
      </c>
      <c r="M5433" t="s">
        <v>6067</v>
      </c>
    </row>
    <row r="5434" spans="1:13">
      <c r="A5434" t="s">
        <v>6331</v>
      </c>
      <c r="B5434" t="s">
        <v>6349</v>
      </c>
      <c r="C5434" t="s">
        <v>111</v>
      </c>
      <c r="D5434">
        <v>3</v>
      </c>
      <c r="E5434">
        <v>0</v>
      </c>
      <c r="F5434">
        <v>0</v>
      </c>
      <c r="H5434" t="s">
        <v>103</v>
      </c>
      <c r="I5434">
        <f t="shared" si="255"/>
        <v>0</v>
      </c>
      <c r="J5434">
        <f t="shared" si="256"/>
        <v>0</v>
      </c>
      <c r="L5434" t="str">
        <f t="shared" si="254"/>
        <v>4703MEIKLEVILLE HILL</v>
      </c>
      <c r="M5434" t="s">
        <v>6067</v>
      </c>
    </row>
    <row r="5435" spans="1:13">
      <c r="A5435" t="s">
        <v>6331</v>
      </c>
      <c r="B5435" t="s">
        <v>6350</v>
      </c>
      <c r="C5435" t="s">
        <v>111</v>
      </c>
      <c r="D5435">
        <v>3</v>
      </c>
      <c r="E5435">
        <v>0</v>
      </c>
      <c r="F5435">
        <v>0</v>
      </c>
      <c r="H5435" t="s">
        <v>103</v>
      </c>
      <c r="I5435">
        <f t="shared" si="255"/>
        <v>0</v>
      </c>
      <c r="J5435">
        <f t="shared" si="256"/>
        <v>0</v>
      </c>
      <c r="L5435" t="str">
        <f t="shared" si="254"/>
        <v>4703MULAMBIN</v>
      </c>
      <c r="M5435" t="s">
        <v>6067</v>
      </c>
    </row>
    <row r="5436" spans="1:13">
      <c r="A5436" t="s">
        <v>6331</v>
      </c>
      <c r="B5436" t="s">
        <v>6351</v>
      </c>
      <c r="C5436" t="s">
        <v>111</v>
      </c>
      <c r="D5436">
        <v>4</v>
      </c>
      <c r="E5436">
        <v>0</v>
      </c>
      <c r="F5436">
        <v>0</v>
      </c>
      <c r="H5436" t="s">
        <v>103</v>
      </c>
      <c r="I5436">
        <f t="shared" si="255"/>
        <v>0</v>
      </c>
      <c r="J5436">
        <f t="shared" si="256"/>
        <v>0</v>
      </c>
      <c r="L5436" t="str">
        <f t="shared" si="254"/>
        <v>4703MULARA</v>
      </c>
      <c r="M5436" t="s">
        <v>6067</v>
      </c>
    </row>
    <row r="5437" spans="1:13">
      <c r="A5437" t="s">
        <v>6331</v>
      </c>
      <c r="B5437" t="s">
        <v>6352</v>
      </c>
      <c r="C5437" t="s">
        <v>111</v>
      </c>
      <c r="D5437">
        <v>3</v>
      </c>
      <c r="E5437">
        <v>0</v>
      </c>
      <c r="F5437">
        <v>0</v>
      </c>
      <c r="H5437" t="s">
        <v>103</v>
      </c>
      <c r="I5437">
        <f t="shared" si="255"/>
        <v>0</v>
      </c>
      <c r="J5437">
        <f t="shared" si="256"/>
        <v>0</v>
      </c>
      <c r="L5437" t="str">
        <f t="shared" si="254"/>
        <v>4703PACIFIC HEIGHTS</v>
      </c>
      <c r="M5437" t="s">
        <v>6067</v>
      </c>
    </row>
    <row r="5438" spans="1:13">
      <c r="A5438" t="s">
        <v>6331</v>
      </c>
      <c r="B5438" t="s">
        <v>6353</v>
      </c>
      <c r="C5438" t="s">
        <v>111</v>
      </c>
      <c r="D5438">
        <v>3</v>
      </c>
      <c r="E5438">
        <v>0</v>
      </c>
      <c r="F5438">
        <v>0</v>
      </c>
      <c r="H5438" t="s">
        <v>103</v>
      </c>
      <c r="I5438">
        <f t="shared" si="255"/>
        <v>0</v>
      </c>
      <c r="J5438">
        <f t="shared" si="256"/>
        <v>0</v>
      </c>
      <c r="L5438" t="str">
        <f t="shared" si="254"/>
        <v>4703ROSSLYN</v>
      </c>
      <c r="M5438" t="s">
        <v>6067</v>
      </c>
    </row>
    <row r="5439" spans="1:13">
      <c r="A5439" t="s">
        <v>6331</v>
      </c>
      <c r="B5439" t="s">
        <v>6354</v>
      </c>
      <c r="C5439" t="s">
        <v>111</v>
      </c>
      <c r="D5439">
        <v>4</v>
      </c>
      <c r="E5439">
        <v>0</v>
      </c>
      <c r="F5439">
        <v>0</v>
      </c>
      <c r="H5439" t="s">
        <v>103</v>
      </c>
      <c r="I5439">
        <f t="shared" si="255"/>
        <v>0</v>
      </c>
      <c r="J5439">
        <f t="shared" si="256"/>
        <v>0</v>
      </c>
      <c r="L5439" t="str">
        <f t="shared" si="254"/>
        <v>4703STOCKYARD</v>
      </c>
      <c r="M5439" t="s">
        <v>6067</v>
      </c>
    </row>
    <row r="5440" spans="1:13">
      <c r="A5440" t="s">
        <v>6331</v>
      </c>
      <c r="B5440" t="s">
        <v>6355</v>
      </c>
      <c r="C5440" t="s">
        <v>111</v>
      </c>
      <c r="D5440">
        <v>3</v>
      </c>
      <c r="E5440">
        <v>0</v>
      </c>
      <c r="F5440">
        <v>0</v>
      </c>
      <c r="H5440" t="s">
        <v>103</v>
      </c>
      <c r="I5440">
        <f t="shared" si="255"/>
        <v>0</v>
      </c>
      <c r="J5440">
        <f t="shared" si="256"/>
        <v>0</v>
      </c>
      <c r="L5440" t="str">
        <f t="shared" si="254"/>
        <v>4703TANBY</v>
      </c>
      <c r="M5440" t="s">
        <v>6067</v>
      </c>
    </row>
    <row r="5441" spans="1:13">
      <c r="A5441" t="s">
        <v>6331</v>
      </c>
      <c r="B5441" t="s">
        <v>6356</v>
      </c>
      <c r="C5441" t="s">
        <v>111</v>
      </c>
      <c r="D5441">
        <v>2</v>
      </c>
      <c r="E5441">
        <v>0</v>
      </c>
      <c r="F5441">
        <v>2</v>
      </c>
      <c r="H5441" t="s">
        <v>103</v>
      </c>
      <c r="I5441">
        <f t="shared" si="255"/>
        <v>0</v>
      </c>
      <c r="J5441">
        <f t="shared" si="256"/>
        <v>0</v>
      </c>
      <c r="L5441" t="str">
        <f t="shared" si="254"/>
        <v>4703TARANGANBA</v>
      </c>
      <c r="M5441" t="s">
        <v>6067</v>
      </c>
    </row>
    <row r="5442" spans="1:13">
      <c r="A5442" t="s">
        <v>6331</v>
      </c>
      <c r="B5442" t="s">
        <v>6357</v>
      </c>
      <c r="C5442" t="s">
        <v>111</v>
      </c>
      <c r="D5442">
        <v>3</v>
      </c>
      <c r="E5442">
        <v>0</v>
      </c>
      <c r="F5442">
        <v>0</v>
      </c>
      <c r="H5442" t="s">
        <v>103</v>
      </c>
      <c r="I5442">
        <f t="shared" si="255"/>
        <v>0</v>
      </c>
      <c r="J5442">
        <f t="shared" si="256"/>
        <v>0</v>
      </c>
      <c r="L5442" t="str">
        <f t="shared" ref="L5442:L5505" si="257">CONCATENATE(A5442,B5442)</f>
        <v>4703TAROOMBALL</v>
      </c>
      <c r="M5442" t="s">
        <v>6067</v>
      </c>
    </row>
    <row r="5443" spans="1:13">
      <c r="A5443" t="s">
        <v>6331</v>
      </c>
      <c r="B5443" t="s">
        <v>6358</v>
      </c>
      <c r="C5443" t="s">
        <v>111</v>
      </c>
      <c r="D5443">
        <v>4</v>
      </c>
      <c r="E5443">
        <v>0</v>
      </c>
      <c r="F5443">
        <v>0</v>
      </c>
      <c r="H5443" t="s">
        <v>103</v>
      </c>
      <c r="I5443">
        <f t="shared" si="255"/>
        <v>0</v>
      </c>
      <c r="J5443">
        <f t="shared" si="256"/>
        <v>0</v>
      </c>
      <c r="L5443" t="str">
        <f t="shared" si="257"/>
        <v>4703WEERRIBA</v>
      </c>
      <c r="M5443" t="s">
        <v>6067</v>
      </c>
    </row>
    <row r="5444" spans="1:13">
      <c r="A5444" t="s">
        <v>6331</v>
      </c>
      <c r="B5444" t="s">
        <v>850</v>
      </c>
      <c r="C5444" t="s">
        <v>111</v>
      </c>
      <c r="D5444">
        <v>4</v>
      </c>
      <c r="E5444">
        <v>0</v>
      </c>
      <c r="F5444">
        <v>0</v>
      </c>
      <c r="H5444" t="s">
        <v>103</v>
      </c>
      <c r="I5444">
        <f t="shared" si="255"/>
        <v>0</v>
      </c>
      <c r="J5444">
        <f t="shared" si="256"/>
        <v>0</v>
      </c>
      <c r="L5444" t="str">
        <f t="shared" si="257"/>
        <v>4703WOODBURY</v>
      </c>
      <c r="M5444" t="s">
        <v>6067</v>
      </c>
    </row>
    <row r="5445" spans="1:13">
      <c r="A5445" t="s">
        <v>6331</v>
      </c>
      <c r="B5445" t="s">
        <v>6359</v>
      </c>
      <c r="C5445" t="s">
        <v>111</v>
      </c>
      <c r="D5445">
        <v>2</v>
      </c>
      <c r="E5445">
        <v>0</v>
      </c>
      <c r="F5445">
        <v>2</v>
      </c>
      <c r="H5445" t="s">
        <v>103</v>
      </c>
      <c r="I5445">
        <f t="shared" si="255"/>
        <v>0</v>
      </c>
      <c r="J5445">
        <f t="shared" si="256"/>
        <v>0</v>
      </c>
      <c r="L5445" t="str">
        <f t="shared" si="257"/>
        <v>4703YEPPOON</v>
      </c>
      <c r="M5445" t="s">
        <v>6067</v>
      </c>
    </row>
    <row r="5446" spans="1:13">
      <c r="A5446" t="s">
        <v>6360</v>
      </c>
      <c r="B5446" t="s">
        <v>6361</v>
      </c>
      <c r="C5446" t="s">
        <v>111</v>
      </c>
      <c r="D5446">
        <v>5</v>
      </c>
      <c r="E5446">
        <v>0</v>
      </c>
      <c r="F5446">
        <v>0</v>
      </c>
      <c r="H5446" t="s">
        <v>103</v>
      </c>
      <c r="I5446">
        <f t="shared" si="255"/>
        <v>0</v>
      </c>
      <c r="J5446">
        <f t="shared" si="256"/>
        <v>0</v>
      </c>
      <c r="L5446" t="str">
        <f t="shared" si="257"/>
        <v>4702ALBERTA</v>
      </c>
      <c r="M5446" t="s">
        <v>6067</v>
      </c>
    </row>
    <row r="5447" spans="1:13">
      <c r="A5447" t="s">
        <v>6360</v>
      </c>
      <c r="B5447" t="s">
        <v>6362</v>
      </c>
      <c r="C5447" t="s">
        <v>111</v>
      </c>
      <c r="D5447">
        <v>5</v>
      </c>
      <c r="E5447">
        <v>0</v>
      </c>
      <c r="F5447">
        <v>0</v>
      </c>
      <c r="H5447" t="s">
        <v>103</v>
      </c>
      <c r="I5447">
        <f t="shared" si="255"/>
        <v>0</v>
      </c>
      <c r="J5447">
        <f t="shared" si="256"/>
        <v>0</v>
      </c>
      <c r="L5447" t="str">
        <f t="shared" si="257"/>
        <v>4702ALSACE</v>
      </c>
      <c r="M5447" t="s">
        <v>6067</v>
      </c>
    </row>
    <row r="5448" spans="1:13">
      <c r="A5448" t="s">
        <v>6360</v>
      </c>
      <c r="B5448" t="s">
        <v>6363</v>
      </c>
      <c r="C5448" t="s">
        <v>111</v>
      </c>
      <c r="D5448">
        <v>5</v>
      </c>
      <c r="E5448">
        <v>0</v>
      </c>
      <c r="F5448">
        <v>0</v>
      </c>
      <c r="H5448" t="s">
        <v>103</v>
      </c>
      <c r="I5448">
        <f t="shared" si="255"/>
        <v>0</v>
      </c>
      <c r="J5448">
        <f t="shared" si="256"/>
        <v>0</v>
      </c>
      <c r="L5448" t="str">
        <f t="shared" si="257"/>
        <v>4702ALTON DOWNS</v>
      </c>
      <c r="M5448" t="s">
        <v>6067</v>
      </c>
    </row>
    <row r="5449" spans="1:13">
      <c r="A5449" t="s">
        <v>6360</v>
      </c>
      <c r="B5449" t="s">
        <v>6364</v>
      </c>
      <c r="C5449" t="s">
        <v>111</v>
      </c>
      <c r="D5449">
        <v>5</v>
      </c>
      <c r="E5449">
        <v>0</v>
      </c>
      <c r="F5449">
        <v>0</v>
      </c>
      <c r="H5449" t="s">
        <v>103</v>
      </c>
      <c r="I5449">
        <f t="shared" ref="I5449:I5512" si="258">IF(ISERROR(VLOOKUP(A5449,SelPostCode,1,FALSE)),0,1)</f>
        <v>0</v>
      </c>
      <c r="J5449">
        <f t="shared" ref="J5449:J5512" si="259">IF(I5449=0,0,IF(ISERROR(VLOOKUP(B5449,SelSuburb,1,FALSE)),0,1))</f>
        <v>0</v>
      </c>
      <c r="L5449" t="str">
        <f t="shared" si="257"/>
        <v>4702ANAKIE</v>
      </c>
      <c r="M5449" t="s">
        <v>6067</v>
      </c>
    </row>
    <row r="5450" spans="1:13">
      <c r="A5450" t="s">
        <v>6360</v>
      </c>
      <c r="B5450" t="s">
        <v>6365</v>
      </c>
      <c r="C5450" t="s">
        <v>111</v>
      </c>
      <c r="D5450">
        <v>5</v>
      </c>
      <c r="E5450">
        <v>0</v>
      </c>
      <c r="F5450">
        <v>0</v>
      </c>
      <c r="H5450" t="s">
        <v>103</v>
      </c>
      <c r="I5450">
        <f t="shared" si="258"/>
        <v>0</v>
      </c>
      <c r="J5450">
        <f t="shared" si="259"/>
        <v>0</v>
      </c>
      <c r="L5450" t="str">
        <f t="shared" si="257"/>
        <v>4702ARGOON</v>
      </c>
      <c r="M5450" t="s">
        <v>6067</v>
      </c>
    </row>
    <row r="5451" spans="1:13">
      <c r="A5451" t="s">
        <v>6360</v>
      </c>
      <c r="B5451" t="s">
        <v>6366</v>
      </c>
      <c r="C5451" t="s">
        <v>111</v>
      </c>
      <c r="D5451">
        <v>5</v>
      </c>
      <c r="E5451">
        <v>0</v>
      </c>
      <c r="F5451">
        <v>0</v>
      </c>
      <c r="H5451" t="s">
        <v>103</v>
      </c>
      <c r="I5451">
        <f t="shared" si="258"/>
        <v>0</v>
      </c>
      <c r="J5451">
        <f t="shared" si="259"/>
        <v>0</v>
      </c>
      <c r="L5451" t="str">
        <f t="shared" si="257"/>
        <v>4702BALCOMBA</v>
      </c>
      <c r="M5451" t="s">
        <v>6067</v>
      </c>
    </row>
    <row r="5452" spans="1:13">
      <c r="A5452" t="s">
        <v>6360</v>
      </c>
      <c r="B5452" t="s">
        <v>6367</v>
      </c>
      <c r="C5452" t="s">
        <v>111</v>
      </c>
      <c r="D5452">
        <v>5</v>
      </c>
      <c r="E5452">
        <v>0</v>
      </c>
      <c r="F5452">
        <v>0</v>
      </c>
      <c r="H5452" t="s">
        <v>103</v>
      </c>
      <c r="I5452">
        <f t="shared" si="258"/>
        <v>0</v>
      </c>
      <c r="J5452">
        <f t="shared" si="259"/>
        <v>0</v>
      </c>
      <c r="L5452" t="str">
        <f t="shared" si="257"/>
        <v>4702BANANA</v>
      </c>
      <c r="M5452" t="s">
        <v>6067</v>
      </c>
    </row>
    <row r="5453" spans="1:13">
      <c r="A5453" t="s">
        <v>6360</v>
      </c>
      <c r="B5453" t="s">
        <v>6368</v>
      </c>
      <c r="C5453" t="s">
        <v>111</v>
      </c>
      <c r="D5453">
        <v>5</v>
      </c>
      <c r="E5453">
        <v>0</v>
      </c>
      <c r="F5453">
        <v>0</v>
      </c>
      <c r="H5453" t="s">
        <v>103</v>
      </c>
      <c r="I5453">
        <f t="shared" si="258"/>
        <v>0</v>
      </c>
      <c r="J5453">
        <f t="shared" si="259"/>
        <v>0</v>
      </c>
      <c r="L5453" t="str">
        <f t="shared" si="257"/>
        <v>4702BARALABA</v>
      </c>
      <c r="M5453" t="s">
        <v>6067</v>
      </c>
    </row>
    <row r="5454" spans="1:13">
      <c r="A5454" t="s">
        <v>6360</v>
      </c>
      <c r="B5454" t="s">
        <v>6369</v>
      </c>
      <c r="C5454" t="s">
        <v>111</v>
      </c>
      <c r="D5454">
        <v>5</v>
      </c>
      <c r="E5454">
        <v>0</v>
      </c>
      <c r="F5454">
        <v>0</v>
      </c>
      <c r="H5454" t="s">
        <v>103</v>
      </c>
      <c r="I5454">
        <f t="shared" si="258"/>
        <v>0</v>
      </c>
      <c r="J5454">
        <f t="shared" si="259"/>
        <v>0</v>
      </c>
      <c r="L5454" t="str">
        <f t="shared" si="257"/>
        <v>4702BARNARD</v>
      </c>
      <c r="M5454" t="s">
        <v>6067</v>
      </c>
    </row>
    <row r="5455" spans="1:13">
      <c r="A5455" t="s">
        <v>6360</v>
      </c>
      <c r="B5455" t="s">
        <v>6370</v>
      </c>
      <c r="C5455" t="s">
        <v>111</v>
      </c>
      <c r="D5455">
        <v>5</v>
      </c>
      <c r="E5455">
        <v>0</v>
      </c>
      <c r="F5455">
        <v>0</v>
      </c>
      <c r="H5455" t="s">
        <v>103</v>
      </c>
      <c r="I5455">
        <f t="shared" si="258"/>
        <v>0</v>
      </c>
      <c r="J5455">
        <f t="shared" si="259"/>
        <v>0</v>
      </c>
      <c r="L5455" t="str">
        <f t="shared" si="257"/>
        <v>4702BINGEGANG</v>
      </c>
      <c r="M5455" t="s">
        <v>6067</v>
      </c>
    </row>
    <row r="5456" spans="1:13">
      <c r="A5456" t="s">
        <v>6360</v>
      </c>
      <c r="B5456" t="s">
        <v>6371</v>
      </c>
      <c r="C5456" t="s">
        <v>111</v>
      </c>
      <c r="D5456">
        <v>5</v>
      </c>
      <c r="E5456">
        <v>0</v>
      </c>
      <c r="F5456">
        <v>0</v>
      </c>
      <c r="H5456" t="s">
        <v>103</v>
      </c>
      <c r="I5456">
        <f t="shared" si="258"/>
        <v>0</v>
      </c>
      <c r="J5456">
        <f t="shared" si="259"/>
        <v>0</v>
      </c>
      <c r="L5456" t="str">
        <f t="shared" si="257"/>
        <v>4702BLACKDOWN</v>
      </c>
      <c r="M5456" t="s">
        <v>6067</v>
      </c>
    </row>
    <row r="5457" spans="1:13">
      <c r="A5457" t="s">
        <v>6360</v>
      </c>
      <c r="B5457" t="s">
        <v>6372</v>
      </c>
      <c r="C5457" t="s">
        <v>111</v>
      </c>
      <c r="D5457">
        <v>5</v>
      </c>
      <c r="E5457">
        <v>0</v>
      </c>
      <c r="F5457">
        <v>0</v>
      </c>
      <c r="H5457" t="s">
        <v>103</v>
      </c>
      <c r="I5457">
        <f t="shared" si="258"/>
        <v>0</v>
      </c>
      <c r="J5457">
        <f t="shared" si="259"/>
        <v>0</v>
      </c>
      <c r="L5457" t="str">
        <f t="shared" si="257"/>
        <v>4702BLUFF</v>
      </c>
      <c r="M5457" t="s">
        <v>6067</v>
      </c>
    </row>
    <row r="5458" spans="1:13">
      <c r="A5458" t="s">
        <v>6360</v>
      </c>
      <c r="B5458" t="s">
        <v>6373</v>
      </c>
      <c r="C5458" t="s">
        <v>111</v>
      </c>
      <c r="D5458">
        <v>5</v>
      </c>
      <c r="E5458">
        <v>0</v>
      </c>
      <c r="F5458">
        <v>0</v>
      </c>
      <c r="H5458" t="s">
        <v>103</v>
      </c>
      <c r="I5458">
        <f t="shared" si="258"/>
        <v>0</v>
      </c>
      <c r="J5458">
        <f t="shared" si="259"/>
        <v>0</v>
      </c>
      <c r="L5458" t="str">
        <f t="shared" si="257"/>
        <v>4702BOOLBURRA</v>
      </c>
      <c r="M5458" t="s">
        <v>6067</v>
      </c>
    </row>
    <row r="5459" spans="1:13">
      <c r="A5459" t="s">
        <v>6360</v>
      </c>
      <c r="B5459" t="s">
        <v>6374</v>
      </c>
      <c r="C5459" t="s">
        <v>111</v>
      </c>
      <c r="D5459">
        <v>5</v>
      </c>
      <c r="E5459">
        <v>0</v>
      </c>
      <c r="F5459">
        <v>0</v>
      </c>
      <c r="H5459" t="s">
        <v>103</v>
      </c>
      <c r="I5459">
        <f t="shared" si="258"/>
        <v>0</v>
      </c>
      <c r="J5459">
        <f t="shared" si="259"/>
        <v>0</v>
      </c>
      <c r="L5459" t="str">
        <f t="shared" si="257"/>
        <v>4702BOULDERCOMBE</v>
      </c>
      <c r="M5459" t="s">
        <v>6067</v>
      </c>
    </row>
    <row r="5460" spans="1:13">
      <c r="A5460" t="s">
        <v>6360</v>
      </c>
      <c r="B5460" t="s">
        <v>6375</v>
      </c>
      <c r="C5460" t="s">
        <v>111</v>
      </c>
      <c r="D5460">
        <v>5</v>
      </c>
      <c r="E5460">
        <v>0</v>
      </c>
      <c r="F5460">
        <v>0</v>
      </c>
      <c r="H5460" t="s">
        <v>103</v>
      </c>
      <c r="I5460">
        <f t="shared" si="258"/>
        <v>0</v>
      </c>
      <c r="J5460">
        <f t="shared" si="259"/>
        <v>0</v>
      </c>
      <c r="L5460" t="str">
        <f t="shared" si="257"/>
        <v>4702BUSHLEY</v>
      </c>
      <c r="M5460" t="s">
        <v>6067</v>
      </c>
    </row>
    <row r="5461" spans="1:13">
      <c r="A5461" t="s">
        <v>6360</v>
      </c>
      <c r="B5461" t="s">
        <v>6376</v>
      </c>
      <c r="C5461" t="s">
        <v>111</v>
      </c>
      <c r="D5461">
        <v>5</v>
      </c>
      <c r="E5461">
        <v>0</v>
      </c>
      <c r="F5461">
        <v>0</v>
      </c>
      <c r="H5461" t="s">
        <v>103</v>
      </c>
      <c r="I5461">
        <f t="shared" si="258"/>
        <v>0</v>
      </c>
      <c r="J5461">
        <f t="shared" si="259"/>
        <v>0</v>
      </c>
      <c r="L5461" t="str">
        <f t="shared" si="257"/>
        <v>4702CANAL CREEK</v>
      </c>
      <c r="M5461" t="s">
        <v>6067</v>
      </c>
    </row>
    <row r="5462" spans="1:13">
      <c r="A5462" t="s">
        <v>6360</v>
      </c>
      <c r="B5462" t="s">
        <v>6377</v>
      </c>
      <c r="C5462" t="s">
        <v>111</v>
      </c>
      <c r="D5462">
        <v>5</v>
      </c>
      <c r="E5462">
        <v>0</v>
      </c>
      <c r="F5462">
        <v>0</v>
      </c>
      <c r="H5462" t="s">
        <v>103</v>
      </c>
      <c r="I5462">
        <f t="shared" si="258"/>
        <v>0</v>
      </c>
      <c r="J5462">
        <f t="shared" si="259"/>
        <v>0</v>
      </c>
      <c r="L5462" t="str">
        <f t="shared" si="257"/>
        <v>4702CANOONA</v>
      </c>
      <c r="M5462" t="s">
        <v>6067</v>
      </c>
    </row>
    <row r="5463" spans="1:13">
      <c r="A5463" t="s">
        <v>6360</v>
      </c>
      <c r="B5463" t="s">
        <v>6378</v>
      </c>
      <c r="C5463" t="s">
        <v>111</v>
      </c>
      <c r="D5463">
        <v>5</v>
      </c>
      <c r="E5463">
        <v>0</v>
      </c>
      <c r="F5463">
        <v>0</v>
      </c>
      <c r="H5463" t="s">
        <v>103</v>
      </c>
      <c r="I5463">
        <f t="shared" si="258"/>
        <v>0</v>
      </c>
      <c r="J5463">
        <f t="shared" si="259"/>
        <v>0</v>
      </c>
      <c r="L5463" t="str">
        <f t="shared" si="257"/>
        <v>4702CAWARRAL</v>
      </c>
      <c r="M5463" t="s">
        <v>6067</v>
      </c>
    </row>
    <row r="5464" spans="1:13">
      <c r="A5464" t="s">
        <v>6360</v>
      </c>
      <c r="B5464" t="s">
        <v>6379</v>
      </c>
      <c r="C5464" t="s">
        <v>111</v>
      </c>
      <c r="D5464">
        <v>5</v>
      </c>
      <c r="E5464">
        <v>0</v>
      </c>
      <c r="F5464">
        <v>0</v>
      </c>
      <c r="H5464" t="s">
        <v>103</v>
      </c>
      <c r="I5464">
        <f t="shared" si="258"/>
        <v>0</v>
      </c>
      <c r="J5464">
        <f t="shared" si="259"/>
        <v>0</v>
      </c>
      <c r="L5464" t="str">
        <f t="shared" si="257"/>
        <v>4702COMET</v>
      </c>
      <c r="M5464" t="s">
        <v>6067</v>
      </c>
    </row>
    <row r="5465" spans="1:13">
      <c r="A5465" t="s">
        <v>6360</v>
      </c>
      <c r="B5465" t="s">
        <v>6380</v>
      </c>
      <c r="C5465" t="s">
        <v>111</v>
      </c>
      <c r="D5465">
        <v>5</v>
      </c>
      <c r="E5465">
        <v>0</v>
      </c>
      <c r="F5465">
        <v>0</v>
      </c>
      <c r="H5465" t="s">
        <v>103</v>
      </c>
      <c r="I5465">
        <f t="shared" si="258"/>
        <v>0</v>
      </c>
      <c r="J5465">
        <f t="shared" si="259"/>
        <v>0</v>
      </c>
      <c r="L5465" t="str">
        <f t="shared" si="257"/>
        <v>4702CONSUELO</v>
      </c>
      <c r="M5465" t="s">
        <v>6067</v>
      </c>
    </row>
    <row r="5466" spans="1:13">
      <c r="A5466" t="s">
        <v>6360</v>
      </c>
      <c r="B5466" t="s">
        <v>6381</v>
      </c>
      <c r="C5466" t="s">
        <v>111</v>
      </c>
      <c r="D5466">
        <v>5</v>
      </c>
      <c r="E5466">
        <v>0</v>
      </c>
      <c r="F5466">
        <v>0</v>
      </c>
      <c r="H5466" t="s">
        <v>103</v>
      </c>
      <c r="I5466">
        <f t="shared" si="258"/>
        <v>0</v>
      </c>
      <c r="J5466">
        <f t="shared" si="259"/>
        <v>0</v>
      </c>
      <c r="L5466" t="str">
        <f t="shared" si="257"/>
        <v>4702COOMOO</v>
      </c>
      <c r="M5466" t="s">
        <v>6067</v>
      </c>
    </row>
    <row r="5467" spans="1:13">
      <c r="A5467" t="s">
        <v>6360</v>
      </c>
      <c r="B5467" t="s">
        <v>6382</v>
      </c>
      <c r="C5467" t="s">
        <v>111</v>
      </c>
      <c r="D5467">
        <v>5</v>
      </c>
      <c r="E5467">
        <v>0</v>
      </c>
      <c r="F5467">
        <v>0</v>
      </c>
      <c r="H5467" t="s">
        <v>103</v>
      </c>
      <c r="I5467">
        <f t="shared" si="258"/>
        <v>0</v>
      </c>
      <c r="J5467">
        <f t="shared" si="259"/>
        <v>0</v>
      </c>
      <c r="L5467" t="str">
        <f t="shared" si="257"/>
        <v>4702COOROOMAN</v>
      </c>
      <c r="M5467" t="s">
        <v>6067</v>
      </c>
    </row>
    <row r="5468" spans="1:13">
      <c r="A5468" t="s">
        <v>6360</v>
      </c>
      <c r="B5468" t="s">
        <v>6383</v>
      </c>
      <c r="C5468" t="s">
        <v>111</v>
      </c>
      <c r="D5468">
        <v>5</v>
      </c>
      <c r="E5468">
        <v>0</v>
      </c>
      <c r="F5468">
        <v>0</v>
      </c>
      <c r="H5468" t="s">
        <v>103</v>
      </c>
      <c r="I5468">
        <f t="shared" si="258"/>
        <v>0</v>
      </c>
      <c r="J5468">
        <f t="shared" si="259"/>
        <v>0</v>
      </c>
      <c r="L5468" t="str">
        <f t="shared" si="257"/>
        <v>4702COORUMBENE</v>
      </c>
      <c r="M5468" t="s">
        <v>6067</v>
      </c>
    </row>
    <row r="5469" spans="1:13">
      <c r="A5469" t="s">
        <v>6360</v>
      </c>
      <c r="B5469" t="s">
        <v>6384</v>
      </c>
      <c r="C5469" t="s">
        <v>111</v>
      </c>
      <c r="D5469">
        <v>5</v>
      </c>
      <c r="E5469">
        <v>0</v>
      </c>
      <c r="F5469">
        <v>0</v>
      </c>
      <c r="H5469" t="s">
        <v>103</v>
      </c>
      <c r="I5469">
        <f t="shared" si="258"/>
        <v>0</v>
      </c>
      <c r="J5469">
        <f t="shared" si="259"/>
        <v>0</v>
      </c>
      <c r="L5469" t="str">
        <f t="shared" si="257"/>
        <v>4702COOWONGA</v>
      </c>
      <c r="M5469" t="s">
        <v>6067</v>
      </c>
    </row>
    <row r="5470" spans="1:13">
      <c r="A5470" t="s">
        <v>6360</v>
      </c>
      <c r="B5470" t="s">
        <v>6385</v>
      </c>
      <c r="C5470" t="s">
        <v>111</v>
      </c>
      <c r="D5470">
        <v>5</v>
      </c>
      <c r="E5470">
        <v>0</v>
      </c>
      <c r="F5470">
        <v>0</v>
      </c>
      <c r="H5470" t="s">
        <v>103</v>
      </c>
      <c r="I5470">
        <f t="shared" si="258"/>
        <v>0</v>
      </c>
      <c r="J5470">
        <f t="shared" si="259"/>
        <v>0</v>
      </c>
      <c r="L5470" t="str">
        <f t="shared" si="257"/>
        <v>4702DALMA</v>
      </c>
      <c r="M5470" t="s">
        <v>6067</v>
      </c>
    </row>
    <row r="5471" spans="1:13">
      <c r="A5471" t="s">
        <v>6360</v>
      </c>
      <c r="B5471" t="s">
        <v>6386</v>
      </c>
      <c r="C5471" t="s">
        <v>111</v>
      </c>
      <c r="D5471">
        <v>5</v>
      </c>
      <c r="E5471">
        <v>0</v>
      </c>
      <c r="F5471">
        <v>0</v>
      </c>
      <c r="H5471" t="s">
        <v>103</v>
      </c>
      <c r="I5471">
        <f t="shared" si="258"/>
        <v>0</v>
      </c>
      <c r="J5471">
        <f t="shared" si="259"/>
        <v>0</v>
      </c>
      <c r="L5471" t="str">
        <f t="shared" si="257"/>
        <v>4702DINGO</v>
      </c>
      <c r="M5471" t="s">
        <v>6067</v>
      </c>
    </row>
    <row r="5472" spans="1:13">
      <c r="A5472" t="s">
        <v>6360</v>
      </c>
      <c r="B5472" t="s">
        <v>6387</v>
      </c>
      <c r="C5472" t="s">
        <v>111</v>
      </c>
      <c r="D5472">
        <v>5</v>
      </c>
      <c r="E5472">
        <v>0</v>
      </c>
      <c r="F5472">
        <v>0</v>
      </c>
      <c r="H5472" t="s">
        <v>103</v>
      </c>
      <c r="I5472">
        <f t="shared" si="258"/>
        <v>0</v>
      </c>
      <c r="J5472">
        <f t="shared" si="259"/>
        <v>0</v>
      </c>
      <c r="L5472" t="str">
        <f t="shared" si="257"/>
        <v>4702DIXALEA</v>
      </c>
      <c r="M5472" t="s">
        <v>6067</v>
      </c>
    </row>
    <row r="5473" spans="1:13">
      <c r="A5473" t="s">
        <v>6360</v>
      </c>
      <c r="B5473" t="s">
        <v>6388</v>
      </c>
      <c r="C5473" t="s">
        <v>111</v>
      </c>
      <c r="D5473">
        <v>5</v>
      </c>
      <c r="E5473">
        <v>0</v>
      </c>
      <c r="F5473">
        <v>0</v>
      </c>
      <c r="H5473" t="s">
        <v>103</v>
      </c>
      <c r="I5473">
        <f t="shared" si="258"/>
        <v>0</v>
      </c>
      <c r="J5473">
        <f t="shared" si="259"/>
        <v>0</v>
      </c>
      <c r="L5473" t="str">
        <f t="shared" si="257"/>
        <v>4702DULULU</v>
      </c>
      <c r="M5473" t="s">
        <v>6067</v>
      </c>
    </row>
    <row r="5474" spans="1:13">
      <c r="A5474" t="s">
        <v>6360</v>
      </c>
      <c r="B5474" t="s">
        <v>6389</v>
      </c>
      <c r="C5474" t="s">
        <v>111</v>
      </c>
      <c r="D5474">
        <v>5</v>
      </c>
      <c r="E5474">
        <v>0</v>
      </c>
      <c r="F5474">
        <v>0</v>
      </c>
      <c r="H5474" t="s">
        <v>103</v>
      </c>
      <c r="I5474">
        <f t="shared" si="258"/>
        <v>0</v>
      </c>
      <c r="J5474">
        <f t="shared" si="259"/>
        <v>0</v>
      </c>
      <c r="L5474" t="str">
        <f t="shared" si="257"/>
        <v>4702DUMPY CREEK</v>
      </c>
      <c r="M5474" t="s">
        <v>6067</v>
      </c>
    </row>
    <row r="5475" spans="1:13">
      <c r="A5475" t="s">
        <v>6360</v>
      </c>
      <c r="B5475" t="s">
        <v>6390</v>
      </c>
      <c r="C5475" t="s">
        <v>111</v>
      </c>
      <c r="D5475">
        <v>5</v>
      </c>
      <c r="E5475">
        <v>0</v>
      </c>
      <c r="F5475">
        <v>0</v>
      </c>
      <c r="H5475" t="s">
        <v>103</v>
      </c>
      <c r="I5475">
        <f t="shared" si="258"/>
        <v>0</v>
      </c>
      <c r="J5475">
        <f t="shared" si="259"/>
        <v>0</v>
      </c>
      <c r="L5475" t="str">
        <f t="shared" si="257"/>
        <v>4702ETNA CREEK</v>
      </c>
      <c r="M5475" t="s">
        <v>6067</v>
      </c>
    </row>
    <row r="5476" spans="1:13">
      <c r="A5476" t="s">
        <v>6360</v>
      </c>
      <c r="B5476" t="s">
        <v>6391</v>
      </c>
      <c r="C5476" t="s">
        <v>111</v>
      </c>
      <c r="D5476">
        <v>5</v>
      </c>
      <c r="E5476">
        <v>0</v>
      </c>
      <c r="F5476">
        <v>0</v>
      </c>
      <c r="H5476" t="s">
        <v>103</v>
      </c>
      <c r="I5476">
        <f t="shared" si="258"/>
        <v>0</v>
      </c>
      <c r="J5476">
        <f t="shared" si="259"/>
        <v>0</v>
      </c>
      <c r="L5476" t="str">
        <f t="shared" si="257"/>
        <v>4702FERNLEES</v>
      </c>
      <c r="M5476" t="s">
        <v>6067</v>
      </c>
    </row>
    <row r="5477" spans="1:13">
      <c r="A5477" t="s">
        <v>6360</v>
      </c>
      <c r="B5477" t="s">
        <v>6392</v>
      </c>
      <c r="C5477" t="s">
        <v>111</v>
      </c>
      <c r="D5477">
        <v>5</v>
      </c>
      <c r="E5477">
        <v>0</v>
      </c>
      <c r="F5477">
        <v>0</v>
      </c>
      <c r="H5477" t="s">
        <v>103</v>
      </c>
      <c r="I5477">
        <f t="shared" si="258"/>
        <v>0</v>
      </c>
      <c r="J5477">
        <f t="shared" si="259"/>
        <v>0</v>
      </c>
      <c r="L5477" t="str">
        <f t="shared" si="257"/>
        <v>4702GAINSFORD</v>
      </c>
      <c r="M5477" t="s">
        <v>6067</v>
      </c>
    </row>
    <row r="5478" spans="1:13">
      <c r="A5478" t="s">
        <v>6360</v>
      </c>
      <c r="B5478" t="s">
        <v>6393</v>
      </c>
      <c r="C5478" t="s">
        <v>111</v>
      </c>
      <c r="D5478">
        <v>5</v>
      </c>
      <c r="E5478">
        <v>0</v>
      </c>
      <c r="F5478">
        <v>0</v>
      </c>
      <c r="H5478" t="s">
        <v>103</v>
      </c>
      <c r="I5478">
        <f t="shared" si="258"/>
        <v>0</v>
      </c>
      <c r="J5478">
        <f t="shared" si="259"/>
        <v>0</v>
      </c>
      <c r="L5478" t="str">
        <f t="shared" si="257"/>
        <v>4702GARNANT</v>
      </c>
      <c r="M5478" t="s">
        <v>6067</v>
      </c>
    </row>
    <row r="5479" spans="1:13">
      <c r="A5479" t="s">
        <v>6360</v>
      </c>
      <c r="B5479" t="s">
        <v>6394</v>
      </c>
      <c r="C5479" t="s">
        <v>111</v>
      </c>
      <c r="D5479">
        <v>5</v>
      </c>
      <c r="E5479">
        <v>0</v>
      </c>
      <c r="F5479">
        <v>0</v>
      </c>
      <c r="H5479" t="s">
        <v>103</v>
      </c>
      <c r="I5479">
        <f t="shared" si="258"/>
        <v>0</v>
      </c>
      <c r="J5479">
        <f t="shared" si="259"/>
        <v>0</v>
      </c>
      <c r="L5479" t="str">
        <f t="shared" si="257"/>
        <v>4702GINDIE</v>
      </c>
      <c r="M5479" t="s">
        <v>6067</v>
      </c>
    </row>
    <row r="5480" spans="1:13">
      <c r="A5480" t="s">
        <v>6360</v>
      </c>
      <c r="B5480" t="s">
        <v>4268</v>
      </c>
      <c r="C5480" t="s">
        <v>111</v>
      </c>
      <c r="D5480">
        <v>5</v>
      </c>
      <c r="E5480">
        <v>0</v>
      </c>
      <c r="F5480">
        <v>0</v>
      </c>
      <c r="H5480" t="s">
        <v>103</v>
      </c>
      <c r="I5480">
        <f t="shared" si="258"/>
        <v>0</v>
      </c>
      <c r="J5480">
        <f t="shared" si="259"/>
        <v>0</v>
      </c>
      <c r="L5480" t="str">
        <f t="shared" si="257"/>
        <v>4702GLENROY</v>
      </c>
      <c r="M5480" t="s">
        <v>6067</v>
      </c>
    </row>
    <row r="5481" spans="1:13">
      <c r="A5481" t="s">
        <v>6360</v>
      </c>
      <c r="B5481" t="s">
        <v>6395</v>
      </c>
      <c r="C5481" t="s">
        <v>111</v>
      </c>
      <c r="D5481">
        <v>5</v>
      </c>
      <c r="E5481">
        <v>0</v>
      </c>
      <c r="F5481">
        <v>0</v>
      </c>
      <c r="H5481" t="s">
        <v>103</v>
      </c>
      <c r="I5481">
        <f t="shared" si="258"/>
        <v>0</v>
      </c>
      <c r="J5481">
        <f t="shared" si="259"/>
        <v>0</v>
      </c>
      <c r="L5481" t="str">
        <f t="shared" si="257"/>
        <v>4702GOGANGO</v>
      </c>
      <c r="M5481" t="s">
        <v>6067</v>
      </c>
    </row>
    <row r="5482" spans="1:13">
      <c r="A5482" t="s">
        <v>6360</v>
      </c>
      <c r="B5482" t="s">
        <v>6396</v>
      </c>
      <c r="C5482" t="s">
        <v>111</v>
      </c>
      <c r="D5482">
        <v>5</v>
      </c>
      <c r="E5482">
        <v>0</v>
      </c>
      <c r="F5482">
        <v>0</v>
      </c>
      <c r="H5482" t="s">
        <v>103</v>
      </c>
      <c r="I5482">
        <f t="shared" si="258"/>
        <v>0</v>
      </c>
      <c r="J5482">
        <f t="shared" si="259"/>
        <v>0</v>
      </c>
      <c r="L5482" t="str">
        <f t="shared" si="257"/>
        <v>4702GOOMALLY</v>
      </c>
      <c r="M5482" t="s">
        <v>6067</v>
      </c>
    </row>
    <row r="5483" spans="1:13">
      <c r="A5483" t="s">
        <v>6360</v>
      </c>
      <c r="B5483" t="s">
        <v>6397</v>
      </c>
      <c r="C5483" t="s">
        <v>111</v>
      </c>
      <c r="D5483">
        <v>5</v>
      </c>
      <c r="E5483">
        <v>0</v>
      </c>
      <c r="F5483">
        <v>0</v>
      </c>
      <c r="H5483" t="s">
        <v>103</v>
      </c>
      <c r="I5483">
        <f t="shared" si="258"/>
        <v>0</v>
      </c>
      <c r="J5483">
        <f t="shared" si="259"/>
        <v>0</v>
      </c>
      <c r="L5483" t="str">
        <f t="shared" si="257"/>
        <v>4702GOOVIGEN</v>
      </c>
      <c r="M5483" t="s">
        <v>6067</v>
      </c>
    </row>
    <row r="5484" spans="1:13">
      <c r="A5484" t="s">
        <v>6360</v>
      </c>
      <c r="B5484" t="s">
        <v>6398</v>
      </c>
      <c r="C5484" t="s">
        <v>111</v>
      </c>
      <c r="D5484">
        <v>5</v>
      </c>
      <c r="E5484">
        <v>0</v>
      </c>
      <c r="F5484">
        <v>0</v>
      </c>
      <c r="H5484" t="s">
        <v>103</v>
      </c>
      <c r="I5484">
        <f t="shared" si="258"/>
        <v>0</v>
      </c>
      <c r="J5484">
        <f t="shared" si="259"/>
        <v>0</v>
      </c>
      <c r="L5484" t="str">
        <f t="shared" si="257"/>
        <v>4702GOOWARRA</v>
      </c>
      <c r="M5484" t="s">
        <v>6067</v>
      </c>
    </row>
    <row r="5485" spans="1:13">
      <c r="A5485" t="s">
        <v>6360</v>
      </c>
      <c r="B5485" t="s">
        <v>6399</v>
      </c>
      <c r="C5485" t="s">
        <v>111</v>
      </c>
      <c r="D5485">
        <v>5</v>
      </c>
      <c r="E5485">
        <v>0</v>
      </c>
      <c r="F5485">
        <v>0</v>
      </c>
      <c r="H5485" t="s">
        <v>103</v>
      </c>
      <c r="I5485">
        <f t="shared" si="258"/>
        <v>0</v>
      </c>
      <c r="J5485">
        <f t="shared" si="259"/>
        <v>0</v>
      </c>
      <c r="L5485" t="str">
        <f t="shared" si="257"/>
        <v>4702GRACEMERE</v>
      </c>
      <c r="M5485" t="s">
        <v>6067</v>
      </c>
    </row>
    <row r="5486" spans="1:13">
      <c r="A5486" t="s">
        <v>6360</v>
      </c>
      <c r="B5486" t="s">
        <v>6400</v>
      </c>
      <c r="C5486" t="s">
        <v>111</v>
      </c>
      <c r="D5486">
        <v>5</v>
      </c>
      <c r="E5486">
        <v>0</v>
      </c>
      <c r="F5486">
        <v>0</v>
      </c>
      <c r="H5486" t="s">
        <v>103</v>
      </c>
      <c r="I5486">
        <f t="shared" si="258"/>
        <v>0</v>
      </c>
      <c r="J5486">
        <f t="shared" si="259"/>
        <v>0</v>
      </c>
      <c r="L5486" t="str">
        <f t="shared" si="257"/>
        <v>4702JAMBIN</v>
      </c>
      <c r="M5486" t="s">
        <v>6067</v>
      </c>
    </row>
    <row r="5487" spans="1:13">
      <c r="A5487" t="s">
        <v>6360</v>
      </c>
      <c r="B5487" t="s">
        <v>6401</v>
      </c>
      <c r="C5487" t="s">
        <v>111</v>
      </c>
      <c r="D5487">
        <v>5</v>
      </c>
      <c r="E5487">
        <v>0</v>
      </c>
      <c r="F5487">
        <v>0</v>
      </c>
      <c r="H5487" t="s">
        <v>103</v>
      </c>
      <c r="I5487">
        <f t="shared" si="258"/>
        <v>0</v>
      </c>
      <c r="J5487">
        <f t="shared" si="259"/>
        <v>0</v>
      </c>
      <c r="L5487" t="str">
        <f t="shared" si="257"/>
        <v>4702JARDINE</v>
      </c>
      <c r="M5487" t="s">
        <v>6067</v>
      </c>
    </row>
    <row r="5488" spans="1:13">
      <c r="A5488" t="s">
        <v>6360</v>
      </c>
      <c r="B5488" t="s">
        <v>6402</v>
      </c>
      <c r="C5488" t="s">
        <v>111</v>
      </c>
      <c r="D5488">
        <v>5</v>
      </c>
      <c r="E5488">
        <v>0</v>
      </c>
      <c r="F5488">
        <v>0</v>
      </c>
      <c r="H5488" t="s">
        <v>103</v>
      </c>
      <c r="I5488">
        <f t="shared" si="258"/>
        <v>0</v>
      </c>
      <c r="J5488">
        <f t="shared" si="259"/>
        <v>0</v>
      </c>
      <c r="L5488" t="str">
        <f t="shared" si="257"/>
        <v>4702JELLINBAH</v>
      </c>
      <c r="M5488" t="s">
        <v>6067</v>
      </c>
    </row>
    <row r="5489" spans="1:13">
      <c r="A5489" t="s">
        <v>6360</v>
      </c>
      <c r="B5489" t="s">
        <v>6403</v>
      </c>
      <c r="C5489" t="s">
        <v>111</v>
      </c>
      <c r="D5489">
        <v>5</v>
      </c>
      <c r="E5489">
        <v>0</v>
      </c>
      <c r="F5489">
        <v>0</v>
      </c>
      <c r="H5489" t="s">
        <v>103</v>
      </c>
      <c r="I5489">
        <f t="shared" si="258"/>
        <v>0</v>
      </c>
      <c r="J5489">
        <f t="shared" si="259"/>
        <v>0</v>
      </c>
      <c r="L5489" t="str">
        <f t="shared" si="257"/>
        <v>4702JOSKELEIGH</v>
      </c>
      <c r="M5489" t="s">
        <v>6067</v>
      </c>
    </row>
    <row r="5490" spans="1:13">
      <c r="A5490" t="s">
        <v>6360</v>
      </c>
      <c r="B5490" t="s">
        <v>6404</v>
      </c>
      <c r="C5490" t="s">
        <v>111</v>
      </c>
      <c r="D5490">
        <v>5</v>
      </c>
      <c r="E5490">
        <v>0</v>
      </c>
      <c r="F5490">
        <v>0</v>
      </c>
      <c r="H5490" t="s">
        <v>103</v>
      </c>
      <c r="I5490">
        <f t="shared" si="258"/>
        <v>0</v>
      </c>
      <c r="J5490">
        <f t="shared" si="259"/>
        <v>0</v>
      </c>
      <c r="L5490" t="str">
        <f t="shared" si="257"/>
        <v>4702KABRA</v>
      </c>
      <c r="M5490" t="s">
        <v>6067</v>
      </c>
    </row>
    <row r="5491" spans="1:13">
      <c r="A5491" t="s">
        <v>6360</v>
      </c>
      <c r="B5491" t="s">
        <v>6405</v>
      </c>
      <c r="C5491" t="s">
        <v>111</v>
      </c>
      <c r="D5491">
        <v>5</v>
      </c>
      <c r="E5491">
        <v>0</v>
      </c>
      <c r="F5491">
        <v>0</v>
      </c>
      <c r="H5491" t="s">
        <v>103</v>
      </c>
      <c r="I5491">
        <f t="shared" si="258"/>
        <v>0</v>
      </c>
      <c r="J5491">
        <f t="shared" si="259"/>
        <v>0</v>
      </c>
      <c r="L5491" t="str">
        <f t="shared" si="257"/>
        <v>4702KALAPA</v>
      </c>
      <c r="M5491" t="s">
        <v>6067</v>
      </c>
    </row>
    <row r="5492" spans="1:13">
      <c r="A5492" t="s">
        <v>6360</v>
      </c>
      <c r="B5492" t="s">
        <v>6406</v>
      </c>
      <c r="C5492" t="s">
        <v>111</v>
      </c>
      <c r="D5492">
        <v>5</v>
      </c>
      <c r="E5492">
        <v>0</v>
      </c>
      <c r="F5492">
        <v>0</v>
      </c>
      <c r="H5492" t="s">
        <v>103</v>
      </c>
      <c r="I5492">
        <f t="shared" si="258"/>
        <v>0</v>
      </c>
      <c r="J5492">
        <f t="shared" si="259"/>
        <v>0</v>
      </c>
      <c r="L5492" t="str">
        <f t="shared" si="257"/>
        <v>4702KEPPEL SANDS</v>
      </c>
      <c r="M5492" t="s">
        <v>6067</v>
      </c>
    </row>
    <row r="5493" spans="1:13">
      <c r="A5493" t="s">
        <v>6360</v>
      </c>
      <c r="B5493" t="s">
        <v>6407</v>
      </c>
      <c r="C5493" t="s">
        <v>111</v>
      </c>
      <c r="D5493">
        <v>5</v>
      </c>
      <c r="E5493">
        <v>0</v>
      </c>
      <c r="F5493">
        <v>0</v>
      </c>
      <c r="H5493" t="s">
        <v>103</v>
      </c>
      <c r="I5493">
        <f t="shared" si="258"/>
        <v>0</v>
      </c>
      <c r="J5493">
        <f t="shared" si="259"/>
        <v>0</v>
      </c>
      <c r="L5493" t="str">
        <f t="shared" si="257"/>
        <v>4702KOKOTUNGO</v>
      </c>
      <c r="M5493" t="s">
        <v>6067</v>
      </c>
    </row>
    <row r="5494" spans="1:13">
      <c r="A5494" t="s">
        <v>6360</v>
      </c>
      <c r="B5494" t="s">
        <v>6408</v>
      </c>
      <c r="C5494" t="s">
        <v>111</v>
      </c>
      <c r="D5494">
        <v>5</v>
      </c>
      <c r="E5494">
        <v>0</v>
      </c>
      <c r="F5494">
        <v>0</v>
      </c>
      <c r="H5494" t="s">
        <v>103</v>
      </c>
      <c r="I5494">
        <f t="shared" si="258"/>
        <v>0</v>
      </c>
      <c r="J5494">
        <f t="shared" si="259"/>
        <v>0</v>
      </c>
      <c r="L5494" t="str">
        <f t="shared" si="257"/>
        <v>4702KUNWARARA</v>
      </c>
      <c r="M5494" t="s">
        <v>6067</v>
      </c>
    </row>
    <row r="5495" spans="1:13">
      <c r="A5495" t="s">
        <v>6360</v>
      </c>
      <c r="B5495" t="s">
        <v>6409</v>
      </c>
      <c r="C5495" t="s">
        <v>111</v>
      </c>
      <c r="D5495">
        <v>5</v>
      </c>
      <c r="E5495">
        <v>0</v>
      </c>
      <c r="F5495">
        <v>0</v>
      </c>
      <c r="H5495" t="s">
        <v>103</v>
      </c>
      <c r="I5495">
        <f t="shared" si="258"/>
        <v>0</v>
      </c>
      <c r="J5495">
        <f t="shared" si="259"/>
        <v>0</v>
      </c>
      <c r="L5495" t="str">
        <f t="shared" si="257"/>
        <v>4702LOWESBY</v>
      </c>
      <c r="M5495" t="s">
        <v>6067</v>
      </c>
    </row>
    <row r="5496" spans="1:13">
      <c r="A5496" t="s">
        <v>6360</v>
      </c>
      <c r="B5496" t="s">
        <v>6410</v>
      </c>
      <c r="C5496" t="s">
        <v>111</v>
      </c>
      <c r="D5496">
        <v>5</v>
      </c>
      <c r="E5496">
        <v>0</v>
      </c>
      <c r="F5496">
        <v>0</v>
      </c>
      <c r="H5496" t="s">
        <v>103</v>
      </c>
      <c r="I5496">
        <f t="shared" si="258"/>
        <v>0</v>
      </c>
      <c r="J5496">
        <f t="shared" si="259"/>
        <v>0</v>
      </c>
      <c r="L5496" t="str">
        <f t="shared" si="257"/>
        <v>4702MACKENZIE</v>
      </c>
      <c r="M5496" t="s">
        <v>6067</v>
      </c>
    </row>
    <row r="5497" spans="1:13">
      <c r="A5497" t="s">
        <v>6360</v>
      </c>
      <c r="B5497" t="s">
        <v>6411</v>
      </c>
      <c r="C5497" t="s">
        <v>111</v>
      </c>
      <c r="D5497">
        <v>5</v>
      </c>
      <c r="E5497">
        <v>0</v>
      </c>
      <c r="F5497">
        <v>0</v>
      </c>
      <c r="H5497" t="s">
        <v>103</v>
      </c>
      <c r="I5497">
        <f t="shared" si="258"/>
        <v>0</v>
      </c>
      <c r="J5497">
        <f t="shared" si="259"/>
        <v>0</v>
      </c>
      <c r="L5497" t="str">
        <f t="shared" si="257"/>
        <v>4702MARMOR</v>
      </c>
      <c r="M5497" t="s">
        <v>6067</v>
      </c>
    </row>
    <row r="5498" spans="1:13">
      <c r="A5498" t="s">
        <v>6360</v>
      </c>
      <c r="B5498" t="s">
        <v>3521</v>
      </c>
      <c r="C5498" t="s">
        <v>111</v>
      </c>
      <c r="D5498">
        <v>5</v>
      </c>
      <c r="E5498">
        <v>0</v>
      </c>
      <c r="F5498">
        <v>0</v>
      </c>
      <c r="H5498" t="s">
        <v>103</v>
      </c>
      <c r="I5498">
        <f t="shared" si="258"/>
        <v>0</v>
      </c>
      <c r="J5498">
        <f t="shared" si="259"/>
        <v>0</v>
      </c>
      <c r="L5498" t="str">
        <f t="shared" si="257"/>
        <v>4702MIDGEE</v>
      </c>
      <c r="M5498" t="s">
        <v>6067</v>
      </c>
    </row>
    <row r="5499" spans="1:13">
      <c r="A5499" t="s">
        <v>6360</v>
      </c>
      <c r="B5499" t="s">
        <v>6412</v>
      </c>
      <c r="C5499" t="s">
        <v>111</v>
      </c>
      <c r="D5499">
        <v>5</v>
      </c>
      <c r="E5499">
        <v>0</v>
      </c>
      <c r="F5499">
        <v>0</v>
      </c>
      <c r="H5499" t="s">
        <v>103</v>
      </c>
      <c r="I5499">
        <f t="shared" si="258"/>
        <v>0</v>
      </c>
      <c r="J5499">
        <f t="shared" si="259"/>
        <v>0</v>
      </c>
      <c r="L5499" t="str">
        <f t="shared" si="257"/>
        <v>4702MILMAN</v>
      </c>
      <c r="M5499" t="s">
        <v>6067</v>
      </c>
    </row>
    <row r="5500" spans="1:13">
      <c r="A5500" t="s">
        <v>6360</v>
      </c>
      <c r="B5500" t="s">
        <v>6413</v>
      </c>
      <c r="C5500" t="s">
        <v>111</v>
      </c>
      <c r="D5500">
        <v>5</v>
      </c>
      <c r="E5500">
        <v>0</v>
      </c>
      <c r="F5500">
        <v>0</v>
      </c>
      <c r="H5500" t="s">
        <v>103</v>
      </c>
      <c r="I5500">
        <f t="shared" si="258"/>
        <v>0</v>
      </c>
      <c r="J5500">
        <f t="shared" si="259"/>
        <v>0</v>
      </c>
      <c r="L5500" t="str">
        <f t="shared" si="257"/>
        <v>4702MIMOSA</v>
      </c>
      <c r="M5500" t="s">
        <v>6067</v>
      </c>
    </row>
    <row r="5501" spans="1:13">
      <c r="A5501" t="s">
        <v>6360</v>
      </c>
      <c r="B5501" t="s">
        <v>6414</v>
      </c>
      <c r="C5501" t="s">
        <v>111</v>
      </c>
      <c r="D5501">
        <v>5</v>
      </c>
      <c r="E5501">
        <v>0</v>
      </c>
      <c r="F5501">
        <v>0</v>
      </c>
      <c r="H5501" t="s">
        <v>103</v>
      </c>
      <c r="I5501">
        <f t="shared" si="258"/>
        <v>0</v>
      </c>
      <c r="J5501">
        <f t="shared" si="259"/>
        <v>0</v>
      </c>
      <c r="L5501" t="str">
        <f t="shared" si="257"/>
        <v>4702MOONMERA</v>
      </c>
      <c r="M5501" t="s">
        <v>6067</v>
      </c>
    </row>
    <row r="5502" spans="1:13">
      <c r="A5502" t="s">
        <v>6360</v>
      </c>
      <c r="B5502" t="s">
        <v>6415</v>
      </c>
      <c r="C5502" t="s">
        <v>111</v>
      </c>
      <c r="D5502">
        <v>5</v>
      </c>
      <c r="E5502">
        <v>0</v>
      </c>
      <c r="F5502">
        <v>0</v>
      </c>
      <c r="H5502" t="s">
        <v>103</v>
      </c>
      <c r="I5502">
        <f t="shared" si="258"/>
        <v>0</v>
      </c>
      <c r="J5502">
        <f t="shared" si="259"/>
        <v>0</v>
      </c>
      <c r="L5502" t="str">
        <f t="shared" si="257"/>
        <v>4702MORINISH</v>
      </c>
      <c r="M5502" t="s">
        <v>6067</v>
      </c>
    </row>
    <row r="5503" spans="1:13">
      <c r="A5503" t="s">
        <v>6360</v>
      </c>
      <c r="B5503" t="s">
        <v>6416</v>
      </c>
      <c r="C5503" t="s">
        <v>111</v>
      </c>
      <c r="D5503">
        <v>5</v>
      </c>
      <c r="E5503">
        <v>0</v>
      </c>
      <c r="F5503">
        <v>0</v>
      </c>
      <c r="H5503" t="s">
        <v>103</v>
      </c>
      <c r="I5503">
        <f t="shared" si="258"/>
        <v>0</v>
      </c>
      <c r="J5503">
        <f t="shared" si="259"/>
        <v>0</v>
      </c>
      <c r="L5503" t="str">
        <f t="shared" si="257"/>
        <v>4702MORINISH SOUTH</v>
      </c>
      <c r="M5503" t="s">
        <v>6067</v>
      </c>
    </row>
    <row r="5504" spans="1:13">
      <c r="A5504" t="s">
        <v>6360</v>
      </c>
      <c r="B5504" t="s">
        <v>6417</v>
      </c>
      <c r="C5504" t="s">
        <v>111</v>
      </c>
      <c r="D5504">
        <v>5</v>
      </c>
      <c r="E5504">
        <v>0</v>
      </c>
      <c r="F5504">
        <v>0</v>
      </c>
      <c r="H5504" t="s">
        <v>103</v>
      </c>
      <c r="I5504">
        <f t="shared" si="258"/>
        <v>0</v>
      </c>
      <c r="J5504">
        <f t="shared" si="259"/>
        <v>0</v>
      </c>
      <c r="L5504" t="str">
        <f t="shared" si="257"/>
        <v>4702MOUNT CHALMERS</v>
      </c>
      <c r="M5504" t="s">
        <v>6067</v>
      </c>
    </row>
    <row r="5505" spans="1:13">
      <c r="A5505" t="s">
        <v>6360</v>
      </c>
      <c r="B5505" t="s">
        <v>6418</v>
      </c>
      <c r="C5505" t="s">
        <v>111</v>
      </c>
      <c r="D5505">
        <v>5</v>
      </c>
      <c r="E5505">
        <v>0</v>
      </c>
      <c r="F5505">
        <v>0</v>
      </c>
      <c r="H5505" t="s">
        <v>103</v>
      </c>
      <c r="I5505">
        <f t="shared" si="258"/>
        <v>0</v>
      </c>
      <c r="J5505">
        <f t="shared" si="259"/>
        <v>0</v>
      </c>
      <c r="L5505" t="str">
        <f t="shared" si="257"/>
        <v>4702NINE MILE</v>
      </c>
      <c r="M5505" t="s">
        <v>6067</v>
      </c>
    </row>
    <row r="5506" spans="1:13">
      <c r="A5506" t="s">
        <v>6360</v>
      </c>
      <c r="B5506" t="s">
        <v>6419</v>
      </c>
      <c r="C5506" t="s">
        <v>111</v>
      </c>
      <c r="D5506">
        <v>5</v>
      </c>
      <c r="E5506">
        <v>0</v>
      </c>
      <c r="F5506">
        <v>0</v>
      </c>
      <c r="H5506" t="s">
        <v>103</v>
      </c>
      <c r="I5506">
        <f t="shared" si="258"/>
        <v>0</v>
      </c>
      <c r="J5506">
        <f t="shared" si="259"/>
        <v>0</v>
      </c>
      <c r="L5506" t="str">
        <f t="shared" ref="L5506:L5569" si="260">CONCATENATE(A5506,B5506)</f>
        <v>4702PARKHURST</v>
      </c>
      <c r="M5506" t="s">
        <v>6067</v>
      </c>
    </row>
    <row r="5507" spans="1:13">
      <c r="A5507" t="s">
        <v>6360</v>
      </c>
      <c r="B5507" t="s">
        <v>6420</v>
      </c>
      <c r="C5507" t="s">
        <v>111</v>
      </c>
      <c r="D5507">
        <v>5</v>
      </c>
      <c r="E5507">
        <v>0</v>
      </c>
      <c r="F5507">
        <v>0</v>
      </c>
      <c r="H5507" t="s">
        <v>103</v>
      </c>
      <c r="I5507">
        <f t="shared" si="258"/>
        <v>0</v>
      </c>
      <c r="J5507">
        <f t="shared" si="259"/>
        <v>0</v>
      </c>
      <c r="L5507" t="str">
        <f t="shared" si="260"/>
        <v>4702PHEASANT CREEK</v>
      </c>
      <c r="M5507" t="s">
        <v>6067</v>
      </c>
    </row>
    <row r="5508" spans="1:13">
      <c r="A5508" t="s">
        <v>6360</v>
      </c>
      <c r="B5508" t="s">
        <v>6421</v>
      </c>
      <c r="C5508" t="s">
        <v>111</v>
      </c>
      <c r="D5508">
        <v>5</v>
      </c>
      <c r="E5508">
        <v>0</v>
      </c>
      <c r="F5508">
        <v>0</v>
      </c>
      <c r="H5508" t="s">
        <v>103</v>
      </c>
      <c r="I5508">
        <f t="shared" si="258"/>
        <v>0</v>
      </c>
      <c r="J5508">
        <f t="shared" si="259"/>
        <v>0</v>
      </c>
      <c r="L5508" t="str">
        <f t="shared" si="260"/>
        <v>4702PINK LILY</v>
      </c>
      <c r="M5508" t="s">
        <v>6067</v>
      </c>
    </row>
    <row r="5509" spans="1:13">
      <c r="A5509" t="s">
        <v>6360</v>
      </c>
      <c r="B5509" t="s">
        <v>6422</v>
      </c>
      <c r="C5509" t="s">
        <v>111</v>
      </c>
      <c r="D5509">
        <v>5</v>
      </c>
      <c r="E5509">
        <v>0</v>
      </c>
      <c r="F5509">
        <v>0</v>
      </c>
      <c r="H5509" t="s">
        <v>103</v>
      </c>
      <c r="I5509">
        <f t="shared" si="258"/>
        <v>0</v>
      </c>
      <c r="J5509">
        <f t="shared" si="259"/>
        <v>0</v>
      </c>
      <c r="L5509" t="str">
        <f t="shared" si="260"/>
        <v>4702PLUM TREE</v>
      </c>
      <c r="M5509" t="s">
        <v>6067</v>
      </c>
    </row>
    <row r="5510" spans="1:13">
      <c r="A5510" t="s">
        <v>6360</v>
      </c>
      <c r="B5510" t="s">
        <v>6423</v>
      </c>
      <c r="C5510" t="s">
        <v>111</v>
      </c>
      <c r="D5510">
        <v>5</v>
      </c>
      <c r="E5510">
        <v>0</v>
      </c>
      <c r="F5510">
        <v>0</v>
      </c>
      <c r="H5510" t="s">
        <v>103</v>
      </c>
      <c r="I5510">
        <f t="shared" si="258"/>
        <v>0</v>
      </c>
      <c r="J5510">
        <f t="shared" si="259"/>
        <v>0</v>
      </c>
      <c r="L5510" t="str">
        <f t="shared" si="260"/>
        <v>4702RIDGELANDS</v>
      </c>
      <c r="M5510" t="s">
        <v>6067</v>
      </c>
    </row>
    <row r="5511" spans="1:13">
      <c r="A5511" t="s">
        <v>6360</v>
      </c>
      <c r="B5511" t="s">
        <v>6424</v>
      </c>
      <c r="C5511" t="s">
        <v>111</v>
      </c>
      <c r="D5511">
        <v>5</v>
      </c>
      <c r="E5511">
        <v>0</v>
      </c>
      <c r="F5511">
        <v>0</v>
      </c>
      <c r="H5511" t="s">
        <v>103</v>
      </c>
      <c r="I5511">
        <f t="shared" si="258"/>
        <v>0</v>
      </c>
      <c r="J5511">
        <f t="shared" si="259"/>
        <v>0</v>
      </c>
      <c r="L5511" t="str">
        <f t="shared" si="260"/>
        <v>4702ROLLESTON</v>
      </c>
      <c r="M5511" t="s">
        <v>6067</v>
      </c>
    </row>
    <row r="5512" spans="1:13">
      <c r="A5512" t="s">
        <v>6360</v>
      </c>
      <c r="B5512" t="s">
        <v>6425</v>
      </c>
      <c r="C5512" t="s">
        <v>111</v>
      </c>
      <c r="D5512">
        <v>5</v>
      </c>
      <c r="E5512">
        <v>0</v>
      </c>
      <c r="F5512">
        <v>0</v>
      </c>
      <c r="H5512" t="s">
        <v>103</v>
      </c>
      <c r="I5512">
        <f t="shared" si="258"/>
        <v>0</v>
      </c>
      <c r="J5512">
        <f t="shared" si="259"/>
        <v>0</v>
      </c>
      <c r="L5512" t="str">
        <f t="shared" si="260"/>
        <v>4702ROSSMOYA</v>
      </c>
      <c r="M5512" t="s">
        <v>6067</v>
      </c>
    </row>
    <row r="5513" spans="1:13">
      <c r="A5513" t="s">
        <v>6360</v>
      </c>
      <c r="B5513" t="s">
        <v>6426</v>
      </c>
      <c r="C5513" t="s">
        <v>111</v>
      </c>
      <c r="D5513">
        <v>5</v>
      </c>
      <c r="E5513">
        <v>0</v>
      </c>
      <c r="F5513">
        <v>0</v>
      </c>
      <c r="H5513" t="s">
        <v>103</v>
      </c>
      <c r="I5513">
        <f t="shared" ref="I5513:I5576" si="261">IF(ISERROR(VLOOKUP(A5513,SelPostCode,1,FALSE)),0,1)</f>
        <v>0</v>
      </c>
      <c r="J5513">
        <f t="shared" ref="J5513:J5576" si="262">IF(I5513=0,0,IF(ISERROR(VLOOKUP(B5513,SelSuburb,1,FALSE)),0,1))</f>
        <v>0</v>
      </c>
      <c r="L5513" t="str">
        <f t="shared" si="260"/>
        <v>4702RUBYVALE</v>
      </c>
      <c r="M5513" t="s">
        <v>6067</v>
      </c>
    </row>
    <row r="5514" spans="1:13">
      <c r="A5514" t="s">
        <v>6360</v>
      </c>
      <c r="B5514" t="s">
        <v>6427</v>
      </c>
      <c r="C5514" t="s">
        <v>111</v>
      </c>
      <c r="D5514">
        <v>5</v>
      </c>
      <c r="E5514">
        <v>0</v>
      </c>
      <c r="F5514">
        <v>0</v>
      </c>
      <c r="H5514" t="s">
        <v>103</v>
      </c>
      <c r="I5514">
        <f t="shared" si="261"/>
        <v>0</v>
      </c>
      <c r="J5514">
        <f t="shared" si="262"/>
        <v>0</v>
      </c>
      <c r="L5514" t="str">
        <f t="shared" si="260"/>
        <v>4702SAPPHIRE</v>
      </c>
      <c r="M5514" t="s">
        <v>6067</v>
      </c>
    </row>
    <row r="5515" spans="1:13">
      <c r="A5515" t="s">
        <v>6360</v>
      </c>
      <c r="B5515" t="s">
        <v>2825</v>
      </c>
      <c r="C5515" t="s">
        <v>111</v>
      </c>
      <c r="D5515">
        <v>5</v>
      </c>
      <c r="E5515">
        <v>0</v>
      </c>
      <c r="F5515">
        <v>0</v>
      </c>
      <c r="H5515" t="s">
        <v>103</v>
      </c>
      <c r="I5515">
        <f t="shared" si="261"/>
        <v>0</v>
      </c>
      <c r="J5515">
        <f t="shared" si="262"/>
        <v>0</v>
      </c>
      <c r="L5515" t="str">
        <f t="shared" si="260"/>
        <v>4702SHOALWATER</v>
      </c>
      <c r="M5515" t="s">
        <v>6067</v>
      </c>
    </row>
    <row r="5516" spans="1:13">
      <c r="A5516" t="s">
        <v>6360</v>
      </c>
      <c r="B5516" t="s">
        <v>6428</v>
      </c>
      <c r="C5516" t="s">
        <v>111</v>
      </c>
      <c r="D5516">
        <v>5</v>
      </c>
      <c r="E5516">
        <v>0</v>
      </c>
      <c r="F5516">
        <v>0</v>
      </c>
      <c r="H5516" t="s">
        <v>103</v>
      </c>
      <c r="I5516">
        <f t="shared" si="261"/>
        <v>0</v>
      </c>
      <c r="J5516">
        <f t="shared" si="262"/>
        <v>0</v>
      </c>
      <c r="L5516" t="str">
        <f t="shared" si="260"/>
        <v>4702SMOKY CREEK</v>
      </c>
      <c r="M5516" t="s">
        <v>6067</v>
      </c>
    </row>
    <row r="5517" spans="1:13">
      <c r="A5517" t="s">
        <v>6360</v>
      </c>
      <c r="B5517" t="s">
        <v>6429</v>
      </c>
      <c r="C5517" t="s">
        <v>111</v>
      </c>
      <c r="D5517">
        <v>5</v>
      </c>
      <c r="E5517">
        <v>0</v>
      </c>
      <c r="F5517">
        <v>0</v>
      </c>
      <c r="H5517" t="s">
        <v>103</v>
      </c>
      <c r="I5517">
        <f t="shared" si="261"/>
        <v>0</v>
      </c>
      <c r="J5517">
        <f t="shared" si="262"/>
        <v>0</v>
      </c>
      <c r="L5517" t="str">
        <f t="shared" si="260"/>
        <v>4702SOUTH YAAMBA</v>
      </c>
      <c r="M5517" t="s">
        <v>6067</v>
      </c>
    </row>
    <row r="5518" spans="1:13">
      <c r="A5518" t="s">
        <v>6360</v>
      </c>
      <c r="B5518" t="s">
        <v>6430</v>
      </c>
      <c r="C5518" t="s">
        <v>111</v>
      </c>
      <c r="D5518">
        <v>5</v>
      </c>
      <c r="E5518">
        <v>0</v>
      </c>
      <c r="F5518">
        <v>0</v>
      </c>
      <c r="H5518" t="s">
        <v>103</v>
      </c>
      <c r="I5518">
        <f t="shared" si="261"/>
        <v>0</v>
      </c>
      <c r="J5518">
        <f t="shared" si="262"/>
        <v>0</v>
      </c>
      <c r="L5518" t="str">
        <f t="shared" si="260"/>
        <v>4702STANAGE</v>
      </c>
      <c r="M5518" t="s">
        <v>6067</v>
      </c>
    </row>
    <row r="5519" spans="1:13">
      <c r="A5519" t="s">
        <v>6360</v>
      </c>
      <c r="B5519" t="s">
        <v>6431</v>
      </c>
      <c r="C5519" t="s">
        <v>111</v>
      </c>
      <c r="D5519">
        <v>5</v>
      </c>
      <c r="E5519">
        <v>0</v>
      </c>
      <c r="F5519">
        <v>0</v>
      </c>
      <c r="H5519" t="s">
        <v>103</v>
      </c>
      <c r="I5519">
        <f t="shared" si="261"/>
        <v>0</v>
      </c>
      <c r="J5519">
        <f t="shared" si="262"/>
        <v>0</v>
      </c>
      <c r="L5519" t="str">
        <f t="shared" si="260"/>
        <v>4702STANWELL</v>
      </c>
      <c r="M5519" t="s">
        <v>6067</v>
      </c>
    </row>
    <row r="5520" spans="1:13">
      <c r="A5520" t="s">
        <v>6360</v>
      </c>
      <c r="B5520" t="s">
        <v>6432</v>
      </c>
      <c r="C5520" t="s">
        <v>111</v>
      </c>
      <c r="D5520">
        <v>5</v>
      </c>
      <c r="E5520">
        <v>0</v>
      </c>
      <c r="F5520">
        <v>0</v>
      </c>
      <c r="H5520" t="s">
        <v>103</v>
      </c>
      <c r="I5520">
        <f t="shared" si="261"/>
        <v>0</v>
      </c>
      <c r="J5520">
        <f t="shared" si="262"/>
        <v>0</v>
      </c>
      <c r="L5520" t="str">
        <f t="shared" si="260"/>
        <v>4702STEWARTON</v>
      </c>
      <c r="M5520" t="s">
        <v>6067</v>
      </c>
    </row>
    <row r="5521" spans="1:13">
      <c r="A5521" t="s">
        <v>6360</v>
      </c>
      <c r="B5521" t="s">
        <v>6433</v>
      </c>
      <c r="C5521" t="s">
        <v>111</v>
      </c>
      <c r="D5521">
        <v>5</v>
      </c>
      <c r="E5521">
        <v>0</v>
      </c>
      <c r="F5521">
        <v>0</v>
      </c>
      <c r="H5521" t="s">
        <v>103</v>
      </c>
      <c r="I5521">
        <f t="shared" si="261"/>
        <v>0</v>
      </c>
      <c r="J5521">
        <f t="shared" si="262"/>
        <v>0</v>
      </c>
      <c r="L5521" t="str">
        <f t="shared" si="260"/>
        <v>4702THE CAVES</v>
      </c>
      <c r="M5521" t="s">
        <v>6067</v>
      </c>
    </row>
    <row r="5522" spans="1:13">
      <c r="A5522" t="s">
        <v>6360</v>
      </c>
      <c r="B5522" t="s">
        <v>6434</v>
      </c>
      <c r="C5522" t="s">
        <v>111</v>
      </c>
      <c r="D5522">
        <v>5</v>
      </c>
      <c r="E5522">
        <v>0</v>
      </c>
      <c r="F5522">
        <v>0</v>
      </c>
      <c r="H5522" t="s">
        <v>103</v>
      </c>
      <c r="I5522">
        <f t="shared" si="261"/>
        <v>0</v>
      </c>
      <c r="J5522">
        <f t="shared" si="262"/>
        <v>0</v>
      </c>
      <c r="L5522" t="str">
        <f t="shared" si="260"/>
        <v>4702THOMPSON POINT</v>
      </c>
      <c r="M5522" t="s">
        <v>6067</v>
      </c>
    </row>
    <row r="5523" spans="1:13">
      <c r="A5523" t="s">
        <v>6360</v>
      </c>
      <c r="B5523" t="s">
        <v>6435</v>
      </c>
      <c r="C5523" t="s">
        <v>111</v>
      </c>
      <c r="D5523">
        <v>5</v>
      </c>
      <c r="E5523">
        <v>0</v>
      </c>
      <c r="F5523">
        <v>0</v>
      </c>
      <c r="H5523" t="s">
        <v>103</v>
      </c>
      <c r="I5523">
        <f t="shared" si="261"/>
        <v>0</v>
      </c>
      <c r="J5523">
        <f t="shared" si="262"/>
        <v>0</v>
      </c>
      <c r="L5523" t="str">
        <f t="shared" si="260"/>
        <v>4702TUNGAMULL</v>
      </c>
      <c r="M5523" t="s">
        <v>6067</v>
      </c>
    </row>
    <row r="5524" spans="1:13">
      <c r="A5524" t="s">
        <v>6360</v>
      </c>
      <c r="B5524" t="s">
        <v>6436</v>
      </c>
      <c r="C5524" t="s">
        <v>111</v>
      </c>
      <c r="D5524">
        <v>5</v>
      </c>
      <c r="E5524">
        <v>0</v>
      </c>
      <c r="F5524">
        <v>0</v>
      </c>
      <c r="H5524" t="s">
        <v>103</v>
      </c>
      <c r="I5524">
        <f t="shared" si="261"/>
        <v>0</v>
      </c>
      <c r="J5524">
        <f t="shared" si="262"/>
        <v>0</v>
      </c>
      <c r="L5524" t="str">
        <f t="shared" si="260"/>
        <v>4702ULOGIE</v>
      </c>
      <c r="M5524" t="s">
        <v>6067</v>
      </c>
    </row>
    <row r="5525" spans="1:13">
      <c r="A5525" t="s">
        <v>6360</v>
      </c>
      <c r="B5525" t="s">
        <v>1946</v>
      </c>
      <c r="C5525" t="s">
        <v>111</v>
      </c>
      <c r="D5525">
        <v>5</v>
      </c>
      <c r="E5525">
        <v>0</v>
      </c>
      <c r="F5525">
        <v>0</v>
      </c>
      <c r="H5525" t="s">
        <v>103</v>
      </c>
      <c r="I5525">
        <f t="shared" si="261"/>
        <v>0</v>
      </c>
      <c r="J5525">
        <f t="shared" si="262"/>
        <v>0</v>
      </c>
      <c r="L5525" t="str">
        <f t="shared" si="260"/>
        <v>4702WALLAROO</v>
      </c>
      <c r="M5525" t="s">
        <v>6067</v>
      </c>
    </row>
    <row r="5526" spans="1:13">
      <c r="A5526" t="s">
        <v>6360</v>
      </c>
      <c r="B5526" t="s">
        <v>423</v>
      </c>
      <c r="C5526" t="s">
        <v>111</v>
      </c>
      <c r="D5526">
        <v>5</v>
      </c>
      <c r="E5526">
        <v>0</v>
      </c>
      <c r="F5526">
        <v>0</v>
      </c>
      <c r="H5526" t="s">
        <v>103</v>
      </c>
      <c r="I5526">
        <f t="shared" si="261"/>
        <v>0</v>
      </c>
      <c r="J5526">
        <f t="shared" si="262"/>
        <v>0</v>
      </c>
      <c r="L5526" t="str">
        <f t="shared" si="260"/>
        <v>4702WESTWOOD</v>
      </c>
      <c r="M5526" t="s">
        <v>6067</v>
      </c>
    </row>
    <row r="5527" spans="1:13">
      <c r="A5527" t="s">
        <v>6360</v>
      </c>
      <c r="B5527" t="s">
        <v>6437</v>
      </c>
      <c r="C5527" t="s">
        <v>111</v>
      </c>
      <c r="D5527">
        <v>5</v>
      </c>
      <c r="E5527">
        <v>0</v>
      </c>
      <c r="F5527">
        <v>0</v>
      </c>
      <c r="H5527" t="s">
        <v>103</v>
      </c>
      <c r="I5527">
        <f t="shared" si="261"/>
        <v>0</v>
      </c>
      <c r="J5527">
        <f t="shared" si="262"/>
        <v>0</v>
      </c>
      <c r="L5527" t="str">
        <f t="shared" si="260"/>
        <v>4702WILLOWS</v>
      </c>
      <c r="M5527" t="s">
        <v>6067</v>
      </c>
    </row>
    <row r="5528" spans="1:13">
      <c r="A5528" t="s">
        <v>6360</v>
      </c>
      <c r="B5528" t="s">
        <v>6438</v>
      </c>
      <c r="C5528" t="s">
        <v>111</v>
      </c>
      <c r="D5528">
        <v>5</v>
      </c>
      <c r="E5528">
        <v>0</v>
      </c>
      <c r="F5528">
        <v>0</v>
      </c>
      <c r="H5528" t="s">
        <v>103</v>
      </c>
      <c r="I5528">
        <f t="shared" si="261"/>
        <v>0</v>
      </c>
      <c r="J5528">
        <f t="shared" si="262"/>
        <v>0</v>
      </c>
      <c r="L5528" t="str">
        <f t="shared" si="260"/>
        <v>4702WILLOWS GEMFIELDS</v>
      </c>
      <c r="M5528" t="s">
        <v>6067</v>
      </c>
    </row>
    <row r="5529" spans="1:13">
      <c r="A5529" t="s">
        <v>6360</v>
      </c>
      <c r="B5529" t="s">
        <v>6439</v>
      </c>
      <c r="C5529" t="s">
        <v>111</v>
      </c>
      <c r="D5529">
        <v>5</v>
      </c>
      <c r="E5529">
        <v>0</v>
      </c>
      <c r="F5529">
        <v>0</v>
      </c>
      <c r="H5529" t="s">
        <v>103</v>
      </c>
      <c r="I5529">
        <f t="shared" si="261"/>
        <v>0</v>
      </c>
      <c r="J5529">
        <f t="shared" si="262"/>
        <v>0</v>
      </c>
      <c r="L5529" t="str">
        <f t="shared" si="260"/>
        <v>4702WOOLEIN</v>
      </c>
      <c r="M5529" t="s">
        <v>6067</v>
      </c>
    </row>
    <row r="5530" spans="1:13">
      <c r="A5530" t="s">
        <v>6360</v>
      </c>
      <c r="B5530" t="s">
        <v>6440</v>
      </c>
      <c r="C5530" t="s">
        <v>111</v>
      </c>
      <c r="D5530">
        <v>5</v>
      </c>
      <c r="E5530">
        <v>0</v>
      </c>
      <c r="F5530">
        <v>0</v>
      </c>
      <c r="H5530" t="s">
        <v>103</v>
      </c>
      <c r="I5530">
        <f t="shared" si="261"/>
        <v>0</v>
      </c>
      <c r="J5530">
        <f t="shared" si="262"/>
        <v>0</v>
      </c>
      <c r="L5530" t="str">
        <f t="shared" si="260"/>
        <v>4702WOOROONA</v>
      </c>
      <c r="M5530" t="s">
        <v>6067</v>
      </c>
    </row>
    <row r="5531" spans="1:13">
      <c r="A5531" t="s">
        <v>6360</v>
      </c>
      <c r="B5531" t="s">
        <v>6441</v>
      </c>
      <c r="C5531" t="s">
        <v>111</v>
      </c>
      <c r="D5531">
        <v>5</v>
      </c>
      <c r="E5531">
        <v>0</v>
      </c>
      <c r="F5531">
        <v>0</v>
      </c>
      <c r="H5531" t="s">
        <v>103</v>
      </c>
      <c r="I5531">
        <f t="shared" si="261"/>
        <v>0</v>
      </c>
      <c r="J5531">
        <f t="shared" si="262"/>
        <v>0</v>
      </c>
      <c r="L5531" t="str">
        <f t="shared" si="260"/>
        <v>4702WOWAN</v>
      </c>
      <c r="M5531" t="s">
        <v>6067</v>
      </c>
    </row>
    <row r="5532" spans="1:13">
      <c r="A5532" t="s">
        <v>6360</v>
      </c>
      <c r="B5532" t="s">
        <v>6442</v>
      </c>
      <c r="C5532" t="s">
        <v>111</v>
      </c>
      <c r="D5532">
        <v>5</v>
      </c>
      <c r="E5532">
        <v>0</v>
      </c>
      <c r="F5532">
        <v>0</v>
      </c>
      <c r="H5532" t="s">
        <v>103</v>
      </c>
      <c r="I5532">
        <f t="shared" si="261"/>
        <v>0</v>
      </c>
      <c r="J5532">
        <f t="shared" si="262"/>
        <v>0</v>
      </c>
      <c r="L5532" t="str">
        <f t="shared" si="260"/>
        <v>4702WYCARBAH</v>
      </c>
      <c r="M5532" t="s">
        <v>6067</v>
      </c>
    </row>
    <row r="5533" spans="1:13">
      <c r="A5533" t="s">
        <v>6360</v>
      </c>
      <c r="B5533" t="s">
        <v>6443</v>
      </c>
      <c r="C5533" t="s">
        <v>111</v>
      </c>
      <c r="D5533">
        <v>5</v>
      </c>
      <c r="E5533">
        <v>0</v>
      </c>
      <c r="F5533">
        <v>0</v>
      </c>
      <c r="H5533" t="s">
        <v>103</v>
      </c>
      <c r="I5533">
        <f t="shared" si="261"/>
        <v>0</v>
      </c>
      <c r="J5533">
        <f t="shared" si="262"/>
        <v>0</v>
      </c>
      <c r="L5533" t="str">
        <f t="shared" si="260"/>
        <v>4702YALLEROI</v>
      </c>
      <c r="M5533" t="s">
        <v>6067</v>
      </c>
    </row>
    <row r="5534" spans="1:13">
      <c r="A5534" t="s">
        <v>6360</v>
      </c>
      <c r="B5534" t="s">
        <v>6444</v>
      </c>
      <c r="C5534" t="s">
        <v>111</v>
      </c>
      <c r="D5534">
        <v>5</v>
      </c>
      <c r="E5534">
        <v>0</v>
      </c>
      <c r="F5534">
        <v>0</v>
      </c>
      <c r="H5534" t="s">
        <v>103</v>
      </c>
      <c r="I5534">
        <f t="shared" si="261"/>
        <v>0</v>
      </c>
      <c r="J5534">
        <f t="shared" si="262"/>
        <v>0</v>
      </c>
      <c r="L5534" t="str">
        <f t="shared" si="260"/>
        <v>4702YARAKA</v>
      </c>
      <c r="M5534" t="s">
        <v>6067</v>
      </c>
    </row>
    <row r="5535" spans="1:13">
      <c r="A5535" t="s">
        <v>6445</v>
      </c>
      <c r="B5535" t="s">
        <v>6446</v>
      </c>
      <c r="C5535" t="s">
        <v>111</v>
      </c>
      <c r="D5535">
        <v>1</v>
      </c>
      <c r="E5535">
        <v>0</v>
      </c>
      <c r="F5535">
        <v>2</v>
      </c>
      <c r="H5535" t="s">
        <v>103</v>
      </c>
      <c r="I5535">
        <f t="shared" si="261"/>
        <v>0</v>
      </c>
      <c r="J5535">
        <f t="shared" si="262"/>
        <v>0</v>
      </c>
      <c r="L5535" t="str">
        <f t="shared" si="260"/>
        <v>4701BERSERKER</v>
      </c>
      <c r="M5535" t="s">
        <v>6067</v>
      </c>
    </row>
    <row r="5536" spans="1:13">
      <c r="A5536" t="s">
        <v>6445</v>
      </c>
      <c r="B5536" t="s">
        <v>6447</v>
      </c>
      <c r="C5536" t="s">
        <v>111</v>
      </c>
      <c r="D5536">
        <v>1</v>
      </c>
      <c r="E5536">
        <v>0</v>
      </c>
      <c r="F5536">
        <v>2</v>
      </c>
      <c r="H5536" t="s">
        <v>103</v>
      </c>
      <c r="I5536">
        <f t="shared" si="261"/>
        <v>0</v>
      </c>
      <c r="J5536">
        <f t="shared" si="262"/>
        <v>0</v>
      </c>
      <c r="L5536" t="str">
        <f t="shared" si="260"/>
        <v>4701FRENCHVILLE</v>
      </c>
      <c r="M5536" t="s">
        <v>6067</v>
      </c>
    </row>
    <row r="5537" spans="1:13">
      <c r="A5537" t="s">
        <v>6445</v>
      </c>
      <c r="B5537" t="s">
        <v>6448</v>
      </c>
      <c r="C5537" t="s">
        <v>111</v>
      </c>
      <c r="D5537">
        <v>4</v>
      </c>
      <c r="E5537">
        <v>0</v>
      </c>
      <c r="F5537">
        <v>0</v>
      </c>
      <c r="H5537" t="s">
        <v>103</v>
      </c>
      <c r="I5537">
        <f t="shared" si="261"/>
        <v>0</v>
      </c>
      <c r="J5537">
        <f t="shared" si="262"/>
        <v>0</v>
      </c>
      <c r="L5537" t="str">
        <f t="shared" si="260"/>
        <v>4701GREENLAKE</v>
      </c>
      <c r="M5537" t="s">
        <v>6067</v>
      </c>
    </row>
    <row r="5538" spans="1:13">
      <c r="A5538" t="s">
        <v>6445</v>
      </c>
      <c r="B5538" t="s">
        <v>6449</v>
      </c>
      <c r="C5538" t="s">
        <v>111</v>
      </c>
      <c r="D5538">
        <v>4</v>
      </c>
      <c r="E5538">
        <v>0</v>
      </c>
      <c r="F5538">
        <v>0</v>
      </c>
      <c r="H5538" t="s">
        <v>103</v>
      </c>
      <c r="I5538">
        <f t="shared" si="261"/>
        <v>0</v>
      </c>
      <c r="J5538">
        <f t="shared" si="262"/>
        <v>0</v>
      </c>
      <c r="L5538" t="str">
        <f t="shared" si="260"/>
        <v>4701IRONPOT</v>
      </c>
      <c r="M5538" t="s">
        <v>6067</v>
      </c>
    </row>
    <row r="5539" spans="1:13">
      <c r="A5539" t="s">
        <v>6445</v>
      </c>
      <c r="B5539" t="s">
        <v>6450</v>
      </c>
      <c r="C5539" t="s">
        <v>111</v>
      </c>
      <c r="D5539">
        <v>1</v>
      </c>
      <c r="E5539">
        <v>0</v>
      </c>
      <c r="F5539">
        <v>2</v>
      </c>
      <c r="H5539" t="s">
        <v>103</v>
      </c>
      <c r="I5539">
        <f t="shared" si="261"/>
        <v>0</v>
      </c>
      <c r="J5539">
        <f t="shared" si="262"/>
        <v>0</v>
      </c>
      <c r="L5539" t="str">
        <f t="shared" si="260"/>
        <v>4701KAWANA</v>
      </c>
      <c r="M5539" t="s">
        <v>6067</v>
      </c>
    </row>
    <row r="5540" spans="1:13">
      <c r="A5540" t="s">
        <v>6445</v>
      </c>
      <c r="B5540" t="s">
        <v>6451</v>
      </c>
      <c r="C5540" t="s">
        <v>111</v>
      </c>
      <c r="D5540">
        <v>1</v>
      </c>
      <c r="E5540">
        <v>0</v>
      </c>
      <c r="F5540">
        <v>2</v>
      </c>
      <c r="H5540" t="s">
        <v>103</v>
      </c>
      <c r="I5540">
        <f t="shared" si="261"/>
        <v>0</v>
      </c>
      <c r="J5540">
        <f t="shared" si="262"/>
        <v>0</v>
      </c>
      <c r="L5540" t="str">
        <f t="shared" si="260"/>
        <v>4701KOONGAL</v>
      </c>
      <c r="M5540" t="s">
        <v>6067</v>
      </c>
    </row>
    <row r="5541" spans="1:13">
      <c r="A5541" t="s">
        <v>6445</v>
      </c>
      <c r="B5541" t="s">
        <v>6452</v>
      </c>
      <c r="C5541" t="s">
        <v>111</v>
      </c>
      <c r="D5541">
        <v>1</v>
      </c>
      <c r="E5541">
        <v>0</v>
      </c>
      <c r="F5541">
        <v>2</v>
      </c>
      <c r="H5541" t="s">
        <v>103</v>
      </c>
      <c r="I5541">
        <f t="shared" si="261"/>
        <v>0</v>
      </c>
      <c r="J5541">
        <f t="shared" si="262"/>
        <v>0</v>
      </c>
      <c r="L5541" t="str">
        <f t="shared" si="260"/>
        <v>4701LAKES CREEK</v>
      </c>
      <c r="M5541" t="s">
        <v>6067</v>
      </c>
    </row>
    <row r="5542" spans="1:13">
      <c r="A5542" t="s">
        <v>6445</v>
      </c>
      <c r="B5542" t="s">
        <v>6453</v>
      </c>
      <c r="C5542" t="s">
        <v>111</v>
      </c>
      <c r="D5542">
        <v>2</v>
      </c>
      <c r="E5542">
        <v>0</v>
      </c>
      <c r="F5542">
        <v>2</v>
      </c>
      <c r="H5542" t="s">
        <v>103</v>
      </c>
      <c r="I5542">
        <f t="shared" si="261"/>
        <v>0</v>
      </c>
      <c r="J5542">
        <f t="shared" si="262"/>
        <v>0</v>
      </c>
      <c r="L5542" t="str">
        <f t="shared" si="260"/>
        <v>4701LIMESTONE CREEK</v>
      </c>
      <c r="M5542" t="s">
        <v>6067</v>
      </c>
    </row>
    <row r="5543" spans="1:13">
      <c r="A5543" t="s">
        <v>6445</v>
      </c>
      <c r="B5543" t="s">
        <v>6454</v>
      </c>
      <c r="C5543" t="s">
        <v>111</v>
      </c>
      <c r="D5543">
        <v>4</v>
      </c>
      <c r="E5543">
        <v>0</v>
      </c>
      <c r="F5543">
        <v>0</v>
      </c>
      <c r="H5543" t="s">
        <v>103</v>
      </c>
      <c r="I5543">
        <f t="shared" si="261"/>
        <v>0</v>
      </c>
      <c r="J5543">
        <f t="shared" si="262"/>
        <v>0</v>
      </c>
      <c r="L5543" t="str">
        <f t="shared" si="260"/>
        <v>4701NANKIN</v>
      </c>
      <c r="M5543" t="s">
        <v>6067</v>
      </c>
    </row>
    <row r="5544" spans="1:13">
      <c r="A5544" t="s">
        <v>6445</v>
      </c>
      <c r="B5544" t="s">
        <v>6455</v>
      </c>
      <c r="C5544" t="s">
        <v>111</v>
      </c>
      <c r="D5544">
        <v>2</v>
      </c>
      <c r="E5544">
        <v>0</v>
      </c>
      <c r="F5544">
        <v>2</v>
      </c>
      <c r="H5544" t="s">
        <v>103</v>
      </c>
      <c r="I5544">
        <f t="shared" si="261"/>
        <v>0</v>
      </c>
      <c r="J5544">
        <f t="shared" si="262"/>
        <v>0</v>
      </c>
      <c r="L5544" t="str">
        <f t="shared" si="260"/>
        <v>4701NERIMBERA</v>
      </c>
      <c r="M5544" t="s">
        <v>6067</v>
      </c>
    </row>
    <row r="5545" spans="1:13">
      <c r="A5545" t="s">
        <v>6445</v>
      </c>
      <c r="B5545" t="s">
        <v>6456</v>
      </c>
      <c r="C5545" t="s">
        <v>111</v>
      </c>
      <c r="D5545">
        <v>4</v>
      </c>
      <c r="E5545">
        <v>0</v>
      </c>
      <c r="F5545">
        <v>0</v>
      </c>
      <c r="H5545" t="s">
        <v>103</v>
      </c>
      <c r="I5545">
        <f t="shared" si="261"/>
        <v>0</v>
      </c>
      <c r="J5545">
        <f t="shared" si="262"/>
        <v>0</v>
      </c>
      <c r="L5545" t="str">
        <f t="shared" si="260"/>
        <v>4701NORMAN GARDENS</v>
      </c>
      <c r="M5545" t="s">
        <v>6067</v>
      </c>
    </row>
    <row r="5546" spans="1:13">
      <c r="A5546" t="s">
        <v>6445</v>
      </c>
      <c r="B5546" t="s">
        <v>6457</v>
      </c>
      <c r="C5546" t="s">
        <v>111</v>
      </c>
      <c r="D5546">
        <v>1</v>
      </c>
      <c r="E5546">
        <v>0</v>
      </c>
      <c r="F5546">
        <v>2</v>
      </c>
      <c r="H5546" t="s">
        <v>103</v>
      </c>
      <c r="I5546">
        <f t="shared" si="261"/>
        <v>0</v>
      </c>
      <c r="J5546">
        <f t="shared" si="262"/>
        <v>0</v>
      </c>
      <c r="L5546" t="str">
        <f t="shared" si="260"/>
        <v>4701NORTH ROCKHAMPTON</v>
      </c>
      <c r="M5546" t="s">
        <v>6067</v>
      </c>
    </row>
    <row r="5547" spans="1:13">
      <c r="A5547" t="s">
        <v>6445</v>
      </c>
      <c r="B5547" t="s">
        <v>6458</v>
      </c>
      <c r="C5547" t="s">
        <v>111</v>
      </c>
      <c r="D5547">
        <v>1</v>
      </c>
      <c r="E5547">
        <v>0</v>
      </c>
      <c r="F5547">
        <v>2</v>
      </c>
      <c r="H5547" t="s">
        <v>103</v>
      </c>
      <c r="I5547">
        <f t="shared" si="261"/>
        <v>0</v>
      </c>
      <c r="J5547">
        <f t="shared" si="262"/>
        <v>0</v>
      </c>
      <c r="L5547" t="str">
        <f t="shared" si="260"/>
        <v>4701PARK AVENUE</v>
      </c>
      <c r="M5547" t="s">
        <v>6067</v>
      </c>
    </row>
    <row r="5548" spans="1:13">
      <c r="A5548" t="s">
        <v>6445</v>
      </c>
      <c r="B5548" t="s">
        <v>6459</v>
      </c>
      <c r="C5548" t="s">
        <v>111</v>
      </c>
      <c r="D5548">
        <v>1</v>
      </c>
      <c r="E5548">
        <v>0</v>
      </c>
      <c r="F5548">
        <v>2</v>
      </c>
      <c r="H5548" t="s">
        <v>103</v>
      </c>
      <c r="I5548">
        <f t="shared" si="261"/>
        <v>0</v>
      </c>
      <c r="J5548">
        <f t="shared" si="262"/>
        <v>0</v>
      </c>
      <c r="L5548" t="str">
        <f t="shared" si="260"/>
        <v>4701RED HILL ROCKHAMPTON</v>
      </c>
      <c r="M5548" t="s">
        <v>6067</v>
      </c>
    </row>
    <row r="5549" spans="1:13">
      <c r="A5549" t="s">
        <v>6445</v>
      </c>
      <c r="B5549" t="s">
        <v>6460</v>
      </c>
      <c r="C5549" t="s">
        <v>111</v>
      </c>
      <c r="D5549">
        <v>1</v>
      </c>
      <c r="E5549">
        <v>0</v>
      </c>
      <c r="F5549">
        <v>2</v>
      </c>
      <c r="H5549" t="s">
        <v>103</v>
      </c>
      <c r="I5549">
        <f t="shared" si="261"/>
        <v>0</v>
      </c>
      <c r="J5549">
        <f t="shared" si="262"/>
        <v>0</v>
      </c>
      <c r="L5549" t="str">
        <f t="shared" si="260"/>
        <v>4701ROCKHAMPTON NORTH</v>
      </c>
      <c r="M5549" t="s">
        <v>6067</v>
      </c>
    </row>
    <row r="5550" spans="1:13">
      <c r="A5550" t="s">
        <v>6445</v>
      </c>
      <c r="B5550" t="s">
        <v>6461</v>
      </c>
      <c r="C5550" t="s">
        <v>111</v>
      </c>
      <c r="D5550">
        <v>3</v>
      </c>
      <c r="E5550">
        <v>0</v>
      </c>
      <c r="F5550">
        <v>0</v>
      </c>
      <c r="H5550" t="s">
        <v>103</v>
      </c>
      <c r="I5550">
        <f t="shared" si="261"/>
        <v>0</v>
      </c>
      <c r="J5550">
        <f t="shared" si="262"/>
        <v>0</v>
      </c>
      <c r="L5550" t="str">
        <f t="shared" si="260"/>
        <v>4701ROCKYVIEW</v>
      </c>
      <c r="M5550" t="s">
        <v>6067</v>
      </c>
    </row>
    <row r="5551" spans="1:13">
      <c r="A5551" t="s">
        <v>6445</v>
      </c>
      <c r="B5551" t="s">
        <v>6462</v>
      </c>
      <c r="C5551" t="s">
        <v>111</v>
      </c>
      <c r="D5551">
        <v>3</v>
      </c>
      <c r="E5551">
        <v>0</v>
      </c>
      <c r="F5551">
        <v>0</v>
      </c>
      <c r="H5551" t="s">
        <v>103</v>
      </c>
      <c r="I5551">
        <f t="shared" si="261"/>
        <v>0</v>
      </c>
      <c r="J5551">
        <f t="shared" si="262"/>
        <v>0</v>
      </c>
      <c r="L5551" t="str">
        <f t="shared" si="260"/>
        <v>4701SANDRINGHAM</v>
      </c>
      <c r="M5551" t="s">
        <v>6067</v>
      </c>
    </row>
    <row r="5552" spans="1:13">
      <c r="A5552" t="s">
        <v>6445</v>
      </c>
      <c r="B5552" t="s">
        <v>6463</v>
      </c>
      <c r="C5552" t="s">
        <v>111</v>
      </c>
      <c r="D5552">
        <v>1</v>
      </c>
      <c r="E5552">
        <v>0</v>
      </c>
      <c r="F5552">
        <v>2</v>
      </c>
      <c r="H5552" t="s">
        <v>103</v>
      </c>
      <c r="I5552">
        <f t="shared" si="261"/>
        <v>0</v>
      </c>
      <c r="J5552">
        <f t="shared" si="262"/>
        <v>0</v>
      </c>
      <c r="L5552" t="str">
        <f t="shared" si="260"/>
        <v>4701THE COMMON</v>
      </c>
      <c r="M5552" t="s">
        <v>6067</v>
      </c>
    </row>
    <row r="5553" spans="1:13">
      <c r="A5553" t="s">
        <v>6464</v>
      </c>
      <c r="B5553" t="s">
        <v>6465</v>
      </c>
      <c r="C5553" t="s">
        <v>111</v>
      </c>
      <c r="D5553">
        <v>1</v>
      </c>
      <c r="E5553">
        <v>0</v>
      </c>
      <c r="F5553">
        <v>2</v>
      </c>
      <c r="H5553" t="s">
        <v>103</v>
      </c>
      <c r="I5553">
        <f t="shared" si="261"/>
        <v>0</v>
      </c>
      <c r="J5553">
        <f t="shared" si="262"/>
        <v>0</v>
      </c>
      <c r="L5553" t="str">
        <f t="shared" si="260"/>
        <v>4700ALLENSTOWN</v>
      </c>
      <c r="M5553" t="s">
        <v>6067</v>
      </c>
    </row>
    <row r="5554" spans="1:13">
      <c r="A5554" t="s">
        <v>6464</v>
      </c>
      <c r="B5554" t="s">
        <v>6466</v>
      </c>
      <c r="C5554" t="s">
        <v>111</v>
      </c>
      <c r="D5554">
        <v>1</v>
      </c>
      <c r="E5554">
        <v>0</v>
      </c>
      <c r="F5554">
        <v>2</v>
      </c>
      <c r="H5554" t="s">
        <v>103</v>
      </c>
      <c r="I5554">
        <f t="shared" si="261"/>
        <v>0</v>
      </c>
      <c r="J5554">
        <f t="shared" si="262"/>
        <v>0</v>
      </c>
      <c r="L5554" t="str">
        <f t="shared" si="260"/>
        <v>4700DEPOT HILL</v>
      </c>
      <c r="M5554" t="s">
        <v>6067</v>
      </c>
    </row>
    <row r="5555" spans="1:13">
      <c r="A5555" t="s">
        <v>6464</v>
      </c>
      <c r="B5555" t="s">
        <v>6467</v>
      </c>
      <c r="C5555" t="s">
        <v>111</v>
      </c>
      <c r="D5555">
        <v>1</v>
      </c>
      <c r="E5555">
        <v>0</v>
      </c>
      <c r="F5555">
        <v>2</v>
      </c>
      <c r="H5555" t="s">
        <v>103</v>
      </c>
      <c r="I5555">
        <f t="shared" si="261"/>
        <v>0</v>
      </c>
      <c r="J5555">
        <f t="shared" si="262"/>
        <v>0</v>
      </c>
      <c r="L5555" t="str">
        <f t="shared" si="260"/>
        <v>4700FAIRY BOWER</v>
      </c>
      <c r="M5555" t="s">
        <v>6067</v>
      </c>
    </row>
    <row r="5556" spans="1:13">
      <c r="A5556" t="s">
        <v>6464</v>
      </c>
      <c r="B5556" t="s">
        <v>6468</v>
      </c>
      <c r="C5556" t="s">
        <v>111</v>
      </c>
      <c r="D5556">
        <v>1</v>
      </c>
      <c r="E5556">
        <v>0</v>
      </c>
      <c r="F5556">
        <v>2</v>
      </c>
      <c r="H5556" t="s">
        <v>103</v>
      </c>
      <c r="I5556">
        <f t="shared" si="261"/>
        <v>0</v>
      </c>
      <c r="J5556">
        <f t="shared" si="262"/>
        <v>0</v>
      </c>
      <c r="L5556" t="str">
        <f t="shared" si="260"/>
        <v>4700PORT CURTIS</v>
      </c>
      <c r="M5556" t="s">
        <v>6067</v>
      </c>
    </row>
    <row r="5557" spans="1:13">
      <c r="A5557" t="s">
        <v>6464</v>
      </c>
      <c r="B5557" t="s">
        <v>6469</v>
      </c>
      <c r="C5557" t="s">
        <v>111</v>
      </c>
      <c r="D5557">
        <v>1</v>
      </c>
      <c r="E5557">
        <v>0</v>
      </c>
      <c r="F5557">
        <v>2</v>
      </c>
      <c r="H5557" t="s">
        <v>103</v>
      </c>
      <c r="I5557">
        <f t="shared" si="261"/>
        <v>0</v>
      </c>
      <c r="J5557">
        <f t="shared" si="262"/>
        <v>0</v>
      </c>
      <c r="L5557" t="str">
        <f t="shared" si="260"/>
        <v>4700ROCKHAMPTON</v>
      </c>
      <c r="M5557" t="s">
        <v>6067</v>
      </c>
    </row>
    <row r="5558" spans="1:13">
      <c r="A5558" t="s">
        <v>6464</v>
      </c>
      <c r="B5558" t="s">
        <v>6470</v>
      </c>
      <c r="C5558" t="s">
        <v>111</v>
      </c>
      <c r="D5558">
        <v>1</v>
      </c>
      <c r="E5558">
        <v>0</v>
      </c>
      <c r="F5558">
        <v>2</v>
      </c>
      <c r="H5558" t="s">
        <v>103</v>
      </c>
      <c r="I5558">
        <f t="shared" si="261"/>
        <v>0</v>
      </c>
      <c r="J5558">
        <f t="shared" si="262"/>
        <v>0</v>
      </c>
      <c r="L5558" t="str">
        <f t="shared" si="260"/>
        <v>4700ROCKHAMPTON CITY</v>
      </c>
      <c r="M5558" t="s">
        <v>6067</v>
      </c>
    </row>
    <row r="5559" spans="1:13">
      <c r="A5559" t="s">
        <v>6464</v>
      </c>
      <c r="B5559" t="s">
        <v>6471</v>
      </c>
      <c r="C5559" t="s">
        <v>111</v>
      </c>
      <c r="D5559">
        <v>5</v>
      </c>
      <c r="E5559">
        <v>0</v>
      </c>
      <c r="F5559">
        <v>0</v>
      </c>
      <c r="H5559" t="s">
        <v>103</v>
      </c>
      <c r="I5559">
        <f t="shared" si="261"/>
        <v>0</v>
      </c>
      <c r="J5559">
        <f t="shared" si="262"/>
        <v>0</v>
      </c>
      <c r="L5559" t="str">
        <f t="shared" si="260"/>
        <v>4700ROCKHAMPTON HOSPITAL</v>
      </c>
      <c r="M5559" t="s">
        <v>6067</v>
      </c>
    </row>
    <row r="5560" spans="1:13">
      <c r="A5560" t="s">
        <v>6464</v>
      </c>
      <c r="B5560" t="s">
        <v>6472</v>
      </c>
      <c r="C5560" t="s">
        <v>111</v>
      </c>
      <c r="D5560">
        <v>1</v>
      </c>
      <c r="E5560">
        <v>0</v>
      </c>
      <c r="F5560">
        <v>2</v>
      </c>
      <c r="H5560" t="s">
        <v>103</v>
      </c>
      <c r="I5560">
        <f t="shared" si="261"/>
        <v>0</v>
      </c>
      <c r="J5560">
        <f t="shared" si="262"/>
        <v>0</v>
      </c>
      <c r="L5560" t="str">
        <f t="shared" si="260"/>
        <v>4700THE KEPPELS</v>
      </c>
      <c r="M5560" t="s">
        <v>6067</v>
      </c>
    </row>
    <row r="5561" spans="1:13">
      <c r="A5561" t="s">
        <v>6464</v>
      </c>
      <c r="B5561" t="s">
        <v>4686</v>
      </c>
      <c r="C5561" t="s">
        <v>111</v>
      </c>
      <c r="D5561">
        <v>1</v>
      </c>
      <c r="E5561">
        <v>0</v>
      </c>
      <c r="F5561">
        <v>2</v>
      </c>
      <c r="H5561" t="s">
        <v>103</v>
      </c>
      <c r="I5561">
        <f t="shared" si="261"/>
        <v>0</v>
      </c>
      <c r="J5561">
        <f t="shared" si="262"/>
        <v>0</v>
      </c>
      <c r="L5561" t="str">
        <f t="shared" si="260"/>
        <v>4700THE RANGE</v>
      </c>
      <c r="M5561" t="s">
        <v>6067</v>
      </c>
    </row>
    <row r="5562" spans="1:13">
      <c r="A5562" t="s">
        <v>6464</v>
      </c>
      <c r="B5562" t="s">
        <v>6473</v>
      </c>
      <c r="C5562" t="s">
        <v>111</v>
      </c>
      <c r="D5562">
        <v>1</v>
      </c>
      <c r="E5562">
        <v>0</v>
      </c>
      <c r="F5562">
        <v>2</v>
      </c>
      <c r="H5562" t="s">
        <v>103</v>
      </c>
      <c r="I5562">
        <f t="shared" si="261"/>
        <v>0</v>
      </c>
      <c r="J5562">
        <f t="shared" si="262"/>
        <v>0</v>
      </c>
      <c r="L5562" t="str">
        <f t="shared" si="260"/>
        <v>4700WANDAL</v>
      </c>
      <c r="M5562" t="s">
        <v>6067</v>
      </c>
    </row>
    <row r="5563" spans="1:13">
      <c r="A5563" t="s">
        <v>6464</v>
      </c>
      <c r="B5563" t="s">
        <v>6474</v>
      </c>
      <c r="C5563" t="s">
        <v>111</v>
      </c>
      <c r="D5563">
        <v>1</v>
      </c>
      <c r="E5563">
        <v>0</v>
      </c>
      <c r="F5563">
        <v>2</v>
      </c>
      <c r="H5563" t="s">
        <v>103</v>
      </c>
      <c r="I5563">
        <f t="shared" si="261"/>
        <v>0</v>
      </c>
      <c r="J5563">
        <f t="shared" si="262"/>
        <v>0</v>
      </c>
      <c r="L5563" t="str">
        <f t="shared" si="260"/>
        <v>4700WEST ROCKHAMPTON</v>
      </c>
      <c r="M5563" t="s">
        <v>6067</v>
      </c>
    </row>
    <row r="5564" spans="1:13">
      <c r="A5564" t="s">
        <v>6475</v>
      </c>
      <c r="B5564" t="s">
        <v>6476</v>
      </c>
      <c r="C5564" t="s">
        <v>111</v>
      </c>
      <c r="D5564">
        <v>4</v>
      </c>
      <c r="E5564">
        <v>0</v>
      </c>
      <c r="F5564">
        <v>0</v>
      </c>
      <c r="H5564" t="s">
        <v>103</v>
      </c>
      <c r="I5564">
        <f t="shared" si="261"/>
        <v>0</v>
      </c>
      <c r="J5564">
        <f t="shared" si="262"/>
        <v>0</v>
      </c>
      <c r="L5564" t="str">
        <f t="shared" si="260"/>
        <v>4699BAJOOL</v>
      </c>
      <c r="M5564" t="s">
        <v>6067</v>
      </c>
    </row>
    <row r="5565" spans="1:13">
      <c r="A5565" t="s">
        <v>6475</v>
      </c>
      <c r="B5565" t="s">
        <v>6477</v>
      </c>
      <c r="C5565" t="s">
        <v>111</v>
      </c>
      <c r="D5565">
        <v>4</v>
      </c>
      <c r="E5565">
        <v>0</v>
      </c>
      <c r="F5565">
        <v>0</v>
      </c>
      <c r="H5565" t="s">
        <v>103</v>
      </c>
      <c r="I5565">
        <f t="shared" si="261"/>
        <v>0</v>
      </c>
      <c r="J5565">
        <f t="shared" si="262"/>
        <v>0</v>
      </c>
      <c r="L5565" t="str">
        <f t="shared" si="260"/>
        <v>4699PORT ALMA</v>
      </c>
      <c r="M5565" t="s">
        <v>6067</v>
      </c>
    </row>
    <row r="5566" spans="1:13">
      <c r="A5566" t="s">
        <v>6478</v>
      </c>
      <c r="B5566" t="s">
        <v>6479</v>
      </c>
      <c r="C5566" t="s">
        <v>111</v>
      </c>
      <c r="D5566">
        <v>4</v>
      </c>
      <c r="E5566">
        <v>0</v>
      </c>
      <c r="F5566">
        <v>0</v>
      </c>
      <c r="H5566" t="s">
        <v>103</v>
      </c>
      <c r="I5566">
        <f t="shared" si="261"/>
        <v>0</v>
      </c>
      <c r="J5566">
        <f t="shared" si="262"/>
        <v>0</v>
      </c>
      <c r="L5566" t="str">
        <f t="shared" si="260"/>
        <v>4697RAGLAN</v>
      </c>
      <c r="M5566" t="s">
        <v>6067</v>
      </c>
    </row>
    <row r="5567" spans="1:13">
      <c r="A5567" t="s">
        <v>6480</v>
      </c>
      <c r="B5567" t="s">
        <v>6481</v>
      </c>
      <c r="C5567" t="s">
        <v>111</v>
      </c>
      <c r="D5567">
        <v>4</v>
      </c>
      <c r="E5567">
        <v>0</v>
      </c>
      <c r="F5567">
        <v>0</v>
      </c>
      <c r="H5567" t="s">
        <v>103</v>
      </c>
      <c r="I5567">
        <f t="shared" si="261"/>
        <v>0</v>
      </c>
      <c r="J5567">
        <f t="shared" si="262"/>
        <v>0</v>
      </c>
      <c r="L5567" t="str">
        <f t="shared" si="260"/>
        <v>4695AMBROSE</v>
      </c>
      <c r="M5567" t="s">
        <v>6067</v>
      </c>
    </row>
    <row r="5568" spans="1:13">
      <c r="A5568" t="s">
        <v>6480</v>
      </c>
      <c r="B5568" t="s">
        <v>6482</v>
      </c>
      <c r="C5568" t="s">
        <v>111</v>
      </c>
      <c r="D5568">
        <v>4</v>
      </c>
      <c r="E5568">
        <v>0</v>
      </c>
      <c r="F5568">
        <v>0</v>
      </c>
      <c r="H5568" t="s">
        <v>103</v>
      </c>
      <c r="I5568">
        <f t="shared" si="261"/>
        <v>0</v>
      </c>
      <c r="J5568">
        <f t="shared" si="262"/>
        <v>0</v>
      </c>
      <c r="L5568" t="str">
        <f t="shared" si="260"/>
        <v>4695BRACEWELL</v>
      </c>
      <c r="M5568" t="s">
        <v>6067</v>
      </c>
    </row>
    <row r="5569" spans="1:13">
      <c r="A5569" t="s">
        <v>6480</v>
      </c>
      <c r="B5569" t="s">
        <v>6483</v>
      </c>
      <c r="C5569" t="s">
        <v>111</v>
      </c>
      <c r="D5569">
        <v>4</v>
      </c>
      <c r="E5569">
        <v>0</v>
      </c>
      <c r="F5569">
        <v>0</v>
      </c>
      <c r="H5569" t="s">
        <v>103</v>
      </c>
      <c r="I5569">
        <f t="shared" si="261"/>
        <v>0</v>
      </c>
      <c r="J5569">
        <f t="shared" si="262"/>
        <v>0</v>
      </c>
      <c r="L5569" t="str">
        <f t="shared" si="260"/>
        <v>4695DARTS CREEK</v>
      </c>
      <c r="M5569" t="s">
        <v>6067</v>
      </c>
    </row>
    <row r="5570" spans="1:13">
      <c r="A5570" t="s">
        <v>6480</v>
      </c>
      <c r="B5570" t="s">
        <v>6484</v>
      </c>
      <c r="C5570" t="s">
        <v>111</v>
      </c>
      <c r="D5570">
        <v>4</v>
      </c>
      <c r="E5570">
        <v>0</v>
      </c>
      <c r="F5570">
        <v>0</v>
      </c>
      <c r="H5570" t="s">
        <v>103</v>
      </c>
      <c r="I5570">
        <f t="shared" si="261"/>
        <v>0</v>
      </c>
      <c r="J5570">
        <f t="shared" si="262"/>
        <v>0</v>
      </c>
      <c r="L5570" t="str">
        <f t="shared" ref="L5570:L5633" si="263">CONCATENATE(A5570,B5570)</f>
        <v>4695EAST END</v>
      </c>
      <c r="M5570" t="s">
        <v>6067</v>
      </c>
    </row>
    <row r="5571" spans="1:13">
      <c r="A5571" t="s">
        <v>6480</v>
      </c>
      <c r="B5571" t="s">
        <v>6485</v>
      </c>
      <c r="C5571" t="s">
        <v>111</v>
      </c>
      <c r="D5571">
        <v>4</v>
      </c>
      <c r="E5571">
        <v>0</v>
      </c>
      <c r="F5571">
        <v>0</v>
      </c>
      <c r="H5571" t="s">
        <v>103</v>
      </c>
      <c r="I5571">
        <f t="shared" si="261"/>
        <v>0</v>
      </c>
      <c r="J5571">
        <f t="shared" si="262"/>
        <v>0</v>
      </c>
      <c r="L5571" t="str">
        <f t="shared" si="263"/>
        <v>4695MACHINE CREEK</v>
      </c>
      <c r="M5571" t="s">
        <v>6067</v>
      </c>
    </row>
    <row r="5572" spans="1:13">
      <c r="A5572" t="s">
        <v>6480</v>
      </c>
      <c r="B5572" t="s">
        <v>6486</v>
      </c>
      <c r="C5572" t="s">
        <v>111</v>
      </c>
      <c r="D5572">
        <v>4</v>
      </c>
      <c r="E5572">
        <v>0</v>
      </c>
      <c r="F5572">
        <v>0</v>
      </c>
      <c r="H5572" t="s">
        <v>103</v>
      </c>
      <c r="I5572">
        <f t="shared" si="261"/>
        <v>0</v>
      </c>
      <c r="J5572">
        <f t="shared" si="262"/>
        <v>0</v>
      </c>
      <c r="L5572" t="str">
        <f t="shared" si="263"/>
        <v>4695MOUNT LARCOM</v>
      </c>
      <c r="M5572" t="s">
        <v>6067</v>
      </c>
    </row>
    <row r="5573" spans="1:13">
      <c r="A5573" t="s">
        <v>6480</v>
      </c>
      <c r="B5573" t="s">
        <v>6487</v>
      </c>
      <c r="C5573" t="s">
        <v>111</v>
      </c>
      <c r="D5573">
        <v>4</v>
      </c>
      <c r="E5573">
        <v>0</v>
      </c>
      <c r="F5573">
        <v>0</v>
      </c>
      <c r="H5573" t="s">
        <v>103</v>
      </c>
      <c r="I5573">
        <f t="shared" si="261"/>
        <v>0</v>
      </c>
      <c r="J5573">
        <f t="shared" si="262"/>
        <v>0</v>
      </c>
      <c r="L5573" t="str">
        <f t="shared" si="263"/>
        <v>4695THE NARROWS</v>
      </c>
      <c r="M5573" t="s">
        <v>6067</v>
      </c>
    </row>
    <row r="5574" spans="1:13">
      <c r="A5574" t="s">
        <v>6488</v>
      </c>
      <c r="B5574" t="s">
        <v>6489</v>
      </c>
      <c r="C5574" t="s">
        <v>111</v>
      </c>
      <c r="D5574">
        <v>4</v>
      </c>
      <c r="E5574">
        <v>0</v>
      </c>
      <c r="F5574">
        <v>0</v>
      </c>
      <c r="H5574" t="s">
        <v>103</v>
      </c>
      <c r="I5574">
        <f t="shared" si="261"/>
        <v>0</v>
      </c>
      <c r="J5574">
        <f t="shared" si="262"/>
        <v>0</v>
      </c>
      <c r="L5574" t="str">
        <f t="shared" si="263"/>
        <v>4694ALDOGA</v>
      </c>
      <c r="M5574" t="s">
        <v>6067</v>
      </c>
    </row>
    <row r="5575" spans="1:13">
      <c r="A5575" t="s">
        <v>6488</v>
      </c>
      <c r="B5575" t="s">
        <v>6490</v>
      </c>
      <c r="C5575" t="s">
        <v>111</v>
      </c>
      <c r="D5575">
        <v>4</v>
      </c>
      <c r="E5575">
        <v>0</v>
      </c>
      <c r="F5575">
        <v>0</v>
      </c>
      <c r="H5575" t="s">
        <v>103</v>
      </c>
      <c r="I5575">
        <f t="shared" si="261"/>
        <v>0</v>
      </c>
      <c r="J5575">
        <f t="shared" si="262"/>
        <v>0</v>
      </c>
      <c r="L5575" t="str">
        <f t="shared" si="263"/>
        <v>4694TARGINIE</v>
      </c>
      <c r="M5575" t="s">
        <v>6067</v>
      </c>
    </row>
    <row r="5576" spans="1:13">
      <c r="A5576" t="s">
        <v>6488</v>
      </c>
      <c r="B5576" t="s">
        <v>6491</v>
      </c>
      <c r="C5576" t="s">
        <v>111</v>
      </c>
      <c r="D5576">
        <v>4</v>
      </c>
      <c r="E5576">
        <v>0</v>
      </c>
      <c r="F5576">
        <v>0</v>
      </c>
      <c r="H5576" t="s">
        <v>103</v>
      </c>
      <c r="I5576">
        <f t="shared" si="261"/>
        <v>0</v>
      </c>
      <c r="J5576">
        <f t="shared" si="262"/>
        <v>0</v>
      </c>
      <c r="L5576" t="str">
        <f t="shared" si="263"/>
        <v>4694TARGINNIE</v>
      </c>
      <c r="M5576" t="s">
        <v>6067</v>
      </c>
    </row>
    <row r="5577" spans="1:13">
      <c r="A5577" t="s">
        <v>6488</v>
      </c>
      <c r="B5577" t="s">
        <v>6492</v>
      </c>
      <c r="C5577" t="s">
        <v>111</v>
      </c>
      <c r="D5577">
        <v>4</v>
      </c>
      <c r="E5577">
        <v>0</v>
      </c>
      <c r="F5577">
        <v>0</v>
      </c>
      <c r="H5577" t="s">
        <v>103</v>
      </c>
      <c r="I5577">
        <f t="shared" ref="I5577:I5640" si="264">IF(ISERROR(VLOOKUP(A5577,SelPostCode,1,FALSE)),0,1)</f>
        <v>0</v>
      </c>
      <c r="J5577">
        <f t="shared" ref="J5577:J5640" si="265">IF(I5577=0,0,IF(ISERROR(VLOOKUP(B5577,SelSuburb,1,FALSE)),0,1))</f>
        <v>0</v>
      </c>
      <c r="L5577" t="str">
        <f t="shared" si="263"/>
        <v>4694YARWUN</v>
      </c>
      <c r="M5577" t="s">
        <v>6067</v>
      </c>
    </row>
    <row r="5578" spans="1:13">
      <c r="A5578" t="s">
        <v>6493</v>
      </c>
      <c r="B5578" t="s">
        <v>6494</v>
      </c>
      <c r="C5578" t="s">
        <v>111</v>
      </c>
      <c r="D5578">
        <v>5</v>
      </c>
      <c r="E5578">
        <v>0</v>
      </c>
      <c r="F5578">
        <v>0</v>
      </c>
      <c r="H5578" t="s">
        <v>103</v>
      </c>
      <c r="I5578">
        <f t="shared" si="264"/>
        <v>0</v>
      </c>
      <c r="J5578">
        <f t="shared" si="265"/>
        <v>0</v>
      </c>
      <c r="L5578" t="str">
        <f t="shared" si="263"/>
        <v>4680BARNEY POINT</v>
      </c>
      <c r="M5578" t="s">
        <v>6067</v>
      </c>
    </row>
    <row r="5579" spans="1:13">
      <c r="A5579" t="s">
        <v>6493</v>
      </c>
      <c r="B5579" t="s">
        <v>6495</v>
      </c>
      <c r="C5579" t="s">
        <v>111</v>
      </c>
      <c r="D5579">
        <v>5</v>
      </c>
      <c r="E5579">
        <v>0</v>
      </c>
      <c r="F5579">
        <v>0</v>
      </c>
      <c r="H5579" t="s">
        <v>103</v>
      </c>
      <c r="I5579">
        <f t="shared" si="264"/>
        <v>0</v>
      </c>
      <c r="J5579">
        <f t="shared" si="265"/>
        <v>0</v>
      </c>
      <c r="L5579" t="str">
        <f t="shared" si="263"/>
        <v>4680BEECHER</v>
      </c>
      <c r="M5579" t="s">
        <v>6067</v>
      </c>
    </row>
    <row r="5580" spans="1:13">
      <c r="A5580" t="s">
        <v>6493</v>
      </c>
      <c r="B5580" t="s">
        <v>6496</v>
      </c>
      <c r="C5580" t="s">
        <v>111</v>
      </c>
      <c r="D5580">
        <v>5</v>
      </c>
      <c r="E5580">
        <v>0</v>
      </c>
      <c r="F5580">
        <v>0</v>
      </c>
      <c r="H5580" t="s">
        <v>103</v>
      </c>
      <c r="I5580">
        <f t="shared" si="264"/>
        <v>0</v>
      </c>
      <c r="J5580">
        <f t="shared" si="265"/>
        <v>0</v>
      </c>
      <c r="L5580" t="str">
        <f t="shared" si="263"/>
        <v>4680BENARABY</v>
      </c>
      <c r="M5580" t="s">
        <v>6067</v>
      </c>
    </row>
    <row r="5581" spans="1:13">
      <c r="A5581" t="s">
        <v>6493</v>
      </c>
      <c r="B5581" t="s">
        <v>6497</v>
      </c>
      <c r="C5581" t="s">
        <v>111</v>
      </c>
      <c r="D5581">
        <v>5</v>
      </c>
      <c r="E5581">
        <v>0</v>
      </c>
      <c r="F5581">
        <v>0</v>
      </c>
      <c r="H5581" t="s">
        <v>103</v>
      </c>
      <c r="I5581">
        <f t="shared" si="264"/>
        <v>0</v>
      </c>
      <c r="J5581">
        <f t="shared" si="265"/>
        <v>0</v>
      </c>
      <c r="L5581" t="str">
        <f t="shared" si="263"/>
        <v>4680BOYNE ISLAND</v>
      </c>
      <c r="M5581" t="s">
        <v>6067</v>
      </c>
    </row>
    <row r="5582" spans="1:13">
      <c r="A5582" t="s">
        <v>6493</v>
      </c>
      <c r="B5582" t="s">
        <v>6498</v>
      </c>
      <c r="C5582" t="s">
        <v>111</v>
      </c>
      <c r="D5582">
        <v>5</v>
      </c>
      <c r="E5582">
        <v>0</v>
      </c>
      <c r="F5582">
        <v>0</v>
      </c>
      <c r="H5582" t="s">
        <v>103</v>
      </c>
      <c r="I5582">
        <f t="shared" si="264"/>
        <v>0</v>
      </c>
      <c r="J5582">
        <f t="shared" si="265"/>
        <v>0</v>
      </c>
      <c r="L5582" t="str">
        <f t="shared" si="263"/>
        <v>4680BOYNE VALLEY</v>
      </c>
      <c r="M5582" t="s">
        <v>6067</v>
      </c>
    </row>
    <row r="5583" spans="1:13">
      <c r="A5583" t="s">
        <v>6493</v>
      </c>
      <c r="B5583" t="s">
        <v>6499</v>
      </c>
      <c r="C5583" t="s">
        <v>111</v>
      </c>
      <c r="D5583">
        <v>5</v>
      </c>
      <c r="E5583">
        <v>0</v>
      </c>
      <c r="F5583">
        <v>0</v>
      </c>
      <c r="H5583" t="s">
        <v>103</v>
      </c>
      <c r="I5583">
        <f t="shared" si="264"/>
        <v>0</v>
      </c>
      <c r="J5583">
        <f t="shared" si="265"/>
        <v>0</v>
      </c>
      <c r="L5583" t="str">
        <f t="shared" si="263"/>
        <v>4680BOYNEDALE</v>
      </c>
      <c r="M5583" t="s">
        <v>6067</v>
      </c>
    </row>
    <row r="5584" spans="1:13">
      <c r="A5584" t="s">
        <v>6493</v>
      </c>
      <c r="B5584" t="s">
        <v>6500</v>
      </c>
      <c r="C5584" t="s">
        <v>111</v>
      </c>
      <c r="D5584">
        <v>5</v>
      </c>
      <c r="E5584">
        <v>0</v>
      </c>
      <c r="F5584">
        <v>0</v>
      </c>
      <c r="H5584" t="s">
        <v>103</v>
      </c>
      <c r="I5584">
        <f t="shared" si="264"/>
        <v>0</v>
      </c>
      <c r="J5584">
        <f t="shared" si="265"/>
        <v>0</v>
      </c>
      <c r="L5584" t="str">
        <f t="shared" si="263"/>
        <v>4680BUILYAN</v>
      </c>
      <c r="M5584" t="s">
        <v>6067</v>
      </c>
    </row>
    <row r="5585" spans="1:13">
      <c r="A5585" t="s">
        <v>6493</v>
      </c>
      <c r="B5585" t="s">
        <v>6501</v>
      </c>
      <c r="C5585" t="s">
        <v>111</v>
      </c>
      <c r="D5585">
        <v>5</v>
      </c>
      <c r="E5585">
        <v>0</v>
      </c>
      <c r="F5585">
        <v>0</v>
      </c>
      <c r="H5585" t="s">
        <v>103</v>
      </c>
      <c r="I5585">
        <f t="shared" si="264"/>
        <v>0</v>
      </c>
      <c r="J5585">
        <f t="shared" si="265"/>
        <v>0</v>
      </c>
      <c r="L5585" t="str">
        <f t="shared" si="263"/>
        <v>4680BURUA</v>
      </c>
      <c r="M5585" t="s">
        <v>6067</v>
      </c>
    </row>
    <row r="5586" spans="1:13">
      <c r="A5586" t="s">
        <v>6493</v>
      </c>
      <c r="B5586" t="s">
        <v>6502</v>
      </c>
      <c r="C5586" t="s">
        <v>111</v>
      </c>
      <c r="D5586">
        <v>5</v>
      </c>
      <c r="E5586">
        <v>0</v>
      </c>
      <c r="F5586">
        <v>0</v>
      </c>
      <c r="H5586" t="s">
        <v>103</v>
      </c>
      <c r="I5586">
        <f t="shared" si="264"/>
        <v>0</v>
      </c>
      <c r="J5586">
        <f t="shared" si="265"/>
        <v>0</v>
      </c>
      <c r="L5586" t="str">
        <f t="shared" si="263"/>
        <v>4680BYELLEE</v>
      </c>
      <c r="M5586" t="s">
        <v>6067</v>
      </c>
    </row>
    <row r="5587" spans="1:13">
      <c r="A5587" t="s">
        <v>6493</v>
      </c>
      <c r="B5587" t="s">
        <v>6503</v>
      </c>
      <c r="C5587" t="s">
        <v>111</v>
      </c>
      <c r="D5587">
        <v>5</v>
      </c>
      <c r="E5587">
        <v>0</v>
      </c>
      <c r="F5587">
        <v>0</v>
      </c>
      <c r="H5587" t="s">
        <v>103</v>
      </c>
      <c r="I5587">
        <f t="shared" si="264"/>
        <v>0</v>
      </c>
      <c r="J5587">
        <f t="shared" si="265"/>
        <v>0</v>
      </c>
      <c r="L5587" t="str">
        <f t="shared" si="263"/>
        <v>4680CALLEMONDAH</v>
      </c>
      <c r="M5587" t="s">
        <v>6067</v>
      </c>
    </row>
    <row r="5588" spans="1:13">
      <c r="A5588" t="s">
        <v>6493</v>
      </c>
      <c r="B5588" t="s">
        <v>6504</v>
      </c>
      <c r="C5588" t="s">
        <v>111</v>
      </c>
      <c r="D5588">
        <v>5</v>
      </c>
      <c r="E5588">
        <v>0</v>
      </c>
      <c r="F5588">
        <v>0</v>
      </c>
      <c r="H5588" t="s">
        <v>103</v>
      </c>
      <c r="I5588">
        <f t="shared" si="264"/>
        <v>0</v>
      </c>
      <c r="J5588">
        <f t="shared" si="265"/>
        <v>0</v>
      </c>
      <c r="L5588" t="str">
        <f t="shared" si="263"/>
        <v>4680CALLIOPE</v>
      </c>
      <c r="M5588" t="s">
        <v>6067</v>
      </c>
    </row>
    <row r="5589" spans="1:13">
      <c r="A5589" t="s">
        <v>6493</v>
      </c>
      <c r="B5589" t="s">
        <v>3604</v>
      </c>
      <c r="C5589" t="s">
        <v>111</v>
      </c>
      <c r="D5589">
        <v>5</v>
      </c>
      <c r="E5589">
        <v>0</v>
      </c>
      <c r="F5589">
        <v>0</v>
      </c>
      <c r="H5589" t="s">
        <v>103</v>
      </c>
      <c r="I5589">
        <f t="shared" si="264"/>
        <v>0</v>
      </c>
      <c r="J5589">
        <f t="shared" si="265"/>
        <v>0</v>
      </c>
      <c r="L5589" t="str">
        <f t="shared" si="263"/>
        <v>4680CLINTON</v>
      </c>
      <c r="M5589" t="s">
        <v>6067</v>
      </c>
    </row>
    <row r="5590" spans="1:13">
      <c r="A5590" t="s">
        <v>6493</v>
      </c>
      <c r="B5590" t="s">
        <v>6505</v>
      </c>
      <c r="C5590" t="s">
        <v>111</v>
      </c>
      <c r="D5590">
        <v>5</v>
      </c>
      <c r="E5590">
        <v>0</v>
      </c>
      <c r="F5590">
        <v>0</v>
      </c>
      <c r="H5590" t="s">
        <v>103</v>
      </c>
      <c r="I5590">
        <f t="shared" si="264"/>
        <v>0</v>
      </c>
      <c r="J5590">
        <f t="shared" si="265"/>
        <v>0</v>
      </c>
      <c r="L5590" t="str">
        <f t="shared" si="263"/>
        <v>4680CURTIS ISLAND</v>
      </c>
      <c r="M5590" t="s">
        <v>6067</v>
      </c>
    </row>
    <row r="5591" spans="1:13">
      <c r="A5591" t="s">
        <v>6493</v>
      </c>
      <c r="B5591" t="s">
        <v>6506</v>
      </c>
      <c r="C5591" t="s">
        <v>111</v>
      </c>
      <c r="D5591">
        <v>5</v>
      </c>
      <c r="E5591">
        <v>0</v>
      </c>
      <c r="F5591">
        <v>0</v>
      </c>
      <c r="H5591" t="s">
        <v>103</v>
      </c>
      <c r="I5591">
        <f t="shared" si="264"/>
        <v>0</v>
      </c>
      <c r="J5591">
        <f t="shared" si="265"/>
        <v>0</v>
      </c>
      <c r="L5591" t="str">
        <f t="shared" si="263"/>
        <v>4680DIGLUM</v>
      </c>
      <c r="M5591" t="s">
        <v>6067</v>
      </c>
    </row>
    <row r="5592" spans="1:13">
      <c r="A5592" t="s">
        <v>6493</v>
      </c>
      <c r="B5592" t="s">
        <v>480</v>
      </c>
      <c r="C5592" t="s">
        <v>111</v>
      </c>
      <c r="D5592">
        <v>5</v>
      </c>
      <c r="E5592">
        <v>0</v>
      </c>
      <c r="F5592">
        <v>0</v>
      </c>
      <c r="H5592" t="s">
        <v>103</v>
      </c>
      <c r="I5592">
        <f t="shared" si="264"/>
        <v>0</v>
      </c>
      <c r="J5592">
        <f t="shared" si="265"/>
        <v>0</v>
      </c>
      <c r="L5592" t="str">
        <f t="shared" si="263"/>
        <v>4680GLADSTONE</v>
      </c>
      <c r="M5592" t="s">
        <v>6067</v>
      </c>
    </row>
    <row r="5593" spans="1:13">
      <c r="A5593" t="s">
        <v>6493</v>
      </c>
      <c r="B5593" t="s">
        <v>6507</v>
      </c>
      <c r="C5593" t="s">
        <v>111</v>
      </c>
      <c r="D5593">
        <v>5</v>
      </c>
      <c r="E5593">
        <v>0</v>
      </c>
      <c r="F5593">
        <v>0</v>
      </c>
      <c r="H5593" t="s">
        <v>103</v>
      </c>
      <c r="I5593">
        <f t="shared" si="264"/>
        <v>0</v>
      </c>
      <c r="J5593">
        <f t="shared" si="265"/>
        <v>0</v>
      </c>
      <c r="L5593" t="str">
        <f t="shared" si="263"/>
        <v>4680GLADSTONE CENTRAL</v>
      </c>
      <c r="M5593" t="s">
        <v>6067</v>
      </c>
    </row>
    <row r="5594" spans="1:13">
      <c r="A5594" t="s">
        <v>6493</v>
      </c>
      <c r="B5594" t="s">
        <v>6508</v>
      </c>
      <c r="C5594" t="s">
        <v>111</v>
      </c>
      <c r="D5594">
        <v>5</v>
      </c>
      <c r="E5594">
        <v>0</v>
      </c>
      <c r="F5594">
        <v>0</v>
      </c>
      <c r="H5594" t="s">
        <v>103</v>
      </c>
      <c r="I5594">
        <f t="shared" si="264"/>
        <v>0</v>
      </c>
      <c r="J5594">
        <f t="shared" si="265"/>
        <v>0</v>
      </c>
      <c r="L5594" t="str">
        <f t="shared" si="263"/>
        <v>4680GLADSTONE CITY</v>
      </c>
      <c r="M5594" t="s">
        <v>6067</v>
      </c>
    </row>
    <row r="5595" spans="1:13">
      <c r="A5595" t="s">
        <v>6493</v>
      </c>
      <c r="B5595" t="s">
        <v>6509</v>
      </c>
      <c r="C5595" t="s">
        <v>111</v>
      </c>
      <c r="D5595">
        <v>5</v>
      </c>
      <c r="E5595">
        <v>0</v>
      </c>
      <c r="F5595">
        <v>0</v>
      </c>
      <c r="H5595" t="s">
        <v>103</v>
      </c>
      <c r="I5595">
        <f t="shared" si="264"/>
        <v>0</v>
      </c>
      <c r="J5595">
        <f t="shared" si="265"/>
        <v>0</v>
      </c>
      <c r="L5595" t="str">
        <f t="shared" si="263"/>
        <v>4680GLADSTONE HARBOUR</v>
      </c>
      <c r="M5595" t="s">
        <v>6067</v>
      </c>
    </row>
    <row r="5596" spans="1:13">
      <c r="A5596" t="s">
        <v>6493</v>
      </c>
      <c r="B5596" t="s">
        <v>6510</v>
      </c>
      <c r="C5596" t="s">
        <v>111</v>
      </c>
      <c r="D5596">
        <v>5</v>
      </c>
      <c r="E5596">
        <v>0</v>
      </c>
      <c r="F5596">
        <v>0</v>
      </c>
      <c r="H5596" t="s">
        <v>103</v>
      </c>
      <c r="I5596">
        <f t="shared" si="264"/>
        <v>0</v>
      </c>
      <c r="J5596">
        <f t="shared" si="265"/>
        <v>0</v>
      </c>
      <c r="L5596" t="str">
        <f t="shared" si="263"/>
        <v>4680GLADSTONE SOUTH</v>
      </c>
      <c r="M5596" t="s">
        <v>6067</v>
      </c>
    </row>
    <row r="5597" spans="1:13">
      <c r="A5597" t="s">
        <v>6493</v>
      </c>
      <c r="B5597" t="s">
        <v>6511</v>
      </c>
      <c r="C5597" t="s">
        <v>111</v>
      </c>
      <c r="D5597">
        <v>5</v>
      </c>
      <c r="E5597">
        <v>0</v>
      </c>
      <c r="F5597">
        <v>0</v>
      </c>
      <c r="H5597" t="s">
        <v>103</v>
      </c>
      <c r="I5597">
        <f t="shared" si="264"/>
        <v>0</v>
      </c>
      <c r="J5597">
        <f t="shared" si="265"/>
        <v>0</v>
      </c>
      <c r="L5597" t="str">
        <f t="shared" si="263"/>
        <v>4680GLEN EDEN</v>
      </c>
      <c r="M5597" t="s">
        <v>6067</v>
      </c>
    </row>
    <row r="5598" spans="1:13">
      <c r="A5598" t="s">
        <v>6493</v>
      </c>
      <c r="B5598" t="s">
        <v>6512</v>
      </c>
      <c r="C5598" t="s">
        <v>111</v>
      </c>
      <c r="D5598">
        <v>5</v>
      </c>
      <c r="E5598">
        <v>0</v>
      </c>
      <c r="F5598">
        <v>0</v>
      </c>
      <c r="H5598" t="s">
        <v>103</v>
      </c>
      <c r="I5598">
        <f t="shared" si="264"/>
        <v>0</v>
      </c>
      <c r="J5598">
        <f t="shared" si="265"/>
        <v>0</v>
      </c>
      <c r="L5598" t="str">
        <f t="shared" si="263"/>
        <v>4680HERON ISLAND</v>
      </c>
      <c r="M5598" t="s">
        <v>6067</v>
      </c>
    </row>
    <row r="5599" spans="1:13">
      <c r="A5599" t="s">
        <v>6493</v>
      </c>
      <c r="B5599" t="s">
        <v>6513</v>
      </c>
      <c r="C5599" t="s">
        <v>111</v>
      </c>
      <c r="D5599">
        <v>5</v>
      </c>
      <c r="E5599">
        <v>0</v>
      </c>
      <c r="F5599">
        <v>0</v>
      </c>
      <c r="H5599" t="s">
        <v>103</v>
      </c>
      <c r="I5599">
        <f t="shared" si="264"/>
        <v>0</v>
      </c>
      <c r="J5599">
        <f t="shared" si="265"/>
        <v>0</v>
      </c>
      <c r="L5599" t="str">
        <f t="shared" si="263"/>
        <v>4680IVERAGH</v>
      </c>
      <c r="M5599" t="s">
        <v>6067</v>
      </c>
    </row>
    <row r="5600" spans="1:13">
      <c r="A5600" t="s">
        <v>6493</v>
      </c>
      <c r="B5600" t="s">
        <v>6514</v>
      </c>
      <c r="C5600" t="s">
        <v>111</v>
      </c>
      <c r="D5600">
        <v>5</v>
      </c>
      <c r="E5600">
        <v>0</v>
      </c>
      <c r="F5600">
        <v>0</v>
      </c>
      <c r="H5600" t="s">
        <v>103</v>
      </c>
      <c r="I5600">
        <f t="shared" si="264"/>
        <v>0</v>
      </c>
      <c r="J5600">
        <f t="shared" si="265"/>
        <v>0</v>
      </c>
      <c r="L5600" t="str">
        <f t="shared" si="263"/>
        <v>4680KIN KORA</v>
      </c>
      <c r="M5600" t="s">
        <v>6067</v>
      </c>
    </row>
    <row r="5601" spans="1:13">
      <c r="A5601" t="s">
        <v>6493</v>
      </c>
      <c r="B5601" t="s">
        <v>6515</v>
      </c>
      <c r="C5601" t="s">
        <v>111</v>
      </c>
      <c r="D5601">
        <v>5</v>
      </c>
      <c r="E5601">
        <v>0</v>
      </c>
      <c r="F5601">
        <v>0</v>
      </c>
      <c r="H5601" t="s">
        <v>103</v>
      </c>
      <c r="I5601">
        <f t="shared" si="264"/>
        <v>0</v>
      </c>
      <c r="J5601">
        <f t="shared" si="265"/>
        <v>0</v>
      </c>
      <c r="L5601" t="str">
        <f t="shared" si="263"/>
        <v>4680KIRKWOOD</v>
      </c>
      <c r="M5601" t="s">
        <v>6067</v>
      </c>
    </row>
    <row r="5602" spans="1:13">
      <c r="A5602" t="s">
        <v>6493</v>
      </c>
      <c r="B5602" t="s">
        <v>6516</v>
      </c>
      <c r="C5602" t="s">
        <v>111</v>
      </c>
      <c r="D5602">
        <v>5</v>
      </c>
      <c r="E5602">
        <v>0</v>
      </c>
      <c r="F5602">
        <v>0</v>
      </c>
      <c r="H5602" t="s">
        <v>103</v>
      </c>
      <c r="I5602">
        <f t="shared" si="264"/>
        <v>0</v>
      </c>
      <c r="J5602">
        <f t="shared" si="265"/>
        <v>0</v>
      </c>
      <c r="L5602" t="str">
        <f t="shared" si="263"/>
        <v>4680MANY PEAKS</v>
      </c>
      <c r="M5602" t="s">
        <v>6067</v>
      </c>
    </row>
    <row r="5603" spans="1:13">
      <c r="A5603" t="s">
        <v>6493</v>
      </c>
      <c r="B5603" t="s">
        <v>6517</v>
      </c>
      <c r="C5603" t="s">
        <v>111</v>
      </c>
      <c r="D5603">
        <v>5</v>
      </c>
      <c r="E5603">
        <v>0</v>
      </c>
      <c r="F5603">
        <v>0</v>
      </c>
      <c r="H5603" t="s">
        <v>103</v>
      </c>
      <c r="I5603">
        <f t="shared" si="264"/>
        <v>0</v>
      </c>
      <c r="J5603">
        <f t="shared" si="265"/>
        <v>0</v>
      </c>
      <c r="L5603" t="str">
        <f t="shared" si="263"/>
        <v>4680MOUNT ALMA</v>
      </c>
      <c r="M5603" t="s">
        <v>6067</v>
      </c>
    </row>
    <row r="5604" spans="1:13">
      <c r="A5604" t="s">
        <v>6493</v>
      </c>
      <c r="B5604" t="s">
        <v>6518</v>
      </c>
      <c r="C5604" t="s">
        <v>111</v>
      </c>
      <c r="D5604">
        <v>5</v>
      </c>
      <c r="E5604">
        <v>0</v>
      </c>
      <c r="F5604">
        <v>0</v>
      </c>
      <c r="H5604" t="s">
        <v>103</v>
      </c>
      <c r="I5604">
        <f t="shared" si="264"/>
        <v>0</v>
      </c>
      <c r="J5604">
        <f t="shared" si="265"/>
        <v>0</v>
      </c>
      <c r="L5604" t="str">
        <f t="shared" si="263"/>
        <v>4680NAGOORIN</v>
      </c>
      <c r="M5604" t="s">
        <v>6067</v>
      </c>
    </row>
    <row r="5605" spans="1:13">
      <c r="A5605" t="s">
        <v>6493</v>
      </c>
      <c r="B5605" t="s">
        <v>6519</v>
      </c>
      <c r="C5605" t="s">
        <v>111</v>
      </c>
      <c r="D5605">
        <v>5</v>
      </c>
      <c r="E5605">
        <v>0</v>
      </c>
      <c r="F5605">
        <v>0</v>
      </c>
      <c r="H5605" t="s">
        <v>103</v>
      </c>
      <c r="I5605">
        <f t="shared" si="264"/>
        <v>0</v>
      </c>
      <c r="J5605">
        <f t="shared" si="265"/>
        <v>0</v>
      </c>
      <c r="L5605" t="str">
        <f t="shared" si="263"/>
        <v>4680NEW AUCKLAND</v>
      </c>
      <c r="M5605" t="s">
        <v>6067</v>
      </c>
    </row>
    <row r="5606" spans="1:13">
      <c r="A5606" t="s">
        <v>6493</v>
      </c>
      <c r="B5606" t="s">
        <v>6520</v>
      </c>
      <c r="C5606" t="s">
        <v>111</v>
      </c>
      <c r="D5606">
        <v>5</v>
      </c>
      <c r="E5606">
        <v>0</v>
      </c>
      <c r="F5606">
        <v>0</v>
      </c>
      <c r="H5606" t="s">
        <v>103</v>
      </c>
      <c r="I5606">
        <f t="shared" si="264"/>
        <v>0</v>
      </c>
      <c r="J5606">
        <f t="shared" si="265"/>
        <v>0</v>
      </c>
      <c r="L5606" t="str">
        <f t="shared" si="263"/>
        <v>4680O'CONNELL</v>
      </c>
      <c r="M5606" t="s">
        <v>6067</v>
      </c>
    </row>
    <row r="5607" spans="1:13">
      <c r="A5607" t="s">
        <v>6493</v>
      </c>
      <c r="B5607" t="s">
        <v>6521</v>
      </c>
      <c r="C5607" t="s">
        <v>111</v>
      </c>
      <c r="D5607">
        <v>5</v>
      </c>
      <c r="E5607">
        <v>0</v>
      </c>
      <c r="F5607">
        <v>0</v>
      </c>
      <c r="H5607" t="s">
        <v>103</v>
      </c>
      <c r="I5607">
        <f t="shared" si="264"/>
        <v>0</v>
      </c>
      <c r="J5607">
        <f t="shared" si="265"/>
        <v>0</v>
      </c>
      <c r="L5607" t="str">
        <f t="shared" si="263"/>
        <v>4680RIVER RANCH</v>
      </c>
      <c r="M5607" t="s">
        <v>6067</v>
      </c>
    </row>
    <row r="5608" spans="1:13">
      <c r="A5608" t="s">
        <v>6493</v>
      </c>
      <c r="B5608" t="s">
        <v>6522</v>
      </c>
      <c r="C5608" t="s">
        <v>111</v>
      </c>
      <c r="D5608">
        <v>5</v>
      </c>
      <c r="E5608">
        <v>0</v>
      </c>
      <c r="F5608">
        <v>0</v>
      </c>
      <c r="H5608" t="s">
        <v>103</v>
      </c>
      <c r="I5608">
        <f t="shared" si="264"/>
        <v>0</v>
      </c>
      <c r="J5608">
        <f t="shared" si="265"/>
        <v>0</v>
      </c>
      <c r="L5608" t="str">
        <f t="shared" si="263"/>
        <v>4680SOUTH END</v>
      </c>
      <c r="M5608" t="s">
        <v>6067</v>
      </c>
    </row>
    <row r="5609" spans="1:13">
      <c r="A5609" t="s">
        <v>6493</v>
      </c>
      <c r="B5609" t="s">
        <v>6523</v>
      </c>
      <c r="C5609" t="s">
        <v>111</v>
      </c>
      <c r="D5609">
        <v>5</v>
      </c>
      <c r="E5609">
        <v>0</v>
      </c>
      <c r="F5609">
        <v>0</v>
      </c>
      <c r="H5609" t="s">
        <v>103</v>
      </c>
      <c r="I5609">
        <f t="shared" si="264"/>
        <v>0</v>
      </c>
      <c r="J5609">
        <f t="shared" si="265"/>
        <v>0</v>
      </c>
      <c r="L5609" t="str">
        <f t="shared" si="263"/>
        <v>4680SOUTH GLADSTONE</v>
      </c>
      <c r="M5609" t="s">
        <v>6067</v>
      </c>
    </row>
    <row r="5610" spans="1:13">
      <c r="A5610" t="s">
        <v>6493</v>
      </c>
      <c r="B5610" t="s">
        <v>6524</v>
      </c>
      <c r="C5610" t="s">
        <v>111</v>
      </c>
      <c r="D5610">
        <v>5</v>
      </c>
      <c r="E5610">
        <v>0</v>
      </c>
      <c r="F5610">
        <v>0</v>
      </c>
      <c r="H5610" t="s">
        <v>103</v>
      </c>
      <c r="I5610">
        <f t="shared" si="264"/>
        <v>0</v>
      </c>
      <c r="J5610">
        <f t="shared" si="265"/>
        <v>0</v>
      </c>
      <c r="L5610" t="str">
        <f t="shared" si="263"/>
        <v>4680SOUTH TREES</v>
      </c>
      <c r="M5610" t="s">
        <v>6067</v>
      </c>
    </row>
    <row r="5611" spans="1:13">
      <c r="A5611" t="s">
        <v>6493</v>
      </c>
      <c r="B5611" t="s">
        <v>6525</v>
      </c>
      <c r="C5611" t="s">
        <v>111</v>
      </c>
      <c r="D5611">
        <v>5</v>
      </c>
      <c r="E5611">
        <v>0</v>
      </c>
      <c r="F5611">
        <v>0</v>
      </c>
      <c r="H5611" t="s">
        <v>103</v>
      </c>
      <c r="I5611">
        <f t="shared" si="264"/>
        <v>0</v>
      </c>
      <c r="J5611">
        <f t="shared" si="265"/>
        <v>0</v>
      </c>
      <c r="L5611" t="str">
        <f t="shared" si="263"/>
        <v>4680SUN VALLEY</v>
      </c>
      <c r="M5611" t="s">
        <v>6067</v>
      </c>
    </row>
    <row r="5612" spans="1:13">
      <c r="A5612" t="s">
        <v>6493</v>
      </c>
      <c r="B5612" t="s">
        <v>6526</v>
      </c>
      <c r="C5612" t="s">
        <v>111</v>
      </c>
      <c r="D5612">
        <v>5</v>
      </c>
      <c r="E5612">
        <v>0</v>
      </c>
      <c r="F5612">
        <v>0</v>
      </c>
      <c r="H5612" t="s">
        <v>103</v>
      </c>
      <c r="I5612">
        <f t="shared" si="264"/>
        <v>0</v>
      </c>
      <c r="J5612">
        <f t="shared" si="265"/>
        <v>0</v>
      </c>
      <c r="L5612" t="str">
        <f t="shared" si="263"/>
        <v>4680TABLELANDS</v>
      </c>
      <c r="M5612" t="s">
        <v>6067</v>
      </c>
    </row>
    <row r="5613" spans="1:13">
      <c r="A5613" t="s">
        <v>6493</v>
      </c>
      <c r="B5613" t="s">
        <v>6527</v>
      </c>
      <c r="C5613" t="s">
        <v>111</v>
      </c>
      <c r="D5613">
        <v>5</v>
      </c>
      <c r="E5613">
        <v>0</v>
      </c>
      <c r="F5613">
        <v>0</v>
      </c>
      <c r="H5613" t="s">
        <v>103</v>
      </c>
      <c r="I5613">
        <f t="shared" si="264"/>
        <v>0</v>
      </c>
      <c r="J5613">
        <f t="shared" si="265"/>
        <v>0</v>
      </c>
      <c r="L5613" t="str">
        <f t="shared" si="263"/>
        <v>4680TANNUM SANDS</v>
      </c>
      <c r="M5613" t="s">
        <v>6067</v>
      </c>
    </row>
    <row r="5614" spans="1:13">
      <c r="A5614" t="s">
        <v>6493</v>
      </c>
      <c r="B5614" t="s">
        <v>6528</v>
      </c>
      <c r="C5614" t="s">
        <v>111</v>
      </c>
      <c r="D5614">
        <v>5</v>
      </c>
      <c r="E5614">
        <v>0</v>
      </c>
      <c r="F5614">
        <v>0</v>
      </c>
      <c r="H5614" t="s">
        <v>103</v>
      </c>
      <c r="I5614">
        <f t="shared" si="264"/>
        <v>0</v>
      </c>
      <c r="J5614">
        <f t="shared" si="265"/>
        <v>0</v>
      </c>
      <c r="L5614" t="str">
        <f t="shared" si="263"/>
        <v>4680TARAGOOLA</v>
      </c>
      <c r="M5614" t="s">
        <v>6067</v>
      </c>
    </row>
    <row r="5615" spans="1:13">
      <c r="A5615" t="s">
        <v>6493</v>
      </c>
      <c r="B5615" t="s">
        <v>6529</v>
      </c>
      <c r="C5615" t="s">
        <v>111</v>
      </c>
      <c r="D5615">
        <v>5</v>
      </c>
      <c r="E5615">
        <v>0</v>
      </c>
      <c r="F5615">
        <v>0</v>
      </c>
      <c r="H5615" t="s">
        <v>103</v>
      </c>
      <c r="I5615">
        <f t="shared" si="264"/>
        <v>0</v>
      </c>
      <c r="J5615">
        <f t="shared" si="265"/>
        <v>0</v>
      </c>
      <c r="L5615" t="str">
        <f t="shared" si="263"/>
        <v>4680TELINA</v>
      </c>
      <c r="M5615" t="s">
        <v>6067</v>
      </c>
    </row>
    <row r="5616" spans="1:13">
      <c r="A5616" t="s">
        <v>6493</v>
      </c>
      <c r="B5616" t="s">
        <v>6530</v>
      </c>
      <c r="C5616" t="s">
        <v>111</v>
      </c>
      <c r="D5616">
        <v>5</v>
      </c>
      <c r="E5616">
        <v>0</v>
      </c>
      <c r="F5616">
        <v>0</v>
      </c>
      <c r="H5616" t="s">
        <v>103</v>
      </c>
      <c r="I5616">
        <f t="shared" si="264"/>
        <v>0</v>
      </c>
      <c r="J5616">
        <f t="shared" si="265"/>
        <v>0</v>
      </c>
      <c r="L5616" t="str">
        <f t="shared" si="263"/>
        <v>4680TOOLOOA</v>
      </c>
      <c r="M5616" t="s">
        <v>6067</v>
      </c>
    </row>
    <row r="5617" spans="1:13">
      <c r="A5617" t="s">
        <v>6493</v>
      </c>
      <c r="B5617" t="s">
        <v>6531</v>
      </c>
      <c r="C5617" t="s">
        <v>111</v>
      </c>
      <c r="D5617">
        <v>5</v>
      </c>
      <c r="E5617">
        <v>0</v>
      </c>
      <c r="F5617">
        <v>0</v>
      </c>
      <c r="H5617" t="s">
        <v>103</v>
      </c>
      <c r="I5617">
        <f t="shared" si="264"/>
        <v>0</v>
      </c>
      <c r="J5617">
        <f t="shared" si="265"/>
        <v>0</v>
      </c>
      <c r="L5617" t="str">
        <f t="shared" si="263"/>
        <v>4680UBOBO</v>
      </c>
      <c r="M5617" t="s">
        <v>6067</v>
      </c>
    </row>
    <row r="5618" spans="1:13">
      <c r="A5618" t="s">
        <v>6493</v>
      </c>
      <c r="B5618" t="s">
        <v>6532</v>
      </c>
      <c r="C5618" t="s">
        <v>111</v>
      </c>
      <c r="D5618">
        <v>5</v>
      </c>
      <c r="E5618">
        <v>0</v>
      </c>
      <c r="F5618">
        <v>0</v>
      </c>
      <c r="H5618" t="s">
        <v>103</v>
      </c>
      <c r="I5618">
        <f t="shared" si="264"/>
        <v>0</v>
      </c>
      <c r="J5618">
        <f t="shared" si="265"/>
        <v>0</v>
      </c>
      <c r="L5618" t="str">
        <f t="shared" si="263"/>
        <v>4680WEST GLADSTONE</v>
      </c>
      <c r="M5618" t="s">
        <v>6067</v>
      </c>
    </row>
    <row r="5619" spans="1:13">
      <c r="A5619" t="s">
        <v>6493</v>
      </c>
      <c r="B5619" t="s">
        <v>6533</v>
      </c>
      <c r="C5619" t="s">
        <v>111</v>
      </c>
      <c r="D5619">
        <v>5</v>
      </c>
      <c r="E5619">
        <v>0</v>
      </c>
      <c r="F5619">
        <v>0</v>
      </c>
      <c r="H5619" t="s">
        <v>103</v>
      </c>
      <c r="I5619">
        <f t="shared" si="264"/>
        <v>0</v>
      </c>
      <c r="J5619">
        <f t="shared" si="265"/>
        <v>0</v>
      </c>
      <c r="L5619" t="str">
        <f t="shared" si="263"/>
        <v>4680WEST STOWE</v>
      </c>
      <c r="M5619" t="s">
        <v>6067</v>
      </c>
    </row>
    <row r="5620" spans="1:13">
      <c r="A5620" t="s">
        <v>6493</v>
      </c>
      <c r="B5620" t="s">
        <v>6534</v>
      </c>
      <c r="C5620" t="s">
        <v>111</v>
      </c>
      <c r="D5620">
        <v>5</v>
      </c>
      <c r="E5620">
        <v>0</v>
      </c>
      <c r="F5620">
        <v>0</v>
      </c>
      <c r="H5620" t="s">
        <v>103</v>
      </c>
      <c r="I5620">
        <f t="shared" si="264"/>
        <v>0</v>
      </c>
      <c r="J5620">
        <f t="shared" si="265"/>
        <v>0</v>
      </c>
      <c r="L5620" t="str">
        <f t="shared" si="263"/>
        <v>4680WOODERSON</v>
      </c>
      <c r="M5620" t="s">
        <v>6067</v>
      </c>
    </row>
    <row r="5621" spans="1:13">
      <c r="A5621" t="s">
        <v>6493</v>
      </c>
      <c r="B5621" t="s">
        <v>6535</v>
      </c>
      <c r="C5621" t="s">
        <v>111</v>
      </c>
      <c r="D5621">
        <v>5</v>
      </c>
      <c r="E5621">
        <v>0</v>
      </c>
      <c r="F5621">
        <v>0</v>
      </c>
      <c r="H5621" t="s">
        <v>103</v>
      </c>
      <c r="I5621">
        <f t="shared" si="264"/>
        <v>0</v>
      </c>
      <c r="J5621">
        <f t="shared" si="265"/>
        <v>0</v>
      </c>
      <c r="L5621" t="str">
        <f t="shared" si="263"/>
        <v>4680WURDONG HEIGHTS</v>
      </c>
      <c r="M5621" t="s">
        <v>6067</v>
      </c>
    </row>
    <row r="5622" spans="1:13">
      <c r="A5622" t="s">
        <v>6536</v>
      </c>
      <c r="B5622" t="s">
        <v>6537</v>
      </c>
      <c r="C5622" t="s">
        <v>111</v>
      </c>
      <c r="D5622">
        <v>4</v>
      </c>
      <c r="E5622">
        <v>0</v>
      </c>
      <c r="F5622">
        <v>0</v>
      </c>
      <c r="H5622" t="s">
        <v>103</v>
      </c>
      <c r="I5622">
        <f t="shared" si="264"/>
        <v>0</v>
      </c>
      <c r="J5622">
        <f t="shared" si="265"/>
        <v>0</v>
      </c>
      <c r="L5622" t="str">
        <f t="shared" si="263"/>
        <v>4678BOROREN</v>
      </c>
      <c r="M5622" t="s">
        <v>6067</v>
      </c>
    </row>
    <row r="5623" spans="1:13">
      <c r="A5623" t="s">
        <v>6536</v>
      </c>
      <c r="B5623" t="s">
        <v>6538</v>
      </c>
      <c r="C5623" t="s">
        <v>111</v>
      </c>
      <c r="D5623">
        <v>4</v>
      </c>
      <c r="E5623">
        <v>0</v>
      </c>
      <c r="F5623">
        <v>0</v>
      </c>
      <c r="H5623" t="s">
        <v>103</v>
      </c>
      <c r="I5623">
        <f t="shared" si="264"/>
        <v>0</v>
      </c>
      <c r="J5623">
        <f t="shared" si="265"/>
        <v>0</v>
      </c>
      <c r="L5623" t="str">
        <f t="shared" si="263"/>
        <v>4678FORESHORES</v>
      </c>
      <c r="M5623" t="s">
        <v>6067</v>
      </c>
    </row>
    <row r="5624" spans="1:13">
      <c r="A5624" t="s">
        <v>6536</v>
      </c>
      <c r="B5624" t="s">
        <v>6539</v>
      </c>
      <c r="C5624" t="s">
        <v>111</v>
      </c>
      <c r="D5624">
        <v>4</v>
      </c>
      <c r="E5624">
        <v>0</v>
      </c>
      <c r="F5624">
        <v>0</v>
      </c>
      <c r="H5624" t="s">
        <v>103</v>
      </c>
      <c r="I5624">
        <f t="shared" si="264"/>
        <v>0</v>
      </c>
      <c r="J5624">
        <f t="shared" si="265"/>
        <v>0</v>
      </c>
      <c r="L5624" t="str">
        <f t="shared" si="263"/>
        <v>4678RODDS BAY</v>
      </c>
      <c r="M5624" t="s">
        <v>6067</v>
      </c>
    </row>
    <row r="5625" spans="1:13">
      <c r="A5625" t="s">
        <v>6536</v>
      </c>
      <c r="B5625" t="s">
        <v>6540</v>
      </c>
      <c r="C5625" t="s">
        <v>111</v>
      </c>
      <c r="D5625">
        <v>4</v>
      </c>
      <c r="E5625">
        <v>0</v>
      </c>
      <c r="F5625">
        <v>0</v>
      </c>
      <c r="H5625" t="s">
        <v>103</v>
      </c>
      <c r="I5625">
        <f t="shared" si="264"/>
        <v>0</v>
      </c>
      <c r="J5625">
        <f t="shared" si="265"/>
        <v>0</v>
      </c>
      <c r="L5625" t="str">
        <f t="shared" si="263"/>
        <v>4678TURKEY BEACH</v>
      </c>
      <c r="M5625" t="s">
        <v>6067</v>
      </c>
    </row>
    <row r="5626" spans="1:13">
      <c r="A5626" t="s">
        <v>6541</v>
      </c>
      <c r="B5626" t="s">
        <v>6542</v>
      </c>
      <c r="C5626" t="s">
        <v>111</v>
      </c>
      <c r="D5626">
        <v>4</v>
      </c>
      <c r="E5626">
        <v>0</v>
      </c>
      <c r="F5626">
        <v>0</v>
      </c>
      <c r="H5626" t="s">
        <v>103</v>
      </c>
      <c r="I5626">
        <f t="shared" si="264"/>
        <v>0</v>
      </c>
      <c r="J5626">
        <f t="shared" si="265"/>
        <v>0</v>
      </c>
      <c r="L5626" t="str">
        <f t="shared" si="263"/>
        <v>4677AGNES WATER</v>
      </c>
      <c r="M5626" t="s">
        <v>6067</v>
      </c>
    </row>
    <row r="5627" spans="1:13">
      <c r="A5627" t="s">
        <v>6541</v>
      </c>
      <c r="B5627" t="s">
        <v>6543</v>
      </c>
      <c r="C5627" t="s">
        <v>111</v>
      </c>
      <c r="D5627">
        <v>4</v>
      </c>
      <c r="E5627">
        <v>0</v>
      </c>
      <c r="F5627">
        <v>0</v>
      </c>
      <c r="H5627" t="s">
        <v>103</v>
      </c>
      <c r="I5627">
        <f t="shared" si="264"/>
        <v>0</v>
      </c>
      <c r="J5627">
        <f t="shared" si="265"/>
        <v>0</v>
      </c>
      <c r="L5627" t="str">
        <f t="shared" si="263"/>
        <v>4677CAPTAIN CREEK</v>
      </c>
      <c r="M5627" t="s">
        <v>6067</v>
      </c>
    </row>
    <row r="5628" spans="1:13">
      <c r="A5628" t="s">
        <v>6541</v>
      </c>
      <c r="B5628" t="s">
        <v>6544</v>
      </c>
      <c r="C5628" t="s">
        <v>111</v>
      </c>
      <c r="D5628">
        <v>4</v>
      </c>
      <c r="E5628">
        <v>0</v>
      </c>
      <c r="F5628">
        <v>0</v>
      </c>
      <c r="H5628" t="s">
        <v>103</v>
      </c>
      <c r="I5628">
        <f t="shared" si="264"/>
        <v>0</v>
      </c>
      <c r="J5628">
        <f t="shared" si="265"/>
        <v>0</v>
      </c>
      <c r="L5628" t="str">
        <f t="shared" si="263"/>
        <v>4677COLOSSEUM</v>
      </c>
      <c r="M5628" t="s">
        <v>6067</v>
      </c>
    </row>
    <row r="5629" spans="1:13">
      <c r="A5629" t="s">
        <v>6541</v>
      </c>
      <c r="B5629" t="s">
        <v>6545</v>
      </c>
      <c r="C5629" t="s">
        <v>111</v>
      </c>
      <c r="D5629">
        <v>4</v>
      </c>
      <c r="E5629">
        <v>0</v>
      </c>
      <c r="F5629">
        <v>0</v>
      </c>
      <c r="H5629" t="s">
        <v>103</v>
      </c>
      <c r="I5629">
        <f t="shared" si="264"/>
        <v>0</v>
      </c>
      <c r="J5629">
        <f t="shared" si="265"/>
        <v>0</v>
      </c>
      <c r="L5629" t="str">
        <f t="shared" si="263"/>
        <v>4677EURIMBULA</v>
      </c>
      <c r="M5629" t="s">
        <v>6067</v>
      </c>
    </row>
    <row r="5630" spans="1:13">
      <c r="A5630" t="s">
        <v>6541</v>
      </c>
      <c r="B5630" t="s">
        <v>6546</v>
      </c>
      <c r="C5630" t="s">
        <v>111</v>
      </c>
      <c r="D5630">
        <v>4</v>
      </c>
      <c r="E5630">
        <v>0</v>
      </c>
      <c r="F5630">
        <v>0</v>
      </c>
      <c r="H5630" t="s">
        <v>103</v>
      </c>
      <c r="I5630">
        <f t="shared" si="264"/>
        <v>0</v>
      </c>
      <c r="J5630">
        <f t="shared" si="265"/>
        <v>0</v>
      </c>
      <c r="L5630" t="str">
        <f t="shared" si="263"/>
        <v>4677MIRIAM VALE</v>
      </c>
      <c r="M5630" t="s">
        <v>6067</v>
      </c>
    </row>
    <row r="5631" spans="1:13">
      <c r="A5631" t="s">
        <v>6541</v>
      </c>
      <c r="B5631" t="s">
        <v>6547</v>
      </c>
      <c r="C5631" t="s">
        <v>111</v>
      </c>
      <c r="D5631">
        <v>4</v>
      </c>
      <c r="E5631">
        <v>0</v>
      </c>
      <c r="F5631">
        <v>0</v>
      </c>
      <c r="H5631" t="s">
        <v>103</v>
      </c>
      <c r="I5631">
        <f t="shared" si="264"/>
        <v>0</v>
      </c>
      <c r="J5631">
        <f t="shared" si="265"/>
        <v>0</v>
      </c>
      <c r="L5631" t="str">
        <f t="shared" si="263"/>
        <v>4677MOUNT TOM</v>
      </c>
      <c r="M5631" t="s">
        <v>6067</v>
      </c>
    </row>
    <row r="5632" spans="1:13">
      <c r="A5632" t="s">
        <v>6541</v>
      </c>
      <c r="B5632" t="s">
        <v>267</v>
      </c>
      <c r="C5632" t="s">
        <v>111</v>
      </c>
      <c r="D5632">
        <v>4</v>
      </c>
      <c r="E5632">
        <v>0</v>
      </c>
      <c r="F5632">
        <v>0</v>
      </c>
      <c r="H5632" t="s">
        <v>103</v>
      </c>
      <c r="I5632">
        <f t="shared" si="264"/>
        <v>0</v>
      </c>
      <c r="J5632">
        <f t="shared" si="265"/>
        <v>0</v>
      </c>
      <c r="L5632" t="str">
        <f t="shared" si="263"/>
        <v>4677ROUND HILL</v>
      </c>
      <c r="M5632" t="s">
        <v>6067</v>
      </c>
    </row>
    <row r="5633" spans="1:13">
      <c r="A5633" t="s">
        <v>6541</v>
      </c>
      <c r="B5633" t="s">
        <v>6548</v>
      </c>
      <c r="C5633" t="s">
        <v>111</v>
      </c>
      <c r="D5633">
        <v>3</v>
      </c>
      <c r="E5633">
        <v>0</v>
      </c>
      <c r="F5633">
        <v>0</v>
      </c>
      <c r="H5633" t="s">
        <v>103</v>
      </c>
      <c r="I5633">
        <f t="shared" si="264"/>
        <v>0</v>
      </c>
      <c r="J5633">
        <f t="shared" si="265"/>
        <v>0</v>
      </c>
      <c r="L5633" t="str">
        <f t="shared" si="263"/>
        <v>4677SEVENTEEN SEVENTY</v>
      </c>
      <c r="M5633" t="s">
        <v>6067</v>
      </c>
    </row>
    <row r="5634" spans="1:13">
      <c r="A5634" t="s">
        <v>6549</v>
      </c>
      <c r="B5634" t="s">
        <v>6550</v>
      </c>
      <c r="C5634" t="s">
        <v>111</v>
      </c>
      <c r="D5634">
        <v>4</v>
      </c>
      <c r="E5634">
        <v>0</v>
      </c>
      <c r="F5634">
        <v>0</v>
      </c>
      <c r="H5634" t="s">
        <v>103</v>
      </c>
      <c r="I5634">
        <f t="shared" si="264"/>
        <v>0</v>
      </c>
      <c r="J5634">
        <f t="shared" si="265"/>
        <v>0</v>
      </c>
      <c r="L5634" t="str">
        <f t="shared" ref="L5634:L5697" si="266">CONCATENATE(A5634,B5634)</f>
        <v>4676GINDORAN</v>
      </c>
      <c r="M5634" t="s">
        <v>6067</v>
      </c>
    </row>
    <row r="5635" spans="1:13">
      <c r="A5635" t="s">
        <v>6549</v>
      </c>
      <c r="B5635" t="s">
        <v>6551</v>
      </c>
      <c r="C5635" t="s">
        <v>111</v>
      </c>
      <c r="D5635">
        <v>4</v>
      </c>
      <c r="E5635">
        <v>0</v>
      </c>
      <c r="F5635">
        <v>0</v>
      </c>
      <c r="H5635" t="s">
        <v>103</v>
      </c>
      <c r="I5635">
        <f t="shared" si="264"/>
        <v>0</v>
      </c>
      <c r="J5635">
        <f t="shared" si="265"/>
        <v>0</v>
      </c>
      <c r="L5635" t="str">
        <f t="shared" si="266"/>
        <v>4676LOWMEAD</v>
      </c>
      <c r="M5635" t="s">
        <v>6067</v>
      </c>
    </row>
    <row r="5636" spans="1:13">
      <c r="A5636" t="s">
        <v>6552</v>
      </c>
      <c r="B5636" t="s">
        <v>6553</v>
      </c>
      <c r="C5636" t="s">
        <v>111</v>
      </c>
      <c r="D5636">
        <v>4</v>
      </c>
      <c r="E5636">
        <v>0</v>
      </c>
      <c r="F5636">
        <v>0</v>
      </c>
      <c r="H5636" t="s">
        <v>103</v>
      </c>
      <c r="I5636">
        <f t="shared" si="264"/>
        <v>0</v>
      </c>
      <c r="J5636">
        <f t="shared" si="265"/>
        <v>0</v>
      </c>
      <c r="L5636" t="str">
        <f t="shared" si="266"/>
        <v>4674BAFFLE CREEK</v>
      </c>
      <c r="M5636" t="s">
        <v>6067</v>
      </c>
    </row>
    <row r="5637" spans="1:13">
      <c r="A5637" t="s">
        <v>6552</v>
      </c>
      <c r="B5637" t="s">
        <v>6554</v>
      </c>
      <c r="C5637" t="s">
        <v>111</v>
      </c>
      <c r="D5637">
        <v>4</v>
      </c>
      <c r="E5637">
        <v>0</v>
      </c>
      <c r="F5637">
        <v>0</v>
      </c>
      <c r="H5637" t="s">
        <v>103</v>
      </c>
      <c r="I5637">
        <f t="shared" si="264"/>
        <v>0</v>
      </c>
      <c r="J5637">
        <f t="shared" si="265"/>
        <v>0</v>
      </c>
      <c r="L5637" t="str">
        <f t="shared" si="266"/>
        <v>4674BERAJONDO</v>
      </c>
      <c r="M5637" t="s">
        <v>6067</v>
      </c>
    </row>
    <row r="5638" spans="1:13">
      <c r="A5638" t="s">
        <v>6552</v>
      </c>
      <c r="B5638" t="s">
        <v>4358</v>
      </c>
      <c r="C5638" t="s">
        <v>111</v>
      </c>
      <c r="D5638">
        <v>4</v>
      </c>
      <c r="E5638">
        <v>0</v>
      </c>
      <c r="F5638">
        <v>0</v>
      </c>
      <c r="H5638" t="s">
        <v>103</v>
      </c>
      <c r="I5638">
        <f t="shared" si="264"/>
        <v>0</v>
      </c>
      <c r="J5638">
        <f t="shared" si="265"/>
        <v>0</v>
      </c>
      <c r="L5638" t="str">
        <f t="shared" si="266"/>
        <v>4674DEEPWATER</v>
      </c>
      <c r="M5638" t="s">
        <v>6067</v>
      </c>
    </row>
    <row r="5639" spans="1:13">
      <c r="A5639" t="s">
        <v>6552</v>
      </c>
      <c r="B5639" t="s">
        <v>6555</v>
      </c>
      <c r="C5639" t="s">
        <v>111</v>
      </c>
      <c r="D5639">
        <v>4</v>
      </c>
      <c r="E5639">
        <v>0</v>
      </c>
      <c r="F5639">
        <v>0</v>
      </c>
      <c r="H5639" t="s">
        <v>103</v>
      </c>
      <c r="I5639">
        <f t="shared" si="264"/>
        <v>0</v>
      </c>
      <c r="J5639">
        <f t="shared" si="265"/>
        <v>0</v>
      </c>
      <c r="L5639" t="str">
        <f t="shared" si="266"/>
        <v>4674EULEILAH</v>
      </c>
      <c r="M5639" t="s">
        <v>6067</v>
      </c>
    </row>
    <row r="5640" spans="1:13">
      <c r="A5640" t="s">
        <v>6552</v>
      </c>
      <c r="B5640" t="s">
        <v>6556</v>
      </c>
      <c r="C5640" t="s">
        <v>111</v>
      </c>
      <c r="D5640">
        <v>4</v>
      </c>
      <c r="E5640">
        <v>0</v>
      </c>
      <c r="F5640">
        <v>0</v>
      </c>
      <c r="H5640" t="s">
        <v>103</v>
      </c>
      <c r="I5640">
        <f t="shared" si="264"/>
        <v>0</v>
      </c>
      <c r="J5640">
        <f t="shared" si="265"/>
        <v>0</v>
      </c>
      <c r="L5640" t="str">
        <f t="shared" si="266"/>
        <v>4674MOUNT MARIA</v>
      </c>
      <c r="M5640" t="s">
        <v>6067</v>
      </c>
    </row>
    <row r="5641" spans="1:13">
      <c r="A5641" t="s">
        <v>6552</v>
      </c>
      <c r="B5641" t="s">
        <v>6557</v>
      </c>
      <c r="C5641" t="s">
        <v>111</v>
      </c>
      <c r="D5641">
        <v>4</v>
      </c>
      <c r="E5641">
        <v>0</v>
      </c>
      <c r="F5641">
        <v>0</v>
      </c>
      <c r="H5641" t="s">
        <v>103</v>
      </c>
      <c r="I5641">
        <f t="shared" ref="I5641:I5704" si="267">IF(ISERROR(VLOOKUP(A5641,SelPostCode,1,FALSE)),0,1)</f>
        <v>0</v>
      </c>
      <c r="J5641">
        <f t="shared" ref="J5641:J5704" si="268">IF(I5641=0,0,IF(ISERROR(VLOOKUP(B5641,SelSuburb,1,FALSE)),0,1))</f>
        <v>0</v>
      </c>
      <c r="L5641" t="str">
        <f t="shared" si="266"/>
        <v>4674OYSTER CREEK</v>
      </c>
      <c r="M5641" t="s">
        <v>6067</v>
      </c>
    </row>
    <row r="5642" spans="1:13">
      <c r="A5642" t="s">
        <v>6552</v>
      </c>
      <c r="B5642" t="s">
        <v>4055</v>
      </c>
      <c r="C5642" t="s">
        <v>111</v>
      </c>
      <c r="D5642">
        <v>4</v>
      </c>
      <c r="E5642">
        <v>0</v>
      </c>
      <c r="F5642">
        <v>0</v>
      </c>
      <c r="H5642" t="s">
        <v>103</v>
      </c>
      <c r="I5642">
        <f t="shared" si="267"/>
        <v>0</v>
      </c>
      <c r="J5642">
        <f t="shared" si="268"/>
        <v>0</v>
      </c>
      <c r="L5642" t="str">
        <f t="shared" si="266"/>
        <v>4674ROSEDALE</v>
      </c>
      <c r="M5642" t="s">
        <v>6067</v>
      </c>
    </row>
    <row r="5643" spans="1:13">
      <c r="A5643" t="s">
        <v>6552</v>
      </c>
      <c r="B5643" t="s">
        <v>6558</v>
      </c>
      <c r="C5643" t="s">
        <v>111</v>
      </c>
      <c r="D5643">
        <v>4</v>
      </c>
      <c r="E5643">
        <v>0</v>
      </c>
      <c r="F5643">
        <v>0</v>
      </c>
      <c r="H5643" t="s">
        <v>103</v>
      </c>
      <c r="I5643">
        <f t="shared" si="267"/>
        <v>0</v>
      </c>
      <c r="J5643">
        <f t="shared" si="268"/>
        <v>0</v>
      </c>
      <c r="L5643" t="str">
        <f t="shared" si="266"/>
        <v>4674RULES BEACH</v>
      </c>
      <c r="M5643" t="s">
        <v>6067</v>
      </c>
    </row>
    <row r="5644" spans="1:13">
      <c r="A5644" t="s">
        <v>6552</v>
      </c>
      <c r="B5644" t="s">
        <v>4544</v>
      </c>
      <c r="C5644" t="s">
        <v>111</v>
      </c>
      <c r="D5644">
        <v>4</v>
      </c>
      <c r="E5644">
        <v>0</v>
      </c>
      <c r="F5644">
        <v>0</v>
      </c>
      <c r="H5644" t="s">
        <v>103</v>
      </c>
      <c r="I5644">
        <f t="shared" si="267"/>
        <v>0</v>
      </c>
      <c r="J5644">
        <f t="shared" si="268"/>
        <v>0</v>
      </c>
      <c r="L5644" t="str">
        <f t="shared" si="266"/>
        <v>4674TAUNTON</v>
      </c>
      <c r="M5644" t="s">
        <v>6067</v>
      </c>
    </row>
    <row r="5645" spans="1:13">
      <c r="A5645" t="s">
        <v>6559</v>
      </c>
      <c r="B5645" t="s">
        <v>6560</v>
      </c>
      <c r="C5645" t="s">
        <v>111</v>
      </c>
      <c r="D5645">
        <v>4</v>
      </c>
      <c r="E5645">
        <v>0</v>
      </c>
      <c r="F5645">
        <v>0</v>
      </c>
      <c r="H5645" t="s">
        <v>103</v>
      </c>
      <c r="I5645">
        <f t="shared" si="267"/>
        <v>0</v>
      </c>
      <c r="J5645">
        <f t="shared" si="268"/>
        <v>0</v>
      </c>
      <c r="L5645" t="str">
        <f t="shared" si="266"/>
        <v>4673LITTABELLA</v>
      </c>
      <c r="M5645" t="s">
        <v>6561</v>
      </c>
    </row>
    <row r="5646" spans="1:13">
      <c r="A5646" t="s">
        <v>6559</v>
      </c>
      <c r="B5646" t="s">
        <v>6562</v>
      </c>
      <c r="C5646" t="s">
        <v>111</v>
      </c>
      <c r="D5646">
        <v>4</v>
      </c>
      <c r="E5646">
        <v>0</v>
      </c>
      <c r="F5646">
        <v>0</v>
      </c>
      <c r="H5646" t="s">
        <v>103</v>
      </c>
      <c r="I5646">
        <f t="shared" si="267"/>
        <v>0</v>
      </c>
      <c r="J5646">
        <f t="shared" si="268"/>
        <v>0</v>
      </c>
      <c r="L5646" t="str">
        <f t="shared" si="266"/>
        <v>4673MIARA</v>
      </c>
      <c r="M5646" t="s">
        <v>6561</v>
      </c>
    </row>
    <row r="5647" spans="1:13">
      <c r="A5647" t="s">
        <v>6559</v>
      </c>
      <c r="B5647" t="s">
        <v>905</v>
      </c>
      <c r="C5647" t="s">
        <v>111</v>
      </c>
      <c r="D5647">
        <v>4</v>
      </c>
      <c r="E5647">
        <v>0</v>
      </c>
      <c r="F5647">
        <v>0</v>
      </c>
      <c r="H5647" t="s">
        <v>103</v>
      </c>
      <c r="I5647">
        <f t="shared" si="267"/>
        <v>0</v>
      </c>
      <c r="J5647">
        <f t="shared" si="268"/>
        <v>0</v>
      </c>
      <c r="L5647" t="str">
        <f t="shared" si="266"/>
        <v>4673WATERLOO</v>
      </c>
      <c r="M5647" t="s">
        <v>6561</v>
      </c>
    </row>
    <row r="5648" spans="1:13">
      <c r="A5648" t="s">
        <v>6559</v>
      </c>
      <c r="B5648" t="s">
        <v>6563</v>
      </c>
      <c r="C5648" t="s">
        <v>111</v>
      </c>
      <c r="D5648">
        <v>4</v>
      </c>
      <c r="E5648">
        <v>0</v>
      </c>
      <c r="F5648">
        <v>0</v>
      </c>
      <c r="H5648" t="s">
        <v>103</v>
      </c>
      <c r="I5648">
        <f t="shared" si="267"/>
        <v>0</v>
      </c>
      <c r="J5648">
        <f t="shared" si="268"/>
        <v>0</v>
      </c>
      <c r="L5648" t="str">
        <f t="shared" si="266"/>
        <v>4673YANDARAN</v>
      </c>
      <c r="M5648" t="s">
        <v>6561</v>
      </c>
    </row>
    <row r="5649" spans="1:13">
      <c r="A5649" t="s">
        <v>6564</v>
      </c>
      <c r="B5649" t="s">
        <v>6565</v>
      </c>
      <c r="C5649" t="s">
        <v>111</v>
      </c>
      <c r="D5649">
        <v>4</v>
      </c>
      <c r="E5649">
        <v>0</v>
      </c>
      <c r="F5649">
        <v>0</v>
      </c>
      <c r="H5649" t="s">
        <v>103</v>
      </c>
      <c r="I5649">
        <f t="shared" si="267"/>
        <v>0</v>
      </c>
      <c r="J5649">
        <f t="shared" si="268"/>
        <v>0</v>
      </c>
      <c r="L5649" t="str">
        <f t="shared" si="266"/>
        <v>4671BOOLBOONDA</v>
      </c>
      <c r="M5649" t="s">
        <v>6561</v>
      </c>
    </row>
    <row r="5650" spans="1:13">
      <c r="A5650" t="s">
        <v>6564</v>
      </c>
      <c r="B5650" t="s">
        <v>6566</v>
      </c>
      <c r="C5650" t="s">
        <v>111</v>
      </c>
      <c r="D5650">
        <v>4</v>
      </c>
      <c r="E5650">
        <v>0</v>
      </c>
      <c r="F5650">
        <v>0</v>
      </c>
      <c r="H5650" t="s">
        <v>103</v>
      </c>
      <c r="I5650">
        <f t="shared" si="267"/>
        <v>0</v>
      </c>
      <c r="J5650">
        <f t="shared" si="268"/>
        <v>0</v>
      </c>
      <c r="L5650" t="str">
        <f t="shared" si="266"/>
        <v>4671BOOYAL</v>
      </c>
      <c r="M5650" t="s">
        <v>6561</v>
      </c>
    </row>
    <row r="5651" spans="1:13">
      <c r="A5651" t="s">
        <v>6564</v>
      </c>
      <c r="B5651" t="s">
        <v>6567</v>
      </c>
      <c r="C5651" t="s">
        <v>111</v>
      </c>
      <c r="D5651">
        <v>4</v>
      </c>
      <c r="E5651">
        <v>0</v>
      </c>
      <c r="F5651">
        <v>0</v>
      </c>
      <c r="H5651" t="s">
        <v>103</v>
      </c>
      <c r="I5651">
        <f t="shared" si="267"/>
        <v>0</v>
      </c>
      <c r="J5651">
        <f t="shared" si="268"/>
        <v>0</v>
      </c>
      <c r="L5651" t="str">
        <f t="shared" si="266"/>
        <v>4671BULLYARD</v>
      </c>
      <c r="M5651" t="s">
        <v>6561</v>
      </c>
    </row>
    <row r="5652" spans="1:13">
      <c r="A5652" t="s">
        <v>6564</v>
      </c>
      <c r="B5652" t="s">
        <v>6568</v>
      </c>
      <c r="C5652" t="s">
        <v>111</v>
      </c>
      <c r="D5652">
        <v>4</v>
      </c>
      <c r="E5652">
        <v>0</v>
      </c>
      <c r="F5652">
        <v>0</v>
      </c>
      <c r="H5652" t="s">
        <v>103</v>
      </c>
      <c r="I5652">
        <f t="shared" si="267"/>
        <v>0</v>
      </c>
      <c r="J5652">
        <f t="shared" si="268"/>
        <v>0</v>
      </c>
      <c r="L5652" t="str">
        <f t="shared" si="266"/>
        <v>4671BUNGADOO</v>
      </c>
      <c r="M5652" t="s">
        <v>6561</v>
      </c>
    </row>
    <row r="5653" spans="1:13">
      <c r="A5653" t="s">
        <v>6564</v>
      </c>
      <c r="B5653" t="s">
        <v>6569</v>
      </c>
      <c r="C5653" t="s">
        <v>111</v>
      </c>
      <c r="D5653">
        <v>4</v>
      </c>
      <c r="E5653">
        <v>0</v>
      </c>
      <c r="F5653">
        <v>0</v>
      </c>
      <c r="H5653" t="s">
        <v>103</v>
      </c>
      <c r="I5653">
        <f t="shared" si="267"/>
        <v>0</v>
      </c>
      <c r="J5653">
        <f t="shared" si="268"/>
        <v>0</v>
      </c>
      <c r="L5653" t="str">
        <f t="shared" si="266"/>
        <v>4671DALYSFORD</v>
      </c>
      <c r="M5653" t="s">
        <v>6561</v>
      </c>
    </row>
    <row r="5654" spans="1:13">
      <c r="A5654" t="s">
        <v>6564</v>
      </c>
      <c r="B5654" t="s">
        <v>6570</v>
      </c>
      <c r="C5654" t="s">
        <v>111</v>
      </c>
      <c r="D5654">
        <v>4</v>
      </c>
      <c r="E5654">
        <v>0</v>
      </c>
      <c r="F5654">
        <v>0</v>
      </c>
      <c r="H5654" t="s">
        <v>103</v>
      </c>
      <c r="I5654">
        <f t="shared" si="267"/>
        <v>0</v>
      </c>
      <c r="J5654">
        <f t="shared" si="268"/>
        <v>0</v>
      </c>
      <c r="L5654" t="str">
        <f t="shared" si="266"/>
        <v>4671DAMASCUS</v>
      </c>
      <c r="M5654" t="s">
        <v>6561</v>
      </c>
    </row>
    <row r="5655" spans="1:13">
      <c r="A5655" t="s">
        <v>6564</v>
      </c>
      <c r="B5655" t="s">
        <v>6571</v>
      </c>
      <c r="C5655" t="s">
        <v>111</v>
      </c>
      <c r="D5655">
        <v>4</v>
      </c>
      <c r="E5655">
        <v>0</v>
      </c>
      <c r="F5655">
        <v>0</v>
      </c>
      <c r="H5655" t="s">
        <v>103</v>
      </c>
      <c r="I5655">
        <f t="shared" si="267"/>
        <v>0</v>
      </c>
      <c r="J5655">
        <f t="shared" si="268"/>
        <v>0</v>
      </c>
      <c r="L5655" t="str">
        <f t="shared" si="266"/>
        <v>4671DELAN</v>
      </c>
      <c r="M5655" t="s">
        <v>6561</v>
      </c>
    </row>
    <row r="5656" spans="1:13">
      <c r="A5656" t="s">
        <v>6564</v>
      </c>
      <c r="B5656" t="s">
        <v>6572</v>
      </c>
      <c r="C5656" t="s">
        <v>111</v>
      </c>
      <c r="D5656">
        <v>4</v>
      </c>
      <c r="E5656">
        <v>0</v>
      </c>
      <c r="F5656">
        <v>0</v>
      </c>
      <c r="H5656" t="s">
        <v>103</v>
      </c>
      <c r="I5656">
        <f t="shared" si="267"/>
        <v>0</v>
      </c>
      <c r="J5656">
        <f t="shared" si="268"/>
        <v>0</v>
      </c>
      <c r="L5656" t="str">
        <f t="shared" si="266"/>
        <v>4671DOUGHBOY</v>
      </c>
      <c r="M5656" t="s">
        <v>6561</v>
      </c>
    </row>
    <row r="5657" spans="1:13">
      <c r="A5657" t="s">
        <v>6564</v>
      </c>
      <c r="B5657" t="s">
        <v>6573</v>
      </c>
      <c r="C5657" t="s">
        <v>111</v>
      </c>
      <c r="D5657">
        <v>4</v>
      </c>
      <c r="E5657">
        <v>0</v>
      </c>
      <c r="F5657">
        <v>0</v>
      </c>
      <c r="H5657" t="s">
        <v>103</v>
      </c>
      <c r="I5657">
        <f t="shared" si="267"/>
        <v>0</v>
      </c>
      <c r="J5657">
        <f t="shared" si="268"/>
        <v>0</v>
      </c>
      <c r="L5657" t="str">
        <f t="shared" si="266"/>
        <v>4671DRINAN</v>
      </c>
      <c r="M5657" t="s">
        <v>6561</v>
      </c>
    </row>
    <row r="5658" spans="1:13">
      <c r="A5658" t="s">
        <v>6564</v>
      </c>
      <c r="B5658" t="s">
        <v>6574</v>
      </c>
      <c r="C5658" t="s">
        <v>111</v>
      </c>
      <c r="D5658">
        <v>4</v>
      </c>
      <c r="E5658">
        <v>0</v>
      </c>
      <c r="F5658">
        <v>0</v>
      </c>
      <c r="H5658" t="s">
        <v>103</v>
      </c>
      <c r="I5658">
        <f t="shared" si="267"/>
        <v>0</v>
      </c>
      <c r="J5658">
        <f t="shared" si="268"/>
        <v>0</v>
      </c>
      <c r="L5658" t="str">
        <f t="shared" si="266"/>
        <v>4671DUINGAL</v>
      </c>
      <c r="M5658" t="s">
        <v>6561</v>
      </c>
    </row>
    <row r="5659" spans="1:13">
      <c r="A5659" t="s">
        <v>6564</v>
      </c>
      <c r="B5659" t="s">
        <v>6575</v>
      </c>
      <c r="C5659" t="s">
        <v>111</v>
      </c>
      <c r="D5659">
        <v>4</v>
      </c>
      <c r="E5659">
        <v>0</v>
      </c>
      <c r="F5659">
        <v>0</v>
      </c>
      <c r="H5659" t="s">
        <v>103</v>
      </c>
      <c r="I5659">
        <f t="shared" si="267"/>
        <v>0</v>
      </c>
      <c r="J5659">
        <f t="shared" si="268"/>
        <v>0</v>
      </c>
      <c r="L5659" t="str">
        <f t="shared" si="266"/>
        <v>4671GAETA</v>
      </c>
      <c r="M5659" t="s">
        <v>6561</v>
      </c>
    </row>
    <row r="5660" spans="1:13">
      <c r="A5660" t="s">
        <v>6564</v>
      </c>
      <c r="B5660" t="s">
        <v>6576</v>
      </c>
      <c r="C5660" t="s">
        <v>111</v>
      </c>
      <c r="D5660">
        <v>4</v>
      </c>
      <c r="E5660">
        <v>0</v>
      </c>
      <c r="F5660">
        <v>0</v>
      </c>
      <c r="H5660" t="s">
        <v>103</v>
      </c>
      <c r="I5660">
        <f t="shared" si="267"/>
        <v>0</v>
      </c>
      <c r="J5660">
        <f t="shared" si="268"/>
        <v>0</v>
      </c>
      <c r="L5660" t="str">
        <f t="shared" si="266"/>
        <v>4671GIN GIN</v>
      </c>
      <c r="M5660" t="s">
        <v>6561</v>
      </c>
    </row>
    <row r="5661" spans="1:13">
      <c r="A5661" t="s">
        <v>6564</v>
      </c>
      <c r="B5661" t="s">
        <v>6577</v>
      </c>
      <c r="C5661" t="s">
        <v>111</v>
      </c>
      <c r="D5661">
        <v>4</v>
      </c>
      <c r="E5661">
        <v>0</v>
      </c>
      <c r="F5661">
        <v>0</v>
      </c>
      <c r="H5661" t="s">
        <v>103</v>
      </c>
      <c r="I5661">
        <f t="shared" si="267"/>
        <v>0</v>
      </c>
      <c r="J5661">
        <f t="shared" si="268"/>
        <v>0</v>
      </c>
      <c r="L5661" t="str">
        <f t="shared" si="266"/>
        <v>4671GOOD NIGHT</v>
      </c>
      <c r="M5661" t="s">
        <v>6561</v>
      </c>
    </row>
    <row r="5662" spans="1:13">
      <c r="A5662" t="s">
        <v>6564</v>
      </c>
      <c r="B5662" t="s">
        <v>6578</v>
      </c>
      <c r="C5662" t="s">
        <v>111</v>
      </c>
      <c r="D5662">
        <v>4</v>
      </c>
      <c r="E5662">
        <v>0</v>
      </c>
      <c r="F5662">
        <v>0</v>
      </c>
      <c r="H5662" t="s">
        <v>103</v>
      </c>
      <c r="I5662">
        <f t="shared" si="267"/>
        <v>0</v>
      </c>
      <c r="J5662">
        <f t="shared" si="268"/>
        <v>0</v>
      </c>
      <c r="L5662" t="str">
        <f t="shared" si="266"/>
        <v>4671HORSE CAMP</v>
      </c>
      <c r="M5662" t="s">
        <v>6561</v>
      </c>
    </row>
    <row r="5663" spans="1:13">
      <c r="A5663" t="s">
        <v>6564</v>
      </c>
      <c r="B5663" t="s">
        <v>6579</v>
      </c>
      <c r="C5663" t="s">
        <v>111</v>
      </c>
      <c r="D5663">
        <v>4</v>
      </c>
      <c r="E5663">
        <v>0</v>
      </c>
      <c r="F5663">
        <v>0</v>
      </c>
      <c r="H5663" t="s">
        <v>103</v>
      </c>
      <c r="I5663">
        <f t="shared" si="267"/>
        <v>0</v>
      </c>
      <c r="J5663">
        <f t="shared" si="268"/>
        <v>0</v>
      </c>
      <c r="L5663" t="str">
        <f t="shared" si="266"/>
        <v>4671KOLONGA</v>
      </c>
      <c r="M5663" t="s">
        <v>6561</v>
      </c>
    </row>
    <row r="5664" spans="1:13">
      <c r="A5664" t="s">
        <v>6564</v>
      </c>
      <c r="B5664" t="s">
        <v>6580</v>
      </c>
      <c r="C5664" t="s">
        <v>111</v>
      </c>
      <c r="D5664">
        <v>4</v>
      </c>
      <c r="E5664">
        <v>0</v>
      </c>
      <c r="F5664">
        <v>0</v>
      </c>
      <c r="H5664" t="s">
        <v>103</v>
      </c>
      <c r="I5664">
        <f t="shared" si="267"/>
        <v>0</v>
      </c>
      <c r="J5664">
        <f t="shared" si="268"/>
        <v>0</v>
      </c>
      <c r="L5664" t="str">
        <f t="shared" si="266"/>
        <v>4671LAKE MONDURAN</v>
      </c>
      <c r="M5664" t="s">
        <v>6561</v>
      </c>
    </row>
    <row r="5665" spans="1:13">
      <c r="A5665" t="s">
        <v>6564</v>
      </c>
      <c r="B5665" t="s">
        <v>6581</v>
      </c>
      <c r="C5665" t="s">
        <v>111</v>
      </c>
      <c r="D5665">
        <v>4</v>
      </c>
      <c r="E5665">
        <v>0</v>
      </c>
      <c r="F5665">
        <v>0</v>
      </c>
      <c r="H5665" t="s">
        <v>103</v>
      </c>
      <c r="I5665">
        <f t="shared" si="267"/>
        <v>0</v>
      </c>
      <c r="J5665">
        <f t="shared" si="268"/>
        <v>0</v>
      </c>
      <c r="L5665" t="str">
        <f t="shared" si="266"/>
        <v>4671MAROONDAN</v>
      </c>
      <c r="M5665" t="s">
        <v>6561</v>
      </c>
    </row>
    <row r="5666" spans="1:13">
      <c r="A5666" t="s">
        <v>6564</v>
      </c>
      <c r="B5666" t="s">
        <v>6582</v>
      </c>
      <c r="C5666" t="s">
        <v>111</v>
      </c>
      <c r="D5666">
        <v>4</v>
      </c>
      <c r="E5666">
        <v>0</v>
      </c>
      <c r="F5666">
        <v>0</v>
      </c>
      <c r="H5666" t="s">
        <v>103</v>
      </c>
      <c r="I5666">
        <f t="shared" si="267"/>
        <v>0</v>
      </c>
      <c r="J5666">
        <f t="shared" si="268"/>
        <v>0</v>
      </c>
      <c r="L5666" t="str">
        <f t="shared" si="266"/>
        <v>4671MCILWRAITH</v>
      </c>
      <c r="M5666" t="s">
        <v>6561</v>
      </c>
    </row>
    <row r="5667" spans="1:13">
      <c r="A5667" t="s">
        <v>6564</v>
      </c>
      <c r="B5667" t="s">
        <v>6583</v>
      </c>
      <c r="C5667" t="s">
        <v>111</v>
      </c>
      <c r="D5667">
        <v>4</v>
      </c>
      <c r="E5667">
        <v>0</v>
      </c>
      <c r="F5667">
        <v>0</v>
      </c>
      <c r="H5667" t="s">
        <v>103</v>
      </c>
      <c r="I5667">
        <f t="shared" si="267"/>
        <v>0</v>
      </c>
      <c r="J5667">
        <f t="shared" si="268"/>
        <v>0</v>
      </c>
      <c r="L5667" t="str">
        <f t="shared" si="266"/>
        <v>4671MOLANGUL</v>
      </c>
      <c r="M5667" t="s">
        <v>6561</v>
      </c>
    </row>
    <row r="5668" spans="1:13">
      <c r="A5668" t="s">
        <v>6564</v>
      </c>
      <c r="B5668" t="s">
        <v>6584</v>
      </c>
      <c r="C5668" t="s">
        <v>111</v>
      </c>
      <c r="D5668">
        <v>4</v>
      </c>
      <c r="E5668">
        <v>0</v>
      </c>
      <c r="F5668">
        <v>0</v>
      </c>
      <c r="H5668" t="s">
        <v>103</v>
      </c>
      <c r="I5668">
        <f t="shared" si="267"/>
        <v>0</v>
      </c>
      <c r="J5668">
        <f t="shared" si="268"/>
        <v>0</v>
      </c>
      <c r="L5668" t="str">
        <f t="shared" si="266"/>
        <v>4671MONDURAN</v>
      </c>
      <c r="M5668" t="s">
        <v>6561</v>
      </c>
    </row>
    <row r="5669" spans="1:13">
      <c r="A5669" t="s">
        <v>6564</v>
      </c>
      <c r="B5669" t="s">
        <v>6585</v>
      </c>
      <c r="C5669" t="s">
        <v>111</v>
      </c>
      <c r="D5669">
        <v>4</v>
      </c>
      <c r="E5669">
        <v>0</v>
      </c>
      <c r="F5669">
        <v>0</v>
      </c>
      <c r="H5669" t="s">
        <v>103</v>
      </c>
      <c r="I5669">
        <f t="shared" si="267"/>
        <v>0</v>
      </c>
      <c r="J5669">
        <f t="shared" si="268"/>
        <v>0</v>
      </c>
      <c r="L5669" t="str">
        <f t="shared" si="266"/>
        <v>4671MOOLBOOLAMAN</v>
      </c>
      <c r="M5669" t="s">
        <v>6561</v>
      </c>
    </row>
    <row r="5670" spans="1:13">
      <c r="A5670" t="s">
        <v>6564</v>
      </c>
      <c r="B5670" t="s">
        <v>6586</v>
      </c>
      <c r="C5670" t="s">
        <v>111</v>
      </c>
      <c r="D5670">
        <v>4</v>
      </c>
      <c r="E5670">
        <v>0</v>
      </c>
      <c r="F5670">
        <v>0</v>
      </c>
      <c r="H5670" t="s">
        <v>103</v>
      </c>
      <c r="I5670">
        <f t="shared" si="267"/>
        <v>0</v>
      </c>
      <c r="J5670">
        <f t="shared" si="268"/>
        <v>0</v>
      </c>
      <c r="L5670" t="str">
        <f t="shared" si="266"/>
        <v>4671MORGANVILLE</v>
      </c>
      <c r="M5670" t="s">
        <v>6561</v>
      </c>
    </row>
    <row r="5671" spans="1:13">
      <c r="A5671" t="s">
        <v>6564</v>
      </c>
      <c r="B5671" t="s">
        <v>6587</v>
      </c>
      <c r="C5671" t="s">
        <v>111</v>
      </c>
      <c r="D5671">
        <v>4</v>
      </c>
      <c r="E5671">
        <v>0</v>
      </c>
      <c r="F5671">
        <v>0</v>
      </c>
      <c r="H5671" t="s">
        <v>103</v>
      </c>
      <c r="I5671">
        <f t="shared" si="267"/>
        <v>0</v>
      </c>
      <c r="J5671">
        <f t="shared" si="268"/>
        <v>0</v>
      </c>
      <c r="L5671" t="str">
        <f t="shared" si="266"/>
        <v>4671MOUNT PERRY</v>
      </c>
      <c r="M5671" t="s">
        <v>6561</v>
      </c>
    </row>
    <row r="5672" spans="1:13">
      <c r="A5672" t="s">
        <v>6564</v>
      </c>
      <c r="B5672" t="s">
        <v>6588</v>
      </c>
      <c r="C5672" t="s">
        <v>111</v>
      </c>
      <c r="D5672">
        <v>4</v>
      </c>
      <c r="E5672">
        <v>0</v>
      </c>
      <c r="F5672">
        <v>0</v>
      </c>
      <c r="H5672" t="s">
        <v>103</v>
      </c>
      <c r="I5672">
        <f t="shared" si="267"/>
        <v>0</v>
      </c>
      <c r="J5672">
        <f t="shared" si="268"/>
        <v>0</v>
      </c>
      <c r="L5672" t="str">
        <f t="shared" si="266"/>
        <v>4671MUNGY</v>
      </c>
      <c r="M5672" t="s">
        <v>6561</v>
      </c>
    </row>
    <row r="5673" spans="1:13">
      <c r="A5673" t="s">
        <v>6564</v>
      </c>
      <c r="B5673" t="s">
        <v>6589</v>
      </c>
      <c r="C5673" t="s">
        <v>111</v>
      </c>
      <c r="D5673">
        <v>4</v>
      </c>
      <c r="E5673">
        <v>0</v>
      </c>
      <c r="F5673">
        <v>0</v>
      </c>
      <c r="H5673" t="s">
        <v>103</v>
      </c>
      <c r="I5673">
        <f t="shared" si="267"/>
        <v>0</v>
      </c>
      <c r="J5673">
        <f t="shared" si="268"/>
        <v>0</v>
      </c>
      <c r="L5673" t="str">
        <f t="shared" si="266"/>
        <v>4671NEARUM</v>
      </c>
      <c r="M5673" t="s">
        <v>6561</v>
      </c>
    </row>
    <row r="5674" spans="1:13">
      <c r="A5674" t="s">
        <v>6564</v>
      </c>
      <c r="B5674" t="s">
        <v>6590</v>
      </c>
      <c r="C5674" t="s">
        <v>111</v>
      </c>
      <c r="D5674">
        <v>4</v>
      </c>
      <c r="E5674">
        <v>0</v>
      </c>
      <c r="F5674">
        <v>0</v>
      </c>
      <c r="H5674" t="s">
        <v>103</v>
      </c>
      <c r="I5674">
        <f t="shared" si="267"/>
        <v>0</v>
      </c>
      <c r="J5674">
        <f t="shared" si="268"/>
        <v>0</v>
      </c>
      <c r="L5674" t="str">
        <f t="shared" si="266"/>
        <v>4671NEW MOONTA</v>
      </c>
      <c r="M5674" t="s">
        <v>6561</v>
      </c>
    </row>
    <row r="5675" spans="1:13">
      <c r="A5675" t="s">
        <v>6564</v>
      </c>
      <c r="B5675" t="s">
        <v>6591</v>
      </c>
      <c r="C5675" t="s">
        <v>111</v>
      </c>
      <c r="D5675">
        <v>4</v>
      </c>
      <c r="E5675">
        <v>0</v>
      </c>
      <c r="F5675">
        <v>0</v>
      </c>
      <c r="H5675" t="s">
        <v>103</v>
      </c>
      <c r="I5675">
        <f t="shared" si="267"/>
        <v>0</v>
      </c>
      <c r="J5675">
        <f t="shared" si="268"/>
        <v>0</v>
      </c>
      <c r="L5675" t="str">
        <f t="shared" si="266"/>
        <v>4671REDHILL FARMS</v>
      </c>
      <c r="M5675" t="s">
        <v>6561</v>
      </c>
    </row>
    <row r="5676" spans="1:13">
      <c r="A5676" t="s">
        <v>6564</v>
      </c>
      <c r="B5676" t="s">
        <v>6592</v>
      </c>
      <c r="C5676" t="s">
        <v>111</v>
      </c>
      <c r="D5676">
        <v>4</v>
      </c>
      <c r="E5676">
        <v>0</v>
      </c>
      <c r="F5676">
        <v>0</v>
      </c>
      <c r="H5676" t="s">
        <v>103</v>
      </c>
      <c r="I5676">
        <f t="shared" si="267"/>
        <v>0</v>
      </c>
      <c r="J5676">
        <f t="shared" si="268"/>
        <v>0</v>
      </c>
      <c r="L5676" t="str">
        <f t="shared" si="266"/>
        <v>4671SKYRING RESERVE</v>
      </c>
      <c r="M5676" t="s">
        <v>6561</v>
      </c>
    </row>
    <row r="5677" spans="1:13">
      <c r="A5677" t="s">
        <v>6564</v>
      </c>
      <c r="B5677" t="s">
        <v>4919</v>
      </c>
      <c r="C5677" t="s">
        <v>111</v>
      </c>
      <c r="D5677">
        <v>4</v>
      </c>
      <c r="E5677">
        <v>0</v>
      </c>
      <c r="F5677">
        <v>0</v>
      </c>
      <c r="H5677" t="s">
        <v>103</v>
      </c>
      <c r="I5677">
        <f t="shared" si="267"/>
        <v>0</v>
      </c>
      <c r="J5677">
        <f t="shared" si="268"/>
        <v>0</v>
      </c>
      <c r="L5677" t="str">
        <f t="shared" si="266"/>
        <v>4671ST AGNES</v>
      </c>
      <c r="M5677" t="s">
        <v>6561</v>
      </c>
    </row>
    <row r="5678" spans="1:13">
      <c r="A5678" t="s">
        <v>6564</v>
      </c>
      <c r="B5678" t="s">
        <v>4891</v>
      </c>
      <c r="C5678" t="s">
        <v>111</v>
      </c>
      <c r="D5678">
        <v>4</v>
      </c>
      <c r="E5678">
        <v>0</v>
      </c>
      <c r="F5678">
        <v>0</v>
      </c>
      <c r="H5678" t="s">
        <v>103</v>
      </c>
      <c r="I5678">
        <f t="shared" si="267"/>
        <v>0</v>
      </c>
      <c r="J5678">
        <f t="shared" si="268"/>
        <v>0</v>
      </c>
      <c r="L5678" t="str">
        <f t="shared" si="266"/>
        <v>4671ST KILDA</v>
      </c>
      <c r="M5678" t="s">
        <v>6561</v>
      </c>
    </row>
    <row r="5679" spans="1:13">
      <c r="A5679" t="s">
        <v>6564</v>
      </c>
      <c r="B5679" t="s">
        <v>6593</v>
      </c>
      <c r="C5679" t="s">
        <v>111</v>
      </c>
      <c r="D5679">
        <v>4</v>
      </c>
      <c r="E5679">
        <v>0</v>
      </c>
      <c r="F5679">
        <v>0</v>
      </c>
      <c r="H5679" t="s">
        <v>103</v>
      </c>
      <c r="I5679">
        <f t="shared" si="267"/>
        <v>0</v>
      </c>
      <c r="J5679">
        <f t="shared" si="268"/>
        <v>0</v>
      </c>
      <c r="L5679" t="str">
        <f t="shared" si="266"/>
        <v>4671TAKILBERAN</v>
      </c>
      <c r="M5679" t="s">
        <v>6561</v>
      </c>
    </row>
    <row r="5680" spans="1:13">
      <c r="A5680" t="s">
        <v>6564</v>
      </c>
      <c r="B5680" t="s">
        <v>6594</v>
      </c>
      <c r="C5680" t="s">
        <v>111</v>
      </c>
      <c r="D5680">
        <v>4</v>
      </c>
      <c r="E5680">
        <v>0</v>
      </c>
      <c r="F5680">
        <v>0</v>
      </c>
      <c r="H5680" t="s">
        <v>103</v>
      </c>
      <c r="I5680">
        <f t="shared" si="267"/>
        <v>0</v>
      </c>
      <c r="J5680">
        <f t="shared" si="268"/>
        <v>0</v>
      </c>
      <c r="L5680" t="str">
        <f t="shared" si="266"/>
        <v>4671TIRROAN</v>
      </c>
      <c r="M5680" t="s">
        <v>6561</v>
      </c>
    </row>
    <row r="5681" spans="1:13">
      <c r="A5681" t="s">
        <v>6564</v>
      </c>
      <c r="B5681" t="s">
        <v>6595</v>
      </c>
      <c r="C5681" t="s">
        <v>111</v>
      </c>
      <c r="D5681">
        <v>4</v>
      </c>
      <c r="E5681">
        <v>0</v>
      </c>
      <c r="F5681">
        <v>0</v>
      </c>
      <c r="H5681" t="s">
        <v>103</v>
      </c>
      <c r="I5681">
        <f t="shared" si="267"/>
        <v>0</v>
      </c>
      <c r="J5681">
        <f t="shared" si="268"/>
        <v>0</v>
      </c>
      <c r="L5681" t="str">
        <f t="shared" si="266"/>
        <v>4671WALLAVILLE</v>
      </c>
      <c r="M5681" t="s">
        <v>6561</v>
      </c>
    </row>
    <row r="5682" spans="1:13">
      <c r="A5682" t="s">
        <v>6564</v>
      </c>
      <c r="B5682" t="s">
        <v>6596</v>
      </c>
      <c r="C5682" t="s">
        <v>111</v>
      </c>
      <c r="D5682">
        <v>4</v>
      </c>
      <c r="E5682">
        <v>0</v>
      </c>
      <c r="F5682">
        <v>0</v>
      </c>
      <c r="H5682" t="s">
        <v>103</v>
      </c>
      <c r="I5682">
        <f t="shared" si="267"/>
        <v>0</v>
      </c>
      <c r="J5682">
        <f t="shared" si="268"/>
        <v>0</v>
      </c>
      <c r="L5682" t="str">
        <f t="shared" si="266"/>
        <v>4671WONBAH</v>
      </c>
      <c r="M5682" t="s">
        <v>6561</v>
      </c>
    </row>
    <row r="5683" spans="1:13">
      <c r="A5683" t="s">
        <v>6564</v>
      </c>
      <c r="B5683" t="s">
        <v>6597</v>
      </c>
      <c r="C5683" t="s">
        <v>111</v>
      </c>
      <c r="D5683">
        <v>4</v>
      </c>
      <c r="E5683">
        <v>0</v>
      </c>
      <c r="F5683">
        <v>0</v>
      </c>
      <c r="H5683" t="s">
        <v>103</v>
      </c>
      <c r="I5683">
        <f t="shared" si="267"/>
        <v>0</v>
      </c>
      <c r="J5683">
        <f t="shared" si="268"/>
        <v>0</v>
      </c>
      <c r="L5683" t="str">
        <f t="shared" si="266"/>
        <v>4671WONBAH FOREST</v>
      </c>
      <c r="M5683" t="s">
        <v>6561</v>
      </c>
    </row>
    <row r="5684" spans="1:13">
      <c r="A5684" t="s">
        <v>6598</v>
      </c>
      <c r="B5684" t="s">
        <v>6599</v>
      </c>
      <c r="C5684" t="s">
        <v>111</v>
      </c>
      <c r="D5684">
        <v>4</v>
      </c>
      <c r="E5684">
        <v>0</v>
      </c>
      <c r="F5684">
        <v>0</v>
      </c>
      <c r="H5684" t="s">
        <v>103</v>
      </c>
      <c r="I5684">
        <f t="shared" si="267"/>
        <v>0</v>
      </c>
      <c r="J5684">
        <f t="shared" si="268"/>
        <v>0</v>
      </c>
      <c r="L5684" t="str">
        <f t="shared" si="266"/>
        <v>4670ABBOTSFORD</v>
      </c>
      <c r="M5684" t="s">
        <v>6561</v>
      </c>
    </row>
    <row r="5685" spans="1:13">
      <c r="A5685" t="s">
        <v>6598</v>
      </c>
      <c r="B5685" t="s">
        <v>6600</v>
      </c>
      <c r="C5685" t="s">
        <v>111</v>
      </c>
      <c r="D5685">
        <v>1</v>
      </c>
      <c r="E5685">
        <v>0</v>
      </c>
      <c r="F5685">
        <v>2</v>
      </c>
      <c r="H5685" t="s">
        <v>103</v>
      </c>
      <c r="I5685">
        <f t="shared" si="267"/>
        <v>0</v>
      </c>
      <c r="J5685">
        <f t="shared" si="268"/>
        <v>0</v>
      </c>
      <c r="L5685" t="str">
        <f t="shared" si="266"/>
        <v>4670ALLOWAY</v>
      </c>
      <c r="M5685" t="s">
        <v>6561</v>
      </c>
    </row>
    <row r="5686" spans="1:13">
      <c r="A5686" t="s">
        <v>6598</v>
      </c>
      <c r="B5686" t="s">
        <v>3131</v>
      </c>
      <c r="C5686" t="s">
        <v>111</v>
      </c>
      <c r="D5686">
        <v>1</v>
      </c>
      <c r="E5686">
        <v>0</v>
      </c>
      <c r="F5686">
        <v>2</v>
      </c>
      <c r="H5686" t="s">
        <v>103</v>
      </c>
      <c r="I5686">
        <f t="shared" si="267"/>
        <v>0</v>
      </c>
      <c r="J5686">
        <f t="shared" si="268"/>
        <v>0</v>
      </c>
      <c r="L5686" t="str">
        <f t="shared" si="266"/>
        <v>4670ASHFIELD</v>
      </c>
      <c r="M5686" t="s">
        <v>6561</v>
      </c>
    </row>
    <row r="5687" spans="1:13">
      <c r="A5687" t="s">
        <v>6598</v>
      </c>
      <c r="B5687" t="s">
        <v>6601</v>
      </c>
      <c r="C5687" t="s">
        <v>111</v>
      </c>
      <c r="D5687">
        <v>1</v>
      </c>
      <c r="E5687">
        <v>0</v>
      </c>
      <c r="F5687">
        <v>2</v>
      </c>
      <c r="H5687" t="s">
        <v>103</v>
      </c>
      <c r="I5687">
        <f t="shared" si="267"/>
        <v>0</v>
      </c>
      <c r="J5687">
        <f t="shared" si="268"/>
        <v>0</v>
      </c>
      <c r="L5687" t="str">
        <f t="shared" si="266"/>
        <v>4670AVENELL HEIGHTS</v>
      </c>
      <c r="M5687" t="s">
        <v>6561</v>
      </c>
    </row>
    <row r="5688" spans="1:13">
      <c r="A5688" t="s">
        <v>6598</v>
      </c>
      <c r="B5688" t="s">
        <v>653</v>
      </c>
      <c r="C5688" t="s">
        <v>111</v>
      </c>
      <c r="D5688">
        <v>1</v>
      </c>
      <c r="E5688">
        <v>0</v>
      </c>
      <c r="F5688">
        <v>2</v>
      </c>
      <c r="H5688" t="s">
        <v>103</v>
      </c>
      <c r="I5688">
        <f t="shared" si="267"/>
        <v>0</v>
      </c>
      <c r="J5688">
        <f t="shared" si="268"/>
        <v>0</v>
      </c>
      <c r="L5688" t="str">
        <f t="shared" si="266"/>
        <v>4670AVOCA</v>
      </c>
      <c r="M5688" t="s">
        <v>6561</v>
      </c>
    </row>
    <row r="5689" spans="1:13">
      <c r="A5689" t="s">
        <v>6598</v>
      </c>
      <c r="B5689" t="s">
        <v>6602</v>
      </c>
      <c r="C5689" t="s">
        <v>111</v>
      </c>
      <c r="D5689">
        <v>2</v>
      </c>
      <c r="E5689">
        <v>0</v>
      </c>
      <c r="F5689">
        <v>2</v>
      </c>
      <c r="H5689" t="s">
        <v>103</v>
      </c>
      <c r="I5689">
        <f t="shared" si="267"/>
        <v>0</v>
      </c>
      <c r="J5689">
        <f t="shared" si="268"/>
        <v>0</v>
      </c>
      <c r="L5689" t="str">
        <f t="shared" si="266"/>
        <v>4670AVONDALE</v>
      </c>
      <c r="M5689" t="s">
        <v>6561</v>
      </c>
    </row>
    <row r="5690" spans="1:13">
      <c r="A5690" t="s">
        <v>6598</v>
      </c>
      <c r="B5690" t="s">
        <v>6603</v>
      </c>
      <c r="C5690" t="s">
        <v>111</v>
      </c>
      <c r="D5690">
        <v>1</v>
      </c>
      <c r="E5690">
        <v>0</v>
      </c>
      <c r="F5690">
        <v>2</v>
      </c>
      <c r="H5690" t="s">
        <v>103</v>
      </c>
      <c r="I5690">
        <f t="shared" si="267"/>
        <v>0</v>
      </c>
      <c r="J5690">
        <f t="shared" si="268"/>
        <v>0</v>
      </c>
      <c r="L5690" t="str">
        <f t="shared" si="266"/>
        <v>4670BARGARA</v>
      </c>
      <c r="M5690" t="s">
        <v>6561</v>
      </c>
    </row>
    <row r="5691" spans="1:13">
      <c r="A5691" t="s">
        <v>6598</v>
      </c>
      <c r="B5691" t="s">
        <v>6604</v>
      </c>
      <c r="C5691" t="s">
        <v>111</v>
      </c>
      <c r="D5691">
        <v>2</v>
      </c>
      <c r="E5691">
        <v>0</v>
      </c>
      <c r="F5691">
        <v>2</v>
      </c>
      <c r="H5691" t="s">
        <v>103</v>
      </c>
      <c r="I5691">
        <f t="shared" si="267"/>
        <v>0</v>
      </c>
      <c r="J5691">
        <f t="shared" si="268"/>
        <v>0</v>
      </c>
      <c r="L5691" t="str">
        <f t="shared" si="266"/>
        <v>4670BRANYAN</v>
      </c>
      <c r="M5691" t="s">
        <v>6561</v>
      </c>
    </row>
    <row r="5692" spans="1:13">
      <c r="A5692" t="s">
        <v>6598</v>
      </c>
      <c r="B5692" t="s">
        <v>6605</v>
      </c>
      <c r="C5692" t="s">
        <v>111</v>
      </c>
      <c r="D5692">
        <v>4</v>
      </c>
      <c r="E5692">
        <v>0</v>
      </c>
      <c r="F5692">
        <v>0</v>
      </c>
      <c r="H5692" t="s">
        <v>103</v>
      </c>
      <c r="I5692">
        <f t="shared" si="267"/>
        <v>0</v>
      </c>
      <c r="J5692">
        <f t="shared" si="268"/>
        <v>0</v>
      </c>
      <c r="L5692" t="str">
        <f t="shared" si="266"/>
        <v>4670BUCCA</v>
      </c>
      <c r="M5692" t="s">
        <v>6561</v>
      </c>
    </row>
    <row r="5693" spans="1:13">
      <c r="A5693" t="s">
        <v>6598</v>
      </c>
      <c r="B5693" t="s">
        <v>6606</v>
      </c>
      <c r="C5693" t="s">
        <v>111</v>
      </c>
      <c r="D5693">
        <v>1</v>
      </c>
      <c r="E5693">
        <v>0</v>
      </c>
      <c r="F5693">
        <v>2</v>
      </c>
      <c r="H5693" t="s">
        <v>103</v>
      </c>
      <c r="I5693">
        <f t="shared" si="267"/>
        <v>0</v>
      </c>
      <c r="J5693">
        <f t="shared" si="268"/>
        <v>0</v>
      </c>
      <c r="L5693" t="str">
        <f t="shared" si="266"/>
        <v>4670BUNDABERG</v>
      </c>
      <c r="M5693" t="s">
        <v>6561</v>
      </c>
    </row>
    <row r="5694" spans="1:13">
      <c r="A5694" t="s">
        <v>6598</v>
      </c>
      <c r="B5694" t="s">
        <v>6607</v>
      </c>
      <c r="C5694" t="s">
        <v>111</v>
      </c>
      <c r="D5694">
        <v>1</v>
      </c>
      <c r="E5694">
        <v>0</v>
      </c>
      <c r="F5694">
        <v>2</v>
      </c>
      <c r="H5694" t="s">
        <v>103</v>
      </c>
      <c r="I5694">
        <f t="shared" si="267"/>
        <v>0</v>
      </c>
      <c r="J5694">
        <f t="shared" si="268"/>
        <v>0</v>
      </c>
      <c r="L5694" t="str">
        <f t="shared" si="266"/>
        <v>4670BUNDABERG CENTRAL</v>
      </c>
      <c r="M5694" t="s">
        <v>6561</v>
      </c>
    </row>
    <row r="5695" spans="1:13">
      <c r="A5695" t="s">
        <v>6598</v>
      </c>
      <c r="B5695" t="s">
        <v>6608</v>
      </c>
      <c r="C5695" t="s">
        <v>111</v>
      </c>
      <c r="D5695">
        <v>1</v>
      </c>
      <c r="E5695">
        <v>0</v>
      </c>
      <c r="F5695">
        <v>2</v>
      </c>
      <c r="H5695" t="s">
        <v>103</v>
      </c>
      <c r="I5695">
        <f t="shared" si="267"/>
        <v>0</v>
      </c>
      <c r="J5695">
        <f t="shared" si="268"/>
        <v>0</v>
      </c>
      <c r="L5695" t="str">
        <f t="shared" si="266"/>
        <v>4670BUNDABERG EAST</v>
      </c>
      <c r="M5695" t="s">
        <v>6561</v>
      </c>
    </row>
    <row r="5696" spans="1:13">
      <c r="A5696" t="s">
        <v>6598</v>
      </c>
      <c r="B5696" t="s">
        <v>6609</v>
      </c>
      <c r="C5696" t="s">
        <v>111</v>
      </c>
      <c r="D5696">
        <v>1</v>
      </c>
      <c r="E5696">
        <v>0</v>
      </c>
      <c r="F5696">
        <v>2</v>
      </c>
      <c r="H5696" t="s">
        <v>103</v>
      </c>
      <c r="I5696">
        <f t="shared" si="267"/>
        <v>0</v>
      </c>
      <c r="J5696">
        <f t="shared" si="268"/>
        <v>0</v>
      </c>
      <c r="L5696" t="str">
        <f t="shared" si="266"/>
        <v>4670BUNDABERG NORTH</v>
      </c>
      <c r="M5696" t="s">
        <v>6561</v>
      </c>
    </row>
    <row r="5697" spans="1:13">
      <c r="A5697" t="s">
        <v>6598</v>
      </c>
      <c r="B5697" t="s">
        <v>6610</v>
      </c>
      <c r="C5697" t="s">
        <v>111</v>
      </c>
      <c r="D5697">
        <v>1</v>
      </c>
      <c r="E5697">
        <v>0</v>
      </c>
      <c r="F5697">
        <v>2</v>
      </c>
      <c r="H5697" t="s">
        <v>103</v>
      </c>
      <c r="I5697">
        <f t="shared" si="267"/>
        <v>0</v>
      </c>
      <c r="J5697">
        <f t="shared" si="268"/>
        <v>0</v>
      </c>
      <c r="L5697" t="str">
        <f t="shared" si="266"/>
        <v>4670BUNDABERG SOUTH</v>
      </c>
      <c r="M5697" t="s">
        <v>6561</v>
      </c>
    </row>
    <row r="5698" spans="1:13">
      <c r="A5698" t="s">
        <v>6598</v>
      </c>
      <c r="B5698" t="s">
        <v>6611</v>
      </c>
      <c r="C5698" t="s">
        <v>111</v>
      </c>
      <c r="D5698">
        <v>1</v>
      </c>
      <c r="E5698">
        <v>0</v>
      </c>
      <c r="F5698">
        <v>2</v>
      </c>
      <c r="H5698" t="s">
        <v>103</v>
      </c>
      <c r="I5698">
        <f t="shared" si="267"/>
        <v>0</v>
      </c>
      <c r="J5698">
        <f t="shared" si="268"/>
        <v>0</v>
      </c>
      <c r="L5698" t="str">
        <f t="shared" ref="L5698:L5761" si="269">CONCATENATE(A5698,B5698)</f>
        <v>4670BUNDABERG WEST</v>
      </c>
      <c r="M5698" t="s">
        <v>6561</v>
      </c>
    </row>
    <row r="5699" spans="1:13">
      <c r="A5699" t="s">
        <v>6598</v>
      </c>
      <c r="B5699" t="s">
        <v>6612</v>
      </c>
      <c r="C5699" t="s">
        <v>111</v>
      </c>
      <c r="D5699">
        <v>2</v>
      </c>
      <c r="E5699">
        <v>0</v>
      </c>
      <c r="F5699">
        <v>2</v>
      </c>
      <c r="H5699" t="s">
        <v>103</v>
      </c>
      <c r="I5699">
        <f t="shared" si="267"/>
        <v>0</v>
      </c>
      <c r="J5699">
        <f t="shared" si="268"/>
        <v>0</v>
      </c>
      <c r="L5699" t="str">
        <f t="shared" si="269"/>
        <v>4670BURNETT HEADS</v>
      </c>
      <c r="M5699" t="s">
        <v>6561</v>
      </c>
    </row>
    <row r="5700" spans="1:13">
      <c r="A5700" t="s">
        <v>6598</v>
      </c>
      <c r="B5700" t="s">
        <v>6613</v>
      </c>
      <c r="C5700" t="s">
        <v>111</v>
      </c>
      <c r="D5700">
        <v>1</v>
      </c>
      <c r="E5700">
        <v>0</v>
      </c>
      <c r="F5700">
        <v>2</v>
      </c>
      <c r="H5700" t="s">
        <v>103</v>
      </c>
      <c r="I5700">
        <f t="shared" si="267"/>
        <v>0</v>
      </c>
      <c r="J5700">
        <f t="shared" si="268"/>
        <v>0</v>
      </c>
      <c r="L5700" t="str">
        <f t="shared" si="269"/>
        <v>4670CALAVOS</v>
      </c>
      <c r="M5700" t="s">
        <v>6561</v>
      </c>
    </row>
    <row r="5701" spans="1:13">
      <c r="A5701" t="s">
        <v>6598</v>
      </c>
      <c r="B5701" t="s">
        <v>6614</v>
      </c>
      <c r="C5701" t="s">
        <v>111</v>
      </c>
      <c r="D5701">
        <v>4</v>
      </c>
      <c r="E5701">
        <v>0</v>
      </c>
      <c r="F5701">
        <v>0</v>
      </c>
      <c r="H5701" t="s">
        <v>103</v>
      </c>
      <c r="I5701">
        <f t="shared" si="267"/>
        <v>0</v>
      </c>
      <c r="J5701">
        <f t="shared" si="268"/>
        <v>0</v>
      </c>
      <c r="L5701" t="str">
        <f t="shared" si="269"/>
        <v>4670COONARR</v>
      </c>
      <c r="M5701" t="s">
        <v>6561</v>
      </c>
    </row>
    <row r="5702" spans="1:13">
      <c r="A5702" t="s">
        <v>6598</v>
      </c>
      <c r="B5702" t="s">
        <v>6615</v>
      </c>
      <c r="C5702" t="s">
        <v>111</v>
      </c>
      <c r="D5702">
        <v>2</v>
      </c>
      <c r="E5702">
        <v>0</v>
      </c>
      <c r="F5702">
        <v>2</v>
      </c>
      <c r="H5702" t="s">
        <v>103</v>
      </c>
      <c r="I5702">
        <f t="shared" si="267"/>
        <v>0</v>
      </c>
      <c r="J5702">
        <f t="shared" si="268"/>
        <v>0</v>
      </c>
      <c r="L5702" t="str">
        <f t="shared" si="269"/>
        <v>4670CORAL COVE</v>
      </c>
      <c r="M5702" t="s">
        <v>6561</v>
      </c>
    </row>
    <row r="5703" spans="1:13">
      <c r="A5703" t="s">
        <v>6598</v>
      </c>
      <c r="B5703" t="s">
        <v>6616</v>
      </c>
      <c r="C5703" t="s">
        <v>111</v>
      </c>
      <c r="D5703">
        <v>4</v>
      </c>
      <c r="E5703">
        <v>0</v>
      </c>
      <c r="F5703">
        <v>0</v>
      </c>
      <c r="H5703" t="s">
        <v>103</v>
      </c>
      <c r="I5703">
        <f t="shared" si="267"/>
        <v>0</v>
      </c>
      <c r="J5703">
        <f t="shared" si="268"/>
        <v>0</v>
      </c>
      <c r="L5703" t="str">
        <f t="shared" si="269"/>
        <v>4670ELECTRA</v>
      </c>
      <c r="M5703" t="s">
        <v>6561</v>
      </c>
    </row>
    <row r="5704" spans="1:13">
      <c r="A5704" t="s">
        <v>6598</v>
      </c>
      <c r="B5704" t="s">
        <v>195</v>
      </c>
      <c r="C5704" t="s">
        <v>111</v>
      </c>
      <c r="D5704">
        <v>4</v>
      </c>
      <c r="E5704">
        <v>0</v>
      </c>
      <c r="F5704">
        <v>0</v>
      </c>
      <c r="H5704" t="s">
        <v>103</v>
      </c>
      <c r="I5704">
        <f t="shared" si="267"/>
        <v>0</v>
      </c>
      <c r="J5704">
        <f t="shared" si="268"/>
        <v>0</v>
      </c>
      <c r="L5704" t="str">
        <f t="shared" si="269"/>
        <v>4670ELLIOTT</v>
      </c>
      <c r="M5704" t="s">
        <v>6561</v>
      </c>
    </row>
    <row r="5705" spans="1:13">
      <c r="A5705" t="s">
        <v>6598</v>
      </c>
      <c r="B5705" t="s">
        <v>6617</v>
      </c>
      <c r="C5705" t="s">
        <v>111</v>
      </c>
      <c r="D5705">
        <v>2</v>
      </c>
      <c r="E5705">
        <v>0</v>
      </c>
      <c r="F5705">
        <v>2</v>
      </c>
      <c r="H5705" t="s">
        <v>103</v>
      </c>
      <c r="I5705">
        <f t="shared" ref="I5705:I5768" si="270">IF(ISERROR(VLOOKUP(A5705,SelPostCode,1,FALSE)),0,1)</f>
        <v>0</v>
      </c>
      <c r="J5705">
        <f t="shared" ref="J5705:J5768" si="271">IF(I5705=0,0,IF(ISERROR(VLOOKUP(B5705,SelSuburb,1,FALSE)),0,1))</f>
        <v>0</v>
      </c>
      <c r="L5705" t="str">
        <f t="shared" si="269"/>
        <v>4670ELLIOTT HEADS</v>
      </c>
      <c r="M5705" t="s">
        <v>6561</v>
      </c>
    </row>
    <row r="5706" spans="1:13">
      <c r="A5706" t="s">
        <v>6598</v>
      </c>
      <c r="B5706" t="s">
        <v>6618</v>
      </c>
      <c r="C5706" t="s">
        <v>111</v>
      </c>
      <c r="D5706">
        <v>2</v>
      </c>
      <c r="E5706">
        <v>0</v>
      </c>
      <c r="F5706">
        <v>2</v>
      </c>
      <c r="H5706" t="s">
        <v>103</v>
      </c>
      <c r="I5706">
        <f t="shared" si="270"/>
        <v>0</v>
      </c>
      <c r="J5706">
        <f t="shared" si="271"/>
        <v>0</v>
      </c>
      <c r="L5706" t="str">
        <f t="shared" si="269"/>
        <v>4670FAIRYMEAD</v>
      </c>
      <c r="M5706" t="s">
        <v>6561</v>
      </c>
    </row>
    <row r="5707" spans="1:13">
      <c r="A5707" t="s">
        <v>6598</v>
      </c>
      <c r="B5707" t="s">
        <v>6619</v>
      </c>
      <c r="C5707" t="s">
        <v>111</v>
      </c>
      <c r="D5707">
        <v>4</v>
      </c>
      <c r="E5707">
        <v>0</v>
      </c>
      <c r="F5707">
        <v>0</v>
      </c>
      <c r="H5707" t="s">
        <v>103</v>
      </c>
      <c r="I5707">
        <f t="shared" si="270"/>
        <v>0</v>
      </c>
      <c r="J5707">
        <f t="shared" si="271"/>
        <v>0</v>
      </c>
      <c r="L5707" t="str">
        <f t="shared" si="269"/>
        <v>4670GIVELDA</v>
      </c>
      <c r="M5707" t="s">
        <v>6561</v>
      </c>
    </row>
    <row r="5708" spans="1:13">
      <c r="A5708" t="s">
        <v>6598</v>
      </c>
      <c r="B5708" t="s">
        <v>6620</v>
      </c>
      <c r="C5708" t="s">
        <v>111</v>
      </c>
      <c r="D5708">
        <v>1</v>
      </c>
      <c r="E5708">
        <v>0</v>
      </c>
      <c r="F5708">
        <v>2</v>
      </c>
      <c r="H5708" t="s">
        <v>103</v>
      </c>
      <c r="I5708">
        <f t="shared" si="270"/>
        <v>0</v>
      </c>
      <c r="J5708">
        <f t="shared" si="271"/>
        <v>0</v>
      </c>
      <c r="L5708" t="str">
        <f t="shared" si="269"/>
        <v>4670GOOBURRUM</v>
      </c>
      <c r="M5708" t="s">
        <v>6561</v>
      </c>
    </row>
    <row r="5709" spans="1:13">
      <c r="A5709" t="s">
        <v>6598</v>
      </c>
      <c r="B5709" t="s">
        <v>6621</v>
      </c>
      <c r="C5709" t="s">
        <v>111</v>
      </c>
      <c r="D5709">
        <v>2</v>
      </c>
      <c r="E5709">
        <v>0</v>
      </c>
      <c r="F5709">
        <v>2</v>
      </c>
      <c r="H5709" t="s">
        <v>103</v>
      </c>
      <c r="I5709">
        <f t="shared" si="270"/>
        <v>0</v>
      </c>
      <c r="J5709">
        <f t="shared" si="271"/>
        <v>0</v>
      </c>
      <c r="L5709" t="str">
        <f t="shared" si="269"/>
        <v>4670INNES PARK</v>
      </c>
      <c r="M5709" t="s">
        <v>6561</v>
      </c>
    </row>
    <row r="5710" spans="1:13">
      <c r="A5710" t="s">
        <v>6598</v>
      </c>
      <c r="B5710" t="s">
        <v>6622</v>
      </c>
      <c r="C5710" t="s">
        <v>111</v>
      </c>
      <c r="D5710">
        <v>1</v>
      </c>
      <c r="E5710">
        <v>0</v>
      </c>
      <c r="F5710">
        <v>2</v>
      </c>
      <c r="H5710" t="s">
        <v>103</v>
      </c>
      <c r="I5710">
        <f t="shared" si="270"/>
        <v>0</v>
      </c>
      <c r="J5710">
        <f t="shared" si="271"/>
        <v>0</v>
      </c>
      <c r="L5710" t="str">
        <f t="shared" si="269"/>
        <v>4670KALKIE</v>
      </c>
      <c r="M5710" t="s">
        <v>6561</v>
      </c>
    </row>
    <row r="5711" spans="1:13">
      <c r="A5711" t="s">
        <v>6598</v>
      </c>
      <c r="B5711" t="s">
        <v>2913</v>
      </c>
      <c r="C5711" t="s">
        <v>111</v>
      </c>
      <c r="D5711">
        <v>1</v>
      </c>
      <c r="E5711">
        <v>0</v>
      </c>
      <c r="F5711">
        <v>2</v>
      </c>
      <c r="H5711" t="s">
        <v>103</v>
      </c>
      <c r="I5711">
        <f t="shared" si="270"/>
        <v>0</v>
      </c>
      <c r="J5711">
        <f t="shared" si="271"/>
        <v>0</v>
      </c>
      <c r="L5711" t="str">
        <f t="shared" si="269"/>
        <v>4670KENSINGTON</v>
      </c>
      <c r="M5711" t="s">
        <v>6561</v>
      </c>
    </row>
    <row r="5712" spans="1:13">
      <c r="A5712" t="s">
        <v>6598</v>
      </c>
      <c r="B5712" t="s">
        <v>6623</v>
      </c>
      <c r="C5712" t="s">
        <v>111</v>
      </c>
      <c r="D5712">
        <v>1</v>
      </c>
      <c r="E5712">
        <v>0</v>
      </c>
      <c r="F5712">
        <v>2</v>
      </c>
      <c r="H5712" t="s">
        <v>103</v>
      </c>
      <c r="I5712">
        <f t="shared" si="270"/>
        <v>0</v>
      </c>
      <c r="J5712">
        <f t="shared" si="271"/>
        <v>0</v>
      </c>
      <c r="L5712" t="str">
        <f t="shared" si="269"/>
        <v>4670KEPNOCK</v>
      </c>
      <c r="M5712" t="s">
        <v>6561</v>
      </c>
    </row>
    <row r="5713" spans="1:13">
      <c r="A5713" t="s">
        <v>6598</v>
      </c>
      <c r="B5713" t="s">
        <v>6624</v>
      </c>
      <c r="C5713" t="s">
        <v>111</v>
      </c>
      <c r="D5713">
        <v>3</v>
      </c>
      <c r="E5713">
        <v>0</v>
      </c>
      <c r="F5713">
        <v>0</v>
      </c>
      <c r="H5713" t="s">
        <v>103</v>
      </c>
      <c r="I5713">
        <f t="shared" si="270"/>
        <v>0</v>
      </c>
      <c r="J5713">
        <f t="shared" si="271"/>
        <v>0</v>
      </c>
      <c r="L5713" t="str">
        <f t="shared" si="269"/>
        <v>4670KINKUNA</v>
      </c>
      <c r="M5713" t="s">
        <v>6561</v>
      </c>
    </row>
    <row r="5714" spans="1:13">
      <c r="A5714" t="s">
        <v>6598</v>
      </c>
      <c r="B5714" t="s">
        <v>6625</v>
      </c>
      <c r="C5714" t="s">
        <v>111</v>
      </c>
      <c r="D5714">
        <v>2</v>
      </c>
      <c r="E5714">
        <v>0</v>
      </c>
      <c r="F5714">
        <v>2</v>
      </c>
      <c r="H5714" t="s">
        <v>103</v>
      </c>
      <c r="I5714">
        <f t="shared" si="270"/>
        <v>0</v>
      </c>
      <c r="J5714">
        <f t="shared" si="271"/>
        <v>0</v>
      </c>
      <c r="L5714" t="str">
        <f t="shared" si="269"/>
        <v>4670MEADOWVALE</v>
      </c>
      <c r="M5714" t="s">
        <v>6561</v>
      </c>
    </row>
    <row r="5715" spans="1:13">
      <c r="A5715" t="s">
        <v>6598</v>
      </c>
      <c r="B5715" t="s">
        <v>6626</v>
      </c>
      <c r="C5715" t="s">
        <v>111</v>
      </c>
      <c r="D5715">
        <v>1</v>
      </c>
      <c r="E5715">
        <v>0</v>
      </c>
      <c r="F5715">
        <v>2</v>
      </c>
      <c r="H5715" t="s">
        <v>103</v>
      </c>
      <c r="I5715">
        <f t="shared" si="270"/>
        <v>0</v>
      </c>
      <c r="J5715">
        <f t="shared" si="271"/>
        <v>0</v>
      </c>
      <c r="L5715" t="str">
        <f t="shared" si="269"/>
        <v>4670MILLBANK</v>
      </c>
      <c r="M5715" t="s">
        <v>6561</v>
      </c>
    </row>
    <row r="5716" spans="1:13">
      <c r="A5716" t="s">
        <v>6598</v>
      </c>
      <c r="B5716" t="s">
        <v>6627</v>
      </c>
      <c r="C5716" t="s">
        <v>111</v>
      </c>
      <c r="D5716">
        <v>1</v>
      </c>
      <c r="E5716">
        <v>0</v>
      </c>
      <c r="F5716">
        <v>2</v>
      </c>
      <c r="H5716" t="s">
        <v>103</v>
      </c>
      <c r="I5716">
        <f t="shared" si="270"/>
        <v>0</v>
      </c>
      <c r="J5716">
        <f t="shared" si="271"/>
        <v>0</v>
      </c>
      <c r="L5716" t="str">
        <f t="shared" si="269"/>
        <v>4670MON REPOS</v>
      </c>
      <c r="M5716" t="s">
        <v>6561</v>
      </c>
    </row>
    <row r="5717" spans="1:13">
      <c r="A5717" t="s">
        <v>6598</v>
      </c>
      <c r="B5717" t="s">
        <v>6628</v>
      </c>
      <c r="C5717" t="s">
        <v>111</v>
      </c>
      <c r="D5717">
        <v>2</v>
      </c>
      <c r="E5717">
        <v>0</v>
      </c>
      <c r="F5717">
        <v>2</v>
      </c>
      <c r="H5717" t="s">
        <v>103</v>
      </c>
      <c r="I5717">
        <f t="shared" si="270"/>
        <v>0</v>
      </c>
      <c r="J5717">
        <f t="shared" si="271"/>
        <v>0</v>
      </c>
      <c r="L5717" t="str">
        <f t="shared" si="269"/>
        <v>4670MOORE PARK BEACH</v>
      </c>
      <c r="M5717" t="s">
        <v>6561</v>
      </c>
    </row>
    <row r="5718" spans="1:13">
      <c r="A5718" t="s">
        <v>6598</v>
      </c>
      <c r="B5718" t="s">
        <v>6629</v>
      </c>
      <c r="C5718" t="s">
        <v>111</v>
      </c>
      <c r="D5718">
        <v>3</v>
      </c>
      <c r="E5718">
        <v>0</v>
      </c>
      <c r="F5718">
        <v>0</v>
      </c>
      <c r="H5718" t="s">
        <v>103</v>
      </c>
      <c r="I5718">
        <f t="shared" si="270"/>
        <v>0</v>
      </c>
      <c r="J5718">
        <f t="shared" si="271"/>
        <v>0</v>
      </c>
      <c r="L5718" t="str">
        <f t="shared" si="269"/>
        <v>4670MOORLAND</v>
      </c>
      <c r="M5718" t="s">
        <v>6561</v>
      </c>
    </row>
    <row r="5719" spans="1:13">
      <c r="A5719" t="s">
        <v>6598</v>
      </c>
      <c r="B5719" t="s">
        <v>6630</v>
      </c>
      <c r="C5719" t="s">
        <v>111</v>
      </c>
      <c r="D5719">
        <v>1</v>
      </c>
      <c r="E5719">
        <v>0</v>
      </c>
      <c r="F5719">
        <v>2</v>
      </c>
      <c r="H5719" t="s">
        <v>103</v>
      </c>
      <c r="I5719">
        <f t="shared" si="270"/>
        <v>0</v>
      </c>
      <c r="J5719">
        <f t="shared" si="271"/>
        <v>0</v>
      </c>
      <c r="L5719" t="str">
        <f t="shared" si="269"/>
        <v>4670MULLETT CREEK</v>
      </c>
      <c r="M5719" t="s">
        <v>6561</v>
      </c>
    </row>
    <row r="5720" spans="1:13">
      <c r="A5720" t="s">
        <v>6598</v>
      </c>
      <c r="B5720" t="s">
        <v>6631</v>
      </c>
      <c r="C5720" t="s">
        <v>111</v>
      </c>
      <c r="D5720">
        <v>1</v>
      </c>
      <c r="E5720">
        <v>0</v>
      </c>
      <c r="F5720">
        <v>2</v>
      </c>
      <c r="H5720" t="s">
        <v>103</v>
      </c>
      <c r="I5720">
        <f t="shared" si="270"/>
        <v>0</v>
      </c>
      <c r="J5720">
        <f t="shared" si="271"/>
        <v>0</v>
      </c>
      <c r="L5720" t="str">
        <f t="shared" si="269"/>
        <v>4670NORVILLE</v>
      </c>
      <c r="M5720" t="s">
        <v>6561</v>
      </c>
    </row>
    <row r="5721" spans="1:13">
      <c r="A5721" t="s">
        <v>6598</v>
      </c>
      <c r="B5721" t="s">
        <v>6632</v>
      </c>
      <c r="C5721" t="s">
        <v>111</v>
      </c>
      <c r="D5721">
        <v>1</v>
      </c>
      <c r="E5721">
        <v>0</v>
      </c>
      <c r="F5721">
        <v>2</v>
      </c>
      <c r="H5721" t="s">
        <v>103</v>
      </c>
      <c r="I5721">
        <f t="shared" si="270"/>
        <v>0</v>
      </c>
      <c r="J5721">
        <f t="shared" si="271"/>
        <v>0</v>
      </c>
      <c r="L5721" t="str">
        <f t="shared" si="269"/>
        <v>4670OAKWOOD</v>
      </c>
      <c r="M5721" t="s">
        <v>6561</v>
      </c>
    </row>
    <row r="5722" spans="1:13">
      <c r="A5722" t="s">
        <v>6598</v>
      </c>
      <c r="B5722" t="s">
        <v>3893</v>
      </c>
      <c r="C5722" t="s">
        <v>111</v>
      </c>
      <c r="D5722">
        <v>4</v>
      </c>
      <c r="E5722">
        <v>0</v>
      </c>
      <c r="F5722">
        <v>0</v>
      </c>
      <c r="H5722" t="s">
        <v>103</v>
      </c>
      <c r="I5722">
        <f t="shared" si="270"/>
        <v>0</v>
      </c>
      <c r="J5722">
        <f t="shared" si="271"/>
        <v>0</v>
      </c>
      <c r="L5722" t="str">
        <f t="shared" si="269"/>
        <v>4670PINE CREEK</v>
      </c>
      <c r="M5722" t="s">
        <v>6561</v>
      </c>
    </row>
    <row r="5723" spans="1:13">
      <c r="A5723" t="s">
        <v>6598</v>
      </c>
      <c r="B5723" t="s">
        <v>6633</v>
      </c>
      <c r="C5723" t="s">
        <v>111</v>
      </c>
      <c r="D5723">
        <v>1</v>
      </c>
      <c r="E5723">
        <v>0</v>
      </c>
      <c r="F5723">
        <v>2</v>
      </c>
      <c r="H5723" t="s">
        <v>103</v>
      </c>
      <c r="I5723">
        <f t="shared" si="270"/>
        <v>0</v>
      </c>
      <c r="J5723">
        <f t="shared" si="271"/>
        <v>0</v>
      </c>
      <c r="L5723" t="str">
        <f t="shared" si="269"/>
        <v>4670QUNABA</v>
      </c>
      <c r="M5723" t="s">
        <v>6561</v>
      </c>
    </row>
    <row r="5724" spans="1:13">
      <c r="A5724" t="s">
        <v>6598</v>
      </c>
      <c r="B5724" t="s">
        <v>6634</v>
      </c>
      <c r="C5724" t="s">
        <v>111</v>
      </c>
      <c r="D5724">
        <v>1</v>
      </c>
      <c r="E5724">
        <v>0</v>
      </c>
      <c r="F5724">
        <v>2</v>
      </c>
      <c r="H5724" t="s">
        <v>103</v>
      </c>
      <c r="I5724">
        <f t="shared" si="270"/>
        <v>0</v>
      </c>
      <c r="J5724">
        <f t="shared" si="271"/>
        <v>0</v>
      </c>
      <c r="L5724" t="str">
        <f t="shared" si="269"/>
        <v>4670RUBYANNA</v>
      </c>
      <c r="M5724" t="s">
        <v>6561</v>
      </c>
    </row>
    <row r="5725" spans="1:13">
      <c r="A5725" t="s">
        <v>6598</v>
      </c>
      <c r="B5725" t="s">
        <v>6635</v>
      </c>
      <c r="C5725" t="s">
        <v>111</v>
      </c>
      <c r="D5725">
        <v>2</v>
      </c>
      <c r="E5725">
        <v>0</v>
      </c>
      <c r="F5725">
        <v>2</v>
      </c>
      <c r="H5725" t="s">
        <v>103</v>
      </c>
      <c r="I5725">
        <f t="shared" si="270"/>
        <v>0</v>
      </c>
      <c r="J5725">
        <f t="shared" si="271"/>
        <v>0</v>
      </c>
      <c r="L5725" t="str">
        <f t="shared" si="269"/>
        <v>4670SHARON</v>
      </c>
      <c r="M5725" t="s">
        <v>6561</v>
      </c>
    </row>
    <row r="5726" spans="1:13">
      <c r="A5726" t="s">
        <v>6598</v>
      </c>
      <c r="B5726" t="s">
        <v>6636</v>
      </c>
      <c r="C5726" t="s">
        <v>111</v>
      </c>
      <c r="D5726">
        <v>3</v>
      </c>
      <c r="E5726">
        <v>0</v>
      </c>
      <c r="F5726">
        <v>0</v>
      </c>
      <c r="H5726" t="s">
        <v>103</v>
      </c>
      <c r="I5726">
        <f t="shared" si="270"/>
        <v>0</v>
      </c>
      <c r="J5726">
        <f t="shared" si="271"/>
        <v>0</v>
      </c>
      <c r="L5726" t="str">
        <f t="shared" si="269"/>
        <v>4670SOUTH BINGERA</v>
      </c>
      <c r="M5726" t="s">
        <v>6561</v>
      </c>
    </row>
    <row r="5727" spans="1:13">
      <c r="A5727" t="s">
        <v>6598</v>
      </c>
      <c r="B5727" t="s">
        <v>6637</v>
      </c>
      <c r="C5727" t="s">
        <v>111</v>
      </c>
      <c r="D5727">
        <v>3</v>
      </c>
      <c r="E5727">
        <v>0</v>
      </c>
      <c r="F5727">
        <v>0</v>
      </c>
      <c r="H5727" t="s">
        <v>103</v>
      </c>
      <c r="I5727">
        <f t="shared" si="270"/>
        <v>0</v>
      </c>
      <c r="J5727">
        <f t="shared" si="271"/>
        <v>0</v>
      </c>
      <c r="L5727" t="str">
        <f t="shared" si="269"/>
        <v>4670SOUTH KOLAN</v>
      </c>
      <c r="M5727" t="s">
        <v>6561</v>
      </c>
    </row>
    <row r="5728" spans="1:13">
      <c r="A5728" t="s">
        <v>6598</v>
      </c>
      <c r="B5728" t="s">
        <v>6638</v>
      </c>
      <c r="C5728" t="s">
        <v>111</v>
      </c>
      <c r="D5728">
        <v>1</v>
      </c>
      <c r="E5728">
        <v>0</v>
      </c>
      <c r="F5728">
        <v>2</v>
      </c>
      <c r="H5728" t="s">
        <v>103</v>
      </c>
      <c r="I5728">
        <f t="shared" si="270"/>
        <v>0</v>
      </c>
      <c r="J5728">
        <f t="shared" si="271"/>
        <v>0</v>
      </c>
      <c r="L5728" t="str">
        <f t="shared" si="269"/>
        <v>4670SVENSSON HEIGHTS</v>
      </c>
      <c r="M5728" t="s">
        <v>6561</v>
      </c>
    </row>
    <row r="5729" spans="1:13">
      <c r="A5729" t="s">
        <v>6598</v>
      </c>
      <c r="B5729" t="s">
        <v>6639</v>
      </c>
      <c r="C5729" t="s">
        <v>111</v>
      </c>
      <c r="D5729">
        <v>1</v>
      </c>
      <c r="E5729">
        <v>0</v>
      </c>
      <c r="F5729">
        <v>2</v>
      </c>
      <c r="H5729" t="s">
        <v>103</v>
      </c>
      <c r="I5729">
        <f t="shared" si="270"/>
        <v>0</v>
      </c>
      <c r="J5729">
        <f t="shared" si="271"/>
        <v>0</v>
      </c>
      <c r="L5729" t="str">
        <f t="shared" si="269"/>
        <v>4670THABEBAN</v>
      </c>
      <c r="M5729" t="s">
        <v>6561</v>
      </c>
    </row>
    <row r="5730" spans="1:13">
      <c r="A5730" t="s">
        <v>6598</v>
      </c>
      <c r="B5730" t="s">
        <v>6640</v>
      </c>
      <c r="C5730" t="s">
        <v>111</v>
      </c>
      <c r="D5730">
        <v>1</v>
      </c>
      <c r="E5730">
        <v>0</v>
      </c>
      <c r="F5730">
        <v>2</v>
      </c>
      <c r="H5730" t="s">
        <v>103</v>
      </c>
      <c r="I5730">
        <f t="shared" si="270"/>
        <v>0</v>
      </c>
      <c r="J5730">
        <f t="shared" si="271"/>
        <v>0</v>
      </c>
      <c r="L5730" t="str">
        <f t="shared" si="269"/>
        <v>4670WALKERVALE</v>
      </c>
      <c r="M5730" t="s">
        <v>6561</v>
      </c>
    </row>
    <row r="5731" spans="1:13">
      <c r="A5731" t="s">
        <v>6598</v>
      </c>
      <c r="B5731" t="s">
        <v>6641</v>
      </c>
      <c r="C5731" t="s">
        <v>111</v>
      </c>
      <c r="D5731">
        <v>4</v>
      </c>
      <c r="E5731">
        <v>0</v>
      </c>
      <c r="F5731">
        <v>0</v>
      </c>
      <c r="H5731" t="s">
        <v>103</v>
      </c>
      <c r="I5731">
        <f t="shared" si="270"/>
        <v>0</v>
      </c>
      <c r="J5731">
        <f t="shared" si="271"/>
        <v>0</v>
      </c>
      <c r="L5731" t="str">
        <f t="shared" si="269"/>
        <v>4670WATALGAN</v>
      </c>
      <c r="M5731" t="s">
        <v>6561</v>
      </c>
    </row>
    <row r="5732" spans="1:13">
      <c r="A5732" t="s">
        <v>6598</v>
      </c>
      <c r="B5732" t="s">
        <v>6642</v>
      </c>
      <c r="C5732" t="s">
        <v>111</v>
      </c>
      <c r="D5732">
        <v>2</v>
      </c>
      <c r="E5732">
        <v>0</v>
      </c>
      <c r="F5732">
        <v>2</v>
      </c>
      <c r="H5732" t="s">
        <v>103</v>
      </c>
      <c r="I5732">
        <f t="shared" si="270"/>
        <v>0</v>
      </c>
      <c r="J5732">
        <f t="shared" si="271"/>
        <v>0</v>
      </c>
      <c r="L5732" t="str">
        <f t="shared" si="269"/>
        <v>4670WELCOME CREEK</v>
      </c>
      <c r="M5732" t="s">
        <v>6561</v>
      </c>
    </row>
    <row r="5733" spans="1:13">
      <c r="A5733" t="s">
        <v>6598</v>
      </c>
      <c r="B5733" t="s">
        <v>586</v>
      </c>
      <c r="C5733" t="s">
        <v>111</v>
      </c>
      <c r="D5733">
        <v>1</v>
      </c>
      <c r="E5733">
        <v>0</v>
      </c>
      <c r="F5733">
        <v>2</v>
      </c>
      <c r="H5733" t="s">
        <v>103</v>
      </c>
      <c r="I5733">
        <f t="shared" si="270"/>
        <v>0</v>
      </c>
      <c r="J5733">
        <f t="shared" si="271"/>
        <v>0</v>
      </c>
      <c r="L5733" t="str">
        <f t="shared" si="269"/>
        <v>4670WINDERMERE</v>
      </c>
      <c r="M5733" t="s">
        <v>6561</v>
      </c>
    </row>
    <row r="5734" spans="1:13">
      <c r="A5734" t="s">
        <v>6598</v>
      </c>
      <c r="B5734" t="s">
        <v>6643</v>
      </c>
      <c r="C5734" t="s">
        <v>111</v>
      </c>
      <c r="D5734">
        <v>4</v>
      </c>
      <c r="E5734">
        <v>0</v>
      </c>
      <c r="F5734">
        <v>0</v>
      </c>
      <c r="H5734" t="s">
        <v>103</v>
      </c>
      <c r="I5734">
        <f t="shared" si="270"/>
        <v>0</v>
      </c>
      <c r="J5734">
        <f t="shared" si="271"/>
        <v>0</v>
      </c>
      <c r="L5734" t="str">
        <f t="shared" si="269"/>
        <v>4670WINFIELD</v>
      </c>
      <c r="M5734" t="s">
        <v>6561</v>
      </c>
    </row>
    <row r="5735" spans="1:13">
      <c r="A5735" t="s">
        <v>6598</v>
      </c>
      <c r="B5735" t="s">
        <v>6644</v>
      </c>
      <c r="C5735" t="s">
        <v>111</v>
      </c>
      <c r="D5735">
        <v>1</v>
      </c>
      <c r="E5735">
        <v>0</v>
      </c>
      <c r="F5735">
        <v>2</v>
      </c>
      <c r="H5735" t="s">
        <v>103</v>
      </c>
      <c r="I5735">
        <f t="shared" si="270"/>
        <v>0</v>
      </c>
      <c r="J5735">
        <f t="shared" si="271"/>
        <v>0</v>
      </c>
      <c r="L5735" t="str">
        <f t="shared" si="269"/>
        <v>4670WOONGARRA</v>
      </c>
      <c r="M5735" t="s">
        <v>6561</v>
      </c>
    </row>
    <row r="5736" spans="1:13">
      <c r="A5736" t="s">
        <v>6645</v>
      </c>
      <c r="B5736" t="s">
        <v>6646</v>
      </c>
      <c r="C5736" t="s">
        <v>111</v>
      </c>
      <c r="D5736">
        <v>4</v>
      </c>
      <c r="E5736">
        <v>0</v>
      </c>
      <c r="F5736">
        <v>0</v>
      </c>
      <c r="H5736" t="s">
        <v>103</v>
      </c>
      <c r="I5736">
        <f t="shared" si="270"/>
        <v>0</v>
      </c>
      <c r="J5736">
        <f t="shared" si="271"/>
        <v>0</v>
      </c>
      <c r="L5736" t="str">
        <f t="shared" si="269"/>
        <v>4662TORBANLEA</v>
      </c>
      <c r="M5736" t="s">
        <v>6561</v>
      </c>
    </row>
    <row r="5737" spans="1:13">
      <c r="A5737" t="s">
        <v>6647</v>
      </c>
      <c r="B5737" t="s">
        <v>6648</v>
      </c>
      <c r="C5737" t="s">
        <v>111</v>
      </c>
      <c r="D5737">
        <v>4</v>
      </c>
      <c r="E5737">
        <v>0</v>
      </c>
      <c r="F5737">
        <v>0</v>
      </c>
      <c r="H5737" t="s">
        <v>103</v>
      </c>
      <c r="I5737">
        <f t="shared" si="270"/>
        <v>0</v>
      </c>
      <c r="J5737">
        <f t="shared" si="271"/>
        <v>0</v>
      </c>
      <c r="L5737" t="str">
        <f t="shared" si="269"/>
        <v>4660ABINGTON</v>
      </c>
      <c r="M5737" t="s">
        <v>6561</v>
      </c>
    </row>
    <row r="5738" spans="1:13">
      <c r="A5738" t="s">
        <v>6647</v>
      </c>
      <c r="B5738" t="s">
        <v>6649</v>
      </c>
      <c r="C5738" t="s">
        <v>111</v>
      </c>
      <c r="D5738">
        <v>4</v>
      </c>
      <c r="E5738">
        <v>0</v>
      </c>
      <c r="F5738">
        <v>0</v>
      </c>
      <c r="H5738" t="s">
        <v>103</v>
      </c>
      <c r="I5738">
        <f t="shared" si="270"/>
        <v>0</v>
      </c>
      <c r="J5738">
        <f t="shared" si="271"/>
        <v>0</v>
      </c>
      <c r="L5738" t="str">
        <f t="shared" si="269"/>
        <v>4660APPLE TREE CREEK</v>
      </c>
      <c r="M5738" t="s">
        <v>6561</v>
      </c>
    </row>
    <row r="5739" spans="1:13">
      <c r="A5739" t="s">
        <v>6647</v>
      </c>
      <c r="B5739" t="s">
        <v>6650</v>
      </c>
      <c r="C5739" t="s">
        <v>111</v>
      </c>
      <c r="D5739">
        <v>4</v>
      </c>
      <c r="E5739">
        <v>0</v>
      </c>
      <c r="F5739">
        <v>0</v>
      </c>
      <c r="H5739" t="s">
        <v>103</v>
      </c>
      <c r="I5739">
        <f t="shared" si="270"/>
        <v>0</v>
      </c>
      <c r="J5739">
        <f t="shared" si="271"/>
        <v>0</v>
      </c>
      <c r="L5739" t="str">
        <f t="shared" si="269"/>
        <v>4660BUXTON</v>
      </c>
      <c r="M5739" t="s">
        <v>6561</v>
      </c>
    </row>
    <row r="5740" spans="1:13">
      <c r="A5740" t="s">
        <v>6647</v>
      </c>
      <c r="B5740" t="s">
        <v>6651</v>
      </c>
      <c r="C5740" t="s">
        <v>111</v>
      </c>
      <c r="D5740">
        <v>4</v>
      </c>
      <c r="E5740">
        <v>0</v>
      </c>
      <c r="F5740">
        <v>0</v>
      </c>
      <c r="H5740" t="s">
        <v>103</v>
      </c>
      <c r="I5740">
        <f t="shared" si="270"/>
        <v>0</v>
      </c>
      <c r="J5740">
        <f t="shared" si="271"/>
        <v>0</v>
      </c>
      <c r="L5740" t="str">
        <f t="shared" si="269"/>
        <v>4660CHERWELL</v>
      </c>
      <c r="M5740" t="s">
        <v>6561</v>
      </c>
    </row>
    <row r="5741" spans="1:13">
      <c r="A5741" t="s">
        <v>6647</v>
      </c>
      <c r="B5741" t="s">
        <v>6652</v>
      </c>
      <c r="C5741" t="s">
        <v>111</v>
      </c>
      <c r="D5741">
        <v>4</v>
      </c>
      <c r="E5741">
        <v>0</v>
      </c>
      <c r="F5741">
        <v>0</v>
      </c>
      <c r="H5741" t="s">
        <v>103</v>
      </c>
      <c r="I5741">
        <f t="shared" si="270"/>
        <v>0</v>
      </c>
      <c r="J5741">
        <f t="shared" si="271"/>
        <v>0</v>
      </c>
      <c r="L5741" t="str">
        <f t="shared" si="269"/>
        <v>4660CHILDERS</v>
      </c>
      <c r="M5741" t="s">
        <v>6561</v>
      </c>
    </row>
    <row r="5742" spans="1:13">
      <c r="A5742" t="s">
        <v>6647</v>
      </c>
      <c r="B5742" t="s">
        <v>6653</v>
      </c>
      <c r="C5742" t="s">
        <v>111</v>
      </c>
      <c r="D5742">
        <v>4</v>
      </c>
      <c r="E5742">
        <v>0</v>
      </c>
      <c r="F5742">
        <v>0</v>
      </c>
      <c r="H5742" t="s">
        <v>103</v>
      </c>
      <c r="I5742">
        <f t="shared" si="270"/>
        <v>0</v>
      </c>
      <c r="J5742">
        <f t="shared" si="271"/>
        <v>0</v>
      </c>
      <c r="L5742" t="str">
        <f t="shared" si="269"/>
        <v>4660CORDALBA</v>
      </c>
      <c r="M5742" t="s">
        <v>6561</v>
      </c>
    </row>
    <row r="5743" spans="1:13">
      <c r="A5743" t="s">
        <v>6647</v>
      </c>
      <c r="B5743" t="s">
        <v>6654</v>
      </c>
      <c r="C5743" t="s">
        <v>111</v>
      </c>
      <c r="D5743">
        <v>4</v>
      </c>
      <c r="E5743">
        <v>0</v>
      </c>
      <c r="F5743">
        <v>0</v>
      </c>
      <c r="H5743" t="s">
        <v>103</v>
      </c>
      <c r="I5743">
        <f t="shared" si="270"/>
        <v>0</v>
      </c>
      <c r="J5743">
        <f t="shared" si="271"/>
        <v>0</v>
      </c>
      <c r="L5743" t="str">
        <f t="shared" si="269"/>
        <v>4660DOOLBI</v>
      </c>
      <c r="M5743" t="s">
        <v>6561</v>
      </c>
    </row>
    <row r="5744" spans="1:13">
      <c r="A5744" t="s">
        <v>6647</v>
      </c>
      <c r="B5744" t="s">
        <v>6655</v>
      </c>
      <c r="C5744" t="s">
        <v>111</v>
      </c>
      <c r="D5744">
        <v>4</v>
      </c>
      <c r="E5744">
        <v>0</v>
      </c>
      <c r="F5744">
        <v>0</v>
      </c>
      <c r="H5744" t="s">
        <v>103</v>
      </c>
      <c r="I5744">
        <f t="shared" si="270"/>
        <v>0</v>
      </c>
      <c r="J5744">
        <f t="shared" si="271"/>
        <v>0</v>
      </c>
      <c r="L5744" t="str">
        <f t="shared" si="269"/>
        <v>4660EUREKA</v>
      </c>
      <c r="M5744" t="s">
        <v>6561</v>
      </c>
    </row>
    <row r="5745" spans="1:13">
      <c r="A5745" t="s">
        <v>6647</v>
      </c>
      <c r="B5745" t="s">
        <v>6656</v>
      </c>
      <c r="C5745" t="s">
        <v>111</v>
      </c>
      <c r="D5745">
        <v>4</v>
      </c>
      <c r="E5745">
        <v>0</v>
      </c>
      <c r="F5745">
        <v>0</v>
      </c>
      <c r="H5745" t="s">
        <v>103</v>
      </c>
      <c r="I5745">
        <f t="shared" si="270"/>
        <v>0</v>
      </c>
      <c r="J5745">
        <f t="shared" si="271"/>
        <v>0</v>
      </c>
      <c r="L5745" t="str">
        <f t="shared" si="269"/>
        <v>4660FARNSFIELD</v>
      </c>
      <c r="M5745" t="s">
        <v>6561</v>
      </c>
    </row>
    <row r="5746" spans="1:13">
      <c r="A5746" t="s">
        <v>6647</v>
      </c>
      <c r="B5746" t="s">
        <v>1029</v>
      </c>
      <c r="C5746" t="s">
        <v>111</v>
      </c>
      <c r="D5746">
        <v>4</v>
      </c>
      <c r="E5746">
        <v>0</v>
      </c>
      <c r="F5746">
        <v>0</v>
      </c>
      <c r="H5746" t="s">
        <v>103</v>
      </c>
      <c r="I5746">
        <f t="shared" si="270"/>
        <v>0</v>
      </c>
      <c r="J5746">
        <f t="shared" si="271"/>
        <v>0</v>
      </c>
      <c r="L5746" t="str">
        <f t="shared" si="269"/>
        <v>4660GOODWOOD</v>
      </c>
      <c r="M5746" t="s">
        <v>6561</v>
      </c>
    </row>
    <row r="5747" spans="1:13">
      <c r="A5747" t="s">
        <v>6647</v>
      </c>
      <c r="B5747" t="s">
        <v>6007</v>
      </c>
      <c r="C5747" t="s">
        <v>111</v>
      </c>
      <c r="D5747">
        <v>4</v>
      </c>
      <c r="E5747">
        <v>0</v>
      </c>
      <c r="F5747">
        <v>0</v>
      </c>
      <c r="H5747" t="s">
        <v>103</v>
      </c>
      <c r="I5747">
        <f t="shared" si="270"/>
        <v>0</v>
      </c>
      <c r="J5747">
        <f t="shared" si="271"/>
        <v>0</v>
      </c>
      <c r="L5747" t="str">
        <f t="shared" si="269"/>
        <v>4660GREGORY RIVER</v>
      </c>
      <c r="M5747" t="s">
        <v>6561</v>
      </c>
    </row>
    <row r="5748" spans="1:13">
      <c r="A5748" t="s">
        <v>6647</v>
      </c>
      <c r="B5748" t="s">
        <v>6657</v>
      </c>
      <c r="C5748" t="s">
        <v>111</v>
      </c>
      <c r="D5748">
        <v>4</v>
      </c>
      <c r="E5748">
        <v>0</v>
      </c>
      <c r="F5748">
        <v>0</v>
      </c>
      <c r="H5748" t="s">
        <v>103</v>
      </c>
      <c r="I5748">
        <f t="shared" si="270"/>
        <v>0</v>
      </c>
      <c r="J5748">
        <f t="shared" si="271"/>
        <v>0</v>
      </c>
      <c r="L5748" t="str">
        <f t="shared" si="269"/>
        <v>4660HORTON</v>
      </c>
      <c r="M5748" t="s">
        <v>6561</v>
      </c>
    </row>
    <row r="5749" spans="1:13">
      <c r="A5749" t="s">
        <v>6647</v>
      </c>
      <c r="B5749" t="s">
        <v>6658</v>
      </c>
      <c r="C5749" t="s">
        <v>111</v>
      </c>
      <c r="D5749">
        <v>4</v>
      </c>
      <c r="E5749">
        <v>0</v>
      </c>
      <c r="F5749">
        <v>0</v>
      </c>
      <c r="H5749" t="s">
        <v>103</v>
      </c>
      <c r="I5749">
        <f t="shared" si="270"/>
        <v>0</v>
      </c>
      <c r="J5749">
        <f t="shared" si="271"/>
        <v>0</v>
      </c>
      <c r="L5749" t="str">
        <f t="shared" si="269"/>
        <v>4660ISIS CENTRAL</v>
      </c>
      <c r="M5749" t="s">
        <v>6561</v>
      </c>
    </row>
    <row r="5750" spans="1:13">
      <c r="A5750" t="s">
        <v>6647</v>
      </c>
      <c r="B5750" t="s">
        <v>6659</v>
      </c>
      <c r="C5750" t="s">
        <v>111</v>
      </c>
      <c r="D5750">
        <v>4</v>
      </c>
      <c r="E5750">
        <v>0</v>
      </c>
      <c r="F5750">
        <v>0</v>
      </c>
      <c r="H5750" t="s">
        <v>103</v>
      </c>
      <c r="I5750">
        <f t="shared" si="270"/>
        <v>0</v>
      </c>
      <c r="J5750">
        <f t="shared" si="271"/>
        <v>0</v>
      </c>
      <c r="L5750" t="str">
        <f t="shared" si="269"/>
        <v>4660ISIS RIVER</v>
      </c>
      <c r="M5750" t="s">
        <v>6561</v>
      </c>
    </row>
    <row r="5751" spans="1:13">
      <c r="A5751" t="s">
        <v>6647</v>
      </c>
      <c r="B5751" t="s">
        <v>6660</v>
      </c>
      <c r="C5751" t="s">
        <v>111</v>
      </c>
      <c r="D5751">
        <v>4</v>
      </c>
      <c r="E5751">
        <v>0</v>
      </c>
      <c r="F5751">
        <v>0</v>
      </c>
      <c r="H5751" t="s">
        <v>103</v>
      </c>
      <c r="I5751">
        <f t="shared" si="270"/>
        <v>0</v>
      </c>
      <c r="J5751">
        <f t="shared" si="271"/>
        <v>0</v>
      </c>
      <c r="L5751" t="str">
        <f t="shared" si="269"/>
        <v>4660KULLOGUM</v>
      </c>
      <c r="M5751" t="s">
        <v>6561</v>
      </c>
    </row>
    <row r="5752" spans="1:13">
      <c r="A5752" t="s">
        <v>6647</v>
      </c>
      <c r="B5752" t="s">
        <v>6019</v>
      </c>
      <c r="C5752" t="s">
        <v>111</v>
      </c>
      <c r="D5752">
        <v>4</v>
      </c>
      <c r="E5752">
        <v>0</v>
      </c>
      <c r="F5752">
        <v>0</v>
      </c>
      <c r="H5752" t="s">
        <v>103</v>
      </c>
      <c r="I5752">
        <f t="shared" si="270"/>
        <v>0</v>
      </c>
      <c r="J5752">
        <f t="shared" si="271"/>
        <v>0</v>
      </c>
      <c r="L5752" t="str">
        <f t="shared" si="269"/>
        <v>4660NORTH GREGORY</v>
      </c>
      <c r="M5752" t="s">
        <v>6561</v>
      </c>
    </row>
    <row r="5753" spans="1:13">
      <c r="A5753" t="s">
        <v>6647</v>
      </c>
      <c r="B5753" t="s">
        <v>6661</v>
      </c>
      <c r="C5753" t="s">
        <v>111</v>
      </c>
      <c r="D5753">
        <v>4</v>
      </c>
      <c r="E5753">
        <v>0</v>
      </c>
      <c r="F5753">
        <v>0</v>
      </c>
      <c r="H5753" t="s">
        <v>103</v>
      </c>
      <c r="I5753">
        <f t="shared" si="270"/>
        <v>0</v>
      </c>
      <c r="J5753">
        <f t="shared" si="271"/>
        <v>0</v>
      </c>
      <c r="L5753" t="str">
        <f t="shared" si="269"/>
        <v>4660NORTH ISIS</v>
      </c>
      <c r="M5753" t="s">
        <v>6561</v>
      </c>
    </row>
    <row r="5754" spans="1:13">
      <c r="A5754" t="s">
        <v>6647</v>
      </c>
      <c r="B5754" t="s">
        <v>6662</v>
      </c>
      <c r="C5754" t="s">
        <v>111</v>
      </c>
      <c r="D5754">
        <v>4</v>
      </c>
      <c r="E5754">
        <v>0</v>
      </c>
      <c r="F5754">
        <v>0</v>
      </c>
      <c r="H5754" t="s">
        <v>103</v>
      </c>
      <c r="I5754">
        <f t="shared" si="270"/>
        <v>0</v>
      </c>
      <c r="J5754">
        <f t="shared" si="271"/>
        <v>0</v>
      </c>
      <c r="L5754" t="str">
        <f t="shared" si="269"/>
        <v>4660PROMISEDLAND</v>
      </c>
      <c r="M5754" t="s">
        <v>6561</v>
      </c>
    </row>
    <row r="5755" spans="1:13">
      <c r="A5755" t="s">
        <v>6647</v>
      </c>
      <c r="B5755" t="s">
        <v>6663</v>
      </c>
      <c r="C5755" t="s">
        <v>111</v>
      </c>
      <c r="D5755">
        <v>4</v>
      </c>
      <c r="E5755">
        <v>0</v>
      </c>
      <c r="F5755">
        <v>0</v>
      </c>
      <c r="H5755" t="s">
        <v>103</v>
      </c>
      <c r="I5755">
        <f t="shared" si="270"/>
        <v>0</v>
      </c>
      <c r="J5755">
        <f t="shared" si="271"/>
        <v>0</v>
      </c>
      <c r="L5755" t="str">
        <f t="shared" si="269"/>
        <v>4660REDRIDGE</v>
      </c>
      <c r="M5755" t="s">
        <v>6561</v>
      </c>
    </row>
    <row r="5756" spans="1:13">
      <c r="A5756" t="s">
        <v>6647</v>
      </c>
      <c r="B5756" t="s">
        <v>6664</v>
      </c>
      <c r="C5756" t="s">
        <v>111</v>
      </c>
      <c r="D5756">
        <v>4</v>
      </c>
      <c r="E5756">
        <v>0</v>
      </c>
      <c r="F5756">
        <v>0</v>
      </c>
      <c r="H5756" t="s">
        <v>103</v>
      </c>
      <c r="I5756">
        <f t="shared" si="270"/>
        <v>0</v>
      </c>
      <c r="J5756">
        <f t="shared" si="271"/>
        <v>0</v>
      </c>
      <c r="L5756" t="str">
        <f t="shared" si="269"/>
        <v>4660SOUTH ISIS</v>
      </c>
      <c r="M5756" t="s">
        <v>6561</v>
      </c>
    </row>
    <row r="5757" spans="1:13">
      <c r="A5757" t="s">
        <v>6647</v>
      </c>
      <c r="B5757" t="s">
        <v>6665</v>
      </c>
      <c r="C5757" t="s">
        <v>111</v>
      </c>
      <c r="D5757">
        <v>4</v>
      </c>
      <c r="E5757">
        <v>0</v>
      </c>
      <c r="F5757">
        <v>0</v>
      </c>
      <c r="H5757" t="s">
        <v>103</v>
      </c>
      <c r="I5757">
        <f t="shared" si="270"/>
        <v>0</v>
      </c>
      <c r="J5757">
        <f t="shared" si="271"/>
        <v>0</v>
      </c>
      <c r="L5757" t="str">
        <f t="shared" si="269"/>
        <v>4660WOODGATE</v>
      </c>
      <c r="M5757" t="s">
        <v>6561</v>
      </c>
    </row>
    <row r="5758" spans="1:13">
      <c r="A5758" t="s">
        <v>6666</v>
      </c>
      <c r="B5758" t="s">
        <v>6667</v>
      </c>
      <c r="C5758" t="s">
        <v>111</v>
      </c>
      <c r="D5758">
        <v>4</v>
      </c>
      <c r="E5758">
        <v>0</v>
      </c>
      <c r="F5758">
        <v>0</v>
      </c>
      <c r="H5758" t="s">
        <v>103</v>
      </c>
      <c r="I5758">
        <f t="shared" si="270"/>
        <v>0</v>
      </c>
      <c r="J5758">
        <f t="shared" si="271"/>
        <v>0</v>
      </c>
      <c r="L5758" t="str">
        <f t="shared" si="269"/>
        <v>4659BEELBI CREEK</v>
      </c>
      <c r="M5758" t="s">
        <v>6561</v>
      </c>
    </row>
    <row r="5759" spans="1:13">
      <c r="A5759" t="s">
        <v>6666</v>
      </c>
      <c r="B5759" t="s">
        <v>6668</v>
      </c>
      <c r="C5759" t="s">
        <v>111</v>
      </c>
      <c r="D5759">
        <v>4</v>
      </c>
      <c r="E5759">
        <v>0</v>
      </c>
      <c r="F5759">
        <v>0</v>
      </c>
      <c r="H5759" t="s">
        <v>103</v>
      </c>
      <c r="I5759">
        <f t="shared" si="270"/>
        <v>0</v>
      </c>
      <c r="J5759">
        <f t="shared" si="271"/>
        <v>0</v>
      </c>
      <c r="L5759" t="str">
        <f t="shared" si="269"/>
        <v>4659BURGOWAN</v>
      </c>
      <c r="M5759" t="s">
        <v>6561</v>
      </c>
    </row>
    <row r="5760" spans="1:13">
      <c r="A5760" t="s">
        <v>6666</v>
      </c>
      <c r="B5760" t="s">
        <v>6669</v>
      </c>
      <c r="C5760" t="s">
        <v>111</v>
      </c>
      <c r="D5760">
        <v>4</v>
      </c>
      <c r="E5760">
        <v>0</v>
      </c>
      <c r="F5760">
        <v>0</v>
      </c>
      <c r="H5760" t="s">
        <v>103</v>
      </c>
      <c r="I5760">
        <f t="shared" si="270"/>
        <v>0</v>
      </c>
      <c r="J5760">
        <f t="shared" si="271"/>
        <v>0</v>
      </c>
      <c r="L5760" t="str">
        <f t="shared" si="269"/>
        <v>4659BURRUM</v>
      </c>
      <c r="M5760" t="s">
        <v>6561</v>
      </c>
    </row>
    <row r="5761" spans="1:13">
      <c r="A5761" t="s">
        <v>6666</v>
      </c>
      <c r="B5761" t="s">
        <v>6670</v>
      </c>
      <c r="C5761" t="s">
        <v>111</v>
      </c>
      <c r="D5761">
        <v>4</v>
      </c>
      <c r="E5761">
        <v>0</v>
      </c>
      <c r="F5761">
        <v>0</v>
      </c>
      <c r="H5761" t="s">
        <v>103</v>
      </c>
      <c r="I5761">
        <f t="shared" si="270"/>
        <v>0</v>
      </c>
      <c r="J5761">
        <f t="shared" si="271"/>
        <v>0</v>
      </c>
      <c r="L5761" t="str">
        <f t="shared" si="269"/>
        <v>4659BURRUM HEADS</v>
      </c>
      <c r="M5761" t="s">
        <v>6561</v>
      </c>
    </row>
    <row r="5762" spans="1:13">
      <c r="A5762" t="s">
        <v>6666</v>
      </c>
      <c r="B5762" t="s">
        <v>6671</v>
      </c>
      <c r="C5762" t="s">
        <v>111</v>
      </c>
      <c r="D5762">
        <v>4</v>
      </c>
      <c r="E5762">
        <v>0</v>
      </c>
      <c r="F5762">
        <v>0</v>
      </c>
      <c r="H5762" t="s">
        <v>103</v>
      </c>
      <c r="I5762">
        <f t="shared" si="270"/>
        <v>0</v>
      </c>
      <c r="J5762">
        <f t="shared" si="271"/>
        <v>0</v>
      </c>
      <c r="L5762" t="str">
        <f t="shared" ref="L5762:L5825" si="272">CONCATENATE(A5762,B5762)</f>
        <v>4659BURRUM RIVER</v>
      </c>
      <c r="M5762" t="s">
        <v>6561</v>
      </c>
    </row>
    <row r="5763" spans="1:13">
      <c r="A5763" t="s">
        <v>6666</v>
      </c>
      <c r="B5763" t="s">
        <v>6672</v>
      </c>
      <c r="C5763" t="s">
        <v>111</v>
      </c>
      <c r="D5763">
        <v>4</v>
      </c>
      <c r="E5763">
        <v>0</v>
      </c>
      <c r="F5763">
        <v>0</v>
      </c>
      <c r="H5763" t="s">
        <v>103</v>
      </c>
      <c r="I5763">
        <f t="shared" si="270"/>
        <v>0</v>
      </c>
      <c r="J5763">
        <f t="shared" si="271"/>
        <v>0</v>
      </c>
      <c r="L5763" t="str">
        <f t="shared" si="272"/>
        <v>4659BURRUM TOWN</v>
      </c>
      <c r="M5763" t="s">
        <v>6561</v>
      </c>
    </row>
    <row r="5764" spans="1:13">
      <c r="A5764" t="s">
        <v>6666</v>
      </c>
      <c r="B5764" t="s">
        <v>6673</v>
      </c>
      <c r="C5764" t="s">
        <v>111</v>
      </c>
      <c r="D5764">
        <v>4</v>
      </c>
      <c r="E5764">
        <v>0</v>
      </c>
      <c r="F5764">
        <v>0</v>
      </c>
      <c r="H5764" t="s">
        <v>103</v>
      </c>
      <c r="I5764">
        <f t="shared" si="270"/>
        <v>0</v>
      </c>
      <c r="J5764">
        <f t="shared" si="271"/>
        <v>0</v>
      </c>
      <c r="L5764" t="str">
        <f t="shared" si="272"/>
        <v>4659HOWARD</v>
      </c>
      <c r="M5764" t="s">
        <v>6561</v>
      </c>
    </row>
    <row r="5765" spans="1:13">
      <c r="A5765" t="s">
        <v>6666</v>
      </c>
      <c r="B5765" t="s">
        <v>6674</v>
      </c>
      <c r="C5765" t="s">
        <v>111</v>
      </c>
      <c r="D5765">
        <v>4</v>
      </c>
      <c r="E5765">
        <v>0</v>
      </c>
      <c r="F5765">
        <v>0</v>
      </c>
      <c r="H5765" t="s">
        <v>103</v>
      </c>
      <c r="I5765">
        <f t="shared" si="270"/>
        <v>0</v>
      </c>
      <c r="J5765">
        <f t="shared" si="271"/>
        <v>0</v>
      </c>
      <c r="L5765" t="str">
        <f t="shared" si="272"/>
        <v>4659PACIFIC HAVEN</v>
      </c>
      <c r="M5765" t="s">
        <v>6561</v>
      </c>
    </row>
    <row r="5766" spans="1:13">
      <c r="A5766" t="s">
        <v>6675</v>
      </c>
      <c r="B5766" t="s">
        <v>6676</v>
      </c>
      <c r="C5766" t="s">
        <v>111</v>
      </c>
      <c r="D5766">
        <v>2</v>
      </c>
      <c r="E5766">
        <v>0</v>
      </c>
      <c r="F5766">
        <v>2</v>
      </c>
      <c r="H5766" t="s">
        <v>103</v>
      </c>
      <c r="I5766">
        <f t="shared" si="270"/>
        <v>0</v>
      </c>
      <c r="J5766">
        <f t="shared" si="271"/>
        <v>0</v>
      </c>
      <c r="L5766" t="str">
        <f t="shared" si="272"/>
        <v>4655BOORAL</v>
      </c>
      <c r="M5766" t="s">
        <v>6561</v>
      </c>
    </row>
    <row r="5767" spans="1:13">
      <c r="A5767" t="s">
        <v>6675</v>
      </c>
      <c r="B5767" t="s">
        <v>6677</v>
      </c>
      <c r="C5767" t="s">
        <v>111</v>
      </c>
      <c r="D5767">
        <v>2</v>
      </c>
      <c r="E5767">
        <v>0</v>
      </c>
      <c r="F5767">
        <v>2</v>
      </c>
      <c r="H5767" t="s">
        <v>103</v>
      </c>
      <c r="I5767">
        <f t="shared" si="270"/>
        <v>0</v>
      </c>
      <c r="J5767">
        <f t="shared" si="271"/>
        <v>0</v>
      </c>
      <c r="L5767" t="str">
        <f t="shared" si="272"/>
        <v>4655BUNYA CREEK</v>
      </c>
      <c r="M5767" t="s">
        <v>6561</v>
      </c>
    </row>
    <row r="5768" spans="1:13">
      <c r="A5768" t="s">
        <v>6675</v>
      </c>
      <c r="B5768" t="s">
        <v>6678</v>
      </c>
      <c r="C5768" t="s">
        <v>111</v>
      </c>
      <c r="D5768">
        <v>2</v>
      </c>
      <c r="E5768">
        <v>0</v>
      </c>
      <c r="F5768">
        <v>2</v>
      </c>
      <c r="H5768" t="s">
        <v>103</v>
      </c>
      <c r="I5768">
        <f t="shared" si="270"/>
        <v>0</v>
      </c>
      <c r="J5768">
        <f t="shared" si="271"/>
        <v>0</v>
      </c>
      <c r="L5768" t="str">
        <f t="shared" si="272"/>
        <v>4655CRAIGNISH</v>
      </c>
      <c r="M5768" t="s">
        <v>6561</v>
      </c>
    </row>
    <row r="5769" spans="1:13">
      <c r="A5769" t="s">
        <v>6675</v>
      </c>
      <c r="B5769" t="s">
        <v>6679</v>
      </c>
      <c r="C5769" t="s">
        <v>111</v>
      </c>
      <c r="D5769">
        <v>2</v>
      </c>
      <c r="E5769">
        <v>0</v>
      </c>
      <c r="F5769">
        <v>2</v>
      </c>
      <c r="H5769" t="s">
        <v>103</v>
      </c>
      <c r="I5769">
        <f t="shared" ref="I5769:I5832" si="273">IF(ISERROR(VLOOKUP(A5769,SelPostCode,1,FALSE)),0,1)</f>
        <v>0</v>
      </c>
      <c r="J5769">
        <f t="shared" ref="J5769:J5832" si="274">IF(I5769=0,0,IF(ISERROR(VLOOKUP(B5769,SelSuburb,1,FALSE)),0,1))</f>
        <v>0</v>
      </c>
      <c r="L5769" t="str">
        <f t="shared" si="272"/>
        <v>4655DUNDOWRAN</v>
      </c>
      <c r="M5769" t="s">
        <v>6561</v>
      </c>
    </row>
    <row r="5770" spans="1:13">
      <c r="A5770" t="s">
        <v>6675</v>
      </c>
      <c r="B5770" t="s">
        <v>6680</v>
      </c>
      <c r="C5770" t="s">
        <v>111</v>
      </c>
      <c r="D5770">
        <v>2</v>
      </c>
      <c r="E5770">
        <v>0</v>
      </c>
      <c r="F5770">
        <v>2</v>
      </c>
      <c r="H5770" t="s">
        <v>103</v>
      </c>
      <c r="I5770">
        <f t="shared" si="273"/>
        <v>0</v>
      </c>
      <c r="J5770">
        <f t="shared" si="274"/>
        <v>0</v>
      </c>
      <c r="L5770" t="str">
        <f t="shared" si="272"/>
        <v>4655DUNDOWRAN BEACH</v>
      </c>
      <c r="M5770" t="s">
        <v>6561</v>
      </c>
    </row>
    <row r="5771" spans="1:13">
      <c r="A5771" t="s">
        <v>6675</v>
      </c>
      <c r="B5771" t="s">
        <v>6681</v>
      </c>
      <c r="C5771" t="s">
        <v>111</v>
      </c>
      <c r="D5771">
        <v>2</v>
      </c>
      <c r="E5771">
        <v>0</v>
      </c>
      <c r="F5771">
        <v>2</v>
      </c>
      <c r="H5771" t="s">
        <v>103</v>
      </c>
      <c r="I5771">
        <f t="shared" si="273"/>
        <v>0</v>
      </c>
      <c r="J5771">
        <f t="shared" si="274"/>
        <v>0</v>
      </c>
      <c r="L5771" t="str">
        <f t="shared" si="272"/>
        <v>4655ELI WATERS</v>
      </c>
      <c r="M5771" t="s">
        <v>6561</v>
      </c>
    </row>
    <row r="5772" spans="1:13">
      <c r="A5772" t="s">
        <v>6675</v>
      </c>
      <c r="B5772" t="s">
        <v>6682</v>
      </c>
      <c r="C5772" t="s">
        <v>111</v>
      </c>
      <c r="D5772">
        <v>4</v>
      </c>
      <c r="E5772">
        <v>0</v>
      </c>
      <c r="F5772">
        <v>0</v>
      </c>
      <c r="H5772" t="s">
        <v>103</v>
      </c>
      <c r="I5772">
        <f t="shared" si="273"/>
        <v>0</v>
      </c>
      <c r="J5772">
        <f t="shared" si="274"/>
        <v>0</v>
      </c>
      <c r="L5772" t="str">
        <f t="shared" si="272"/>
        <v>4655GREAT SANDY STRAIT</v>
      </c>
      <c r="M5772" t="s">
        <v>6561</v>
      </c>
    </row>
    <row r="5773" spans="1:13">
      <c r="A5773" t="s">
        <v>6675</v>
      </c>
      <c r="B5773" t="s">
        <v>4738</v>
      </c>
      <c r="C5773" t="s">
        <v>111</v>
      </c>
      <c r="D5773">
        <v>4</v>
      </c>
      <c r="E5773">
        <v>0</v>
      </c>
      <c r="F5773">
        <v>0</v>
      </c>
      <c r="H5773" t="s">
        <v>103</v>
      </c>
      <c r="I5773">
        <f t="shared" si="273"/>
        <v>0</v>
      </c>
      <c r="J5773">
        <f t="shared" si="274"/>
        <v>0</v>
      </c>
      <c r="L5773" t="str">
        <f t="shared" si="272"/>
        <v>4655HAPPY VALLEY</v>
      </c>
      <c r="M5773" t="s">
        <v>6561</v>
      </c>
    </row>
    <row r="5774" spans="1:13">
      <c r="A5774" t="s">
        <v>6675</v>
      </c>
      <c r="B5774" t="s">
        <v>6683</v>
      </c>
      <c r="C5774" t="s">
        <v>111</v>
      </c>
      <c r="D5774">
        <v>1</v>
      </c>
      <c r="E5774">
        <v>0</v>
      </c>
      <c r="F5774">
        <v>2</v>
      </c>
      <c r="H5774" t="s">
        <v>103</v>
      </c>
      <c r="I5774">
        <f t="shared" si="273"/>
        <v>0</v>
      </c>
      <c r="J5774">
        <f t="shared" si="274"/>
        <v>0</v>
      </c>
      <c r="L5774" t="str">
        <f t="shared" si="272"/>
        <v>4655HERVEY BAY</v>
      </c>
      <c r="M5774" t="s">
        <v>6561</v>
      </c>
    </row>
    <row r="5775" spans="1:13">
      <c r="A5775" t="s">
        <v>6675</v>
      </c>
      <c r="B5775" t="s">
        <v>6684</v>
      </c>
      <c r="C5775" t="s">
        <v>111</v>
      </c>
      <c r="D5775">
        <v>2</v>
      </c>
      <c r="E5775">
        <v>0</v>
      </c>
      <c r="F5775">
        <v>2</v>
      </c>
      <c r="H5775" t="s">
        <v>103</v>
      </c>
      <c r="I5775">
        <f t="shared" si="273"/>
        <v>0</v>
      </c>
      <c r="J5775">
        <f t="shared" si="274"/>
        <v>0</v>
      </c>
      <c r="L5775" t="str">
        <f t="shared" si="272"/>
        <v>4655KAWUNGAN</v>
      </c>
      <c r="M5775" t="s">
        <v>6561</v>
      </c>
    </row>
    <row r="5776" spans="1:13">
      <c r="A5776" t="s">
        <v>6675</v>
      </c>
      <c r="B5776" t="s">
        <v>6685</v>
      </c>
      <c r="C5776" t="s">
        <v>111</v>
      </c>
      <c r="D5776">
        <v>4</v>
      </c>
      <c r="E5776">
        <v>0</v>
      </c>
      <c r="F5776">
        <v>0</v>
      </c>
      <c r="H5776" t="s">
        <v>103</v>
      </c>
      <c r="I5776">
        <f t="shared" si="273"/>
        <v>0</v>
      </c>
      <c r="J5776">
        <f t="shared" si="274"/>
        <v>0</v>
      </c>
      <c r="L5776" t="str">
        <f t="shared" si="272"/>
        <v>4655KINGFISHER BAY</v>
      </c>
      <c r="M5776" t="s">
        <v>6561</v>
      </c>
    </row>
    <row r="5777" spans="1:13">
      <c r="A5777" t="s">
        <v>6675</v>
      </c>
      <c r="B5777" t="s">
        <v>6686</v>
      </c>
      <c r="C5777" t="s">
        <v>111</v>
      </c>
      <c r="D5777">
        <v>4</v>
      </c>
      <c r="E5777">
        <v>0</v>
      </c>
      <c r="F5777">
        <v>0</v>
      </c>
      <c r="H5777" t="s">
        <v>103</v>
      </c>
      <c r="I5777">
        <f t="shared" si="273"/>
        <v>0</v>
      </c>
      <c r="J5777">
        <f t="shared" si="274"/>
        <v>0</v>
      </c>
      <c r="L5777" t="str">
        <f t="shared" si="272"/>
        <v>4655KINGFISHER BAY RESORT</v>
      </c>
      <c r="M5777" t="s">
        <v>6561</v>
      </c>
    </row>
    <row r="5778" spans="1:13">
      <c r="A5778" t="s">
        <v>6675</v>
      </c>
      <c r="B5778" t="s">
        <v>6687</v>
      </c>
      <c r="C5778" t="s">
        <v>111</v>
      </c>
      <c r="D5778">
        <v>2</v>
      </c>
      <c r="E5778">
        <v>0</v>
      </c>
      <c r="F5778">
        <v>2</v>
      </c>
      <c r="H5778" t="s">
        <v>103</v>
      </c>
      <c r="I5778">
        <f t="shared" si="273"/>
        <v>0</v>
      </c>
      <c r="J5778">
        <f t="shared" si="274"/>
        <v>0</v>
      </c>
      <c r="L5778" t="str">
        <f t="shared" si="272"/>
        <v>4655NIKENBAH</v>
      </c>
      <c r="M5778" t="s">
        <v>6561</v>
      </c>
    </row>
    <row r="5779" spans="1:13">
      <c r="A5779" t="s">
        <v>6675</v>
      </c>
      <c r="B5779" t="s">
        <v>6688</v>
      </c>
      <c r="C5779" t="s">
        <v>111</v>
      </c>
      <c r="D5779">
        <v>1</v>
      </c>
      <c r="E5779">
        <v>0</v>
      </c>
      <c r="F5779">
        <v>2</v>
      </c>
      <c r="H5779" t="s">
        <v>103</v>
      </c>
      <c r="I5779">
        <f t="shared" si="273"/>
        <v>0</v>
      </c>
      <c r="J5779">
        <f t="shared" si="274"/>
        <v>0</v>
      </c>
      <c r="L5779" t="str">
        <f t="shared" si="272"/>
        <v>4655PIALBA</v>
      </c>
      <c r="M5779" t="s">
        <v>6561</v>
      </c>
    </row>
    <row r="5780" spans="1:13">
      <c r="A5780" t="s">
        <v>6675</v>
      </c>
      <c r="B5780" t="s">
        <v>6689</v>
      </c>
      <c r="C5780" t="s">
        <v>111</v>
      </c>
      <c r="D5780">
        <v>1</v>
      </c>
      <c r="E5780">
        <v>0</v>
      </c>
      <c r="F5780">
        <v>2</v>
      </c>
      <c r="H5780" t="s">
        <v>103</v>
      </c>
      <c r="I5780">
        <f t="shared" si="273"/>
        <v>0</v>
      </c>
      <c r="J5780">
        <f t="shared" si="274"/>
        <v>0</v>
      </c>
      <c r="L5780" t="str">
        <f t="shared" si="272"/>
        <v>4655POINT VERNON</v>
      </c>
      <c r="M5780" t="s">
        <v>6561</v>
      </c>
    </row>
    <row r="5781" spans="1:13">
      <c r="A5781" t="s">
        <v>6675</v>
      </c>
      <c r="B5781" t="s">
        <v>6690</v>
      </c>
      <c r="C5781" t="s">
        <v>111</v>
      </c>
      <c r="D5781">
        <v>3</v>
      </c>
      <c r="E5781">
        <v>0</v>
      </c>
      <c r="F5781">
        <v>0</v>
      </c>
      <c r="H5781" t="s">
        <v>103</v>
      </c>
      <c r="I5781">
        <f t="shared" si="273"/>
        <v>0</v>
      </c>
      <c r="J5781">
        <f t="shared" si="274"/>
        <v>0</v>
      </c>
      <c r="L5781" t="str">
        <f t="shared" si="272"/>
        <v>4655RIVER HEADS</v>
      </c>
      <c r="M5781" t="s">
        <v>6561</v>
      </c>
    </row>
    <row r="5782" spans="1:13">
      <c r="A5782" t="s">
        <v>6675</v>
      </c>
      <c r="B5782" t="s">
        <v>6691</v>
      </c>
      <c r="C5782" t="s">
        <v>111</v>
      </c>
      <c r="D5782">
        <v>2</v>
      </c>
      <c r="E5782">
        <v>0</v>
      </c>
      <c r="F5782">
        <v>2</v>
      </c>
      <c r="H5782" t="s">
        <v>103</v>
      </c>
      <c r="I5782">
        <f t="shared" si="273"/>
        <v>0</v>
      </c>
      <c r="J5782">
        <f t="shared" si="274"/>
        <v>0</v>
      </c>
      <c r="L5782" t="str">
        <f t="shared" si="272"/>
        <v>4655SCARNESS</v>
      </c>
      <c r="M5782" t="s">
        <v>6561</v>
      </c>
    </row>
    <row r="5783" spans="1:13">
      <c r="A5783" t="s">
        <v>6675</v>
      </c>
      <c r="B5783" t="s">
        <v>6692</v>
      </c>
      <c r="C5783" t="s">
        <v>111</v>
      </c>
      <c r="D5783">
        <v>1</v>
      </c>
      <c r="E5783">
        <v>0</v>
      </c>
      <c r="F5783">
        <v>2</v>
      </c>
      <c r="H5783" t="s">
        <v>103</v>
      </c>
      <c r="I5783">
        <f t="shared" si="273"/>
        <v>0</v>
      </c>
      <c r="J5783">
        <f t="shared" si="274"/>
        <v>0</v>
      </c>
      <c r="L5783" t="str">
        <f t="shared" si="272"/>
        <v>4655SUNSHINE ACRES</v>
      </c>
      <c r="M5783" t="s">
        <v>6561</v>
      </c>
    </row>
    <row r="5784" spans="1:13">
      <c r="A5784" t="s">
        <v>6675</v>
      </c>
      <c r="B5784" t="s">
        <v>6693</v>
      </c>
      <c r="C5784" t="s">
        <v>111</v>
      </c>
      <c r="D5784">
        <v>3</v>
      </c>
      <c r="E5784">
        <v>0</v>
      </c>
      <c r="F5784">
        <v>0</v>
      </c>
      <c r="H5784" t="s">
        <v>103</v>
      </c>
      <c r="I5784">
        <f t="shared" si="273"/>
        <v>0</v>
      </c>
      <c r="J5784">
        <f t="shared" si="274"/>
        <v>0</v>
      </c>
      <c r="L5784" t="str">
        <f t="shared" si="272"/>
        <v>4655SUSAN RIVER</v>
      </c>
      <c r="M5784" t="s">
        <v>6561</v>
      </c>
    </row>
    <row r="5785" spans="1:13">
      <c r="A5785" t="s">
        <v>6675</v>
      </c>
      <c r="B5785" t="s">
        <v>6694</v>
      </c>
      <c r="C5785" t="s">
        <v>111</v>
      </c>
      <c r="D5785">
        <v>3</v>
      </c>
      <c r="E5785">
        <v>0</v>
      </c>
      <c r="F5785">
        <v>0</v>
      </c>
      <c r="H5785" t="s">
        <v>103</v>
      </c>
      <c r="I5785">
        <f t="shared" si="273"/>
        <v>0</v>
      </c>
      <c r="J5785">
        <f t="shared" si="274"/>
        <v>0</v>
      </c>
      <c r="L5785" t="str">
        <f t="shared" si="272"/>
        <v>4655TAKURA</v>
      </c>
      <c r="M5785" t="s">
        <v>6561</v>
      </c>
    </row>
    <row r="5786" spans="1:13">
      <c r="A5786" t="s">
        <v>6675</v>
      </c>
      <c r="B5786" t="s">
        <v>6695</v>
      </c>
      <c r="C5786" t="s">
        <v>111</v>
      </c>
      <c r="D5786">
        <v>2</v>
      </c>
      <c r="E5786">
        <v>0</v>
      </c>
      <c r="F5786">
        <v>2</v>
      </c>
      <c r="H5786" t="s">
        <v>103</v>
      </c>
      <c r="I5786">
        <f t="shared" si="273"/>
        <v>0</v>
      </c>
      <c r="J5786">
        <f t="shared" si="274"/>
        <v>0</v>
      </c>
      <c r="L5786" t="str">
        <f t="shared" si="272"/>
        <v>4655TOOGOOM</v>
      </c>
      <c r="M5786" t="s">
        <v>6561</v>
      </c>
    </row>
    <row r="5787" spans="1:13">
      <c r="A5787" t="s">
        <v>6675</v>
      </c>
      <c r="B5787" t="s">
        <v>6696</v>
      </c>
      <c r="C5787" t="s">
        <v>111</v>
      </c>
      <c r="D5787">
        <v>1</v>
      </c>
      <c r="E5787">
        <v>0</v>
      </c>
      <c r="F5787">
        <v>2</v>
      </c>
      <c r="H5787" t="s">
        <v>103</v>
      </c>
      <c r="I5787">
        <f t="shared" si="273"/>
        <v>0</v>
      </c>
      <c r="J5787">
        <f t="shared" si="274"/>
        <v>0</v>
      </c>
      <c r="L5787" t="str">
        <f t="shared" si="272"/>
        <v>4655TORQUAY</v>
      </c>
      <c r="M5787" t="s">
        <v>6561</v>
      </c>
    </row>
    <row r="5788" spans="1:13">
      <c r="A5788" t="s">
        <v>6675</v>
      </c>
      <c r="B5788" t="s">
        <v>6697</v>
      </c>
      <c r="C5788" t="s">
        <v>111</v>
      </c>
      <c r="D5788">
        <v>1</v>
      </c>
      <c r="E5788">
        <v>0</v>
      </c>
      <c r="F5788">
        <v>2</v>
      </c>
      <c r="H5788" t="s">
        <v>103</v>
      </c>
      <c r="I5788">
        <f t="shared" si="273"/>
        <v>0</v>
      </c>
      <c r="J5788">
        <f t="shared" si="274"/>
        <v>0</v>
      </c>
      <c r="L5788" t="str">
        <f t="shared" si="272"/>
        <v>4655URANGAN</v>
      </c>
      <c r="M5788" t="s">
        <v>6561</v>
      </c>
    </row>
    <row r="5789" spans="1:13">
      <c r="A5789" t="s">
        <v>6675</v>
      </c>
      <c r="B5789" t="s">
        <v>6698</v>
      </c>
      <c r="C5789" t="s">
        <v>111</v>
      </c>
      <c r="D5789">
        <v>2</v>
      </c>
      <c r="E5789">
        <v>0</v>
      </c>
      <c r="F5789">
        <v>2</v>
      </c>
      <c r="H5789" t="s">
        <v>103</v>
      </c>
      <c r="I5789">
        <f t="shared" si="273"/>
        <v>0</v>
      </c>
      <c r="J5789">
        <f t="shared" si="274"/>
        <v>0</v>
      </c>
      <c r="L5789" t="str">
        <f t="shared" si="272"/>
        <v>4655URRAWEEN</v>
      </c>
      <c r="M5789" t="s">
        <v>6561</v>
      </c>
    </row>
    <row r="5790" spans="1:13">
      <c r="A5790" t="s">
        <v>6675</v>
      </c>
      <c r="B5790" t="s">
        <v>6699</v>
      </c>
      <c r="C5790" t="s">
        <v>111</v>
      </c>
      <c r="D5790">
        <v>4</v>
      </c>
      <c r="E5790">
        <v>0</v>
      </c>
      <c r="F5790">
        <v>0</v>
      </c>
      <c r="H5790" t="s">
        <v>103</v>
      </c>
      <c r="I5790">
        <f t="shared" si="273"/>
        <v>0</v>
      </c>
      <c r="J5790">
        <f t="shared" si="274"/>
        <v>0</v>
      </c>
      <c r="L5790" t="str">
        <f t="shared" si="272"/>
        <v>4655WALLIEBUM</v>
      </c>
      <c r="M5790" t="s">
        <v>6561</v>
      </c>
    </row>
    <row r="5791" spans="1:13">
      <c r="A5791" t="s">
        <v>6675</v>
      </c>
      <c r="B5791" t="s">
        <v>6700</v>
      </c>
      <c r="C5791" t="s">
        <v>111</v>
      </c>
      <c r="D5791">
        <v>4</v>
      </c>
      <c r="E5791">
        <v>0</v>
      </c>
      <c r="F5791">
        <v>0</v>
      </c>
      <c r="H5791" t="s">
        <v>103</v>
      </c>
      <c r="I5791">
        <f t="shared" si="273"/>
        <v>0</v>
      </c>
      <c r="J5791">
        <f t="shared" si="274"/>
        <v>0</v>
      </c>
      <c r="L5791" t="str">
        <f t="shared" si="272"/>
        <v>4655WALLIGAN</v>
      </c>
      <c r="M5791" t="s">
        <v>6561</v>
      </c>
    </row>
    <row r="5792" spans="1:13">
      <c r="A5792" t="s">
        <v>6675</v>
      </c>
      <c r="B5792" t="s">
        <v>6701</v>
      </c>
      <c r="C5792" t="s">
        <v>111</v>
      </c>
      <c r="D5792">
        <v>2</v>
      </c>
      <c r="E5792">
        <v>0</v>
      </c>
      <c r="F5792">
        <v>2</v>
      </c>
      <c r="H5792" t="s">
        <v>103</v>
      </c>
      <c r="I5792">
        <f t="shared" si="273"/>
        <v>0</v>
      </c>
      <c r="J5792">
        <f t="shared" si="274"/>
        <v>0</v>
      </c>
      <c r="L5792" t="str">
        <f t="shared" si="272"/>
        <v>4655WONDUNNA</v>
      </c>
      <c r="M5792" t="s">
        <v>6561</v>
      </c>
    </row>
    <row r="5793" spans="1:13">
      <c r="A5793" t="s">
        <v>6702</v>
      </c>
      <c r="B5793" t="s">
        <v>6703</v>
      </c>
      <c r="C5793" t="s">
        <v>111</v>
      </c>
      <c r="D5793">
        <v>2</v>
      </c>
      <c r="E5793">
        <v>0</v>
      </c>
      <c r="F5793">
        <v>2</v>
      </c>
      <c r="H5793" t="s">
        <v>103</v>
      </c>
      <c r="I5793">
        <f t="shared" si="273"/>
        <v>0</v>
      </c>
      <c r="J5793">
        <f t="shared" si="274"/>
        <v>0</v>
      </c>
      <c r="L5793" t="str">
        <f t="shared" si="272"/>
        <v>4650ALDERSHOT</v>
      </c>
      <c r="M5793" t="s">
        <v>6561</v>
      </c>
    </row>
    <row r="5794" spans="1:13">
      <c r="A5794" t="s">
        <v>6702</v>
      </c>
      <c r="B5794" t="s">
        <v>6704</v>
      </c>
      <c r="C5794" t="s">
        <v>111</v>
      </c>
      <c r="D5794">
        <v>4</v>
      </c>
      <c r="E5794">
        <v>0</v>
      </c>
      <c r="F5794">
        <v>0</v>
      </c>
      <c r="H5794" t="s">
        <v>103</v>
      </c>
      <c r="I5794">
        <f t="shared" si="273"/>
        <v>0</v>
      </c>
      <c r="J5794">
        <f t="shared" si="274"/>
        <v>0</v>
      </c>
      <c r="L5794" t="str">
        <f t="shared" si="272"/>
        <v>4650ANTIGUA</v>
      </c>
      <c r="M5794" t="s">
        <v>6561</v>
      </c>
    </row>
    <row r="5795" spans="1:13">
      <c r="A5795" t="s">
        <v>6702</v>
      </c>
      <c r="B5795" t="s">
        <v>6705</v>
      </c>
      <c r="C5795" t="s">
        <v>111</v>
      </c>
      <c r="D5795">
        <v>4</v>
      </c>
      <c r="E5795">
        <v>0</v>
      </c>
      <c r="F5795">
        <v>0</v>
      </c>
      <c r="H5795" t="s">
        <v>103</v>
      </c>
      <c r="I5795">
        <f t="shared" si="273"/>
        <v>0</v>
      </c>
      <c r="J5795">
        <f t="shared" si="274"/>
        <v>0</v>
      </c>
      <c r="L5795" t="str">
        <f t="shared" si="272"/>
        <v>4650BAUPLE</v>
      </c>
      <c r="M5795" t="s">
        <v>6561</v>
      </c>
    </row>
    <row r="5796" spans="1:13">
      <c r="A5796" t="s">
        <v>6702</v>
      </c>
      <c r="B5796" t="s">
        <v>6706</v>
      </c>
      <c r="C5796" t="s">
        <v>111</v>
      </c>
      <c r="D5796">
        <v>4</v>
      </c>
      <c r="E5796">
        <v>0</v>
      </c>
      <c r="F5796">
        <v>0</v>
      </c>
      <c r="H5796" t="s">
        <v>103</v>
      </c>
      <c r="I5796">
        <f t="shared" si="273"/>
        <v>0</v>
      </c>
      <c r="J5796">
        <f t="shared" si="274"/>
        <v>0</v>
      </c>
      <c r="L5796" t="str">
        <f t="shared" si="272"/>
        <v>4650BAUPLE FOREST</v>
      </c>
      <c r="M5796" t="s">
        <v>6561</v>
      </c>
    </row>
    <row r="5797" spans="1:13">
      <c r="A5797" t="s">
        <v>6702</v>
      </c>
      <c r="B5797" t="s">
        <v>6707</v>
      </c>
      <c r="C5797" t="s">
        <v>111</v>
      </c>
      <c r="D5797">
        <v>2</v>
      </c>
      <c r="E5797">
        <v>0</v>
      </c>
      <c r="F5797">
        <v>2</v>
      </c>
      <c r="H5797" t="s">
        <v>103</v>
      </c>
      <c r="I5797">
        <f t="shared" si="273"/>
        <v>0</v>
      </c>
      <c r="J5797">
        <f t="shared" si="274"/>
        <v>0</v>
      </c>
      <c r="L5797" t="str">
        <f t="shared" si="272"/>
        <v>4650BEAVER ROCK</v>
      </c>
      <c r="M5797" t="s">
        <v>6561</v>
      </c>
    </row>
    <row r="5798" spans="1:13">
      <c r="A5798" t="s">
        <v>6702</v>
      </c>
      <c r="B5798" t="s">
        <v>6708</v>
      </c>
      <c r="C5798" t="s">
        <v>111</v>
      </c>
      <c r="D5798">
        <v>2</v>
      </c>
      <c r="E5798">
        <v>0</v>
      </c>
      <c r="F5798">
        <v>2</v>
      </c>
      <c r="H5798" t="s">
        <v>103</v>
      </c>
      <c r="I5798">
        <f t="shared" si="273"/>
        <v>0</v>
      </c>
      <c r="J5798">
        <f t="shared" si="274"/>
        <v>0</v>
      </c>
      <c r="L5798" t="str">
        <f t="shared" si="272"/>
        <v>4650BIDWILL</v>
      </c>
      <c r="M5798" t="s">
        <v>6561</v>
      </c>
    </row>
    <row r="5799" spans="1:13">
      <c r="A5799" t="s">
        <v>6702</v>
      </c>
      <c r="B5799" t="s">
        <v>6709</v>
      </c>
      <c r="C5799" t="s">
        <v>111</v>
      </c>
      <c r="D5799">
        <v>2</v>
      </c>
      <c r="E5799">
        <v>0</v>
      </c>
      <c r="F5799">
        <v>2</v>
      </c>
      <c r="H5799" t="s">
        <v>103</v>
      </c>
      <c r="I5799">
        <f t="shared" si="273"/>
        <v>0</v>
      </c>
      <c r="J5799">
        <f t="shared" si="274"/>
        <v>0</v>
      </c>
      <c r="L5799" t="str">
        <f t="shared" si="272"/>
        <v>4650BOONOOROO</v>
      </c>
      <c r="M5799" t="s">
        <v>6561</v>
      </c>
    </row>
    <row r="5800" spans="1:13">
      <c r="A5800" t="s">
        <v>6702</v>
      </c>
      <c r="B5800" t="s">
        <v>6710</v>
      </c>
      <c r="C5800" t="s">
        <v>111</v>
      </c>
      <c r="D5800">
        <v>2</v>
      </c>
      <c r="E5800">
        <v>0</v>
      </c>
      <c r="F5800">
        <v>2</v>
      </c>
      <c r="H5800" t="s">
        <v>103</v>
      </c>
      <c r="I5800">
        <f t="shared" si="273"/>
        <v>0</v>
      </c>
      <c r="J5800">
        <f t="shared" si="274"/>
        <v>0</v>
      </c>
      <c r="L5800" t="str">
        <f t="shared" si="272"/>
        <v>4650BOONOOROO PLAINS</v>
      </c>
      <c r="M5800" t="s">
        <v>6561</v>
      </c>
    </row>
    <row r="5801" spans="1:13">
      <c r="A5801" t="s">
        <v>6702</v>
      </c>
      <c r="B5801" t="s">
        <v>6711</v>
      </c>
      <c r="C5801" t="s">
        <v>111</v>
      </c>
      <c r="D5801">
        <v>4</v>
      </c>
      <c r="E5801">
        <v>0</v>
      </c>
      <c r="F5801">
        <v>0</v>
      </c>
      <c r="H5801" t="s">
        <v>103</v>
      </c>
      <c r="I5801">
        <f t="shared" si="273"/>
        <v>0</v>
      </c>
      <c r="J5801">
        <f t="shared" si="274"/>
        <v>0</v>
      </c>
      <c r="L5801" t="str">
        <f t="shared" si="272"/>
        <v>4650DUCKINWILLA</v>
      </c>
      <c r="M5801" t="s">
        <v>6561</v>
      </c>
    </row>
    <row r="5802" spans="1:13">
      <c r="A5802" t="s">
        <v>6702</v>
      </c>
      <c r="B5802" t="s">
        <v>6712</v>
      </c>
      <c r="C5802" t="s">
        <v>111</v>
      </c>
      <c r="D5802">
        <v>2</v>
      </c>
      <c r="E5802">
        <v>0</v>
      </c>
      <c r="F5802">
        <v>2</v>
      </c>
      <c r="H5802" t="s">
        <v>103</v>
      </c>
      <c r="I5802">
        <f t="shared" si="273"/>
        <v>0</v>
      </c>
      <c r="J5802">
        <f t="shared" si="274"/>
        <v>0</v>
      </c>
      <c r="L5802" t="str">
        <f t="shared" si="272"/>
        <v>4650DUNDATHU</v>
      </c>
      <c r="M5802" t="s">
        <v>6561</v>
      </c>
    </row>
    <row r="5803" spans="1:13">
      <c r="A5803" t="s">
        <v>6702</v>
      </c>
      <c r="B5803" t="s">
        <v>6713</v>
      </c>
      <c r="C5803" t="s">
        <v>111</v>
      </c>
      <c r="D5803">
        <v>4</v>
      </c>
      <c r="E5803">
        <v>0</v>
      </c>
      <c r="F5803">
        <v>0</v>
      </c>
      <c r="H5803" t="s">
        <v>103</v>
      </c>
      <c r="I5803">
        <f t="shared" si="273"/>
        <v>0</v>
      </c>
      <c r="J5803">
        <f t="shared" si="274"/>
        <v>0</v>
      </c>
      <c r="L5803" t="str">
        <f t="shared" si="272"/>
        <v>4650DUNMORA</v>
      </c>
      <c r="M5803" t="s">
        <v>6561</v>
      </c>
    </row>
    <row r="5804" spans="1:13">
      <c r="A5804" t="s">
        <v>6702</v>
      </c>
      <c r="B5804" t="s">
        <v>6714</v>
      </c>
      <c r="C5804" t="s">
        <v>111</v>
      </c>
      <c r="D5804">
        <v>3</v>
      </c>
      <c r="E5804">
        <v>0</v>
      </c>
      <c r="F5804">
        <v>0</v>
      </c>
      <c r="H5804" t="s">
        <v>103</v>
      </c>
      <c r="I5804">
        <f t="shared" si="273"/>
        <v>0</v>
      </c>
      <c r="J5804">
        <f t="shared" si="274"/>
        <v>0</v>
      </c>
      <c r="L5804" t="str">
        <f t="shared" si="272"/>
        <v>4650FERNEY</v>
      </c>
      <c r="M5804" t="s">
        <v>6561</v>
      </c>
    </row>
    <row r="5805" spans="1:13">
      <c r="A5805" t="s">
        <v>6702</v>
      </c>
      <c r="B5805" t="s">
        <v>1028</v>
      </c>
      <c r="C5805" t="s">
        <v>111</v>
      </c>
      <c r="D5805">
        <v>3</v>
      </c>
      <c r="E5805">
        <v>0</v>
      </c>
      <c r="F5805">
        <v>0</v>
      </c>
      <c r="H5805" t="s">
        <v>103</v>
      </c>
      <c r="I5805">
        <f t="shared" si="273"/>
        <v>0</v>
      </c>
      <c r="J5805">
        <f t="shared" si="274"/>
        <v>0</v>
      </c>
      <c r="L5805" t="str">
        <f t="shared" si="272"/>
        <v>4650GLENORCHY</v>
      </c>
      <c r="M5805" t="s">
        <v>6561</v>
      </c>
    </row>
    <row r="5806" spans="1:13">
      <c r="A5806" t="s">
        <v>6702</v>
      </c>
      <c r="B5806" t="s">
        <v>6715</v>
      </c>
      <c r="C5806" t="s">
        <v>111</v>
      </c>
      <c r="D5806">
        <v>4</v>
      </c>
      <c r="E5806">
        <v>0</v>
      </c>
      <c r="F5806">
        <v>0</v>
      </c>
      <c r="H5806" t="s">
        <v>103</v>
      </c>
      <c r="I5806">
        <f t="shared" si="273"/>
        <v>0</v>
      </c>
      <c r="J5806">
        <f t="shared" si="274"/>
        <v>0</v>
      </c>
      <c r="L5806" t="str">
        <f t="shared" si="272"/>
        <v>4650GOOTCHIE</v>
      </c>
      <c r="M5806" t="s">
        <v>6561</v>
      </c>
    </row>
    <row r="5807" spans="1:13">
      <c r="A5807" t="s">
        <v>6702</v>
      </c>
      <c r="B5807" t="s">
        <v>6716</v>
      </c>
      <c r="C5807" t="s">
        <v>111</v>
      </c>
      <c r="D5807">
        <v>3</v>
      </c>
      <c r="E5807">
        <v>0</v>
      </c>
      <c r="F5807">
        <v>0</v>
      </c>
      <c r="H5807" t="s">
        <v>103</v>
      </c>
      <c r="I5807">
        <f t="shared" si="273"/>
        <v>0</v>
      </c>
      <c r="J5807">
        <f t="shared" si="274"/>
        <v>0</v>
      </c>
      <c r="L5807" t="str">
        <f t="shared" si="272"/>
        <v>4650GRAHAMS CREEK</v>
      </c>
      <c r="M5807" t="s">
        <v>6561</v>
      </c>
    </row>
    <row r="5808" spans="1:13">
      <c r="A5808" t="s">
        <v>6702</v>
      </c>
      <c r="B5808" t="s">
        <v>1713</v>
      </c>
      <c r="C5808" t="s">
        <v>111</v>
      </c>
      <c r="D5808">
        <v>1</v>
      </c>
      <c r="E5808">
        <v>0</v>
      </c>
      <c r="F5808">
        <v>2</v>
      </c>
      <c r="H5808" t="s">
        <v>103</v>
      </c>
      <c r="I5808">
        <f t="shared" si="273"/>
        <v>0</v>
      </c>
      <c r="J5808">
        <f t="shared" si="274"/>
        <v>0</v>
      </c>
      <c r="L5808" t="str">
        <f t="shared" si="272"/>
        <v>4650GRANVILLE</v>
      </c>
      <c r="M5808" t="s">
        <v>6561</v>
      </c>
    </row>
    <row r="5809" spans="1:13">
      <c r="A5809" t="s">
        <v>6702</v>
      </c>
      <c r="B5809" t="s">
        <v>6717</v>
      </c>
      <c r="C5809" t="s">
        <v>111</v>
      </c>
      <c r="D5809">
        <v>4</v>
      </c>
      <c r="E5809">
        <v>0</v>
      </c>
      <c r="F5809">
        <v>0</v>
      </c>
      <c r="H5809" t="s">
        <v>103</v>
      </c>
      <c r="I5809">
        <f t="shared" si="273"/>
        <v>0</v>
      </c>
      <c r="J5809">
        <f t="shared" si="274"/>
        <v>0</v>
      </c>
      <c r="L5809" t="str">
        <f t="shared" si="272"/>
        <v>4650GUNDIAH</v>
      </c>
      <c r="M5809" t="s">
        <v>6561</v>
      </c>
    </row>
    <row r="5810" spans="1:13">
      <c r="A5810" t="s">
        <v>6702</v>
      </c>
      <c r="B5810" t="s">
        <v>6718</v>
      </c>
      <c r="C5810" t="s">
        <v>111</v>
      </c>
      <c r="D5810">
        <v>2</v>
      </c>
      <c r="E5810">
        <v>0</v>
      </c>
      <c r="F5810">
        <v>2</v>
      </c>
      <c r="H5810" t="s">
        <v>103</v>
      </c>
      <c r="I5810">
        <f t="shared" si="273"/>
        <v>0</v>
      </c>
      <c r="J5810">
        <f t="shared" si="274"/>
        <v>0</v>
      </c>
      <c r="L5810" t="str">
        <f t="shared" si="272"/>
        <v>4650ISLAND PLANTATION</v>
      </c>
      <c r="M5810" t="s">
        <v>6561</v>
      </c>
    </row>
    <row r="5811" spans="1:13">
      <c r="A5811" t="s">
        <v>6702</v>
      </c>
      <c r="B5811" t="s">
        <v>6719</v>
      </c>
      <c r="C5811" t="s">
        <v>111</v>
      </c>
      <c r="D5811">
        <v>4</v>
      </c>
      <c r="E5811">
        <v>0</v>
      </c>
      <c r="F5811">
        <v>0</v>
      </c>
      <c r="H5811" t="s">
        <v>103</v>
      </c>
      <c r="I5811">
        <f t="shared" si="273"/>
        <v>0</v>
      </c>
      <c r="J5811">
        <f t="shared" si="274"/>
        <v>0</v>
      </c>
      <c r="L5811" t="str">
        <f t="shared" si="272"/>
        <v>4650MAAROOM</v>
      </c>
      <c r="M5811" t="s">
        <v>6561</v>
      </c>
    </row>
    <row r="5812" spans="1:13">
      <c r="A5812" t="s">
        <v>6702</v>
      </c>
      <c r="B5812" t="s">
        <v>6720</v>
      </c>
      <c r="C5812" t="s">
        <v>111</v>
      </c>
      <c r="D5812">
        <v>4</v>
      </c>
      <c r="E5812">
        <v>0</v>
      </c>
      <c r="F5812">
        <v>0</v>
      </c>
      <c r="H5812" t="s">
        <v>103</v>
      </c>
      <c r="I5812">
        <f t="shared" si="273"/>
        <v>0</v>
      </c>
      <c r="J5812">
        <f t="shared" si="274"/>
        <v>0</v>
      </c>
      <c r="L5812" t="str">
        <f t="shared" si="272"/>
        <v>4650MAGNOLIA</v>
      </c>
      <c r="M5812" t="s">
        <v>6561</v>
      </c>
    </row>
    <row r="5813" spans="1:13">
      <c r="A5813" t="s">
        <v>6702</v>
      </c>
      <c r="B5813" t="s">
        <v>6721</v>
      </c>
      <c r="C5813" t="s">
        <v>111</v>
      </c>
      <c r="D5813">
        <v>1</v>
      </c>
      <c r="E5813">
        <v>0</v>
      </c>
      <c r="F5813">
        <v>2</v>
      </c>
      <c r="H5813" t="s">
        <v>103</v>
      </c>
      <c r="I5813">
        <f t="shared" si="273"/>
        <v>0</v>
      </c>
      <c r="J5813">
        <f t="shared" si="274"/>
        <v>0</v>
      </c>
      <c r="L5813" t="str">
        <f t="shared" si="272"/>
        <v>4650MARYBOROUGH</v>
      </c>
      <c r="M5813" t="s">
        <v>6561</v>
      </c>
    </row>
    <row r="5814" spans="1:13">
      <c r="A5814" t="s">
        <v>6702</v>
      </c>
      <c r="B5814" t="s">
        <v>6722</v>
      </c>
      <c r="C5814" t="s">
        <v>111</v>
      </c>
      <c r="D5814">
        <v>1</v>
      </c>
      <c r="E5814">
        <v>0</v>
      </c>
      <c r="F5814">
        <v>2</v>
      </c>
      <c r="H5814" t="s">
        <v>103</v>
      </c>
      <c r="I5814">
        <f t="shared" si="273"/>
        <v>0</v>
      </c>
      <c r="J5814">
        <f t="shared" si="274"/>
        <v>0</v>
      </c>
      <c r="L5814" t="str">
        <f t="shared" si="272"/>
        <v>4650MARYBOROUGH WEST</v>
      </c>
      <c r="M5814" t="s">
        <v>6561</v>
      </c>
    </row>
    <row r="5815" spans="1:13">
      <c r="A5815" t="s">
        <v>6702</v>
      </c>
      <c r="B5815" t="s">
        <v>6723</v>
      </c>
      <c r="C5815" t="s">
        <v>111</v>
      </c>
      <c r="D5815">
        <v>4</v>
      </c>
      <c r="E5815">
        <v>0</v>
      </c>
      <c r="F5815">
        <v>0</v>
      </c>
      <c r="H5815" t="s">
        <v>103</v>
      </c>
      <c r="I5815">
        <f t="shared" si="273"/>
        <v>0</v>
      </c>
      <c r="J5815">
        <f t="shared" si="274"/>
        <v>0</v>
      </c>
      <c r="L5815" t="str">
        <f t="shared" si="272"/>
        <v>4650MOUNT STEADMAN</v>
      </c>
      <c r="M5815" t="s">
        <v>6561</v>
      </c>
    </row>
    <row r="5816" spans="1:13">
      <c r="A5816" t="s">
        <v>6702</v>
      </c>
      <c r="B5816" t="s">
        <v>6724</v>
      </c>
      <c r="C5816" t="s">
        <v>111</v>
      </c>
      <c r="D5816">
        <v>4</v>
      </c>
      <c r="E5816">
        <v>0</v>
      </c>
      <c r="F5816">
        <v>0</v>
      </c>
      <c r="H5816" t="s">
        <v>103</v>
      </c>
      <c r="I5816">
        <f t="shared" si="273"/>
        <v>0</v>
      </c>
      <c r="J5816">
        <f t="shared" si="274"/>
        <v>0</v>
      </c>
      <c r="L5816" t="str">
        <f t="shared" si="272"/>
        <v>4650MOUNT URAH</v>
      </c>
      <c r="M5816" t="s">
        <v>6561</v>
      </c>
    </row>
    <row r="5817" spans="1:13">
      <c r="A5817" t="s">
        <v>6702</v>
      </c>
      <c r="B5817" t="s">
        <v>6725</v>
      </c>
      <c r="C5817" t="s">
        <v>111</v>
      </c>
      <c r="D5817">
        <v>3</v>
      </c>
      <c r="E5817">
        <v>0</v>
      </c>
      <c r="F5817">
        <v>0</v>
      </c>
      <c r="H5817" t="s">
        <v>103</v>
      </c>
      <c r="I5817">
        <f t="shared" si="273"/>
        <v>0</v>
      </c>
      <c r="J5817">
        <f t="shared" si="274"/>
        <v>0</v>
      </c>
      <c r="L5817" t="str">
        <f t="shared" si="272"/>
        <v>4650MUNGAR</v>
      </c>
      <c r="M5817" t="s">
        <v>6561</v>
      </c>
    </row>
    <row r="5818" spans="1:13">
      <c r="A5818" t="s">
        <v>6702</v>
      </c>
      <c r="B5818" t="s">
        <v>5070</v>
      </c>
      <c r="C5818" t="s">
        <v>111</v>
      </c>
      <c r="D5818">
        <v>4</v>
      </c>
      <c r="E5818">
        <v>0</v>
      </c>
      <c r="F5818">
        <v>0</v>
      </c>
      <c r="H5818" t="s">
        <v>103</v>
      </c>
      <c r="I5818">
        <f t="shared" si="273"/>
        <v>0</v>
      </c>
      <c r="J5818">
        <f t="shared" si="274"/>
        <v>0</v>
      </c>
      <c r="L5818" t="str">
        <f t="shared" si="272"/>
        <v>4650NETHERBY</v>
      </c>
      <c r="M5818" t="s">
        <v>6561</v>
      </c>
    </row>
    <row r="5819" spans="1:13">
      <c r="A5819" t="s">
        <v>6702</v>
      </c>
      <c r="B5819" t="s">
        <v>6726</v>
      </c>
      <c r="C5819" t="s">
        <v>111</v>
      </c>
      <c r="D5819">
        <v>1</v>
      </c>
      <c r="E5819">
        <v>0</v>
      </c>
      <c r="F5819">
        <v>2</v>
      </c>
      <c r="H5819" t="s">
        <v>103</v>
      </c>
      <c r="I5819">
        <f t="shared" si="273"/>
        <v>0</v>
      </c>
      <c r="J5819">
        <f t="shared" si="274"/>
        <v>0</v>
      </c>
      <c r="L5819" t="str">
        <f t="shared" si="272"/>
        <v>4650OAKHURST</v>
      </c>
      <c r="M5819" t="s">
        <v>6561</v>
      </c>
    </row>
    <row r="5820" spans="1:13">
      <c r="A5820" t="s">
        <v>6702</v>
      </c>
      <c r="B5820" t="s">
        <v>6727</v>
      </c>
      <c r="C5820" t="s">
        <v>111</v>
      </c>
      <c r="D5820">
        <v>4</v>
      </c>
      <c r="E5820">
        <v>0</v>
      </c>
      <c r="F5820">
        <v>0</v>
      </c>
      <c r="H5820" t="s">
        <v>103</v>
      </c>
      <c r="I5820">
        <f t="shared" si="273"/>
        <v>0</v>
      </c>
      <c r="J5820">
        <f t="shared" si="274"/>
        <v>0</v>
      </c>
      <c r="L5820" t="str">
        <f t="shared" si="272"/>
        <v>4650OWANYILLA</v>
      </c>
      <c r="M5820" t="s">
        <v>6561</v>
      </c>
    </row>
    <row r="5821" spans="1:13">
      <c r="A5821" t="s">
        <v>6702</v>
      </c>
      <c r="B5821" t="s">
        <v>6728</v>
      </c>
      <c r="C5821" t="s">
        <v>111</v>
      </c>
      <c r="D5821">
        <v>1</v>
      </c>
      <c r="E5821">
        <v>0</v>
      </c>
      <c r="F5821">
        <v>2</v>
      </c>
      <c r="H5821" t="s">
        <v>103</v>
      </c>
      <c r="I5821">
        <f t="shared" si="273"/>
        <v>0</v>
      </c>
      <c r="J5821">
        <f t="shared" si="274"/>
        <v>0</v>
      </c>
      <c r="L5821" t="str">
        <f t="shared" si="272"/>
        <v>4650PALLAS STREET MARYBOROUGH</v>
      </c>
      <c r="M5821" t="s">
        <v>6561</v>
      </c>
    </row>
    <row r="5822" spans="1:13">
      <c r="A5822" t="s">
        <v>6702</v>
      </c>
      <c r="B5822" t="s">
        <v>6729</v>
      </c>
      <c r="C5822" t="s">
        <v>111</v>
      </c>
      <c r="D5822">
        <v>3</v>
      </c>
      <c r="E5822">
        <v>0</v>
      </c>
      <c r="F5822">
        <v>0</v>
      </c>
      <c r="H5822" t="s">
        <v>103</v>
      </c>
      <c r="I5822">
        <f t="shared" si="273"/>
        <v>0</v>
      </c>
      <c r="J5822">
        <f t="shared" si="274"/>
        <v>0</v>
      </c>
      <c r="L5822" t="str">
        <f t="shared" si="272"/>
        <v>4650PILERWA</v>
      </c>
      <c r="M5822" t="s">
        <v>6561</v>
      </c>
    </row>
    <row r="5823" spans="1:13">
      <c r="A5823" t="s">
        <v>6702</v>
      </c>
      <c r="B5823" t="s">
        <v>6730</v>
      </c>
      <c r="C5823" t="s">
        <v>111</v>
      </c>
      <c r="D5823">
        <v>4</v>
      </c>
      <c r="E5823">
        <v>0</v>
      </c>
      <c r="F5823">
        <v>0</v>
      </c>
      <c r="H5823" t="s">
        <v>103</v>
      </c>
      <c r="I5823">
        <f t="shared" si="273"/>
        <v>0</v>
      </c>
      <c r="J5823">
        <f t="shared" si="274"/>
        <v>0</v>
      </c>
      <c r="L5823" t="str">
        <f t="shared" si="272"/>
        <v>4650PIONEERS REST</v>
      </c>
      <c r="M5823" t="s">
        <v>6561</v>
      </c>
    </row>
    <row r="5824" spans="1:13">
      <c r="A5824" t="s">
        <v>6702</v>
      </c>
      <c r="B5824" t="s">
        <v>6731</v>
      </c>
      <c r="C5824" t="s">
        <v>111</v>
      </c>
      <c r="D5824">
        <v>4</v>
      </c>
      <c r="E5824">
        <v>0</v>
      </c>
      <c r="F5824">
        <v>0</v>
      </c>
      <c r="H5824" t="s">
        <v>103</v>
      </c>
      <c r="I5824">
        <f t="shared" si="273"/>
        <v>0</v>
      </c>
      <c r="J5824">
        <f t="shared" si="274"/>
        <v>0</v>
      </c>
      <c r="L5824" t="str">
        <f t="shared" si="272"/>
        <v>4650POONA</v>
      </c>
      <c r="M5824" t="s">
        <v>6561</v>
      </c>
    </row>
    <row r="5825" spans="1:13">
      <c r="A5825" t="s">
        <v>6702</v>
      </c>
      <c r="B5825" t="s">
        <v>6732</v>
      </c>
      <c r="C5825" t="s">
        <v>111</v>
      </c>
      <c r="D5825">
        <v>3</v>
      </c>
      <c r="E5825">
        <v>0</v>
      </c>
      <c r="F5825">
        <v>0</v>
      </c>
      <c r="H5825" t="s">
        <v>103</v>
      </c>
      <c r="I5825">
        <f t="shared" si="273"/>
        <v>0</v>
      </c>
      <c r="J5825">
        <f t="shared" si="274"/>
        <v>0</v>
      </c>
      <c r="L5825" t="str">
        <f t="shared" si="272"/>
        <v>4650PRAWLE</v>
      </c>
      <c r="M5825" t="s">
        <v>6561</v>
      </c>
    </row>
    <row r="5826" spans="1:13">
      <c r="A5826" t="s">
        <v>6702</v>
      </c>
      <c r="B5826" t="s">
        <v>628</v>
      </c>
      <c r="C5826" t="s">
        <v>111</v>
      </c>
      <c r="D5826">
        <v>2</v>
      </c>
      <c r="E5826">
        <v>0</v>
      </c>
      <c r="F5826">
        <v>2</v>
      </c>
      <c r="H5826" t="s">
        <v>103</v>
      </c>
      <c r="I5826">
        <f t="shared" si="273"/>
        <v>0</v>
      </c>
      <c r="J5826">
        <f t="shared" si="274"/>
        <v>0</v>
      </c>
      <c r="L5826" t="str">
        <f t="shared" ref="L5826:L5889" si="275">CONCATENATE(A5826,B5826)</f>
        <v>4650ST HELENS</v>
      </c>
      <c r="M5826" t="s">
        <v>6561</v>
      </c>
    </row>
    <row r="5827" spans="1:13">
      <c r="A5827" t="s">
        <v>6702</v>
      </c>
      <c r="B5827" t="s">
        <v>6733</v>
      </c>
      <c r="C5827" t="s">
        <v>111</v>
      </c>
      <c r="D5827">
        <v>4</v>
      </c>
      <c r="E5827">
        <v>0</v>
      </c>
      <c r="F5827">
        <v>0</v>
      </c>
      <c r="H5827" t="s">
        <v>103</v>
      </c>
      <c r="I5827">
        <f t="shared" si="273"/>
        <v>0</v>
      </c>
      <c r="J5827">
        <f t="shared" si="274"/>
        <v>0</v>
      </c>
      <c r="L5827" t="str">
        <f t="shared" si="275"/>
        <v>4650TALEGALLA WEIR</v>
      </c>
      <c r="M5827" t="s">
        <v>6561</v>
      </c>
    </row>
    <row r="5828" spans="1:13">
      <c r="A5828" t="s">
        <v>6702</v>
      </c>
      <c r="B5828" t="s">
        <v>6734</v>
      </c>
      <c r="C5828" t="s">
        <v>111</v>
      </c>
      <c r="D5828">
        <v>4</v>
      </c>
      <c r="E5828">
        <v>0</v>
      </c>
      <c r="F5828">
        <v>0</v>
      </c>
      <c r="H5828" t="s">
        <v>103</v>
      </c>
      <c r="I5828">
        <f t="shared" si="273"/>
        <v>0</v>
      </c>
      <c r="J5828">
        <f t="shared" si="274"/>
        <v>0</v>
      </c>
      <c r="L5828" t="str">
        <f t="shared" si="275"/>
        <v>4650TANDORA</v>
      </c>
      <c r="M5828" t="s">
        <v>6561</v>
      </c>
    </row>
    <row r="5829" spans="1:13">
      <c r="A5829" t="s">
        <v>6702</v>
      </c>
      <c r="B5829" t="s">
        <v>6735</v>
      </c>
      <c r="C5829" t="s">
        <v>111</v>
      </c>
      <c r="D5829">
        <v>4</v>
      </c>
      <c r="E5829">
        <v>0</v>
      </c>
      <c r="F5829">
        <v>0</v>
      </c>
      <c r="H5829" t="s">
        <v>103</v>
      </c>
      <c r="I5829">
        <f t="shared" si="273"/>
        <v>0</v>
      </c>
      <c r="J5829">
        <f t="shared" si="274"/>
        <v>0</v>
      </c>
      <c r="L5829" t="str">
        <f t="shared" si="275"/>
        <v>4650TEDDINGTON</v>
      </c>
      <c r="M5829" t="s">
        <v>6561</v>
      </c>
    </row>
    <row r="5830" spans="1:13">
      <c r="A5830" t="s">
        <v>6702</v>
      </c>
      <c r="B5830" t="s">
        <v>6736</v>
      </c>
      <c r="C5830" t="s">
        <v>111</v>
      </c>
      <c r="D5830">
        <v>4</v>
      </c>
      <c r="E5830">
        <v>0</v>
      </c>
      <c r="F5830">
        <v>0</v>
      </c>
      <c r="H5830" t="s">
        <v>103</v>
      </c>
      <c r="I5830">
        <f t="shared" si="273"/>
        <v>0</v>
      </c>
      <c r="J5830">
        <f t="shared" si="274"/>
        <v>0</v>
      </c>
      <c r="L5830" t="str">
        <f t="shared" si="275"/>
        <v>4650THE DIMONDS</v>
      </c>
      <c r="M5830" t="s">
        <v>6561</v>
      </c>
    </row>
    <row r="5831" spans="1:13">
      <c r="A5831" t="s">
        <v>6702</v>
      </c>
      <c r="B5831" t="s">
        <v>6737</v>
      </c>
      <c r="C5831" t="s">
        <v>111</v>
      </c>
      <c r="D5831">
        <v>4</v>
      </c>
      <c r="E5831">
        <v>0</v>
      </c>
      <c r="F5831">
        <v>0</v>
      </c>
      <c r="H5831" t="s">
        <v>103</v>
      </c>
      <c r="I5831">
        <f t="shared" si="273"/>
        <v>0</v>
      </c>
      <c r="J5831">
        <f t="shared" si="274"/>
        <v>0</v>
      </c>
      <c r="L5831" t="str">
        <f t="shared" si="275"/>
        <v>4650THINOOMBA</v>
      </c>
      <c r="M5831" t="s">
        <v>6561</v>
      </c>
    </row>
    <row r="5832" spans="1:13">
      <c r="A5832" t="s">
        <v>6702</v>
      </c>
      <c r="B5832" t="s">
        <v>6738</v>
      </c>
      <c r="C5832" t="s">
        <v>111</v>
      </c>
      <c r="D5832">
        <v>4</v>
      </c>
      <c r="E5832">
        <v>0</v>
      </c>
      <c r="F5832">
        <v>0</v>
      </c>
      <c r="H5832" t="s">
        <v>103</v>
      </c>
      <c r="I5832">
        <f t="shared" si="273"/>
        <v>0</v>
      </c>
      <c r="J5832">
        <f t="shared" si="274"/>
        <v>0</v>
      </c>
      <c r="L5832" t="str">
        <f t="shared" si="275"/>
        <v>4650TIARO</v>
      </c>
      <c r="M5832" t="s">
        <v>6561</v>
      </c>
    </row>
    <row r="5833" spans="1:13">
      <c r="A5833" t="s">
        <v>6702</v>
      </c>
      <c r="B5833" t="s">
        <v>6739</v>
      </c>
      <c r="C5833" t="s">
        <v>111</v>
      </c>
      <c r="D5833">
        <v>2</v>
      </c>
      <c r="E5833">
        <v>0</v>
      </c>
      <c r="F5833">
        <v>2</v>
      </c>
      <c r="H5833" t="s">
        <v>103</v>
      </c>
      <c r="I5833">
        <f t="shared" ref="I5833:I5896" si="276">IF(ISERROR(VLOOKUP(A5833,SelPostCode,1,FALSE)),0,1)</f>
        <v>0</v>
      </c>
      <c r="J5833">
        <f t="shared" ref="J5833:J5896" si="277">IF(I5833=0,0,IF(ISERROR(VLOOKUP(B5833,SelSuburb,1,FALSE)),0,1))</f>
        <v>0</v>
      </c>
      <c r="L5833" t="str">
        <f t="shared" si="275"/>
        <v>4650TINANA</v>
      </c>
      <c r="M5833" t="s">
        <v>6561</v>
      </c>
    </row>
    <row r="5834" spans="1:13">
      <c r="A5834" t="s">
        <v>6702</v>
      </c>
      <c r="B5834" t="s">
        <v>6740</v>
      </c>
      <c r="C5834" t="s">
        <v>111</v>
      </c>
      <c r="D5834">
        <v>2</v>
      </c>
      <c r="E5834">
        <v>0</v>
      </c>
      <c r="F5834">
        <v>2</v>
      </c>
      <c r="H5834" t="s">
        <v>103</v>
      </c>
      <c r="I5834">
        <f t="shared" si="276"/>
        <v>0</v>
      </c>
      <c r="J5834">
        <f t="shared" si="277"/>
        <v>0</v>
      </c>
      <c r="L5834" t="str">
        <f t="shared" si="275"/>
        <v>4650TINANA SOUTH</v>
      </c>
      <c r="M5834" t="s">
        <v>6561</v>
      </c>
    </row>
    <row r="5835" spans="1:13">
      <c r="A5835" t="s">
        <v>6702</v>
      </c>
      <c r="B5835" t="s">
        <v>6741</v>
      </c>
      <c r="C5835" t="s">
        <v>111</v>
      </c>
      <c r="D5835">
        <v>4</v>
      </c>
      <c r="E5835">
        <v>0</v>
      </c>
      <c r="F5835">
        <v>0</v>
      </c>
      <c r="H5835" t="s">
        <v>103</v>
      </c>
      <c r="I5835">
        <f t="shared" si="276"/>
        <v>0</v>
      </c>
      <c r="J5835">
        <f t="shared" si="277"/>
        <v>0</v>
      </c>
      <c r="L5835" t="str">
        <f t="shared" si="275"/>
        <v>4650TINNANBAR</v>
      </c>
      <c r="M5835" t="s">
        <v>6561</v>
      </c>
    </row>
    <row r="5836" spans="1:13">
      <c r="A5836" t="s">
        <v>6702</v>
      </c>
      <c r="B5836" t="s">
        <v>6742</v>
      </c>
      <c r="C5836" t="s">
        <v>111</v>
      </c>
      <c r="D5836">
        <v>4</v>
      </c>
      <c r="E5836">
        <v>0</v>
      </c>
      <c r="F5836">
        <v>0</v>
      </c>
      <c r="H5836" t="s">
        <v>103</v>
      </c>
      <c r="I5836">
        <f t="shared" si="276"/>
        <v>0</v>
      </c>
      <c r="J5836">
        <f t="shared" si="277"/>
        <v>0</v>
      </c>
      <c r="L5836" t="str">
        <f t="shared" si="275"/>
        <v>4650TUAN</v>
      </c>
      <c r="M5836" t="s">
        <v>6561</v>
      </c>
    </row>
    <row r="5837" spans="1:13">
      <c r="A5837" t="s">
        <v>6702</v>
      </c>
      <c r="B5837" t="s">
        <v>6743</v>
      </c>
      <c r="C5837" t="s">
        <v>111</v>
      </c>
      <c r="D5837">
        <v>4</v>
      </c>
      <c r="E5837">
        <v>0</v>
      </c>
      <c r="F5837">
        <v>0</v>
      </c>
      <c r="H5837" t="s">
        <v>103</v>
      </c>
      <c r="I5837">
        <f t="shared" si="276"/>
        <v>0</v>
      </c>
      <c r="J5837">
        <f t="shared" si="277"/>
        <v>0</v>
      </c>
      <c r="L5837" t="str">
        <f t="shared" si="275"/>
        <v>4650TUAN FOREST</v>
      </c>
      <c r="M5837" t="s">
        <v>6561</v>
      </c>
    </row>
    <row r="5838" spans="1:13">
      <c r="A5838" t="s">
        <v>6702</v>
      </c>
      <c r="B5838" t="s">
        <v>6744</v>
      </c>
      <c r="C5838" t="s">
        <v>111</v>
      </c>
      <c r="D5838">
        <v>2</v>
      </c>
      <c r="E5838">
        <v>0</v>
      </c>
      <c r="F5838">
        <v>2</v>
      </c>
      <c r="H5838" t="s">
        <v>103</v>
      </c>
      <c r="I5838">
        <f t="shared" si="276"/>
        <v>0</v>
      </c>
      <c r="J5838">
        <f t="shared" si="277"/>
        <v>0</v>
      </c>
      <c r="L5838" t="str">
        <f t="shared" si="275"/>
        <v>4650WALKERS POINT</v>
      </c>
      <c r="M5838" t="s">
        <v>6561</v>
      </c>
    </row>
    <row r="5839" spans="1:13">
      <c r="A5839" t="s">
        <v>6702</v>
      </c>
      <c r="B5839" t="s">
        <v>6745</v>
      </c>
      <c r="C5839" t="s">
        <v>111</v>
      </c>
      <c r="D5839">
        <v>3</v>
      </c>
      <c r="E5839">
        <v>0</v>
      </c>
      <c r="F5839">
        <v>0</v>
      </c>
      <c r="H5839" t="s">
        <v>103</v>
      </c>
      <c r="I5839">
        <f t="shared" si="276"/>
        <v>0</v>
      </c>
      <c r="J5839">
        <f t="shared" si="277"/>
        <v>0</v>
      </c>
      <c r="L5839" t="str">
        <f t="shared" si="275"/>
        <v>4650YENGARIE</v>
      </c>
      <c r="M5839" t="s">
        <v>6561</v>
      </c>
    </row>
    <row r="5840" spans="1:13">
      <c r="A5840" t="s">
        <v>6702</v>
      </c>
      <c r="B5840" t="s">
        <v>6746</v>
      </c>
      <c r="C5840" t="s">
        <v>111</v>
      </c>
      <c r="D5840">
        <v>4</v>
      </c>
      <c r="E5840">
        <v>0</v>
      </c>
      <c r="F5840">
        <v>0</v>
      </c>
      <c r="H5840" t="s">
        <v>103</v>
      </c>
      <c r="I5840">
        <f t="shared" si="276"/>
        <v>0</v>
      </c>
      <c r="J5840">
        <f t="shared" si="277"/>
        <v>0</v>
      </c>
      <c r="L5840" t="str">
        <f t="shared" si="275"/>
        <v>4650YERRA</v>
      </c>
      <c r="M5840" t="s">
        <v>6561</v>
      </c>
    </row>
    <row r="5841" spans="1:13">
      <c r="A5841" t="s">
        <v>6747</v>
      </c>
      <c r="B5841" t="s">
        <v>6748</v>
      </c>
      <c r="C5841" t="s">
        <v>111</v>
      </c>
      <c r="D5841">
        <v>4</v>
      </c>
      <c r="E5841">
        <v>0</v>
      </c>
      <c r="F5841">
        <v>0</v>
      </c>
      <c r="H5841" t="s">
        <v>103</v>
      </c>
      <c r="I5841">
        <f t="shared" si="276"/>
        <v>0</v>
      </c>
      <c r="J5841">
        <f t="shared" si="277"/>
        <v>0</v>
      </c>
      <c r="L5841" t="str">
        <f t="shared" si="275"/>
        <v>4630BANCROFT</v>
      </c>
      <c r="M5841" t="s">
        <v>6561</v>
      </c>
    </row>
    <row r="5842" spans="1:13">
      <c r="A5842" t="s">
        <v>6747</v>
      </c>
      <c r="B5842" t="s">
        <v>6749</v>
      </c>
      <c r="C5842" t="s">
        <v>111</v>
      </c>
      <c r="D5842">
        <v>4</v>
      </c>
      <c r="E5842">
        <v>0</v>
      </c>
      <c r="F5842">
        <v>0</v>
      </c>
      <c r="H5842" t="s">
        <v>103</v>
      </c>
      <c r="I5842">
        <f t="shared" si="276"/>
        <v>0</v>
      </c>
      <c r="J5842">
        <f t="shared" si="277"/>
        <v>0</v>
      </c>
      <c r="L5842" t="str">
        <f t="shared" si="275"/>
        <v>4630BUKALI</v>
      </c>
      <c r="M5842" t="s">
        <v>6561</v>
      </c>
    </row>
    <row r="5843" spans="1:13">
      <c r="A5843" t="s">
        <v>6747</v>
      </c>
      <c r="B5843" t="s">
        <v>6750</v>
      </c>
      <c r="C5843" t="s">
        <v>111</v>
      </c>
      <c r="D5843">
        <v>4</v>
      </c>
      <c r="E5843">
        <v>0</v>
      </c>
      <c r="F5843">
        <v>0</v>
      </c>
      <c r="H5843" t="s">
        <v>103</v>
      </c>
      <c r="I5843">
        <f t="shared" si="276"/>
        <v>0</v>
      </c>
      <c r="J5843">
        <f t="shared" si="277"/>
        <v>0</v>
      </c>
      <c r="L5843" t="str">
        <f t="shared" si="275"/>
        <v>4630CANIA</v>
      </c>
      <c r="M5843" t="s">
        <v>6561</v>
      </c>
    </row>
    <row r="5844" spans="1:13">
      <c r="A5844" t="s">
        <v>6747</v>
      </c>
      <c r="B5844" t="s">
        <v>6751</v>
      </c>
      <c r="C5844" t="s">
        <v>111</v>
      </c>
      <c r="D5844">
        <v>4</v>
      </c>
      <c r="E5844">
        <v>0</v>
      </c>
      <c r="F5844">
        <v>0</v>
      </c>
      <c r="H5844" t="s">
        <v>103</v>
      </c>
      <c r="I5844">
        <f t="shared" si="276"/>
        <v>0</v>
      </c>
      <c r="J5844">
        <f t="shared" si="277"/>
        <v>0</v>
      </c>
      <c r="L5844" t="str">
        <f t="shared" si="275"/>
        <v>4630CANNINDAH</v>
      </c>
      <c r="M5844" t="s">
        <v>6561</v>
      </c>
    </row>
    <row r="5845" spans="1:13">
      <c r="A5845" t="s">
        <v>6747</v>
      </c>
      <c r="B5845" t="s">
        <v>6752</v>
      </c>
      <c r="C5845" t="s">
        <v>111</v>
      </c>
      <c r="D5845">
        <v>4</v>
      </c>
      <c r="E5845">
        <v>0</v>
      </c>
      <c r="F5845">
        <v>0</v>
      </c>
      <c r="H5845" t="s">
        <v>103</v>
      </c>
      <c r="I5845">
        <f t="shared" si="276"/>
        <v>0</v>
      </c>
      <c r="J5845">
        <f t="shared" si="277"/>
        <v>0</v>
      </c>
      <c r="L5845" t="str">
        <f t="shared" si="275"/>
        <v>4630COOMINGLAH</v>
      </c>
      <c r="M5845" t="s">
        <v>6561</v>
      </c>
    </row>
    <row r="5846" spans="1:13">
      <c r="A5846" t="s">
        <v>6747</v>
      </c>
      <c r="B5846" t="s">
        <v>6753</v>
      </c>
      <c r="C5846" t="s">
        <v>111</v>
      </c>
      <c r="D5846">
        <v>4</v>
      </c>
      <c r="E5846">
        <v>0</v>
      </c>
      <c r="F5846">
        <v>0</v>
      </c>
      <c r="H5846" t="s">
        <v>103</v>
      </c>
      <c r="I5846">
        <f t="shared" si="276"/>
        <v>0</v>
      </c>
      <c r="J5846">
        <f t="shared" si="277"/>
        <v>0</v>
      </c>
      <c r="L5846" t="str">
        <f t="shared" si="275"/>
        <v>4630COOMINGLAH FOREST</v>
      </c>
      <c r="M5846" t="s">
        <v>6561</v>
      </c>
    </row>
    <row r="5847" spans="1:13">
      <c r="A5847" t="s">
        <v>6747</v>
      </c>
      <c r="B5847" t="s">
        <v>6754</v>
      </c>
      <c r="C5847" t="s">
        <v>111</v>
      </c>
      <c r="D5847">
        <v>4</v>
      </c>
      <c r="E5847">
        <v>0</v>
      </c>
      <c r="F5847">
        <v>0</v>
      </c>
      <c r="H5847" t="s">
        <v>103</v>
      </c>
      <c r="I5847">
        <f t="shared" si="276"/>
        <v>0</v>
      </c>
      <c r="J5847">
        <f t="shared" si="277"/>
        <v>0</v>
      </c>
      <c r="L5847" t="str">
        <f t="shared" si="275"/>
        <v>4630DALGA</v>
      </c>
      <c r="M5847" t="s">
        <v>6561</v>
      </c>
    </row>
    <row r="5848" spans="1:13">
      <c r="A5848" t="s">
        <v>6747</v>
      </c>
      <c r="B5848" t="s">
        <v>6755</v>
      </c>
      <c r="C5848" t="s">
        <v>111</v>
      </c>
      <c r="D5848">
        <v>4</v>
      </c>
      <c r="E5848">
        <v>0</v>
      </c>
      <c r="F5848">
        <v>0</v>
      </c>
      <c r="H5848" t="s">
        <v>103</v>
      </c>
      <c r="I5848">
        <f t="shared" si="276"/>
        <v>0</v>
      </c>
      <c r="J5848">
        <f t="shared" si="277"/>
        <v>0</v>
      </c>
      <c r="L5848" t="str">
        <f t="shared" si="275"/>
        <v>4630GLENLEIGH</v>
      </c>
      <c r="M5848" t="s">
        <v>6561</v>
      </c>
    </row>
    <row r="5849" spans="1:13">
      <c r="A5849" t="s">
        <v>6747</v>
      </c>
      <c r="B5849" t="s">
        <v>6756</v>
      </c>
      <c r="C5849" t="s">
        <v>111</v>
      </c>
      <c r="D5849">
        <v>4</v>
      </c>
      <c r="E5849">
        <v>0</v>
      </c>
      <c r="F5849">
        <v>0</v>
      </c>
      <c r="H5849" t="s">
        <v>103</v>
      </c>
      <c r="I5849">
        <f t="shared" si="276"/>
        <v>0</v>
      </c>
      <c r="J5849">
        <f t="shared" si="277"/>
        <v>0</v>
      </c>
      <c r="L5849" t="str">
        <f t="shared" si="275"/>
        <v>4630HARRAMI</v>
      </c>
      <c r="M5849" t="s">
        <v>6561</v>
      </c>
    </row>
    <row r="5850" spans="1:13">
      <c r="A5850" t="s">
        <v>6747</v>
      </c>
      <c r="B5850" t="s">
        <v>6757</v>
      </c>
      <c r="C5850" t="s">
        <v>111</v>
      </c>
      <c r="D5850">
        <v>4</v>
      </c>
      <c r="E5850">
        <v>0</v>
      </c>
      <c r="F5850">
        <v>0</v>
      </c>
      <c r="H5850" t="s">
        <v>103</v>
      </c>
      <c r="I5850">
        <f t="shared" si="276"/>
        <v>0</v>
      </c>
      <c r="J5850">
        <f t="shared" si="277"/>
        <v>0</v>
      </c>
      <c r="L5850" t="str">
        <f t="shared" si="275"/>
        <v>4630KALPOWAR</v>
      </c>
      <c r="M5850" t="s">
        <v>6561</v>
      </c>
    </row>
    <row r="5851" spans="1:13">
      <c r="A5851" t="s">
        <v>6747</v>
      </c>
      <c r="B5851" t="s">
        <v>6758</v>
      </c>
      <c r="C5851" t="s">
        <v>111</v>
      </c>
      <c r="D5851">
        <v>4</v>
      </c>
      <c r="E5851">
        <v>0</v>
      </c>
      <c r="F5851">
        <v>0</v>
      </c>
      <c r="H5851" t="s">
        <v>103</v>
      </c>
      <c r="I5851">
        <f t="shared" si="276"/>
        <v>0</v>
      </c>
      <c r="J5851">
        <f t="shared" si="277"/>
        <v>0</v>
      </c>
      <c r="L5851" t="str">
        <f t="shared" si="275"/>
        <v>4630KAPALDO</v>
      </c>
      <c r="M5851" t="s">
        <v>6561</v>
      </c>
    </row>
    <row r="5852" spans="1:13">
      <c r="A5852" t="s">
        <v>6747</v>
      </c>
      <c r="B5852" t="s">
        <v>6759</v>
      </c>
      <c r="C5852" t="s">
        <v>111</v>
      </c>
      <c r="D5852">
        <v>4</v>
      </c>
      <c r="E5852">
        <v>0</v>
      </c>
      <c r="F5852">
        <v>0</v>
      </c>
      <c r="H5852" t="s">
        <v>103</v>
      </c>
      <c r="I5852">
        <f t="shared" si="276"/>
        <v>0</v>
      </c>
      <c r="J5852">
        <f t="shared" si="277"/>
        <v>0</v>
      </c>
      <c r="L5852" t="str">
        <f t="shared" si="275"/>
        <v>4630LANGLEY</v>
      </c>
      <c r="M5852" t="s">
        <v>6561</v>
      </c>
    </row>
    <row r="5853" spans="1:13">
      <c r="A5853" t="s">
        <v>6747</v>
      </c>
      <c r="B5853" t="s">
        <v>6760</v>
      </c>
      <c r="C5853" t="s">
        <v>111</v>
      </c>
      <c r="D5853">
        <v>4</v>
      </c>
      <c r="E5853">
        <v>0</v>
      </c>
      <c r="F5853">
        <v>0</v>
      </c>
      <c r="H5853" t="s">
        <v>103</v>
      </c>
      <c r="I5853">
        <f t="shared" si="276"/>
        <v>0</v>
      </c>
      <c r="J5853">
        <f t="shared" si="277"/>
        <v>0</v>
      </c>
      <c r="L5853" t="str">
        <f t="shared" si="275"/>
        <v>4630MONAL</v>
      </c>
      <c r="M5853" t="s">
        <v>6561</v>
      </c>
    </row>
    <row r="5854" spans="1:13">
      <c r="A5854" t="s">
        <v>6747</v>
      </c>
      <c r="B5854" t="s">
        <v>6761</v>
      </c>
      <c r="C5854" t="s">
        <v>111</v>
      </c>
      <c r="D5854">
        <v>4</v>
      </c>
      <c r="E5854">
        <v>0</v>
      </c>
      <c r="F5854">
        <v>0</v>
      </c>
      <c r="H5854" t="s">
        <v>103</v>
      </c>
      <c r="I5854">
        <f t="shared" si="276"/>
        <v>0</v>
      </c>
      <c r="J5854">
        <f t="shared" si="277"/>
        <v>0</v>
      </c>
      <c r="L5854" t="str">
        <f t="shared" si="275"/>
        <v>4630MONTO</v>
      </c>
      <c r="M5854" t="s">
        <v>6561</v>
      </c>
    </row>
    <row r="5855" spans="1:13">
      <c r="A5855" t="s">
        <v>6747</v>
      </c>
      <c r="B5855" t="s">
        <v>6762</v>
      </c>
      <c r="C5855" t="s">
        <v>111</v>
      </c>
      <c r="D5855">
        <v>4</v>
      </c>
      <c r="E5855">
        <v>0</v>
      </c>
      <c r="F5855">
        <v>0</v>
      </c>
      <c r="H5855" t="s">
        <v>103</v>
      </c>
      <c r="I5855">
        <f t="shared" si="276"/>
        <v>0</v>
      </c>
      <c r="J5855">
        <f t="shared" si="277"/>
        <v>0</v>
      </c>
      <c r="L5855" t="str">
        <f t="shared" si="275"/>
        <v>4630MOONFORD</v>
      </c>
      <c r="M5855" t="s">
        <v>6561</v>
      </c>
    </row>
    <row r="5856" spans="1:13">
      <c r="A5856" t="s">
        <v>6747</v>
      </c>
      <c r="B5856" t="s">
        <v>6763</v>
      </c>
      <c r="C5856" t="s">
        <v>111</v>
      </c>
      <c r="D5856">
        <v>4</v>
      </c>
      <c r="E5856">
        <v>0</v>
      </c>
      <c r="F5856">
        <v>0</v>
      </c>
      <c r="H5856" t="s">
        <v>103</v>
      </c>
      <c r="I5856">
        <f t="shared" si="276"/>
        <v>0</v>
      </c>
      <c r="J5856">
        <f t="shared" si="277"/>
        <v>0</v>
      </c>
      <c r="L5856" t="str">
        <f t="shared" si="275"/>
        <v>4630MULGILDIE</v>
      </c>
      <c r="M5856" t="s">
        <v>6561</v>
      </c>
    </row>
    <row r="5857" spans="1:13">
      <c r="A5857" t="s">
        <v>6747</v>
      </c>
      <c r="B5857" t="s">
        <v>6764</v>
      </c>
      <c r="C5857" t="s">
        <v>111</v>
      </c>
      <c r="D5857">
        <v>4</v>
      </c>
      <c r="E5857">
        <v>0</v>
      </c>
      <c r="F5857">
        <v>0</v>
      </c>
      <c r="H5857" t="s">
        <v>103</v>
      </c>
      <c r="I5857">
        <f t="shared" si="276"/>
        <v>0</v>
      </c>
      <c r="J5857">
        <f t="shared" si="277"/>
        <v>0</v>
      </c>
      <c r="L5857" t="str">
        <f t="shared" si="275"/>
        <v>4630MUNGUNGO</v>
      </c>
      <c r="M5857" t="s">
        <v>6561</v>
      </c>
    </row>
    <row r="5858" spans="1:13">
      <c r="A5858" t="s">
        <v>6747</v>
      </c>
      <c r="B5858" t="s">
        <v>6765</v>
      </c>
      <c r="C5858" t="s">
        <v>111</v>
      </c>
      <c r="D5858">
        <v>4</v>
      </c>
      <c r="E5858">
        <v>0</v>
      </c>
      <c r="F5858">
        <v>0</v>
      </c>
      <c r="H5858" t="s">
        <v>103</v>
      </c>
      <c r="I5858">
        <f t="shared" si="276"/>
        <v>0</v>
      </c>
      <c r="J5858">
        <f t="shared" si="277"/>
        <v>0</v>
      </c>
      <c r="L5858" t="str">
        <f t="shared" si="275"/>
        <v>4630RAWBELLE</v>
      </c>
      <c r="M5858" t="s">
        <v>6561</v>
      </c>
    </row>
    <row r="5859" spans="1:13">
      <c r="A5859" t="s">
        <v>6747</v>
      </c>
      <c r="B5859" t="s">
        <v>6766</v>
      </c>
      <c r="C5859" t="s">
        <v>111</v>
      </c>
      <c r="D5859">
        <v>4</v>
      </c>
      <c r="E5859">
        <v>0</v>
      </c>
      <c r="F5859">
        <v>0</v>
      </c>
      <c r="H5859" t="s">
        <v>103</v>
      </c>
      <c r="I5859">
        <f t="shared" si="276"/>
        <v>0</v>
      </c>
      <c r="J5859">
        <f t="shared" si="277"/>
        <v>0</v>
      </c>
      <c r="L5859" t="str">
        <f t="shared" si="275"/>
        <v>4630SELENE</v>
      </c>
      <c r="M5859" t="s">
        <v>6561</v>
      </c>
    </row>
    <row r="5860" spans="1:13">
      <c r="A5860" t="s">
        <v>6747</v>
      </c>
      <c r="B5860" t="s">
        <v>6767</v>
      </c>
      <c r="C5860" t="s">
        <v>111</v>
      </c>
      <c r="D5860">
        <v>4</v>
      </c>
      <c r="E5860">
        <v>0</v>
      </c>
      <c r="F5860">
        <v>0</v>
      </c>
      <c r="H5860" t="s">
        <v>103</v>
      </c>
      <c r="I5860">
        <f t="shared" si="276"/>
        <v>0</v>
      </c>
      <c r="J5860">
        <f t="shared" si="277"/>
        <v>0</v>
      </c>
      <c r="L5860" t="str">
        <f t="shared" si="275"/>
        <v>4630SPLINTER CREEK</v>
      </c>
      <c r="M5860" t="s">
        <v>6561</v>
      </c>
    </row>
    <row r="5861" spans="1:13">
      <c r="A5861" t="s">
        <v>6747</v>
      </c>
      <c r="B5861" t="s">
        <v>6768</v>
      </c>
      <c r="C5861" t="s">
        <v>111</v>
      </c>
      <c r="D5861">
        <v>4</v>
      </c>
      <c r="E5861">
        <v>0</v>
      </c>
      <c r="F5861">
        <v>0</v>
      </c>
      <c r="H5861" t="s">
        <v>103</v>
      </c>
      <c r="I5861">
        <f t="shared" si="276"/>
        <v>0</v>
      </c>
      <c r="J5861">
        <f t="shared" si="277"/>
        <v>0</v>
      </c>
      <c r="L5861" t="str">
        <f t="shared" si="275"/>
        <v>4630TELLEBANG</v>
      </c>
      <c r="M5861" t="s">
        <v>6561</v>
      </c>
    </row>
    <row r="5862" spans="1:13">
      <c r="A5862" t="s">
        <v>6747</v>
      </c>
      <c r="B5862" t="s">
        <v>6769</v>
      </c>
      <c r="C5862" t="s">
        <v>111</v>
      </c>
      <c r="D5862">
        <v>4</v>
      </c>
      <c r="E5862">
        <v>0</v>
      </c>
      <c r="F5862">
        <v>0</v>
      </c>
      <c r="H5862" t="s">
        <v>103</v>
      </c>
      <c r="I5862">
        <f t="shared" si="276"/>
        <v>0</v>
      </c>
      <c r="J5862">
        <f t="shared" si="277"/>
        <v>0</v>
      </c>
      <c r="L5862" t="str">
        <f t="shared" si="275"/>
        <v>4630THREE MOON</v>
      </c>
      <c r="M5862" t="s">
        <v>6561</v>
      </c>
    </row>
    <row r="5863" spans="1:13">
      <c r="A5863" t="s">
        <v>6747</v>
      </c>
      <c r="B5863" t="s">
        <v>6770</v>
      </c>
      <c r="C5863" t="s">
        <v>111</v>
      </c>
      <c r="D5863">
        <v>4</v>
      </c>
      <c r="E5863">
        <v>0</v>
      </c>
      <c r="F5863">
        <v>0</v>
      </c>
      <c r="H5863" t="s">
        <v>103</v>
      </c>
      <c r="I5863">
        <f t="shared" si="276"/>
        <v>0</v>
      </c>
      <c r="J5863">
        <f t="shared" si="277"/>
        <v>0</v>
      </c>
      <c r="L5863" t="str">
        <f t="shared" si="275"/>
        <v>4630VENTNOR</v>
      </c>
      <c r="M5863" t="s">
        <v>6561</v>
      </c>
    </row>
    <row r="5864" spans="1:13">
      <c r="A5864" t="s">
        <v>6747</v>
      </c>
      <c r="B5864" t="s">
        <v>6771</v>
      </c>
      <c r="C5864" t="s">
        <v>111</v>
      </c>
      <c r="D5864">
        <v>4</v>
      </c>
      <c r="E5864">
        <v>0</v>
      </c>
      <c r="F5864">
        <v>0</v>
      </c>
      <c r="H5864" t="s">
        <v>103</v>
      </c>
      <c r="I5864">
        <f t="shared" si="276"/>
        <v>0</v>
      </c>
      <c r="J5864">
        <f t="shared" si="277"/>
        <v>0</v>
      </c>
      <c r="L5864" t="str">
        <f t="shared" si="275"/>
        <v>4630YARROL</v>
      </c>
      <c r="M5864" t="s">
        <v>6561</v>
      </c>
    </row>
    <row r="5865" spans="1:13">
      <c r="A5865" t="s">
        <v>6772</v>
      </c>
      <c r="B5865" t="s">
        <v>6773</v>
      </c>
      <c r="C5865" t="s">
        <v>111</v>
      </c>
      <c r="D5865">
        <v>4</v>
      </c>
      <c r="E5865">
        <v>0</v>
      </c>
      <c r="F5865">
        <v>0</v>
      </c>
      <c r="H5865" t="s">
        <v>103</v>
      </c>
      <c r="I5865">
        <f t="shared" si="276"/>
        <v>0</v>
      </c>
      <c r="J5865">
        <f t="shared" si="277"/>
        <v>0</v>
      </c>
      <c r="L5865" t="str">
        <f t="shared" si="275"/>
        <v>4627ABERCORN</v>
      </c>
      <c r="M5865" t="s">
        <v>6561</v>
      </c>
    </row>
    <row r="5866" spans="1:13">
      <c r="A5866" t="s">
        <v>6772</v>
      </c>
      <c r="B5866" t="s">
        <v>6774</v>
      </c>
      <c r="C5866" t="s">
        <v>111</v>
      </c>
      <c r="D5866">
        <v>4</v>
      </c>
      <c r="E5866">
        <v>0</v>
      </c>
      <c r="F5866">
        <v>0</v>
      </c>
      <c r="H5866" t="s">
        <v>103</v>
      </c>
      <c r="I5866">
        <f t="shared" si="276"/>
        <v>0</v>
      </c>
      <c r="J5866">
        <f t="shared" si="277"/>
        <v>0</v>
      </c>
      <c r="L5866" t="str">
        <f t="shared" si="275"/>
        <v>4627CERATODUS</v>
      </c>
      <c r="M5866" t="s">
        <v>6561</v>
      </c>
    </row>
    <row r="5867" spans="1:13">
      <c r="A5867" t="s">
        <v>6772</v>
      </c>
      <c r="B5867" t="s">
        <v>5224</v>
      </c>
      <c r="C5867" t="s">
        <v>111</v>
      </c>
      <c r="D5867">
        <v>4</v>
      </c>
      <c r="E5867">
        <v>0</v>
      </c>
      <c r="F5867">
        <v>0</v>
      </c>
      <c r="H5867" t="s">
        <v>103</v>
      </c>
      <c r="I5867">
        <f t="shared" si="276"/>
        <v>0</v>
      </c>
      <c r="J5867">
        <f t="shared" si="277"/>
        <v>0</v>
      </c>
      <c r="L5867" t="str">
        <f t="shared" si="275"/>
        <v>4627CHELTENHAM</v>
      </c>
      <c r="M5867" t="s">
        <v>6561</v>
      </c>
    </row>
    <row r="5868" spans="1:13">
      <c r="A5868" t="s">
        <v>6772</v>
      </c>
      <c r="B5868" t="s">
        <v>6775</v>
      </c>
      <c r="C5868" t="s">
        <v>111</v>
      </c>
      <c r="D5868">
        <v>4</v>
      </c>
      <c r="E5868">
        <v>0</v>
      </c>
      <c r="F5868">
        <v>0</v>
      </c>
      <c r="H5868" t="s">
        <v>103</v>
      </c>
      <c r="I5868">
        <f t="shared" si="276"/>
        <v>0</v>
      </c>
      <c r="J5868">
        <f t="shared" si="277"/>
        <v>0</v>
      </c>
      <c r="L5868" t="str">
        <f t="shared" si="275"/>
        <v>4627CYNTHIA</v>
      </c>
      <c r="M5868" t="s">
        <v>6561</v>
      </c>
    </row>
    <row r="5869" spans="1:13">
      <c r="A5869" t="s">
        <v>6772</v>
      </c>
      <c r="B5869" t="s">
        <v>6776</v>
      </c>
      <c r="C5869" t="s">
        <v>111</v>
      </c>
      <c r="D5869">
        <v>4</v>
      </c>
      <c r="E5869">
        <v>0</v>
      </c>
      <c r="F5869">
        <v>0</v>
      </c>
      <c r="H5869" t="s">
        <v>103</v>
      </c>
      <c r="I5869">
        <f t="shared" si="276"/>
        <v>0</v>
      </c>
      <c r="J5869">
        <f t="shared" si="277"/>
        <v>0</v>
      </c>
      <c r="L5869" t="str">
        <f t="shared" si="275"/>
        <v>4627EIDSVOLD</v>
      </c>
      <c r="M5869" t="s">
        <v>6561</v>
      </c>
    </row>
    <row r="5870" spans="1:13">
      <c r="A5870" t="s">
        <v>6772</v>
      </c>
      <c r="B5870" t="s">
        <v>6777</v>
      </c>
      <c r="C5870" t="s">
        <v>111</v>
      </c>
      <c r="D5870">
        <v>4</v>
      </c>
      <c r="E5870">
        <v>0</v>
      </c>
      <c r="F5870">
        <v>0</v>
      </c>
      <c r="H5870" t="s">
        <v>103</v>
      </c>
      <c r="I5870">
        <f t="shared" si="276"/>
        <v>0</v>
      </c>
      <c r="J5870">
        <f t="shared" si="277"/>
        <v>0</v>
      </c>
      <c r="L5870" t="str">
        <f t="shared" si="275"/>
        <v>4627EIDSVOLD EAST</v>
      </c>
      <c r="M5870" t="s">
        <v>6561</v>
      </c>
    </row>
    <row r="5871" spans="1:13">
      <c r="A5871" t="s">
        <v>6772</v>
      </c>
      <c r="B5871" t="s">
        <v>6778</v>
      </c>
      <c r="C5871" t="s">
        <v>111</v>
      </c>
      <c r="D5871">
        <v>4</v>
      </c>
      <c r="E5871">
        <v>0</v>
      </c>
      <c r="F5871">
        <v>0</v>
      </c>
      <c r="H5871" t="s">
        <v>103</v>
      </c>
      <c r="I5871">
        <f t="shared" si="276"/>
        <v>0</v>
      </c>
      <c r="J5871">
        <f t="shared" si="277"/>
        <v>0</v>
      </c>
      <c r="L5871" t="str">
        <f t="shared" si="275"/>
        <v>4627EIDSVOLD WEST</v>
      </c>
      <c r="M5871" t="s">
        <v>6561</v>
      </c>
    </row>
    <row r="5872" spans="1:13">
      <c r="A5872" t="s">
        <v>6772</v>
      </c>
      <c r="B5872" t="s">
        <v>6779</v>
      </c>
      <c r="C5872" t="s">
        <v>111</v>
      </c>
      <c r="D5872">
        <v>4</v>
      </c>
      <c r="E5872">
        <v>0</v>
      </c>
      <c r="F5872">
        <v>0</v>
      </c>
      <c r="H5872" t="s">
        <v>103</v>
      </c>
      <c r="I5872">
        <f t="shared" si="276"/>
        <v>0</v>
      </c>
      <c r="J5872">
        <f t="shared" si="277"/>
        <v>0</v>
      </c>
      <c r="L5872" t="str">
        <f t="shared" si="275"/>
        <v>4627GROSVENOR</v>
      </c>
      <c r="M5872" t="s">
        <v>6561</v>
      </c>
    </row>
    <row r="5873" spans="1:13">
      <c r="A5873" t="s">
        <v>6772</v>
      </c>
      <c r="B5873" t="s">
        <v>6780</v>
      </c>
      <c r="C5873" t="s">
        <v>111</v>
      </c>
      <c r="D5873">
        <v>4</v>
      </c>
      <c r="E5873">
        <v>0</v>
      </c>
      <c r="F5873">
        <v>0</v>
      </c>
      <c r="H5873" t="s">
        <v>103</v>
      </c>
      <c r="I5873">
        <f t="shared" si="276"/>
        <v>0</v>
      </c>
      <c r="J5873">
        <f t="shared" si="277"/>
        <v>0</v>
      </c>
      <c r="L5873" t="str">
        <f t="shared" si="275"/>
        <v>4627MALMOE</v>
      </c>
      <c r="M5873" t="s">
        <v>6561</v>
      </c>
    </row>
    <row r="5874" spans="1:13">
      <c r="A5874" t="s">
        <v>6772</v>
      </c>
      <c r="B5874" t="s">
        <v>6781</v>
      </c>
      <c r="C5874" t="s">
        <v>111</v>
      </c>
      <c r="D5874">
        <v>4</v>
      </c>
      <c r="E5874">
        <v>0</v>
      </c>
      <c r="F5874">
        <v>0</v>
      </c>
      <c r="H5874" t="s">
        <v>103</v>
      </c>
      <c r="I5874">
        <f t="shared" si="276"/>
        <v>0</v>
      </c>
      <c r="J5874">
        <f t="shared" si="277"/>
        <v>0</v>
      </c>
      <c r="L5874" t="str">
        <f t="shared" si="275"/>
        <v>4627WURUMA DAM</v>
      </c>
      <c r="M5874" t="s">
        <v>6561</v>
      </c>
    </row>
    <row r="5875" spans="1:13">
      <c r="A5875" t="s">
        <v>6782</v>
      </c>
      <c r="B5875" t="s">
        <v>6783</v>
      </c>
      <c r="C5875" t="s">
        <v>111</v>
      </c>
      <c r="D5875">
        <v>4</v>
      </c>
      <c r="E5875">
        <v>0</v>
      </c>
      <c r="F5875">
        <v>0</v>
      </c>
      <c r="H5875" t="s">
        <v>103</v>
      </c>
      <c r="I5875">
        <f t="shared" si="276"/>
        <v>0</v>
      </c>
      <c r="J5875">
        <f t="shared" si="277"/>
        <v>0</v>
      </c>
      <c r="L5875" t="str">
        <f t="shared" si="275"/>
        <v>4626BEERON</v>
      </c>
      <c r="M5875" t="s">
        <v>6784</v>
      </c>
    </row>
    <row r="5876" spans="1:13">
      <c r="A5876" t="s">
        <v>6782</v>
      </c>
      <c r="B5876" t="s">
        <v>6785</v>
      </c>
      <c r="C5876" t="s">
        <v>111</v>
      </c>
      <c r="D5876">
        <v>4</v>
      </c>
      <c r="E5876">
        <v>0</v>
      </c>
      <c r="F5876">
        <v>0</v>
      </c>
      <c r="H5876" t="s">
        <v>103</v>
      </c>
      <c r="I5876">
        <f t="shared" si="276"/>
        <v>0</v>
      </c>
      <c r="J5876">
        <f t="shared" si="277"/>
        <v>0</v>
      </c>
      <c r="L5876" t="str">
        <f t="shared" si="275"/>
        <v>4626BOYNEWOOD</v>
      </c>
      <c r="M5876" t="s">
        <v>6784</v>
      </c>
    </row>
    <row r="5877" spans="1:13">
      <c r="A5877" t="s">
        <v>6782</v>
      </c>
      <c r="B5877" t="s">
        <v>6786</v>
      </c>
      <c r="C5877" t="s">
        <v>111</v>
      </c>
      <c r="D5877">
        <v>4</v>
      </c>
      <c r="E5877">
        <v>0</v>
      </c>
      <c r="F5877">
        <v>0</v>
      </c>
      <c r="H5877" t="s">
        <v>103</v>
      </c>
      <c r="I5877">
        <f t="shared" si="276"/>
        <v>0</v>
      </c>
      <c r="J5877">
        <f t="shared" si="277"/>
        <v>0</v>
      </c>
      <c r="L5877" t="str">
        <f t="shared" si="275"/>
        <v>4626BROVINIA</v>
      </c>
      <c r="M5877" t="s">
        <v>6784</v>
      </c>
    </row>
    <row r="5878" spans="1:13">
      <c r="A5878" t="s">
        <v>6782</v>
      </c>
      <c r="B5878" t="s">
        <v>6787</v>
      </c>
      <c r="C5878" t="s">
        <v>111</v>
      </c>
      <c r="D5878">
        <v>4</v>
      </c>
      <c r="E5878">
        <v>0</v>
      </c>
      <c r="F5878">
        <v>0</v>
      </c>
      <c r="H5878" t="s">
        <v>103</v>
      </c>
      <c r="I5878">
        <f t="shared" si="276"/>
        <v>0</v>
      </c>
      <c r="J5878">
        <f t="shared" si="277"/>
        <v>0</v>
      </c>
      <c r="L5878" t="str">
        <f t="shared" si="275"/>
        <v>4626CATTLE CREEK</v>
      </c>
      <c r="M5878" t="s">
        <v>6784</v>
      </c>
    </row>
    <row r="5879" spans="1:13">
      <c r="A5879" t="s">
        <v>6782</v>
      </c>
      <c r="B5879" t="s">
        <v>6788</v>
      </c>
      <c r="C5879" t="s">
        <v>111</v>
      </c>
      <c r="D5879">
        <v>4</v>
      </c>
      <c r="E5879">
        <v>0</v>
      </c>
      <c r="F5879">
        <v>0</v>
      </c>
      <c r="H5879" t="s">
        <v>103</v>
      </c>
      <c r="I5879">
        <f t="shared" si="276"/>
        <v>0</v>
      </c>
      <c r="J5879">
        <f t="shared" si="277"/>
        <v>0</v>
      </c>
      <c r="L5879" t="str">
        <f t="shared" si="275"/>
        <v>4626COONAMBULA</v>
      </c>
      <c r="M5879" t="s">
        <v>6784</v>
      </c>
    </row>
    <row r="5880" spans="1:13">
      <c r="A5880" t="s">
        <v>6782</v>
      </c>
      <c r="B5880" t="s">
        <v>6789</v>
      </c>
      <c r="C5880" t="s">
        <v>111</v>
      </c>
      <c r="D5880">
        <v>4</v>
      </c>
      <c r="E5880">
        <v>0</v>
      </c>
      <c r="F5880">
        <v>0</v>
      </c>
      <c r="H5880" t="s">
        <v>103</v>
      </c>
      <c r="I5880">
        <f t="shared" si="276"/>
        <v>0</v>
      </c>
      <c r="J5880">
        <f t="shared" si="277"/>
        <v>0</v>
      </c>
      <c r="L5880" t="str">
        <f t="shared" si="275"/>
        <v>4626DERRI DERRA</v>
      </c>
      <c r="M5880" t="s">
        <v>6784</v>
      </c>
    </row>
    <row r="5881" spans="1:13">
      <c r="A5881" t="s">
        <v>6782</v>
      </c>
      <c r="B5881" t="s">
        <v>6790</v>
      </c>
      <c r="C5881" t="s">
        <v>111</v>
      </c>
      <c r="D5881">
        <v>4</v>
      </c>
      <c r="E5881">
        <v>0</v>
      </c>
      <c r="F5881">
        <v>0</v>
      </c>
      <c r="H5881" t="s">
        <v>103</v>
      </c>
      <c r="I5881">
        <f t="shared" si="276"/>
        <v>0</v>
      </c>
      <c r="J5881">
        <f t="shared" si="277"/>
        <v>0</v>
      </c>
      <c r="L5881" t="str">
        <f t="shared" si="275"/>
        <v>4626DYKEHEAD</v>
      </c>
      <c r="M5881" t="s">
        <v>6784</v>
      </c>
    </row>
    <row r="5882" spans="1:13">
      <c r="A5882" t="s">
        <v>6782</v>
      </c>
      <c r="B5882" t="s">
        <v>6791</v>
      </c>
      <c r="C5882" t="s">
        <v>111</v>
      </c>
      <c r="D5882">
        <v>4</v>
      </c>
      <c r="E5882">
        <v>0</v>
      </c>
      <c r="F5882">
        <v>0</v>
      </c>
      <c r="H5882" t="s">
        <v>103</v>
      </c>
      <c r="I5882">
        <f t="shared" si="276"/>
        <v>0</v>
      </c>
      <c r="J5882">
        <f t="shared" si="277"/>
        <v>0</v>
      </c>
      <c r="L5882" t="str">
        <f t="shared" si="275"/>
        <v>4626GLENRAE</v>
      </c>
      <c r="M5882" t="s">
        <v>6784</v>
      </c>
    </row>
    <row r="5883" spans="1:13">
      <c r="A5883" t="s">
        <v>6782</v>
      </c>
      <c r="B5883" t="s">
        <v>6792</v>
      </c>
      <c r="C5883" t="s">
        <v>111</v>
      </c>
      <c r="D5883">
        <v>4</v>
      </c>
      <c r="E5883">
        <v>0</v>
      </c>
      <c r="F5883">
        <v>0</v>
      </c>
      <c r="H5883" t="s">
        <v>103</v>
      </c>
      <c r="I5883">
        <f t="shared" si="276"/>
        <v>0</v>
      </c>
      <c r="J5883">
        <f t="shared" si="277"/>
        <v>0</v>
      </c>
      <c r="L5883" t="str">
        <f t="shared" si="275"/>
        <v>4626GURGEENA</v>
      </c>
      <c r="M5883" t="s">
        <v>6784</v>
      </c>
    </row>
    <row r="5884" spans="1:13">
      <c r="A5884" t="s">
        <v>6782</v>
      </c>
      <c r="B5884" t="s">
        <v>6793</v>
      </c>
      <c r="C5884" t="s">
        <v>111</v>
      </c>
      <c r="D5884">
        <v>4</v>
      </c>
      <c r="E5884">
        <v>0</v>
      </c>
      <c r="F5884">
        <v>0</v>
      </c>
      <c r="H5884" t="s">
        <v>103</v>
      </c>
      <c r="I5884">
        <f t="shared" si="276"/>
        <v>0</v>
      </c>
      <c r="J5884">
        <f t="shared" si="277"/>
        <v>0</v>
      </c>
      <c r="L5884" t="str">
        <f t="shared" si="275"/>
        <v>4626HAWKWOOD</v>
      </c>
      <c r="M5884" t="s">
        <v>6784</v>
      </c>
    </row>
    <row r="5885" spans="1:13">
      <c r="A5885" t="s">
        <v>6782</v>
      </c>
      <c r="B5885" t="s">
        <v>6794</v>
      </c>
      <c r="C5885" t="s">
        <v>111</v>
      </c>
      <c r="D5885">
        <v>4</v>
      </c>
      <c r="E5885">
        <v>0</v>
      </c>
      <c r="F5885">
        <v>0</v>
      </c>
      <c r="H5885" t="s">
        <v>103</v>
      </c>
      <c r="I5885">
        <f t="shared" si="276"/>
        <v>0</v>
      </c>
      <c r="J5885">
        <f t="shared" si="277"/>
        <v>0</v>
      </c>
      <c r="L5885" t="str">
        <f t="shared" si="275"/>
        <v>4626MONOGORILBY</v>
      </c>
      <c r="M5885" t="s">
        <v>6784</v>
      </c>
    </row>
    <row r="5886" spans="1:13">
      <c r="A5886" t="s">
        <v>6782</v>
      </c>
      <c r="B5886" t="s">
        <v>6795</v>
      </c>
      <c r="C5886" t="s">
        <v>111</v>
      </c>
      <c r="D5886">
        <v>4</v>
      </c>
      <c r="E5886">
        <v>0</v>
      </c>
      <c r="F5886">
        <v>0</v>
      </c>
      <c r="H5886" t="s">
        <v>103</v>
      </c>
      <c r="I5886">
        <f t="shared" si="276"/>
        <v>0</v>
      </c>
      <c r="J5886">
        <f t="shared" si="277"/>
        <v>0</v>
      </c>
      <c r="L5886" t="str">
        <f t="shared" si="275"/>
        <v>4626MUNDOWRAN</v>
      </c>
      <c r="M5886" t="s">
        <v>6784</v>
      </c>
    </row>
    <row r="5887" spans="1:13">
      <c r="A5887" t="s">
        <v>6782</v>
      </c>
      <c r="B5887" t="s">
        <v>6796</v>
      </c>
      <c r="C5887" t="s">
        <v>111</v>
      </c>
      <c r="D5887">
        <v>4</v>
      </c>
      <c r="E5887">
        <v>0</v>
      </c>
      <c r="F5887">
        <v>0</v>
      </c>
      <c r="H5887" t="s">
        <v>103</v>
      </c>
      <c r="I5887">
        <f t="shared" si="276"/>
        <v>0</v>
      </c>
      <c r="J5887">
        <f t="shared" si="277"/>
        <v>0</v>
      </c>
      <c r="L5887" t="str">
        <f t="shared" si="275"/>
        <v>4626MUNDUBBERA</v>
      </c>
      <c r="M5887" t="s">
        <v>6784</v>
      </c>
    </row>
    <row r="5888" spans="1:13">
      <c r="A5888" t="s">
        <v>6782</v>
      </c>
      <c r="B5888" t="s">
        <v>6797</v>
      </c>
      <c r="C5888" t="s">
        <v>111</v>
      </c>
      <c r="D5888">
        <v>4</v>
      </c>
      <c r="E5888">
        <v>0</v>
      </c>
      <c r="F5888">
        <v>0</v>
      </c>
      <c r="H5888" t="s">
        <v>103</v>
      </c>
      <c r="I5888">
        <f t="shared" si="276"/>
        <v>0</v>
      </c>
      <c r="J5888">
        <f t="shared" si="277"/>
        <v>0</v>
      </c>
      <c r="L5888" t="str">
        <f t="shared" si="275"/>
        <v>4626OBIL BIL</v>
      </c>
      <c r="M5888" t="s">
        <v>6784</v>
      </c>
    </row>
    <row r="5889" spans="1:13">
      <c r="A5889" t="s">
        <v>6782</v>
      </c>
      <c r="B5889" t="s">
        <v>6798</v>
      </c>
      <c r="C5889" t="s">
        <v>111</v>
      </c>
      <c r="D5889">
        <v>4</v>
      </c>
      <c r="E5889">
        <v>0</v>
      </c>
      <c r="F5889">
        <v>0</v>
      </c>
      <c r="H5889" t="s">
        <v>103</v>
      </c>
      <c r="I5889">
        <f t="shared" si="276"/>
        <v>0</v>
      </c>
      <c r="J5889">
        <f t="shared" si="277"/>
        <v>0</v>
      </c>
      <c r="L5889" t="str">
        <f t="shared" si="275"/>
        <v>4626O'BIL BIL</v>
      </c>
      <c r="M5889" t="s">
        <v>6784</v>
      </c>
    </row>
    <row r="5890" spans="1:13">
      <c r="A5890" t="s">
        <v>6782</v>
      </c>
      <c r="B5890" t="s">
        <v>6799</v>
      </c>
      <c r="C5890" t="s">
        <v>111</v>
      </c>
      <c r="D5890">
        <v>4</v>
      </c>
      <c r="E5890">
        <v>0</v>
      </c>
      <c r="F5890">
        <v>0</v>
      </c>
      <c r="H5890" t="s">
        <v>103</v>
      </c>
      <c r="I5890">
        <f t="shared" si="276"/>
        <v>0</v>
      </c>
      <c r="J5890">
        <f t="shared" si="277"/>
        <v>0</v>
      </c>
      <c r="L5890" t="str">
        <f t="shared" ref="L5890:L5953" si="278">CONCATENATE(A5890,B5890)</f>
        <v>4626OLD COORANGA</v>
      </c>
      <c r="M5890" t="s">
        <v>6784</v>
      </c>
    </row>
    <row r="5891" spans="1:13">
      <c r="A5891" t="s">
        <v>6782</v>
      </c>
      <c r="B5891" t="s">
        <v>6800</v>
      </c>
      <c r="C5891" t="s">
        <v>111</v>
      </c>
      <c r="D5891">
        <v>4</v>
      </c>
      <c r="E5891">
        <v>0</v>
      </c>
      <c r="F5891">
        <v>0</v>
      </c>
      <c r="H5891" t="s">
        <v>103</v>
      </c>
      <c r="I5891">
        <f t="shared" si="276"/>
        <v>0</v>
      </c>
      <c r="J5891">
        <f t="shared" si="277"/>
        <v>0</v>
      </c>
      <c r="L5891" t="str">
        <f t="shared" si="278"/>
        <v>4626PHILPOTT</v>
      </c>
      <c r="M5891" t="s">
        <v>6784</v>
      </c>
    </row>
    <row r="5892" spans="1:13">
      <c r="A5892" t="s">
        <v>6782</v>
      </c>
      <c r="B5892" t="s">
        <v>6801</v>
      </c>
      <c r="C5892" t="s">
        <v>111</v>
      </c>
      <c r="D5892">
        <v>4</v>
      </c>
      <c r="E5892">
        <v>0</v>
      </c>
      <c r="F5892">
        <v>0</v>
      </c>
      <c r="H5892" t="s">
        <v>103</v>
      </c>
      <c r="I5892">
        <f t="shared" si="276"/>
        <v>0</v>
      </c>
      <c r="J5892">
        <f t="shared" si="277"/>
        <v>0</v>
      </c>
      <c r="L5892" t="str">
        <f t="shared" si="278"/>
        <v>4626RIVERLEIGH</v>
      </c>
      <c r="M5892" t="s">
        <v>6784</v>
      </c>
    </row>
    <row r="5893" spans="1:13">
      <c r="A5893" t="s">
        <v>6802</v>
      </c>
      <c r="B5893" t="s">
        <v>6803</v>
      </c>
      <c r="C5893" t="s">
        <v>111</v>
      </c>
      <c r="D5893">
        <v>4</v>
      </c>
      <c r="E5893">
        <v>0</v>
      </c>
      <c r="F5893">
        <v>0</v>
      </c>
      <c r="H5893" t="s">
        <v>103</v>
      </c>
      <c r="I5893">
        <f t="shared" si="276"/>
        <v>0</v>
      </c>
      <c r="J5893">
        <f t="shared" si="277"/>
        <v>0</v>
      </c>
      <c r="L5893" t="str">
        <f t="shared" si="278"/>
        <v>4625ARANBANGA</v>
      </c>
      <c r="M5893" t="s">
        <v>6561</v>
      </c>
    </row>
    <row r="5894" spans="1:13">
      <c r="A5894" t="s">
        <v>6802</v>
      </c>
      <c r="B5894" t="s">
        <v>6804</v>
      </c>
      <c r="C5894" t="s">
        <v>111</v>
      </c>
      <c r="D5894">
        <v>4</v>
      </c>
      <c r="E5894">
        <v>0</v>
      </c>
      <c r="F5894">
        <v>0</v>
      </c>
      <c r="H5894" t="s">
        <v>103</v>
      </c>
      <c r="I5894">
        <f t="shared" si="276"/>
        <v>0</v>
      </c>
      <c r="J5894">
        <f t="shared" si="277"/>
        <v>0</v>
      </c>
      <c r="L5894" t="str">
        <f t="shared" si="278"/>
        <v>4625BAN BAN</v>
      </c>
      <c r="M5894" t="s">
        <v>6561</v>
      </c>
    </row>
    <row r="5895" spans="1:13">
      <c r="A5895" t="s">
        <v>6802</v>
      </c>
      <c r="B5895" t="s">
        <v>6805</v>
      </c>
      <c r="C5895" t="s">
        <v>111</v>
      </c>
      <c r="D5895">
        <v>4</v>
      </c>
      <c r="E5895">
        <v>0</v>
      </c>
      <c r="F5895">
        <v>0</v>
      </c>
      <c r="H5895" t="s">
        <v>103</v>
      </c>
      <c r="I5895">
        <f t="shared" si="276"/>
        <v>0</v>
      </c>
      <c r="J5895">
        <f t="shared" si="277"/>
        <v>0</v>
      </c>
      <c r="L5895" t="str">
        <f t="shared" si="278"/>
        <v>4625BAN BAN SPRINGS</v>
      </c>
      <c r="M5895" t="s">
        <v>6561</v>
      </c>
    </row>
    <row r="5896" spans="1:13">
      <c r="A5896" t="s">
        <v>6802</v>
      </c>
      <c r="B5896" t="s">
        <v>6806</v>
      </c>
      <c r="C5896" t="s">
        <v>111</v>
      </c>
      <c r="D5896">
        <v>4</v>
      </c>
      <c r="E5896">
        <v>0</v>
      </c>
      <c r="F5896">
        <v>0</v>
      </c>
      <c r="H5896" t="s">
        <v>103</v>
      </c>
      <c r="I5896">
        <f t="shared" si="276"/>
        <v>0</v>
      </c>
      <c r="J5896">
        <f t="shared" si="277"/>
        <v>0</v>
      </c>
      <c r="L5896" t="str">
        <f t="shared" si="278"/>
        <v>4625BARLYNE</v>
      </c>
      <c r="M5896" t="s">
        <v>6561</v>
      </c>
    </row>
    <row r="5897" spans="1:13">
      <c r="A5897" t="s">
        <v>6802</v>
      </c>
      <c r="B5897" t="s">
        <v>6807</v>
      </c>
      <c r="C5897" t="s">
        <v>111</v>
      </c>
      <c r="D5897">
        <v>4</v>
      </c>
      <c r="E5897">
        <v>0</v>
      </c>
      <c r="F5897">
        <v>0</v>
      </c>
      <c r="H5897" t="s">
        <v>103</v>
      </c>
      <c r="I5897">
        <f t="shared" ref="I5897:I5960" si="279">IF(ISERROR(VLOOKUP(A5897,SelPostCode,1,FALSE)),0,1)</f>
        <v>0</v>
      </c>
      <c r="J5897">
        <f t="shared" ref="J5897:J5960" si="280">IF(I5897=0,0,IF(ISERROR(VLOOKUP(B5897,SelSuburb,1,FALSE)),0,1))</f>
        <v>0</v>
      </c>
      <c r="L5897" t="str">
        <f t="shared" si="278"/>
        <v>4625BINJOUR</v>
      </c>
      <c r="M5897" t="s">
        <v>6561</v>
      </c>
    </row>
    <row r="5898" spans="1:13">
      <c r="A5898" t="s">
        <v>6802</v>
      </c>
      <c r="B5898" t="s">
        <v>6808</v>
      </c>
      <c r="C5898" t="s">
        <v>111</v>
      </c>
      <c r="D5898">
        <v>4</v>
      </c>
      <c r="E5898">
        <v>0</v>
      </c>
      <c r="F5898">
        <v>0</v>
      </c>
      <c r="H5898" t="s">
        <v>103</v>
      </c>
      <c r="I5898">
        <f t="shared" si="279"/>
        <v>0</v>
      </c>
      <c r="J5898">
        <f t="shared" si="280"/>
        <v>0</v>
      </c>
      <c r="L5898" t="str">
        <f t="shared" si="278"/>
        <v>4625BLAIRMORE</v>
      </c>
      <c r="M5898" t="s">
        <v>6561</v>
      </c>
    </row>
    <row r="5899" spans="1:13">
      <c r="A5899" t="s">
        <v>6802</v>
      </c>
      <c r="B5899" t="s">
        <v>6809</v>
      </c>
      <c r="C5899" t="s">
        <v>111</v>
      </c>
      <c r="D5899">
        <v>4</v>
      </c>
      <c r="E5899">
        <v>0</v>
      </c>
      <c r="F5899">
        <v>0</v>
      </c>
      <c r="H5899" t="s">
        <v>103</v>
      </c>
      <c r="I5899">
        <f t="shared" si="279"/>
        <v>0</v>
      </c>
      <c r="J5899">
        <f t="shared" si="280"/>
        <v>0</v>
      </c>
      <c r="L5899" t="str">
        <f t="shared" si="278"/>
        <v>4625BON ACCORD</v>
      </c>
      <c r="M5899" t="s">
        <v>6561</v>
      </c>
    </row>
    <row r="5900" spans="1:13">
      <c r="A5900" t="s">
        <v>6802</v>
      </c>
      <c r="B5900" t="s">
        <v>6810</v>
      </c>
      <c r="C5900" t="s">
        <v>111</v>
      </c>
      <c r="D5900">
        <v>4</v>
      </c>
      <c r="E5900">
        <v>0</v>
      </c>
      <c r="F5900">
        <v>0</v>
      </c>
      <c r="H5900" t="s">
        <v>103</v>
      </c>
      <c r="I5900">
        <f t="shared" si="279"/>
        <v>0</v>
      </c>
      <c r="J5900">
        <f t="shared" si="280"/>
        <v>0</v>
      </c>
      <c r="L5900" t="str">
        <f t="shared" si="278"/>
        <v>4625BRANCH CREEK</v>
      </c>
      <c r="M5900" t="s">
        <v>6561</v>
      </c>
    </row>
    <row r="5901" spans="1:13">
      <c r="A5901" t="s">
        <v>6802</v>
      </c>
      <c r="B5901" t="s">
        <v>6811</v>
      </c>
      <c r="C5901" t="s">
        <v>111</v>
      </c>
      <c r="D5901">
        <v>4</v>
      </c>
      <c r="E5901">
        <v>0</v>
      </c>
      <c r="F5901">
        <v>0</v>
      </c>
      <c r="H5901" t="s">
        <v>103</v>
      </c>
      <c r="I5901">
        <f t="shared" si="279"/>
        <v>0</v>
      </c>
      <c r="J5901">
        <f t="shared" si="280"/>
        <v>0</v>
      </c>
      <c r="L5901" t="str">
        <f t="shared" si="278"/>
        <v>4625BYRNESTOWN</v>
      </c>
      <c r="M5901" t="s">
        <v>6561</v>
      </c>
    </row>
    <row r="5902" spans="1:13">
      <c r="A5902" t="s">
        <v>6802</v>
      </c>
      <c r="B5902" t="s">
        <v>6812</v>
      </c>
      <c r="C5902" t="s">
        <v>111</v>
      </c>
      <c r="D5902">
        <v>4</v>
      </c>
      <c r="E5902">
        <v>0</v>
      </c>
      <c r="F5902">
        <v>0</v>
      </c>
      <c r="H5902" t="s">
        <v>103</v>
      </c>
      <c r="I5902">
        <f t="shared" si="279"/>
        <v>0</v>
      </c>
      <c r="J5902">
        <f t="shared" si="280"/>
        <v>0</v>
      </c>
      <c r="L5902" t="str">
        <f t="shared" si="278"/>
        <v>4625CAMPBELL CREEK</v>
      </c>
      <c r="M5902" t="s">
        <v>6561</v>
      </c>
    </row>
    <row r="5903" spans="1:13">
      <c r="A5903" t="s">
        <v>6802</v>
      </c>
      <c r="B5903" t="s">
        <v>4645</v>
      </c>
      <c r="C5903" t="s">
        <v>111</v>
      </c>
      <c r="D5903">
        <v>4</v>
      </c>
      <c r="E5903">
        <v>0</v>
      </c>
      <c r="F5903">
        <v>0</v>
      </c>
      <c r="H5903" t="s">
        <v>103</v>
      </c>
      <c r="I5903">
        <f t="shared" si="279"/>
        <v>0</v>
      </c>
      <c r="J5903">
        <f t="shared" si="280"/>
        <v>0</v>
      </c>
      <c r="L5903" t="str">
        <f t="shared" si="278"/>
        <v>4625DEEP CREEK</v>
      </c>
      <c r="M5903" t="s">
        <v>6561</v>
      </c>
    </row>
    <row r="5904" spans="1:13">
      <c r="A5904" t="s">
        <v>6802</v>
      </c>
      <c r="B5904" t="s">
        <v>6813</v>
      </c>
      <c r="C5904" t="s">
        <v>111</v>
      </c>
      <c r="D5904">
        <v>4</v>
      </c>
      <c r="E5904">
        <v>0</v>
      </c>
      <c r="F5904">
        <v>0</v>
      </c>
      <c r="H5904" t="s">
        <v>103</v>
      </c>
      <c r="I5904">
        <f t="shared" si="279"/>
        <v>0</v>
      </c>
      <c r="J5904">
        <f t="shared" si="280"/>
        <v>0</v>
      </c>
      <c r="L5904" t="str">
        <f t="shared" si="278"/>
        <v>4625DIRNBIR</v>
      </c>
      <c r="M5904" t="s">
        <v>6561</v>
      </c>
    </row>
    <row r="5905" spans="1:13">
      <c r="A5905" t="s">
        <v>6802</v>
      </c>
      <c r="B5905" t="s">
        <v>6814</v>
      </c>
      <c r="C5905" t="s">
        <v>111</v>
      </c>
      <c r="D5905">
        <v>4</v>
      </c>
      <c r="E5905">
        <v>0</v>
      </c>
      <c r="F5905">
        <v>0</v>
      </c>
      <c r="H5905" t="s">
        <v>103</v>
      </c>
      <c r="I5905">
        <f t="shared" si="279"/>
        <v>0</v>
      </c>
      <c r="J5905">
        <f t="shared" si="280"/>
        <v>0</v>
      </c>
      <c r="L5905" t="str">
        <f t="shared" si="278"/>
        <v>4625DUNDARRAH</v>
      </c>
      <c r="M5905" t="s">
        <v>6561</v>
      </c>
    </row>
    <row r="5906" spans="1:13">
      <c r="A5906" t="s">
        <v>6802</v>
      </c>
      <c r="B5906" t="s">
        <v>6815</v>
      </c>
      <c r="C5906" t="s">
        <v>111</v>
      </c>
      <c r="D5906">
        <v>4</v>
      </c>
      <c r="E5906">
        <v>0</v>
      </c>
      <c r="F5906">
        <v>0</v>
      </c>
      <c r="H5906" t="s">
        <v>103</v>
      </c>
      <c r="I5906">
        <f t="shared" si="279"/>
        <v>0</v>
      </c>
      <c r="J5906">
        <f t="shared" si="280"/>
        <v>0</v>
      </c>
      <c r="L5906" t="str">
        <f t="shared" si="278"/>
        <v>4625GAYNDAH</v>
      </c>
      <c r="M5906" t="s">
        <v>6561</v>
      </c>
    </row>
    <row r="5907" spans="1:13">
      <c r="A5907" t="s">
        <v>6802</v>
      </c>
      <c r="B5907" t="s">
        <v>6816</v>
      </c>
      <c r="C5907" t="s">
        <v>111</v>
      </c>
      <c r="D5907">
        <v>4</v>
      </c>
      <c r="E5907">
        <v>0</v>
      </c>
      <c r="F5907">
        <v>0</v>
      </c>
      <c r="H5907" t="s">
        <v>103</v>
      </c>
      <c r="I5907">
        <f t="shared" si="279"/>
        <v>0</v>
      </c>
      <c r="J5907">
        <f t="shared" si="280"/>
        <v>0</v>
      </c>
      <c r="L5907" t="str">
        <f t="shared" si="278"/>
        <v>4625GINOONDAN</v>
      </c>
      <c r="M5907" t="s">
        <v>6561</v>
      </c>
    </row>
    <row r="5908" spans="1:13">
      <c r="A5908" t="s">
        <v>6802</v>
      </c>
      <c r="B5908" t="s">
        <v>6817</v>
      </c>
      <c r="C5908" t="s">
        <v>111</v>
      </c>
      <c r="D5908">
        <v>4</v>
      </c>
      <c r="E5908">
        <v>0</v>
      </c>
      <c r="F5908">
        <v>0</v>
      </c>
      <c r="H5908" t="s">
        <v>103</v>
      </c>
      <c r="I5908">
        <f t="shared" si="279"/>
        <v>0</v>
      </c>
      <c r="J5908">
        <f t="shared" si="280"/>
        <v>0</v>
      </c>
      <c r="L5908" t="str">
        <f t="shared" si="278"/>
        <v>4625GOOROOLBA</v>
      </c>
      <c r="M5908" t="s">
        <v>6561</v>
      </c>
    </row>
    <row r="5909" spans="1:13">
      <c r="A5909" t="s">
        <v>6802</v>
      </c>
      <c r="B5909" t="s">
        <v>6818</v>
      </c>
      <c r="C5909" t="s">
        <v>111</v>
      </c>
      <c r="D5909">
        <v>4</v>
      </c>
      <c r="E5909">
        <v>0</v>
      </c>
      <c r="F5909">
        <v>0</v>
      </c>
      <c r="H5909" t="s">
        <v>103</v>
      </c>
      <c r="I5909">
        <f t="shared" si="279"/>
        <v>0</v>
      </c>
      <c r="J5909">
        <f t="shared" si="280"/>
        <v>0</v>
      </c>
      <c r="L5909" t="str">
        <f t="shared" si="278"/>
        <v>4625HARRIET</v>
      </c>
      <c r="M5909" t="s">
        <v>6561</v>
      </c>
    </row>
    <row r="5910" spans="1:13">
      <c r="A5910" t="s">
        <v>6802</v>
      </c>
      <c r="B5910" t="s">
        <v>6819</v>
      </c>
      <c r="C5910" t="s">
        <v>111</v>
      </c>
      <c r="D5910">
        <v>4</v>
      </c>
      <c r="E5910">
        <v>0</v>
      </c>
      <c r="F5910">
        <v>0</v>
      </c>
      <c r="H5910" t="s">
        <v>103</v>
      </c>
      <c r="I5910">
        <f t="shared" si="279"/>
        <v>0</v>
      </c>
      <c r="J5910">
        <f t="shared" si="280"/>
        <v>0</v>
      </c>
      <c r="L5910" t="str">
        <f t="shared" si="278"/>
        <v>4625HUMPHERY</v>
      </c>
      <c r="M5910" t="s">
        <v>6561</v>
      </c>
    </row>
    <row r="5911" spans="1:13">
      <c r="A5911" t="s">
        <v>6802</v>
      </c>
      <c r="B5911" t="s">
        <v>6820</v>
      </c>
      <c r="C5911" t="s">
        <v>111</v>
      </c>
      <c r="D5911">
        <v>4</v>
      </c>
      <c r="E5911">
        <v>0</v>
      </c>
      <c r="F5911">
        <v>0</v>
      </c>
      <c r="H5911" t="s">
        <v>103</v>
      </c>
      <c r="I5911">
        <f t="shared" si="279"/>
        <v>0</v>
      </c>
      <c r="J5911">
        <f t="shared" si="280"/>
        <v>0</v>
      </c>
      <c r="L5911" t="str">
        <f t="shared" si="278"/>
        <v>4625IDERAWAY</v>
      </c>
      <c r="M5911" t="s">
        <v>6561</v>
      </c>
    </row>
    <row r="5912" spans="1:13">
      <c r="A5912" t="s">
        <v>6802</v>
      </c>
      <c r="B5912" t="s">
        <v>6821</v>
      </c>
      <c r="C5912" t="s">
        <v>111</v>
      </c>
      <c r="D5912">
        <v>4</v>
      </c>
      <c r="E5912">
        <v>0</v>
      </c>
      <c r="F5912">
        <v>0</v>
      </c>
      <c r="H5912" t="s">
        <v>103</v>
      </c>
      <c r="I5912">
        <f t="shared" si="279"/>
        <v>0</v>
      </c>
      <c r="J5912">
        <f t="shared" si="280"/>
        <v>0</v>
      </c>
      <c r="L5912" t="str">
        <f t="shared" si="278"/>
        <v>4625MINGO</v>
      </c>
      <c r="M5912" t="s">
        <v>6561</v>
      </c>
    </row>
    <row r="5913" spans="1:13">
      <c r="A5913" t="s">
        <v>6802</v>
      </c>
      <c r="B5913" t="s">
        <v>6822</v>
      </c>
      <c r="C5913" t="s">
        <v>111</v>
      </c>
      <c r="D5913">
        <v>4</v>
      </c>
      <c r="E5913">
        <v>0</v>
      </c>
      <c r="F5913">
        <v>0</v>
      </c>
      <c r="H5913" t="s">
        <v>103</v>
      </c>
      <c r="I5913">
        <f t="shared" si="279"/>
        <v>0</v>
      </c>
      <c r="J5913">
        <f t="shared" si="280"/>
        <v>0</v>
      </c>
      <c r="L5913" t="str">
        <f t="shared" si="278"/>
        <v>4625MOUNT DEBATEABLE</v>
      </c>
      <c r="M5913" t="s">
        <v>6561</v>
      </c>
    </row>
    <row r="5914" spans="1:13">
      <c r="A5914" t="s">
        <v>6802</v>
      </c>
      <c r="B5914" t="s">
        <v>6823</v>
      </c>
      <c r="C5914" t="s">
        <v>111</v>
      </c>
      <c r="D5914">
        <v>4</v>
      </c>
      <c r="E5914">
        <v>0</v>
      </c>
      <c r="F5914">
        <v>0</v>
      </c>
      <c r="H5914" t="s">
        <v>103</v>
      </c>
      <c r="I5914">
        <f t="shared" si="279"/>
        <v>0</v>
      </c>
      <c r="J5914">
        <f t="shared" si="280"/>
        <v>0</v>
      </c>
      <c r="L5914" t="str">
        <f t="shared" si="278"/>
        <v>4625MOUNT LAWLESS</v>
      </c>
      <c r="M5914" t="s">
        <v>6561</v>
      </c>
    </row>
    <row r="5915" spans="1:13">
      <c r="A5915" t="s">
        <v>6802</v>
      </c>
      <c r="B5915" t="s">
        <v>6824</v>
      </c>
      <c r="C5915" t="s">
        <v>111</v>
      </c>
      <c r="D5915">
        <v>4</v>
      </c>
      <c r="E5915">
        <v>0</v>
      </c>
      <c r="F5915">
        <v>0</v>
      </c>
      <c r="H5915" t="s">
        <v>103</v>
      </c>
      <c r="I5915">
        <f t="shared" si="279"/>
        <v>0</v>
      </c>
      <c r="J5915">
        <f t="shared" si="280"/>
        <v>0</v>
      </c>
      <c r="L5915" t="str">
        <f t="shared" si="278"/>
        <v>4625PENWHAUPELL</v>
      </c>
      <c r="M5915" t="s">
        <v>6561</v>
      </c>
    </row>
    <row r="5916" spans="1:13">
      <c r="A5916" t="s">
        <v>6802</v>
      </c>
      <c r="B5916" t="s">
        <v>6825</v>
      </c>
      <c r="C5916" t="s">
        <v>111</v>
      </c>
      <c r="D5916">
        <v>4</v>
      </c>
      <c r="E5916">
        <v>0</v>
      </c>
      <c r="F5916">
        <v>0</v>
      </c>
      <c r="H5916" t="s">
        <v>103</v>
      </c>
      <c r="I5916">
        <f t="shared" si="279"/>
        <v>0</v>
      </c>
      <c r="J5916">
        <f t="shared" si="280"/>
        <v>0</v>
      </c>
      <c r="L5916" t="str">
        <f t="shared" si="278"/>
        <v>4625PILE GULLY</v>
      </c>
      <c r="M5916" t="s">
        <v>6561</v>
      </c>
    </row>
    <row r="5917" spans="1:13">
      <c r="A5917" t="s">
        <v>6802</v>
      </c>
      <c r="B5917" t="s">
        <v>6826</v>
      </c>
      <c r="C5917" t="s">
        <v>111</v>
      </c>
      <c r="D5917">
        <v>4</v>
      </c>
      <c r="E5917">
        <v>0</v>
      </c>
      <c r="F5917">
        <v>0</v>
      </c>
      <c r="H5917" t="s">
        <v>103</v>
      </c>
      <c r="I5917">
        <f t="shared" si="279"/>
        <v>0</v>
      </c>
      <c r="J5917">
        <f t="shared" si="280"/>
        <v>0</v>
      </c>
      <c r="L5917" t="str">
        <f t="shared" si="278"/>
        <v>4625REIDS CREEK</v>
      </c>
      <c r="M5917" t="s">
        <v>6561</v>
      </c>
    </row>
    <row r="5918" spans="1:13">
      <c r="A5918" t="s">
        <v>6802</v>
      </c>
      <c r="B5918" t="s">
        <v>6827</v>
      </c>
      <c r="C5918" t="s">
        <v>111</v>
      </c>
      <c r="D5918">
        <v>4</v>
      </c>
      <c r="E5918">
        <v>0</v>
      </c>
      <c r="F5918">
        <v>0</v>
      </c>
      <c r="H5918" t="s">
        <v>103</v>
      </c>
      <c r="I5918">
        <f t="shared" si="279"/>
        <v>0</v>
      </c>
      <c r="J5918">
        <f t="shared" si="280"/>
        <v>0</v>
      </c>
      <c r="L5918" t="str">
        <f t="shared" si="278"/>
        <v>4625STOCKHAVEN</v>
      </c>
      <c r="M5918" t="s">
        <v>6561</v>
      </c>
    </row>
    <row r="5919" spans="1:13">
      <c r="A5919" t="s">
        <v>6802</v>
      </c>
      <c r="B5919" t="s">
        <v>6828</v>
      </c>
      <c r="C5919" t="s">
        <v>111</v>
      </c>
      <c r="D5919">
        <v>4</v>
      </c>
      <c r="E5919">
        <v>0</v>
      </c>
      <c r="F5919">
        <v>0</v>
      </c>
      <c r="H5919" t="s">
        <v>103</v>
      </c>
      <c r="I5919">
        <f t="shared" si="279"/>
        <v>0</v>
      </c>
      <c r="J5919">
        <f t="shared" si="280"/>
        <v>0</v>
      </c>
      <c r="L5919" t="str">
        <f t="shared" si="278"/>
        <v>4625THE LIMITS</v>
      </c>
      <c r="M5919" t="s">
        <v>6561</v>
      </c>
    </row>
    <row r="5920" spans="1:13">
      <c r="A5920" t="s">
        <v>6802</v>
      </c>
      <c r="B5920" t="s">
        <v>6829</v>
      </c>
      <c r="C5920" t="s">
        <v>111</v>
      </c>
      <c r="D5920">
        <v>4</v>
      </c>
      <c r="E5920">
        <v>0</v>
      </c>
      <c r="F5920">
        <v>0</v>
      </c>
      <c r="H5920" t="s">
        <v>103</v>
      </c>
      <c r="I5920">
        <f t="shared" si="279"/>
        <v>0</v>
      </c>
      <c r="J5920">
        <f t="shared" si="280"/>
        <v>0</v>
      </c>
      <c r="L5920" t="str">
        <f t="shared" si="278"/>
        <v>4625TOONDAHRA</v>
      </c>
      <c r="M5920" t="s">
        <v>6561</v>
      </c>
    </row>
    <row r="5921" spans="1:13">
      <c r="A5921" t="s">
        <v>6802</v>
      </c>
      <c r="B5921" t="s">
        <v>6830</v>
      </c>
      <c r="C5921" t="s">
        <v>111</v>
      </c>
      <c r="D5921">
        <v>4</v>
      </c>
      <c r="E5921">
        <v>0</v>
      </c>
      <c r="F5921">
        <v>0</v>
      </c>
      <c r="H5921" t="s">
        <v>103</v>
      </c>
      <c r="I5921">
        <f t="shared" si="279"/>
        <v>0</v>
      </c>
      <c r="J5921">
        <f t="shared" si="280"/>
        <v>0</v>
      </c>
      <c r="L5921" t="str">
        <f t="shared" si="278"/>
        <v>4625WAHOON</v>
      </c>
      <c r="M5921" t="s">
        <v>6561</v>
      </c>
    </row>
    <row r="5922" spans="1:13">
      <c r="A5922" t="s">
        <v>6802</v>
      </c>
      <c r="B5922" t="s">
        <v>6831</v>
      </c>
      <c r="C5922" t="s">
        <v>111</v>
      </c>
      <c r="D5922">
        <v>4</v>
      </c>
      <c r="E5922">
        <v>0</v>
      </c>
      <c r="F5922">
        <v>0</v>
      </c>
      <c r="H5922" t="s">
        <v>103</v>
      </c>
      <c r="I5922">
        <f t="shared" si="279"/>
        <v>0</v>
      </c>
      <c r="J5922">
        <f t="shared" si="280"/>
        <v>0</v>
      </c>
      <c r="L5922" t="str">
        <f t="shared" si="278"/>
        <v>4625WETHERON</v>
      </c>
      <c r="M5922" t="s">
        <v>6561</v>
      </c>
    </row>
    <row r="5923" spans="1:13">
      <c r="A5923" t="s">
        <v>6802</v>
      </c>
      <c r="B5923" t="s">
        <v>6832</v>
      </c>
      <c r="C5923" t="s">
        <v>111</v>
      </c>
      <c r="D5923">
        <v>4</v>
      </c>
      <c r="E5923">
        <v>0</v>
      </c>
      <c r="F5923">
        <v>0</v>
      </c>
      <c r="H5923" t="s">
        <v>103</v>
      </c>
      <c r="I5923">
        <f t="shared" si="279"/>
        <v>0</v>
      </c>
      <c r="J5923">
        <f t="shared" si="280"/>
        <v>0</v>
      </c>
      <c r="L5923" t="str">
        <f t="shared" si="278"/>
        <v>4625WILSON VALLEY</v>
      </c>
      <c r="M5923" t="s">
        <v>6561</v>
      </c>
    </row>
    <row r="5924" spans="1:13">
      <c r="A5924" t="s">
        <v>6802</v>
      </c>
      <c r="B5924" t="s">
        <v>6833</v>
      </c>
      <c r="C5924" t="s">
        <v>111</v>
      </c>
      <c r="D5924">
        <v>4</v>
      </c>
      <c r="E5924">
        <v>0</v>
      </c>
      <c r="F5924">
        <v>0</v>
      </c>
      <c r="H5924" t="s">
        <v>103</v>
      </c>
      <c r="I5924">
        <f t="shared" si="279"/>
        <v>0</v>
      </c>
      <c r="J5924">
        <f t="shared" si="280"/>
        <v>0</v>
      </c>
      <c r="L5924" t="str">
        <f t="shared" si="278"/>
        <v>4625WOODMILLAR</v>
      </c>
      <c r="M5924" t="s">
        <v>6561</v>
      </c>
    </row>
    <row r="5925" spans="1:13">
      <c r="A5925" t="s">
        <v>6802</v>
      </c>
      <c r="B5925" t="s">
        <v>6834</v>
      </c>
      <c r="C5925" t="s">
        <v>111</v>
      </c>
      <c r="D5925">
        <v>4</v>
      </c>
      <c r="E5925">
        <v>0</v>
      </c>
      <c r="F5925">
        <v>0</v>
      </c>
      <c r="H5925" t="s">
        <v>103</v>
      </c>
      <c r="I5925">
        <f t="shared" si="279"/>
        <v>0</v>
      </c>
      <c r="J5925">
        <f t="shared" si="280"/>
        <v>0</v>
      </c>
      <c r="L5925" t="str">
        <f t="shared" si="278"/>
        <v>4625YENDA</v>
      </c>
      <c r="M5925" t="s">
        <v>6561</v>
      </c>
    </row>
    <row r="5926" spans="1:13">
      <c r="A5926" t="s">
        <v>6835</v>
      </c>
      <c r="B5926" t="s">
        <v>6836</v>
      </c>
      <c r="C5926" t="s">
        <v>111</v>
      </c>
      <c r="D5926">
        <v>4</v>
      </c>
      <c r="E5926">
        <v>0</v>
      </c>
      <c r="F5926">
        <v>0</v>
      </c>
      <c r="H5926" t="s">
        <v>103</v>
      </c>
      <c r="I5926">
        <f t="shared" si="279"/>
        <v>0</v>
      </c>
      <c r="J5926">
        <f t="shared" si="280"/>
        <v>0</v>
      </c>
      <c r="L5926" t="str">
        <f t="shared" si="278"/>
        <v>4621BIGGENDEN</v>
      </c>
      <c r="M5926" t="s">
        <v>6561</v>
      </c>
    </row>
    <row r="5927" spans="1:13">
      <c r="A5927" t="s">
        <v>6835</v>
      </c>
      <c r="B5927" t="s">
        <v>6837</v>
      </c>
      <c r="C5927" t="s">
        <v>111</v>
      </c>
      <c r="D5927">
        <v>4</v>
      </c>
      <c r="E5927">
        <v>0</v>
      </c>
      <c r="F5927">
        <v>0</v>
      </c>
      <c r="H5927" t="s">
        <v>103</v>
      </c>
      <c r="I5927">
        <f t="shared" si="279"/>
        <v>0</v>
      </c>
      <c r="J5927">
        <f t="shared" si="280"/>
        <v>0</v>
      </c>
      <c r="L5927" t="str">
        <f t="shared" si="278"/>
        <v>4621BOOMPA</v>
      </c>
      <c r="M5927" t="s">
        <v>6561</v>
      </c>
    </row>
    <row r="5928" spans="1:13">
      <c r="A5928" t="s">
        <v>6835</v>
      </c>
      <c r="B5928" t="s">
        <v>6838</v>
      </c>
      <c r="C5928" t="s">
        <v>111</v>
      </c>
      <c r="D5928">
        <v>4</v>
      </c>
      <c r="E5928">
        <v>0</v>
      </c>
      <c r="F5928">
        <v>0</v>
      </c>
      <c r="H5928" t="s">
        <v>103</v>
      </c>
      <c r="I5928">
        <f t="shared" si="279"/>
        <v>0</v>
      </c>
      <c r="J5928">
        <f t="shared" si="280"/>
        <v>0</v>
      </c>
      <c r="L5928" t="str">
        <f t="shared" si="278"/>
        <v>4621COALSTOUN LAKES</v>
      </c>
      <c r="M5928" t="s">
        <v>6561</v>
      </c>
    </row>
    <row r="5929" spans="1:13">
      <c r="A5929" t="s">
        <v>6835</v>
      </c>
      <c r="B5929" t="s">
        <v>6839</v>
      </c>
      <c r="C5929" t="s">
        <v>111</v>
      </c>
      <c r="D5929">
        <v>4</v>
      </c>
      <c r="E5929">
        <v>0</v>
      </c>
      <c r="F5929">
        <v>0</v>
      </c>
      <c r="H5929" t="s">
        <v>103</v>
      </c>
      <c r="I5929">
        <f t="shared" si="279"/>
        <v>0</v>
      </c>
      <c r="J5929">
        <f t="shared" si="280"/>
        <v>0</v>
      </c>
      <c r="L5929" t="str">
        <f t="shared" si="278"/>
        <v>4621CORINGA</v>
      </c>
      <c r="M5929" t="s">
        <v>6561</v>
      </c>
    </row>
    <row r="5930" spans="1:13">
      <c r="A5930" t="s">
        <v>6835</v>
      </c>
      <c r="B5930" t="s">
        <v>6840</v>
      </c>
      <c r="C5930" t="s">
        <v>111</v>
      </c>
      <c r="D5930">
        <v>4</v>
      </c>
      <c r="E5930">
        <v>0</v>
      </c>
      <c r="F5930">
        <v>0</v>
      </c>
      <c r="H5930" t="s">
        <v>103</v>
      </c>
      <c r="I5930">
        <f t="shared" si="279"/>
        <v>0</v>
      </c>
      <c r="J5930">
        <f t="shared" si="280"/>
        <v>0</v>
      </c>
      <c r="L5930" t="str">
        <f t="shared" si="278"/>
        <v>4621DALLARNIL</v>
      </c>
      <c r="M5930" t="s">
        <v>6561</v>
      </c>
    </row>
    <row r="5931" spans="1:13">
      <c r="A5931" t="s">
        <v>6835</v>
      </c>
      <c r="B5931" t="s">
        <v>6841</v>
      </c>
      <c r="C5931" t="s">
        <v>111</v>
      </c>
      <c r="D5931">
        <v>4</v>
      </c>
      <c r="E5931">
        <v>0</v>
      </c>
      <c r="F5931">
        <v>0</v>
      </c>
      <c r="H5931" t="s">
        <v>103</v>
      </c>
      <c r="I5931">
        <f t="shared" si="279"/>
        <v>0</v>
      </c>
      <c r="J5931">
        <f t="shared" si="280"/>
        <v>0</v>
      </c>
      <c r="L5931" t="str">
        <f t="shared" si="278"/>
        <v>4621DEGILBO</v>
      </c>
      <c r="M5931" t="s">
        <v>6561</v>
      </c>
    </row>
    <row r="5932" spans="1:13">
      <c r="A5932" t="s">
        <v>6835</v>
      </c>
      <c r="B5932" t="s">
        <v>6842</v>
      </c>
      <c r="C5932" t="s">
        <v>111</v>
      </c>
      <c r="D5932">
        <v>4</v>
      </c>
      <c r="E5932">
        <v>0</v>
      </c>
      <c r="F5932">
        <v>0</v>
      </c>
      <c r="H5932" t="s">
        <v>103</v>
      </c>
      <c r="I5932">
        <f t="shared" si="279"/>
        <v>0</v>
      </c>
      <c r="J5932">
        <f t="shared" si="280"/>
        <v>0</v>
      </c>
      <c r="L5932" t="str">
        <f t="shared" si="278"/>
        <v>4621DIDCOT</v>
      </c>
      <c r="M5932" t="s">
        <v>6561</v>
      </c>
    </row>
    <row r="5933" spans="1:13">
      <c r="A5933" t="s">
        <v>6835</v>
      </c>
      <c r="B5933" t="s">
        <v>6843</v>
      </c>
      <c r="C5933" t="s">
        <v>111</v>
      </c>
      <c r="D5933">
        <v>4</v>
      </c>
      <c r="E5933">
        <v>0</v>
      </c>
      <c r="F5933">
        <v>0</v>
      </c>
      <c r="H5933" t="s">
        <v>103</v>
      </c>
      <c r="I5933">
        <f t="shared" si="279"/>
        <v>0</v>
      </c>
      <c r="J5933">
        <f t="shared" si="280"/>
        <v>0</v>
      </c>
      <c r="L5933" t="str">
        <f t="shared" si="278"/>
        <v>4621GOLDEN FLEECE</v>
      </c>
      <c r="M5933" t="s">
        <v>6561</v>
      </c>
    </row>
    <row r="5934" spans="1:13">
      <c r="A5934" t="s">
        <v>6835</v>
      </c>
      <c r="B5934" t="s">
        <v>6844</v>
      </c>
      <c r="C5934" t="s">
        <v>111</v>
      </c>
      <c r="D5934">
        <v>4</v>
      </c>
      <c r="E5934">
        <v>0</v>
      </c>
      <c r="F5934">
        <v>0</v>
      </c>
      <c r="H5934" t="s">
        <v>103</v>
      </c>
      <c r="I5934">
        <f t="shared" si="279"/>
        <v>0</v>
      </c>
      <c r="J5934">
        <f t="shared" si="280"/>
        <v>0</v>
      </c>
      <c r="L5934" t="str">
        <f t="shared" si="278"/>
        <v>4621LAKESIDE</v>
      </c>
      <c r="M5934" t="s">
        <v>6561</v>
      </c>
    </row>
    <row r="5935" spans="1:13">
      <c r="A5935" t="s">
        <v>6835</v>
      </c>
      <c r="B5935" t="s">
        <v>6845</v>
      </c>
      <c r="C5935" t="s">
        <v>111</v>
      </c>
      <c r="D5935">
        <v>4</v>
      </c>
      <c r="E5935">
        <v>0</v>
      </c>
      <c r="F5935">
        <v>0</v>
      </c>
      <c r="H5935" t="s">
        <v>103</v>
      </c>
      <c r="I5935">
        <f t="shared" si="279"/>
        <v>0</v>
      </c>
      <c r="J5935">
        <f t="shared" si="280"/>
        <v>0</v>
      </c>
      <c r="L5935" t="str">
        <f t="shared" si="278"/>
        <v>4621WATERANGA</v>
      </c>
      <c r="M5935" t="s">
        <v>6561</v>
      </c>
    </row>
    <row r="5936" spans="1:13">
      <c r="A5936" t="s">
        <v>6835</v>
      </c>
      <c r="B5936" t="s">
        <v>6846</v>
      </c>
      <c r="C5936" t="s">
        <v>111</v>
      </c>
      <c r="D5936">
        <v>4</v>
      </c>
      <c r="E5936">
        <v>0</v>
      </c>
      <c r="F5936">
        <v>0</v>
      </c>
      <c r="H5936" t="s">
        <v>103</v>
      </c>
      <c r="I5936">
        <f t="shared" si="279"/>
        <v>0</v>
      </c>
      <c r="J5936">
        <f t="shared" si="280"/>
        <v>0</v>
      </c>
      <c r="L5936" t="str">
        <f t="shared" si="278"/>
        <v>4621WOOWOONGA</v>
      </c>
      <c r="M5936" t="s">
        <v>6561</v>
      </c>
    </row>
    <row r="5937" spans="1:13">
      <c r="A5937" t="s">
        <v>6847</v>
      </c>
      <c r="B5937" t="s">
        <v>6848</v>
      </c>
      <c r="C5937" t="s">
        <v>111</v>
      </c>
      <c r="D5937">
        <v>4</v>
      </c>
      <c r="E5937">
        <v>0</v>
      </c>
      <c r="F5937">
        <v>0</v>
      </c>
      <c r="H5937" t="s">
        <v>103</v>
      </c>
      <c r="I5937">
        <f t="shared" si="279"/>
        <v>0</v>
      </c>
      <c r="J5937">
        <f t="shared" si="280"/>
        <v>0</v>
      </c>
      <c r="L5937" t="str">
        <f t="shared" si="278"/>
        <v>4620ARAMARA</v>
      </c>
      <c r="M5937" t="s">
        <v>6561</v>
      </c>
    </row>
    <row r="5938" spans="1:13">
      <c r="A5938" t="s">
        <v>6847</v>
      </c>
      <c r="B5938" t="s">
        <v>6849</v>
      </c>
      <c r="C5938" t="s">
        <v>111</v>
      </c>
      <c r="D5938">
        <v>4</v>
      </c>
      <c r="E5938">
        <v>0</v>
      </c>
      <c r="F5938">
        <v>0</v>
      </c>
      <c r="H5938" t="s">
        <v>103</v>
      </c>
      <c r="I5938">
        <f t="shared" si="279"/>
        <v>0</v>
      </c>
      <c r="J5938">
        <f t="shared" si="280"/>
        <v>0</v>
      </c>
      <c r="L5938" t="str">
        <f t="shared" si="278"/>
        <v>4620BROOWEENA</v>
      </c>
      <c r="M5938" t="s">
        <v>6561</v>
      </c>
    </row>
    <row r="5939" spans="1:13">
      <c r="A5939" t="s">
        <v>6847</v>
      </c>
      <c r="B5939" t="s">
        <v>6850</v>
      </c>
      <c r="C5939" t="s">
        <v>111</v>
      </c>
      <c r="D5939">
        <v>4</v>
      </c>
      <c r="E5939">
        <v>0</v>
      </c>
      <c r="F5939">
        <v>0</v>
      </c>
      <c r="H5939" t="s">
        <v>103</v>
      </c>
      <c r="I5939">
        <f t="shared" si="279"/>
        <v>0</v>
      </c>
      <c r="J5939">
        <f t="shared" si="280"/>
        <v>0</v>
      </c>
      <c r="L5939" t="str">
        <f t="shared" si="278"/>
        <v>4620DOONGUL</v>
      </c>
      <c r="M5939" t="s">
        <v>6561</v>
      </c>
    </row>
    <row r="5940" spans="1:13">
      <c r="A5940" t="s">
        <v>6847</v>
      </c>
      <c r="B5940" t="s">
        <v>6851</v>
      </c>
      <c r="C5940" t="s">
        <v>111</v>
      </c>
      <c r="D5940">
        <v>4</v>
      </c>
      <c r="E5940">
        <v>0</v>
      </c>
      <c r="F5940">
        <v>0</v>
      </c>
      <c r="H5940" t="s">
        <v>103</v>
      </c>
      <c r="I5940">
        <f t="shared" si="279"/>
        <v>0</v>
      </c>
      <c r="J5940">
        <f t="shared" si="280"/>
        <v>0</v>
      </c>
      <c r="L5940" t="str">
        <f t="shared" si="278"/>
        <v>4620GIGOOMGAN</v>
      </c>
      <c r="M5940" t="s">
        <v>6561</v>
      </c>
    </row>
    <row r="5941" spans="1:13">
      <c r="A5941" t="s">
        <v>6847</v>
      </c>
      <c r="B5941" t="s">
        <v>6852</v>
      </c>
      <c r="C5941" t="s">
        <v>111</v>
      </c>
      <c r="D5941">
        <v>4</v>
      </c>
      <c r="E5941">
        <v>0</v>
      </c>
      <c r="F5941">
        <v>0</v>
      </c>
      <c r="H5941" t="s">
        <v>103</v>
      </c>
      <c r="I5941">
        <f t="shared" si="279"/>
        <v>0</v>
      </c>
      <c r="J5941">
        <f t="shared" si="280"/>
        <v>0</v>
      </c>
      <c r="L5941" t="str">
        <f t="shared" si="278"/>
        <v>4620GLENBAR</v>
      </c>
      <c r="M5941" t="s">
        <v>6561</v>
      </c>
    </row>
    <row r="5942" spans="1:13">
      <c r="A5942" t="s">
        <v>6847</v>
      </c>
      <c r="B5942" t="s">
        <v>6853</v>
      </c>
      <c r="C5942" t="s">
        <v>111</v>
      </c>
      <c r="D5942">
        <v>4</v>
      </c>
      <c r="E5942">
        <v>0</v>
      </c>
      <c r="F5942">
        <v>0</v>
      </c>
      <c r="H5942" t="s">
        <v>103</v>
      </c>
      <c r="I5942">
        <f t="shared" si="279"/>
        <v>0</v>
      </c>
      <c r="J5942">
        <f t="shared" si="280"/>
        <v>0</v>
      </c>
      <c r="L5942" t="str">
        <f t="shared" si="278"/>
        <v>4620GUNGALOON</v>
      </c>
      <c r="M5942" t="s">
        <v>6561</v>
      </c>
    </row>
    <row r="5943" spans="1:13">
      <c r="A5943" t="s">
        <v>6847</v>
      </c>
      <c r="B5943" t="s">
        <v>6854</v>
      </c>
      <c r="C5943" t="s">
        <v>111</v>
      </c>
      <c r="D5943">
        <v>4</v>
      </c>
      <c r="E5943">
        <v>0</v>
      </c>
      <c r="F5943">
        <v>0</v>
      </c>
      <c r="H5943" t="s">
        <v>103</v>
      </c>
      <c r="I5943">
        <f t="shared" si="279"/>
        <v>0</v>
      </c>
      <c r="J5943">
        <f t="shared" si="280"/>
        <v>0</v>
      </c>
      <c r="L5943" t="str">
        <f t="shared" si="278"/>
        <v>4620MALARGA</v>
      </c>
      <c r="M5943" t="s">
        <v>6561</v>
      </c>
    </row>
    <row r="5944" spans="1:13">
      <c r="A5944" t="s">
        <v>6847</v>
      </c>
      <c r="B5944" t="s">
        <v>6855</v>
      </c>
      <c r="C5944" t="s">
        <v>111</v>
      </c>
      <c r="D5944">
        <v>4</v>
      </c>
      <c r="E5944">
        <v>0</v>
      </c>
      <c r="F5944">
        <v>0</v>
      </c>
      <c r="H5944" t="s">
        <v>103</v>
      </c>
      <c r="I5944">
        <f t="shared" si="279"/>
        <v>0</v>
      </c>
      <c r="J5944">
        <f t="shared" si="280"/>
        <v>0</v>
      </c>
      <c r="L5944" t="str">
        <f t="shared" si="278"/>
        <v>4620NORTH ARAMARA</v>
      </c>
      <c r="M5944" t="s">
        <v>6561</v>
      </c>
    </row>
    <row r="5945" spans="1:13">
      <c r="A5945" t="s">
        <v>6847</v>
      </c>
      <c r="B5945" t="s">
        <v>6856</v>
      </c>
      <c r="C5945" t="s">
        <v>111</v>
      </c>
      <c r="D5945">
        <v>4</v>
      </c>
      <c r="E5945">
        <v>0</v>
      </c>
      <c r="F5945">
        <v>0</v>
      </c>
      <c r="H5945" t="s">
        <v>103</v>
      </c>
      <c r="I5945">
        <f t="shared" si="279"/>
        <v>0</v>
      </c>
      <c r="J5945">
        <f t="shared" si="280"/>
        <v>0</v>
      </c>
      <c r="L5945" t="str">
        <f t="shared" si="278"/>
        <v>4620TEEBAR</v>
      </c>
      <c r="M5945" t="s">
        <v>6561</v>
      </c>
    </row>
    <row r="5946" spans="1:13">
      <c r="A5946" t="s">
        <v>6847</v>
      </c>
      <c r="B5946" t="s">
        <v>6857</v>
      </c>
      <c r="C5946" t="s">
        <v>111</v>
      </c>
      <c r="D5946">
        <v>4</v>
      </c>
      <c r="E5946">
        <v>0</v>
      </c>
      <c r="F5946">
        <v>0</v>
      </c>
      <c r="H5946" t="s">
        <v>103</v>
      </c>
      <c r="I5946">
        <f t="shared" si="279"/>
        <v>0</v>
      </c>
      <c r="J5946">
        <f t="shared" si="280"/>
        <v>0</v>
      </c>
      <c r="L5946" t="str">
        <f t="shared" si="278"/>
        <v>4620WOOCOO</v>
      </c>
      <c r="M5946" t="s">
        <v>6561</v>
      </c>
    </row>
    <row r="5947" spans="1:13">
      <c r="A5947" t="s">
        <v>6858</v>
      </c>
      <c r="B5947" t="s">
        <v>6859</v>
      </c>
      <c r="C5947" t="s">
        <v>111</v>
      </c>
      <c r="D5947">
        <v>4</v>
      </c>
      <c r="E5947">
        <v>0</v>
      </c>
      <c r="F5947">
        <v>0</v>
      </c>
      <c r="H5947" t="s">
        <v>103</v>
      </c>
      <c r="I5947">
        <f t="shared" si="279"/>
        <v>0</v>
      </c>
      <c r="J5947">
        <f t="shared" si="280"/>
        <v>0</v>
      </c>
      <c r="L5947" t="str">
        <f t="shared" si="278"/>
        <v>4615BARKER CREEK FLAT</v>
      </c>
      <c r="M5947" t="s">
        <v>6561</v>
      </c>
    </row>
    <row r="5948" spans="1:13">
      <c r="A5948" t="s">
        <v>6858</v>
      </c>
      <c r="B5948" t="s">
        <v>6860</v>
      </c>
      <c r="C5948" t="s">
        <v>111</v>
      </c>
      <c r="D5948">
        <v>4</v>
      </c>
      <c r="E5948">
        <v>0</v>
      </c>
      <c r="F5948">
        <v>0</v>
      </c>
      <c r="H5948" t="s">
        <v>103</v>
      </c>
      <c r="I5948">
        <f t="shared" si="279"/>
        <v>0</v>
      </c>
      <c r="J5948">
        <f t="shared" si="280"/>
        <v>0</v>
      </c>
      <c r="L5948" t="str">
        <f t="shared" si="278"/>
        <v>4615BROOKLANDS</v>
      </c>
      <c r="M5948" t="s">
        <v>6561</v>
      </c>
    </row>
    <row r="5949" spans="1:13">
      <c r="A5949" t="s">
        <v>6858</v>
      </c>
      <c r="B5949" t="s">
        <v>6861</v>
      </c>
      <c r="C5949" t="s">
        <v>111</v>
      </c>
      <c r="D5949">
        <v>4</v>
      </c>
      <c r="E5949">
        <v>0</v>
      </c>
      <c r="F5949">
        <v>0</v>
      </c>
      <c r="H5949" t="s">
        <v>103</v>
      </c>
      <c r="I5949">
        <f t="shared" si="279"/>
        <v>0</v>
      </c>
      <c r="J5949">
        <f t="shared" si="280"/>
        <v>0</v>
      </c>
      <c r="L5949" t="str">
        <f t="shared" si="278"/>
        <v>4615BULLCAMP</v>
      </c>
      <c r="M5949" t="s">
        <v>6561</v>
      </c>
    </row>
    <row r="5950" spans="1:13">
      <c r="A5950" t="s">
        <v>6858</v>
      </c>
      <c r="B5950" t="s">
        <v>6862</v>
      </c>
      <c r="C5950" t="s">
        <v>111</v>
      </c>
      <c r="D5950">
        <v>4</v>
      </c>
      <c r="E5950">
        <v>0</v>
      </c>
      <c r="F5950">
        <v>0</v>
      </c>
      <c r="H5950" t="s">
        <v>103</v>
      </c>
      <c r="I5950">
        <f t="shared" si="279"/>
        <v>0</v>
      </c>
      <c r="J5950">
        <f t="shared" si="280"/>
        <v>0</v>
      </c>
      <c r="L5950" t="str">
        <f t="shared" si="278"/>
        <v>4615EAST NANANGO</v>
      </c>
      <c r="M5950" t="s">
        <v>6561</v>
      </c>
    </row>
    <row r="5951" spans="1:13">
      <c r="A5951" t="s">
        <v>6858</v>
      </c>
      <c r="B5951" t="s">
        <v>6863</v>
      </c>
      <c r="C5951" t="s">
        <v>111</v>
      </c>
      <c r="D5951">
        <v>4</v>
      </c>
      <c r="E5951">
        <v>0</v>
      </c>
      <c r="F5951">
        <v>0</v>
      </c>
      <c r="H5951" t="s">
        <v>103</v>
      </c>
      <c r="I5951">
        <f t="shared" si="279"/>
        <v>0</v>
      </c>
      <c r="J5951">
        <f t="shared" si="280"/>
        <v>0</v>
      </c>
      <c r="L5951" t="str">
        <f t="shared" si="278"/>
        <v>4615ELGIN VALE</v>
      </c>
      <c r="M5951" t="s">
        <v>6561</v>
      </c>
    </row>
    <row r="5952" spans="1:13">
      <c r="A5952" t="s">
        <v>6858</v>
      </c>
      <c r="B5952" t="s">
        <v>6864</v>
      </c>
      <c r="C5952" t="s">
        <v>111</v>
      </c>
      <c r="D5952">
        <v>4</v>
      </c>
      <c r="E5952">
        <v>0</v>
      </c>
      <c r="F5952">
        <v>0</v>
      </c>
      <c r="H5952" t="s">
        <v>103</v>
      </c>
      <c r="I5952">
        <f t="shared" si="279"/>
        <v>0</v>
      </c>
      <c r="J5952">
        <f t="shared" si="280"/>
        <v>0</v>
      </c>
      <c r="L5952" t="str">
        <f t="shared" si="278"/>
        <v>4615GLAN DEVON</v>
      </c>
      <c r="M5952" t="s">
        <v>6561</v>
      </c>
    </row>
    <row r="5953" spans="1:13">
      <c r="A5953" t="s">
        <v>6858</v>
      </c>
      <c r="B5953" t="s">
        <v>6865</v>
      </c>
      <c r="C5953" t="s">
        <v>111</v>
      </c>
      <c r="D5953">
        <v>4</v>
      </c>
      <c r="E5953">
        <v>0</v>
      </c>
      <c r="F5953">
        <v>0</v>
      </c>
      <c r="H5953" t="s">
        <v>103</v>
      </c>
      <c r="I5953">
        <f t="shared" si="279"/>
        <v>0</v>
      </c>
      <c r="J5953">
        <f t="shared" si="280"/>
        <v>0</v>
      </c>
      <c r="L5953" t="str">
        <f t="shared" si="278"/>
        <v>4615JOHNSTOWN</v>
      </c>
      <c r="M5953" t="s">
        <v>6561</v>
      </c>
    </row>
    <row r="5954" spans="1:13">
      <c r="A5954" t="s">
        <v>6858</v>
      </c>
      <c r="B5954" t="s">
        <v>6866</v>
      </c>
      <c r="C5954" t="s">
        <v>111</v>
      </c>
      <c r="D5954">
        <v>4</v>
      </c>
      <c r="E5954">
        <v>0</v>
      </c>
      <c r="F5954">
        <v>0</v>
      </c>
      <c r="H5954" t="s">
        <v>103</v>
      </c>
      <c r="I5954">
        <f t="shared" si="279"/>
        <v>0</v>
      </c>
      <c r="J5954">
        <f t="shared" si="280"/>
        <v>0</v>
      </c>
      <c r="L5954" t="str">
        <f t="shared" ref="L5954:L6017" si="281">CONCATENATE(A5954,B5954)</f>
        <v>4615KUNIOON</v>
      </c>
      <c r="M5954" t="s">
        <v>6561</v>
      </c>
    </row>
    <row r="5955" spans="1:13">
      <c r="A5955" t="s">
        <v>6858</v>
      </c>
      <c r="B5955" t="s">
        <v>6867</v>
      </c>
      <c r="C5955" t="s">
        <v>111</v>
      </c>
      <c r="D5955">
        <v>4</v>
      </c>
      <c r="E5955">
        <v>0</v>
      </c>
      <c r="F5955">
        <v>0</v>
      </c>
      <c r="H5955" t="s">
        <v>103</v>
      </c>
      <c r="I5955">
        <f t="shared" si="279"/>
        <v>0</v>
      </c>
      <c r="J5955">
        <f t="shared" si="280"/>
        <v>0</v>
      </c>
      <c r="L5955" t="str">
        <f t="shared" si="281"/>
        <v>4615MAIDENWELL</v>
      </c>
      <c r="M5955" t="s">
        <v>6561</v>
      </c>
    </row>
    <row r="5956" spans="1:13">
      <c r="A5956" t="s">
        <v>6858</v>
      </c>
      <c r="B5956" t="s">
        <v>6868</v>
      </c>
      <c r="C5956" t="s">
        <v>111</v>
      </c>
      <c r="D5956">
        <v>4</v>
      </c>
      <c r="E5956">
        <v>0</v>
      </c>
      <c r="F5956">
        <v>0</v>
      </c>
      <c r="H5956" t="s">
        <v>103</v>
      </c>
      <c r="I5956">
        <f t="shared" si="279"/>
        <v>0</v>
      </c>
      <c r="J5956">
        <f t="shared" si="280"/>
        <v>0</v>
      </c>
      <c r="L5956" t="str">
        <f t="shared" si="281"/>
        <v>4615NANANGO</v>
      </c>
      <c r="M5956" t="s">
        <v>6561</v>
      </c>
    </row>
    <row r="5957" spans="1:13">
      <c r="A5957" t="s">
        <v>6858</v>
      </c>
      <c r="B5957" t="s">
        <v>6869</v>
      </c>
      <c r="C5957" t="s">
        <v>111</v>
      </c>
      <c r="D5957">
        <v>4</v>
      </c>
      <c r="E5957">
        <v>0</v>
      </c>
      <c r="F5957">
        <v>0</v>
      </c>
      <c r="H5957" t="s">
        <v>103</v>
      </c>
      <c r="I5957">
        <f t="shared" si="279"/>
        <v>0</v>
      </c>
      <c r="J5957">
        <f t="shared" si="280"/>
        <v>0</v>
      </c>
      <c r="L5957" t="str">
        <f t="shared" si="281"/>
        <v>4615PIMPIMBUDGEE</v>
      </c>
      <c r="M5957" t="s">
        <v>6561</v>
      </c>
    </row>
    <row r="5958" spans="1:13">
      <c r="A5958" t="s">
        <v>6858</v>
      </c>
      <c r="B5958" t="s">
        <v>687</v>
      </c>
      <c r="C5958" t="s">
        <v>111</v>
      </c>
      <c r="D5958">
        <v>4</v>
      </c>
      <c r="E5958">
        <v>0</v>
      </c>
      <c r="F5958">
        <v>0</v>
      </c>
      <c r="H5958" t="s">
        <v>103</v>
      </c>
      <c r="I5958">
        <f t="shared" si="279"/>
        <v>0</v>
      </c>
      <c r="J5958">
        <f t="shared" si="280"/>
        <v>0</v>
      </c>
      <c r="L5958" t="str">
        <f t="shared" si="281"/>
        <v>4615RUNNYMEDE</v>
      </c>
      <c r="M5958" t="s">
        <v>6561</v>
      </c>
    </row>
    <row r="5959" spans="1:13">
      <c r="A5959" t="s">
        <v>6858</v>
      </c>
      <c r="B5959" t="s">
        <v>6870</v>
      </c>
      <c r="C5959" t="s">
        <v>111</v>
      </c>
      <c r="D5959">
        <v>4</v>
      </c>
      <c r="E5959">
        <v>0</v>
      </c>
      <c r="F5959">
        <v>0</v>
      </c>
      <c r="H5959" t="s">
        <v>103</v>
      </c>
      <c r="I5959">
        <f t="shared" si="279"/>
        <v>0</v>
      </c>
      <c r="J5959">
        <f t="shared" si="280"/>
        <v>0</v>
      </c>
      <c r="L5959" t="str">
        <f t="shared" si="281"/>
        <v>4615SANDY RIDGES</v>
      </c>
      <c r="M5959" t="s">
        <v>6561</v>
      </c>
    </row>
    <row r="5960" spans="1:13">
      <c r="A5960" t="s">
        <v>6858</v>
      </c>
      <c r="B5960" t="s">
        <v>6871</v>
      </c>
      <c r="C5960" t="s">
        <v>111</v>
      </c>
      <c r="D5960">
        <v>4</v>
      </c>
      <c r="E5960">
        <v>0</v>
      </c>
      <c r="F5960">
        <v>0</v>
      </c>
      <c r="H5960" t="s">
        <v>103</v>
      </c>
      <c r="I5960">
        <f t="shared" si="279"/>
        <v>0</v>
      </c>
      <c r="J5960">
        <f t="shared" si="280"/>
        <v>0</v>
      </c>
      <c r="L5960" t="str">
        <f t="shared" si="281"/>
        <v>4615SOUTH EAST NANANGO</v>
      </c>
      <c r="M5960" t="s">
        <v>6561</v>
      </c>
    </row>
    <row r="5961" spans="1:13">
      <c r="A5961" t="s">
        <v>6858</v>
      </c>
      <c r="B5961" t="s">
        <v>6872</v>
      </c>
      <c r="C5961" t="s">
        <v>111</v>
      </c>
      <c r="D5961">
        <v>4</v>
      </c>
      <c r="E5961">
        <v>0</v>
      </c>
      <c r="F5961">
        <v>0</v>
      </c>
      <c r="H5961" t="s">
        <v>103</v>
      </c>
      <c r="I5961">
        <f t="shared" ref="I5961:I6024" si="282">IF(ISERROR(VLOOKUP(A5961,SelPostCode,1,FALSE)),0,1)</f>
        <v>0</v>
      </c>
      <c r="J5961">
        <f t="shared" ref="J5961:J6024" si="283">IF(I5961=0,0,IF(ISERROR(VLOOKUP(B5961,SelSuburb,1,FALSE)),0,1))</f>
        <v>0</v>
      </c>
      <c r="L5961" t="str">
        <f t="shared" si="281"/>
        <v>4615SOUTH NANANGO</v>
      </c>
      <c r="M5961" t="s">
        <v>6561</v>
      </c>
    </row>
    <row r="5962" spans="1:13">
      <c r="A5962" t="s">
        <v>6858</v>
      </c>
      <c r="B5962" t="s">
        <v>6873</v>
      </c>
      <c r="C5962" t="s">
        <v>111</v>
      </c>
      <c r="D5962">
        <v>4</v>
      </c>
      <c r="E5962">
        <v>0</v>
      </c>
      <c r="F5962">
        <v>0</v>
      </c>
      <c r="H5962" t="s">
        <v>103</v>
      </c>
      <c r="I5962">
        <f t="shared" si="282"/>
        <v>0</v>
      </c>
      <c r="J5962">
        <f t="shared" si="283"/>
        <v>0</v>
      </c>
      <c r="L5962" t="str">
        <f t="shared" si="281"/>
        <v>4615TARONG</v>
      </c>
      <c r="M5962" t="s">
        <v>6561</v>
      </c>
    </row>
    <row r="5963" spans="1:13">
      <c r="A5963" t="s">
        <v>6858</v>
      </c>
      <c r="B5963" t="s">
        <v>6874</v>
      </c>
      <c r="C5963" t="s">
        <v>111</v>
      </c>
      <c r="D5963">
        <v>4</v>
      </c>
      <c r="E5963">
        <v>0</v>
      </c>
      <c r="F5963">
        <v>0</v>
      </c>
      <c r="H5963" t="s">
        <v>103</v>
      </c>
      <c r="I5963">
        <f t="shared" si="282"/>
        <v>0</v>
      </c>
      <c r="J5963">
        <f t="shared" si="283"/>
        <v>0</v>
      </c>
      <c r="L5963" t="str">
        <f t="shared" si="281"/>
        <v>4615WATTLE CAMP</v>
      </c>
      <c r="M5963" t="s">
        <v>6561</v>
      </c>
    </row>
    <row r="5964" spans="1:13">
      <c r="A5964" t="s">
        <v>6858</v>
      </c>
      <c r="B5964" t="s">
        <v>6875</v>
      </c>
      <c r="C5964" t="s">
        <v>111</v>
      </c>
      <c r="D5964">
        <v>4</v>
      </c>
      <c r="E5964">
        <v>0</v>
      </c>
      <c r="F5964">
        <v>0</v>
      </c>
      <c r="H5964" t="s">
        <v>103</v>
      </c>
      <c r="I5964">
        <f t="shared" si="282"/>
        <v>0</v>
      </c>
      <c r="J5964">
        <f t="shared" si="283"/>
        <v>0</v>
      </c>
      <c r="L5964" t="str">
        <f t="shared" si="281"/>
        <v>4615WENGENVILLE</v>
      </c>
      <c r="M5964" t="s">
        <v>6561</v>
      </c>
    </row>
    <row r="5965" spans="1:13">
      <c r="A5965" t="s">
        <v>6858</v>
      </c>
      <c r="B5965" t="s">
        <v>6876</v>
      </c>
      <c r="C5965" t="s">
        <v>111</v>
      </c>
      <c r="D5965">
        <v>4</v>
      </c>
      <c r="E5965">
        <v>0</v>
      </c>
      <c r="F5965">
        <v>0</v>
      </c>
      <c r="H5965" t="s">
        <v>103</v>
      </c>
      <c r="I5965">
        <f t="shared" si="282"/>
        <v>0</v>
      </c>
      <c r="J5965">
        <f t="shared" si="283"/>
        <v>0</v>
      </c>
      <c r="L5965" t="str">
        <f t="shared" si="281"/>
        <v>4615WYALLA</v>
      </c>
      <c r="M5965" t="s">
        <v>6561</v>
      </c>
    </row>
    <row r="5966" spans="1:13">
      <c r="A5966" t="s">
        <v>6877</v>
      </c>
      <c r="B5966" t="s">
        <v>6878</v>
      </c>
      <c r="C5966" t="s">
        <v>111</v>
      </c>
      <c r="D5966">
        <v>4</v>
      </c>
      <c r="E5966">
        <v>0</v>
      </c>
      <c r="F5966">
        <v>0</v>
      </c>
      <c r="H5966" t="s">
        <v>103</v>
      </c>
      <c r="I5966">
        <f t="shared" si="282"/>
        <v>0</v>
      </c>
      <c r="J5966">
        <f t="shared" si="283"/>
        <v>0</v>
      </c>
      <c r="L5966" t="str">
        <f t="shared" si="281"/>
        <v>4614NEUMGNA</v>
      </c>
      <c r="M5966" t="s">
        <v>6784</v>
      </c>
    </row>
    <row r="5967" spans="1:13">
      <c r="A5967" t="s">
        <v>6877</v>
      </c>
      <c r="B5967" t="s">
        <v>6879</v>
      </c>
      <c r="C5967" t="s">
        <v>111</v>
      </c>
      <c r="D5967">
        <v>4</v>
      </c>
      <c r="E5967">
        <v>0</v>
      </c>
      <c r="F5967">
        <v>0</v>
      </c>
      <c r="H5967" t="s">
        <v>103</v>
      </c>
      <c r="I5967">
        <f t="shared" si="282"/>
        <v>0</v>
      </c>
      <c r="J5967">
        <f t="shared" si="283"/>
        <v>0</v>
      </c>
      <c r="L5967" t="str">
        <f t="shared" si="281"/>
        <v>4614UPPER YARRAMAN</v>
      </c>
      <c r="M5967" t="s">
        <v>6784</v>
      </c>
    </row>
    <row r="5968" spans="1:13">
      <c r="A5968" t="s">
        <v>6877</v>
      </c>
      <c r="B5968" t="s">
        <v>6880</v>
      </c>
      <c r="C5968" t="s">
        <v>111</v>
      </c>
      <c r="D5968">
        <v>4</v>
      </c>
      <c r="E5968">
        <v>0</v>
      </c>
      <c r="F5968">
        <v>0</v>
      </c>
      <c r="H5968" t="s">
        <v>103</v>
      </c>
      <c r="I5968">
        <f t="shared" si="282"/>
        <v>0</v>
      </c>
      <c r="J5968">
        <f t="shared" si="283"/>
        <v>0</v>
      </c>
      <c r="L5968" t="str">
        <f t="shared" si="281"/>
        <v>4614YARRAMAN</v>
      </c>
      <c r="M5968" t="s">
        <v>6784</v>
      </c>
    </row>
    <row r="5969" spans="1:13">
      <c r="A5969" t="s">
        <v>6881</v>
      </c>
      <c r="B5969" t="s">
        <v>6882</v>
      </c>
      <c r="C5969" t="s">
        <v>111</v>
      </c>
      <c r="D5969">
        <v>4</v>
      </c>
      <c r="E5969">
        <v>0</v>
      </c>
      <c r="F5969">
        <v>0</v>
      </c>
      <c r="H5969" t="s">
        <v>103</v>
      </c>
      <c r="I5969">
        <f t="shared" si="282"/>
        <v>0</v>
      </c>
      <c r="J5969">
        <f t="shared" si="283"/>
        <v>0</v>
      </c>
      <c r="L5969" t="str">
        <f t="shared" si="281"/>
        <v>4613ABBEYWOOD</v>
      </c>
      <c r="M5969" t="s">
        <v>6561</v>
      </c>
    </row>
    <row r="5970" spans="1:13">
      <c r="A5970" t="s">
        <v>6881</v>
      </c>
      <c r="B5970" t="s">
        <v>6883</v>
      </c>
      <c r="C5970" t="s">
        <v>111</v>
      </c>
      <c r="D5970">
        <v>4</v>
      </c>
      <c r="E5970">
        <v>0</v>
      </c>
      <c r="F5970">
        <v>0</v>
      </c>
      <c r="H5970" t="s">
        <v>103</v>
      </c>
      <c r="I5970">
        <f t="shared" si="282"/>
        <v>0</v>
      </c>
      <c r="J5970">
        <f t="shared" si="283"/>
        <v>0</v>
      </c>
      <c r="L5970" t="str">
        <f t="shared" si="281"/>
        <v>4613BOONDOOMA</v>
      </c>
      <c r="M5970" t="s">
        <v>6561</v>
      </c>
    </row>
    <row r="5971" spans="1:13">
      <c r="A5971" t="s">
        <v>6881</v>
      </c>
      <c r="B5971" t="s">
        <v>6884</v>
      </c>
      <c r="C5971" t="s">
        <v>111</v>
      </c>
      <c r="D5971">
        <v>4</v>
      </c>
      <c r="E5971">
        <v>0</v>
      </c>
      <c r="F5971">
        <v>0</v>
      </c>
      <c r="H5971" t="s">
        <v>103</v>
      </c>
      <c r="I5971">
        <f t="shared" si="282"/>
        <v>0</v>
      </c>
      <c r="J5971">
        <f t="shared" si="283"/>
        <v>0</v>
      </c>
      <c r="L5971" t="str">
        <f t="shared" si="281"/>
        <v>4613BRIGOODA</v>
      </c>
      <c r="M5971" t="s">
        <v>6561</v>
      </c>
    </row>
    <row r="5972" spans="1:13">
      <c r="A5972" t="s">
        <v>6881</v>
      </c>
      <c r="B5972" t="s">
        <v>6885</v>
      </c>
      <c r="C5972" t="s">
        <v>111</v>
      </c>
      <c r="D5972">
        <v>4</v>
      </c>
      <c r="E5972">
        <v>0</v>
      </c>
      <c r="F5972">
        <v>0</v>
      </c>
      <c r="H5972" t="s">
        <v>103</v>
      </c>
      <c r="I5972">
        <f t="shared" si="282"/>
        <v>0</v>
      </c>
      <c r="J5972">
        <f t="shared" si="283"/>
        <v>0</v>
      </c>
      <c r="L5972" t="str">
        <f t="shared" si="281"/>
        <v>4613COVERTY</v>
      </c>
      <c r="M5972" t="s">
        <v>6561</v>
      </c>
    </row>
    <row r="5973" spans="1:13">
      <c r="A5973" t="s">
        <v>6881</v>
      </c>
      <c r="B5973" t="s">
        <v>6886</v>
      </c>
      <c r="C5973" t="s">
        <v>111</v>
      </c>
      <c r="D5973">
        <v>4</v>
      </c>
      <c r="E5973">
        <v>0</v>
      </c>
      <c r="F5973">
        <v>0</v>
      </c>
      <c r="H5973" t="s">
        <v>103</v>
      </c>
      <c r="I5973">
        <f t="shared" si="282"/>
        <v>0</v>
      </c>
      <c r="J5973">
        <f t="shared" si="283"/>
        <v>0</v>
      </c>
      <c r="L5973" t="str">
        <f t="shared" si="281"/>
        <v>4613KINLEYMORE</v>
      </c>
      <c r="M5973" t="s">
        <v>6561</v>
      </c>
    </row>
    <row r="5974" spans="1:13">
      <c r="A5974" t="s">
        <v>6881</v>
      </c>
      <c r="B5974" t="s">
        <v>315</v>
      </c>
      <c r="C5974" t="s">
        <v>111</v>
      </c>
      <c r="D5974">
        <v>4</v>
      </c>
      <c r="E5974">
        <v>0</v>
      </c>
      <c r="F5974">
        <v>0</v>
      </c>
      <c r="H5974" t="s">
        <v>103</v>
      </c>
      <c r="I5974">
        <f t="shared" si="282"/>
        <v>0</v>
      </c>
      <c r="J5974">
        <f t="shared" si="283"/>
        <v>0</v>
      </c>
      <c r="L5974" t="str">
        <f t="shared" si="281"/>
        <v>4613MELROSE</v>
      </c>
      <c r="M5974" t="s">
        <v>6561</v>
      </c>
    </row>
    <row r="5975" spans="1:13">
      <c r="A5975" t="s">
        <v>6881</v>
      </c>
      <c r="B5975" t="s">
        <v>6887</v>
      </c>
      <c r="C5975" t="s">
        <v>111</v>
      </c>
      <c r="D5975">
        <v>4</v>
      </c>
      <c r="E5975">
        <v>0</v>
      </c>
      <c r="F5975">
        <v>0</v>
      </c>
      <c r="H5975" t="s">
        <v>103</v>
      </c>
      <c r="I5975">
        <f t="shared" si="282"/>
        <v>0</v>
      </c>
      <c r="J5975">
        <f t="shared" si="283"/>
        <v>0</v>
      </c>
      <c r="L5975" t="str">
        <f t="shared" si="281"/>
        <v>4613OKEDEN</v>
      </c>
      <c r="M5975" t="s">
        <v>6561</v>
      </c>
    </row>
    <row r="5976" spans="1:13">
      <c r="A5976" t="s">
        <v>6881</v>
      </c>
      <c r="B5976" t="s">
        <v>6888</v>
      </c>
      <c r="C5976" t="s">
        <v>111</v>
      </c>
      <c r="D5976">
        <v>4</v>
      </c>
      <c r="E5976">
        <v>0</v>
      </c>
      <c r="F5976">
        <v>0</v>
      </c>
      <c r="H5976" t="s">
        <v>103</v>
      </c>
      <c r="I5976">
        <f t="shared" si="282"/>
        <v>0</v>
      </c>
      <c r="J5976">
        <f t="shared" si="283"/>
        <v>0</v>
      </c>
      <c r="L5976" t="str">
        <f t="shared" si="281"/>
        <v>4613PROSTON</v>
      </c>
      <c r="M5976" t="s">
        <v>6561</v>
      </c>
    </row>
    <row r="5977" spans="1:13">
      <c r="A5977" t="s">
        <v>6881</v>
      </c>
      <c r="B5977" t="s">
        <v>6889</v>
      </c>
      <c r="C5977" t="s">
        <v>111</v>
      </c>
      <c r="D5977">
        <v>4</v>
      </c>
      <c r="E5977">
        <v>0</v>
      </c>
      <c r="F5977">
        <v>0</v>
      </c>
      <c r="H5977" t="s">
        <v>103</v>
      </c>
      <c r="I5977">
        <f t="shared" si="282"/>
        <v>0</v>
      </c>
      <c r="J5977">
        <f t="shared" si="283"/>
        <v>0</v>
      </c>
      <c r="L5977" t="str">
        <f t="shared" si="281"/>
        <v>4613SPEEDWELL</v>
      </c>
      <c r="M5977" t="s">
        <v>6561</v>
      </c>
    </row>
    <row r="5978" spans="1:13">
      <c r="A5978" t="s">
        <v>6881</v>
      </c>
      <c r="B5978" t="s">
        <v>6890</v>
      </c>
      <c r="C5978" t="s">
        <v>111</v>
      </c>
      <c r="D5978">
        <v>4</v>
      </c>
      <c r="E5978">
        <v>0</v>
      </c>
      <c r="F5978">
        <v>0</v>
      </c>
      <c r="H5978" t="s">
        <v>103</v>
      </c>
      <c r="I5978">
        <f t="shared" si="282"/>
        <v>0</v>
      </c>
      <c r="J5978">
        <f t="shared" si="283"/>
        <v>0</v>
      </c>
      <c r="L5978" t="str">
        <f t="shared" si="281"/>
        <v>4613STALWORTH</v>
      </c>
      <c r="M5978" t="s">
        <v>6561</v>
      </c>
    </row>
    <row r="5979" spans="1:13">
      <c r="A5979" t="s">
        <v>6891</v>
      </c>
      <c r="B5979" t="s">
        <v>6892</v>
      </c>
      <c r="C5979" t="s">
        <v>111</v>
      </c>
      <c r="D5979">
        <v>4</v>
      </c>
      <c r="E5979">
        <v>0</v>
      </c>
      <c r="F5979">
        <v>0</v>
      </c>
      <c r="H5979" t="s">
        <v>103</v>
      </c>
      <c r="I5979">
        <f t="shared" si="282"/>
        <v>0</v>
      </c>
      <c r="J5979">
        <f t="shared" si="283"/>
        <v>0</v>
      </c>
      <c r="L5979" t="str">
        <f t="shared" si="281"/>
        <v>4612HIVESVILLE</v>
      </c>
      <c r="M5979" t="s">
        <v>6561</v>
      </c>
    </row>
    <row r="5980" spans="1:13">
      <c r="A5980" t="s">
        <v>6891</v>
      </c>
      <c r="B5980" t="s">
        <v>6893</v>
      </c>
      <c r="C5980" t="s">
        <v>111</v>
      </c>
      <c r="D5980">
        <v>4</v>
      </c>
      <c r="E5980">
        <v>0</v>
      </c>
      <c r="F5980">
        <v>0</v>
      </c>
      <c r="H5980" t="s">
        <v>103</v>
      </c>
      <c r="I5980">
        <f t="shared" si="282"/>
        <v>0</v>
      </c>
      <c r="J5980">
        <f t="shared" si="283"/>
        <v>0</v>
      </c>
      <c r="L5980" t="str">
        <f t="shared" si="281"/>
        <v>4612KAWL KAWL</v>
      </c>
      <c r="M5980" t="s">
        <v>6561</v>
      </c>
    </row>
    <row r="5981" spans="1:13">
      <c r="A5981" t="s">
        <v>6891</v>
      </c>
      <c r="B5981" t="s">
        <v>6894</v>
      </c>
      <c r="C5981" t="s">
        <v>111</v>
      </c>
      <c r="D5981">
        <v>4</v>
      </c>
      <c r="E5981">
        <v>0</v>
      </c>
      <c r="F5981">
        <v>0</v>
      </c>
      <c r="H5981" t="s">
        <v>103</v>
      </c>
      <c r="I5981">
        <f t="shared" si="282"/>
        <v>0</v>
      </c>
      <c r="J5981">
        <f t="shared" si="283"/>
        <v>0</v>
      </c>
      <c r="L5981" t="str">
        <f t="shared" si="281"/>
        <v>4612KEYSLAND</v>
      </c>
      <c r="M5981" t="s">
        <v>6561</v>
      </c>
    </row>
    <row r="5982" spans="1:13">
      <c r="A5982" t="s">
        <v>6891</v>
      </c>
      <c r="B5982" t="s">
        <v>6895</v>
      </c>
      <c r="C5982" t="s">
        <v>111</v>
      </c>
      <c r="D5982">
        <v>4</v>
      </c>
      <c r="E5982">
        <v>0</v>
      </c>
      <c r="F5982">
        <v>0</v>
      </c>
      <c r="H5982" t="s">
        <v>103</v>
      </c>
      <c r="I5982">
        <f t="shared" si="282"/>
        <v>0</v>
      </c>
      <c r="J5982">
        <f t="shared" si="283"/>
        <v>0</v>
      </c>
      <c r="L5982" t="str">
        <f t="shared" si="281"/>
        <v>4612STONELANDS</v>
      </c>
      <c r="M5982" t="s">
        <v>6561</v>
      </c>
    </row>
    <row r="5983" spans="1:13">
      <c r="A5983" t="s">
        <v>6891</v>
      </c>
      <c r="B5983" t="s">
        <v>6896</v>
      </c>
      <c r="C5983" t="s">
        <v>111</v>
      </c>
      <c r="D5983">
        <v>4</v>
      </c>
      <c r="E5983">
        <v>0</v>
      </c>
      <c r="F5983">
        <v>0</v>
      </c>
      <c r="H5983" t="s">
        <v>103</v>
      </c>
      <c r="I5983">
        <f t="shared" si="282"/>
        <v>0</v>
      </c>
      <c r="J5983">
        <f t="shared" si="283"/>
        <v>0</v>
      </c>
      <c r="L5983" t="str">
        <f t="shared" si="281"/>
        <v>4612WIGTON</v>
      </c>
      <c r="M5983" t="s">
        <v>6561</v>
      </c>
    </row>
    <row r="5984" spans="1:13">
      <c r="A5984" t="s">
        <v>6897</v>
      </c>
      <c r="B5984" t="s">
        <v>6898</v>
      </c>
      <c r="C5984" t="s">
        <v>111</v>
      </c>
      <c r="D5984">
        <v>4</v>
      </c>
      <c r="E5984">
        <v>0</v>
      </c>
      <c r="F5984">
        <v>0</v>
      </c>
      <c r="H5984" t="s">
        <v>103</v>
      </c>
      <c r="I5984">
        <f t="shared" si="282"/>
        <v>0</v>
      </c>
      <c r="J5984">
        <f t="shared" si="283"/>
        <v>0</v>
      </c>
      <c r="L5984" t="str">
        <f t="shared" si="281"/>
        <v>4611MARSHLANDS</v>
      </c>
      <c r="M5984" t="s">
        <v>6561</v>
      </c>
    </row>
    <row r="5985" spans="1:13">
      <c r="A5985" t="s">
        <v>6897</v>
      </c>
      <c r="B5985" t="s">
        <v>6899</v>
      </c>
      <c r="C5985" t="s">
        <v>111</v>
      </c>
      <c r="D5985">
        <v>4</v>
      </c>
      <c r="E5985">
        <v>0</v>
      </c>
      <c r="F5985">
        <v>0</v>
      </c>
      <c r="H5985" t="s">
        <v>103</v>
      </c>
      <c r="I5985">
        <f t="shared" si="282"/>
        <v>0</v>
      </c>
      <c r="J5985">
        <f t="shared" si="283"/>
        <v>0</v>
      </c>
      <c r="L5985" t="str">
        <f t="shared" si="281"/>
        <v>4611MONDURE</v>
      </c>
      <c r="M5985" t="s">
        <v>6561</v>
      </c>
    </row>
    <row r="5986" spans="1:13">
      <c r="A5986" t="s">
        <v>6900</v>
      </c>
      <c r="B5986" t="s">
        <v>6901</v>
      </c>
      <c r="C5986" t="s">
        <v>111</v>
      </c>
      <c r="D5986">
        <v>4</v>
      </c>
      <c r="E5986">
        <v>0</v>
      </c>
      <c r="F5986">
        <v>0</v>
      </c>
      <c r="H5986" t="s">
        <v>103</v>
      </c>
      <c r="I5986">
        <f t="shared" si="282"/>
        <v>0</v>
      </c>
      <c r="J5986">
        <f t="shared" si="283"/>
        <v>0</v>
      </c>
      <c r="L5986" t="str">
        <f t="shared" si="281"/>
        <v>4610ALICE CREEK</v>
      </c>
      <c r="M5986" t="s">
        <v>6784</v>
      </c>
    </row>
    <row r="5987" spans="1:13">
      <c r="A5987" t="s">
        <v>6900</v>
      </c>
      <c r="B5987" t="s">
        <v>6902</v>
      </c>
      <c r="C5987" t="s">
        <v>111</v>
      </c>
      <c r="D5987">
        <v>4</v>
      </c>
      <c r="E5987">
        <v>0</v>
      </c>
      <c r="F5987">
        <v>0</v>
      </c>
      <c r="H5987" t="s">
        <v>103</v>
      </c>
      <c r="I5987">
        <f t="shared" si="282"/>
        <v>0</v>
      </c>
      <c r="J5987">
        <f t="shared" si="283"/>
        <v>0</v>
      </c>
      <c r="L5987" t="str">
        <f t="shared" si="281"/>
        <v>4610BALLOGIE</v>
      </c>
      <c r="M5987" t="s">
        <v>6784</v>
      </c>
    </row>
    <row r="5988" spans="1:13">
      <c r="A5988" t="s">
        <v>6900</v>
      </c>
      <c r="B5988" t="s">
        <v>6903</v>
      </c>
      <c r="C5988" t="s">
        <v>111</v>
      </c>
      <c r="D5988">
        <v>4</v>
      </c>
      <c r="E5988">
        <v>0</v>
      </c>
      <c r="F5988">
        <v>0</v>
      </c>
      <c r="H5988" t="s">
        <v>103</v>
      </c>
      <c r="I5988">
        <f t="shared" si="282"/>
        <v>0</v>
      </c>
      <c r="J5988">
        <f t="shared" si="283"/>
        <v>0</v>
      </c>
      <c r="L5988" t="str">
        <f t="shared" si="281"/>
        <v>4610BENAIR</v>
      </c>
      <c r="M5988" t="s">
        <v>6784</v>
      </c>
    </row>
    <row r="5989" spans="1:13">
      <c r="A5989" t="s">
        <v>6900</v>
      </c>
      <c r="B5989" t="s">
        <v>6904</v>
      </c>
      <c r="C5989" t="s">
        <v>111</v>
      </c>
      <c r="D5989">
        <v>4</v>
      </c>
      <c r="E5989">
        <v>0</v>
      </c>
      <c r="F5989">
        <v>0</v>
      </c>
      <c r="H5989" t="s">
        <v>103</v>
      </c>
      <c r="I5989">
        <f t="shared" si="282"/>
        <v>0</v>
      </c>
      <c r="J5989">
        <f t="shared" si="283"/>
        <v>0</v>
      </c>
      <c r="L5989" t="str">
        <f t="shared" si="281"/>
        <v>4610BOOIE</v>
      </c>
      <c r="M5989" t="s">
        <v>6784</v>
      </c>
    </row>
    <row r="5990" spans="1:13">
      <c r="A5990" t="s">
        <v>6900</v>
      </c>
      <c r="B5990" t="s">
        <v>6905</v>
      </c>
      <c r="C5990" t="s">
        <v>111</v>
      </c>
      <c r="D5990">
        <v>4</v>
      </c>
      <c r="E5990">
        <v>0</v>
      </c>
      <c r="F5990">
        <v>0</v>
      </c>
      <c r="H5990" t="s">
        <v>103</v>
      </c>
      <c r="I5990">
        <f t="shared" si="282"/>
        <v>0</v>
      </c>
      <c r="J5990">
        <f t="shared" si="283"/>
        <v>0</v>
      </c>
      <c r="L5990" t="str">
        <f t="shared" si="281"/>
        <v>4610BOONENNE</v>
      </c>
      <c r="M5990" t="s">
        <v>6784</v>
      </c>
    </row>
    <row r="5991" spans="1:13">
      <c r="A5991" t="s">
        <v>6900</v>
      </c>
      <c r="B5991" t="s">
        <v>6906</v>
      </c>
      <c r="C5991" t="s">
        <v>111</v>
      </c>
      <c r="D5991">
        <v>4</v>
      </c>
      <c r="E5991">
        <v>0</v>
      </c>
      <c r="F5991">
        <v>0</v>
      </c>
      <c r="H5991" t="s">
        <v>103</v>
      </c>
      <c r="I5991">
        <f t="shared" si="282"/>
        <v>0</v>
      </c>
      <c r="J5991">
        <f t="shared" si="283"/>
        <v>0</v>
      </c>
      <c r="L5991" t="str">
        <f t="shared" si="281"/>
        <v>4610BOYNESIDE</v>
      </c>
      <c r="M5991" t="s">
        <v>6784</v>
      </c>
    </row>
    <row r="5992" spans="1:13">
      <c r="A5992" t="s">
        <v>6900</v>
      </c>
      <c r="B5992" t="s">
        <v>6907</v>
      </c>
      <c r="C5992" t="s">
        <v>111</v>
      </c>
      <c r="D5992">
        <v>4</v>
      </c>
      <c r="E5992">
        <v>0</v>
      </c>
      <c r="F5992">
        <v>0</v>
      </c>
      <c r="H5992" t="s">
        <v>103</v>
      </c>
      <c r="I5992">
        <f t="shared" si="282"/>
        <v>0</v>
      </c>
      <c r="J5992">
        <f t="shared" si="283"/>
        <v>0</v>
      </c>
      <c r="L5992" t="str">
        <f t="shared" si="281"/>
        <v>4610CHAHPINGAH</v>
      </c>
      <c r="M5992" t="s">
        <v>6784</v>
      </c>
    </row>
    <row r="5993" spans="1:13">
      <c r="A5993" t="s">
        <v>6900</v>
      </c>
      <c r="B5993" t="s">
        <v>6908</v>
      </c>
      <c r="C5993" t="s">
        <v>111</v>
      </c>
      <c r="D5993">
        <v>4</v>
      </c>
      <c r="E5993">
        <v>0</v>
      </c>
      <c r="F5993">
        <v>0</v>
      </c>
      <c r="H5993" t="s">
        <v>103</v>
      </c>
      <c r="I5993">
        <f t="shared" si="282"/>
        <v>0</v>
      </c>
      <c r="J5993">
        <f t="shared" si="283"/>
        <v>0</v>
      </c>
      <c r="L5993" t="str">
        <f t="shared" si="281"/>
        <v>4610COOLABUNIA</v>
      </c>
      <c r="M5993" t="s">
        <v>6784</v>
      </c>
    </row>
    <row r="5994" spans="1:13">
      <c r="A5994" t="s">
        <v>6900</v>
      </c>
      <c r="B5994" t="s">
        <v>6909</v>
      </c>
      <c r="C5994" t="s">
        <v>111</v>
      </c>
      <c r="D5994">
        <v>4</v>
      </c>
      <c r="E5994">
        <v>0</v>
      </c>
      <c r="F5994">
        <v>0</v>
      </c>
      <c r="H5994" t="s">
        <v>103</v>
      </c>
      <c r="I5994">
        <f t="shared" si="282"/>
        <v>0</v>
      </c>
      <c r="J5994">
        <f t="shared" si="283"/>
        <v>0</v>
      </c>
      <c r="L5994" t="str">
        <f t="shared" si="281"/>
        <v>4610CORNDALE</v>
      </c>
      <c r="M5994" t="s">
        <v>6784</v>
      </c>
    </row>
    <row r="5995" spans="1:13">
      <c r="A5995" t="s">
        <v>6900</v>
      </c>
      <c r="B5995" t="s">
        <v>6910</v>
      </c>
      <c r="C5995" t="s">
        <v>111</v>
      </c>
      <c r="D5995">
        <v>4</v>
      </c>
      <c r="E5995">
        <v>0</v>
      </c>
      <c r="F5995">
        <v>0</v>
      </c>
      <c r="H5995" t="s">
        <v>103</v>
      </c>
      <c r="I5995">
        <f t="shared" si="282"/>
        <v>0</v>
      </c>
      <c r="J5995">
        <f t="shared" si="283"/>
        <v>0</v>
      </c>
      <c r="L5995" t="str">
        <f t="shared" si="281"/>
        <v>4610CRAWFORD</v>
      </c>
      <c r="M5995" t="s">
        <v>6784</v>
      </c>
    </row>
    <row r="5996" spans="1:13">
      <c r="A5996" t="s">
        <v>6900</v>
      </c>
      <c r="B5996" t="s">
        <v>6911</v>
      </c>
      <c r="C5996" t="s">
        <v>111</v>
      </c>
      <c r="D5996">
        <v>4</v>
      </c>
      <c r="E5996">
        <v>0</v>
      </c>
      <c r="F5996">
        <v>0</v>
      </c>
      <c r="H5996" t="s">
        <v>103</v>
      </c>
      <c r="I5996">
        <f t="shared" si="282"/>
        <v>0</v>
      </c>
      <c r="J5996">
        <f t="shared" si="283"/>
        <v>0</v>
      </c>
      <c r="L5996" t="str">
        <f t="shared" si="281"/>
        <v>4610DANGORE</v>
      </c>
      <c r="M5996" t="s">
        <v>6784</v>
      </c>
    </row>
    <row r="5997" spans="1:13">
      <c r="A5997" t="s">
        <v>6900</v>
      </c>
      <c r="B5997" t="s">
        <v>6912</v>
      </c>
      <c r="C5997" t="s">
        <v>111</v>
      </c>
      <c r="D5997">
        <v>4</v>
      </c>
      <c r="E5997">
        <v>0</v>
      </c>
      <c r="F5997">
        <v>0</v>
      </c>
      <c r="H5997" t="s">
        <v>103</v>
      </c>
      <c r="I5997">
        <f t="shared" si="282"/>
        <v>0</v>
      </c>
      <c r="J5997">
        <f t="shared" si="283"/>
        <v>0</v>
      </c>
      <c r="L5997" t="str">
        <f t="shared" si="281"/>
        <v>4610DURONG</v>
      </c>
      <c r="M5997" t="s">
        <v>6784</v>
      </c>
    </row>
    <row r="5998" spans="1:13">
      <c r="A5998" t="s">
        <v>6900</v>
      </c>
      <c r="B5998" t="s">
        <v>6913</v>
      </c>
      <c r="C5998" t="s">
        <v>111</v>
      </c>
      <c r="D5998">
        <v>4</v>
      </c>
      <c r="E5998">
        <v>0</v>
      </c>
      <c r="F5998">
        <v>0</v>
      </c>
      <c r="H5998" t="s">
        <v>103</v>
      </c>
      <c r="I5998">
        <f t="shared" si="282"/>
        <v>0</v>
      </c>
      <c r="J5998">
        <f t="shared" si="283"/>
        <v>0</v>
      </c>
      <c r="L5998" t="str">
        <f t="shared" si="281"/>
        <v>4610DURONG SOUTH</v>
      </c>
      <c r="M5998" t="s">
        <v>6784</v>
      </c>
    </row>
    <row r="5999" spans="1:13">
      <c r="A5999" t="s">
        <v>6900</v>
      </c>
      <c r="B5999" t="s">
        <v>6914</v>
      </c>
      <c r="C5999" t="s">
        <v>111</v>
      </c>
      <c r="D5999">
        <v>4</v>
      </c>
      <c r="E5999">
        <v>0</v>
      </c>
      <c r="F5999">
        <v>0</v>
      </c>
      <c r="H5999" t="s">
        <v>103</v>
      </c>
      <c r="I5999">
        <f t="shared" si="282"/>
        <v>0</v>
      </c>
      <c r="J5999">
        <f t="shared" si="283"/>
        <v>0</v>
      </c>
      <c r="L5999" t="str">
        <f t="shared" si="281"/>
        <v>4610ELLESMERE</v>
      </c>
      <c r="M5999" t="s">
        <v>6784</v>
      </c>
    </row>
    <row r="6000" spans="1:13">
      <c r="A6000" t="s">
        <v>6900</v>
      </c>
      <c r="B6000" t="s">
        <v>6915</v>
      </c>
      <c r="C6000" t="s">
        <v>111</v>
      </c>
      <c r="D6000">
        <v>4</v>
      </c>
      <c r="E6000">
        <v>0</v>
      </c>
      <c r="F6000">
        <v>0</v>
      </c>
      <c r="H6000" t="s">
        <v>103</v>
      </c>
      <c r="I6000">
        <f t="shared" si="282"/>
        <v>0</v>
      </c>
      <c r="J6000">
        <f t="shared" si="283"/>
        <v>0</v>
      </c>
      <c r="L6000" t="str">
        <f t="shared" si="281"/>
        <v>4610GOODGER</v>
      </c>
      <c r="M6000" t="s">
        <v>6784</v>
      </c>
    </row>
    <row r="6001" spans="1:13">
      <c r="A6001" t="s">
        <v>6900</v>
      </c>
      <c r="B6001" t="s">
        <v>6916</v>
      </c>
      <c r="C6001" t="s">
        <v>111</v>
      </c>
      <c r="D6001">
        <v>4</v>
      </c>
      <c r="E6001">
        <v>0</v>
      </c>
      <c r="F6001">
        <v>0</v>
      </c>
      <c r="H6001" t="s">
        <v>103</v>
      </c>
      <c r="I6001">
        <f t="shared" si="282"/>
        <v>0</v>
      </c>
      <c r="J6001">
        <f t="shared" si="283"/>
        <v>0</v>
      </c>
      <c r="L6001" t="str">
        <f t="shared" si="281"/>
        <v>4610GORDONBROOK</v>
      </c>
      <c r="M6001" t="s">
        <v>6784</v>
      </c>
    </row>
    <row r="6002" spans="1:13">
      <c r="A6002" t="s">
        <v>6900</v>
      </c>
      <c r="B6002" t="s">
        <v>6917</v>
      </c>
      <c r="C6002" t="s">
        <v>111</v>
      </c>
      <c r="D6002">
        <v>4</v>
      </c>
      <c r="E6002">
        <v>0</v>
      </c>
      <c r="F6002">
        <v>0</v>
      </c>
      <c r="H6002" t="s">
        <v>103</v>
      </c>
      <c r="I6002">
        <f t="shared" si="282"/>
        <v>0</v>
      </c>
      <c r="J6002">
        <f t="shared" si="283"/>
        <v>0</v>
      </c>
      <c r="L6002" t="str">
        <f t="shared" si="281"/>
        <v>4610HALY CREEK</v>
      </c>
      <c r="M6002" t="s">
        <v>6784</v>
      </c>
    </row>
    <row r="6003" spans="1:13">
      <c r="A6003" t="s">
        <v>6900</v>
      </c>
      <c r="B6003" t="s">
        <v>6918</v>
      </c>
      <c r="C6003" t="s">
        <v>111</v>
      </c>
      <c r="D6003">
        <v>4</v>
      </c>
      <c r="E6003">
        <v>0</v>
      </c>
      <c r="F6003">
        <v>0</v>
      </c>
      <c r="H6003" t="s">
        <v>103</v>
      </c>
      <c r="I6003">
        <f t="shared" si="282"/>
        <v>0</v>
      </c>
      <c r="J6003">
        <f t="shared" si="283"/>
        <v>0</v>
      </c>
      <c r="L6003" t="str">
        <f t="shared" si="281"/>
        <v>4610HODGLEIGH</v>
      </c>
      <c r="M6003" t="s">
        <v>6784</v>
      </c>
    </row>
    <row r="6004" spans="1:13">
      <c r="A6004" t="s">
        <v>6900</v>
      </c>
      <c r="B6004" t="s">
        <v>6919</v>
      </c>
      <c r="C6004" t="s">
        <v>111</v>
      </c>
      <c r="D6004">
        <v>4</v>
      </c>
      <c r="E6004">
        <v>0</v>
      </c>
      <c r="F6004">
        <v>0</v>
      </c>
      <c r="H6004" t="s">
        <v>103</v>
      </c>
      <c r="I6004">
        <f t="shared" si="282"/>
        <v>0</v>
      </c>
      <c r="J6004">
        <f t="shared" si="283"/>
        <v>0</v>
      </c>
      <c r="L6004" t="str">
        <f t="shared" si="281"/>
        <v>4610INVERLAW</v>
      </c>
      <c r="M6004" t="s">
        <v>6784</v>
      </c>
    </row>
    <row r="6005" spans="1:13">
      <c r="A6005" t="s">
        <v>6900</v>
      </c>
      <c r="B6005" t="s">
        <v>6449</v>
      </c>
      <c r="C6005" t="s">
        <v>111</v>
      </c>
      <c r="D6005">
        <v>4</v>
      </c>
      <c r="E6005">
        <v>0</v>
      </c>
      <c r="F6005">
        <v>0</v>
      </c>
      <c r="H6005" t="s">
        <v>103</v>
      </c>
      <c r="I6005">
        <f t="shared" si="282"/>
        <v>0</v>
      </c>
      <c r="J6005">
        <f t="shared" si="283"/>
        <v>0</v>
      </c>
      <c r="L6005" t="str">
        <f t="shared" si="281"/>
        <v>4610IRONPOT</v>
      </c>
      <c r="M6005" t="s">
        <v>6784</v>
      </c>
    </row>
    <row r="6006" spans="1:13">
      <c r="A6006" t="s">
        <v>6900</v>
      </c>
      <c r="B6006" t="s">
        <v>6920</v>
      </c>
      <c r="C6006" t="s">
        <v>111</v>
      </c>
      <c r="D6006">
        <v>3</v>
      </c>
      <c r="E6006">
        <v>0</v>
      </c>
      <c r="F6006">
        <v>0</v>
      </c>
      <c r="H6006" t="s">
        <v>103</v>
      </c>
      <c r="I6006">
        <f t="shared" si="282"/>
        <v>0</v>
      </c>
      <c r="J6006">
        <f t="shared" si="283"/>
        <v>0</v>
      </c>
      <c r="L6006" t="str">
        <f t="shared" si="281"/>
        <v>4610KINGAROY</v>
      </c>
      <c r="M6006" t="s">
        <v>6784</v>
      </c>
    </row>
    <row r="6007" spans="1:13">
      <c r="A6007" t="s">
        <v>6900</v>
      </c>
      <c r="B6007" t="s">
        <v>6921</v>
      </c>
      <c r="C6007" t="s">
        <v>111</v>
      </c>
      <c r="D6007">
        <v>4</v>
      </c>
      <c r="E6007">
        <v>0</v>
      </c>
      <c r="F6007">
        <v>0</v>
      </c>
      <c r="H6007" t="s">
        <v>103</v>
      </c>
      <c r="I6007">
        <f t="shared" si="282"/>
        <v>0</v>
      </c>
      <c r="J6007">
        <f t="shared" si="283"/>
        <v>0</v>
      </c>
      <c r="L6007" t="str">
        <f t="shared" si="281"/>
        <v>4610KUMBIA</v>
      </c>
      <c r="M6007" t="s">
        <v>6784</v>
      </c>
    </row>
    <row r="6008" spans="1:13">
      <c r="A6008" t="s">
        <v>6900</v>
      </c>
      <c r="B6008" t="s">
        <v>6922</v>
      </c>
      <c r="C6008" t="s">
        <v>111</v>
      </c>
      <c r="D6008">
        <v>4</v>
      </c>
      <c r="E6008">
        <v>0</v>
      </c>
      <c r="F6008">
        <v>0</v>
      </c>
      <c r="H6008" t="s">
        <v>103</v>
      </c>
      <c r="I6008">
        <f t="shared" si="282"/>
        <v>0</v>
      </c>
      <c r="J6008">
        <f t="shared" si="283"/>
        <v>0</v>
      </c>
      <c r="L6008" t="str">
        <f t="shared" si="281"/>
        <v>4610MANNUEM</v>
      </c>
      <c r="M6008" t="s">
        <v>6784</v>
      </c>
    </row>
    <row r="6009" spans="1:13">
      <c r="A6009" t="s">
        <v>6900</v>
      </c>
      <c r="B6009" t="s">
        <v>6923</v>
      </c>
      <c r="C6009" t="s">
        <v>111</v>
      </c>
      <c r="D6009">
        <v>4</v>
      </c>
      <c r="E6009">
        <v>0</v>
      </c>
      <c r="F6009">
        <v>0</v>
      </c>
      <c r="H6009" t="s">
        <v>103</v>
      </c>
      <c r="I6009">
        <f t="shared" si="282"/>
        <v>0</v>
      </c>
      <c r="J6009">
        <f t="shared" si="283"/>
        <v>0</v>
      </c>
      <c r="L6009" t="str">
        <f t="shared" si="281"/>
        <v>4610MEMERAMBI</v>
      </c>
      <c r="M6009" t="s">
        <v>6784</v>
      </c>
    </row>
    <row r="6010" spans="1:13">
      <c r="A6010" t="s">
        <v>6900</v>
      </c>
      <c r="B6010" t="s">
        <v>6924</v>
      </c>
      <c r="C6010" t="s">
        <v>111</v>
      </c>
      <c r="D6010">
        <v>4</v>
      </c>
      <c r="E6010">
        <v>0</v>
      </c>
      <c r="F6010">
        <v>0</v>
      </c>
      <c r="H6010" t="s">
        <v>103</v>
      </c>
      <c r="I6010">
        <f t="shared" si="282"/>
        <v>0</v>
      </c>
      <c r="J6010">
        <f t="shared" si="283"/>
        <v>0</v>
      </c>
      <c r="L6010" t="str">
        <f t="shared" si="281"/>
        <v>4610TAABINGA</v>
      </c>
      <c r="M6010" t="s">
        <v>6784</v>
      </c>
    </row>
    <row r="6011" spans="1:13">
      <c r="A6011" t="s">
        <v>6900</v>
      </c>
      <c r="B6011" t="s">
        <v>6925</v>
      </c>
      <c r="C6011" t="s">
        <v>111</v>
      </c>
      <c r="D6011">
        <v>4</v>
      </c>
      <c r="E6011">
        <v>0</v>
      </c>
      <c r="F6011">
        <v>0</v>
      </c>
      <c r="H6011" t="s">
        <v>103</v>
      </c>
      <c r="I6011">
        <f t="shared" si="282"/>
        <v>0</v>
      </c>
      <c r="J6011">
        <f t="shared" si="283"/>
        <v>0</v>
      </c>
      <c r="L6011" t="str">
        <f t="shared" si="281"/>
        <v>4610TAABINGA VILLAGE</v>
      </c>
      <c r="M6011" t="s">
        <v>6784</v>
      </c>
    </row>
    <row r="6012" spans="1:13">
      <c r="A6012" t="s">
        <v>6900</v>
      </c>
      <c r="B6012" t="s">
        <v>906</v>
      </c>
      <c r="C6012" t="s">
        <v>111</v>
      </c>
      <c r="D6012">
        <v>4</v>
      </c>
      <c r="E6012">
        <v>0</v>
      </c>
      <c r="F6012">
        <v>0</v>
      </c>
      <c r="H6012" t="s">
        <v>103</v>
      </c>
      <c r="I6012">
        <f t="shared" si="282"/>
        <v>0</v>
      </c>
      <c r="J6012">
        <f t="shared" si="283"/>
        <v>0</v>
      </c>
      <c r="L6012" t="str">
        <f t="shared" si="281"/>
        <v>4610WATTLE GROVE</v>
      </c>
      <c r="M6012" t="s">
        <v>6784</v>
      </c>
    </row>
    <row r="6013" spans="1:13">
      <c r="A6013" t="s">
        <v>6926</v>
      </c>
      <c r="B6013" t="s">
        <v>6927</v>
      </c>
      <c r="C6013" t="s">
        <v>111</v>
      </c>
      <c r="D6013">
        <v>4</v>
      </c>
      <c r="E6013">
        <v>0</v>
      </c>
      <c r="F6013">
        <v>0</v>
      </c>
      <c r="H6013" t="s">
        <v>103</v>
      </c>
      <c r="I6013">
        <f t="shared" si="282"/>
        <v>0</v>
      </c>
      <c r="J6013">
        <f t="shared" si="283"/>
        <v>0</v>
      </c>
      <c r="L6013" t="str">
        <f t="shared" si="281"/>
        <v>4608CHARLESTOWN</v>
      </c>
      <c r="M6013" t="s">
        <v>6561</v>
      </c>
    </row>
    <row r="6014" spans="1:13">
      <c r="A6014" t="s">
        <v>6926</v>
      </c>
      <c r="B6014" t="s">
        <v>6928</v>
      </c>
      <c r="C6014" t="s">
        <v>111</v>
      </c>
      <c r="D6014">
        <v>4</v>
      </c>
      <c r="E6014">
        <v>0</v>
      </c>
      <c r="F6014">
        <v>0</v>
      </c>
      <c r="H6014" t="s">
        <v>103</v>
      </c>
      <c r="I6014">
        <f t="shared" si="282"/>
        <v>0</v>
      </c>
      <c r="J6014">
        <f t="shared" si="283"/>
        <v>0</v>
      </c>
      <c r="L6014" t="str">
        <f t="shared" si="281"/>
        <v>4608CUSHNIE</v>
      </c>
      <c r="M6014" t="s">
        <v>6561</v>
      </c>
    </row>
    <row r="6015" spans="1:13">
      <c r="A6015" t="s">
        <v>6926</v>
      </c>
      <c r="B6015" t="s">
        <v>6929</v>
      </c>
      <c r="C6015" t="s">
        <v>111</v>
      </c>
      <c r="D6015">
        <v>4</v>
      </c>
      <c r="E6015">
        <v>0</v>
      </c>
      <c r="F6015">
        <v>0</v>
      </c>
      <c r="H6015" t="s">
        <v>103</v>
      </c>
      <c r="I6015">
        <f t="shared" si="282"/>
        <v>0</v>
      </c>
      <c r="J6015">
        <f t="shared" si="283"/>
        <v>0</v>
      </c>
      <c r="L6015" t="str">
        <f t="shared" si="281"/>
        <v>4608TINGOORA</v>
      </c>
      <c r="M6015" t="s">
        <v>6561</v>
      </c>
    </row>
    <row r="6016" spans="1:13">
      <c r="A6016" t="s">
        <v>6926</v>
      </c>
      <c r="B6016" t="s">
        <v>6930</v>
      </c>
      <c r="C6016" t="s">
        <v>111</v>
      </c>
      <c r="D6016">
        <v>4</v>
      </c>
      <c r="E6016">
        <v>0</v>
      </c>
      <c r="F6016">
        <v>0</v>
      </c>
      <c r="H6016" t="s">
        <v>103</v>
      </c>
      <c r="I6016">
        <f t="shared" si="282"/>
        <v>0</v>
      </c>
      <c r="J6016">
        <f t="shared" si="283"/>
        <v>0</v>
      </c>
      <c r="L6016" t="str">
        <f t="shared" si="281"/>
        <v>4608WILKESDALE</v>
      </c>
      <c r="M6016" t="s">
        <v>6561</v>
      </c>
    </row>
    <row r="6017" spans="1:13">
      <c r="A6017" t="s">
        <v>6926</v>
      </c>
      <c r="B6017" t="s">
        <v>6931</v>
      </c>
      <c r="C6017" t="s">
        <v>111</v>
      </c>
      <c r="D6017">
        <v>4</v>
      </c>
      <c r="E6017">
        <v>0</v>
      </c>
      <c r="F6017">
        <v>0</v>
      </c>
      <c r="H6017" t="s">
        <v>103</v>
      </c>
      <c r="I6017">
        <f t="shared" si="282"/>
        <v>0</v>
      </c>
      <c r="J6017">
        <f t="shared" si="283"/>
        <v>0</v>
      </c>
      <c r="L6017" t="str">
        <f t="shared" si="281"/>
        <v>4608WOOROOLIN</v>
      </c>
      <c r="M6017" t="s">
        <v>6561</v>
      </c>
    </row>
    <row r="6018" spans="1:13">
      <c r="A6018" t="s">
        <v>6932</v>
      </c>
      <c r="B6018" t="s">
        <v>6933</v>
      </c>
      <c r="C6018" t="s">
        <v>111</v>
      </c>
      <c r="D6018">
        <v>4</v>
      </c>
      <c r="E6018">
        <v>0</v>
      </c>
      <c r="F6018">
        <v>0</v>
      </c>
      <c r="H6018" t="s">
        <v>103</v>
      </c>
      <c r="I6018">
        <f t="shared" si="282"/>
        <v>0</v>
      </c>
      <c r="J6018">
        <f t="shared" si="283"/>
        <v>0</v>
      </c>
      <c r="L6018" t="str">
        <f t="shared" ref="L6018:L6081" si="284">CONCATENATE(A6018,B6018)</f>
        <v>4606CHELMSFORD</v>
      </c>
      <c r="M6018" t="s">
        <v>6561</v>
      </c>
    </row>
    <row r="6019" spans="1:13">
      <c r="A6019" t="s">
        <v>6932</v>
      </c>
      <c r="B6019" t="s">
        <v>6934</v>
      </c>
      <c r="C6019" t="s">
        <v>111</v>
      </c>
      <c r="D6019">
        <v>4</v>
      </c>
      <c r="E6019">
        <v>0</v>
      </c>
      <c r="F6019">
        <v>0</v>
      </c>
      <c r="H6019" t="s">
        <v>103</v>
      </c>
      <c r="I6019">
        <f t="shared" si="282"/>
        <v>0</v>
      </c>
      <c r="J6019">
        <f t="shared" si="283"/>
        <v>0</v>
      </c>
      <c r="L6019" t="str">
        <f t="shared" si="284"/>
        <v>4606FAIRDALE</v>
      </c>
      <c r="M6019" t="s">
        <v>6561</v>
      </c>
    </row>
    <row r="6020" spans="1:13">
      <c r="A6020" t="s">
        <v>6932</v>
      </c>
      <c r="B6020" t="s">
        <v>6935</v>
      </c>
      <c r="C6020" t="s">
        <v>111</v>
      </c>
      <c r="D6020">
        <v>4</v>
      </c>
      <c r="E6020">
        <v>0</v>
      </c>
      <c r="F6020">
        <v>0</v>
      </c>
      <c r="H6020" t="s">
        <v>103</v>
      </c>
      <c r="I6020">
        <f t="shared" si="282"/>
        <v>0</v>
      </c>
      <c r="J6020">
        <f t="shared" si="283"/>
        <v>0</v>
      </c>
      <c r="L6020" t="str">
        <f t="shared" si="284"/>
        <v>4606FICKS CROSSING</v>
      </c>
      <c r="M6020" t="s">
        <v>6561</v>
      </c>
    </row>
    <row r="6021" spans="1:13">
      <c r="A6021" t="s">
        <v>6932</v>
      </c>
      <c r="B6021" t="s">
        <v>6936</v>
      </c>
      <c r="C6021" t="s">
        <v>111</v>
      </c>
      <c r="D6021">
        <v>4</v>
      </c>
      <c r="E6021">
        <v>0</v>
      </c>
      <c r="F6021">
        <v>0</v>
      </c>
      <c r="H6021" t="s">
        <v>103</v>
      </c>
      <c r="I6021">
        <f t="shared" si="282"/>
        <v>0</v>
      </c>
      <c r="J6021">
        <f t="shared" si="283"/>
        <v>0</v>
      </c>
      <c r="L6021" t="str">
        <f t="shared" si="284"/>
        <v>4606GREENVIEW</v>
      </c>
      <c r="M6021" t="s">
        <v>6561</v>
      </c>
    </row>
    <row r="6022" spans="1:13">
      <c r="A6022" t="s">
        <v>6932</v>
      </c>
      <c r="B6022" t="s">
        <v>6937</v>
      </c>
      <c r="C6022" t="s">
        <v>111</v>
      </c>
      <c r="D6022">
        <v>4</v>
      </c>
      <c r="E6022">
        <v>0</v>
      </c>
      <c r="F6022">
        <v>0</v>
      </c>
      <c r="H6022" t="s">
        <v>103</v>
      </c>
      <c r="I6022">
        <f t="shared" si="282"/>
        <v>0</v>
      </c>
      <c r="J6022">
        <f t="shared" si="283"/>
        <v>0</v>
      </c>
      <c r="L6022" t="str">
        <f t="shared" si="284"/>
        <v>4606LEAFDALE</v>
      </c>
      <c r="M6022" t="s">
        <v>6561</v>
      </c>
    </row>
    <row r="6023" spans="1:13">
      <c r="A6023" t="s">
        <v>6932</v>
      </c>
      <c r="B6023" t="s">
        <v>6938</v>
      </c>
      <c r="C6023" t="s">
        <v>111</v>
      </c>
      <c r="D6023">
        <v>4</v>
      </c>
      <c r="E6023">
        <v>0</v>
      </c>
      <c r="F6023">
        <v>0</v>
      </c>
      <c r="H6023" t="s">
        <v>103</v>
      </c>
      <c r="I6023">
        <f t="shared" si="282"/>
        <v>0</v>
      </c>
      <c r="J6023">
        <f t="shared" si="283"/>
        <v>0</v>
      </c>
      <c r="L6023" t="str">
        <f t="shared" si="284"/>
        <v>4606MOUNT MCEUEN</v>
      </c>
      <c r="M6023" t="s">
        <v>6561</v>
      </c>
    </row>
    <row r="6024" spans="1:13">
      <c r="A6024" t="s">
        <v>6932</v>
      </c>
      <c r="B6024" t="s">
        <v>6939</v>
      </c>
      <c r="C6024" t="s">
        <v>111</v>
      </c>
      <c r="D6024">
        <v>4</v>
      </c>
      <c r="E6024">
        <v>0</v>
      </c>
      <c r="F6024">
        <v>0</v>
      </c>
      <c r="H6024" t="s">
        <v>103</v>
      </c>
      <c r="I6024">
        <f t="shared" si="282"/>
        <v>0</v>
      </c>
      <c r="J6024">
        <f t="shared" si="283"/>
        <v>0</v>
      </c>
      <c r="L6024" t="str">
        <f t="shared" si="284"/>
        <v>4606MP CREEK</v>
      </c>
      <c r="M6024" t="s">
        <v>6561</v>
      </c>
    </row>
    <row r="6025" spans="1:13">
      <c r="A6025" t="s">
        <v>6932</v>
      </c>
      <c r="B6025" t="s">
        <v>6940</v>
      </c>
      <c r="C6025" t="s">
        <v>111</v>
      </c>
      <c r="D6025">
        <v>4</v>
      </c>
      <c r="E6025">
        <v>0</v>
      </c>
      <c r="F6025">
        <v>0</v>
      </c>
      <c r="H6025" t="s">
        <v>103</v>
      </c>
      <c r="I6025">
        <f t="shared" ref="I6025:I6088" si="285">IF(ISERROR(VLOOKUP(A6025,SelPostCode,1,FALSE)),0,1)</f>
        <v>0</v>
      </c>
      <c r="J6025">
        <f t="shared" ref="J6025:J6088" si="286">IF(I6025=0,0,IF(ISERROR(VLOOKUP(B6025,SelSuburb,1,FALSE)),0,1))</f>
        <v>0</v>
      </c>
      <c r="L6025" t="str">
        <f t="shared" si="284"/>
        <v>4606WHEATLANDS</v>
      </c>
      <c r="M6025" t="s">
        <v>6561</v>
      </c>
    </row>
    <row r="6026" spans="1:13">
      <c r="A6026" t="s">
        <v>6932</v>
      </c>
      <c r="B6026" t="s">
        <v>6941</v>
      </c>
      <c r="C6026" t="s">
        <v>111</v>
      </c>
      <c r="D6026">
        <v>4</v>
      </c>
      <c r="E6026">
        <v>0</v>
      </c>
      <c r="F6026">
        <v>0</v>
      </c>
      <c r="H6026" t="s">
        <v>103</v>
      </c>
      <c r="I6026">
        <f t="shared" si="285"/>
        <v>0</v>
      </c>
      <c r="J6026">
        <f t="shared" si="286"/>
        <v>0</v>
      </c>
      <c r="L6026" t="str">
        <f t="shared" si="284"/>
        <v>4606WONDAI</v>
      </c>
      <c r="M6026" t="s">
        <v>6561</v>
      </c>
    </row>
    <row r="6027" spans="1:13">
      <c r="A6027" t="s">
        <v>6942</v>
      </c>
      <c r="B6027" t="s">
        <v>6943</v>
      </c>
      <c r="C6027" t="s">
        <v>111</v>
      </c>
      <c r="D6027">
        <v>4</v>
      </c>
      <c r="E6027">
        <v>0</v>
      </c>
      <c r="F6027">
        <v>0</v>
      </c>
      <c r="H6027" t="s">
        <v>103</v>
      </c>
      <c r="I6027">
        <f t="shared" si="285"/>
        <v>0</v>
      </c>
      <c r="J6027">
        <f t="shared" si="286"/>
        <v>0</v>
      </c>
      <c r="L6027" t="str">
        <f t="shared" si="284"/>
        <v>4605BARLIL</v>
      </c>
      <c r="M6027" t="s">
        <v>6561</v>
      </c>
    </row>
    <row r="6028" spans="1:13">
      <c r="A6028" t="s">
        <v>6942</v>
      </c>
      <c r="B6028" t="s">
        <v>6944</v>
      </c>
      <c r="C6028" t="s">
        <v>111</v>
      </c>
      <c r="D6028">
        <v>4</v>
      </c>
      <c r="E6028">
        <v>0</v>
      </c>
      <c r="F6028">
        <v>0</v>
      </c>
      <c r="H6028" t="s">
        <v>103</v>
      </c>
      <c r="I6028">
        <f t="shared" si="285"/>
        <v>0</v>
      </c>
      <c r="J6028">
        <f t="shared" si="286"/>
        <v>0</v>
      </c>
      <c r="L6028" t="str">
        <f t="shared" si="284"/>
        <v>4605BYEE</v>
      </c>
      <c r="M6028" t="s">
        <v>6561</v>
      </c>
    </row>
    <row r="6029" spans="1:13">
      <c r="A6029" t="s">
        <v>6942</v>
      </c>
      <c r="B6029" t="s">
        <v>6945</v>
      </c>
      <c r="C6029" t="s">
        <v>111</v>
      </c>
      <c r="D6029">
        <v>4</v>
      </c>
      <c r="E6029">
        <v>0</v>
      </c>
      <c r="F6029">
        <v>0</v>
      </c>
      <c r="H6029" t="s">
        <v>103</v>
      </c>
      <c r="I6029">
        <f t="shared" si="285"/>
        <v>0</v>
      </c>
      <c r="J6029">
        <f t="shared" si="286"/>
        <v>0</v>
      </c>
      <c r="L6029" t="str">
        <f t="shared" si="284"/>
        <v>4605CHERBOURG</v>
      </c>
      <c r="M6029" t="s">
        <v>6561</v>
      </c>
    </row>
    <row r="6030" spans="1:13">
      <c r="A6030" t="s">
        <v>6942</v>
      </c>
      <c r="B6030" t="s">
        <v>6946</v>
      </c>
      <c r="C6030" t="s">
        <v>111</v>
      </c>
      <c r="D6030">
        <v>4</v>
      </c>
      <c r="E6030">
        <v>0</v>
      </c>
      <c r="F6030">
        <v>0</v>
      </c>
      <c r="H6030" t="s">
        <v>103</v>
      </c>
      <c r="I6030">
        <f t="shared" si="285"/>
        <v>0</v>
      </c>
      <c r="J6030">
        <f t="shared" si="286"/>
        <v>0</v>
      </c>
      <c r="L6030" t="str">
        <f t="shared" si="284"/>
        <v>4605CLOYNA</v>
      </c>
      <c r="M6030" t="s">
        <v>6561</v>
      </c>
    </row>
    <row r="6031" spans="1:13">
      <c r="A6031" t="s">
        <v>6942</v>
      </c>
      <c r="B6031" t="s">
        <v>6947</v>
      </c>
      <c r="C6031" t="s">
        <v>111</v>
      </c>
      <c r="D6031">
        <v>4</v>
      </c>
      <c r="E6031">
        <v>0</v>
      </c>
      <c r="F6031">
        <v>0</v>
      </c>
      <c r="H6031" t="s">
        <v>103</v>
      </c>
      <c r="I6031">
        <f t="shared" si="285"/>
        <v>0</v>
      </c>
      <c r="J6031">
        <f t="shared" si="286"/>
        <v>0</v>
      </c>
      <c r="L6031" t="str">
        <f t="shared" si="284"/>
        <v>4605COBBS HILL</v>
      </c>
      <c r="M6031" t="s">
        <v>6561</v>
      </c>
    </row>
    <row r="6032" spans="1:13">
      <c r="A6032" t="s">
        <v>6942</v>
      </c>
      <c r="B6032" t="s">
        <v>6948</v>
      </c>
      <c r="C6032" t="s">
        <v>111</v>
      </c>
      <c r="D6032">
        <v>4</v>
      </c>
      <c r="E6032">
        <v>0</v>
      </c>
      <c r="F6032">
        <v>0</v>
      </c>
      <c r="H6032" t="s">
        <v>103</v>
      </c>
      <c r="I6032">
        <f t="shared" si="285"/>
        <v>0</v>
      </c>
      <c r="J6032">
        <f t="shared" si="286"/>
        <v>0</v>
      </c>
      <c r="L6032" t="str">
        <f t="shared" si="284"/>
        <v>4605CROWNTHORPE</v>
      </c>
      <c r="M6032" t="s">
        <v>6561</v>
      </c>
    </row>
    <row r="6033" spans="1:13">
      <c r="A6033" t="s">
        <v>6942</v>
      </c>
      <c r="B6033" t="s">
        <v>6949</v>
      </c>
      <c r="C6033" t="s">
        <v>111</v>
      </c>
      <c r="D6033">
        <v>4</v>
      </c>
      <c r="E6033">
        <v>0</v>
      </c>
      <c r="F6033">
        <v>0</v>
      </c>
      <c r="H6033" t="s">
        <v>103</v>
      </c>
      <c r="I6033">
        <f t="shared" si="285"/>
        <v>0</v>
      </c>
      <c r="J6033">
        <f t="shared" si="286"/>
        <v>0</v>
      </c>
      <c r="L6033" t="str">
        <f t="shared" si="284"/>
        <v>4605GLENROCK</v>
      </c>
      <c r="M6033" t="s">
        <v>6561</v>
      </c>
    </row>
    <row r="6034" spans="1:13">
      <c r="A6034" t="s">
        <v>6942</v>
      </c>
      <c r="B6034" t="s">
        <v>6950</v>
      </c>
      <c r="C6034" t="s">
        <v>111</v>
      </c>
      <c r="D6034">
        <v>4</v>
      </c>
      <c r="E6034">
        <v>0</v>
      </c>
      <c r="F6034">
        <v>0</v>
      </c>
      <c r="H6034" t="s">
        <v>103</v>
      </c>
      <c r="I6034">
        <f t="shared" si="285"/>
        <v>0</v>
      </c>
      <c r="J6034">
        <f t="shared" si="286"/>
        <v>0</v>
      </c>
      <c r="L6034" t="str">
        <f t="shared" si="284"/>
        <v>4605KITOBA</v>
      </c>
      <c r="M6034" t="s">
        <v>6561</v>
      </c>
    </row>
    <row r="6035" spans="1:13">
      <c r="A6035" t="s">
        <v>6942</v>
      </c>
      <c r="B6035" t="s">
        <v>6951</v>
      </c>
      <c r="C6035" t="s">
        <v>111</v>
      </c>
      <c r="D6035">
        <v>4</v>
      </c>
      <c r="E6035">
        <v>0</v>
      </c>
      <c r="F6035">
        <v>0</v>
      </c>
      <c r="H6035" t="s">
        <v>103</v>
      </c>
      <c r="I6035">
        <f t="shared" si="285"/>
        <v>0</v>
      </c>
      <c r="J6035">
        <f t="shared" si="286"/>
        <v>0</v>
      </c>
      <c r="L6035" t="str">
        <f t="shared" si="284"/>
        <v>4605MERLWOOD</v>
      </c>
      <c r="M6035" t="s">
        <v>6561</v>
      </c>
    </row>
    <row r="6036" spans="1:13">
      <c r="A6036" t="s">
        <v>6942</v>
      </c>
      <c r="B6036" t="s">
        <v>6952</v>
      </c>
      <c r="C6036" t="s">
        <v>111</v>
      </c>
      <c r="D6036">
        <v>4</v>
      </c>
      <c r="E6036">
        <v>0</v>
      </c>
      <c r="F6036">
        <v>0</v>
      </c>
      <c r="H6036" t="s">
        <v>103</v>
      </c>
      <c r="I6036">
        <f t="shared" si="285"/>
        <v>0</v>
      </c>
      <c r="J6036">
        <f t="shared" si="286"/>
        <v>0</v>
      </c>
      <c r="L6036" t="str">
        <f t="shared" si="284"/>
        <v>4605MOFFATDALE</v>
      </c>
      <c r="M6036" t="s">
        <v>6561</v>
      </c>
    </row>
    <row r="6037" spans="1:13">
      <c r="A6037" t="s">
        <v>6942</v>
      </c>
      <c r="B6037" t="s">
        <v>6953</v>
      </c>
      <c r="C6037" t="s">
        <v>111</v>
      </c>
      <c r="D6037">
        <v>4</v>
      </c>
      <c r="E6037">
        <v>0</v>
      </c>
      <c r="F6037">
        <v>0</v>
      </c>
      <c r="H6037" t="s">
        <v>103</v>
      </c>
      <c r="I6037">
        <f t="shared" si="285"/>
        <v>0</v>
      </c>
      <c r="J6037">
        <f t="shared" si="286"/>
        <v>0</v>
      </c>
      <c r="L6037" t="str">
        <f t="shared" si="284"/>
        <v>4605MOONDOONER</v>
      </c>
      <c r="M6037" t="s">
        <v>6561</v>
      </c>
    </row>
    <row r="6038" spans="1:13">
      <c r="A6038" t="s">
        <v>6942</v>
      </c>
      <c r="B6038" t="s">
        <v>6954</v>
      </c>
      <c r="C6038" t="s">
        <v>111</v>
      </c>
      <c r="D6038">
        <v>4</v>
      </c>
      <c r="E6038">
        <v>0</v>
      </c>
      <c r="F6038">
        <v>0</v>
      </c>
      <c r="H6038" t="s">
        <v>103</v>
      </c>
      <c r="I6038">
        <f t="shared" si="285"/>
        <v>0</v>
      </c>
      <c r="J6038">
        <f t="shared" si="286"/>
        <v>0</v>
      </c>
      <c r="L6038" t="str">
        <f t="shared" si="284"/>
        <v>4605MURGON</v>
      </c>
      <c r="M6038" t="s">
        <v>6561</v>
      </c>
    </row>
    <row r="6039" spans="1:13">
      <c r="A6039" t="s">
        <v>6942</v>
      </c>
      <c r="B6039" t="s">
        <v>6955</v>
      </c>
      <c r="C6039" t="s">
        <v>111</v>
      </c>
      <c r="D6039">
        <v>4</v>
      </c>
      <c r="E6039">
        <v>0</v>
      </c>
      <c r="F6039">
        <v>0</v>
      </c>
      <c r="H6039" t="s">
        <v>103</v>
      </c>
      <c r="I6039">
        <f t="shared" si="285"/>
        <v>0</v>
      </c>
      <c r="J6039">
        <f t="shared" si="286"/>
        <v>0</v>
      </c>
      <c r="L6039" t="str">
        <f t="shared" si="284"/>
        <v>4605OAKDALE</v>
      </c>
      <c r="M6039" t="s">
        <v>6561</v>
      </c>
    </row>
    <row r="6040" spans="1:13">
      <c r="A6040" t="s">
        <v>6942</v>
      </c>
      <c r="B6040" t="s">
        <v>2490</v>
      </c>
      <c r="C6040" t="s">
        <v>111</v>
      </c>
      <c r="D6040">
        <v>4</v>
      </c>
      <c r="E6040">
        <v>0</v>
      </c>
      <c r="F6040">
        <v>0</v>
      </c>
      <c r="H6040" t="s">
        <v>103</v>
      </c>
      <c r="I6040">
        <f t="shared" si="285"/>
        <v>0</v>
      </c>
      <c r="J6040">
        <f t="shared" si="286"/>
        <v>0</v>
      </c>
      <c r="L6040" t="str">
        <f t="shared" si="284"/>
        <v>4605REDGATE</v>
      </c>
      <c r="M6040" t="s">
        <v>6561</v>
      </c>
    </row>
    <row r="6041" spans="1:13">
      <c r="A6041" t="s">
        <v>6942</v>
      </c>
      <c r="B6041" t="s">
        <v>6956</v>
      </c>
      <c r="C6041" t="s">
        <v>111</v>
      </c>
      <c r="D6041">
        <v>4</v>
      </c>
      <c r="E6041">
        <v>0</v>
      </c>
      <c r="F6041">
        <v>0</v>
      </c>
      <c r="H6041" t="s">
        <v>103</v>
      </c>
      <c r="I6041">
        <f t="shared" si="285"/>
        <v>0</v>
      </c>
      <c r="J6041">
        <f t="shared" si="286"/>
        <v>0</v>
      </c>
      <c r="L6041" t="str">
        <f t="shared" si="284"/>
        <v>4605SILVERLEAF</v>
      </c>
      <c r="M6041" t="s">
        <v>6561</v>
      </c>
    </row>
    <row r="6042" spans="1:13">
      <c r="A6042" t="s">
        <v>6942</v>
      </c>
      <c r="B6042" t="s">
        <v>6957</v>
      </c>
      <c r="C6042" t="s">
        <v>111</v>
      </c>
      <c r="D6042">
        <v>4</v>
      </c>
      <c r="E6042">
        <v>0</v>
      </c>
      <c r="F6042">
        <v>0</v>
      </c>
      <c r="H6042" t="s">
        <v>103</v>
      </c>
      <c r="I6042">
        <f t="shared" si="285"/>
        <v>0</v>
      </c>
      <c r="J6042">
        <f t="shared" si="286"/>
        <v>0</v>
      </c>
      <c r="L6042" t="str">
        <f t="shared" si="284"/>
        <v>4605SUNNY NOOK</v>
      </c>
      <c r="M6042" t="s">
        <v>6561</v>
      </c>
    </row>
    <row r="6043" spans="1:13">
      <c r="A6043" t="s">
        <v>6942</v>
      </c>
      <c r="B6043" t="s">
        <v>6526</v>
      </c>
      <c r="C6043" t="s">
        <v>111</v>
      </c>
      <c r="D6043">
        <v>4</v>
      </c>
      <c r="E6043">
        <v>0</v>
      </c>
      <c r="F6043">
        <v>0</v>
      </c>
      <c r="H6043" t="s">
        <v>103</v>
      </c>
      <c r="I6043">
        <f t="shared" si="285"/>
        <v>0</v>
      </c>
      <c r="J6043">
        <f t="shared" si="286"/>
        <v>0</v>
      </c>
      <c r="L6043" t="str">
        <f t="shared" si="284"/>
        <v>4605TABLELANDS</v>
      </c>
      <c r="M6043" t="s">
        <v>6561</v>
      </c>
    </row>
    <row r="6044" spans="1:13">
      <c r="A6044" t="s">
        <v>6942</v>
      </c>
      <c r="B6044" t="s">
        <v>6958</v>
      </c>
      <c r="C6044" t="s">
        <v>111</v>
      </c>
      <c r="D6044">
        <v>4</v>
      </c>
      <c r="E6044">
        <v>0</v>
      </c>
      <c r="F6044">
        <v>0</v>
      </c>
      <c r="H6044" t="s">
        <v>103</v>
      </c>
      <c r="I6044">
        <f t="shared" si="285"/>
        <v>0</v>
      </c>
      <c r="J6044">
        <f t="shared" si="286"/>
        <v>0</v>
      </c>
      <c r="L6044" t="str">
        <f t="shared" si="284"/>
        <v>4605WARNUNG</v>
      </c>
      <c r="M6044" t="s">
        <v>6561</v>
      </c>
    </row>
    <row r="6045" spans="1:13">
      <c r="A6045" t="s">
        <v>6942</v>
      </c>
      <c r="B6045" t="s">
        <v>6959</v>
      </c>
      <c r="C6045" t="s">
        <v>111</v>
      </c>
      <c r="D6045">
        <v>4</v>
      </c>
      <c r="E6045">
        <v>0</v>
      </c>
      <c r="F6045">
        <v>0</v>
      </c>
      <c r="H6045" t="s">
        <v>103</v>
      </c>
      <c r="I6045">
        <f t="shared" si="285"/>
        <v>0</v>
      </c>
      <c r="J6045">
        <f t="shared" si="286"/>
        <v>0</v>
      </c>
      <c r="L6045" t="str">
        <f t="shared" si="284"/>
        <v>4605WINDERA</v>
      </c>
      <c r="M6045" t="s">
        <v>6561</v>
      </c>
    </row>
    <row r="6046" spans="1:13">
      <c r="A6046" t="s">
        <v>6942</v>
      </c>
      <c r="B6046" t="s">
        <v>6960</v>
      </c>
      <c r="C6046" t="s">
        <v>111</v>
      </c>
      <c r="D6046">
        <v>4</v>
      </c>
      <c r="E6046">
        <v>0</v>
      </c>
      <c r="F6046">
        <v>0</v>
      </c>
      <c r="H6046" t="s">
        <v>103</v>
      </c>
      <c r="I6046">
        <f t="shared" si="285"/>
        <v>0</v>
      </c>
      <c r="J6046">
        <f t="shared" si="286"/>
        <v>0</v>
      </c>
      <c r="L6046" t="str">
        <f t="shared" si="284"/>
        <v>4605WOOROONDEN</v>
      </c>
      <c r="M6046" t="s">
        <v>6561</v>
      </c>
    </row>
    <row r="6047" spans="1:13">
      <c r="A6047" t="s">
        <v>6961</v>
      </c>
      <c r="B6047" t="s">
        <v>6962</v>
      </c>
      <c r="C6047" t="s">
        <v>111</v>
      </c>
      <c r="D6047">
        <v>4</v>
      </c>
      <c r="E6047">
        <v>0</v>
      </c>
      <c r="F6047">
        <v>0</v>
      </c>
      <c r="H6047" t="s">
        <v>103</v>
      </c>
      <c r="I6047">
        <f t="shared" si="285"/>
        <v>0</v>
      </c>
      <c r="J6047">
        <f t="shared" si="286"/>
        <v>0</v>
      </c>
      <c r="L6047" t="str">
        <f t="shared" si="284"/>
        <v>4601BARAMBAH</v>
      </c>
      <c r="M6047" t="s">
        <v>6561</v>
      </c>
    </row>
    <row r="6048" spans="1:13">
      <c r="A6048" t="s">
        <v>6961</v>
      </c>
      <c r="B6048" t="s">
        <v>6963</v>
      </c>
      <c r="C6048" t="s">
        <v>111</v>
      </c>
      <c r="D6048">
        <v>4</v>
      </c>
      <c r="E6048">
        <v>0</v>
      </c>
      <c r="F6048">
        <v>0</v>
      </c>
      <c r="H6048" t="s">
        <v>103</v>
      </c>
      <c r="I6048">
        <f t="shared" si="285"/>
        <v>0</v>
      </c>
      <c r="J6048">
        <f t="shared" si="286"/>
        <v>0</v>
      </c>
      <c r="L6048" t="str">
        <f t="shared" si="284"/>
        <v>4601BOONARA</v>
      </c>
      <c r="M6048" t="s">
        <v>6561</v>
      </c>
    </row>
    <row r="6049" spans="1:13">
      <c r="A6049" t="s">
        <v>6961</v>
      </c>
      <c r="B6049" t="s">
        <v>6964</v>
      </c>
      <c r="C6049" t="s">
        <v>111</v>
      </c>
      <c r="D6049">
        <v>4</v>
      </c>
      <c r="E6049">
        <v>0</v>
      </c>
      <c r="F6049">
        <v>0</v>
      </c>
      <c r="H6049" t="s">
        <v>103</v>
      </c>
      <c r="I6049">
        <f t="shared" si="285"/>
        <v>0</v>
      </c>
      <c r="J6049">
        <f t="shared" si="286"/>
        <v>0</v>
      </c>
      <c r="L6049" t="str">
        <f t="shared" si="284"/>
        <v>4601BOOUBYJAN</v>
      </c>
      <c r="M6049" t="s">
        <v>6561</v>
      </c>
    </row>
    <row r="6050" spans="1:13">
      <c r="A6050" t="s">
        <v>6961</v>
      </c>
      <c r="B6050" t="s">
        <v>6965</v>
      </c>
      <c r="C6050" t="s">
        <v>111</v>
      </c>
      <c r="D6050">
        <v>4</v>
      </c>
      <c r="E6050">
        <v>0</v>
      </c>
      <c r="F6050">
        <v>0</v>
      </c>
      <c r="H6050" t="s">
        <v>103</v>
      </c>
      <c r="I6050">
        <f t="shared" si="285"/>
        <v>0</v>
      </c>
      <c r="J6050">
        <f t="shared" si="286"/>
        <v>0</v>
      </c>
      <c r="L6050" t="str">
        <f t="shared" si="284"/>
        <v>4601GOOMERI</v>
      </c>
      <c r="M6050" t="s">
        <v>6561</v>
      </c>
    </row>
    <row r="6051" spans="1:13">
      <c r="A6051" t="s">
        <v>6961</v>
      </c>
      <c r="B6051" t="s">
        <v>6966</v>
      </c>
      <c r="C6051" t="s">
        <v>111</v>
      </c>
      <c r="D6051">
        <v>4</v>
      </c>
      <c r="E6051">
        <v>0</v>
      </c>
      <c r="F6051">
        <v>0</v>
      </c>
      <c r="H6051" t="s">
        <v>103</v>
      </c>
      <c r="I6051">
        <f t="shared" si="285"/>
        <v>0</v>
      </c>
      <c r="J6051">
        <f t="shared" si="286"/>
        <v>0</v>
      </c>
      <c r="L6051" t="str">
        <f t="shared" si="284"/>
        <v>4601GOOMERIBONG</v>
      </c>
      <c r="M6051" t="s">
        <v>6561</v>
      </c>
    </row>
    <row r="6052" spans="1:13">
      <c r="A6052" t="s">
        <v>6961</v>
      </c>
      <c r="B6052" t="s">
        <v>6967</v>
      </c>
      <c r="C6052" t="s">
        <v>111</v>
      </c>
      <c r="D6052">
        <v>4</v>
      </c>
      <c r="E6052">
        <v>0</v>
      </c>
      <c r="F6052">
        <v>0</v>
      </c>
      <c r="H6052" t="s">
        <v>103</v>
      </c>
      <c r="I6052">
        <f t="shared" si="285"/>
        <v>0</v>
      </c>
      <c r="J6052">
        <f t="shared" si="286"/>
        <v>0</v>
      </c>
      <c r="L6052" t="str">
        <f t="shared" si="284"/>
        <v>4601KINBOMBI</v>
      </c>
      <c r="M6052" t="s">
        <v>6561</v>
      </c>
    </row>
    <row r="6053" spans="1:13">
      <c r="A6053" t="s">
        <v>6961</v>
      </c>
      <c r="B6053" t="s">
        <v>6968</v>
      </c>
      <c r="C6053" t="s">
        <v>111</v>
      </c>
      <c r="D6053">
        <v>4</v>
      </c>
      <c r="E6053">
        <v>0</v>
      </c>
      <c r="F6053">
        <v>0</v>
      </c>
      <c r="H6053" t="s">
        <v>103</v>
      </c>
      <c r="I6053">
        <f t="shared" si="285"/>
        <v>0</v>
      </c>
      <c r="J6053">
        <f t="shared" si="286"/>
        <v>0</v>
      </c>
      <c r="L6053" t="str">
        <f t="shared" si="284"/>
        <v>4601MANUMBAR</v>
      </c>
      <c r="M6053" t="s">
        <v>6561</v>
      </c>
    </row>
    <row r="6054" spans="1:13">
      <c r="A6054" t="s">
        <v>6961</v>
      </c>
      <c r="B6054" t="s">
        <v>6969</v>
      </c>
      <c r="C6054" t="s">
        <v>111</v>
      </c>
      <c r="D6054">
        <v>4</v>
      </c>
      <c r="E6054">
        <v>0</v>
      </c>
      <c r="F6054">
        <v>0</v>
      </c>
      <c r="H6054" t="s">
        <v>103</v>
      </c>
      <c r="I6054">
        <f t="shared" si="285"/>
        <v>0</v>
      </c>
      <c r="J6054">
        <f t="shared" si="286"/>
        <v>0</v>
      </c>
      <c r="L6054" t="str">
        <f t="shared" si="284"/>
        <v>4601MANYUNG</v>
      </c>
      <c r="M6054" t="s">
        <v>6561</v>
      </c>
    </row>
    <row r="6055" spans="1:13">
      <c r="A6055" t="s">
        <v>6961</v>
      </c>
      <c r="B6055" t="s">
        <v>6970</v>
      </c>
      <c r="C6055" t="s">
        <v>111</v>
      </c>
      <c r="D6055">
        <v>4</v>
      </c>
      <c r="E6055">
        <v>0</v>
      </c>
      <c r="F6055">
        <v>0</v>
      </c>
      <c r="H6055" t="s">
        <v>103</v>
      </c>
      <c r="I6055">
        <f t="shared" si="285"/>
        <v>0</v>
      </c>
      <c r="J6055">
        <f t="shared" si="286"/>
        <v>0</v>
      </c>
      <c r="L6055" t="str">
        <f t="shared" si="284"/>
        <v>4601TANSEY</v>
      </c>
      <c r="M6055" t="s">
        <v>6561</v>
      </c>
    </row>
    <row r="6056" spans="1:13">
      <c r="A6056" t="s">
        <v>6961</v>
      </c>
      <c r="B6056" t="s">
        <v>6971</v>
      </c>
      <c r="C6056" t="s">
        <v>111</v>
      </c>
      <c r="D6056">
        <v>4</v>
      </c>
      <c r="E6056">
        <v>0</v>
      </c>
      <c r="F6056">
        <v>0</v>
      </c>
      <c r="H6056" t="s">
        <v>103</v>
      </c>
      <c r="I6056">
        <f t="shared" si="285"/>
        <v>0</v>
      </c>
      <c r="J6056">
        <f t="shared" si="286"/>
        <v>0</v>
      </c>
      <c r="L6056" t="str">
        <f t="shared" si="284"/>
        <v>4601WRATTENS FOREST</v>
      </c>
      <c r="M6056" t="s">
        <v>6561</v>
      </c>
    </row>
    <row r="6057" spans="1:13">
      <c r="A6057" t="s">
        <v>6972</v>
      </c>
      <c r="B6057" t="s">
        <v>6973</v>
      </c>
      <c r="C6057" t="s">
        <v>111</v>
      </c>
      <c r="D6057">
        <v>4</v>
      </c>
      <c r="E6057">
        <v>0</v>
      </c>
      <c r="F6057">
        <v>0</v>
      </c>
      <c r="H6057" t="s">
        <v>103</v>
      </c>
      <c r="I6057">
        <f t="shared" si="285"/>
        <v>0</v>
      </c>
      <c r="J6057">
        <f t="shared" si="286"/>
        <v>0</v>
      </c>
      <c r="L6057" t="str">
        <f t="shared" si="284"/>
        <v>4600BLACK SNAKE</v>
      </c>
      <c r="M6057" t="s">
        <v>6561</v>
      </c>
    </row>
    <row r="6058" spans="1:13">
      <c r="A6058" t="s">
        <v>6972</v>
      </c>
      <c r="B6058" t="s">
        <v>6974</v>
      </c>
      <c r="C6058" t="s">
        <v>111</v>
      </c>
      <c r="D6058">
        <v>4</v>
      </c>
      <c r="E6058">
        <v>0</v>
      </c>
      <c r="F6058">
        <v>0</v>
      </c>
      <c r="H6058" t="s">
        <v>103</v>
      </c>
      <c r="I6058">
        <f t="shared" si="285"/>
        <v>0</v>
      </c>
      <c r="J6058">
        <f t="shared" si="286"/>
        <v>0</v>
      </c>
      <c r="L6058" t="str">
        <f t="shared" si="284"/>
        <v>4600CINNABAR</v>
      </c>
      <c r="M6058" t="s">
        <v>6561</v>
      </c>
    </row>
    <row r="6059" spans="1:13">
      <c r="A6059" t="s">
        <v>6972</v>
      </c>
      <c r="B6059" t="s">
        <v>6975</v>
      </c>
      <c r="C6059" t="s">
        <v>111</v>
      </c>
      <c r="D6059">
        <v>4</v>
      </c>
      <c r="E6059">
        <v>0</v>
      </c>
      <c r="F6059">
        <v>0</v>
      </c>
      <c r="H6059" t="s">
        <v>103</v>
      </c>
      <c r="I6059">
        <f t="shared" si="285"/>
        <v>0</v>
      </c>
      <c r="J6059">
        <f t="shared" si="286"/>
        <v>0</v>
      </c>
      <c r="L6059" t="str">
        <f t="shared" si="284"/>
        <v>4600KILKIVAN</v>
      </c>
      <c r="M6059" t="s">
        <v>6561</v>
      </c>
    </row>
    <row r="6060" spans="1:13">
      <c r="A6060" t="s">
        <v>6972</v>
      </c>
      <c r="B6060" t="s">
        <v>6976</v>
      </c>
      <c r="C6060" t="s">
        <v>111</v>
      </c>
      <c r="D6060">
        <v>4</v>
      </c>
      <c r="E6060">
        <v>0</v>
      </c>
      <c r="F6060">
        <v>0</v>
      </c>
      <c r="H6060" t="s">
        <v>103</v>
      </c>
      <c r="I6060">
        <f t="shared" si="285"/>
        <v>0</v>
      </c>
      <c r="J6060">
        <f t="shared" si="286"/>
        <v>0</v>
      </c>
      <c r="L6060" t="str">
        <f t="shared" si="284"/>
        <v>4600MUDLO</v>
      </c>
      <c r="M6060" t="s">
        <v>6561</v>
      </c>
    </row>
    <row r="6061" spans="1:13">
      <c r="A6061" t="s">
        <v>6972</v>
      </c>
      <c r="B6061" t="s">
        <v>6977</v>
      </c>
      <c r="C6061" t="s">
        <v>111</v>
      </c>
      <c r="D6061">
        <v>4</v>
      </c>
      <c r="E6061">
        <v>0</v>
      </c>
      <c r="F6061">
        <v>0</v>
      </c>
      <c r="H6061" t="s">
        <v>103</v>
      </c>
      <c r="I6061">
        <f t="shared" si="285"/>
        <v>0</v>
      </c>
      <c r="J6061">
        <f t="shared" si="286"/>
        <v>0</v>
      </c>
      <c r="L6061" t="str">
        <f t="shared" si="284"/>
        <v>4600OAKVIEW</v>
      </c>
      <c r="M6061" t="s">
        <v>6561</v>
      </c>
    </row>
    <row r="6062" spans="1:13">
      <c r="A6062" t="s">
        <v>6978</v>
      </c>
      <c r="B6062" t="s">
        <v>6979</v>
      </c>
      <c r="C6062" t="s">
        <v>111</v>
      </c>
      <c r="D6062">
        <v>5</v>
      </c>
      <c r="E6062">
        <v>0</v>
      </c>
      <c r="F6062">
        <v>0</v>
      </c>
      <c r="H6062" t="s">
        <v>103</v>
      </c>
      <c r="I6062">
        <f t="shared" si="285"/>
        <v>0</v>
      </c>
      <c r="J6062">
        <f t="shared" si="286"/>
        <v>0</v>
      </c>
      <c r="L6062" t="str">
        <f t="shared" si="284"/>
        <v>4581EURONG</v>
      </c>
      <c r="M6062" t="s">
        <v>6561</v>
      </c>
    </row>
    <row r="6063" spans="1:13">
      <c r="A6063" t="s">
        <v>6978</v>
      </c>
      <c r="B6063" t="s">
        <v>6980</v>
      </c>
      <c r="C6063" t="s">
        <v>111</v>
      </c>
      <c r="D6063">
        <v>4</v>
      </c>
      <c r="E6063">
        <v>0</v>
      </c>
      <c r="F6063">
        <v>0</v>
      </c>
      <c r="H6063" t="s">
        <v>103</v>
      </c>
      <c r="I6063">
        <f t="shared" si="285"/>
        <v>0</v>
      </c>
      <c r="J6063">
        <f t="shared" si="286"/>
        <v>0</v>
      </c>
      <c r="L6063" t="str">
        <f t="shared" si="284"/>
        <v>4581INSKIP</v>
      </c>
      <c r="M6063" t="s">
        <v>6561</v>
      </c>
    </row>
    <row r="6064" spans="1:13">
      <c r="A6064" t="s">
        <v>6978</v>
      </c>
      <c r="B6064" t="s">
        <v>6981</v>
      </c>
      <c r="C6064" t="s">
        <v>111</v>
      </c>
      <c r="D6064">
        <v>5</v>
      </c>
      <c r="E6064">
        <v>0</v>
      </c>
      <c r="F6064">
        <v>0</v>
      </c>
      <c r="H6064" t="s">
        <v>103</v>
      </c>
      <c r="I6064">
        <f t="shared" si="285"/>
        <v>0</v>
      </c>
      <c r="J6064">
        <f t="shared" si="286"/>
        <v>0</v>
      </c>
      <c r="L6064" t="str">
        <f t="shared" si="284"/>
        <v>4581ORCHID BEACH</v>
      </c>
      <c r="M6064" t="s">
        <v>6561</v>
      </c>
    </row>
    <row r="6065" spans="1:14">
      <c r="A6065" t="s">
        <v>6978</v>
      </c>
      <c r="B6065" t="s">
        <v>6982</v>
      </c>
      <c r="C6065" t="s">
        <v>111</v>
      </c>
      <c r="D6065">
        <v>4</v>
      </c>
      <c r="E6065">
        <v>0</v>
      </c>
      <c r="F6065">
        <v>0</v>
      </c>
      <c r="H6065" t="s">
        <v>103</v>
      </c>
      <c r="I6065">
        <f t="shared" si="285"/>
        <v>0</v>
      </c>
      <c r="J6065">
        <f t="shared" si="286"/>
        <v>0</v>
      </c>
      <c r="L6065" t="str">
        <f t="shared" si="284"/>
        <v>4581RAINBOW BEACH</v>
      </c>
      <c r="M6065" t="s">
        <v>6561</v>
      </c>
    </row>
    <row r="6066" spans="1:14">
      <c r="A6066" t="s">
        <v>6983</v>
      </c>
      <c r="B6066" t="s">
        <v>6984</v>
      </c>
      <c r="C6066" t="s">
        <v>111</v>
      </c>
      <c r="D6066">
        <v>4</v>
      </c>
      <c r="E6066">
        <v>0</v>
      </c>
      <c r="F6066">
        <v>0</v>
      </c>
      <c r="H6066" t="s">
        <v>103</v>
      </c>
      <c r="I6066">
        <f t="shared" si="285"/>
        <v>0</v>
      </c>
      <c r="J6066">
        <f t="shared" si="286"/>
        <v>0</v>
      </c>
      <c r="L6066" t="str">
        <f t="shared" si="284"/>
        <v>4580COOLOOLA</v>
      </c>
      <c r="M6066" t="s">
        <v>6561</v>
      </c>
    </row>
    <row r="6067" spans="1:14">
      <c r="A6067" t="s">
        <v>6983</v>
      </c>
      <c r="B6067" t="s">
        <v>6985</v>
      </c>
      <c r="C6067" t="s">
        <v>111</v>
      </c>
      <c r="D6067">
        <v>4</v>
      </c>
      <c r="E6067">
        <v>0</v>
      </c>
      <c r="F6067">
        <v>0</v>
      </c>
      <c r="H6067" t="s">
        <v>103</v>
      </c>
      <c r="I6067">
        <f t="shared" si="285"/>
        <v>0</v>
      </c>
      <c r="J6067">
        <f t="shared" si="286"/>
        <v>0</v>
      </c>
      <c r="L6067" t="str">
        <f t="shared" si="284"/>
        <v>4580COOLOOLA COVE</v>
      </c>
      <c r="M6067" t="s">
        <v>6561</v>
      </c>
    </row>
    <row r="6068" spans="1:14">
      <c r="A6068" t="s">
        <v>6983</v>
      </c>
      <c r="B6068" t="s">
        <v>6986</v>
      </c>
      <c r="C6068" t="s">
        <v>111</v>
      </c>
      <c r="D6068">
        <v>4</v>
      </c>
      <c r="E6068">
        <v>0</v>
      </c>
      <c r="F6068">
        <v>0</v>
      </c>
      <c r="H6068" t="s">
        <v>103</v>
      </c>
      <c r="I6068">
        <f t="shared" si="285"/>
        <v>0</v>
      </c>
      <c r="J6068">
        <f t="shared" si="286"/>
        <v>0</v>
      </c>
      <c r="L6068" t="str">
        <f t="shared" si="284"/>
        <v>4580TIN CAN BAY</v>
      </c>
      <c r="M6068" t="s">
        <v>6561</v>
      </c>
    </row>
    <row r="6069" spans="1:14">
      <c r="A6069" t="s">
        <v>6987</v>
      </c>
      <c r="B6069" t="s">
        <v>6988</v>
      </c>
      <c r="C6069" t="s">
        <v>111</v>
      </c>
      <c r="D6069">
        <v>1</v>
      </c>
      <c r="E6069">
        <v>0</v>
      </c>
      <c r="F6069">
        <v>2</v>
      </c>
      <c r="H6069" t="s">
        <v>103</v>
      </c>
      <c r="I6069">
        <f t="shared" si="285"/>
        <v>0</v>
      </c>
      <c r="J6069">
        <f t="shared" si="286"/>
        <v>0</v>
      </c>
      <c r="L6069" t="str">
        <f t="shared" si="284"/>
        <v>4575BIRTINYA</v>
      </c>
      <c r="M6069" t="s">
        <v>6989</v>
      </c>
      <c r="N6069" t="s">
        <v>732</v>
      </c>
    </row>
    <row r="6070" spans="1:14">
      <c r="A6070" t="s">
        <v>6987</v>
      </c>
      <c r="B6070" t="s">
        <v>6990</v>
      </c>
      <c r="C6070" t="s">
        <v>111</v>
      </c>
      <c r="D6070">
        <v>1</v>
      </c>
      <c r="E6070">
        <v>0</v>
      </c>
      <c r="F6070">
        <v>2</v>
      </c>
      <c r="H6070" t="s">
        <v>103</v>
      </c>
      <c r="I6070">
        <f t="shared" si="285"/>
        <v>0</v>
      </c>
      <c r="J6070">
        <f t="shared" si="286"/>
        <v>0</v>
      </c>
      <c r="L6070" t="str">
        <f t="shared" si="284"/>
        <v>4575BOKARINA</v>
      </c>
      <c r="M6070" t="s">
        <v>6989</v>
      </c>
      <c r="N6070" t="s">
        <v>732</v>
      </c>
    </row>
    <row r="6071" spans="1:14">
      <c r="A6071" t="s">
        <v>6987</v>
      </c>
      <c r="B6071" t="s">
        <v>6991</v>
      </c>
      <c r="C6071" t="s">
        <v>111</v>
      </c>
      <c r="D6071">
        <v>1</v>
      </c>
      <c r="E6071">
        <v>0</v>
      </c>
      <c r="F6071">
        <v>2</v>
      </c>
      <c r="H6071" t="s">
        <v>103</v>
      </c>
      <c r="I6071">
        <f t="shared" si="285"/>
        <v>0</v>
      </c>
      <c r="J6071">
        <f t="shared" si="286"/>
        <v>0</v>
      </c>
      <c r="L6071" t="str">
        <f t="shared" si="284"/>
        <v>4575BUDDINA</v>
      </c>
      <c r="M6071" t="s">
        <v>6989</v>
      </c>
      <c r="N6071" t="s">
        <v>732</v>
      </c>
    </row>
    <row r="6072" spans="1:14">
      <c r="A6072" t="s">
        <v>6987</v>
      </c>
      <c r="B6072" t="s">
        <v>6992</v>
      </c>
      <c r="C6072" t="s">
        <v>111</v>
      </c>
      <c r="D6072">
        <v>1</v>
      </c>
      <c r="E6072">
        <v>0</v>
      </c>
      <c r="F6072">
        <v>2</v>
      </c>
      <c r="H6072" t="s">
        <v>103</v>
      </c>
      <c r="I6072">
        <f t="shared" si="285"/>
        <v>0</v>
      </c>
      <c r="J6072">
        <f t="shared" si="286"/>
        <v>0</v>
      </c>
      <c r="L6072" t="str">
        <f t="shared" si="284"/>
        <v>4575MINYAMA</v>
      </c>
      <c r="M6072" t="s">
        <v>6989</v>
      </c>
      <c r="N6072" t="s">
        <v>732</v>
      </c>
    </row>
    <row r="6073" spans="1:14">
      <c r="A6073" t="s">
        <v>6987</v>
      </c>
      <c r="B6073" t="s">
        <v>6993</v>
      </c>
      <c r="C6073" t="s">
        <v>111</v>
      </c>
      <c r="D6073">
        <v>1</v>
      </c>
      <c r="E6073">
        <v>0</v>
      </c>
      <c r="F6073">
        <v>2</v>
      </c>
      <c r="H6073" t="s">
        <v>103</v>
      </c>
      <c r="I6073">
        <f t="shared" si="285"/>
        <v>0</v>
      </c>
      <c r="J6073">
        <f t="shared" si="286"/>
        <v>0</v>
      </c>
      <c r="L6073" t="str">
        <f t="shared" si="284"/>
        <v>4575PARREARRA</v>
      </c>
      <c r="M6073" t="s">
        <v>6989</v>
      </c>
      <c r="N6073" t="s">
        <v>732</v>
      </c>
    </row>
    <row r="6074" spans="1:14">
      <c r="A6074" t="s">
        <v>6987</v>
      </c>
      <c r="B6074" t="s">
        <v>6994</v>
      </c>
      <c r="C6074" t="s">
        <v>111</v>
      </c>
      <c r="D6074">
        <v>1</v>
      </c>
      <c r="E6074">
        <v>0</v>
      </c>
      <c r="F6074">
        <v>2</v>
      </c>
      <c r="H6074" t="s">
        <v>103</v>
      </c>
      <c r="I6074">
        <f t="shared" si="285"/>
        <v>0</v>
      </c>
      <c r="J6074">
        <f t="shared" si="286"/>
        <v>0</v>
      </c>
      <c r="L6074" t="str">
        <f t="shared" si="284"/>
        <v>4575WARANA</v>
      </c>
      <c r="M6074" t="s">
        <v>6989</v>
      </c>
      <c r="N6074" t="s">
        <v>732</v>
      </c>
    </row>
    <row r="6075" spans="1:14">
      <c r="A6075" t="s">
        <v>6987</v>
      </c>
      <c r="B6075" t="s">
        <v>6995</v>
      </c>
      <c r="C6075" t="s">
        <v>111</v>
      </c>
      <c r="D6075">
        <v>1</v>
      </c>
      <c r="E6075">
        <v>0</v>
      </c>
      <c r="F6075">
        <v>2</v>
      </c>
      <c r="H6075" t="s">
        <v>103</v>
      </c>
      <c r="I6075">
        <f t="shared" si="285"/>
        <v>0</v>
      </c>
      <c r="J6075">
        <f t="shared" si="286"/>
        <v>0</v>
      </c>
      <c r="L6075" t="str">
        <f t="shared" si="284"/>
        <v>4575WURTULLA</v>
      </c>
      <c r="M6075" t="s">
        <v>6989</v>
      </c>
      <c r="N6075" t="s">
        <v>732</v>
      </c>
    </row>
    <row r="6076" spans="1:14">
      <c r="A6076" t="s">
        <v>6996</v>
      </c>
      <c r="B6076" t="s">
        <v>6997</v>
      </c>
      <c r="C6076" t="s">
        <v>111</v>
      </c>
      <c r="D6076">
        <v>4</v>
      </c>
      <c r="E6076">
        <v>0</v>
      </c>
      <c r="F6076">
        <v>0</v>
      </c>
      <c r="H6076" t="s">
        <v>103</v>
      </c>
      <c r="I6076">
        <f t="shared" si="285"/>
        <v>0</v>
      </c>
      <c r="J6076">
        <f t="shared" si="286"/>
        <v>0</v>
      </c>
      <c r="L6076" t="str">
        <f t="shared" si="284"/>
        <v>4574COOLABINE</v>
      </c>
      <c r="M6076" t="s">
        <v>6989</v>
      </c>
    </row>
    <row r="6077" spans="1:14">
      <c r="A6077" t="s">
        <v>6996</v>
      </c>
      <c r="B6077" t="s">
        <v>6998</v>
      </c>
      <c r="C6077" t="s">
        <v>111</v>
      </c>
      <c r="D6077">
        <v>4</v>
      </c>
      <c r="E6077">
        <v>0</v>
      </c>
      <c r="F6077">
        <v>0</v>
      </c>
      <c r="H6077" t="s">
        <v>103</v>
      </c>
      <c r="I6077">
        <f t="shared" si="285"/>
        <v>0</v>
      </c>
      <c r="J6077">
        <f t="shared" si="286"/>
        <v>0</v>
      </c>
      <c r="L6077" t="str">
        <f t="shared" si="284"/>
        <v>4574GHEERULLA</v>
      </c>
      <c r="M6077" t="s">
        <v>6989</v>
      </c>
    </row>
    <row r="6078" spans="1:14">
      <c r="A6078" t="s">
        <v>6996</v>
      </c>
      <c r="B6078" t="s">
        <v>6999</v>
      </c>
      <c r="C6078" t="s">
        <v>111</v>
      </c>
      <c r="D6078">
        <v>4</v>
      </c>
      <c r="E6078">
        <v>0</v>
      </c>
      <c r="F6078">
        <v>0</v>
      </c>
      <c r="H6078" t="s">
        <v>103</v>
      </c>
      <c r="I6078">
        <f t="shared" si="285"/>
        <v>0</v>
      </c>
      <c r="J6078">
        <f t="shared" si="286"/>
        <v>0</v>
      </c>
      <c r="L6078" t="str">
        <f t="shared" si="284"/>
        <v>4574KENILWORTH</v>
      </c>
      <c r="M6078" t="s">
        <v>6989</v>
      </c>
    </row>
    <row r="6079" spans="1:14">
      <c r="A6079" t="s">
        <v>6996</v>
      </c>
      <c r="B6079" t="s">
        <v>7000</v>
      </c>
      <c r="C6079" t="s">
        <v>111</v>
      </c>
      <c r="D6079">
        <v>4</v>
      </c>
      <c r="E6079">
        <v>0</v>
      </c>
      <c r="F6079">
        <v>0</v>
      </c>
      <c r="H6079" t="s">
        <v>103</v>
      </c>
      <c r="I6079">
        <f t="shared" si="285"/>
        <v>0</v>
      </c>
      <c r="J6079">
        <f t="shared" si="286"/>
        <v>0</v>
      </c>
      <c r="L6079" t="str">
        <f t="shared" si="284"/>
        <v>4574KIDAMAN CREEK</v>
      </c>
      <c r="M6079" t="s">
        <v>6989</v>
      </c>
    </row>
    <row r="6080" spans="1:14">
      <c r="A6080" t="s">
        <v>6996</v>
      </c>
      <c r="B6080" t="s">
        <v>7001</v>
      </c>
      <c r="C6080" t="s">
        <v>111</v>
      </c>
      <c r="D6080">
        <v>4</v>
      </c>
      <c r="E6080">
        <v>0</v>
      </c>
      <c r="F6080">
        <v>0</v>
      </c>
      <c r="H6080" t="s">
        <v>103</v>
      </c>
      <c r="I6080">
        <f t="shared" si="285"/>
        <v>0</v>
      </c>
      <c r="J6080">
        <f t="shared" si="286"/>
        <v>0</v>
      </c>
      <c r="L6080" t="str">
        <f t="shared" si="284"/>
        <v>4574MOY POCKET</v>
      </c>
      <c r="M6080" t="s">
        <v>6989</v>
      </c>
    </row>
    <row r="6081" spans="1:14">
      <c r="A6081" t="s">
        <v>6996</v>
      </c>
      <c r="B6081" t="s">
        <v>7002</v>
      </c>
      <c r="C6081" t="s">
        <v>111</v>
      </c>
      <c r="D6081">
        <v>4</v>
      </c>
      <c r="E6081">
        <v>0</v>
      </c>
      <c r="F6081">
        <v>0</v>
      </c>
      <c r="H6081" t="s">
        <v>103</v>
      </c>
      <c r="I6081">
        <f t="shared" si="285"/>
        <v>0</v>
      </c>
      <c r="J6081">
        <f t="shared" si="286"/>
        <v>0</v>
      </c>
      <c r="L6081" t="str">
        <f t="shared" si="284"/>
        <v>4574OBI OBI</v>
      </c>
      <c r="M6081" t="s">
        <v>6989</v>
      </c>
    </row>
    <row r="6082" spans="1:14">
      <c r="A6082" t="s">
        <v>7003</v>
      </c>
      <c r="B6082" t="s">
        <v>7004</v>
      </c>
      <c r="C6082" t="s">
        <v>111</v>
      </c>
      <c r="D6082">
        <v>1</v>
      </c>
      <c r="E6082">
        <v>0</v>
      </c>
      <c r="F6082">
        <v>2</v>
      </c>
      <c r="H6082" t="s">
        <v>103</v>
      </c>
      <c r="I6082">
        <f t="shared" si="285"/>
        <v>0</v>
      </c>
      <c r="J6082">
        <f t="shared" si="286"/>
        <v>0</v>
      </c>
      <c r="L6082" t="str">
        <f t="shared" ref="L6082:L6145" si="287">CONCATENATE(A6082,B6082)</f>
        <v>4573COOLUM BEACH</v>
      </c>
      <c r="M6082" t="s">
        <v>6989</v>
      </c>
      <c r="N6082" t="s">
        <v>732</v>
      </c>
    </row>
    <row r="6083" spans="1:14">
      <c r="A6083" t="s">
        <v>7003</v>
      </c>
      <c r="B6083" t="s">
        <v>7005</v>
      </c>
      <c r="C6083" t="s">
        <v>111</v>
      </c>
      <c r="D6083">
        <v>1</v>
      </c>
      <c r="E6083">
        <v>0</v>
      </c>
      <c r="F6083">
        <v>2</v>
      </c>
      <c r="H6083" t="s">
        <v>103</v>
      </c>
      <c r="I6083">
        <f t="shared" si="285"/>
        <v>0</v>
      </c>
      <c r="J6083">
        <f t="shared" si="286"/>
        <v>0</v>
      </c>
      <c r="L6083" t="str">
        <f t="shared" si="287"/>
        <v>4573MARCUS BEACH</v>
      </c>
      <c r="M6083" t="s">
        <v>6989</v>
      </c>
      <c r="N6083" t="s">
        <v>732</v>
      </c>
    </row>
    <row r="6084" spans="1:14">
      <c r="A6084" t="s">
        <v>7003</v>
      </c>
      <c r="B6084" t="s">
        <v>7006</v>
      </c>
      <c r="C6084" t="s">
        <v>111</v>
      </c>
      <c r="D6084">
        <v>1</v>
      </c>
      <c r="E6084">
        <v>0</v>
      </c>
      <c r="F6084">
        <v>2</v>
      </c>
      <c r="H6084" t="s">
        <v>103</v>
      </c>
      <c r="I6084">
        <f t="shared" si="285"/>
        <v>0</v>
      </c>
      <c r="J6084">
        <f t="shared" si="286"/>
        <v>0</v>
      </c>
      <c r="L6084" t="str">
        <f t="shared" si="287"/>
        <v>4573MOUNT COOLUM</v>
      </c>
      <c r="M6084" t="s">
        <v>6989</v>
      </c>
      <c r="N6084" t="s">
        <v>732</v>
      </c>
    </row>
    <row r="6085" spans="1:14">
      <c r="A6085" t="s">
        <v>7003</v>
      </c>
      <c r="B6085" t="s">
        <v>7007</v>
      </c>
      <c r="C6085" t="s">
        <v>111</v>
      </c>
      <c r="D6085">
        <v>1</v>
      </c>
      <c r="E6085">
        <v>0</v>
      </c>
      <c r="F6085">
        <v>2</v>
      </c>
      <c r="H6085" t="s">
        <v>103</v>
      </c>
      <c r="I6085">
        <f t="shared" si="285"/>
        <v>0</v>
      </c>
      <c r="J6085">
        <f t="shared" si="286"/>
        <v>0</v>
      </c>
      <c r="L6085" t="str">
        <f t="shared" si="287"/>
        <v>4573PEREGIAN BEACH</v>
      </c>
      <c r="M6085" t="s">
        <v>6989</v>
      </c>
      <c r="N6085" t="s">
        <v>732</v>
      </c>
    </row>
    <row r="6086" spans="1:14">
      <c r="A6086" t="s">
        <v>7003</v>
      </c>
      <c r="B6086" t="s">
        <v>7008</v>
      </c>
      <c r="C6086" t="s">
        <v>111</v>
      </c>
      <c r="D6086">
        <v>1</v>
      </c>
      <c r="E6086">
        <v>0</v>
      </c>
      <c r="F6086">
        <v>2</v>
      </c>
      <c r="H6086" t="s">
        <v>103</v>
      </c>
      <c r="I6086">
        <f t="shared" si="285"/>
        <v>0</v>
      </c>
      <c r="J6086">
        <f t="shared" si="286"/>
        <v>0</v>
      </c>
      <c r="L6086" t="str">
        <f t="shared" si="287"/>
        <v>4573PEREGIAN BEACH SOUTH</v>
      </c>
      <c r="M6086" t="s">
        <v>6989</v>
      </c>
      <c r="N6086" t="s">
        <v>732</v>
      </c>
    </row>
    <row r="6087" spans="1:14">
      <c r="A6087" t="s">
        <v>7003</v>
      </c>
      <c r="B6087" t="s">
        <v>7009</v>
      </c>
      <c r="C6087" t="s">
        <v>111</v>
      </c>
      <c r="D6087">
        <v>1</v>
      </c>
      <c r="E6087">
        <v>0</v>
      </c>
      <c r="F6087">
        <v>2</v>
      </c>
      <c r="H6087" t="s">
        <v>103</v>
      </c>
      <c r="I6087">
        <f t="shared" si="285"/>
        <v>0</v>
      </c>
      <c r="J6087">
        <f t="shared" si="286"/>
        <v>0</v>
      </c>
      <c r="L6087" t="str">
        <f t="shared" si="287"/>
        <v>4573PEREGIAN SPRINGS</v>
      </c>
      <c r="M6087" t="s">
        <v>6989</v>
      </c>
      <c r="N6087" t="s">
        <v>732</v>
      </c>
    </row>
    <row r="6088" spans="1:14">
      <c r="A6088" t="s">
        <v>7003</v>
      </c>
      <c r="B6088" t="s">
        <v>7010</v>
      </c>
      <c r="C6088" t="s">
        <v>111</v>
      </c>
      <c r="D6088">
        <v>1</v>
      </c>
      <c r="E6088">
        <v>0</v>
      </c>
      <c r="F6088">
        <v>2</v>
      </c>
      <c r="H6088" t="s">
        <v>103</v>
      </c>
      <c r="I6088">
        <f t="shared" si="285"/>
        <v>0</v>
      </c>
      <c r="J6088">
        <f t="shared" si="286"/>
        <v>0</v>
      </c>
      <c r="L6088" t="str">
        <f t="shared" si="287"/>
        <v>4573POINT ARKWRIGHT</v>
      </c>
      <c r="M6088" t="s">
        <v>6989</v>
      </c>
      <c r="N6088" t="s">
        <v>732</v>
      </c>
    </row>
    <row r="6089" spans="1:14">
      <c r="A6089" t="s">
        <v>7003</v>
      </c>
      <c r="B6089" t="s">
        <v>7011</v>
      </c>
      <c r="C6089" t="s">
        <v>111</v>
      </c>
      <c r="D6089">
        <v>1</v>
      </c>
      <c r="E6089">
        <v>0</v>
      </c>
      <c r="F6089">
        <v>2</v>
      </c>
      <c r="H6089" t="s">
        <v>103</v>
      </c>
      <c r="I6089">
        <f t="shared" ref="I6089:I6152" si="288">IF(ISERROR(VLOOKUP(A6089,SelPostCode,1,FALSE)),0,1)</f>
        <v>0</v>
      </c>
      <c r="J6089">
        <f t="shared" ref="J6089:J6152" si="289">IF(I6089=0,0,IF(ISERROR(VLOOKUP(B6089,SelSuburb,1,FALSE)),0,1))</f>
        <v>0</v>
      </c>
      <c r="L6089" t="str">
        <f t="shared" si="287"/>
        <v>4573YAROOMBA</v>
      </c>
      <c r="M6089" t="s">
        <v>6989</v>
      </c>
      <c r="N6089" t="s">
        <v>732</v>
      </c>
    </row>
    <row r="6090" spans="1:14">
      <c r="A6090" t="s">
        <v>7012</v>
      </c>
      <c r="B6090" t="s">
        <v>7013</v>
      </c>
      <c r="C6090" t="s">
        <v>111</v>
      </c>
      <c r="D6090">
        <v>1</v>
      </c>
      <c r="E6090">
        <v>0</v>
      </c>
      <c r="F6090">
        <v>2</v>
      </c>
      <c r="H6090" t="s">
        <v>103</v>
      </c>
      <c r="I6090">
        <f t="shared" si="288"/>
        <v>0</v>
      </c>
      <c r="J6090">
        <f t="shared" si="289"/>
        <v>0</v>
      </c>
      <c r="L6090" t="str">
        <f t="shared" si="287"/>
        <v>4572ALEXANDRA HEADLAND</v>
      </c>
      <c r="M6090" t="s">
        <v>6989</v>
      </c>
      <c r="N6090" t="s">
        <v>732</v>
      </c>
    </row>
    <row r="6091" spans="1:14">
      <c r="A6091" t="s">
        <v>7014</v>
      </c>
      <c r="B6091" t="s">
        <v>1110</v>
      </c>
      <c r="C6091" t="s">
        <v>111</v>
      </c>
      <c r="D6091">
        <v>4</v>
      </c>
      <c r="E6091">
        <v>0</v>
      </c>
      <c r="F6091">
        <v>0</v>
      </c>
      <c r="H6091" t="s">
        <v>103</v>
      </c>
      <c r="I6091">
        <f t="shared" si="288"/>
        <v>0</v>
      </c>
      <c r="J6091">
        <f t="shared" si="289"/>
        <v>0</v>
      </c>
      <c r="L6091" t="str">
        <f t="shared" si="287"/>
        <v>4571COMO</v>
      </c>
      <c r="M6091" t="s">
        <v>6989</v>
      </c>
    </row>
    <row r="6092" spans="1:14">
      <c r="A6092" t="s">
        <v>7014</v>
      </c>
      <c r="B6092" t="s">
        <v>7015</v>
      </c>
      <c r="C6092" t="s">
        <v>111</v>
      </c>
      <c r="D6092">
        <v>4</v>
      </c>
      <c r="E6092">
        <v>0</v>
      </c>
      <c r="F6092">
        <v>0</v>
      </c>
      <c r="H6092" t="s">
        <v>103</v>
      </c>
      <c r="I6092">
        <f t="shared" si="288"/>
        <v>0</v>
      </c>
      <c r="J6092">
        <f t="shared" si="289"/>
        <v>0</v>
      </c>
      <c r="L6092" t="str">
        <f t="shared" si="287"/>
        <v>4571KIN KIN</v>
      </c>
      <c r="M6092" t="s">
        <v>6989</v>
      </c>
    </row>
    <row r="6093" spans="1:14">
      <c r="A6093" t="s">
        <v>7016</v>
      </c>
      <c r="B6093" t="s">
        <v>7017</v>
      </c>
      <c r="C6093" t="s">
        <v>111</v>
      </c>
      <c r="D6093">
        <v>4</v>
      </c>
      <c r="E6093">
        <v>0</v>
      </c>
      <c r="F6093">
        <v>0</v>
      </c>
      <c r="H6093" t="s">
        <v>103</v>
      </c>
      <c r="I6093">
        <f t="shared" si="288"/>
        <v>0</v>
      </c>
      <c r="J6093">
        <f t="shared" si="289"/>
        <v>0</v>
      </c>
      <c r="L6093" t="str">
        <f t="shared" si="287"/>
        <v>4570AMAMOOR</v>
      </c>
      <c r="M6093" t="s">
        <v>6561</v>
      </c>
    </row>
    <row r="6094" spans="1:14">
      <c r="A6094" t="s">
        <v>7016</v>
      </c>
      <c r="B6094" t="s">
        <v>7018</v>
      </c>
      <c r="C6094" t="s">
        <v>111</v>
      </c>
      <c r="D6094">
        <v>4</v>
      </c>
      <c r="E6094">
        <v>0</v>
      </c>
      <c r="F6094">
        <v>0</v>
      </c>
      <c r="H6094" t="s">
        <v>103</v>
      </c>
      <c r="I6094">
        <f t="shared" si="288"/>
        <v>0</v>
      </c>
      <c r="J6094">
        <f t="shared" si="289"/>
        <v>0</v>
      </c>
      <c r="L6094" t="str">
        <f t="shared" si="287"/>
        <v>4570AMAMOOR CREEK</v>
      </c>
      <c r="M6094" t="s">
        <v>6561</v>
      </c>
    </row>
    <row r="6095" spans="1:14">
      <c r="A6095" t="s">
        <v>7016</v>
      </c>
      <c r="B6095" t="s">
        <v>7019</v>
      </c>
      <c r="C6095" t="s">
        <v>111</v>
      </c>
      <c r="D6095">
        <v>4</v>
      </c>
      <c r="E6095">
        <v>0</v>
      </c>
      <c r="F6095">
        <v>0</v>
      </c>
      <c r="H6095" t="s">
        <v>103</v>
      </c>
      <c r="I6095">
        <f t="shared" si="288"/>
        <v>0</v>
      </c>
      <c r="J6095">
        <f t="shared" si="289"/>
        <v>0</v>
      </c>
      <c r="L6095" t="str">
        <f t="shared" si="287"/>
        <v>4570ANDERLEIGH</v>
      </c>
      <c r="M6095" t="s">
        <v>6561</v>
      </c>
    </row>
    <row r="6096" spans="1:14">
      <c r="A6096" t="s">
        <v>7016</v>
      </c>
      <c r="B6096" t="s">
        <v>7020</v>
      </c>
      <c r="C6096" t="s">
        <v>111</v>
      </c>
      <c r="D6096">
        <v>2</v>
      </c>
      <c r="E6096">
        <v>0</v>
      </c>
      <c r="F6096">
        <v>2</v>
      </c>
      <c r="H6096" t="s">
        <v>103</v>
      </c>
      <c r="I6096">
        <f t="shared" si="288"/>
        <v>0</v>
      </c>
      <c r="J6096">
        <f t="shared" si="289"/>
        <v>0</v>
      </c>
      <c r="L6096" t="str">
        <f t="shared" si="287"/>
        <v>4570ARALUEN</v>
      </c>
      <c r="M6096" t="s">
        <v>6561</v>
      </c>
    </row>
    <row r="6097" spans="1:13">
      <c r="A6097" t="s">
        <v>7016</v>
      </c>
      <c r="B6097" t="s">
        <v>7021</v>
      </c>
      <c r="C6097" t="s">
        <v>111</v>
      </c>
      <c r="D6097">
        <v>2</v>
      </c>
      <c r="E6097">
        <v>0</v>
      </c>
      <c r="F6097">
        <v>2</v>
      </c>
      <c r="H6097" t="s">
        <v>103</v>
      </c>
      <c r="I6097">
        <f t="shared" si="288"/>
        <v>0</v>
      </c>
      <c r="J6097">
        <f t="shared" si="289"/>
        <v>0</v>
      </c>
      <c r="L6097" t="str">
        <f t="shared" si="287"/>
        <v>4570BANKS POCKET</v>
      </c>
      <c r="M6097" t="s">
        <v>6561</v>
      </c>
    </row>
    <row r="6098" spans="1:13">
      <c r="A6098" t="s">
        <v>7016</v>
      </c>
      <c r="B6098" t="s">
        <v>7022</v>
      </c>
      <c r="C6098" t="s">
        <v>111</v>
      </c>
      <c r="D6098">
        <v>3</v>
      </c>
      <c r="E6098">
        <v>0</v>
      </c>
      <c r="F6098">
        <v>0</v>
      </c>
      <c r="H6098" t="s">
        <v>103</v>
      </c>
      <c r="I6098">
        <f t="shared" si="288"/>
        <v>0</v>
      </c>
      <c r="J6098">
        <f t="shared" si="289"/>
        <v>0</v>
      </c>
      <c r="L6098" t="str">
        <f t="shared" si="287"/>
        <v>4570BEENAAM VALLEY</v>
      </c>
      <c r="M6098" t="s">
        <v>6561</v>
      </c>
    </row>
    <row r="6099" spans="1:13">
      <c r="A6099" t="s">
        <v>7016</v>
      </c>
      <c r="B6099" t="s">
        <v>7023</v>
      </c>
      <c r="C6099" t="s">
        <v>111</v>
      </c>
      <c r="D6099">
        <v>4</v>
      </c>
      <c r="E6099">
        <v>0</v>
      </c>
      <c r="F6099">
        <v>0</v>
      </c>
      <c r="H6099" t="s">
        <v>103</v>
      </c>
      <c r="I6099">
        <f t="shared" si="288"/>
        <v>0</v>
      </c>
      <c r="J6099">
        <f t="shared" si="289"/>
        <v>0</v>
      </c>
      <c r="L6099" t="str">
        <f t="shared" si="287"/>
        <v>4570BELLA CREEK</v>
      </c>
      <c r="M6099" t="s">
        <v>6561</v>
      </c>
    </row>
    <row r="6100" spans="1:13">
      <c r="A6100" t="s">
        <v>7016</v>
      </c>
      <c r="B6100" t="s">
        <v>7024</v>
      </c>
      <c r="C6100" t="s">
        <v>111</v>
      </c>
      <c r="D6100">
        <v>3</v>
      </c>
      <c r="E6100">
        <v>0</v>
      </c>
      <c r="F6100">
        <v>0</v>
      </c>
      <c r="H6100" t="s">
        <v>103</v>
      </c>
      <c r="I6100">
        <f t="shared" si="288"/>
        <v>0</v>
      </c>
      <c r="J6100">
        <f t="shared" si="289"/>
        <v>0</v>
      </c>
      <c r="L6100" t="str">
        <f t="shared" si="287"/>
        <v>4570BELLS BRIDGE</v>
      </c>
      <c r="M6100" t="s">
        <v>6561</v>
      </c>
    </row>
    <row r="6101" spans="1:13">
      <c r="A6101" t="s">
        <v>7016</v>
      </c>
      <c r="B6101" t="s">
        <v>7025</v>
      </c>
      <c r="C6101" t="s">
        <v>111</v>
      </c>
      <c r="D6101">
        <v>4</v>
      </c>
      <c r="E6101">
        <v>0</v>
      </c>
      <c r="F6101">
        <v>0</v>
      </c>
      <c r="H6101" t="s">
        <v>103</v>
      </c>
      <c r="I6101">
        <f t="shared" si="288"/>
        <v>0</v>
      </c>
      <c r="J6101">
        <f t="shared" si="289"/>
        <v>0</v>
      </c>
      <c r="L6101" t="str">
        <f t="shared" si="287"/>
        <v>4570BOLLIER</v>
      </c>
      <c r="M6101" t="s">
        <v>6561</v>
      </c>
    </row>
    <row r="6102" spans="1:13">
      <c r="A6102" t="s">
        <v>7016</v>
      </c>
      <c r="B6102" t="s">
        <v>7026</v>
      </c>
      <c r="C6102" t="s">
        <v>111</v>
      </c>
      <c r="D6102">
        <v>4</v>
      </c>
      <c r="E6102">
        <v>0</v>
      </c>
      <c r="F6102">
        <v>0</v>
      </c>
      <c r="H6102" t="s">
        <v>103</v>
      </c>
      <c r="I6102">
        <f t="shared" si="288"/>
        <v>0</v>
      </c>
      <c r="J6102">
        <f t="shared" si="289"/>
        <v>0</v>
      </c>
      <c r="L6102" t="str">
        <f t="shared" si="287"/>
        <v>4570BROOLOO</v>
      </c>
      <c r="M6102" t="s">
        <v>6561</v>
      </c>
    </row>
    <row r="6103" spans="1:13">
      <c r="A6103" t="s">
        <v>7016</v>
      </c>
      <c r="B6103" t="s">
        <v>7027</v>
      </c>
      <c r="C6103" t="s">
        <v>111</v>
      </c>
      <c r="D6103">
        <v>4</v>
      </c>
      <c r="E6103">
        <v>0</v>
      </c>
      <c r="F6103">
        <v>0</v>
      </c>
      <c r="H6103" t="s">
        <v>103</v>
      </c>
      <c r="I6103">
        <f t="shared" si="288"/>
        <v>0</v>
      </c>
      <c r="J6103">
        <f t="shared" si="289"/>
        <v>0</v>
      </c>
      <c r="L6103" t="str">
        <f t="shared" si="287"/>
        <v>4570CALGOA</v>
      </c>
      <c r="M6103" t="s">
        <v>6561</v>
      </c>
    </row>
    <row r="6104" spans="1:13">
      <c r="A6104" t="s">
        <v>7016</v>
      </c>
      <c r="B6104" t="s">
        <v>7028</v>
      </c>
      <c r="C6104" t="s">
        <v>111</v>
      </c>
      <c r="D6104">
        <v>3</v>
      </c>
      <c r="E6104">
        <v>0</v>
      </c>
      <c r="F6104">
        <v>0</v>
      </c>
      <c r="H6104" t="s">
        <v>103</v>
      </c>
      <c r="I6104">
        <f t="shared" si="288"/>
        <v>0</v>
      </c>
      <c r="J6104">
        <f t="shared" si="289"/>
        <v>0</v>
      </c>
      <c r="L6104" t="str">
        <f t="shared" si="287"/>
        <v>4570CALICO CREEK</v>
      </c>
      <c r="M6104" t="s">
        <v>6561</v>
      </c>
    </row>
    <row r="6105" spans="1:13">
      <c r="A6105" t="s">
        <v>7016</v>
      </c>
      <c r="B6105" t="s">
        <v>7029</v>
      </c>
      <c r="C6105" t="s">
        <v>111</v>
      </c>
      <c r="D6105">
        <v>3</v>
      </c>
      <c r="E6105">
        <v>0</v>
      </c>
      <c r="F6105">
        <v>0</v>
      </c>
      <c r="H6105" t="s">
        <v>103</v>
      </c>
      <c r="I6105">
        <f t="shared" si="288"/>
        <v>0</v>
      </c>
      <c r="J6105">
        <f t="shared" si="289"/>
        <v>0</v>
      </c>
      <c r="L6105" t="str">
        <f t="shared" si="287"/>
        <v>4570CANINA</v>
      </c>
      <c r="M6105" t="s">
        <v>6561</v>
      </c>
    </row>
    <row r="6106" spans="1:13">
      <c r="A6106" t="s">
        <v>7016</v>
      </c>
      <c r="B6106" t="s">
        <v>7030</v>
      </c>
      <c r="C6106" t="s">
        <v>111</v>
      </c>
      <c r="D6106">
        <v>3</v>
      </c>
      <c r="E6106">
        <v>0</v>
      </c>
      <c r="F6106">
        <v>0</v>
      </c>
      <c r="H6106" t="s">
        <v>103</v>
      </c>
      <c r="I6106">
        <f t="shared" si="288"/>
        <v>0</v>
      </c>
      <c r="J6106">
        <f t="shared" si="289"/>
        <v>0</v>
      </c>
      <c r="L6106" t="str">
        <f t="shared" si="287"/>
        <v>4570CEDAR POCKET</v>
      </c>
      <c r="M6106" t="s">
        <v>6561</v>
      </c>
    </row>
    <row r="6107" spans="1:13">
      <c r="A6107" t="s">
        <v>7016</v>
      </c>
      <c r="B6107" t="s">
        <v>7031</v>
      </c>
      <c r="C6107" t="s">
        <v>111</v>
      </c>
      <c r="D6107">
        <v>2</v>
      </c>
      <c r="E6107">
        <v>0</v>
      </c>
      <c r="F6107">
        <v>2</v>
      </c>
      <c r="H6107" t="s">
        <v>103</v>
      </c>
      <c r="I6107">
        <f t="shared" si="288"/>
        <v>0</v>
      </c>
      <c r="J6107">
        <f t="shared" si="289"/>
        <v>0</v>
      </c>
      <c r="L6107" t="str">
        <f t="shared" si="287"/>
        <v>4570CHATSWORTH</v>
      </c>
      <c r="M6107" t="s">
        <v>6561</v>
      </c>
    </row>
    <row r="6108" spans="1:13">
      <c r="A6108" t="s">
        <v>7016</v>
      </c>
      <c r="B6108" t="s">
        <v>7032</v>
      </c>
      <c r="C6108" t="s">
        <v>111</v>
      </c>
      <c r="D6108">
        <v>3</v>
      </c>
      <c r="E6108">
        <v>0</v>
      </c>
      <c r="F6108">
        <v>0</v>
      </c>
      <c r="H6108" t="s">
        <v>103</v>
      </c>
      <c r="I6108">
        <f t="shared" si="288"/>
        <v>0</v>
      </c>
      <c r="J6108">
        <f t="shared" si="289"/>
        <v>0</v>
      </c>
      <c r="L6108" t="str">
        <f t="shared" si="287"/>
        <v>4570COLES CREEK</v>
      </c>
      <c r="M6108" t="s">
        <v>6561</v>
      </c>
    </row>
    <row r="6109" spans="1:13">
      <c r="A6109" t="s">
        <v>7016</v>
      </c>
      <c r="B6109" t="s">
        <v>7033</v>
      </c>
      <c r="C6109" t="s">
        <v>111</v>
      </c>
      <c r="D6109">
        <v>4</v>
      </c>
      <c r="E6109">
        <v>0</v>
      </c>
      <c r="F6109">
        <v>0</v>
      </c>
      <c r="H6109" t="s">
        <v>103</v>
      </c>
      <c r="I6109">
        <f t="shared" si="288"/>
        <v>0</v>
      </c>
      <c r="J6109">
        <f t="shared" si="289"/>
        <v>0</v>
      </c>
      <c r="L6109" t="str">
        <f t="shared" si="287"/>
        <v>4570COONDOO</v>
      </c>
      <c r="M6109" t="s">
        <v>6561</v>
      </c>
    </row>
    <row r="6110" spans="1:13">
      <c r="A6110" t="s">
        <v>7016</v>
      </c>
      <c r="B6110" t="s">
        <v>7034</v>
      </c>
      <c r="C6110" t="s">
        <v>111</v>
      </c>
      <c r="D6110">
        <v>3</v>
      </c>
      <c r="E6110">
        <v>0</v>
      </c>
      <c r="F6110">
        <v>0</v>
      </c>
      <c r="H6110" t="s">
        <v>103</v>
      </c>
      <c r="I6110">
        <f t="shared" si="288"/>
        <v>0</v>
      </c>
      <c r="J6110">
        <f t="shared" si="289"/>
        <v>0</v>
      </c>
      <c r="L6110" t="str">
        <f t="shared" si="287"/>
        <v>4570CORELLA</v>
      </c>
      <c r="M6110" t="s">
        <v>6561</v>
      </c>
    </row>
    <row r="6111" spans="1:13">
      <c r="A6111" t="s">
        <v>7016</v>
      </c>
      <c r="B6111" t="s">
        <v>7035</v>
      </c>
      <c r="C6111" t="s">
        <v>111</v>
      </c>
      <c r="D6111">
        <v>4</v>
      </c>
      <c r="E6111">
        <v>0</v>
      </c>
      <c r="F6111">
        <v>0</v>
      </c>
      <c r="H6111" t="s">
        <v>103</v>
      </c>
      <c r="I6111">
        <f t="shared" si="288"/>
        <v>0</v>
      </c>
      <c r="J6111">
        <f t="shared" si="289"/>
        <v>0</v>
      </c>
      <c r="L6111" t="str">
        <f t="shared" si="287"/>
        <v>4570CURRA</v>
      </c>
      <c r="M6111" t="s">
        <v>6561</v>
      </c>
    </row>
    <row r="6112" spans="1:13">
      <c r="A6112" t="s">
        <v>7016</v>
      </c>
      <c r="B6112" t="s">
        <v>7036</v>
      </c>
      <c r="C6112" t="s">
        <v>111</v>
      </c>
      <c r="D6112">
        <v>4</v>
      </c>
      <c r="E6112">
        <v>0</v>
      </c>
      <c r="F6112">
        <v>0</v>
      </c>
      <c r="H6112" t="s">
        <v>103</v>
      </c>
      <c r="I6112">
        <f t="shared" si="288"/>
        <v>0</v>
      </c>
      <c r="J6112">
        <f t="shared" si="289"/>
        <v>0</v>
      </c>
      <c r="L6112" t="str">
        <f t="shared" si="287"/>
        <v>4570DAGUN</v>
      </c>
      <c r="M6112" t="s">
        <v>6561</v>
      </c>
    </row>
    <row r="6113" spans="1:13">
      <c r="A6113" t="s">
        <v>7016</v>
      </c>
      <c r="B6113" t="s">
        <v>7037</v>
      </c>
      <c r="C6113" t="s">
        <v>111</v>
      </c>
      <c r="D6113">
        <v>3</v>
      </c>
      <c r="E6113">
        <v>0</v>
      </c>
      <c r="F6113">
        <v>0</v>
      </c>
      <c r="H6113" t="s">
        <v>103</v>
      </c>
      <c r="I6113">
        <f t="shared" si="288"/>
        <v>0</v>
      </c>
      <c r="J6113">
        <f t="shared" si="289"/>
        <v>0</v>
      </c>
      <c r="L6113" t="str">
        <f t="shared" si="287"/>
        <v>4570DOWNSFIELD</v>
      </c>
      <c r="M6113" t="s">
        <v>6561</v>
      </c>
    </row>
    <row r="6114" spans="1:13">
      <c r="A6114" t="s">
        <v>7016</v>
      </c>
      <c r="B6114" t="s">
        <v>7038</v>
      </c>
      <c r="C6114" t="s">
        <v>111</v>
      </c>
      <c r="D6114">
        <v>3</v>
      </c>
      <c r="E6114">
        <v>0</v>
      </c>
      <c r="F6114">
        <v>0</v>
      </c>
      <c r="H6114" t="s">
        <v>103</v>
      </c>
      <c r="I6114">
        <f t="shared" si="288"/>
        <v>0</v>
      </c>
      <c r="J6114">
        <f t="shared" si="289"/>
        <v>0</v>
      </c>
      <c r="L6114" t="str">
        <f t="shared" si="287"/>
        <v>4570EAST DEEP CREEK</v>
      </c>
      <c r="M6114" t="s">
        <v>6561</v>
      </c>
    </row>
    <row r="6115" spans="1:13">
      <c r="A6115" t="s">
        <v>7016</v>
      </c>
      <c r="B6115" t="s">
        <v>7039</v>
      </c>
      <c r="C6115" t="s">
        <v>111</v>
      </c>
      <c r="D6115">
        <v>3</v>
      </c>
      <c r="E6115">
        <v>0</v>
      </c>
      <c r="F6115">
        <v>0</v>
      </c>
      <c r="H6115" t="s">
        <v>103</v>
      </c>
      <c r="I6115">
        <f t="shared" si="288"/>
        <v>0</v>
      </c>
      <c r="J6115">
        <f t="shared" si="289"/>
        <v>0</v>
      </c>
      <c r="L6115" t="str">
        <f t="shared" si="287"/>
        <v>4570FISHERMANS POCKET</v>
      </c>
      <c r="M6115" t="s">
        <v>6561</v>
      </c>
    </row>
    <row r="6116" spans="1:13">
      <c r="A6116" t="s">
        <v>7016</v>
      </c>
      <c r="B6116" t="s">
        <v>7040</v>
      </c>
      <c r="C6116" t="s">
        <v>111</v>
      </c>
      <c r="D6116">
        <v>3</v>
      </c>
      <c r="E6116">
        <v>0</v>
      </c>
      <c r="F6116">
        <v>0</v>
      </c>
      <c r="H6116" t="s">
        <v>103</v>
      </c>
      <c r="I6116">
        <f t="shared" si="288"/>
        <v>0</v>
      </c>
      <c r="J6116">
        <f t="shared" si="289"/>
        <v>0</v>
      </c>
      <c r="L6116" t="str">
        <f t="shared" si="287"/>
        <v>4570GILLDORA</v>
      </c>
      <c r="M6116" t="s">
        <v>6561</v>
      </c>
    </row>
    <row r="6117" spans="1:13">
      <c r="A6117" t="s">
        <v>7016</v>
      </c>
      <c r="B6117" t="s">
        <v>7041</v>
      </c>
      <c r="C6117" t="s">
        <v>111</v>
      </c>
      <c r="D6117">
        <v>2</v>
      </c>
      <c r="E6117">
        <v>0</v>
      </c>
      <c r="F6117">
        <v>2</v>
      </c>
      <c r="H6117" t="s">
        <v>103</v>
      </c>
      <c r="I6117">
        <f t="shared" si="288"/>
        <v>0</v>
      </c>
      <c r="J6117">
        <f t="shared" si="289"/>
        <v>0</v>
      </c>
      <c r="L6117" t="str">
        <f t="shared" si="287"/>
        <v>4570GLANMIRE</v>
      </c>
      <c r="M6117" t="s">
        <v>6561</v>
      </c>
    </row>
    <row r="6118" spans="1:13">
      <c r="A6118" t="s">
        <v>7016</v>
      </c>
      <c r="B6118" t="s">
        <v>7042</v>
      </c>
      <c r="C6118" t="s">
        <v>111</v>
      </c>
      <c r="D6118">
        <v>4</v>
      </c>
      <c r="E6118">
        <v>0</v>
      </c>
      <c r="F6118">
        <v>0</v>
      </c>
      <c r="H6118" t="s">
        <v>103</v>
      </c>
      <c r="I6118">
        <f t="shared" si="288"/>
        <v>0</v>
      </c>
      <c r="J6118">
        <f t="shared" si="289"/>
        <v>0</v>
      </c>
      <c r="L6118" t="str">
        <f t="shared" si="287"/>
        <v>4570GLASTONBURY</v>
      </c>
      <c r="M6118" t="s">
        <v>6561</v>
      </c>
    </row>
    <row r="6119" spans="1:13">
      <c r="A6119" t="s">
        <v>7016</v>
      </c>
      <c r="B6119" t="s">
        <v>7043</v>
      </c>
      <c r="C6119" t="s">
        <v>111</v>
      </c>
      <c r="D6119">
        <v>4</v>
      </c>
      <c r="E6119">
        <v>0</v>
      </c>
      <c r="F6119">
        <v>0</v>
      </c>
      <c r="H6119" t="s">
        <v>103</v>
      </c>
      <c r="I6119">
        <f t="shared" si="288"/>
        <v>0</v>
      </c>
      <c r="J6119">
        <f t="shared" si="289"/>
        <v>0</v>
      </c>
      <c r="L6119" t="str">
        <f t="shared" si="287"/>
        <v>4570GLEN ECHO</v>
      </c>
      <c r="M6119" t="s">
        <v>6561</v>
      </c>
    </row>
    <row r="6120" spans="1:13">
      <c r="A6120" t="s">
        <v>7016</v>
      </c>
      <c r="B6120" t="s">
        <v>7044</v>
      </c>
      <c r="C6120" t="s">
        <v>111</v>
      </c>
      <c r="D6120">
        <v>4</v>
      </c>
      <c r="E6120">
        <v>0</v>
      </c>
      <c r="F6120">
        <v>0</v>
      </c>
      <c r="H6120" t="s">
        <v>103</v>
      </c>
      <c r="I6120">
        <f t="shared" si="288"/>
        <v>0</v>
      </c>
      <c r="J6120">
        <f t="shared" si="289"/>
        <v>0</v>
      </c>
      <c r="L6120" t="str">
        <f t="shared" si="287"/>
        <v>4570GLENWOOD</v>
      </c>
      <c r="M6120" t="s">
        <v>6561</v>
      </c>
    </row>
    <row r="6121" spans="1:13">
      <c r="A6121" t="s">
        <v>7016</v>
      </c>
      <c r="B6121" t="s">
        <v>7045</v>
      </c>
      <c r="C6121" t="s">
        <v>111</v>
      </c>
      <c r="D6121">
        <v>4</v>
      </c>
      <c r="E6121">
        <v>0</v>
      </c>
      <c r="F6121">
        <v>0</v>
      </c>
      <c r="H6121" t="s">
        <v>103</v>
      </c>
      <c r="I6121">
        <f t="shared" si="288"/>
        <v>0</v>
      </c>
      <c r="J6121">
        <f t="shared" si="289"/>
        <v>0</v>
      </c>
      <c r="L6121" t="str">
        <f t="shared" si="287"/>
        <v>4570GOOMBOORIAN</v>
      </c>
      <c r="M6121" t="s">
        <v>6561</v>
      </c>
    </row>
    <row r="6122" spans="1:13">
      <c r="A6122" t="s">
        <v>7016</v>
      </c>
      <c r="B6122" t="s">
        <v>7046</v>
      </c>
      <c r="C6122" t="s">
        <v>111</v>
      </c>
      <c r="D6122">
        <v>3</v>
      </c>
      <c r="E6122">
        <v>0</v>
      </c>
      <c r="F6122">
        <v>0</v>
      </c>
      <c r="H6122" t="s">
        <v>103</v>
      </c>
      <c r="I6122">
        <f t="shared" si="288"/>
        <v>0</v>
      </c>
      <c r="J6122">
        <f t="shared" si="289"/>
        <v>0</v>
      </c>
      <c r="L6122" t="str">
        <f t="shared" si="287"/>
        <v>4570GREENS CREEK</v>
      </c>
      <c r="M6122" t="s">
        <v>6561</v>
      </c>
    </row>
    <row r="6123" spans="1:13">
      <c r="A6123" t="s">
        <v>7016</v>
      </c>
      <c r="B6123" t="s">
        <v>7047</v>
      </c>
      <c r="C6123" t="s">
        <v>111</v>
      </c>
      <c r="D6123">
        <v>4</v>
      </c>
      <c r="E6123">
        <v>0</v>
      </c>
      <c r="F6123">
        <v>0</v>
      </c>
      <c r="H6123" t="s">
        <v>103</v>
      </c>
      <c r="I6123">
        <f t="shared" si="288"/>
        <v>0</v>
      </c>
      <c r="J6123">
        <f t="shared" si="289"/>
        <v>0</v>
      </c>
      <c r="L6123" t="str">
        <f t="shared" si="287"/>
        <v>4570GUNALDA</v>
      </c>
      <c r="M6123" t="s">
        <v>6561</v>
      </c>
    </row>
    <row r="6124" spans="1:13">
      <c r="A6124" t="s">
        <v>7016</v>
      </c>
      <c r="B6124" t="s">
        <v>7048</v>
      </c>
      <c r="C6124" t="s">
        <v>111</v>
      </c>
      <c r="D6124">
        <v>2</v>
      </c>
      <c r="E6124">
        <v>0</v>
      </c>
      <c r="F6124">
        <v>2</v>
      </c>
      <c r="H6124" t="s">
        <v>103</v>
      </c>
      <c r="I6124">
        <f t="shared" si="288"/>
        <v>0</v>
      </c>
      <c r="J6124">
        <f t="shared" si="289"/>
        <v>0</v>
      </c>
      <c r="L6124" t="str">
        <f t="shared" si="287"/>
        <v>4570GYMPIE</v>
      </c>
      <c r="M6124" t="s">
        <v>6561</v>
      </c>
    </row>
    <row r="6125" spans="1:13">
      <c r="A6125" t="s">
        <v>7016</v>
      </c>
      <c r="B6125" t="s">
        <v>7049</v>
      </c>
      <c r="C6125" t="s">
        <v>111</v>
      </c>
      <c r="D6125">
        <v>4</v>
      </c>
      <c r="E6125">
        <v>0</v>
      </c>
      <c r="F6125">
        <v>0</v>
      </c>
      <c r="H6125" t="s">
        <v>103</v>
      </c>
      <c r="I6125">
        <f t="shared" si="288"/>
        <v>0</v>
      </c>
      <c r="J6125">
        <f t="shared" si="289"/>
        <v>0</v>
      </c>
      <c r="L6125" t="str">
        <f t="shared" si="287"/>
        <v>4570IMBIL</v>
      </c>
      <c r="M6125" t="s">
        <v>6561</v>
      </c>
    </row>
    <row r="6126" spans="1:13">
      <c r="A6126" t="s">
        <v>7016</v>
      </c>
      <c r="B6126" t="s">
        <v>7050</v>
      </c>
      <c r="C6126" t="s">
        <v>111</v>
      </c>
      <c r="D6126">
        <v>3</v>
      </c>
      <c r="E6126">
        <v>0</v>
      </c>
      <c r="F6126">
        <v>0</v>
      </c>
      <c r="H6126" t="s">
        <v>103</v>
      </c>
      <c r="I6126">
        <f t="shared" si="288"/>
        <v>0</v>
      </c>
      <c r="J6126">
        <f t="shared" si="289"/>
        <v>0</v>
      </c>
      <c r="L6126" t="str">
        <f t="shared" si="287"/>
        <v>4570JONES HILL</v>
      </c>
      <c r="M6126" t="s">
        <v>6561</v>
      </c>
    </row>
    <row r="6127" spans="1:13">
      <c r="A6127" t="s">
        <v>7016</v>
      </c>
      <c r="B6127" t="s">
        <v>7051</v>
      </c>
      <c r="C6127" t="s">
        <v>111</v>
      </c>
      <c r="D6127">
        <v>4</v>
      </c>
      <c r="E6127">
        <v>0</v>
      </c>
      <c r="F6127">
        <v>0</v>
      </c>
      <c r="H6127" t="s">
        <v>103</v>
      </c>
      <c r="I6127">
        <f t="shared" si="288"/>
        <v>0</v>
      </c>
      <c r="J6127">
        <f t="shared" si="289"/>
        <v>0</v>
      </c>
      <c r="L6127" t="str">
        <f t="shared" si="287"/>
        <v>4570KANDANGA</v>
      </c>
      <c r="M6127" t="s">
        <v>6561</v>
      </c>
    </row>
    <row r="6128" spans="1:13">
      <c r="A6128" t="s">
        <v>7016</v>
      </c>
      <c r="B6128" t="s">
        <v>7052</v>
      </c>
      <c r="C6128" t="s">
        <v>111</v>
      </c>
      <c r="D6128">
        <v>4</v>
      </c>
      <c r="E6128">
        <v>0</v>
      </c>
      <c r="F6128">
        <v>0</v>
      </c>
      <c r="H6128" t="s">
        <v>103</v>
      </c>
      <c r="I6128">
        <f t="shared" si="288"/>
        <v>0</v>
      </c>
      <c r="J6128">
        <f t="shared" si="289"/>
        <v>0</v>
      </c>
      <c r="L6128" t="str">
        <f t="shared" si="287"/>
        <v>4570KANDANGA CREEK</v>
      </c>
      <c r="M6128" t="s">
        <v>6561</v>
      </c>
    </row>
    <row r="6129" spans="1:13">
      <c r="A6129" t="s">
        <v>7016</v>
      </c>
      <c r="B6129" t="s">
        <v>7053</v>
      </c>
      <c r="C6129" t="s">
        <v>111</v>
      </c>
      <c r="D6129">
        <v>4</v>
      </c>
      <c r="E6129">
        <v>0</v>
      </c>
      <c r="F6129">
        <v>0</v>
      </c>
      <c r="H6129" t="s">
        <v>103</v>
      </c>
      <c r="I6129">
        <f t="shared" si="288"/>
        <v>0</v>
      </c>
      <c r="J6129">
        <f t="shared" si="289"/>
        <v>0</v>
      </c>
      <c r="L6129" t="str">
        <f t="shared" si="287"/>
        <v>4570KANIGAN</v>
      </c>
      <c r="M6129" t="s">
        <v>6561</v>
      </c>
    </row>
    <row r="6130" spans="1:13">
      <c r="A6130" t="s">
        <v>7016</v>
      </c>
      <c r="B6130" t="s">
        <v>7054</v>
      </c>
      <c r="C6130" t="s">
        <v>111</v>
      </c>
      <c r="D6130">
        <v>4</v>
      </c>
      <c r="E6130">
        <v>0</v>
      </c>
      <c r="F6130">
        <v>0</v>
      </c>
      <c r="H6130" t="s">
        <v>103</v>
      </c>
      <c r="I6130">
        <f t="shared" si="288"/>
        <v>0</v>
      </c>
      <c r="J6130">
        <f t="shared" si="289"/>
        <v>0</v>
      </c>
      <c r="L6130" t="str">
        <f t="shared" si="287"/>
        <v>4570KIA ORA</v>
      </c>
      <c r="M6130" t="s">
        <v>6561</v>
      </c>
    </row>
    <row r="6131" spans="1:13">
      <c r="A6131" t="s">
        <v>7016</v>
      </c>
      <c r="B6131" t="s">
        <v>7055</v>
      </c>
      <c r="C6131" t="s">
        <v>111</v>
      </c>
      <c r="D6131">
        <v>3</v>
      </c>
      <c r="E6131">
        <v>0</v>
      </c>
      <c r="F6131">
        <v>0</v>
      </c>
      <c r="H6131" t="s">
        <v>103</v>
      </c>
      <c r="I6131">
        <f t="shared" si="288"/>
        <v>0</v>
      </c>
      <c r="J6131">
        <f t="shared" si="289"/>
        <v>0</v>
      </c>
      <c r="L6131" t="str">
        <f t="shared" si="287"/>
        <v>4570KYBONG</v>
      </c>
      <c r="M6131" t="s">
        <v>6561</v>
      </c>
    </row>
    <row r="6132" spans="1:13">
      <c r="A6132" t="s">
        <v>7016</v>
      </c>
      <c r="B6132" t="s">
        <v>7056</v>
      </c>
      <c r="C6132" t="s">
        <v>111</v>
      </c>
      <c r="D6132">
        <v>4</v>
      </c>
      <c r="E6132">
        <v>0</v>
      </c>
      <c r="F6132">
        <v>0</v>
      </c>
      <c r="H6132" t="s">
        <v>103</v>
      </c>
      <c r="I6132">
        <f t="shared" si="288"/>
        <v>0</v>
      </c>
      <c r="J6132">
        <f t="shared" si="289"/>
        <v>0</v>
      </c>
      <c r="L6132" t="str">
        <f t="shared" si="287"/>
        <v>4570LAGOON POCKET</v>
      </c>
      <c r="M6132" t="s">
        <v>6561</v>
      </c>
    </row>
    <row r="6133" spans="1:13">
      <c r="A6133" t="s">
        <v>7016</v>
      </c>
      <c r="B6133" t="s">
        <v>7057</v>
      </c>
      <c r="C6133" t="s">
        <v>111</v>
      </c>
      <c r="D6133">
        <v>4</v>
      </c>
      <c r="E6133">
        <v>0</v>
      </c>
      <c r="F6133">
        <v>0</v>
      </c>
      <c r="H6133" t="s">
        <v>103</v>
      </c>
      <c r="I6133">
        <f t="shared" si="288"/>
        <v>0</v>
      </c>
      <c r="J6133">
        <f t="shared" si="289"/>
        <v>0</v>
      </c>
      <c r="L6133" t="str">
        <f t="shared" si="287"/>
        <v>4570LAKE BORUMBA</v>
      </c>
      <c r="M6133" t="s">
        <v>6561</v>
      </c>
    </row>
    <row r="6134" spans="1:13">
      <c r="A6134" t="s">
        <v>7016</v>
      </c>
      <c r="B6134" t="s">
        <v>7058</v>
      </c>
      <c r="C6134" t="s">
        <v>111</v>
      </c>
      <c r="D6134">
        <v>4</v>
      </c>
      <c r="E6134">
        <v>0</v>
      </c>
      <c r="F6134">
        <v>0</v>
      </c>
      <c r="H6134" t="s">
        <v>103</v>
      </c>
      <c r="I6134">
        <f t="shared" si="288"/>
        <v>0</v>
      </c>
      <c r="J6134">
        <f t="shared" si="289"/>
        <v>0</v>
      </c>
      <c r="L6134" t="str">
        <f t="shared" si="287"/>
        <v>4570LANGSHAW</v>
      </c>
      <c r="M6134" t="s">
        <v>6561</v>
      </c>
    </row>
    <row r="6135" spans="1:13">
      <c r="A6135" t="s">
        <v>7016</v>
      </c>
      <c r="B6135" t="s">
        <v>4450</v>
      </c>
      <c r="C6135" t="s">
        <v>111</v>
      </c>
      <c r="D6135">
        <v>3</v>
      </c>
      <c r="E6135">
        <v>0</v>
      </c>
      <c r="F6135">
        <v>0</v>
      </c>
      <c r="H6135" t="s">
        <v>103</v>
      </c>
      <c r="I6135">
        <f t="shared" si="288"/>
        <v>0</v>
      </c>
      <c r="J6135">
        <f t="shared" si="289"/>
        <v>0</v>
      </c>
      <c r="L6135" t="str">
        <f t="shared" si="287"/>
        <v>4570LONG FLAT</v>
      </c>
      <c r="M6135" t="s">
        <v>6561</v>
      </c>
    </row>
    <row r="6136" spans="1:13">
      <c r="A6136" t="s">
        <v>7016</v>
      </c>
      <c r="B6136" t="s">
        <v>7059</v>
      </c>
      <c r="C6136" t="s">
        <v>111</v>
      </c>
      <c r="D6136">
        <v>3</v>
      </c>
      <c r="E6136">
        <v>0</v>
      </c>
      <c r="F6136">
        <v>0</v>
      </c>
      <c r="H6136" t="s">
        <v>103</v>
      </c>
      <c r="I6136">
        <f t="shared" si="288"/>
        <v>0</v>
      </c>
      <c r="J6136">
        <f t="shared" si="289"/>
        <v>0</v>
      </c>
      <c r="L6136" t="str">
        <f t="shared" si="287"/>
        <v>4570LOWER WONGA</v>
      </c>
      <c r="M6136" t="s">
        <v>6561</v>
      </c>
    </row>
    <row r="6137" spans="1:13">
      <c r="A6137" t="s">
        <v>7016</v>
      </c>
      <c r="B6137" t="s">
        <v>7060</v>
      </c>
      <c r="C6137" t="s">
        <v>111</v>
      </c>
      <c r="D6137">
        <v>4</v>
      </c>
      <c r="E6137">
        <v>0</v>
      </c>
      <c r="F6137">
        <v>0</v>
      </c>
      <c r="H6137" t="s">
        <v>103</v>
      </c>
      <c r="I6137">
        <f t="shared" si="288"/>
        <v>0</v>
      </c>
      <c r="J6137">
        <f t="shared" si="289"/>
        <v>0</v>
      </c>
      <c r="L6137" t="str">
        <f t="shared" si="287"/>
        <v>4570MARODIAN</v>
      </c>
      <c r="M6137" t="s">
        <v>6561</v>
      </c>
    </row>
    <row r="6138" spans="1:13">
      <c r="A6138" t="s">
        <v>7016</v>
      </c>
      <c r="B6138" t="s">
        <v>7061</v>
      </c>
      <c r="C6138" t="s">
        <v>111</v>
      </c>
      <c r="D6138">
        <v>3</v>
      </c>
      <c r="E6138">
        <v>0</v>
      </c>
      <c r="F6138">
        <v>0</v>
      </c>
      <c r="H6138" t="s">
        <v>103</v>
      </c>
      <c r="I6138">
        <f t="shared" si="288"/>
        <v>0</v>
      </c>
      <c r="J6138">
        <f t="shared" si="289"/>
        <v>0</v>
      </c>
      <c r="L6138" t="str">
        <f t="shared" si="287"/>
        <v>4570MARYS CREEK</v>
      </c>
      <c r="M6138" t="s">
        <v>6561</v>
      </c>
    </row>
    <row r="6139" spans="1:13">
      <c r="A6139" t="s">
        <v>7016</v>
      </c>
      <c r="B6139" t="s">
        <v>7062</v>
      </c>
      <c r="C6139" t="s">
        <v>111</v>
      </c>
      <c r="D6139">
        <v>3</v>
      </c>
      <c r="E6139">
        <v>0</v>
      </c>
      <c r="F6139">
        <v>0</v>
      </c>
      <c r="H6139" t="s">
        <v>103</v>
      </c>
      <c r="I6139">
        <f t="shared" si="288"/>
        <v>0</v>
      </c>
      <c r="J6139">
        <f t="shared" si="289"/>
        <v>0</v>
      </c>
      <c r="L6139" t="str">
        <f t="shared" si="287"/>
        <v>4570MCINTOSH CREEK</v>
      </c>
      <c r="M6139" t="s">
        <v>6561</v>
      </c>
    </row>
    <row r="6140" spans="1:13">
      <c r="A6140" t="s">
        <v>7016</v>
      </c>
      <c r="B6140" t="s">
        <v>7063</v>
      </c>
      <c r="C6140" t="s">
        <v>111</v>
      </c>
      <c r="D6140">
        <v>4</v>
      </c>
      <c r="E6140">
        <v>0</v>
      </c>
      <c r="F6140">
        <v>0</v>
      </c>
      <c r="H6140" t="s">
        <v>103</v>
      </c>
      <c r="I6140">
        <f t="shared" si="288"/>
        <v>0</v>
      </c>
      <c r="J6140">
        <f t="shared" si="289"/>
        <v>0</v>
      </c>
      <c r="L6140" t="str">
        <f t="shared" si="287"/>
        <v>4570MELAWONDI</v>
      </c>
      <c r="M6140" t="s">
        <v>6561</v>
      </c>
    </row>
    <row r="6141" spans="1:13">
      <c r="A6141" t="s">
        <v>7016</v>
      </c>
      <c r="B6141" t="s">
        <v>7064</v>
      </c>
      <c r="C6141" t="s">
        <v>111</v>
      </c>
      <c r="D6141">
        <v>4</v>
      </c>
      <c r="E6141">
        <v>0</v>
      </c>
      <c r="F6141">
        <v>0</v>
      </c>
      <c r="H6141" t="s">
        <v>103</v>
      </c>
      <c r="I6141">
        <f t="shared" si="288"/>
        <v>0</v>
      </c>
      <c r="J6141">
        <f t="shared" si="289"/>
        <v>0</v>
      </c>
      <c r="L6141" t="str">
        <f t="shared" si="287"/>
        <v>4570MIVA</v>
      </c>
      <c r="M6141" t="s">
        <v>6561</v>
      </c>
    </row>
    <row r="6142" spans="1:13">
      <c r="A6142" t="s">
        <v>7016</v>
      </c>
      <c r="B6142" t="s">
        <v>7065</v>
      </c>
      <c r="C6142" t="s">
        <v>111</v>
      </c>
      <c r="D6142">
        <v>2</v>
      </c>
      <c r="E6142">
        <v>0</v>
      </c>
      <c r="F6142">
        <v>2</v>
      </c>
      <c r="H6142" t="s">
        <v>103</v>
      </c>
      <c r="I6142">
        <f t="shared" si="288"/>
        <v>0</v>
      </c>
      <c r="J6142">
        <f t="shared" si="289"/>
        <v>0</v>
      </c>
      <c r="L6142" t="str">
        <f t="shared" si="287"/>
        <v>4570MONKLAND</v>
      </c>
      <c r="M6142" t="s">
        <v>6561</v>
      </c>
    </row>
    <row r="6143" spans="1:13">
      <c r="A6143" t="s">
        <v>7016</v>
      </c>
      <c r="B6143" t="s">
        <v>7066</v>
      </c>
      <c r="C6143" t="s">
        <v>111</v>
      </c>
      <c r="D6143">
        <v>4</v>
      </c>
      <c r="E6143">
        <v>0</v>
      </c>
      <c r="F6143">
        <v>0</v>
      </c>
      <c r="H6143" t="s">
        <v>103</v>
      </c>
      <c r="I6143">
        <f t="shared" si="288"/>
        <v>0</v>
      </c>
      <c r="J6143">
        <f t="shared" si="289"/>
        <v>0</v>
      </c>
      <c r="L6143" t="str">
        <f t="shared" si="287"/>
        <v>4570MOOLOO</v>
      </c>
      <c r="M6143" t="s">
        <v>6561</v>
      </c>
    </row>
    <row r="6144" spans="1:13">
      <c r="A6144" t="s">
        <v>7016</v>
      </c>
      <c r="B6144" t="s">
        <v>7067</v>
      </c>
      <c r="C6144" t="s">
        <v>111</v>
      </c>
      <c r="D6144">
        <v>3</v>
      </c>
      <c r="E6144">
        <v>0</v>
      </c>
      <c r="F6144">
        <v>0</v>
      </c>
      <c r="H6144" t="s">
        <v>103</v>
      </c>
      <c r="I6144">
        <f t="shared" si="288"/>
        <v>0</v>
      </c>
      <c r="J6144">
        <f t="shared" si="289"/>
        <v>0</v>
      </c>
      <c r="L6144" t="str">
        <f t="shared" si="287"/>
        <v>4570MOTHAR MOUNTAIN</v>
      </c>
      <c r="M6144" t="s">
        <v>6561</v>
      </c>
    </row>
    <row r="6145" spans="1:13">
      <c r="A6145" t="s">
        <v>7016</v>
      </c>
      <c r="B6145" t="s">
        <v>7068</v>
      </c>
      <c r="C6145" t="s">
        <v>111</v>
      </c>
      <c r="D6145">
        <v>4</v>
      </c>
      <c r="E6145">
        <v>0</v>
      </c>
      <c r="F6145">
        <v>0</v>
      </c>
      <c r="H6145" t="s">
        <v>103</v>
      </c>
      <c r="I6145">
        <f t="shared" si="288"/>
        <v>0</v>
      </c>
      <c r="J6145">
        <f t="shared" si="289"/>
        <v>0</v>
      </c>
      <c r="L6145" t="str">
        <f t="shared" si="287"/>
        <v>4570MUNNA CREEK</v>
      </c>
      <c r="M6145" t="s">
        <v>6561</v>
      </c>
    </row>
    <row r="6146" spans="1:13">
      <c r="A6146" t="s">
        <v>7016</v>
      </c>
      <c r="B6146" t="s">
        <v>7069</v>
      </c>
      <c r="C6146" t="s">
        <v>111</v>
      </c>
      <c r="D6146">
        <v>3</v>
      </c>
      <c r="E6146">
        <v>0</v>
      </c>
      <c r="F6146">
        <v>0</v>
      </c>
      <c r="H6146" t="s">
        <v>103</v>
      </c>
      <c r="I6146">
        <f t="shared" si="288"/>
        <v>0</v>
      </c>
      <c r="J6146">
        <f t="shared" si="289"/>
        <v>0</v>
      </c>
      <c r="L6146" t="str">
        <f t="shared" ref="L6146:L6209" si="290">CONCATENATE(A6146,B6146)</f>
        <v>4570NAHRUNDA</v>
      </c>
      <c r="M6146" t="s">
        <v>6561</v>
      </c>
    </row>
    <row r="6147" spans="1:13">
      <c r="A6147" t="s">
        <v>7016</v>
      </c>
      <c r="B6147" t="s">
        <v>7070</v>
      </c>
      <c r="C6147" t="s">
        <v>111</v>
      </c>
      <c r="D6147">
        <v>4</v>
      </c>
      <c r="E6147">
        <v>0</v>
      </c>
      <c r="F6147">
        <v>0</v>
      </c>
      <c r="H6147" t="s">
        <v>103</v>
      </c>
      <c r="I6147">
        <f t="shared" si="288"/>
        <v>0</v>
      </c>
      <c r="J6147">
        <f t="shared" si="289"/>
        <v>0</v>
      </c>
      <c r="L6147" t="str">
        <f t="shared" si="290"/>
        <v>4570NEERDIE</v>
      </c>
      <c r="M6147" t="s">
        <v>6561</v>
      </c>
    </row>
    <row r="6148" spans="1:13">
      <c r="A6148" t="s">
        <v>7016</v>
      </c>
      <c r="B6148" t="s">
        <v>7071</v>
      </c>
      <c r="C6148" t="s">
        <v>111</v>
      </c>
      <c r="D6148">
        <v>4</v>
      </c>
      <c r="E6148">
        <v>0</v>
      </c>
      <c r="F6148">
        <v>0</v>
      </c>
      <c r="H6148" t="s">
        <v>103</v>
      </c>
      <c r="I6148">
        <f t="shared" si="288"/>
        <v>0</v>
      </c>
      <c r="J6148">
        <f t="shared" si="289"/>
        <v>0</v>
      </c>
      <c r="L6148" t="str">
        <f t="shared" si="290"/>
        <v>4570NEUSA VALE</v>
      </c>
      <c r="M6148" t="s">
        <v>6561</v>
      </c>
    </row>
    <row r="6149" spans="1:13">
      <c r="A6149" t="s">
        <v>7016</v>
      </c>
      <c r="B6149" t="s">
        <v>7072</v>
      </c>
      <c r="C6149" t="s">
        <v>111</v>
      </c>
      <c r="D6149">
        <v>3</v>
      </c>
      <c r="E6149">
        <v>0</v>
      </c>
      <c r="F6149">
        <v>0</v>
      </c>
      <c r="H6149" t="s">
        <v>103</v>
      </c>
      <c r="I6149">
        <f t="shared" si="288"/>
        <v>0</v>
      </c>
      <c r="J6149">
        <f t="shared" si="289"/>
        <v>0</v>
      </c>
      <c r="L6149" t="str">
        <f t="shared" si="290"/>
        <v>4570NORTH DEEP CREEK</v>
      </c>
      <c r="M6149" t="s">
        <v>6561</v>
      </c>
    </row>
    <row r="6150" spans="1:13">
      <c r="A6150" t="s">
        <v>7016</v>
      </c>
      <c r="B6150" t="s">
        <v>7073</v>
      </c>
      <c r="C6150" t="s">
        <v>111</v>
      </c>
      <c r="D6150">
        <v>4</v>
      </c>
      <c r="E6150">
        <v>0</v>
      </c>
      <c r="F6150">
        <v>0</v>
      </c>
      <c r="H6150" t="s">
        <v>103</v>
      </c>
      <c r="I6150">
        <f t="shared" si="288"/>
        <v>0</v>
      </c>
      <c r="J6150">
        <f t="shared" si="289"/>
        <v>0</v>
      </c>
      <c r="L6150" t="str">
        <f t="shared" si="290"/>
        <v>4570PATERSON</v>
      </c>
      <c r="M6150" t="s">
        <v>6561</v>
      </c>
    </row>
    <row r="6151" spans="1:13">
      <c r="A6151" t="s">
        <v>7016</v>
      </c>
      <c r="B6151" t="s">
        <v>7074</v>
      </c>
      <c r="C6151" t="s">
        <v>111</v>
      </c>
      <c r="D6151">
        <v>3</v>
      </c>
      <c r="E6151">
        <v>0</v>
      </c>
      <c r="F6151">
        <v>0</v>
      </c>
      <c r="H6151" t="s">
        <v>103</v>
      </c>
      <c r="I6151">
        <f t="shared" si="288"/>
        <v>0</v>
      </c>
      <c r="J6151">
        <f t="shared" si="289"/>
        <v>0</v>
      </c>
      <c r="L6151" t="str">
        <f t="shared" si="290"/>
        <v>4570PIE CREEK</v>
      </c>
      <c r="M6151" t="s">
        <v>6561</v>
      </c>
    </row>
    <row r="6152" spans="1:13">
      <c r="A6152" t="s">
        <v>7016</v>
      </c>
      <c r="B6152" t="s">
        <v>7075</v>
      </c>
      <c r="C6152" t="s">
        <v>111</v>
      </c>
      <c r="D6152">
        <v>4</v>
      </c>
      <c r="E6152">
        <v>0</v>
      </c>
      <c r="F6152">
        <v>0</v>
      </c>
      <c r="H6152" t="s">
        <v>103</v>
      </c>
      <c r="I6152">
        <f t="shared" si="288"/>
        <v>0</v>
      </c>
      <c r="J6152">
        <f t="shared" si="289"/>
        <v>0</v>
      </c>
      <c r="L6152" t="str">
        <f t="shared" si="290"/>
        <v>4570ROSS CREEK</v>
      </c>
      <c r="M6152" t="s">
        <v>6561</v>
      </c>
    </row>
    <row r="6153" spans="1:13">
      <c r="A6153" t="s">
        <v>7016</v>
      </c>
      <c r="B6153" t="s">
        <v>4056</v>
      </c>
      <c r="C6153" t="s">
        <v>111</v>
      </c>
      <c r="D6153">
        <v>4</v>
      </c>
      <c r="E6153">
        <v>0</v>
      </c>
      <c r="F6153">
        <v>0</v>
      </c>
      <c r="H6153" t="s">
        <v>103</v>
      </c>
      <c r="I6153">
        <f t="shared" ref="I6153:I6216" si="291">IF(ISERROR(VLOOKUP(A6153,SelPostCode,1,FALSE)),0,1)</f>
        <v>0</v>
      </c>
      <c r="J6153">
        <f t="shared" ref="J6153:J6216" si="292">IF(I6153=0,0,IF(ISERROR(VLOOKUP(B6153,SelSuburb,1,FALSE)),0,1))</f>
        <v>0</v>
      </c>
      <c r="L6153" t="str">
        <f t="shared" si="290"/>
        <v>4570SANDY CREEK</v>
      </c>
      <c r="M6153" t="s">
        <v>6561</v>
      </c>
    </row>
    <row r="6154" spans="1:13">
      <c r="A6154" t="s">
        <v>7016</v>
      </c>
      <c r="B6154" t="s">
        <v>7076</v>
      </c>
      <c r="C6154" t="s">
        <v>111</v>
      </c>
      <c r="D6154">
        <v>4</v>
      </c>
      <c r="E6154">
        <v>0</v>
      </c>
      <c r="F6154">
        <v>0</v>
      </c>
      <c r="H6154" t="s">
        <v>103</v>
      </c>
      <c r="I6154">
        <f t="shared" si="291"/>
        <v>0</v>
      </c>
      <c r="J6154">
        <f t="shared" si="292"/>
        <v>0</v>
      </c>
      <c r="L6154" t="str">
        <f t="shared" si="290"/>
        <v>4570SCOTCHY POCKET</v>
      </c>
      <c r="M6154" t="s">
        <v>6561</v>
      </c>
    </row>
    <row r="6155" spans="1:13">
      <c r="A6155" t="s">
        <v>7016</v>
      </c>
      <c r="B6155" t="s">
        <v>7077</v>
      </c>
      <c r="C6155" t="s">
        <v>111</v>
      </c>
      <c r="D6155">
        <v>3</v>
      </c>
      <c r="E6155">
        <v>0</v>
      </c>
      <c r="F6155">
        <v>0</v>
      </c>
      <c r="H6155" t="s">
        <v>103</v>
      </c>
      <c r="I6155">
        <f t="shared" si="291"/>
        <v>0</v>
      </c>
      <c r="J6155">
        <f t="shared" si="292"/>
        <v>0</v>
      </c>
      <c r="L6155" t="str">
        <f t="shared" si="290"/>
        <v>4570SCRUBBY CREEK</v>
      </c>
      <c r="M6155" t="s">
        <v>6561</v>
      </c>
    </row>
    <row r="6156" spans="1:13">
      <c r="A6156" t="s">
        <v>7016</v>
      </c>
      <c r="B6156" t="s">
        <v>7078</v>
      </c>
      <c r="C6156" t="s">
        <v>111</v>
      </c>
      <c r="D6156">
        <v>4</v>
      </c>
      <c r="E6156">
        <v>0</v>
      </c>
      <c r="F6156">
        <v>0</v>
      </c>
      <c r="H6156" t="s">
        <v>103</v>
      </c>
      <c r="I6156">
        <f t="shared" si="291"/>
        <v>0</v>
      </c>
      <c r="J6156">
        <f t="shared" si="292"/>
        <v>0</v>
      </c>
      <c r="L6156" t="str">
        <f t="shared" si="290"/>
        <v>4570SEXTON</v>
      </c>
      <c r="M6156" t="s">
        <v>6561</v>
      </c>
    </row>
    <row r="6157" spans="1:13">
      <c r="A6157" t="s">
        <v>7016</v>
      </c>
      <c r="B6157" t="s">
        <v>7079</v>
      </c>
      <c r="C6157" t="s">
        <v>111</v>
      </c>
      <c r="D6157">
        <v>2</v>
      </c>
      <c r="E6157">
        <v>0</v>
      </c>
      <c r="F6157">
        <v>2</v>
      </c>
      <c r="H6157" t="s">
        <v>103</v>
      </c>
      <c r="I6157">
        <f t="shared" si="291"/>
        <v>0</v>
      </c>
      <c r="J6157">
        <f t="shared" si="292"/>
        <v>0</v>
      </c>
      <c r="L6157" t="str">
        <f t="shared" si="290"/>
        <v>4570SOUTHSIDE</v>
      </c>
      <c r="M6157" t="s">
        <v>6561</v>
      </c>
    </row>
    <row r="6158" spans="1:13">
      <c r="A6158" t="s">
        <v>7016</v>
      </c>
      <c r="B6158" t="s">
        <v>7080</v>
      </c>
      <c r="C6158" t="s">
        <v>111</v>
      </c>
      <c r="D6158">
        <v>4</v>
      </c>
      <c r="E6158">
        <v>0</v>
      </c>
      <c r="F6158">
        <v>0</v>
      </c>
      <c r="H6158" t="s">
        <v>103</v>
      </c>
      <c r="I6158">
        <f t="shared" si="291"/>
        <v>0</v>
      </c>
      <c r="J6158">
        <f t="shared" si="292"/>
        <v>0</v>
      </c>
      <c r="L6158" t="str">
        <f t="shared" si="290"/>
        <v>4570ST MARY</v>
      </c>
      <c r="M6158" t="s">
        <v>6561</v>
      </c>
    </row>
    <row r="6159" spans="1:13">
      <c r="A6159" t="s">
        <v>7016</v>
      </c>
      <c r="B6159" t="s">
        <v>7081</v>
      </c>
      <c r="C6159" t="s">
        <v>111</v>
      </c>
      <c r="D6159">
        <v>3</v>
      </c>
      <c r="E6159">
        <v>0</v>
      </c>
      <c r="F6159">
        <v>0</v>
      </c>
      <c r="H6159" t="s">
        <v>103</v>
      </c>
      <c r="I6159">
        <f t="shared" si="291"/>
        <v>0</v>
      </c>
      <c r="J6159">
        <f t="shared" si="292"/>
        <v>0</v>
      </c>
      <c r="L6159" t="str">
        <f t="shared" si="290"/>
        <v>4570TAMAREE</v>
      </c>
      <c r="M6159" t="s">
        <v>6561</v>
      </c>
    </row>
    <row r="6160" spans="1:13">
      <c r="A6160" t="s">
        <v>7016</v>
      </c>
      <c r="B6160" t="s">
        <v>7082</v>
      </c>
      <c r="C6160" t="s">
        <v>111</v>
      </c>
      <c r="D6160">
        <v>3</v>
      </c>
      <c r="E6160">
        <v>0</v>
      </c>
      <c r="F6160">
        <v>0</v>
      </c>
      <c r="H6160" t="s">
        <v>103</v>
      </c>
      <c r="I6160">
        <f t="shared" si="291"/>
        <v>0</v>
      </c>
      <c r="J6160">
        <f t="shared" si="292"/>
        <v>0</v>
      </c>
      <c r="L6160" t="str">
        <f t="shared" si="290"/>
        <v>4570TANDUR</v>
      </c>
      <c r="M6160" t="s">
        <v>6561</v>
      </c>
    </row>
    <row r="6161" spans="1:13">
      <c r="A6161" t="s">
        <v>7016</v>
      </c>
      <c r="B6161" t="s">
        <v>7083</v>
      </c>
      <c r="C6161" t="s">
        <v>111</v>
      </c>
      <c r="D6161">
        <v>3</v>
      </c>
      <c r="E6161">
        <v>0</v>
      </c>
      <c r="F6161">
        <v>0</v>
      </c>
      <c r="H6161" t="s">
        <v>103</v>
      </c>
      <c r="I6161">
        <f t="shared" si="291"/>
        <v>0</v>
      </c>
      <c r="J6161">
        <f t="shared" si="292"/>
        <v>0</v>
      </c>
      <c r="L6161" t="str">
        <f t="shared" si="290"/>
        <v>4570THE DAWN</v>
      </c>
      <c r="M6161" t="s">
        <v>6561</v>
      </c>
    </row>
    <row r="6162" spans="1:13">
      <c r="A6162" t="s">
        <v>7016</v>
      </c>
      <c r="B6162" t="s">
        <v>7084</v>
      </c>
      <c r="C6162" t="s">
        <v>111</v>
      </c>
      <c r="D6162">
        <v>3</v>
      </c>
      <c r="E6162">
        <v>0</v>
      </c>
      <c r="F6162">
        <v>0</v>
      </c>
      <c r="H6162" t="s">
        <v>103</v>
      </c>
      <c r="I6162">
        <f t="shared" si="291"/>
        <v>0</v>
      </c>
      <c r="J6162">
        <f t="shared" si="292"/>
        <v>0</v>
      </c>
      <c r="L6162" t="str">
        <f t="shared" si="290"/>
        <v>4570THE PALMS</v>
      </c>
      <c r="M6162" t="s">
        <v>6561</v>
      </c>
    </row>
    <row r="6163" spans="1:13">
      <c r="A6163" t="s">
        <v>7016</v>
      </c>
      <c r="B6163" t="s">
        <v>7085</v>
      </c>
      <c r="C6163" t="s">
        <v>111</v>
      </c>
      <c r="D6163">
        <v>4</v>
      </c>
      <c r="E6163">
        <v>0</v>
      </c>
      <c r="F6163">
        <v>0</v>
      </c>
      <c r="H6163" t="s">
        <v>103</v>
      </c>
      <c r="I6163">
        <f t="shared" si="291"/>
        <v>0</v>
      </c>
      <c r="J6163">
        <f t="shared" si="292"/>
        <v>0</v>
      </c>
      <c r="L6163" t="str">
        <f t="shared" si="290"/>
        <v>4570THEEBINE</v>
      </c>
      <c r="M6163" t="s">
        <v>6561</v>
      </c>
    </row>
    <row r="6164" spans="1:13">
      <c r="A6164" t="s">
        <v>7016</v>
      </c>
      <c r="B6164" t="s">
        <v>7086</v>
      </c>
      <c r="C6164" t="s">
        <v>111</v>
      </c>
      <c r="D6164">
        <v>4</v>
      </c>
      <c r="E6164">
        <v>0</v>
      </c>
      <c r="F6164">
        <v>0</v>
      </c>
      <c r="H6164" t="s">
        <v>103</v>
      </c>
      <c r="I6164">
        <f t="shared" si="291"/>
        <v>0</v>
      </c>
      <c r="J6164">
        <f t="shared" si="292"/>
        <v>0</v>
      </c>
      <c r="L6164" t="str">
        <f t="shared" si="290"/>
        <v>4570TOOLARA FOREST</v>
      </c>
      <c r="M6164" t="s">
        <v>6561</v>
      </c>
    </row>
    <row r="6165" spans="1:13">
      <c r="A6165" t="s">
        <v>7016</v>
      </c>
      <c r="B6165" t="s">
        <v>7087</v>
      </c>
      <c r="C6165" t="s">
        <v>111</v>
      </c>
      <c r="D6165">
        <v>4</v>
      </c>
      <c r="E6165">
        <v>0</v>
      </c>
      <c r="F6165">
        <v>0</v>
      </c>
      <c r="H6165" t="s">
        <v>103</v>
      </c>
      <c r="I6165">
        <f t="shared" si="291"/>
        <v>0</v>
      </c>
      <c r="J6165">
        <f t="shared" si="292"/>
        <v>0</v>
      </c>
      <c r="L6165" t="str">
        <f t="shared" si="290"/>
        <v>4570TRAVESTON</v>
      </c>
      <c r="M6165" t="s">
        <v>6561</v>
      </c>
    </row>
    <row r="6166" spans="1:13">
      <c r="A6166" t="s">
        <v>7016</v>
      </c>
      <c r="B6166" t="s">
        <v>7088</v>
      </c>
      <c r="C6166" t="s">
        <v>111</v>
      </c>
      <c r="D6166">
        <v>4</v>
      </c>
      <c r="E6166">
        <v>0</v>
      </c>
      <c r="F6166">
        <v>0</v>
      </c>
      <c r="H6166" t="s">
        <v>103</v>
      </c>
      <c r="I6166">
        <f t="shared" si="291"/>
        <v>0</v>
      </c>
      <c r="J6166">
        <f t="shared" si="292"/>
        <v>0</v>
      </c>
      <c r="L6166" t="str">
        <f t="shared" si="290"/>
        <v>4570TUCHEKOI</v>
      </c>
      <c r="M6166" t="s">
        <v>6561</v>
      </c>
    </row>
    <row r="6167" spans="1:13">
      <c r="A6167" t="s">
        <v>7016</v>
      </c>
      <c r="B6167" t="s">
        <v>7089</v>
      </c>
      <c r="C6167" t="s">
        <v>111</v>
      </c>
      <c r="D6167">
        <v>2</v>
      </c>
      <c r="E6167">
        <v>0</v>
      </c>
      <c r="F6167">
        <v>2</v>
      </c>
      <c r="H6167" t="s">
        <v>103</v>
      </c>
      <c r="I6167">
        <f t="shared" si="291"/>
        <v>0</v>
      </c>
      <c r="J6167">
        <f t="shared" si="292"/>
        <v>0</v>
      </c>
      <c r="L6167" t="str">
        <f t="shared" si="290"/>
        <v>4570TWO MILE</v>
      </c>
      <c r="M6167" t="s">
        <v>6561</v>
      </c>
    </row>
    <row r="6168" spans="1:13">
      <c r="A6168" t="s">
        <v>7016</v>
      </c>
      <c r="B6168" t="s">
        <v>7090</v>
      </c>
      <c r="C6168" t="s">
        <v>111</v>
      </c>
      <c r="D6168">
        <v>4</v>
      </c>
      <c r="E6168">
        <v>0</v>
      </c>
      <c r="F6168">
        <v>0</v>
      </c>
      <c r="H6168" t="s">
        <v>103</v>
      </c>
      <c r="I6168">
        <f t="shared" si="291"/>
        <v>0</v>
      </c>
      <c r="J6168">
        <f t="shared" si="292"/>
        <v>0</v>
      </c>
      <c r="L6168" t="str">
        <f t="shared" si="290"/>
        <v>4570UPPER GLASTONBURY</v>
      </c>
      <c r="M6168" t="s">
        <v>6561</v>
      </c>
    </row>
    <row r="6169" spans="1:13">
      <c r="A6169" t="s">
        <v>7016</v>
      </c>
      <c r="B6169" t="s">
        <v>7091</v>
      </c>
      <c r="C6169" t="s">
        <v>111</v>
      </c>
      <c r="D6169">
        <v>4</v>
      </c>
      <c r="E6169">
        <v>0</v>
      </c>
      <c r="F6169">
        <v>0</v>
      </c>
      <c r="H6169" t="s">
        <v>103</v>
      </c>
      <c r="I6169">
        <f t="shared" si="291"/>
        <v>0</v>
      </c>
      <c r="J6169">
        <f t="shared" si="292"/>
        <v>0</v>
      </c>
      <c r="L6169" t="str">
        <f t="shared" si="290"/>
        <v>4570UPPER KANDANGA</v>
      </c>
      <c r="M6169" t="s">
        <v>6561</v>
      </c>
    </row>
    <row r="6170" spans="1:13">
      <c r="A6170" t="s">
        <v>7016</v>
      </c>
      <c r="B6170" t="s">
        <v>7092</v>
      </c>
      <c r="C6170" t="s">
        <v>111</v>
      </c>
      <c r="D6170">
        <v>3</v>
      </c>
      <c r="E6170">
        <v>0</v>
      </c>
      <c r="F6170">
        <v>0</v>
      </c>
      <c r="H6170" t="s">
        <v>103</v>
      </c>
      <c r="I6170">
        <f t="shared" si="291"/>
        <v>0</v>
      </c>
      <c r="J6170">
        <f t="shared" si="292"/>
        <v>0</v>
      </c>
      <c r="L6170" t="str">
        <f t="shared" si="290"/>
        <v>4570VETERAN</v>
      </c>
      <c r="M6170" t="s">
        <v>6561</v>
      </c>
    </row>
    <row r="6171" spans="1:13">
      <c r="A6171" t="s">
        <v>7016</v>
      </c>
      <c r="B6171" t="s">
        <v>1910</v>
      </c>
      <c r="C6171" t="s">
        <v>111</v>
      </c>
      <c r="D6171">
        <v>2</v>
      </c>
      <c r="E6171">
        <v>0</v>
      </c>
      <c r="F6171">
        <v>2</v>
      </c>
      <c r="H6171" t="s">
        <v>103</v>
      </c>
      <c r="I6171">
        <f t="shared" si="291"/>
        <v>0</v>
      </c>
      <c r="J6171">
        <f t="shared" si="292"/>
        <v>0</v>
      </c>
      <c r="L6171" t="str">
        <f t="shared" si="290"/>
        <v>4570VICTORY HEIGHTS</v>
      </c>
      <c r="M6171" t="s">
        <v>6561</v>
      </c>
    </row>
    <row r="6172" spans="1:13">
      <c r="A6172" t="s">
        <v>7016</v>
      </c>
      <c r="B6172" t="s">
        <v>7093</v>
      </c>
      <c r="C6172" t="s">
        <v>111</v>
      </c>
      <c r="D6172">
        <v>4</v>
      </c>
      <c r="E6172">
        <v>0</v>
      </c>
      <c r="F6172">
        <v>0</v>
      </c>
      <c r="H6172" t="s">
        <v>103</v>
      </c>
      <c r="I6172">
        <f t="shared" si="291"/>
        <v>0</v>
      </c>
      <c r="J6172">
        <f t="shared" si="292"/>
        <v>0</v>
      </c>
      <c r="L6172" t="str">
        <f t="shared" si="290"/>
        <v>4570WALLU</v>
      </c>
      <c r="M6172" t="s">
        <v>6561</v>
      </c>
    </row>
    <row r="6173" spans="1:13">
      <c r="A6173" t="s">
        <v>7016</v>
      </c>
      <c r="B6173" t="s">
        <v>7094</v>
      </c>
      <c r="C6173" t="s">
        <v>111</v>
      </c>
      <c r="D6173">
        <v>4</v>
      </c>
      <c r="E6173">
        <v>0</v>
      </c>
      <c r="F6173">
        <v>0</v>
      </c>
      <c r="H6173" t="s">
        <v>103</v>
      </c>
      <c r="I6173">
        <f t="shared" si="291"/>
        <v>0</v>
      </c>
      <c r="J6173">
        <f t="shared" si="292"/>
        <v>0</v>
      </c>
      <c r="L6173" t="str">
        <f t="shared" si="290"/>
        <v>4570WIDGEE</v>
      </c>
      <c r="M6173" t="s">
        <v>6561</v>
      </c>
    </row>
    <row r="6174" spans="1:13">
      <c r="A6174" t="s">
        <v>7016</v>
      </c>
      <c r="B6174" t="s">
        <v>7095</v>
      </c>
      <c r="C6174" t="s">
        <v>111</v>
      </c>
      <c r="D6174">
        <v>3</v>
      </c>
      <c r="E6174">
        <v>0</v>
      </c>
      <c r="F6174">
        <v>0</v>
      </c>
      <c r="H6174" t="s">
        <v>103</v>
      </c>
      <c r="I6174">
        <f t="shared" si="291"/>
        <v>0</v>
      </c>
      <c r="J6174">
        <f t="shared" si="292"/>
        <v>0</v>
      </c>
      <c r="L6174" t="str">
        <f t="shared" si="290"/>
        <v>4570WIDGEE CROSSING NORTH</v>
      </c>
      <c r="M6174" t="s">
        <v>6561</v>
      </c>
    </row>
    <row r="6175" spans="1:13">
      <c r="A6175" t="s">
        <v>7016</v>
      </c>
      <c r="B6175" t="s">
        <v>7096</v>
      </c>
      <c r="C6175" t="s">
        <v>111</v>
      </c>
      <c r="D6175">
        <v>4</v>
      </c>
      <c r="E6175">
        <v>0</v>
      </c>
      <c r="F6175">
        <v>0</v>
      </c>
      <c r="H6175" t="s">
        <v>103</v>
      </c>
      <c r="I6175">
        <f t="shared" si="291"/>
        <v>0</v>
      </c>
      <c r="J6175">
        <f t="shared" si="292"/>
        <v>0</v>
      </c>
      <c r="L6175" t="str">
        <f t="shared" si="290"/>
        <v>4570WIDGEE CROSSING SOUTH</v>
      </c>
      <c r="M6175" t="s">
        <v>6561</v>
      </c>
    </row>
    <row r="6176" spans="1:13">
      <c r="A6176" t="s">
        <v>7016</v>
      </c>
      <c r="B6176" t="s">
        <v>7097</v>
      </c>
      <c r="C6176" t="s">
        <v>111</v>
      </c>
      <c r="D6176">
        <v>4</v>
      </c>
      <c r="E6176">
        <v>0</v>
      </c>
      <c r="F6176">
        <v>0</v>
      </c>
      <c r="H6176" t="s">
        <v>103</v>
      </c>
      <c r="I6176">
        <f t="shared" si="291"/>
        <v>0</v>
      </c>
      <c r="J6176">
        <f t="shared" si="292"/>
        <v>0</v>
      </c>
      <c r="L6176" t="str">
        <f t="shared" si="290"/>
        <v>4570WILSONS POCKET</v>
      </c>
      <c r="M6176" t="s">
        <v>6561</v>
      </c>
    </row>
    <row r="6177" spans="1:14">
      <c r="A6177" t="s">
        <v>7016</v>
      </c>
      <c r="B6177" t="s">
        <v>7098</v>
      </c>
      <c r="C6177" t="s">
        <v>111</v>
      </c>
      <c r="D6177">
        <v>4</v>
      </c>
      <c r="E6177">
        <v>0</v>
      </c>
      <c r="F6177">
        <v>0</v>
      </c>
      <c r="H6177" t="s">
        <v>103</v>
      </c>
      <c r="I6177">
        <f t="shared" si="291"/>
        <v>0</v>
      </c>
      <c r="J6177">
        <f t="shared" si="292"/>
        <v>0</v>
      </c>
      <c r="L6177" t="str">
        <f t="shared" si="290"/>
        <v>4570WOLVI</v>
      </c>
      <c r="M6177" t="s">
        <v>6561</v>
      </c>
    </row>
    <row r="6178" spans="1:14">
      <c r="A6178" t="s">
        <v>7016</v>
      </c>
      <c r="B6178" t="s">
        <v>7099</v>
      </c>
      <c r="C6178" t="s">
        <v>111</v>
      </c>
      <c r="D6178">
        <v>4</v>
      </c>
      <c r="E6178">
        <v>0</v>
      </c>
      <c r="F6178">
        <v>0</v>
      </c>
      <c r="H6178" t="s">
        <v>103</v>
      </c>
      <c r="I6178">
        <f t="shared" si="291"/>
        <v>0</v>
      </c>
      <c r="J6178">
        <f t="shared" si="292"/>
        <v>0</v>
      </c>
      <c r="L6178" t="str">
        <f t="shared" si="290"/>
        <v>4570WOOLOOGA</v>
      </c>
      <c r="M6178" t="s">
        <v>6561</v>
      </c>
    </row>
    <row r="6179" spans="1:14">
      <c r="A6179" t="s">
        <v>7016</v>
      </c>
      <c r="B6179" t="s">
        <v>7100</v>
      </c>
      <c r="C6179" t="s">
        <v>111</v>
      </c>
      <c r="D6179">
        <v>3</v>
      </c>
      <c r="E6179">
        <v>0</v>
      </c>
      <c r="F6179">
        <v>0</v>
      </c>
      <c r="H6179" t="s">
        <v>103</v>
      </c>
      <c r="I6179">
        <f t="shared" si="291"/>
        <v>0</v>
      </c>
      <c r="J6179">
        <f t="shared" si="292"/>
        <v>0</v>
      </c>
      <c r="L6179" t="str">
        <f t="shared" si="290"/>
        <v>4570WOONDUM</v>
      </c>
      <c r="M6179" t="s">
        <v>6561</v>
      </c>
    </row>
    <row r="6180" spans="1:14">
      <c r="A6180" t="s">
        <v>7101</v>
      </c>
      <c r="B6180" t="s">
        <v>7102</v>
      </c>
      <c r="C6180" t="s">
        <v>111</v>
      </c>
      <c r="D6180">
        <v>4</v>
      </c>
      <c r="E6180">
        <v>0</v>
      </c>
      <c r="F6180">
        <v>0</v>
      </c>
      <c r="H6180" t="s">
        <v>103</v>
      </c>
      <c r="I6180">
        <f t="shared" si="291"/>
        <v>0</v>
      </c>
      <c r="J6180">
        <f t="shared" si="292"/>
        <v>0</v>
      </c>
      <c r="L6180" t="str">
        <f t="shared" si="290"/>
        <v>4569COORAN</v>
      </c>
      <c r="M6180" t="s">
        <v>6989</v>
      </c>
    </row>
    <row r="6181" spans="1:14">
      <c r="A6181" t="s">
        <v>7103</v>
      </c>
      <c r="B6181" t="s">
        <v>7104</v>
      </c>
      <c r="C6181" t="s">
        <v>111</v>
      </c>
      <c r="D6181">
        <v>3</v>
      </c>
      <c r="E6181">
        <v>0</v>
      </c>
      <c r="F6181">
        <v>0</v>
      </c>
      <c r="H6181" t="s">
        <v>103</v>
      </c>
      <c r="I6181">
        <f t="shared" si="291"/>
        <v>0</v>
      </c>
      <c r="J6181">
        <f t="shared" si="292"/>
        <v>0</v>
      </c>
      <c r="L6181" t="str">
        <f t="shared" si="290"/>
        <v>4568FEDERAL</v>
      </c>
      <c r="M6181" t="s">
        <v>6989</v>
      </c>
    </row>
    <row r="6182" spans="1:14">
      <c r="A6182" t="s">
        <v>7103</v>
      </c>
      <c r="B6182" t="s">
        <v>7105</v>
      </c>
      <c r="C6182" t="s">
        <v>111</v>
      </c>
      <c r="D6182">
        <v>3</v>
      </c>
      <c r="E6182">
        <v>0</v>
      </c>
      <c r="F6182">
        <v>0</v>
      </c>
      <c r="H6182" t="s">
        <v>103</v>
      </c>
      <c r="I6182">
        <f t="shared" si="291"/>
        <v>0</v>
      </c>
      <c r="J6182">
        <f t="shared" si="292"/>
        <v>0</v>
      </c>
      <c r="L6182" t="str">
        <f t="shared" si="290"/>
        <v>4568PINBARREN</v>
      </c>
      <c r="M6182" t="s">
        <v>6989</v>
      </c>
    </row>
    <row r="6183" spans="1:14">
      <c r="A6183" t="s">
        <v>7103</v>
      </c>
      <c r="B6183" t="s">
        <v>7106</v>
      </c>
      <c r="C6183" t="s">
        <v>111</v>
      </c>
      <c r="D6183">
        <v>3</v>
      </c>
      <c r="E6183">
        <v>0</v>
      </c>
      <c r="F6183">
        <v>0</v>
      </c>
      <c r="H6183" t="s">
        <v>103</v>
      </c>
      <c r="I6183">
        <f t="shared" si="291"/>
        <v>0</v>
      </c>
      <c r="J6183">
        <f t="shared" si="292"/>
        <v>0</v>
      </c>
      <c r="L6183" t="str">
        <f t="shared" si="290"/>
        <v>4568POMONA</v>
      </c>
      <c r="M6183" t="s">
        <v>6989</v>
      </c>
    </row>
    <row r="6184" spans="1:14">
      <c r="A6184" t="s">
        <v>7107</v>
      </c>
      <c r="B6184" t="s">
        <v>7108</v>
      </c>
      <c r="C6184" t="s">
        <v>111</v>
      </c>
      <c r="D6184">
        <v>1</v>
      </c>
      <c r="E6184">
        <v>0</v>
      </c>
      <c r="F6184">
        <v>2</v>
      </c>
      <c r="H6184" t="s">
        <v>103</v>
      </c>
      <c r="I6184">
        <f t="shared" si="291"/>
        <v>0</v>
      </c>
      <c r="J6184">
        <f t="shared" si="292"/>
        <v>0</v>
      </c>
      <c r="L6184" t="str">
        <f t="shared" si="290"/>
        <v>4567CASTAWAYS BEACH</v>
      </c>
      <c r="M6184" t="s">
        <v>6989</v>
      </c>
      <c r="N6184" t="s">
        <v>732</v>
      </c>
    </row>
    <row r="6185" spans="1:14">
      <c r="A6185" t="s">
        <v>7107</v>
      </c>
      <c r="B6185" t="s">
        <v>7109</v>
      </c>
      <c r="C6185" t="s">
        <v>111</v>
      </c>
      <c r="D6185">
        <v>1</v>
      </c>
      <c r="E6185">
        <v>0</v>
      </c>
      <c r="F6185">
        <v>2</v>
      </c>
      <c r="H6185" t="s">
        <v>103</v>
      </c>
      <c r="I6185">
        <f t="shared" si="291"/>
        <v>0</v>
      </c>
      <c r="J6185">
        <f t="shared" si="292"/>
        <v>0</v>
      </c>
      <c r="L6185" t="str">
        <f t="shared" si="290"/>
        <v>4567NOOSA HEADS</v>
      </c>
      <c r="M6185" t="s">
        <v>6989</v>
      </c>
      <c r="N6185" t="s">
        <v>732</v>
      </c>
    </row>
    <row r="6186" spans="1:14">
      <c r="A6186" t="s">
        <v>7107</v>
      </c>
      <c r="B6186" t="s">
        <v>7110</v>
      </c>
      <c r="C6186" t="s">
        <v>111</v>
      </c>
      <c r="D6186">
        <v>1</v>
      </c>
      <c r="E6186">
        <v>0</v>
      </c>
      <c r="F6186">
        <v>2</v>
      </c>
      <c r="H6186" t="s">
        <v>103</v>
      </c>
      <c r="I6186">
        <f t="shared" si="291"/>
        <v>0</v>
      </c>
      <c r="J6186">
        <f t="shared" si="292"/>
        <v>0</v>
      </c>
      <c r="L6186" t="str">
        <f t="shared" si="290"/>
        <v>4567SUNRISE BEACH</v>
      </c>
      <c r="M6186" t="s">
        <v>6989</v>
      </c>
      <c r="N6186" t="s">
        <v>732</v>
      </c>
    </row>
    <row r="6187" spans="1:14">
      <c r="A6187" t="s">
        <v>7107</v>
      </c>
      <c r="B6187" t="s">
        <v>7111</v>
      </c>
      <c r="C6187" t="s">
        <v>111</v>
      </c>
      <c r="D6187">
        <v>1</v>
      </c>
      <c r="E6187">
        <v>0</v>
      </c>
      <c r="F6187">
        <v>2</v>
      </c>
      <c r="H6187" t="s">
        <v>103</v>
      </c>
      <c r="I6187">
        <f t="shared" si="291"/>
        <v>0</v>
      </c>
      <c r="J6187">
        <f t="shared" si="292"/>
        <v>0</v>
      </c>
      <c r="L6187" t="str">
        <f t="shared" si="290"/>
        <v>4567SUNSHINE BEACH</v>
      </c>
      <c r="M6187" t="s">
        <v>6989</v>
      </c>
      <c r="N6187" t="s">
        <v>732</v>
      </c>
    </row>
    <row r="6188" spans="1:14">
      <c r="A6188" t="s">
        <v>7112</v>
      </c>
      <c r="B6188" t="s">
        <v>7113</v>
      </c>
      <c r="C6188" t="s">
        <v>111</v>
      </c>
      <c r="D6188">
        <v>1</v>
      </c>
      <c r="E6188">
        <v>0</v>
      </c>
      <c r="F6188">
        <v>2</v>
      </c>
      <c r="H6188" t="s">
        <v>103</v>
      </c>
      <c r="I6188">
        <f t="shared" si="291"/>
        <v>0</v>
      </c>
      <c r="J6188">
        <f t="shared" si="292"/>
        <v>0</v>
      </c>
      <c r="L6188" t="str">
        <f t="shared" si="290"/>
        <v>4566NOOSAVILLE</v>
      </c>
      <c r="M6188" t="s">
        <v>6989</v>
      </c>
      <c r="N6188" t="s">
        <v>732</v>
      </c>
    </row>
    <row r="6189" spans="1:14">
      <c r="A6189" t="s">
        <v>7114</v>
      </c>
      <c r="B6189" t="s">
        <v>7115</v>
      </c>
      <c r="C6189" t="s">
        <v>111</v>
      </c>
      <c r="D6189">
        <v>1</v>
      </c>
      <c r="E6189">
        <v>0</v>
      </c>
      <c r="F6189">
        <v>2</v>
      </c>
      <c r="H6189" t="s">
        <v>103</v>
      </c>
      <c r="I6189">
        <f t="shared" si="291"/>
        <v>0</v>
      </c>
      <c r="J6189">
        <f t="shared" si="292"/>
        <v>0</v>
      </c>
      <c r="L6189" t="str">
        <f t="shared" si="290"/>
        <v>4565BOREEN POINT</v>
      </c>
      <c r="M6189" t="s">
        <v>6989</v>
      </c>
    </row>
    <row r="6190" spans="1:14">
      <c r="A6190" t="s">
        <v>7114</v>
      </c>
      <c r="B6190" t="s">
        <v>7116</v>
      </c>
      <c r="C6190" t="s">
        <v>111</v>
      </c>
      <c r="D6190">
        <v>2</v>
      </c>
      <c r="E6190">
        <v>0</v>
      </c>
      <c r="F6190">
        <v>2</v>
      </c>
      <c r="H6190" t="s">
        <v>103</v>
      </c>
      <c r="I6190">
        <f t="shared" si="291"/>
        <v>0</v>
      </c>
      <c r="J6190">
        <f t="shared" si="292"/>
        <v>0</v>
      </c>
      <c r="L6190" t="str">
        <f t="shared" si="290"/>
        <v>4565COOROIBAH</v>
      </c>
      <c r="M6190" t="s">
        <v>6989</v>
      </c>
    </row>
    <row r="6191" spans="1:14">
      <c r="A6191" t="s">
        <v>7114</v>
      </c>
      <c r="B6191" t="s">
        <v>7117</v>
      </c>
      <c r="C6191" t="s">
        <v>111</v>
      </c>
      <c r="D6191">
        <v>1</v>
      </c>
      <c r="E6191">
        <v>0</v>
      </c>
      <c r="F6191">
        <v>2</v>
      </c>
      <c r="H6191" t="s">
        <v>103</v>
      </c>
      <c r="I6191">
        <f t="shared" si="291"/>
        <v>0</v>
      </c>
      <c r="J6191">
        <f t="shared" si="292"/>
        <v>0</v>
      </c>
      <c r="L6191" t="str">
        <f t="shared" si="290"/>
        <v>4565COOTHARABA</v>
      </c>
      <c r="M6191" t="s">
        <v>6989</v>
      </c>
    </row>
    <row r="6192" spans="1:14">
      <c r="A6192" t="s">
        <v>7114</v>
      </c>
      <c r="B6192" t="s">
        <v>7118</v>
      </c>
      <c r="C6192" t="s">
        <v>111</v>
      </c>
      <c r="D6192">
        <v>1</v>
      </c>
      <c r="E6192">
        <v>0</v>
      </c>
      <c r="F6192">
        <v>2</v>
      </c>
      <c r="H6192" t="s">
        <v>103</v>
      </c>
      <c r="I6192">
        <f t="shared" si="291"/>
        <v>0</v>
      </c>
      <c r="J6192">
        <f t="shared" si="292"/>
        <v>0</v>
      </c>
      <c r="L6192" t="str">
        <f t="shared" si="290"/>
        <v>4565NOOSA NORTH SHORE</v>
      </c>
      <c r="M6192" t="s">
        <v>6989</v>
      </c>
    </row>
    <row r="6193" spans="1:14">
      <c r="A6193" t="s">
        <v>7114</v>
      </c>
      <c r="B6193" t="s">
        <v>7119</v>
      </c>
      <c r="C6193" t="s">
        <v>111</v>
      </c>
      <c r="D6193">
        <v>2</v>
      </c>
      <c r="E6193">
        <v>0</v>
      </c>
      <c r="F6193">
        <v>2</v>
      </c>
      <c r="H6193" t="s">
        <v>103</v>
      </c>
      <c r="I6193">
        <f t="shared" si="291"/>
        <v>0</v>
      </c>
      <c r="J6193">
        <f t="shared" si="292"/>
        <v>0</v>
      </c>
      <c r="L6193" t="str">
        <f t="shared" si="290"/>
        <v>4565NORTH SHORE</v>
      </c>
      <c r="M6193" t="s">
        <v>6989</v>
      </c>
    </row>
    <row r="6194" spans="1:14">
      <c r="A6194" t="s">
        <v>7114</v>
      </c>
      <c r="B6194" t="s">
        <v>7120</v>
      </c>
      <c r="C6194" t="s">
        <v>111</v>
      </c>
      <c r="D6194">
        <v>2</v>
      </c>
      <c r="E6194">
        <v>0</v>
      </c>
      <c r="F6194">
        <v>2</v>
      </c>
      <c r="H6194" t="s">
        <v>103</v>
      </c>
      <c r="I6194">
        <f t="shared" si="291"/>
        <v>0</v>
      </c>
      <c r="J6194">
        <f t="shared" si="292"/>
        <v>0</v>
      </c>
      <c r="L6194" t="str">
        <f t="shared" si="290"/>
        <v>4565RINGTAIL CREEK</v>
      </c>
      <c r="M6194" t="s">
        <v>6989</v>
      </c>
    </row>
    <row r="6195" spans="1:14">
      <c r="A6195" t="s">
        <v>7114</v>
      </c>
      <c r="B6195" t="s">
        <v>7121</v>
      </c>
      <c r="C6195" t="s">
        <v>111</v>
      </c>
      <c r="D6195">
        <v>1</v>
      </c>
      <c r="E6195">
        <v>0</v>
      </c>
      <c r="F6195">
        <v>2</v>
      </c>
      <c r="H6195" t="s">
        <v>103</v>
      </c>
      <c r="I6195">
        <f t="shared" si="291"/>
        <v>0</v>
      </c>
      <c r="J6195">
        <f t="shared" si="292"/>
        <v>0</v>
      </c>
      <c r="L6195" t="str">
        <f t="shared" si="290"/>
        <v>4565TEWANTIN</v>
      </c>
      <c r="M6195" t="s">
        <v>6989</v>
      </c>
    </row>
    <row r="6196" spans="1:14">
      <c r="A6196" t="s">
        <v>7122</v>
      </c>
      <c r="B6196" t="s">
        <v>7123</v>
      </c>
      <c r="C6196" t="s">
        <v>111</v>
      </c>
      <c r="D6196">
        <v>1</v>
      </c>
      <c r="E6196">
        <v>0</v>
      </c>
      <c r="F6196">
        <v>2</v>
      </c>
      <c r="H6196" t="s">
        <v>103</v>
      </c>
      <c r="I6196">
        <f t="shared" si="291"/>
        <v>0</v>
      </c>
      <c r="J6196">
        <f t="shared" si="292"/>
        <v>0</v>
      </c>
      <c r="L6196" t="str">
        <f t="shared" si="290"/>
        <v>4564MARCOOLA</v>
      </c>
      <c r="M6196" t="s">
        <v>6989</v>
      </c>
      <c r="N6196" t="s">
        <v>732</v>
      </c>
    </row>
    <row r="6197" spans="1:14">
      <c r="A6197" t="s">
        <v>7122</v>
      </c>
      <c r="B6197" t="s">
        <v>7124</v>
      </c>
      <c r="C6197" t="s">
        <v>111</v>
      </c>
      <c r="D6197">
        <v>1</v>
      </c>
      <c r="E6197">
        <v>0</v>
      </c>
      <c r="F6197">
        <v>2</v>
      </c>
      <c r="H6197" t="s">
        <v>103</v>
      </c>
      <c r="I6197">
        <f t="shared" si="291"/>
        <v>0</v>
      </c>
      <c r="J6197">
        <f t="shared" si="292"/>
        <v>0</v>
      </c>
      <c r="L6197" t="str">
        <f t="shared" si="290"/>
        <v>4564MUDJIMBA</v>
      </c>
      <c r="M6197" t="s">
        <v>6989</v>
      </c>
      <c r="N6197" t="s">
        <v>732</v>
      </c>
    </row>
    <row r="6198" spans="1:14">
      <c r="A6198" t="s">
        <v>7122</v>
      </c>
      <c r="B6198" t="s">
        <v>7125</v>
      </c>
      <c r="C6198" t="s">
        <v>111</v>
      </c>
      <c r="D6198">
        <v>1</v>
      </c>
      <c r="E6198">
        <v>0</v>
      </c>
      <c r="F6198">
        <v>2</v>
      </c>
      <c r="H6198" t="s">
        <v>103</v>
      </c>
      <c r="I6198">
        <f t="shared" si="291"/>
        <v>0</v>
      </c>
      <c r="J6198">
        <f t="shared" si="292"/>
        <v>0</v>
      </c>
      <c r="L6198" t="str">
        <f t="shared" si="290"/>
        <v>4564PACIFIC PARADISE</v>
      </c>
      <c r="M6198" t="s">
        <v>6989</v>
      </c>
      <c r="N6198" t="s">
        <v>732</v>
      </c>
    </row>
    <row r="6199" spans="1:14">
      <c r="A6199" t="s">
        <v>7122</v>
      </c>
      <c r="B6199" t="s">
        <v>7126</v>
      </c>
      <c r="C6199" t="s">
        <v>111</v>
      </c>
      <c r="D6199">
        <v>1</v>
      </c>
      <c r="E6199">
        <v>0</v>
      </c>
      <c r="F6199">
        <v>2</v>
      </c>
      <c r="H6199" t="s">
        <v>103</v>
      </c>
      <c r="I6199">
        <f t="shared" si="291"/>
        <v>0</v>
      </c>
      <c r="J6199">
        <f t="shared" si="292"/>
        <v>0</v>
      </c>
      <c r="L6199" t="str">
        <f t="shared" si="290"/>
        <v>4564TWIN WATERS</v>
      </c>
      <c r="M6199" t="s">
        <v>6989</v>
      </c>
      <c r="N6199" t="s">
        <v>732</v>
      </c>
    </row>
    <row r="6200" spans="1:14">
      <c r="A6200" t="s">
        <v>7127</v>
      </c>
      <c r="B6200" t="s">
        <v>7128</v>
      </c>
      <c r="C6200" t="s">
        <v>111</v>
      </c>
      <c r="D6200">
        <v>2</v>
      </c>
      <c r="E6200">
        <v>0</v>
      </c>
      <c r="F6200">
        <v>2</v>
      </c>
      <c r="H6200" t="s">
        <v>103</v>
      </c>
      <c r="I6200">
        <f t="shared" si="291"/>
        <v>0</v>
      </c>
      <c r="J6200">
        <f t="shared" si="292"/>
        <v>0</v>
      </c>
      <c r="L6200" t="str">
        <f t="shared" si="290"/>
        <v>4563BLACK MOUNTAIN</v>
      </c>
      <c r="M6200" t="s">
        <v>6989</v>
      </c>
      <c r="N6200" t="s">
        <v>732</v>
      </c>
    </row>
    <row r="6201" spans="1:14">
      <c r="A6201" t="s">
        <v>7127</v>
      </c>
      <c r="B6201" t="s">
        <v>7129</v>
      </c>
      <c r="C6201" t="s">
        <v>111</v>
      </c>
      <c r="D6201">
        <v>2</v>
      </c>
      <c r="E6201">
        <v>0</v>
      </c>
      <c r="F6201">
        <v>2</v>
      </c>
      <c r="H6201" t="s">
        <v>103</v>
      </c>
      <c r="I6201">
        <f t="shared" si="291"/>
        <v>0</v>
      </c>
      <c r="J6201">
        <f t="shared" si="292"/>
        <v>0</v>
      </c>
      <c r="L6201" t="str">
        <f t="shared" si="290"/>
        <v>4563CARTERS RIDGE</v>
      </c>
      <c r="M6201" t="s">
        <v>6989</v>
      </c>
      <c r="N6201" t="s">
        <v>732</v>
      </c>
    </row>
    <row r="6202" spans="1:14">
      <c r="A6202" t="s">
        <v>7127</v>
      </c>
      <c r="B6202" t="s">
        <v>7130</v>
      </c>
      <c r="C6202" t="s">
        <v>111</v>
      </c>
      <c r="D6202">
        <v>2</v>
      </c>
      <c r="E6202">
        <v>0</v>
      </c>
      <c r="F6202">
        <v>2</v>
      </c>
      <c r="H6202" t="s">
        <v>103</v>
      </c>
      <c r="I6202">
        <f t="shared" si="291"/>
        <v>0</v>
      </c>
      <c r="J6202">
        <f t="shared" si="292"/>
        <v>0</v>
      </c>
      <c r="L6202" t="str">
        <f t="shared" si="290"/>
        <v>4563COOROY</v>
      </c>
      <c r="M6202" t="s">
        <v>6989</v>
      </c>
      <c r="N6202" t="s">
        <v>732</v>
      </c>
    </row>
    <row r="6203" spans="1:14">
      <c r="A6203" t="s">
        <v>7127</v>
      </c>
      <c r="B6203" t="s">
        <v>7131</v>
      </c>
      <c r="C6203" t="s">
        <v>111</v>
      </c>
      <c r="D6203">
        <v>2</v>
      </c>
      <c r="E6203">
        <v>0</v>
      </c>
      <c r="F6203">
        <v>2</v>
      </c>
      <c r="H6203" t="s">
        <v>103</v>
      </c>
      <c r="I6203">
        <f t="shared" si="291"/>
        <v>0</v>
      </c>
      <c r="J6203">
        <f t="shared" si="292"/>
        <v>0</v>
      </c>
      <c r="L6203" t="str">
        <f t="shared" si="290"/>
        <v>4563COOROY MOUNTAIN</v>
      </c>
      <c r="M6203" t="s">
        <v>6989</v>
      </c>
      <c r="N6203" t="s">
        <v>732</v>
      </c>
    </row>
    <row r="6204" spans="1:14">
      <c r="A6204" t="s">
        <v>7127</v>
      </c>
      <c r="B6204" t="s">
        <v>7132</v>
      </c>
      <c r="C6204" t="s">
        <v>111</v>
      </c>
      <c r="D6204">
        <v>2</v>
      </c>
      <c r="E6204">
        <v>0</v>
      </c>
      <c r="F6204">
        <v>2</v>
      </c>
      <c r="H6204" t="s">
        <v>103</v>
      </c>
      <c r="I6204">
        <f t="shared" si="291"/>
        <v>0</v>
      </c>
      <c r="J6204">
        <f t="shared" si="292"/>
        <v>0</v>
      </c>
      <c r="L6204" t="str">
        <f t="shared" si="290"/>
        <v>4563LAKE MACDONALD</v>
      </c>
      <c r="M6204" t="s">
        <v>6989</v>
      </c>
      <c r="N6204" t="s">
        <v>732</v>
      </c>
    </row>
    <row r="6205" spans="1:14">
      <c r="A6205" t="s">
        <v>7127</v>
      </c>
      <c r="B6205" t="s">
        <v>3182</v>
      </c>
      <c r="C6205" t="s">
        <v>111</v>
      </c>
      <c r="D6205">
        <v>2</v>
      </c>
      <c r="E6205">
        <v>0</v>
      </c>
      <c r="F6205">
        <v>2</v>
      </c>
      <c r="H6205" t="s">
        <v>103</v>
      </c>
      <c r="I6205">
        <f t="shared" si="291"/>
        <v>0</v>
      </c>
      <c r="J6205">
        <f t="shared" si="292"/>
        <v>0</v>
      </c>
      <c r="L6205" t="str">
        <f t="shared" si="290"/>
        <v>4563RIDGEWOOD</v>
      </c>
      <c r="M6205" t="s">
        <v>6989</v>
      </c>
      <c r="N6205" t="s">
        <v>732</v>
      </c>
    </row>
    <row r="6206" spans="1:14">
      <c r="A6206" t="s">
        <v>7127</v>
      </c>
      <c r="B6206" t="s">
        <v>7133</v>
      </c>
      <c r="C6206" t="s">
        <v>111</v>
      </c>
      <c r="D6206">
        <v>1</v>
      </c>
      <c r="E6206">
        <v>0</v>
      </c>
      <c r="F6206">
        <v>2</v>
      </c>
      <c r="H6206" t="s">
        <v>103</v>
      </c>
      <c r="I6206">
        <f t="shared" si="291"/>
        <v>0</v>
      </c>
      <c r="J6206">
        <f t="shared" si="292"/>
        <v>0</v>
      </c>
      <c r="L6206" t="str">
        <f t="shared" si="290"/>
        <v>4563TINBEERWAH</v>
      </c>
      <c r="M6206" t="s">
        <v>6989</v>
      </c>
      <c r="N6206" t="s">
        <v>732</v>
      </c>
    </row>
    <row r="6207" spans="1:14">
      <c r="A6207" t="s">
        <v>7134</v>
      </c>
      <c r="B6207" t="s">
        <v>7135</v>
      </c>
      <c r="C6207" t="s">
        <v>111</v>
      </c>
      <c r="D6207">
        <v>2</v>
      </c>
      <c r="E6207">
        <v>0</v>
      </c>
      <c r="F6207">
        <v>2</v>
      </c>
      <c r="H6207" t="s">
        <v>103</v>
      </c>
      <c r="I6207">
        <f t="shared" si="291"/>
        <v>0</v>
      </c>
      <c r="J6207">
        <f t="shared" si="292"/>
        <v>0</v>
      </c>
      <c r="L6207" t="str">
        <f t="shared" si="290"/>
        <v>4562BELLI PARK</v>
      </c>
      <c r="M6207" t="s">
        <v>6989</v>
      </c>
    </row>
    <row r="6208" spans="1:14">
      <c r="A6208" t="s">
        <v>7134</v>
      </c>
      <c r="B6208" t="s">
        <v>7136</v>
      </c>
      <c r="C6208" t="s">
        <v>111</v>
      </c>
      <c r="D6208">
        <v>2</v>
      </c>
      <c r="E6208">
        <v>0</v>
      </c>
      <c r="F6208">
        <v>2</v>
      </c>
      <c r="H6208" t="s">
        <v>103</v>
      </c>
      <c r="I6208">
        <f t="shared" si="291"/>
        <v>0</v>
      </c>
      <c r="J6208">
        <f t="shared" si="292"/>
        <v>0</v>
      </c>
      <c r="L6208" t="str">
        <f t="shared" si="290"/>
        <v>4562DOONAN</v>
      </c>
      <c r="M6208" t="s">
        <v>6989</v>
      </c>
    </row>
    <row r="6209" spans="1:14">
      <c r="A6209" t="s">
        <v>7134</v>
      </c>
      <c r="B6209" t="s">
        <v>7137</v>
      </c>
      <c r="C6209" t="s">
        <v>111</v>
      </c>
      <c r="D6209">
        <v>1</v>
      </c>
      <c r="E6209">
        <v>0</v>
      </c>
      <c r="F6209">
        <v>2</v>
      </c>
      <c r="H6209" t="s">
        <v>103</v>
      </c>
      <c r="I6209">
        <f t="shared" si="291"/>
        <v>0</v>
      </c>
      <c r="J6209">
        <f t="shared" si="292"/>
        <v>0</v>
      </c>
      <c r="L6209" t="str">
        <f t="shared" si="290"/>
        <v>4562EERWAH VALE</v>
      </c>
      <c r="M6209" t="s">
        <v>6989</v>
      </c>
    </row>
    <row r="6210" spans="1:14">
      <c r="A6210" t="s">
        <v>7134</v>
      </c>
      <c r="B6210" t="s">
        <v>7138</v>
      </c>
      <c r="C6210" t="s">
        <v>111</v>
      </c>
      <c r="D6210">
        <v>1</v>
      </c>
      <c r="E6210">
        <v>0</v>
      </c>
      <c r="F6210">
        <v>2</v>
      </c>
      <c r="H6210" t="s">
        <v>103</v>
      </c>
      <c r="I6210">
        <f t="shared" si="291"/>
        <v>0</v>
      </c>
      <c r="J6210">
        <f t="shared" si="292"/>
        <v>0</v>
      </c>
      <c r="L6210" t="str">
        <f t="shared" ref="L6210:L6273" si="293">CONCATENATE(A6210,B6210)</f>
        <v>4562EUMUNDI</v>
      </c>
      <c r="M6210" t="s">
        <v>6989</v>
      </c>
    </row>
    <row r="6211" spans="1:14">
      <c r="A6211" t="s">
        <v>7134</v>
      </c>
      <c r="B6211" t="s">
        <v>7139</v>
      </c>
      <c r="C6211" t="s">
        <v>111</v>
      </c>
      <c r="D6211">
        <v>2</v>
      </c>
      <c r="E6211">
        <v>0</v>
      </c>
      <c r="F6211">
        <v>2</v>
      </c>
      <c r="H6211" t="s">
        <v>103</v>
      </c>
      <c r="I6211">
        <f t="shared" si="291"/>
        <v>0</v>
      </c>
      <c r="J6211">
        <f t="shared" si="292"/>
        <v>0</v>
      </c>
      <c r="L6211" t="str">
        <f t="shared" si="293"/>
        <v>4562VERRIERDALE</v>
      </c>
      <c r="M6211" t="s">
        <v>6989</v>
      </c>
    </row>
    <row r="6212" spans="1:14">
      <c r="A6212" t="s">
        <v>7134</v>
      </c>
      <c r="B6212" t="s">
        <v>7140</v>
      </c>
      <c r="C6212" t="s">
        <v>111</v>
      </c>
      <c r="D6212">
        <v>2</v>
      </c>
      <c r="E6212">
        <v>0</v>
      </c>
      <c r="F6212">
        <v>2</v>
      </c>
      <c r="H6212" t="s">
        <v>103</v>
      </c>
      <c r="I6212">
        <f t="shared" si="291"/>
        <v>0</v>
      </c>
      <c r="J6212">
        <f t="shared" si="292"/>
        <v>0</v>
      </c>
      <c r="L6212" t="str">
        <f t="shared" si="293"/>
        <v>4562WEYBA DOWNS</v>
      </c>
      <c r="M6212" t="s">
        <v>6989</v>
      </c>
    </row>
    <row r="6213" spans="1:14">
      <c r="A6213" t="s">
        <v>7141</v>
      </c>
      <c r="B6213" t="s">
        <v>7142</v>
      </c>
      <c r="C6213" t="s">
        <v>111</v>
      </c>
      <c r="D6213">
        <v>2</v>
      </c>
      <c r="E6213">
        <v>0</v>
      </c>
      <c r="F6213">
        <v>2</v>
      </c>
      <c r="H6213" t="s">
        <v>103</v>
      </c>
      <c r="I6213">
        <f t="shared" si="291"/>
        <v>0</v>
      </c>
      <c r="J6213">
        <f t="shared" si="292"/>
        <v>0</v>
      </c>
      <c r="L6213" t="str">
        <f t="shared" si="293"/>
        <v>4561BRIDGES</v>
      </c>
      <c r="M6213" t="s">
        <v>6989</v>
      </c>
      <c r="N6213" t="s">
        <v>732</v>
      </c>
    </row>
    <row r="6214" spans="1:14">
      <c r="A6214" t="s">
        <v>7141</v>
      </c>
      <c r="B6214" t="s">
        <v>7143</v>
      </c>
      <c r="C6214" t="s">
        <v>111</v>
      </c>
      <c r="D6214">
        <v>2</v>
      </c>
      <c r="E6214">
        <v>0</v>
      </c>
      <c r="F6214">
        <v>2</v>
      </c>
      <c r="H6214" t="s">
        <v>103</v>
      </c>
      <c r="I6214">
        <f t="shared" si="291"/>
        <v>0</v>
      </c>
      <c r="J6214">
        <f t="shared" si="292"/>
        <v>0</v>
      </c>
      <c r="L6214" t="str">
        <f t="shared" si="293"/>
        <v>4561MAROOCHY RIVER</v>
      </c>
      <c r="M6214" t="s">
        <v>6989</v>
      </c>
      <c r="N6214" t="s">
        <v>732</v>
      </c>
    </row>
    <row r="6215" spans="1:14">
      <c r="A6215" t="s">
        <v>7141</v>
      </c>
      <c r="B6215" t="s">
        <v>7144</v>
      </c>
      <c r="C6215" t="s">
        <v>111</v>
      </c>
      <c r="D6215">
        <v>1</v>
      </c>
      <c r="E6215">
        <v>0</v>
      </c>
      <c r="F6215">
        <v>2</v>
      </c>
      <c r="H6215" t="s">
        <v>103</v>
      </c>
      <c r="I6215">
        <f t="shared" si="291"/>
        <v>0</v>
      </c>
      <c r="J6215">
        <f t="shared" si="292"/>
        <v>0</v>
      </c>
      <c r="L6215" t="str">
        <f t="shared" si="293"/>
        <v>4561NINDERRY</v>
      </c>
      <c r="M6215" t="s">
        <v>6989</v>
      </c>
      <c r="N6215" t="s">
        <v>732</v>
      </c>
    </row>
    <row r="6216" spans="1:14">
      <c r="A6216" t="s">
        <v>7141</v>
      </c>
      <c r="B6216" t="s">
        <v>7145</v>
      </c>
      <c r="C6216" t="s">
        <v>111</v>
      </c>
      <c r="D6216">
        <v>2</v>
      </c>
      <c r="E6216">
        <v>0</v>
      </c>
      <c r="F6216">
        <v>2</v>
      </c>
      <c r="H6216" t="s">
        <v>103</v>
      </c>
      <c r="I6216">
        <f t="shared" si="291"/>
        <v>0</v>
      </c>
      <c r="J6216">
        <f t="shared" si="292"/>
        <v>0</v>
      </c>
      <c r="L6216" t="str">
        <f t="shared" si="293"/>
        <v>4561NORTH ARM</v>
      </c>
      <c r="M6216" t="s">
        <v>6989</v>
      </c>
      <c r="N6216" t="s">
        <v>732</v>
      </c>
    </row>
    <row r="6217" spans="1:14">
      <c r="A6217" t="s">
        <v>7141</v>
      </c>
      <c r="B6217" t="s">
        <v>7146</v>
      </c>
      <c r="C6217" t="s">
        <v>111</v>
      </c>
      <c r="D6217">
        <v>2</v>
      </c>
      <c r="E6217">
        <v>0</v>
      </c>
      <c r="F6217">
        <v>2</v>
      </c>
      <c r="H6217" t="s">
        <v>103</v>
      </c>
      <c r="I6217">
        <f t="shared" ref="I6217:I6280" si="294">IF(ISERROR(VLOOKUP(A6217,SelPostCode,1,FALSE)),0,1)</f>
        <v>0</v>
      </c>
      <c r="J6217">
        <f t="shared" ref="J6217:J6280" si="295">IF(I6217=0,0,IF(ISERROR(VLOOKUP(B6217,SelSuburb,1,FALSE)),0,1))</f>
        <v>0</v>
      </c>
      <c r="L6217" t="str">
        <f t="shared" si="293"/>
        <v>4561VALDORA</v>
      </c>
      <c r="M6217" t="s">
        <v>6989</v>
      </c>
      <c r="N6217" t="s">
        <v>732</v>
      </c>
    </row>
    <row r="6218" spans="1:14">
      <c r="A6218" t="s">
        <v>7141</v>
      </c>
      <c r="B6218" t="s">
        <v>7147</v>
      </c>
      <c r="C6218" t="s">
        <v>111</v>
      </c>
      <c r="D6218">
        <v>1</v>
      </c>
      <c r="E6218">
        <v>0</v>
      </c>
      <c r="F6218">
        <v>2</v>
      </c>
      <c r="H6218" t="s">
        <v>103</v>
      </c>
      <c r="I6218">
        <f t="shared" si="294"/>
        <v>0</v>
      </c>
      <c r="J6218">
        <f t="shared" si="295"/>
        <v>0</v>
      </c>
      <c r="L6218" t="str">
        <f t="shared" si="293"/>
        <v>4561YANDINA</v>
      </c>
      <c r="M6218" t="s">
        <v>6989</v>
      </c>
      <c r="N6218" t="s">
        <v>732</v>
      </c>
    </row>
    <row r="6219" spans="1:14">
      <c r="A6219" t="s">
        <v>7141</v>
      </c>
      <c r="B6219" t="s">
        <v>7148</v>
      </c>
      <c r="C6219" t="s">
        <v>111</v>
      </c>
      <c r="D6219">
        <v>2</v>
      </c>
      <c r="E6219">
        <v>0</v>
      </c>
      <c r="F6219">
        <v>2</v>
      </c>
      <c r="H6219" t="s">
        <v>103</v>
      </c>
      <c r="I6219">
        <f t="shared" si="294"/>
        <v>0</v>
      </c>
      <c r="J6219">
        <f t="shared" si="295"/>
        <v>0</v>
      </c>
      <c r="L6219" t="str">
        <f t="shared" si="293"/>
        <v>4561YANDINA CREEK</v>
      </c>
      <c r="M6219" t="s">
        <v>6989</v>
      </c>
      <c r="N6219" t="s">
        <v>732</v>
      </c>
    </row>
    <row r="6220" spans="1:14">
      <c r="A6220" t="s">
        <v>7149</v>
      </c>
      <c r="B6220" t="s">
        <v>7150</v>
      </c>
      <c r="C6220" t="s">
        <v>111</v>
      </c>
      <c r="D6220">
        <v>1</v>
      </c>
      <c r="E6220">
        <v>0</v>
      </c>
      <c r="F6220">
        <v>2</v>
      </c>
      <c r="H6220" t="s">
        <v>103</v>
      </c>
      <c r="I6220">
        <f t="shared" si="294"/>
        <v>0</v>
      </c>
      <c r="J6220">
        <f t="shared" si="295"/>
        <v>0</v>
      </c>
      <c r="L6220" t="str">
        <f t="shared" si="293"/>
        <v>4560BLI BLI</v>
      </c>
      <c r="M6220" t="s">
        <v>6989</v>
      </c>
      <c r="N6220" t="s">
        <v>732</v>
      </c>
    </row>
    <row r="6221" spans="1:14">
      <c r="A6221" t="s">
        <v>7149</v>
      </c>
      <c r="B6221" t="s">
        <v>2494</v>
      </c>
      <c r="C6221" t="s">
        <v>111</v>
      </c>
      <c r="D6221">
        <v>1</v>
      </c>
      <c r="E6221">
        <v>0</v>
      </c>
      <c r="F6221">
        <v>2</v>
      </c>
      <c r="H6221" t="s">
        <v>103</v>
      </c>
      <c r="I6221">
        <f t="shared" si="294"/>
        <v>0</v>
      </c>
      <c r="J6221">
        <f t="shared" si="295"/>
        <v>0</v>
      </c>
      <c r="L6221" t="str">
        <f t="shared" si="293"/>
        <v>4560BURNSIDE</v>
      </c>
      <c r="M6221" t="s">
        <v>6989</v>
      </c>
      <c r="N6221" t="s">
        <v>732</v>
      </c>
    </row>
    <row r="6222" spans="1:14">
      <c r="A6222" t="s">
        <v>7149</v>
      </c>
      <c r="B6222" t="s">
        <v>7151</v>
      </c>
      <c r="C6222" t="s">
        <v>111</v>
      </c>
      <c r="D6222">
        <v>1</v>
      </c>
      <c r="E6222">
        <v>0</v>
      </c>
      <c r="F6222">
        <v>2</v>
      </c>
      <c r="H6222" t="s">
        <v>103</v>
      </c>
      <c r="I6222">
        <f t="shared" si="294"/>
        <v>0</v>
      </c>
      <c r="J6222">
        <f t="shared" si="295"/>
        <v>0</v>
      </c>
      <c r="L6222" t="str">
        <f t="shared" si="293"/>
        <v>4560COES CREEK</v>
      </c>
      <c r="M6222" t="s">
        <v>6989</v>
      </c>
      <c r="N6222" t="s">
        <v>732</v>
      </c>
    </row>
    <row r="6223" spans="1:14">
      <c r="A6223" t="s">
        <v>7149</v>
      </c>
      <c r="B6223" t="s">
        <v>7152</v>
      </c>
      <c r="C6223" t="s">
        <v>111</v>
      </c>
      <c r="D6223">
        <v>1</v>
      </c>
      <c r="E6223">
        <v>0</v>
      </c>
      <c r="F6223">
        <v>2</v>
      </c>
      <c r="H6223" t="s">
        <v>103</v>
      </c>
      <c r="I6223">
        <f t="shared" si="294"/>
        <v>0</v>
      </c>
      <c r="J6223">
        <f t="shared" si="295"/>
        <v>0</v>
      </c>
      <c r="L6223" t="str">
        <f t="shared" si="293"/>
        <v>4560COOLOOLABIN</v>
      </c>
      <c r="M6223" t="s">
        <v>6989</v>
      </c>
      <c r="N6223" t="s">
        <v>732</v>
      </c>
    </row>
    <row r="6224" spans="1:14">
      <c r="A6224" t="s">
        <v>7149</v>
      </c>
      <c r="B6224" t="s">
        <v>7153</v>
      </c>
      <c r="C6224" t="s">
        <v>111</v>
      </c>
      <c r="D6224">
        <v>2</v>
      </c>
      <c r="E6224">
        <v>0</v>
      </c>
      <c r="F6224">
        <v>2</v>
      </c>
      <c r="H6224" t="s">
        <v>103</v>
      </c>
      <c r="I6224">
        <f t="shared" si="294"/>
        <v>0</v>
      </c>
      <c r="J6224">
        <f t="shared" si="295"/>
        <v>0</v>
      </c>
      <c r="L6224" t="str">
        <f t="shared" si="293"/>
        <v>4560DULONG</v>
      </c>
      <c r="M6224" t="s">
        <v>6989</v>
      </c>
      <c r="N6224" t="s">
        <v>732</v>
      </c>
    </row>
    <row r="6225" spans="1:14">
      <c r="A6225" t="s">
        <v>7149</v>
      </c>
      <c r="B6225" t="s">
        <v>7154</v>
      </c>
      <c r="C6225" t="s">
        <v>111</v>
      </c>
      <c r="D6225">
        <v>1</v>
      </c>
      <c r="E6225">
        <v>0</v>
      </c>
      <c r="F6225">
        <v>2</v>
      </c>
      <c r="H6225" t="s">
        <v>103</v>
      </c>
      <c r="I6225">
        <f t="shared" si="294"/>
        <v>0</v>
      </c>
      <c r="J6225">
        <f t="shared" si="295"/>
        <v>0</v>
      </c>
      <c r="L6225" t="str">
        <f t="shared" si="293"/>
        <v>4560FLAXTON</v>
      </c>
      <c r="M6225" t="s">
        <v>6989</v>
      </c>
      <c r="N6225" t="s">
        <v>732</v>
      </c>
    </row>
    <row r="6226" spans="1:14">
      <c r="A6226" t="s">
        <v>7149</v>
      </c>
      <c r="B6226" t="s">
        <v>7155</v>
      </c>
      <c r="C6226" t="s">
        <v>111</v>
      </c>
      <c r="D6226">
        <v>1</v>
      </c>
      <c r="E6226">
        <v>0</v>
      </c>
      <c r="F6226">
        <v>2</v>
      </c>
      <c r="H6226" t="s">
        <v>103</v>
      </c>
      <c r="I6226">
        <f t="shared" si="294"/>
        <v>0</v>
      </c>
      <c r="J6226">
        <f t="shared" si="295"/>
        <v>0</v>
      </c>
      <c r="L6226" t="str">
        <f t="shared" si="293"/>
        <v>4560HIGHWORTH</v>
      </c>
      <c r="M6226" t="s">
        <v>6989</v>
      </c>
      <c r="N6226" t="s">
        <v>732</v>
      </c>
    </row>
    <row r="6227" spans="1:14">
      <c r="A6227" t="s">
        <v>7149</v>
      </c>
      <c r="B6227" t="s">
        <v>7156</v>
      </c>
      <c r="C6227" t="s">
        <v>111</v>
      </c>
      <c r="D6227">
        <v>2</v>
      </c>
      <c r="E6227">
        <v>0</v>
      </c>
      <c r="F6227">
        <v>2</v>
      </c>
      <c r="H6227" t="s">
        <v>103</v>
      </c>
      <c r="I6227">
        <f t="shared" si="294"/>
        <v>0</v>
      </c>
      <c r="J6227">
        <f t="shared" si="295"/>
        <v>0</v>
      </c>
      <c r="L6227" t="str">
        <f t="shared" si="293"/>
        <v>4560IMAGE FLAT</v>
      </c>
      <c r="M6227" t="s">
        <v>6989</v>
      </c>
      <c r="N6227" t="s">
        <v>732</v>
      </c>
    </row>
    <row r="6228" spans="1:14">
      <c r="A6228" t="s">
        <v>7149</v>
      </c>
      <c r="B6228" t="s">
        <v>7157</v>
      </c>
      <c r="C6228" t="s">
        <v>111</v>
      </c>
      <c r="D6228">
        <v>2</v>
      </c>
      <c r="E6228">
        <v>0</v>
      </c>
      <c r="F6228">
        <v>2</v>
      </c>
      <c r="H6228" t="s">
        <v>103</v>
      </c>
      <c r="I6228">
        <f t="shared" si="294"/>
        <v>0</v>
      </c>
      <c r="J6228">
        <f t="shared" si="295"/>
        <v>0</v>
      </c>
      <c r="L6228" t="str">
        <f t="shared" si="293"/>
        <v>4560KIAMBA</v>
      </c>
      <c r="M6228" t="s">
        <v>6989</v>
      </c>
      <c r="N6228" t="s">
        <v>732</v>
      </c>
    </row>
    <row r="6229" spans="1:14">
      <c r="A6229" t="s">
        <v>7149</v>
      </c>
      <c r="B6229" t="s">
        <v>7158</v>
      </c>
      <c r="C6229" t="s">
        <v>111</v>
      </c>
      <c r="D6229">
        <v>2</v>
      </c>
      <c r="E6229">
        <v>0</v>
      </c>
      <c r="F6229">
        <v>2</v>
      </c>
      <c r="H6229" t="s">
        <v>103</v>
      </c>
      <c r="I6229">
        <f t="shared" si="294"/>
        <v>0</v>
      </c>
      <c r="J6229">
        <f t="shared" si="295"/>
        <v>0</v>
      </c>
      <c r="L6229" t="str">
        <f t="shared" si="293"/>
        <v>4560KULANGOOR</v>
      </c>
      <c r="M6229" t="s">
        <v>6989</v>
      </c>
      <c r="N6229" t="s">
        <v>732</v>
      </c>
    </row>
    <row r="6230" spans="1:14">
      <c r="A6230" t="s">
        <v>7149</v>
      </c>
      <c r="B6230" t="s">
        <v>7159</v>
      </c>
      <c r="C6230" t="s">
        <v>111</v>
      </c>
      <c r="D6230">
        <v>1</v>
      </c>
      <c r="E6230">
        <v>0</v>
      </c>
      <c r="F6230">
        <v>2</v>
      </c>
      <c r="H6230" t="s">
        <v>103</v>
      </c>
      <c r="I6230">
        <f t="shared" si="294"/>
        <v>0</v>
      </c>
      <c r="J6230">
        <f t="shared" si="295"/>
        <v>0</v>
      </c>
      <c r="L6230" t="str">
        <f t="shared" si="293"/>
        <v>4560KUREELPA</v>
      </c>
      <c r="M6230" t="s">
        <v>6989</v>
      </c>
      <c r="N6230" t="s">
        <v>732</v>
      </c>
    </row>
    <row r="6231" spans="1:14">
      <c r="A6231" t="s">
        <v>7149</v>
      </c>
      <c r="B6231" t="s">
        <v>7160</v>
      </c>
      <c r="C6231" t="s">
        <v>111</v>
      </c>
      <c r="D6231">
        <v>1</v>
      </c>
      <c r="E6231">
        <v>0</v>
      </c>
      <c r="F6231">
        <v>2</v>
      </c>
      <c r="H6231" t="s">
        <v>103</v>
      </c>
      <c r="I6231">
        <f t="shared" si="294"/>
        <v>0</v>
      </c>
      <c r="J6231">
        <f t="shared" si="295"/>
        <v>0</v>
      </c>
      <c r="L6231" t="str">
        <f t="shared" si="293"/>
        <v>4560MAPLETON</v>
      </c>
      <c r="M6231" t="s">
        <v>6989</v>
      </c>
      <c r="N6231" t="s">
        <v>732</v>
      </c>
    </row>
    <row r="6232" spans="1:14">
      <c r="A6232" t="s">
        <v>7149</v>
      </c>
      <c r="B6232" t="s">
        <v>7161</v>
      </c>
      <c r="C6232" t="s">
        <v>111</v>
      </c>
      <c r="D6232">
        <v>2</v>
      </c>
      <c r="E6232">
        <v>0</v>
      </c>
      <c r="F6232">
        <v>2</v>
      </c>
      <c r="H6232" t="s">
        <v>103</v>
      </c>
      <c r="I6232">
        <f t="shared" si="294"/>
        <v>0</v>
      </c>
      <c r="J6232">
        <f t="shared" si="295"/>
        <v>0</v>
      </c>
      <c r="L6232" t="str">
        <f t="shared" si="293"/>
        <v>4560MONTVILLE</v>
      </c>
      <c r="M6232" t="s">
        <v>6989</v>
      </c>
      <c r="N6232" t="s">
        <v>732</v>
      </c>
    </row>
    <row r="6233" spans="1:14">
      <c r="A6233" t="s">
        <v>7149</v>
      </c>
      <c r="B6233" t="s">
        <v>7162</v>
      </c>
      <c r="C6233" t="s">
        <v>111</v>
      </c>
      <c r="D6233">
        <v>1</v>
      </c>
      <c r="E6233">
        <v>0</v>
      </c>
      <c r="F6233">
        <v>2</v>
      </c>
      <c r="H6233" t="s">
        <v>103</v>
      </c>
      <c r="I6233">
        <f t="shared" si="294"/>
        <v>0</v>
      </c>
      <c r="J6233">
        <f t="shared" si="295"/>
        <v>0</v>
      </c>
      <c r="L6233" t="str">
        <f t="shared" si="293"/>
        <v>4560NAMBOUR</v>
      </c>
      <c r="M6233" t="s">
        <v>6989</v>
      </c>
      <c r="N6233" t="s">
        <v>732</v>
      </c>
    </row>
    <row r="6234" spans="1:14">
      <c r="A6234" t="s">
        <v>7149</v>
      </c>
      <c r="B6234" t="s">
        <v>7163</v>
      </c>
      <c r="C6234" t="s">
        <v>111</v>
      </c>
      <c r="D6234">
        <v>1</v>
      </c>
      <c r="E6234">
        <v>0</v>
      </c>
      <c r="F6234">
        <v>2</v>
      </c>
      <c r="H6234" t="s">
        <v>103</v>
      </c>
      <c r="I6234">
        <f t="shared" si="294"/>
        <v>0</v>
      </c>
      <c r="J6234">
        <f t="shared" si="295"/>
        <v>0</v>
      </c>
      <c r="L6234" t="str">
        <f t="shared" si="293"/>
        <v>4560NAMBOUR WEST</v>
      </c>
      <c r="M6234" t="s">
        <v>6989</v>
      </c>
      <c r="N6234" t="s">
        <v>732</v>
      </c>
    </row>
    <row r="6235" spans="1:14">
      <c r="A6235" t="s">
        <v>7149</v>
      </c>
      <c r="B6235" t="s">
        <v>265</v>
      </c>
      <c r="C6235" t="s">
        <v>111</v>
      </c>
      <c r="D6235">
        <v>2</v>
      </c>
      <c r="E6235">
        <v>0</v>
      </c>
      <c r="F6235">
        <v>2</v>
      </c>
      <c r="H6235" t="s">
        <v>103</v>
      </c>
      <c r="I6235">
        <f t="shared" si="294"/>
        <v>0</v>
      </c>
      <c r="J6235">
        <f t="shared" si="295"/>
        <v>0</v>
      </c>
      <c r="L6235" t="str">
        <f t="shared" si="293"/>
        <v>4560PARKLANDS</v>
      </c>
      <c r="M6235" t="s">
        <v>6989</v>
      </c>
      <c r="N6235" t="s">
        <v>732</v>
      </c>
    </row>
    <row r="6236" spans="1:14">
      <c r="A6236" t="s">
        <v>7149</v>
      </c>
      <c r="B6236" t="s">
        <v>7164</v>
      </c>
      <c r="C6236" t="s">
        <v>111</v>
      </c>
      <c r="D6236">
        <v>1</v>
      </c>
      <c r="E6236">
        <v>0</v>
      </c>
      <c r="F6236">
        <v>2</v>
      </c>
      <c r="H6236" t="s">
        <v>103</v>
      </c>
      <c r="I6236">
        <f t="shared" si="294"/>
        <v>0</v>
      </c>
      <c r="J6236">
        <f t="shared" si="295"/>
        <v>0</v>
      </c>
      <c r="L6236" t="str">
        <f t="shared" si="293"/>
        <v>4560PERWILLOWEN</v>
      </c>
      <c r="M6236" t="s">
        <v>6989</v>
      </c>
      <c r="N6236" t="s">
        <v>732</v>
      </c>
    </row>
    <row r="6237" spans="1:14">
      <c r="A6237" t="s">
        <v>7149</v>
      </c>
      <c r="B6237" t="s">
        <v>7165</v>
      </c>
      <c r="C6237" t="s">
        <v>111</v>
      </c>
      <c r="D6237">
        <v>1</v>
      </c>
      <c r="E6237">
        <v>0</v>
      </c>
      <c r="F6237">
        <v>2</v>
      </c>
      <c r="H6237" t="s">
        <v>103</v>
      </c>
      <c r="I6237">
        <f t="shared" si="294"/>
        <v>0</v>
      </c>
      <c r="J6237">
        <f t="shared" si="295"/>
        <v>0</v>
      </c>
      <c r="L6237" t="str">
        <f t="shared" si="293"/>
        <v>4560ROSEMOUNT</v>
      </c>
      <c r="M6237" t="s">
        <v>6989</v>
      </c>
      <c r="N6237" t="s">
        <v>732</v>
      </c>
    </row>
    <row r="6238" spans="1:14">
      <c r="A6238" t="s">
        <v>7149</v>
      </c>
      <c r="B6238" t="s">
        <v>7166</v>
      </c>
      <c r="C6238" t="s">
        <v>111</v>
      </c>
      <c r="D6238">
        <v>1</v>
      </c>
      <c r="E6238">
        <v>0</v>
      </c>
      <c r="F6238">
        <v>2</v>
      </c>
      <c r="H6238" t="s">
        <v>103</v>
      </c>
      <c r="I6238">
        <f t="shared" si="294"/>
        <v>0</v>
      </c>
      <c r="J6238">
        <f t="shared" si="295"/>
        <v>0</v>
      </c>
      <c r="L6238" t="str">
        <f t="shared" si="293"/>
        <v>4560SUNSHINE COAST MC</v>
      </c>
      <c r="M6238" t="s">
        <v>6989</v>
      </c>
      <c r="N6238" t="s">
        <v>732</v>
      </c>
    </row>
    <row r="6239" spans="1:14">
      <c r="A6239" t="s">
        <v>7149</v>
      </c>
      <c r="B6239" t="s">
        <v>7167</v>
      </c>
      <c r="C6239" t="s">
        <v>111</v>
      </c>
      <c r="D6239">
        <v>1</v>
      </c>
      <c r="E6239">
        <v>0</v>
      </c>
      <c r="F6239">
        <v>2</v>
      </c>
      <c r="H6239" t="s">
        <v>103</v>
      </c>
      <c r="I6239">
        <f t="shared" si="294"/>
        <v>0</v>
      </c>
      <c r="J6239">
        <f t="shared" si="295"/>
        <v>0</v>
      </c>
      <c r="L6239" t="str">
        <f t="shared" si="293"/>
        <v>4560TOWEN MOUNTAIN</v>
      </c>
      <c r="M6239" t="s">
        <v>6989</v>
      </c>
      <c r="N6239" t="s">
        <v>732</v>
      </c>
    </row>
    <row r="6240" spans="1:14">
      <c r="A6240" t="s">
        <v>7168</v>
      </c>
      <c r="B6240" t="s">
        <v>7169</v>
      </c>
      <c r="C6240" t="s">
        <v>111</v>
      </c>
      <c r="D6240">
        <v>1</v>
      </c>
      <c r="E6240">
        <v>0</v>
      </c>
      <c r="F6240">
        <v>2</v>
      </c>
      <c r="H6240" t="s">
        <v>103</v>
      </c>
      <c r="I6240">
        <f t="shared" si="294"/>
        <v>0</v>
      </c>
      <c r="J6240">
        <f t="shared" si="295"/>
        <v>0</v>
      </c>
      <c r="L6240" t="str">
        <f t="shared" si="293"/>
        <v>4559DIDDILLIBAH</v>
      </c>
      <c r="M6240" t="s">
        <v>6989</v>
      </c>
      <c r="N6240" t="s">
        <v>732</v>
      </c>
    </row>
    <row r="6241" spans="1:14">
      <c r="A6241" t="s">
        <v>7168</v>
      </c>
      <c r="B6241" t="s">
        <v>7170</v>
      </c>
      <c r="C6241" t="s">
        <v>111</v>
      </c>
      <c r="D6241">
        <v>1</v>
      </c>
      <c r="E6241">
        <v>0</v>
      </c>
      <c r="F6241">
        <v>2</v>
      </c>
      <c r="H6241" t="s">
        <v>103</v>
      </c>
      <c r="I6241">
        <f t="shared" si="294"/>
        <v>0</v>
      </c>
      <c r="J6241">
        <f t="shared" si="295"/>
        <v>0</v>
      </c>
      <c r="L6241" t="str">
        <f t="shared" si="293"/>
        <v>4559KIELS MOUNTAIN</v>
      </c>
      <c r="M6241" t="s">
        <v>6989</v>
      </c>
      <c r="N6241" t="s">
        <v>732</v>
      </c>
    </row>
    <row r="6242" spans="1:14">
      <c r="A6242" t="s">
        <v>7168</v>
      </c>
      <c r="B6242" t="s">
        <v>7171</v>
      </c>
      <c r="C6242" t="s">
        <v>111</v>
      </c>
      <c r="D6242">
        <v>1</v>
      </c>
      <c r="E6242">
        <v>0</v>
      </c>
      <c r="F6242">
        <v>2</v>
      </c>
      <c r="H6242" t="s">
        <v>103</v>
      </c>
      <c r="I6242">
        <f t="shared" si="294"/>
        <v>0</v>
      </c>
      <c r="J6242">
        <f t="shared" si="295"/>
        <v>0</v>
      </c>
      <c r="L6242" t="str">
        <f t="shared" si="293"/>
        <v>4559WEST WOOMBYE</v>
      </c>
      <c r="M6242" t="s">
        <v>6989</v>
      </c>
      <c r="N6242" t="s">
        <v>732</v>
      </c>
    </row>
    <row r="6243" spans="1:14">
      <c r="A6243" t="s">
        <v>7168</v>
      </c>
      <c r="B6243" t="s">
        <v>7172</v>
      </c>
      <c r="C6243" t="s">
        <v>111</v>
      </c>
      <c r="D6243">
        <v>1</v>
      </c>
      <c r="E6243">
        <v>0</v>
      </c>
      <c r="F6243">
        <v>2</v>
      </c>
      <c r="H6243" t="s">
        <v>103</v>
      </c>
      <c r="I6243">
        <f t="shared" si="294"/>
        <v>0</v>
      </c>
      <c r="J6243">
        <f t="shared" si="295"/>
        <v>0</v>
      </c>
      <c r="L6243" t="str">
        <f t="shared" si="293"/>
        <v>4559WOOMBYE</v>
      </c>
      <c r="M6243" t="s">
        <v>6989</v>
      </c>
      <c r="N6243" t="s">
        <v>732</v>
      </c>
    </row>
    <row r="6244" spans="1:14">
      <c r="A6244" t="s">
        <v>7173</v>
      </c>
      <c r="B6244" t="s">
        <v>7174</v>
      </c>
      <c r="C6244" t="s">
        <v>111</v>
      </c>
      <c r="D6244">
        <v>1</v>
      </c>
      <c r="E6244">
        <v>0</v>
      </c>
      <c r="F6244">
        <v>2</v>
      </c>
      <c r="H6244" t="s">
        <v>103</v>
      </c>
      <c r="I6244">
        <f t="shared" si="294"/>
        <v>0</v>
      </c>
      <c r="J6244">
        <f t="shared" si="295"/>
        <v>0</v>
      </c>
      <c r="L6244" t="str">
        <f t="shared" si="293"/>
        <v>4558COTTON TREE</v>
      </c>
      <c r="M6244" t="s">
        <v>6989</v>
      </c>
      <c r="N6244" t="s">
        <v>732</v>
      </c>
    </row>
    <row r="6245" spans="1:14">
      <c r="A6245" t="s">
        <v>7173</v>
      </c>
      <c r="B6245" t="s">
        <v>7175</v>
      </c>
      <c r="C6245" t="s">
        <v>111</v>
      </c>
      <c r="D6245">
        <v>1</v>
      </c>
      <c r="E6245">
        <v>0</v>
      </c>
      <c r="F6245">
        <v>2</v>
      </c>
      <c r="H6245" t="s">
        <v>103</v>
      </c>
      <c r="I6245">
        <f t="shared" si="294"/>
        <v>0</v>
      </c>
      <c r="J6245">
        <f t="shared" si="295"/>
        <v>0</v>
      </c>
      <c r="L6245" t="str">
        <f t="shared" si="293"/>
        <v>4558KULUIN</v>
      </c>
      <c r="M6245" t="s">
        <v>6989</v>
      </c>
      <c r="N6245" t="s">
        <v>732</v>
      </c>
    </row>
    <row r="6246" spans="1:14">
      <c r="A6246" t="s">
        <v>7173</v>
      </c>
      <c r="B6246" t="s">
        <v>7176</v>
      </c>
      <c r="C6246" t="s">
        <v>111</v>
      </c>
      <c r="D6246">
        <v>1</v>
      </c>
      <c r="E6246">
        <v>0</v>
      </c>
      <c r="F6246">
        <v>2</v>
      </c>
      <c r="H6246" t="s">
        <v>103</v>
      </c>
      <c r="I6246">
        <f t="shared" si="294"/>
        <v>0</v>
      </c>
      <c r="J6246">
        <f t="shared" si="295"/>
        <v>0</v>
      </c>
      <c r="L6246" t="str">
        <f t="shared" si="293"/>
        <v>4558MAROOCHYDORE</v>
      </c>
      <c r="M6246" t="s">
        <v>6989</v>
      </c>
      <c r="N6246" t="s">
        <v>732</v>
      </c>
    </row>
    <row r="6247" spans="1:14">
      <c r="A6247" t="s">
        <v>7173</v>
      </c>
      <c r="B6247" t="s">
        <v>7177</v>
      </c>
      <c r="C6247" t="s">
        <v>111</v>
      </c>
      <c r="D6247">
        <v>1</v>
      </c>
      <c r="E6247">
        <v>0</v>
      </c>
      <c r="F6247">
        <v>2</v>
      </c>
      <c r="H6247" t="s">
        <v>103</v>
      </c>
      <c r="I6247">
        <f t="shared" si="294"/>
        <v>0</v>
      </c>
      <c r="J6247">
        <f t="shared" si="295"/>
        <v>0</v>
      </c>
      <c r="L6247" t="str">
        <f t="shared" si="293"/>
        <v>4558SUNSHINE PLAZA</v>
      </c>
      <c r="M6247" t="s">
        <v>6989</v>
      </c>
      <c r="N6247" t="s">
        <v>732</v>
      </c>
    </row>
    <row r="6248" spans="1:14">
      <c r="A6248" t="s">
        <v>7178</v>
      </c>
      <c r="B6248" t="s">
        <v>7179</v>
      </c>
      <c r="C6248" t="s">
        <v>111</v>
      </c>
      <c r="D6248">
        <v>1</v>
      </c>
      <c r="E6248">
        <v>0</v>
      </c>
      <c r="F6248">
        <v>2</v>
      </c>
      <c r="H6248" t="s">
        <v>155</v>
      </c>
      <c r="I6248">
        <f t="shared" si="294"/>
        <v>0</v>
      </c>
      <c r="J6248">
        <f t="shared" si="295"/>
        <v>0</v>
      </c>
      <c r="L6248" t="str">
        <f t="shared" si="293"/>
        <v>4557MOOLOOLABA</v>
      </c>
      <c r="M6248" t="s">
        <v>6989</v>
      </c>
      <c r="N6248" t="s">
        <v>732</v>
      </c>
    </row>
    <row r="6249" spans="1:14">
      <c r="A6249" t="s">
        <v>7178</v>
      </c>
      <c r="B6249" t="s">
        <v>7180</v>
      </c>
      <c r="C6249" t="s">
        <v>111</v>
      </c>
      <c r="D6249">
        <v>1</v>
      </c>
      <c r="E6249">
        <v>0</v>
      </c>
      <c r="F6249">
        <v>2</v>
      </c>
      <c r="H6249" t="s">
        <v>155</v>
      </c>
      <c r="I6249">
        <f t="shared" si="294"/>
        <v>0</v>
      </c>
      <c r="J6249">
        <f t="shared" si="295"/>
        <v>0</v>
      </c>
      <c r="L6249" t="str">
        <f t="shared" si="293"/>
        <v>4557MOUNTAIN CREEK</v>
      </c>
      <c r="M6249" t="s">
        <v>6989</v>
      </c>
      <c r="N6249" t="s">
        <v>732</v>
      </c>
    </row>
    <row r="6250" spans="1:14">
      <c r="A6250" t="s">
        <v>7181</v>
      </c>
      <c r="B6250" t="s">
        <v>7182</v>
      </c>
      <c r="C6250" t="s">
        <v>111</v>
      </c>
      <c r="D6250">
        <v>1</v>
      </c>
      <c r="E6250">
        <v>0</v>
      </c>
      <c r="F6250">
        <v>2</v>
      </c>
      <c r="H6250" t="s">
        <v>103</v>
      </c>
      <c r="I6250">
        <f t="shared" si="294"/>
        <v>0</v>
      </c>
      <c r="J6250">
        <f t="shared" si="295"/>
        <v>0</v>
      </c>
      <c r="L6250" t="str">
        <f t="shared" si="293"/>
        <v>4556BUDERIM</v>
      </c>
      <c r="M6250" t="s">
        <v>6989</v>
      </c>
      <c r="N6250" t="s">
        <v>732</v>
      </c>
    </row>
    <row r="6251" spans="1:14">
      <c r="A6251" t="s">
        <v>7181</v>
      </c>
      <c r="B6251" t="s">
        <v>7183</v>
      </c>
      <c r="C6251" t="s">
        <v>111</v>
      </c>
      <c r="D6251">
        <v>1</v>
      </c>
      <c r="E6251">
        <v>0</v>
      </c>
      <c r="F6251">
        <v>2</v>
      </c>
      <c r="H6251" t="s">
        <v>103</v>
      </c>
      <c r="I6251">
        <f t="shared" si="294"/>
        <v>0</v>
      </c>
      <c r="J6251">
        <f t="shared" si="295"/>
        <v>0</v>
      </c>
      <c r="L6251" t="str">
        <f t="shared" si="293"/>
        <v>4556FOREST GLEN</v>
      </c>
      <c r="M6251" t="s">
        <v>6989</v>
      </c>
      <c r="N6251" t="s">
        <v>732</v>
      </c>
    </row>
    <row r="6252" spans="1:14">
      <c r="A6252" t="s">
        <v>7181</v>
      </c>
      <c r="B6252" t="s">
        <v>7184</v>
      </c>
      <c r="C6252" t="s">
        <v>111</v>
      </c>
      <c r="D6252">
        <v>1</v>
      </c>
      <c r="E6252">
        <v>0</v>
      </c>
      <c r="F6252">
        <v>2</v>
      </c>
      <c r="H6252" t="s">
        <v>103</v>
      </c>
      <c r="I6252">
        <f t="shared" si="294"/>
        <v>0</v>
      </c>
      <c r="J6252">
        <f t="shared" si="295"/>
        <v>0</v>
      </c>
      <c r="L6252" t="str">
        <f t="shared" si="293"/>
        <v>4556KUNDA PARK</v>
      </c>
      <c r="M6252" t="s">
        <v>6989</v>
      </c>
      <c r="N6252" t="s">
        <v>732</v>
      </c>
    </row>
    <row r="6253" spans="1:14">
      <c r="A6253" t="s">
        <v>7181</v>
      </c>
      <c r="B6253" t="s">
        <v>7185</v>
      </c>
      <c r="C6253" t="s">
        <v>111</v>
      </c>
      <c r="D6253">
        <v>1</v>
      </c>
      <c r="E6253">
        <v>0</v>
      </c>
      <c r="F6253">
        <v>2</v>
      </c>
      <c r="H6253" t="s">
        <v>103</v>
      </c>
      <c r="I6253">
        <f t="shared" si="294"/>
        <v>0</v>
      </c>
      <c r="J6253">
        <f t="shared" si="295"/>
        <v>0</v>
      </c>
      <c r="L6253" t="str">
        <f t="shared" si="293"/>
        <v>4556MONS</v>
      </c>
      <c r="M6253" t="s">
        <v>6989</v>
      </c>
      <c r="N6253" t="s">
        <v>732</v>
      </c>
    </row>
    <row r="6254" spans="1:14">
      <c r="A6254" t="s">
        <v>7181</v>
      </c>
      <c r="B6254" t="s">
        <v>7186</v>
      </c>
      <c r="C6254" t="s">
        <v>111</v>
      </c>
      <c r="D6254">
        <v>1</v>
      </c>
      <c r="E6254">
        <v>0</v>
      </c>
      <c r="F6254">
        <v>2</v>
      </c>
      <c r="H6254" t="s">
        <v>103</v>
      </c>
      <c r="I6254">
        <f t="shared" si="294"/>
        <v>0</v>
      </c>
      <c r="J6254">
        <f t="shared" si="295"/>
        <v>0</v>
      </c>
      <c r="L6254" t="str">
        <f t="shared" si="293"/>
        <v>4556SIPPY DOWNS</v>
      </c>
      <c r="M6254" t="s">
        <v>6989</v>
      </c>
      <c r="N6254" t="s">
        <v>732</v>
      </c>
    </row>
    <row r="6255" spans="1:14">
      <c r="A6255" t="s">
        <v>7181</v>
      </c>
      <c r="B6255" t="s">
        <v>7187</v>
      </c>
      <c r="C6255" t="s">
        <v>111</v>
      </c>
      <c r="D6255">
        <v>1</v>
      </c>
      <c r="E6255">
        <v>0</v>
      </c>
      <c r="F6255">
        <v>2</v>
      </c>
      <c r="H6255" t="s">
        <v>103</v>
      </c>
      <c r="I6255">
        <f t="shared" si="294"/>
        <v>0</v>
      </c>
      <c r="J6255">
        <f t="shared" si="295"/>
        <v>0</v>
      </c>
      <c r="L6255" t="str">
        <f t="shared" si="293"/>
        <v>4556TANAWHA</v>
      </c>
      <c r="M6255" t="s">
        <v>6989</v>
      </c>
      <c r="N6255" t="s">
        <v>732</v>
      </c>
    </row>
    <row r="6256" spans="1:14">
      <c r="A6256" t="s">
        <v>7188</v>
      </c>
      <c r="B6256" t="s">
        <v>7189</v>
      </c>
      <c r="C6256" t="s">
        <v>111</v>
      </c>
      <c r="D6256">
        <v>1</v>
      </c>
      <c r="E6256">
        <v>0</v>
      </c>
      <c r="F6256">
        <v>2</v>
      </c>
      <c r="H6256" t="s">
        <v>155</v>
      </c>
      <c r="I6256">
        <f t="shared" si="294"/>
        <v>0</v>
      </c>
      <c r="J6256">
        <f t="shared" si="295"/>
        <v>0</v>
      </c>
      <c r="L6256" t="str">
        <f t="shared" si="293"/>
        <v>4555CHEVALLUM</v>
      </c>
      <c r="M6256" t="s">
        <v>6989</v>
      </c>
      <c r="N6256" t="s">
        <v>732</v>
      </c>
    </row>
    <row r="6257" spans="1:14">
      <c r="A6257" t="s">
        <v>7188</v>
      </c>
      <c r="B6257" t="s">
        <v>7190</v>
      </c>
      <c r="C6257" t="s">
        <v>111</v>
      </c>
      <c r="D6257">
        <v>2</v>
      </c>
      <c r="E6257">
        <v>0</v>
      </c>
      <c r="F6257">
        <v>2</v>
      </c>
      <c r="H6257" t="s">
        <v>155</v>
      </c>
      <c r="I6257">
        <f t="shared" si="294"/>
        <v>0</v>
      </c>
      <c r="J6257">
        <f t="shared" si="295"/>
        <v>0</v>
      </c>
      <c r="L6257" t="str">
        <f t="shared" si="293"/>
        <v>4555HUNCHY</v>
      </c>
      <c r="M6257" t="s">
        <v>6989</v>
      </c>
      <c r="N6257" t="s">
        <v>732</v>
      </c>
    </row>
    <row r="6258" spans="1:14">
      <c r="A6258" t="s">
        <v>7188</v>
      </c>
      <c r="B6258" t="s">
        <v>7191</v>
      </c>
      <c r="C6258" t="s">
        <v>111</v>
      </c>
      <c r="D6258">
        <v>2</v>
      </c>
      <c r="E6258">
        <v>0</v>
      </c>
      <c r="F6258">
        <v>2</v>
      </c>
      <c r="H6258" t="s">
        <v>155</v>
      </c>
      <c r="I6258">
        <f t="shared" si="294"/>
        <v>0</v>
      </c>
      <c r="J6258">
        <f t="shared" si="295"/>
        <v>0</v>
      </c>
      <c r="L6258" t="str">
        <f t="shared" si="293"/>
        <v>4555LANDERS SHOOT</v>
      </c>
      <c r="M6258" t="s">
        <v>6989</v>
      </c>
      <c r="N6258" t="s">
        <v>732</v>
      </c>
    </row>
    <row r="6259" spans="1:14">
      <c r="A6259" t="s">
        <v>7188</v>
      </c>
      <c r="B6259" t="s">
        <v>7192</v>
      </c>
      <c r="C6259" t="s">
        <v>111</v>
      </c>
      <c r="D6259">
        <v>1</v>
      </c>
      <c r="E6259">
        <v>0</v>
      </c>
      <c r="F6259">
        <v>2</v>
      </c>
      <c r="H6259" t="s">
        <v>155</v>
      </c>
      <c r="I6259">
        <f t="shared" si="294"/>
        <v>0</v>
      </c>
      <c r="J6259">
        <f t="shared" si="295"/>
        <v>0</v>
      </c>
      <c r="L6259" t="str">
        <f t="shared" si="293"/>
        <v>4555PALMWOODS</v>
      </c>
      <c r="M6259" t="s">
        <v>6989</v>
      </c>
      <c r="N6259" t="s">
        <v>732</v>
      </c>
    </row>
    <row r="6260" spans="1:14">
      <c r="A6260" t="s">
        <v>7193</v>
      </c>
      <c r="B6260" t="s">
        <v>7194</v>
      </c>
      <c r="C6260" t="s">
        <v>111</v>
      </c>
      <c r="D6260">
        <v>1</v>
      </c>
      <c r="E6260">
        <v>0</v>
      </c>
      <c r="F6260">
        <v>2</v>
      </c>
      <c r="H6260" t="s">
        <v>155</v>
      </c>
      <c r="I6260">
        <f t="shared" si="294"/>
        <v>0</v>
      </c>
      <c r="J6260">
        <f t="shared" si="295"/>
        <v>0</v>
      </c>
      <c r="L6260" t="str">
        <f t="shared" si="293"/>
        <v>4554EUDLO</v>
      </c>
      <c r="M6260" t="s">
        <v>6989</v>
      </c>
    </row>
    <row r="6261" spans="1:14">
      <c r="A6261" t="s">
        <v>7193</v>
      </c>
      <c r="B6261" t="s">
        <v>7195</v>
      </c>
      <c r="C6261" t="s">
        <v>111</v>
      </c>
      <c r="D6261">
        <v>2</v>
      </c>
      <c r="E6261">
        <v>0</v>
      </c>
      <c r="F6261">
        <v>2</v>
      </c>
      <c r="H6261" t="s">
        <v>155</v>
      </c>
      <c r="I6261">
        <f t="shared" si="294"/>
        <v>0</v>
      </c>
      <c r="J6261">
        <f t="shared" si="295"/>
        <v>0</v>
      </c>
      <c r="L6261" t="str">
        <f t="shared" si="293"/>
        <v>4554ILKLEY</v>
      </c>
      <c r="M6261" t="s">
        <v>6989</v>
      </c>
    </row>
    <row r="6262" spans="1:14">
      <c r="A6262" t="s">
        <v>7196</v>
      </c>
      <c r="B6262" t="s">
        <v>7197</v>
      </c>
      <c r="C6262" t="s">
        <v>111</v>
      </c>
      <c r="D6262">
        <v>2</v>
      </c>
      <c r="E6262">
        <v>0</v>
      </c>
      <c r="F6262">
        <v>2</v>
      </c>
      <c r="H6262" t="s">
        <v>155</v>
      </c>
      <c r="I6262">
        <f t="shared" si="294"/>
        <v>0</v>
      </c>
      <c r="J6262">
        <f t="shared" si="295"/>
        <v>0</v>
      </c>
      <c r="L6262" t="str">
        <f t="shared" si="293"/>
        <v>4553DIAMOND VALLEY</v>
      </c>
      <c r="M6262" t="s">
        <v>6989</v>
      </c>
      <c r="N6262" t="s">
        <v>732</v>
      </c>
    </row>
    <row r="6263" spans="1:14">
      <c r="A6263" t="s">
        <v>7196</v>
      </c>
      <c r="B6263" t="s">
        <v>7198</v>
      </c>
      <c r="C6263" t="s">
        <v>111</v>
      </c>
      <c r="D6263">
        <v>2</v>
      </c>
      <c r="E6263">
        <v>0</v>
      </c>
      <c r="F6263">
        <v>2</v>
      </c>
      <c r="H6263" t="s">
        <v>155</v>
      </c>
      <c r="I6263">
        <f t="shared" si="294"/>
        <v>0</v>
      </c>
      <c r="J6263">
        <f t="shared" si="295"/>
        <v>0</v>
      </c>
      <c r="L6263" t="str">
        <f t="shared" si="293"/>
        <v>4553GLENVIEW</v>
      </c>
      <c r="M6263" t="s">
        <v>6989</v>
      </c>
      <c r="N6263" t="s">
        <v>732</v>
      </c>
    </row>
    <row r="6264" spans="1:14">
      <c r="A6264" t="s">
        <v>7196</v>
      </c>
      <c r="B6264" t="s">
        <v>7199</v>
      </c>
      <c r="C6264" t="s">
        <v>111</v>
      </c>
      <c r="D6264">
        <v>2</v>
      </c>
      <c r="E6264">
        <v>0</v>
      </c>
      <c r="F6264">
        <v>2</v>
      </c>
      <c r="H6264" t="s">
        <v>155</v>
      </c>
      <c r="I6264">
        <f t="shared" si="294"/>
        <v>0</v>
      </c>
      <c r="J6264">
        <f t="shared" si="295"/>
        <v>0</v>
      </c>
      <c r="L6264" t="str">
        <f t="shared" si="293"/>
        <v>4553MOOLOOLAH</v>
      </c>
      <c r="M6264" t="s">
        <v>6989</v>
      </c>
      <c r="N6264" t="s">
        <v>732</v>
      </c>
    </row>
    <row r="6265" spans="1:14">
      <c r="A6265" t="s">
        <v>7196</v>
      </c>
      <c r="B6265" t="s">
        <v>7200</v>
      </c>
      <c r="C6265" t="s">
        <v>111</v>
      </c>
      <c r="D6265">
        <v>2</v>
      </c>
      <c r="E6265">
        <v>0</v>
      </c>
      <c r="F6265">
        <v>2</v>
      </c>
      <c r="H6265" t="s">
        <v>155</v>
      </c>
      <c r="I6265">
        <f t="shared" si="294"/>
        <v>0</v>
      </c>
      <c r="J6265">
        <f t="shared" si="295"/>
        <v>0</v>
      </c>
      <c r="L6265" t="str">
        <f t="shared" si="293"/>
        <v>4553MOOLOOLAH VALLEY</v>
      </c>
      <c r="M6265" t="s">
        <v>6989</v>
      </c>
      <c r="N6265" t="s">
        <v>732</v>
      </c>
    </row>
    <row r="6266" spans="1:14">
      <c r="A6266" t="s">
        <v>7196</v>
      </c>
      <c r="B6266" t="s">
        <v>7201</v>
      </c>
      <c r="C6266" t="s">
        <v>111</v>
      </c>
      <c r="D6266">
        <v>2</v>
      </c>
      <c r="E6266">
        <v>0</v>
      </c>
      <c r="F6266">
        <v>2</v>
      </c>
      <c r="H6266" t="s">
        <v>155</v>
      </c>
      <c r="I6266">
        <f t="shared" si="294"/>
        <v>0</v>
      </c>
      <c r="J6266">
        <f t="shared" si="295"/>
        <v>0</v>
      </c>
      <c r="L6266" t="str">
        <f t="shared" si="293"/>
        <v>4553PALMVIEW</v>
      </c>
      <c r="M6266" t="s">
        <v>6989</v>
      </c>
      <c r="N6266" t="s">
        <v>732</v>
      </c>
    </row>
    <row r="6267" spans="1:14">
      <c r="A6267" t="s">
        <v>7202</v>
      </c>
      <c r="B6267" t="s">
        <v>7203</v>
      </c>
      <c r="C6267" t="s">
        <v>111</v>
      </c>
      <c r="D6267">
        <v>4</v>
      </c>
      <c r="E6267">
        <v>0</v>
      </c>
      <c r="F6267">
        <v>0</v>
      </c>
      <c r="H6267" t="s">
        <v>155</v>
      </c>
      <c r="I6267">
        <f t="shared" si="294"/>
        <v>0</v>
      </c>
      <c r="J6267">
        <f t="shared" si="295"/>
        <v>0</v>
      </c>
      <c r="L6267" t="str">
        <f t="shared" si="293"/>
        <v>4552CAMBROON</v>
      </c>
      <c r="M6267" t="s">
        <v>7204</v>
      </c>
    </row>
    <row r="6268" spans="1:14">
      <c r="A6268" t="s">
        <v>7202</v>
      </c>
      <c r="B6268" t="s">
        <v>7205</v>
      </c>
      <c r="C6268" t="s">
        <v>111</v>
      </c>
      <c r="D6268">
        <v>4</v>
      </c>
      <c r="E6268">
        <v>0</v>
      </c>
      <c r="F6268">
        <v>0</v>
      </c>
      <c r="H6268" t="s">
        <v>155</v>
      </c>
      <c r="I6268">
        <f t="shared" si="294"/>
        <v>0</v>
      </c>
      <c r="J6268">
        <f t="shared" si="295"/>
        <v>0</v>
      </c>
      <c r="L6268" t="str">
        <f t="shared" si="293"/>
        <v>4552CONONDALE</v>
      </c>
      <c r="M6268" t="s">
        <v>7204</v>
      </c>
    </row>
    <row r="6269" spans="1:14">
      <c r="A6269" t="s">
        <v>7202</v>
      </c>
      <c r="B6269" t="s">
        <v>7206</v>
      </c>
      <c r="C6269" t="s">
        <v>111</v>
      </c>
      <c r="D6269">
        <v>4</v>
      </c>
      <c r="E6269">
        <v>0</v>
      </c>
      <c r="F6269">
        <v>0</v>
      </c>
      <c r="H6269" t="s">
        <v>155</v>
      </c>
      <c r="I6269">
        <f t="shared" si="294"/>
        <v>0</v>
      </c>
      <c r="J6269">
        <f t="shared" si="295"/>
        <v>0</v>
      </c>
      <c r="L6269" t="str">
        <f t="shared" si="293"/>
        <v>4552CRYSTAL WATERS</v>
      </c>
      <c r="M6269" t="s">
        <v>7204</v>
      </c>
    </row>
    <row r="6270" spans="1:14">
      <c r="A6270" t="s">
        <v>7202</v>
      </c>
      <c r="B6270" t="s">
        <v>7207</v>
      </c>
      <c r="C6270" t="s">
        <v>111</v>
      </c>
      <c r="D6270">
        <v>4</v>
      </c>
      <c r="E6270">
        <v>0</v>
      </c>
      <c r="F6270">
        <v>0</v>
      </c>
      <c r="H6270" t="s">
        <v>155</v>
      </c>
      <c r="I6270">
        <f t="shared" si="294"/>
        <v>0</v>
      </c>
      <c r="J6270">
        <f t="shared" si="295"/>
        <v>0</v>
      </c>
      <c r="L6270" t="str">
        <f t="shared" si="293"/>
        <v>4552CURRAMORE</v>
      </c>
      <c r="M6270" t="s">
        <v>7204</v>
      </c>
    </row>
    <row r="6271" spans="1:14">
      <c r="A6271" t="s">
        <v>7202</v>
      </c>
      <c r="B6271" t="s">
        <v>7208</v>
      </c>
      <c r="C6271" t="s">
        <v>111</v>
      </c>
      <c r="D6271">
        <v>4</v>
      </c>
      <c r="E6271">
        <v>0</v>
      </c>
      <c r="F6271">
        <v>0</v>
      </c>
      <c r="H6271" t="s">
        <v>155</v>
      </c>
      <c r="I6271">
        <f t="shared" si="294"/>
        <v>0</v>
      </c>
      <c r="J6271">
        <f t="shared" si="295"/>
        <v>0</v>
      </c>
      <c r="L6271" t="str">
        <f t="shared" si="293"/>
        <v>4552ELAMAN CREEK</v>
      </c>
      <c r="M6271" t="s">
        <v>7204</v>
      </c>
    </row>
    <row r="6272" spans="1:14">
      <c r="A6272" t="s">
        <v>7202</v>
      </c>
      <c r="B6272" t="s">
        <v>7209</v>
      </c>
      <c r="C6272" t="s">
        <v>111</v>
      </c>
      <c r="D6272">
        <v>4</v>
      </c>
      <c r="E6272">
        <v>0</v>
      </c>
      <c r="F6272">
        <v>0</v>
      </c>
      <c r="H6272" t="s">
        <v>155</v>
      </c>
      <c r="I6272">
        <f t="shared" si="294"/>
        <v>0</v>
      </c>
      <c r="J6272">
        <f t="shared" si="295"/>
        <v>0</v>
      </c>
      <c r="L6272" t="str">
        <f t="shared" si="293"/>
        <v>4552HARPER CREEK</v>
      </c>
      <c r="M6272" t="s">
        <v>7204</v>
      </c>
    </row>
    <row r="6273" spans="1:14">
      <c r="A6273" t="s">
        <v>7202</v>
      </c>
      <c r="B6273" t="s">
        <v>7210</v>
      </c>
      <c r="C6273" t="s">
        <v>111</v>
      </c>
      <c r="D6273">
        <v>2</v>
      </c>
      <c r="E6273">
        <v>0</v>
      </c>
      <c r="F6273">
        <v>2</v>
      </c>
      <c r="H6273" t="s">
        <v>155</v>
      </c>
      <c r="I6273">
        <f t="shared" si="294"/>
        <v>0</v>
      </c>
      <c r="J6273">
        <f t="shared" si="295"/>
        <v>0</v>
      </c>
      <c r="L6273" t="str">
        <f t="shared" si="293"/>
        <v>4552BALD KNOB</v>
      </c>
      <c r="M6273" t="s">
        <v>7204</v>
      </c>
    </row>
    <row r="6274" spans="1:14">
      <c r="A6274" t="s">
        <v>7202</v>
      </c>
      <c r="B6274" t="s">
        <v>7211</v>
      </c>
      <c r="C6274" t="s">
        <v>111</v>
      </c>
      <c r="D6274">
        <v>1</v>
      </c>
      <c r="E6274">
        <v>0</v>
      </c>
      <c r="F6274">
        <v>2</v>
      </c>
      <c r="H6274" t="s">
        <v>155</v>
      </c>
      <c r="I6274">
        <f t="shared" si="294"/>
        <v>0</v>
      </c>
      <c r="J6274">
        <f t="shared" si="295"/>
        <v>0</v>
      </c>
      <c r="L6274" t="str">
        <f t="shared" ref="L6274:L6337" si="296">CONCATENATE(A6274,B6274)</f>
        <v>4552BALMORAL RIDGE</v>
      </c>
      <c r="M6274" t="s">
        <v>7204</v>
      </c>
    </row>
    <row r="6275" spans="1:14">
      <c r="A6275" t="s">
        <v>7202</v>
      </c>
      <c r="B6275" t="s">
        <v>7212</v>
      </c>
      <c r="C6275" t="s">
        <v>111</v>
      </c>
      <c r="D6275">
        <v>2</v>
      </c>
      <c r="E6275">
        <v>0</v>
      </c>
      <c r="F6275">
        <v>2</v>
      </c>
      <c r="H6275" t="s">
        <v>155</v>
      </c>
      <c r="I6275">
        <f t="shared" si="294"/>
        <v>0</v>
      </c>
      <c r="J6275">
        <f t="shared" si="295"/>
        <v>0</v>
      </c>
      <c r="L6275" t="str">
        <f t="shared" si="296"/>
        <v>4552BOOROOBIN</v>
      </c>
      <c r="M6275" t="s">
        <v>7204</v>
      </c>
    </row>
    <row r="6276" spans="1:14">
      <c r="A6276" t="s">
        <v>7202</v>
      </c>
      <c r="B6276" t="s">
        <v>7213</v>
      </c>
      <c r="C6276" t="s">
        <v>111</v>
      </c>
      <c r="D6276">
        <v>1</v>
      </c>
      <c r="E6276">
        <v>0</v>
      </c>
      <c r="F6276">
        <v>2</v>
      </c>
      <c r="H6276" t="s">
        <v>155</v>
      </c>
      <c r="I6276">
        <f t="shared" si="294"/>
        <v>0</v>
      </c>
      <c r="J6276">
        <f t="shared" si="295"/>
        <v>0</v>
      </c>
      <c r="L6276" t="str">
        <f t="shared" si="296"/>
        <v>4552MALENY</v>
      </c>
      <c r="M6276" t="s">
        <v>7204</v>
      </c>
    </row>
    <row r="6277" spans="1:14">
      <c r="A6277" t="s">
        <v>7202</v>
      </c>
      <c r="B6277" t="s">
        <v>7214</v>
      </c>
      <c r="C6277" t="s">
        <v>111</v>
      </c>
      <c r="D6277">
        <v>1</v>
      </c>
      <c r="E6277">
        <v>0</v>
      </c>
      <c r="F6277">
        <v>2</v>
      </c>
      <c r="H6277" t="s">
        <v>155</v>
      </c>
      <c r="I6277">
        <f t="shared" si="294"/>
        <v>0</v>
      </c>
      <c r="J6277">
        <f t="shared" si="295"/>
        <v>0</v>
      </c>
      <c r="L6277" t="str">
        <f t="shared" si="296"/>
        <v>4552NORTH MALENY</v>
      </c>
      <c r="M6277" t="s">
        <v>7204</v>
      </c>
    </row>
    <row r="6278" spans="1:14">
      <c r="A6278" t="s">
        <v>7202</v>
      </c>
      <c r="B6278" t="s">
        <v>7215</v>
      </c>
      <c r="C6278" t="s">
        <v>111</v>
      </c>
      <c r="D6278">
        <v>2</v>
      </c>
      <c r="E6278">
        <v>0</v>
      </c>
      <c r="F6278">
        <v>2</v>
      </c>
      <c r="H6278" t="s">
        <v>155</v>
      </c>
      <c r="I6278">
        <f t="shared" si="294"/>
        <v>0</v>
      </c>
      <c r="J6278">
        <f t="shared" si="295"/>
        <v>0</v>
      </c>
      <c r="L6278" t="str">
        <f t="shared" si="296"/>
        <v>4552REESVILLE</v>
      </c>
      <c r="M6278" t="s">
        <v>7204</v>
      </c>
    </row>
    <row r="6279" spans="1:14">
      <c r="A6279" t="s">
        <v>7202</v>
      </c>
      <c r="B6279" t="s">
        <v>7216</v>
      </c>
      <c r="C6279" t="s">
        <v>111</v>
      </c>
      <c r="D6279">
        <v>2</v>
      </c>
      <c r="E6279">
        <v>0</v>
      </c>
      <c r="F6279">
        <v>2</v>
      </c>
      <c r="H6279" t="s">
        <v>155</v>
      </c>
      <c r="I6279">
        <f t="shared" si="294"/>
        <v>0</v>
      </c>
      <c r="J6279">
        <f t="shared" si="295"/>
        <v>0</v>
      </c>
      <c r="L6279" t="str">
        <f t="shared" si="296"/>
        <v>4552WITTA</v>
      </c>
      <c r="M6279" t="s">
        <v>7204</v>
      </c>
    </row>
    <row r="6280" spans="1:14">
      <c r="A6280" t="s">
        <v>7202</v>
      </c>
      <c r="B6280" t="s">
        <v>7217</v>
      </c>
      <c r="C6280" t="s">
        <v>111</v>
      </c>
      <c r="D6280">
        <v>2</v>
      </c>
      <c r="E6280">
        <v>0</v>
      </c>
      <c r="F6280">
        <v>2</v>
      </c>
      <c r="H6280" t="s">
        <v>155</v>
      </c>
      <c r="I6280">
        <f t="shared" si="294"/>
        <v>0</v>
      </c>
      <c r="J6280">
        <f t="shared" si="295"/>
        <v>0</v>
      </c>
      <c r="L6280" t="str">
        <f t="shared" si="296"/>
        <v>4552WOOTHA</v>
      </c>
      <c r="M6280" t="s">
        <v>7204</v>
      </c>
    </row>
    <row r="6281" spans="1:14">
      <c r="A6281" t="s">
        <v>7218</v>
      </c>
      <c r="B6281" t="s">
        <v>7219</v>
      </c>
      <c r="C6281" t="s">
        <v>111</v>
      </c>
      <c r="D6281">
        <v>1</v>
      </c>
      <c r="E6281">
        <v>0</v>
      </c>
      <c r="F6281">
        <v>2</v>
      </c>
      <c r="H6281" t="s">
        <v>155</v>
      </c>
      <c r="I6281">
        <f t="shared" ref="I6281:I6344" si="297">IF(ISERROR(VLOOKUP(A6281,SelPostCode,1,FALSE)),0,1)</f>
        <v>0</v>
      </c>
      <c r="J6281">
        <f t="shared" ref="J6281:J6344" si="298">IF(I6281=0,0,IF(ISERROR(VLOOKUP(B6281,SelSuburb,1,FALSE)),0,1))</f>
        <v>0</v>
      </c>
      <c r="L6281" t="str">
        <f t="shared" si="296"/>
        <v>4551AROONA</v>
      </c>
      <c r="M6281" t="s">
        <v>6989</v>
      </c>
      <c r="N6281" t="s">
        <v>732</v>
      </c>
    </row>
    <row r="6282" spans="1:14">
      <c r="A6282" t="s">
        <v>7218</v>
      </c>
      <c r="B6282" t="s">
        <v>7220</v>
      </c>
      <c r="C6282" t="s">
        <v>111</v>
      </c>
      <c r="D6282">
        <v>1</v>
      </c>
      <c r="E6282">
        <v>0</v>
      </c>
      <c r="F6282">
        <v>2</v>
      </c>
      <c r="H6282" t="s">
        <v>155</v>
      </c>
      <c r="I6282">
        <f t="shared" si="297"/>
        <v>0</v>
      </c>
      <c r="J6282">
        <f t="shared" si="298"/>
        <v>0</v>
      </c>
      <c r="L6282" t="str">
        <f t="shared" si="296"/>
        <v>4551BATTERY HILL</v>
      </c>
      <c r="M6282" t="s">
        <v>6989</v>
      </c>
      <c r="N6282" t="s">
        <v>732</v>
      </c>
    </row>
    <row r="6283" spans="1:14">
      <c r="A6283" t="s">
        <v>7218</v>
      </c>
      <c r="B6283" t="s">
        <v>7221</v>
      </c>
      <c r="C6283" t="s">
        <v>111</v>
      </c>
      <c r="D6283">
        <v>1</v>
      </c>
      <c r="E6283">
        <v>0</v>
      </c>
      <c r="F6283">
        <v>2</v>
      </c>
      <c r="H6283" t="s">
        <v>155</v>
      </c>
      <c r="I6283">
        <f t="shared" si="297"/>
        <v>0</v>
      </c>
      <c r="J6283">
        <f t="shared" si="298"/>
        <v>0</v>
      </c>
      <c r="L6283" t="str">
        <f t="shared" si="296"/>
        <v>4551BELLS CREEK</v>
      </c>
      <c r="M6283" t="s">
        <v>6989</v>
      </c>
      <c r="N6283" t="s">
        <v>732</v>
      </c>
    </row>
    <row r="6284" spans="1:14">
      <c r="A6284" t="s">
        <v>7218</v>
      </c>
      <c r="B6284" t="s">
        <v>7222</v>
      </c>
      <c r="C6284" t="s">
        <v>111</v>
      </c>
      <c r="D6284">
        <v>1</v>
      </c>
      <c r="E6284">
        <v>0</v>
      </c>
      <c r="F6284">
        <v>2</v>
      </c>
      <c r="H6284" t="s">
        <v>155</v>
      </c>
      <c r="I6284">
        <f t="shared" si="297"/>
        <v>0</v>
      </c>
      <c r="J6284">
        <f t="shared" si="298"/>
        <v>0</v>
      </c>
      <c r="L6284" t="str">
        <f t="shared" si="296"/>
        <v>4551CALOUNDRA</v>
      </c>
      <c r="M6284" t="s">
        <v>6989</v>
      </c>
      <c r="N6284" t="s">
        <v>732</v>
      </c>
    </row>
    <row r="6285" spans="1:14">
      <c r="A6285" t="s">
        <v>7218</v>
      </c>
      <c r="B6285" t="s">
        <v>7223</v>
      </c>
      <c r="C6285" t="s">
        <v>111</v>
      </c>
      <c r="D6285">
        <v>1</v>
      </c>
      <c r="E6285">
        <v>0</v>
      </c>
      <c r="F6285">
        <v>2</v>
      </c>
      <c r="H6285" t="s">
        <v>155</v>
      </c>
      <c r="I6285">
        <f t="shared" si="297"/>
        <v>0</v>
      </c>
      <c r="J6285">
        <f t="shared" si="298"/>
        <v>0</v>
      </c>
      <c r="L6285" t="str">
        <f t="shared" si="296"/>
        <v>4551CALOUNDRA WEST</v>
      </c>
      <c r="M6285" t="s">
        <v>6989</v>
      </c>
      <c r="N6285" t="s">
        <v>732</v>
      </c>
    </row>
    <row r="6286" spans="1:14">
      <c r="A6286" t="s">
        <v>7218</v>
      </c>
      <c r="B6286" t="s">
        <v>7224</v>
      </c>
      <c r="C6286" t="s">
        <v>111</v>
      </c>
      <c r="D6286">
        <v>1</v>
      </c>
      <c r="E6286">
        <v>0</v>
      </c>
      <c r="F6286">
        <v>2</v>
      </c>
      <c r="H6286" t="s">
        <v>155</v>
      </c>
      <c r="I6286">
        <f t="shared" si="297"/>
        <v>0</v>
      </c>
      <c r="J6286">
        <f t="shared" si="298"/>
        <v>0</v>
      </c>
      <c r="L6286" t="str">
        <f t="shared" si="296"/>
        <v>4551CURRIMUNDI</v>
      </c>
      <c r="M6286" t="s">
        <v>6989</v>
      </c>
      <c r="N6286" t="s">
        <v>732</v>
      </c>
    </row>
    <row r="6287" spans="1:14">
      <c r="A6287" t="s">
        <v>7218</v>
      </c>
      <c r="B6287" t="s">
        <v>7225</v>
      </c>
      <c r="C6287" t="s">
        <v>111</v>
      </c>
      <c r="D6287">
        <v>1</v>
      </c>
      <c r="E6287">
        <v>0</v>
      </c>
      <c r="F6287">
        <v>2</v>
      </c>
      <c r="H6287" t="s">
        <v>155</v>
      </c>
      <c r="I6287">
        <f t="shared" si="297"/>
        <v>0</v>
      </c>
      <c r="J6287">
        <f t="shared" si="298"/>
        <v>0</v>
      </c>
      <c r="L6287" t="str">
        <f t="shared" si="296"/>
        <v>4551DICKY BEACH</v>
      </c>
      <c r="M6287" t="s">
        <v>6989</v>
      </c>
      <c r="N6287" t="s">
        <v>732</v>
      </c>
    </row>
    <row r="6288" spans="1:14">
      <c r="A6288" t="s">
        <v>7218</v>
      </c>
      <c r="B6288" t="s">
        <v>7226</v>
      </c>
      <c r="C6288" t="s">
        <v>111</v>
      </c>
      <c r="D6288">
        <v>1</v>
      </c>
      <c r="E6288">
        <v>0</v>
      </c>
      <c r="F6288">
        <v>2</v>
      </c>
      <c r="H6288" t="s">
        <v>155</v>
      </c>
      <c r="I6288">
        <f t="shared" si="297"/>
        <v>0</v>
      </c>
      <c r="J6288">
        <f t="shared" si="298"/>
        <v>0</v>
      </c>
      <c r="L6288" t="str">
        <f t="shared" si="296"/>
        <v>4551GOLDEN BEACH</v>
      </c>
      <c r="M6288" t="s">
        <v>6989</v>
      </c>
      <c r="N6288" t="s">
        <v>732</v>
      </c>
    </row>
    <row r="6289" spans="1:14">
      <c r="A6289" t="s">
        <v>7218</v>
      </c>
      <c r="B6289" t="s">
        <v>7227</v>
      </c>
      <c r="C6289" t="s">
        <v>111</v>
      </c>
      <c r="D6289">
        <v>1</v>
      </c>
      <c r="E6289">
        <v>0</v>
      </c>
      <c r="F6289">
        <v>2</v>
      </c>
      <c r="H6289" t="s">
        <v>155</v>
      </c>
      <c r="I6289">
        <f t="shared" si="297"/>
        <v>0</v>
      </c>
      <c r="J6289">
        <f t="shared" si="298"/>
        <v>0</v>
      </c>
      <c r="L6289" t="str">
        <f t="shared" si="296"/>
        <v>4551KINGS BEACH</v>
      </c>
      <c r="M6289" t="s">
        <v>6989</v>
      </c>
      <c r="N6289" t="s">
        <v>732</v>
      </c>
    </row>
    <row r="6290" spans="1:14">
      <c r="A6290" t="s">
        <v>7218</v>
      </c>
      <c r="B6290" t="s">
        <v>7228</v>
      </c>
      <c r="C6290" t="s">
        <v>111</v>
      </c>
      <c r="D6290">
        <v>1</v>
      </c>
      <c r="E6290">
        <v>0</v>
      </c>
      <c r="F6290">
        <v>2</v>
      </c>
      <c r="H6290" t="s">
        <v>155</v>
      </c>
      <c r="I6290">
        <f t="shared" si="297"/>
        <v>0</v>
      </c>
      <c r="J6290">
        <f t="shared" si="298"/>
        <v>0</v>
      </c>
      <c r="L6290" t="str">
        <f t="shared" si="296"/>
        <v>4551LITTLE MOUNTAIN</v>
      </c>
      <c r="M6290" t="s">
        <v>6989</v>
      </c>
      <c r="N6290" t="s">
        <v>732</v>
      </c>
    </row>
    <row r="6291" spans="1:14">
      <c r="A6291" t="s">
        <v>7218</v>
      </c>
      <c r="B6291" t="s">
        <v>7229</v>
      </c>
      <c r="C6291" t="s">
        <v>111</v>
      </c>
      <c r="D6291">
        <v>1</v>
      </c>
      <c r="E6291">
        <v>0</v>
      </c>
      <c r="F6291">
        <v>2</v>
      </c>
      <c r="H6291" t="s">
        <v>155</v>
      </c>
      <c r="I6291">
        <f t="shared" si="297"/>
        <v>0</v>
      </c>
      <c r="J6291">
        <f t="shared" si="298"/>
        <v>0</v>
      </c>
      <c r="L6291" t="str">
        <f t="shared" si="296"/>
        <v>4551MERIDAN PLAINS</v>
      </c>
      <c r="M6291" t="s">
        <v>6989</v>
      </c>
      <c r="N6291" t="s">
        <v>732</v>
      </c>
    </row>
    <row r="6292" spans="1:14">
      <c r="A6292" t="s">
        <v>7218</v>
      </c>
      <c r="B6292" t="s">
        <v>7230</v>
      </c>
      <c r="C6292" t="s">
        <v>111</v>
      </c>
      <c r="D6292">
        <v>1</v>
      </c>
      <c r="E6292">
        <v>0</v>
      </c>
      <c r="F6292">
        <v>2</v>
      </c>
      <c r="H6292" t="s">
        <v>155</v>
      </c>
      <c r="I6292">
        <f t="shared" si="297"/>
        <v>0</v>
      </c>
      <c r="J6292">
        <f t="shared" si="298"/>
        <v>0</v>
      </c>
      <c r="L6292" t="str">
        <f t="shared" si="296"/>
        <v>4551MOFFAT BEACH</v>
      </c>
      <c r="M6292" t="s">
        <v>6989</v>
      </c>
      <c r="N6292" t="s">
        <v>732</v>
      </c>
    </row>
    <row r="6293" spans="1:14">
      <c r="A6293" t="s">
        <v>7218</v>
      </c>
      <c r="B6293" t="s">
        <v>2790</v>
      </c>
      <c r="C6293" t="s">
        <v>111</v>
      </c>
      <c r="D6293">
        <v>1</v>
      </c>
      <c r="E6293">
        <v>0</v>
      </c>
      <c r="F6293">
        <v>2</v>
      </c>
      <c r="H6293" t="s">
        <v>155</v>
      </c>
      <c r="I6293">
        <f t="shared" si="297"/>
        <v>0</v>
      </c>
      <c r="J6293">
        <f t="shared" si="298"/>
        <v>0</v>
      </c>
      <c r="L6293" t="str">
        <f t="shared" si="296"/>
        <v>4551NIRIMBA</v>
      </c>
      <c r="M6293" t="s">
        <v>6989</v>
      </c>
      <c r="N6293" t="s">
        <v>732</v>
      </c>
    </row>
    <row r="6294" spans="1:14">
      <c r="A6294" t="s">
        <v>7218</v>
      </c>
      <c r="B6294" t="s">
        <v>7231</v>
      </c>
      <c r="C6294" t="s">
        <v>111</v>
      </c>
      <c r="D6294">
        <v>1</v>
      </c>
      <c r="E6294">
        <v>0</v>
      </c>
      <c r="F6294">
        <v>2</v>
      </c>
      <c r="H6294" t="s">
        <v>155</v>
      </c>
      <c r="I6294">
        <f t="shared" si="297"/>
        <v>0</v>
      </c>
      <c r="J6294">
        <f t="shared" si="298"/>
        <v>0</v>
      </c>
      <c r="L6294" t="str">
        <f t="shared" si="296"/>
        <v>4551PELICAN WATERS</v>
      </c>
      <c r="M6294" t="s">
        <v>6989</v>
      </c>
      <c r="N6294" t="s">
        <v>732</v>
      </c>
    </row>
    <row r="6295" spans="1:14">
      <c r="A6295" t="s">
        <v>7218</v>
      </c>
      <c r="B6295" t="s">
        <v>7232</v>
      </c>
      <c r="C6295" t="s">
        <v>111</v>
      </c>
      <c r="D6295">
        <v>1</v>
      </c>
      <c r="E6295">
        <v>0</v>
      </c>
      <c r="F6295">
        <v>2</v>
      </c>
      <c r="H6295" t="s">
        <v>155</v>
      </c>
      <c r="I6295">
        <f t="shared" si="297"/>
        <v>0</v>
      </c>
      <c r="J6295">
        <f t="shared" si="298"/>
        <v>0</v>
      </c>
      <c r="L6295" t="str">
        <f t="shared" si="296"/>
        <v>4551SHELLY BEACH</v>
      </c>
      <c r="M6295" t="s">
        <v>6989</v>
      </c>
      <c r="N6295" t="s">
        <v>732</v>
      </c>
    </row>
    <row r="6296" spans="1:14">
      <c r="A6296" t="s">
        <v>7233</v>
      </c>
      <c r="B6296" t="s">
        <v>7234</v>
      </c>
      <c r="C6296" t="s">
        <v>111</v>
      </c>
      <c r="D6296">
        <v>1</v>
      </c>
      <c r="E6296">
        <v>0</v>
      </c>
      <c r="F6296">
        <v>2</v>
      </c>
      <c r="H6296" t="s">
        <v>155</v>
      </c>
      <c r="I6296">
        <f t="shared" si="297"/>
        <v>0</v>
      </c>
      <c r="J6296">
        <f t="shared" si="298"/>
        <v>0</v>
      </c>
      <c r="L6296" t="str">
        <f t="shared" si="296"/>
        <v>4550LANDSBOROUGH</v>
      </c>
      <c r="M6296" t="s">
        <v>6989</v>
      </c>
      <c r="N6296" t="s">
        <v>732</v>
      </c>
    </row>
    <row r="6297" spans="1:14">
      <c r="A6297" t="s">
        <v>7233</v>
      </c>
      <c r="B6297" t="s">
        <v>7235</v>
      </c>
      <c r="C6297" t="s">
        <v>111</v>
      </c>
      <c r="D6297">
        <v>1</v>
      </c>
      <c r="E6297">
        <v>0</v>
      </c>
      <c r="F6297">
        <v>2</v>
      </c>
      <c r="H6297" t="s">
        <v>155</v>
      </c>
      <c r="I6297">
        <f t="shared" si="297"/>
        <v>0</v>
      </c>
      <c r="J6297">
        <f t="shared" si="298"/>
        <v>0</v>
      </c>
      <c r="L6297" t="str">
        <f t="shared" si="296"/>
        <v>4550MOUNT MELLUM</v>
      </c>
      <c r="M6297" t="s">
        <v>6989</v>
      </c>
      <c r="N6297" t="s">
        <v>732</v>
      </c>
    </row>
    <row r="6298" spans="1:14">
      <c r="A6298" t="s">
        <v>7236</v>
      </c>
      <c r="B6298" t="s">
        <v>7237</v>
      </c>
      <c r="C6298" t="s">
        <v>111</v>
      </c>
      <c r="D6298">
        <v>4</v>
      </c>
      <c r="E6298">
        <v>0</v>
      </c>
      <c r="F6298">
        <v>0</v>
      </c>
      <c r="H6298" t="s">
        <v>116</v>
      </c>
      <c r="I6298">
        <f t="shared" si="297"/>
        <v>0</v>
      </c>
      <c r="J6298">
        <f t="shared" si="298"/>
        <v>0</v>
      </c>
      <c r="L6298" t="str">
        <f t="shared" si="296"/>
        <v>4521CAMPBELLS POCKET</v>
      </c>
      <c r="M6298" t="s">
        <v>7204</v>
      </c>
    </row>
    <row r="6299" spans="1:14">
      <c r="A6299" t="s">
        <v>7236</v>
      </c>
      <c r="B6299" t="s">
        <v>7238</v>
      </c>
      <c r="C6299" t="s">
        <v>111</v>
      </c>
      <c r="D6299">
        <v>3</v>
      </c>
      <c r="E6299">
        <v>0</v>
      </c>
      <c r="F6299">
        <v>0</v>
      </c>
      <c r="H6299" t="s">
        <v>116</v>
      </c>
      <c r="I6299">
        <f t="shared" si="297"/>
        <v>0</v>
      </c>
      <c r="J6299">
        <f t="shared" si="298"/>
        <v>0</v>
      </c>
      <c r="L6299" t="str">
        <f t="shared" si="296"/>
        <v>4521DAYBORO</v>
      </c>
      <c r="M6299" t="s">
        <v>7204</v>
      </c>
    </row>
    <row r="6300" spans="1:14">
      <c r="A6300" t="s">
        <v>7236</v>
      </c>
      <c r="B6300" t="s">
        <v>7239</v>
      </c>
      <c r="C6300" t="s">
        <v>111</v>
      </c>
      <c r="D6300">
        <v>3</v>
      </c>
      <c r="E6300">
        <v>0</v>
      </c>
      <c r="F6300">
        <v>0</v>
      </c>
      <c r="H6300" t="s">
        <v>116</v>
      </c>
      <c r="I6300">
        <f t="shared" si="297"/>
        <v>0</v>
      </c>
      <c r="J6300">
        <f t="shared" si="298"/>
        <v>0</v>
      </c>
      <c r="L6300" t="str">
        <f t="shared" si="296"/>
        <v>4521KING SCRUB</v>
      </c>
      <c r="M6300" t="s">
        <v>7204</v>
      </c>
    </row>
    <row r="6301" spans="1:14">
      <c r="A6301" t="s">
        <v>7236</v>
      </c>
      <c r="B6301" t="s">
        <v>7240</v>
      </c>
      <c r="C6301" t="s">
        <v>111</v>
      </c>
      <c r="D6301">
        <v>4</v>
      </c>
      <c r="E6301">
        <v>0</v>
      </c>
      <c r="F6301">
        <v>0</v>
      </c>
      <c r="H6301" t="s">
        <v>116</v>
      </c>
      <c r="I6301">
        <f t="shared" si="297"/>
        <v>0</v>
      </c>
      <c r="J6301">
        <f t="shared" si="298"/>
        <v>0</v>
      </c>
      <c r="L6301" t="str">
        <f t="shared" si="296"/>
        <v>4521LACEYS CREEK</v>
      </c>
      <c r="M6301" t="s">
        <v>7204</v>
      </c>
    </row>
    <row r="6302" spans="1:14">
      <c r="A6302" t="s">
        <v>7236</v>
      </c>
      <c r="B6302" t="s">
        <v>7241</v>
      </c>
      <c r="C6302" t="s">
        <v>111</v>
      </c>
      <c r="D6302">
        <v>4</v>
      </c>
      <c r="E6302">
        <v>0</v>
      </c>
      <c r="F6302">
        <v>0</v>
      </c>
      <c r="H6302" t="s">
        <v>116</v>
      </c>
      <c r="I6302">
        <f t="shared" si="297"/>
        <v>0</v>
      </c>
      <c r="J6302">
        <f t="shared" si="298"/>
        <v>0</v>
      </c>
      <c r="L6302" t="str">
        <f t="shared" si="296"/>
        <v>4521MOUNT MEE</v>
      </c>
      <c r="M6302" t="s">
        <v>7204</v>
      </c>
    </row>
    <row r="6303" spans="1:14">
      <c r="A6303" t="s">
        <v>7236</v>
      </c>
      <c r="B6303" t="s">
        <v>2906</v>
      </c>
      <c r="C6303" t="s">
        <v>111</v>
      </c>
      <c r="D6303">
        <v>4</v>
      </c>
      <c r="E6303">
        <v>0</v>
      </c>
      <c r="F6303">
        <v>0</v>
      </c>
      <c r="H6303" t="s">
        <v>116</v>
      </c>
      <c r="I6303">
        <f t="shared" si="297"/>
        <v>0</v>
      </c>
      <c r="J6303">
        <f t="shared" si="298"/>
        <v>0</v>
      </c>
      <c r="L6303" t="str">
        <f t="shared" si="296"/>
        <v>4521MOUNT PLEASANT</v>
      </c>
      <c r="M6303" t="s">
        <v>7204</v>
      </c>
    </row>
    <row r="6304" spans="1:14">
      <c r="A6304" t="s">
        <v>7236</v>
      </c>
      <c r="B6304" t="s">
        <v>7242</v>
      </c>
      <c r="C6304" t="s">
        <v>111</v>
      </c>
      <c r="D6304">
        <v>2</v>
      </c>
      <c r="E6304">
        <v>0</v>
      </c>
      <c r="F6304">
        <v>2</v>
      </c>
      <c r="H6304" t="s">
        <v>116</v>
      </c>
      <c r="I6304">
        <f t="shared" si="297"/>
        <v>0</v>
      </c>
      <c r="J6304">
        <f t="shared" si="298"/>
        <v>0</v>
      </c>
      <c r="L6304" t="str">
        <f t="shared" si="296"/>
        <v>4521OCEAN VIEW</v>
      </c>
      <c r="M6304" t="s">
        <v>7204</v>
      </c>
      <c r="N6304" t="s">
        <v>732</v>
      </c>
    </row>
    <row r="6305" spans="1:14">
      <c r="A6305" t="s">
        <v>7236</v>
      </c>
      <c r="B6305" t="s">
        <v>7243</v>
      </c>
      <c r="C6305" t="s">
        <v>111</v>
      </c>
      <c r="D6305">
        <v>2</v>
      </c>
      <c r="E6305">
        <v>0</v>
      </c>
      <c r="F6305">
        <v>2</v>
      </c>
      <c r="H6305" t="s">
        <v>116</v>
      </c>
      <c r="I6305">
        <f t="shared" si="297"/>
        <v>0</v>
      </c>
      <c r="J6305">
        <f t="shared" si="298"/>
        <v>0</v>
      </c>
      <c r="L6305" t="str">
        <f t="shared" si="296"/>
        <v>4521RUSH CREEK</v>
      </c>
      <c r="M6305" t="s">
        <v>7204</v>
      </c>
      <c r="N6305" t="s">
        <v>732</v>
      </c>
    </row>
    <row r="6306" spans="1:14">
      <c r="A6306" t="s">
        <v>7244</v>
      </c>
      <c r="B6306" t="s">
        <v>7245</v>
      </c>
      <c r="C6306" t="s">
        <v>111</v>
      </c>
      <c r="D6306">
        <v>3</v>
      </c>
      <c r="E6306">
        <v>0</v>
      </c>
      <c r="F6306">
        <v>0</v>
      </c>
      <c r="H6306" t="s">
        <v>116</v>
      </c>
      <c r="I6306">
        <f t="shared" si="297"/>
        <v>0</v>
      </c>
      <c r="J6306">
        <f t="shared" si="298"/>
        <v>0</v>
      </c>
      <c r="L6306" t="str">
        <f t="shared" si="296"/>
        <v>4520KOBBLE CREEK</v>
      </c>
      <c r="M6306" t="s">
        <v>7246</v>
      </c>
    </row>
    <row r="6307" spans="1:14">
      <c r="A6307" t="s">
        <v>7244</v>
      </c>
      <c r="B6307" t="s">
        <v>7247</v>
      </c>
      <c r="C6307" t="s">
        <v>111</v>
      </c>
      <c r="D6307">
        <v>3</v>
      </c>
      <c r="E6307">
        <v>0</v>
      </c>
      <c r="F6307">
        <v>0</v>
      </c>
      <c r="H6307" t="s">
        <v>116</v>
      </c>
      <c r="I6307">
        <f t="shared" si="297"/>
        <v>0</v>
      </c>
      <c r="J6307">
        <f t="shared" si="298"/>
        <v>0</v>
      </c>
      <c r="L6307" t="str">
        <f t="shared" si="296"/>
        <v>4520MOUNT GLORIOUS</v>
      </c>
      <c r="M6307" t="s">
        <v>7246</v>
      </c>
    </row>
    <row r="6308" spans="1:14">
      <c r="A6308" t="s">
        <v>7244</v>
      </c>
      <c r="B6308" t="s">
        <v>7248</v>
      </c>
      <c r="C6308" t="s">
        <v>111</v>
      </c>
      <c r="D6308">
        <v>3</v>
      </c>
      <c r="E6308">
        <v>0</v>
      </c>
      <c r="F6308">
        <v>0</v>
      </c>
      <c r="H6308" t="s">
        <v>116</v>
      </c>
      <c r="I6308">
        <f t="shared" si="297"/>
        <v>0</v>
      </c>
      <c r="J6308">
        <f t="shared" si="298"/>
        <v>0</v>
      </c>
      <c r="L6308" t="str">
        <f t="shared" si="296"/>
        <v>4520SAMSONVALE</v>
      </c>
      <c r="M6308" t="s">
        <v>7246</v>
      </c>
    </row>
    <row r="6309" spans="1:14">
      <c r="A6309" t="s">
        <v>7244</v>
      </c>
      <c r="B6309" t="s">
        <v>7249</v>
      </c>
      <c r="C6309" t="s">
        <v>111</v>
      </c>
      <c r="D6309">
        <v>2</v>
      </c>
      <c r="E6309">
        <v>0</v>
      </c>
      <c r="F6309">
        <v>2</v>
      </c>
      <c r="H6309" t="s">
        <v>116</v>
      </c>
      <c r="I6309">
        <f t="shared" si="297"/>
        <v>0</v>
      </c>
      <c r="J6309">
        <f t="shared" si="298"/>
        <v>0</v>
      </c>
      <c r="L6309" t="str">
        <f t="shared" si="296"/>
        <v>4520ARMSTRONG CREEK</v>
      </c>
      <c r="M6309" t="s">
        <v>7246</v>
      </c>
      <c r="N6309" t="s">
        <v>732</v>
      </c>
    </row>
    <row r="6310" spans="1:14">
      <c r="A6310" t="s">
        <v>7244</v>
      </c>
      <c r="B6310" t="s">
        <v>7250</v>
      </c>
      <c r="C6310" t="s">
        <v>111</v>
      </c>
      <c r="D6310">
        <v>2</v>
      </c>
      <c r="E6310">
        <v>0</v>
      </c>
      <c r="F6310">
        <v>2</v>
      </c>
      <c r="H6310" t="s">
        <v>116</v>
      </c>
      <c r="I6310">
        <f t="shared" si="297"/>
        <v>0</v>
      </c>
      <c r="J6310">
        <f t="shared" si="298"/>
        <v>0</v>
      </c>
      <c r="L6310" t="str">
        <f t="shared" si="296"/>
        <v>4520CAMP MOUNTAIN</v>
      </c>
      <c r="M6310" t="s">
        <v>7246</v>
      </c>
      <c r="N6310" t="s">
        <v>732</v>
      </c>
    </row>
    <row r="6311" spans="1:14">
      <c r="A6311" t="s">
        <v>7244</v>
      </c>
      <c r="B6311" t="s">
        <v>7251</v>
      </c>
      <c r="C6311" t="s">
        <v>111</v>
      </c>
      <c r="D6311">
        <v>1</v>
      </c>
      <c r="E6311">
        <v>0</v>
      </c>
      <c r="F6311">
        <v>2</v>
      </c>
      <c r="H6311" t="s">
        <v>116</v>
      </c>
      <c r="I6311">
        <f t="shared" si="297"/>
        <v>0</v>
      </c>
      <c r="J6311">
        <f t="shared" si="298"/>
        <v>0</v>
      </c>
      <c r="L6311" t="str">
        <f t="shared" si="296"/>
        <v>4520CEDAR CREEK</v>
      </c>
      <c r="M6311" t="s">
        <v>7246</v>
      </c>
      <c r="N6311" t="s">
        <v>732</v>
      </c>
    </row>
    <row r="6312" spans="1:14">
      <c r="A6312" t="s">
        <v>7244</v>
      </c>
      <c r="B6312" t="s">
        <v>7252</v>
      </c>
      <c r="C6312" t="s">
        <v>111</v>
      </c>
      <c r="D6312">
        <v>2</v>
      </c>
      <c r="E6312">
        <v>0</v>
      </c>
      <c r="F6312">
        <v>2</v>
      </c>
      <c r="H6312" t="s">
        <v>116</v>
      </c>
      <c r="I6312">
        <f t="shared" si="297"/>
        <v>0</v>
      </c>
      <c r="J6312">
        <f t="shared" si="298"/>
        <v>0</v>
      </c>
      <c r="L6312" t="str">
        <f t="shared" si="296"/>
        <v>4520CLOSEBURN</v>
      </c>
      <c r="M6312" t="s">
        <v>7246</v>
      </c>
      <c r="N6312" t="s">
        <v>732</v>
      </c>
    </row>
    <row r="6313" spans="1:14">
      <c r="A6313" t="s">
        <v>7244</v>
      </c>
      <c r="B6313" t="s">
        <v>7253</v>
      </c>
      <c r="C6313" t="s">
        <v>111</v>
      </c>
      <c r="D6313">
        <v>2</v>
      </c>
      <c r="E6313">
        <v>0</v>
      </c>
      <c r="F6313">
        <v>2</v>
      </c>
      <c r="H6313" t="s">
        <v>116</v>
      </c>
      <c r="I6313">
        <f t="shared" si="297"/>
        <v>0</v>
      </c>
      <c r="J6313">
        <f t="shared" si="298"/>
        <v>0</v>
      </c>
      <c r="L6313" t="str">
        <f t="shared" si="296"/>
        <v>4520DRAPER</v>
      </c>
      <c r="M6313" t="s">
        <v>7246</v>
      </c>
      <c r="N6313" t="s">
        <v>732</v>
      </c>
    </row>
    <row r="6314" spans="1:14">
      <c r="A6314" t="s">
        <v>7244</v>
      </c>
      <c r="B6314" t="s">
        <v>7254</v>
      </c>
      <c r="C6314" t="s">
        <v>111</v>
      </c>
      <c r="D6314">
        <v>1</v>
      </c>
      <c r="E6314">
        <v>0</v>
      </c>
      <c r="F6314">
        <v>2</v>
      </c>
      <c r="H6314" t="s">
        <v>116</v>
      </c>
      <c r="I6314">
        <f t="shared" si="297"/>
        <v>0</v>
      </c>
      <c r="J6314">
        <f t="shared" si="298"/>
        <v>0</v>
      </c>
      <c r="L6314" t="str">
        <f t="shared" si="296"/>
        <v>4520ENOGGERA RESERVOIR</v>
      </c>
      <c r="M6314" t="s">
        <v>7246</v>
      </c>
      <c r="N6314" t="s">
        <v>732</v>
      </c>
    </row>
    <row r="6315" spans="1:14">
      <c r="A6315" t="s">
        <v>7244</v>
      </c>
      <c r="B6315" t="s">
        <v>7255</v>
      </c>
      <c r="C6315" t="s">
        <v>111</v>
      </c>
      <c r="D6315">
        <v>2</v>
      </c>
      <c r="E6315">
        <v>0</v>
      </c>
      <c r="F6315">
        <v>2</v>
      </c>
      <c r="H6315" t="s">
        <v>116</v>
      </c>
      <c r="I6315">
        <f t="shared" si="297"/>
        <v>0</v>
      </c>
      <c r="J6315">
        <f t="shared" si="298"/>
        <v>0</v>
      </c>
      <c r="L6315" t="str">
        <f t="shared" si="296"/>
        <v>4520HIGHVALE</v>
      </c>
      <c r="M6315" t="s">
        <v>7246</v>
      </c>
      <c r="N6315" t="s">
        <v>732</v>
      </c>
    </row>
    <row r="6316" spans="1:14">
      <c r="A6316" t="s">
        <v>7244</v>
      </c>
      <c r="B6316" t="s">
        <v>7256</v>
      </c>
      <c r="C6316" t="s">
        <v>111</v>
      </c>
      <c r="D6316">
        <v>2</v>
      </c>
      <c r="E6316">
        <v>0</v>
      </c>
      <c r="F6316">
        <v>2</v>
      </c>
      <c r="H6316" t="s">
        <v>116</v>
      </c>
      <c r="I6316">
        <f t="shared" si="297"/>
        <v>0</v>
      </c>
      <c r="J6316">
        <f t="shared" si="298"/>
        <v>0</v>
      </c>
      <c r="L6316" t="str">
        <f t="shared" si="296"/>
        <v>4520JOLLYS LOOKOUT</v>
      </c>
      <c r="M6316" t="s">
        <v>7246</v>
      </c>
      <c r="N6316" t="s">
        <v>732</v>
      </c>
    </row>
    <row r="6317" spans="1:14">
      <c r="A6317" t="s">
        <v>7244</v>
      </c>
      <c r="B6317" t="s">
        <v>7257</v>
      </c>
      <c r="C6317" t="s">
        <v>111</v>
      </c>
      <c r="D6317">
        <v>2</v>
      </c>
      <c r="E6317">
        <v>0</v>
      </c>
      <c r="F6317">
        <v>2</v>
      </c>
      <c r="H6317" t="s">
        <v>116</v>
      </c>
      <c r="I6317">
        <f t="shared" si="297"/>
        <v>0</v>
      </c>
      <c r="J6317">
        <f t="shared" si="298"/>
        <v>0</v>
      </c>
      <c r="L6317" t="str">
        <f t="shared" si="296"/>
        <v>4520MOUNT NEBO</v>
      </c>
      <c r="M6317" t="s">
        <v>7246</v>
      </c>
      <c r="N6317" t="s">
        <v>732</v>
      </c>
    </row>
    <row r="6318" spans="1:14">
      <c r="A6318" t="s">
        <v>7244</v>
      </c>
      <c r="B6318" t="s">
        <v>7258</v>
      </c>
      <c r="C6318" t="s">
        <v>111</v>
      </c>
      <c r="D6318">
        <v>2</v>
      </c>
      <c r="E6318">
        <v>0</v>
      </c>
      <c r="F6318">
        <v>2</v>
      </c>
      <c r="H6318" t="s">
        <v>116</v>
      </c>
      <c r="I6318">
        <f t="shared" si="297"/>
        <v>0</v>
      </c>
      <c r="J6318">
        <f t="shared" si="298"/>
        <v>0</v>
      </c>
      <c r="L6318" t="str">
        <f t="shared" si="296"/>
        <v>4520MOUNT SAMSON</v>
      </c>
      <c r="M6318" t="s">
        <v>7246</v>
      </c>
      <c r="N6318" t="s">
        <v>732</v>
      </c>
    </row>
    <row r="6319" spans="1:14">
      <c r="A6319" t="s">
        <v>7244</v>
      </c>
      <c r="B6319" t="s">
        <v>7259</v>
      </c>
      <c r="C6319" t="s">
        <v>111</v>
      </c>
      <c r="D6319">
        <v>2</v>
      </c>
      <c r="E6319">
        <v>0</v>
      </c>
      <c r="F6319">
        <v>2</v>
      </c>
      <c r="H6319" t="s">
        <v>116</v>
      </c>
      <c r="I6319">
        <f t="shared" si="297"/>
        <v>0</v>
      </c>
      <c r="J6319">
        <f t="shared" si="298"/>
        <v>0</v>
      </c>
      <c r="L6319" t="str">
        <f t="shared" si="296"/>
        <v>4520SAMFORD</v>
      </c>
      <c r="M6319" t="s">
        <v>7246</v>
      </c>
      <c r="N6319" t="s">
        <v>732</v>
      </c>
    </row>
    <row r="6320" spans="1:14">
      <c r="A6320" t="s">
        <v>7244</v>
      </c>
      <c r="B6320" t="s">
        <v>7260</v>
      </c>
      <c r="C6320" t="s">
        <v>111</v>
      </c>
      <c r="D6320">
        <v>2</v>
      </c>
      <c r="E6320">
        <v>0</v>
      </c>
      <c r="F6320">
        <v>2</v>
      </c>
      <c r="H6320" t="s">
        <v>116</v>
      </c>
      <c r="I6320">
        <f t="shared" si="297"/>
        <v>0</v>
      </c>
      <c r="J6320">
        <f t="shared" si="298"/>
        <v>0</v>
      </c>
      <c r="L6320" t="str">
        <f t="shared" si="296"/>
        <v>4520SAMFORD VALLEY</v>
      </c>
      <c r="M6320" t="s">
        <v>7246</v>
      </c>
      <c r="N6320" t="s">
        <v>732</v>
      </c>
    </row>
    <row r="6321" spans="1:14">
      <c r="A6321" t="s">
        <v>7244</v>
      </c>
      <c r="B6321" t="s">
        <v>7261</v>
      </c>
      <c r="C6321" t="s">
        <v>111</v>
      </c>
      <c r="D6321">
        <v>2</v>
      </c>
      <c r="E6321">
        <v>0</v>
      </c>
      <c r="F6321">
        <v>2</v>
      </c>
      <c r="H6321" t="s">
        <v>116</v>
      </c>
      <c r="I6321">
        <f t="shared" si="297"/>
        <v>0</v>
      </c>
      <c r="J6321">
        <f t="shared" si="298"/>
        <v>0</v>
      </c>
      <c r="L6321" t="str">
        <f t="shared" si="296"/>
        <v>4520SAMFORD VILLAGE</v>
      </c>
      <c r="M6321" t="s">
        <v>7246</v>
      </c>
      <c r="N6321" t="s">
        <v>732</v>
      </c>
    </row>
    <row r="6322" spans="1:14">
      <c r="A6322" t="s">
        <v>7244</v>
      </c>
      <c r="B6322" t="s">
        <v>7262</v>
      </c>
      <c r="C6322" t="s">
        <v>111</v>
      </c>
      <c r="D6322">
        <v>2</v>
      </c>
      <c r="E6322">
        <v>0</v>
      </c>
      <c r="F6322">
        <v>2</v>
      </c>
      <c r="H6322" t="s">
        <v>116</v>
      </c>
      <c r="I6322">
        <f t="shared" si="297"/>
        <v>0</v>
      </c>
      <c r="J6322">
        <f t="shared" si="298"/>
        <v>0</v>
      </c>
      <c r="L6322" t="str">
        <f t="shared" si="296"/>
        <v>4520WIGHTS MOUNTAIN</v>
      </c>
      <c r="M6322" t="s">
        <v>7246</v>
      </c>
      <c r="N6322" t="s">
        <v>732</v>
      </c>
    </row>
    <row r="6323" spans="1:14">
      <c r="A6323" t="s">
        <v>7244</v>
      </c>
      <c r="B6323" t="s">
        <v>7263</v>
      </c>
      <c r="C6323" t="s">
        <v>111</v>
      </c>
      <c r="D6323">
        <v>2</v>
      </c>
      <c r="E6323">
        <v>0</v>
      </c>
      <c r="F6323">
        <v>2</v>
      </c>
      <c r="H6323" t="s">
        <v>116</v>
      </c>
      <c r="I6323">
        <f t="shared" si="297"/>
        <v>0</v>
      </c>
      <c r="J6323">
        <f t="shared" si="298"/>
        <v>0</v>
      </c>
      <c r="L6323" t="str">
        <f t="shared" si="296"/>
        <v>4520YUGAR</v>
      </c>
      <c r="M6323" t="s">
        <v>7246</v>
      </c>
      <c r="N6323" t="s">
        <v>732</v>
      </c>
    </row>
    <row r="6324" spans="1:14">
      <c r="A6324" t="s">
        <v>7264</v>
      </c>
      <c r="B6324" t="s">
        <v>7265</v>
      </c>
      <c r="C6324" t="s">
        <v>111</v>
      </c>
      <c r="D6324">
        <v>2</v>
      </c>
      <c r="E6324">
        <v>0</v>
      </c>
      <c r="F6324">
        <v>2</v>
      </c>
      <c r="H6324" t="s">
        <v>116</v>
      </c>
      <c r="I6324">
        <f t="shared" si="297"/>
        <v>0</v>
      </c>
      <c r="J6324">
        <f t="shared" si="298"/>
        <v>0</v>
      </c>
      <c r="L6324" t="str">
        <f t="shared" si="296"/>
        <v>4519BEERWAH</v>
      </c>
      <c r="M6324" t="s">
        <v>6989</v>
      </c>
      <c r="N6324" t="s">
        <v>732</v>
      </c>
    </row>
    <row r="6325" spans="1:14">
      <c r="A6325" t="s">
        <v>7264</v>
      </c>
      <c r="B6325" t="s">
        <v>7266</v>
      </c>
      <c r="C6325" t="s">
        <v>111</v>
      </c>
      <c r="D6325">
        <v>2</v>
      </c>
      <c r="E6325">
        <v>0</v>
      </c>
      <c r="F6325">
        <v>2</v>
      </c>
      <c r="H6325" t="s">
        <v>116</v>
      </c>
      <c r="I6325">
        <f t="shared" si="297"/>
        <v>0</v>
      </c>
      <c r="J6325">
        <f t="shared" si="298"/>
        <v>0</v>
      </c>
      <c r="L6325" t="str">
        <f t="shared" si="296"/>
        <v>4519COOCHIN CREEK</v>
      </c>
      <c r="M6325" t="s">
        <v>6989</v>
      </c>
      <c r="N6325" t="s">
        <v>732</v>
      </c>
    </row>
    <row r="6326" spans="1:14">
      <c r="A6326" t="s">
        <v>7264</v>
      </c>
      <c r="B6326" t="s">
        <v>7267</v>
      </c>
      <c r="C6326" t="s">
        <v>111</v>
      </c>
      <c r="D6326">
        <v>2</v>
      </c>
      <c r="E6326">
        <v>0</v>
      </c>
      <c r="F6326">
        <v>2</v>
      </c>
      <c r="H6326" t="s">
        <v>116</v>
      </c>
      <c r="I6326">
        <f t="shared" si="297"/>
        <v>0</v>
      </c>
      <c r="J6326">
        <f t="shared" si="298"/>
        <v>0</v>
      </c>
      <c r="L6326" t="str">
        <f t="shared" si="296"/>
        <v>4519CROHAMHURST</v>
      </c>
      <c r="M6326" t="s">
        <v>6989</v>
      </c>
      <c r="N6326" t="s">
        <v>732</v>
      </c>
    </row>
    <row r="6327" spans="1:14">
      <c r="A6327" t="s">
        <v>7264</v>
      </c>
      <c r="B6327" t="s">
        <v>7268</v>
      </c>
      <c r="C6327" t="s">
        <v>111</v>
      </c>
      <c r="D6327">
        <v>2</v>
      </c>
      <c r="E6327">
        <v>0</v>
      </c>
      <c r="F6327">
        <v>2</v>
      </c>
      <c r="H6327" t="s">
        <v>116</v>
      </c>
      <c r="I6327">
        <f t="shared" si="297"/>
        <v>0</v>
      </c>
      <c r="J6327">
        <f t="shared" si="298"/>
        <v>0</v>
      </c>
      <c r="L6327" t="str">
        <f t="shared" si="296"/>
        <v>4519PEACHESTER</v>
      </c>
      <c r="M6327" t="s">
        <v>6989</v>
      </c>
      <c r="N6327" t="s">
        <v>732</v>
      </c>
    </row>
    <row r="6328" spans="1:14">
      <c r="A6328" t="s">
        <v>7269</v>
      </c>
      <c r="B6328" t="s">
        <v>7270</v>
      </c>
      <c r="C6328" t="s">
        <v>111</v>
      </c>
      <c r="D6328">
        <v>2</v>
      </c>
      <c r="E6328">
        <v>0</v>
      </c>
      <c r="F6328">
        <v>2</v>
      </c>
      <c r="H6328" t="s">
        <v>116</v>
      </c>
      <c r="I6328">
        <f t="shared" si="297"/>
        <v>0</v>
      </c>
      <c r="J6328">
        <f t="shared" si="298"/>
        <v>0</v>
      </c>
      <c r="L6328" t="str">
        <f t="shared" si="296"/>
        <v>4518GLASS HOUSE MOUNTAINS</v>
      </c>
      <c r="M6328" t="s">
        <v>6989</v>
      </c>
      <c r="N6328" t="s">
        <v>732</v>
      </c>
    </row>
    <row r="6329" spans="1:14">
      <c r="A6329" t="s">
        <v>7271</v>
      </c>
      <c r="B6329" t="s">
        <v>7272</v>
      </c>
      <c r="C6329" t="s">
        <v>111</v>
      </c>
      <c r="D6329">
        <v>2</v>
      </c>
      <c r="E6329">
        <v>0</v>
      </c>
      <c r="F6329">
        <v>2</v>
      </c>
      <c r="H6329" t="s">
        <v>116</v>
      </c>
      <c r="I6329">
        <f t="shared" si="297"/>
        <v>0</v>
      </c>
      <c r="J6329">
        <f t="shared" si="298"/>
        <v>0</v>
      </c>
      <c r="L6329" t="str">
        <f t="shared" si="296"/>
        <v>4517BEERBURRUM</v>
      </c>
      <c r="M6329" t="s">
        <v>6989</v>
      </c>
      <c r="N6329" t="s">
        <v>732</v>
      </c>
    </row>
    <row r="6330" spans="1:14">
      <c r="A6330" t="s">
        <v>7273</v>
      </c>
      <c r="B6330" t="s">
        <v>7274</v>
      </c>
      <c r="C6330" t="s">
        <v>111</v>
      </c>
      <c r="D6330">
        <v>2</v>
      </c>
      <c r="E6330">
        <v>0</v>
      </c>
      <c r="F6330">
        <v>2</v>
      </c>
      <c r="H6330" t="s">
        <v>116</v>
      </c>
      <c r="I6330">
        <f t="shared" si="297"/>
        <v>0</v>
      </c>
      <c r="J6330">
        <f t="shared" si="298"/>
        <v>0</v>
      </c>
      <c r="L6330" t="str">
        <f t="shared" si="296"/>
        <v>4516ELIMBAH</v>
      </c>
      <c r="M6330" t="s">
        <v>7204</v>
      </c>
      <c r="N6330" t="s">
        <v>732</v>
      </c>
    </row>
    <row r="6331" spans="1:14">
      <c r="A6331" t="s">
        <v>7275</v>
      </c>
      <c r="B6331" t="s">
        <v>794</v>
      </c>
      <c r="C6331" t="s">
        <v>111</v>
      </c>
      <c r="D6331">
        <v>4</v>
      </c>
      <c r="E6331">
        <v>0</v>
      </c>
      <c r="F6331">
        <v>0</v>
      </c>
      <c r="H6331" t="s">
        <v>116</v>
      </c>
      <c r="I6331">
        <f t="shared" si="297"/>
        <v>0</v>
      </c>
      <c r="J6331">
        <f t="shared" si="298"/>
        <v>0</v>
      </c>
      <c r="L6331" t="str">
        <f t="shared" si="296"/>
        <v>4515GLENFERN</v>
      </c>
      <c r="M6331" t="s">
        <v>7204</v>
      </c>
    </row>
    <row r="6332" spans="1:14">
      <c r="A6332" t="s">
        <v>7275</v>
      </c>
      <c r="B6332" t="s">
        <v>7276</v>
      </c>
      <c r="C6332" t="s">
        <v>111</v>
      </c>
      <c r="D6332">
        <v>4</v>
      </c>
      <c r="E6332">
        <v>0</v>
      </c>
      <c r="F6332">
        <v>0</v>
      </c>
      <c r="H6332" t="s">
        <v>116</v>
      </c>
      <c r="I6332">
        <f t="shared" si="297"/>
        <v>0</v>
      </c>
      <c r="J6332">
        <f t="shared" si="298"/>
        <v>0</v>
      </c>
      <c r="L6332" t="str">
        <f t="shared" si="296"/>
        <v>4515HAZELDEAN</v>
      </c>
      <c r="M6332" t="s">
        <v>7204</v>
      </c>
    </row>
    <row r="6333" spans="1:14">
      <c r="A6333" t="s">
        <v>7275</v>
      </c>
      <c r="B6333" t="s">
        <v>6097</v>
      </c>
      <c r="C6333" t="s">
        <v>111</v>
      </c>
      <c r="D6333">
        <v>4</v>
      </c>
      <c r="E6333">
        <v>0</v>
      </c>
      <c r="F6333">
        <v>0</v>
      </c>
      <c r="H6333" t="s">
        <v>116</v>
      </c>
      <c r="I6333">
        <f t="shared" si="297"/>
        <v>0</v>
      </c>
      <c r="J6333">
        <f t="shared" si="298"/>
        <v>0</v>
      </c>
      <c r="L6333" t="str">
        <f t="shared" si="296"/>
        <v>4515HAZLEDEAN</v>
      </c>
      <c r="M6333" t="s">
        <v>7204</v>
      </c>
    </row>
    <row r="6334" spans="1:14">
      <c r="A6334" t="s">
        <v>7275</v>
      </c>
      <c r="B6334" t="s">
        <v>7277</v>
      </c>
      <c r="C6334" t="s">
        <v>111</v>
      </c>
      <c r="D6334">
        <v>4</v>
      </c>
      <c r="E6334">
        <v>0</v>
      </c>
      <c r="F6334">
        <v>0</v>
      </c>
      <c r="H6334" t="s">
        <v>116</v>
      </c>
      <c r="I6334">
        <f t="shared" si="297"/>
        <v>0</v>
      </c>
      <c r="J6334">
        <f t="shared" si="298"/>
        <v>0</v>
      </c>
      <c r="L6334" t="str">
        <f t="shared" si="296"/>
        <v>4515JIMNA</v>
      </c>
      <c r="M6334" t="s">
        <v>7204</v>
      </c>
    </row>
    <row r="6335" spans="1:14">
      <c r="A6335" t="s">
        <v>7275</v>
      </c>
      <c r="B6335" t="s">
        <v>7278</v>
      </c>
      <c r="C6335" t="s">
        <v>111</v>
      </c>
      <c r="D6335">
        <v>4</v>
      </c>
      <c r="E6335">
        <v>0</v>
      </c>
      <c r="F6335">
        <v>0</v>
      </c>
      <c r="H6335" t="s">
        <v>116</v>
      </c>
      <c r="I6335">
        <f t="shared" si="297"/>
        <v>0</v>
      </c>
      <c r="J6335">
        <f t="shared" si="298"/>
        <v>0</v>
      </c>
      <c r="L6335" t="str">
        <f t="shared" si="296"/>
        <v>4515KILCOY</v>
      </c>
      <c r="M6335" t="s">
        <v>7204</v>
      </c>
    </row>
    <row r="6336" spans="1:14">
      <c r="A6336" t="s">
        <v>7275</v>
      </c>
      <c r="B6336" t="s">
        <v>7279</v>
      </c>
      <c r="C6336" t="s">
        <v>111</v>
      </c>
      <c r="D6336">
        <v>4</v>
      </c>
      <c r="E6336">
        <v>0</v>
      </c>
      <c r="F6336">
        <v>0</v>
      </c>
      <c r="H6336" t="s">
        <v>116</v>
      </c>
      <c r="I6336">
        <f t="shared" si="297"/>
        <v>0</v>
      </c>
      <c r="J6336">
        <f t="shared" si="298"/>
        <v>0</v>
      </c>
      <c r="L6336" t="str">
        <f t="shared" si="296"/>
        <v>4515KINGAHAM</v>
      </c>
      <c r="M6336" t="s">
        <v>7204</v>
      </c>
    </row>
    <row r="6337" spans="1:13">
      <c r="A6337" t="s">
        <v>7275</v>
      </c>
      <c r="B6337" t="s">
        <v>7280</v>
      </c>
      <c r="C6337" t="s">
        <v>111</v>
      </c>
      <c r="D6337">
        <v>4</v>
      </c>
      <c r="E6337">
        <v>0</v>
      </c>
      <c r="F6337">
        <v>0</v>
      </c>
      <c r="H6337" t="s">
        <v>116</v>
      </c>
      <c r="I6337">
        <f t="shared" si="297"/>
        <v>0</v>
      </c>
      <c r="J6337">
        <f t="shared" si="298"/>
        <v>0</v>
      </c>
      <c r="L6337" t="str">
        <f t="shared" si="296"/>
        <v>4515MONSILDALE</v>
      </c>
      <c r="M6337" t="s">
        <v>7204</v>
      </c>
    </row>
    <row r="6338" spans="1:13">
      <c r="A6338" t="s">
        <v>7275</v>
      </c>
      <c r="B6338" t="s">
        <v>7281</v>
      </c>
      <c r="C6338" t="s">
        <v>111</v>
      </c>
      <c r="D6338">
        <v>4</v>
      </c>
      <c r="E6338">
        <v>0</v>
      </c>
      <c r="F6338">
        <v>0</v>
      </c>
      <c r="H6338" t="s">
        <v>116</v>
      </c>
      <c r="I6338">
        <f t="shared" si="297"/>
        <v>0</v>
      </c>
      <c r="J6338">
        <f t="shared" si="298"/>
        <v>0</v>
      </c>
      <c r="L6338" t="str">
        <f t="shared" ref="L6338:L6401" si="299">CONCATENATE(A6338,B6338)</f>
        <v>4515MOUNT KILCOY</v>
      </c>
      <c r="M6338" t="s">
        <v>7204</v>
      </c>
    </row>
    <row r="6339" spans="1:13">
      <c r="A6339" t="s">
        <v>7275</v>
      </c>
      <c r="B6339" t="s">
        <v>7282</v>
      </c>
      <c r="C6339" t="s">
        <v>111</v>
      </c>
      <c r="D6339">
        <v>4</v>
      </c>
      <c r="E6339">
        <v>0</v>
      </c>
      <c r="F6339">
        <v>0</v>
      </c>
      <c r="H6339" t="s">
        <v>116</v>
      </c>
      <c r="I6339">
        <f t="shared" si="297"/>
        <v>0</v>
      </c>
      <c r="J6339">
        <f t="shared" si="298"/>
        <v>0</v>
      </c>
      <c r="L6339" t="str">
        <f t="shared" si="299"/>
        <v>4515ROYSTON</v>
      </c>
      <c r="M6339" t="s">
        <v>7204</v>
      </c>
    </row>
    <row r="6340" spans="1:13">
      <c r="A6340" t="s">
        <v>7275</v>
      </c>
      <c r="B6340" t="s">
        <v>4056</v>
      </c>
      <c r="C6340" t="s">
        <v>111</v>
      </c>
      <c r="D6340">
        <v>4</v>
      </c>
      <c r="E6340">
        <v>0</v>
      </c>
      <c r="F6340">
        <v>0</v>
      </c>
      <c r="H6340" t="s">
        <v>116</v>
      </c>
      <c r="I6340">
        <f t="shared" si="297"/>
        <v>0</v>
      </c>
      <c r="J6340">
        <f t="shared" si="298"/>
        <v>0</v>
      </c>
      <c r="L6340" t="str">
        <f t="shared" si="299"/>
        <v>4515SANDY CREEK</v>
      </c>
      <c r="M6340" t="s">
        <v>7204</v>
      </c>
    </row>
    <row r="6341" spans="1:13">
      <c r="A6341" t="s">
        <v>7275</v>
      </c>
      <c r="B6341" t="s">
        <v>7283</v>
      </c>
      <c r="C6341" t="s">
        <v>111</v>
      </c>
      <c r="D6341">
        <v>4</v>
      </c>
      <c r="E6341">
        <v>0</v>
      </c>
      <c r="F6341">
        <v>0</v>
      </c>
      <c r="H6341" t="s">
        <v>116</v>
      </c>
      <c r="I6341">
        <f t="shared" si="297"/>
        <v>0</v>
      </c>
      <c r="J6341">
        <f t="shared" si="298"/>
        <v>0</v>
      </c>
      <c r="L6341" t="str">
        <f t="shared" si="299"/>
        <v>4515SHEEP STATION CREEK</v>
      </c>
      <c r="M6341" t="s">
        <v>7204</v>
      </c>
    </row>
    <row r="6342" spans="1:13">
      <c r="A6342" t="s">
        <v>7275</v>
      </c>
      <c r="B6342" t="s">
        <v>7284</v>
      </c>
      <c r="C6342" t="s">
        <v>111</v>
      </c>
      <c r="D6342">
        <v>4</v>
      </c>
      <c r="E6342">
        <v>0</v>
      </c>
      <c r="F6342">
        <v>0</v>
      </c>
      <c r="H6342" t="s">
        <v>116</v>
      </c>
      <c r="I6342">
        <f t="shared" si="297"/>
        <v>0</v>
      </c>
      <c r="J6342">
        <f t="shared" si="298"/>
        <v>0</v>
      </c>
      <c r="L6342" t="str">
        <f t="shared" si="299"/>
        <v>4515WINYA</v>
      </c>
      <c r="M6342" t="s">
        <v>7204</v>
      </c>
    </row>
    <row r="6343" spans="1:13">
      <c r="A6343" t="s">
        <v>7275</v>
      </c>
      <c r="B6343" t="s">
        <v>7285</v>
      </c>
      <c r="C6343" t="s">
        <v>111</v>
      </c>
      <c r="D6343">
        <v>4</v>
      </c>
      <c r="E6343">
        <v>0</v>
      </c>
      <c r="F6343">
        <v>0</v>
      </c>
      <c r="H6343" t="s">
        <v>116</v>
      </c>
      <c r="I6343">
        <f t="shared" si="297"/>
        <v>0</v>
      </c>
      <c r="J6343">
        <f t="shared" si="298"/>
        <v>0</v>
      </c>
      <c r="L6343" t="str">
        <f t="shared" si="299"/>
        <v>4515WOOLMAR</v>
      </c>
      <c r="M6343" t="s">
        <v>7204</v>
      </c>
    </row>
    <row r="6344" spans="1:13">
      <c r="A6344" t="s">
        <v>7286</v>
      </c>
      <c r="B6344" t="s">
        <v>7287</v>
      </c>
      <c r="C6344" t="s">
        <v>111</v>
      </c>
      <c r="D6344">
        <v>4</v>
      </c>
      <c r="E6344">
        <v>0</v>
      </c>
      <c r="F6344">
        <v>0</v>
      </c>
      <c r="H6344" t="s">
        <v>116</v>
      </c>
      <c r="I6344">
        <f t="shared" si="297"/>
        <v>0</v>
      </c>
      <c r="J6344">
        <f t="shared" si="298"/>
        <v>0</v>
      </c>
      <c r="L6344" t="str">
        <f t="shared" si="299"/>
        <v>4514BELLTHORPE</v>
      </c>
      <c r="M6344" t="s">
        <v>7204</v>
      </c>
    </row>
    <row r="6345" spans="1:13">
      <c r="A6345" t="s">
        <v>7286</v>
      </c>
      <c r="B6345" t="s">
        <v>7288</v>
      </c>
      <c r="C6345" t="s">
        <v>111</v>
      </c>
      <c r="D6345">
        <v>4</v>
      </c>
      <c r="E6345">
        <v>0</v>
      </c>
      <c r="F6345">
        <v>0</v>
      </c>
      <c r="H6345" t="s">
        <v>116</v>
      </c>
      <c r="I6345">
        <f t="shared" ref="I6345:I6408" si="300">IF(ISERROR(VLOOKUP(A6345,SelPostCode,1,FALSE)),0,1)</f>
        <v>0</v>
      </c>
      <c r="J6345">
        <f t="shared" ref="J6345:J6408" si="301">IF(I6345=0,0,IF(ISERROR(VLOOKUP(B6345,SelSuburb,1,FALSE)),0,1))</f>
        <v>0</v>
      </c>
      <c r="L6345" t="str">
        <f t="shared" si="299"/>
        <v>4514CEDARTON</v>
      </c>
      <c r="M6345" t="s">
        <v>7204</v>
      </c>
    </row>
    <row r="6346" spans="1:13">
      <c r="A6346" t="s">
        <v>7286</v>
      </c>
      <c r="B6346" t="s">
        <v>7289</v>
      </c>
      <c r="C6346" t="s">
        <v>111</v>
      </c>
      <c r="D6346">
        <v>4</v>
      </c>
      <c r="E6346">
        <v>0</v>
      </c>
      <c r="F6346">
        <v>0</v>
      </c>
      <c r="H6346" t="s">
        <v>116</v>
      </c>
      <c r="I6346">
        <f t="shared" si="300"/>
        <v>0</v>
      </c>
      <c r="J6346">
        <f t="shared" si="301"/>
        <v>0</v>
      </c>
      <c r="L6346" t="str">
        <f t="shared" si="299"/>
        <v>4514COMMISSIONERS FLAT</v>
      </c>
      <c r="M6346" t="s">
        <v>7204</v>
      </c>
    </row>
    <row r="6347" spans="1:13">
      <c r="A6347" t="s">
        <v>7286</v>
      </c>
      <c r="B6347" t="s">
        <v>7290</v>
      </c>
      <c r="C6347" t="s">
        <v>111</v>
      </c>
      <c r="D6347">
        <v>3</v>
      </c>
      <c r="E6347">
        <v>0</v>
      </c>
      <c r="F6347">
        <v>0</v>
      </c>
      <c r="H6347" t="s">
        <v>116</v>
      </c>
      <c r="I6347">
        <f t="shared" si="300"/>
        <v>0</v>
      </c>
      <c r="J6347">
        <f t="shared" si="301"/>
        <v>0</v>
      </c>
      <c r="L6347" t="str">
        <f t="shared" si="299"/>
        <v>4514D'AGUILAR</v>
      </c>
      <c r="M6347" t="s">
        <v>7204</v>
      </c>
    </row>
    <row r="6348" spans="1:13">
      <c r="A6348" t="s">
        <v>7286</v>
      </c>
      <c r="B6348" t="s">
        <v>7291</v>
      </c>
      <c r="C6348" t="s">
        <v>111</v>
      </c>
      <c r="D6348">
        <v>3</v>
      </c>
      <c r="E6348">
        <v>0</v>
      </c>
      <c r="F6348">
        <v>0</v>
      </c>
      <c r="H6348" t="s">
        <v>116</v>
      </c>
      <c r="I6348">
        <f t="shared" si="300"/>
        <v>0</v>
      </c>
      <c r="J6348">
        <f t="shared" si="301"/>
        <v>0</v>
      </c>
      <c r="L6348" t="str">
        <f t="shared" si="299"/>
        <v>4514DELANEYS CREEK</v>
      </c>
      <c r="M6348" t="s">
        <v>7204</v>
      </c>
    </row>
    <row r="6349" spans="1:13">
      <c r="A6349" t="s">
        <v>7286</v>
      </c>
      <c r="B6349" t="s">
        <v>7292</v>
      </c>
      <c r="C6349" t="s">
        <v>111</v>
      </c>
      <c r="D6349">
        <v>4</v>
      </c>
      <c r="E6349">
        <v>0</v>
      </c>
      <c r="F6349">
        <v>0</v>
      </c>
      <c r="H6349" t="s">
        <v>116</v>
      </c>
      <c r="I6349">
        <f t="shared" si="300"/>
        <v>0</v>
      </c>
      <c r="J6349">
        <f t="shared" si="301"/>
        <v>0</v>
      </c>
      <c r="L6349" t="str">
        <f t="shared" si="299"/>
        <v>4514MOUNT ARCHER</v>
      </c>
      <c r="M6349" t="s">
        <v>7204</v>
      </c>
    </row>
    <row r="6350" spans="1:13">
      <c r="A6350" t="s">
        <v>7286</v>
      </c>
      <c r="B6350" t="s">
        <v>7293</v>
      </c>
      <c r="C6350" t="s">
        <v>111</v>
      </c>
      <c r="D6350">
        <v>4</v>
      </c>
      <c r="E6350">
        <v>0</v>
      </c>
      <c r="F6350">
        <v>0</v>
      </c>
      <c r="H6350" t="s">
        <v>116</v>
      </c>
      <c r="I6350">
        <f t="shared" si="300"/>
        <v>0</v>
      </c>
      <c r="J6350">
        <f t="shared" si="301"/>
        <v>0</v>
      </c>
      <c r="L6350" t="str">
        <f t="shared" si="299"/>
        <v>4514MOUNT DELANEY</v>
      </c>
      <c r="M6350" t="s">
        <v>7204</v>
      </c>
    </row>
    <row r="6351" spans="1:13">
      <c r="A6351" t="s">
        <v>7286</v>
      </c>
      <c r="B6351" t="s">
        <v>7294</v>
      </c>
      <c r="C6351" t="s">
        <v>111</v>
      </c>
      <c r="D6351">
        <v>4</v>
      </c>
      <c r="E6351">
        <v>0</v>
      </c>
      <c r="F6351">
        <v>0</v>
      </c>
      <c r="H6351" t="s">
        <v>116</v>
      </c>
      <c r="I6351">
        <f t="shared" si="300"/>
        <v>0</v>
      </c>
      <c r="J6351">
        <f t="shared" si="301"/>
        <v>0</v>
      </c>
      <c r="L6351" t="str">
        <f t="shared" si="299"/>
        <v>4514NEURUM</v>
      </c>
      <c r="M6351" t="s">
        <v>7204</v>
      </c>
    </row>
    <row r="6352" spans="1:13">
      <c r="A6352" t="s">
        <v>7286</v>
      </c>
      <c r="B6352" t="s">
        <v>7295</v>
      </c>
      <c r="C6352" t="s">
        <v>111</v>
      </c>
      <c r="D6352">
        <v>4</v>
      </c>
      <c r="E6352">
        <v>0</v>
      </c>
      <c r="F6352">
        <v>0</v>
      </c>
      <c r="H6352" t="s">
        <v>116</v>
      </c>
      <c r="I6352">
        <f t="shared" si="300"/>
        <v>0</v>
      </c>
      <c r="J6352">
        <f t="shared" si="301"/>
        <v>0</v>
      </c>
      <c r="L6352" t="str">
        <f t="shared" si="299"/>
        <v>4514STANMORE</v>
      </c>
      <c r="M6352" t="s">
        <v>7204</v>
      </c>
    </row>
    <row r="6353" spans="1:14">
      <c r="A6353" t="s">
        <v>7286</v>
      </c>
      <c r="B6353" t="s">
        <v>7296</v>
      </c>
      <c r="C6353" t="s">
        <v>111</v>
      </c>
      <c r="D6353">
        <v>4</v>
      </c>
      <c r="E6353">
        <v>0</v>
      </c>
      <c r="F6353">
        <v>0</v>
      </c>
      <c r="H6353" t="s">
        <v>116</v>
      </c>
      <c r="I6353">
        <f t="shared" si="300"/>
        <v>0</v>
      </c>
      <c r="J6353">
        <f t="shared" si="301"/>
        <v>0</v>
      </c>
      <c r="L6353" t="str">
        <f t="shared" si="299"/>
        <v>4514STONY CREEK</v>
      </c>
      <c r="M6353" t="s">
        <v>7204</v>
      </c>
    </row>
    <row r="6354" spans="1:14">
      <c r="A6354" t="s">
        <v>7286</v>
      </c>
      <c r="B6354" t="s">
        <v>7297</v>
      </c>
      <c r="C6354" t="s">
        <v>111</v>
      </c>
      <c r="D6354">
        <v>4</v>
      </c>
      <c r="E6354">
        <v>0</v>
      </c>
      <c r="F6354">
        <v>0</v>
      </c>
      <c r="H6354" t="s">
        <v>116</v>
      </c>
      <c r="I6354">
        <f t="shared" si="300"/>
        <v>0</v>
      </c>
      <c r="J6354">
        <f t="shared" si="301"/>
        <v>0</v>
      </c>
      <c r="L6354" t="str">
        <f t="shared" si="299"/>
        <v>4514VILLENEUVE</v>
      </c>
      <c r="M6354" t="s">
        <v>7204</v>
      </c>
    </row>
    <row r="6355" spans="1:14">
      <c r="A6355" t="s">
        <v>7286</v>
      </c>
      <c r="B6355" t="s">
        <v>7298</v>
      </c>
      <c r="C6355" t="s">
        <v>111</v>
      </c>
      <c r="D6355">
        <v>3</v>
      </c>
      <c r="E6355">
        <v>0</v>
      </c>
      <c r="F6355">
        <v>0</v>
      </c>
      <c r="H6355" t="s">
        <v>116</v>
      </c>
      <c r="I6355">
        <f t="shared" si="300"/>
        <v>0</v>
      </c>
      <c r="J6355">
        <f t="shared" si="301"/>
        <v>0</v>
      </c>
      <c r="L6355" t="str">
        <f t="shared" si="299"/>
        <v>4514WOODFORD</v>
      </c>
      <c r="M6355" t="s">
        <v>7204</v>
      </c>
    </row>
    <row r="6356" spans="1:14">
      <c r="A6356" t="s">
        <v>7299</v>
      </c>
      <c r="B6356" t="s">
        <v>7300</v>
      </c>
      <c r="C6356" t="s">
        <v>111</v>
      </c>
      <c r="D6356">
        <v>2</v>
      </c>
      <c r="E6356">
        <v>0</v>
      </c>
      <c r="F6356">
        <v>2</v>
      </c>
      <c r="H6356" t="s">
        <v>116</v>
      </c>
      <c r="I6356">
        <f t="shared" si="300"/>
        <v>0</v>
      </c>
      <c r="J6356">
        <f t="shared" si="301"/>
        <v>0</v>
      </c>
      <c r="L6356" t="str">
        <f t="shared" si="299"/>
        <v>4512BRACALBA</v>
      </c>
      <c r="M6356" t="s">
        <v>7204</v>
      </c>
      <c r="N6356" t="s">
        <v>732</v>
      </c>
    </row>
    <row r="6357" spans="1:14">
      <c r="A6357" t="s">
        <v>7299</v>
      </c>
      <c r="B6357" t="s">
        <v>7301</v>
      </c>
      <c r="C6357" t="s">
        <v>111</v>
      </c>
      <c r="D6357">
        <v>2</v>
      </c>
      <c r="E6357">
        <v>0</v>
      </c>
      <c r="F6357">
        <v>2</v>
      </c>
      <c r="H6357" t="s">
        <v>116</v>
      </c>
      <c r="I6357">
        <f t="shared" si="300"/>
        <v>0</v>
      </c>
      <c r="J6357">
        <f t="shared" si="301"/>
        <v>0</v>
      </c>
      <c r="L6357" t="str">
        <f t="shared" si="299"/>
        <v>4512WAMURAN</v>
      </c>
      <c r="M6357" t="s">
        <v>7204</v>
      </c>
      <c r="N6357" t="s">
        <v>732</v>
      </c>
    </row>
    <row r="6358" spans="1:14">
      <c r="A6358" t="s">
        <v>7299</v>
      </c>
      <c r="B6358" t="s">
        <v>7302</v>
      </c>
      <c r="C6358" t="s">
        <v>111</v>
      </c>
      <c r="D6358">
        <v>2</v>
      </c>
      <c r="E6358">
        <v>0</v>
      </c>
      <c r="F6358">
        <v>2</v>
      </c>
      <c r="H6358" t="s">
        <v>116</v>
      </c>
      <c r="I6358">
        <f t="shared" si="300"/>
        <v>0</v>
      </c>
      <c r="J6358">
        <f t="shared" si="301"/>
        <v>0</v>
      </c>
      <c r="L6358" t="str">
        <f t="shared" si="299"/>
        <v>4512WAMURAN BASIN</v>
      </c>
      <c r="M6358" t="s">
        <v>7204</v>
      </c>
      <c r="N6358" t="s">
        <v>732</v>
      </c>
    </row>
    <row r="6359" spans="1:14">
      <c r="A6359" t="s">
        <v>7303</v>
      </c>
      <c r="B6359" t="s">
        <v>7304</v>
      </c>
      <c r="C6359" t="s">
        <v>111</v>
      </c>
      <c r="D6359">
        <v>2</v>
      </c>
      <c r="E6359">
        <v>0</v>
      </c>
      <c r="F6359">
        <v>2</v>
      </c>
      <c r="H6359" t="s">
        <v>116</v>
      </c>
      <c r="I6359">
        <f t="shared" si="300"/>
        <v>0</v>
      </c>
      <c r="J6359">
        <f t="shared" si="301"/>
        <v>0</v>
      </c>
      <c r="L6359" t="str">
        <f t="shared" si="299"/>
        <v>4511GODWIN BEACH</v>
      </c>
      <c r="M6359" t="s">
        <v>7204</v>
      </c>
      <c r="N6359" t="s">
        <v>732</v>
      </c>
    </row>
    <row r="6360" spans="1:14">
      <c r="A6360" t="s">
        <v>7303</v>
      </c>
      <c r="B6360" t="s">
        <v>7305</v>
      </c>
      <c r="C6360" t="s">
        <v>111</v>
      </c>
      <c r="D6360">
        <v>2</v>
      </c>
      <c r="E6360">
        <v>0</v>
      </c>
      <c r="F6360">
        <v>2</v>
      </c>
      <c r="H6360" t="s">
        <v>116</v>
      </c>
      <c r="I6360">
        <f t="shared" si="300"/>
        <v>0</v>
      </c>
      <c r="J6360">
        <f t="shared" si="301"/>
        <v>0</v>
      </c>
      <c r="L6360" t="str">
        <f t="shared" si="299"/>
        <v>4511NINGI</v>
      </c>
      <c r="M6360" t="s">
        <v>7204</v>
      </c>
      <c r="N6360" t="s">
        <v>732</v>
      </c>
    </row>
    <row r="6361" spans="1:14">
      <c r="A6361" t="s">
        <v>7303</v>
      </c>
      <c r="B6361" t="s">
        <v>7306</v>
      </c>
      <c r="C6361" t="s">
        <v>111</v>
      </c>
      <c r="D6361">
        <v>2</v>
      </c>
      <c r="E6361">
        <v>0</v>
      </c>
      <c r="F6361">
        <v>2</v>
      </c>
      <c r="H6361" t="s">
        <v>116</v>
      </c>
      <c r="I6361">
        <f t="shared" si="300"/>
        <v>0</v>
      </c>
      <c r="J6361">
        <f t="shared" si="301"/>
        <v>0</v>
      </c>
      <c r="L6361" t="str">
        <f t="shared" si="299"/>
        <v>4511SANDSTONE POINT</v>
      </c>
      <c r="M6361" t="s">
        <v>7204</v>
      </c>
      <c r="N6361" t="s">
        <v>732</v>
      </c>
    </row>
    <row r="6362" spans="1:14">
      <c r="A6362" t="s">
        <v>7307</v>
      </c>
      <c r="B6362" t="s">
        <v>7308</v>
      </c>
      <c r="C6362" t="s">
        <v>111</v>
      </c>
      <c r="D6362">
        <v>1</v>
      </c>
      <c r="E6362">
        <v>0</v>
      </c>
      <c r="F6362">
        <v>2</v>
      </c>
      <c r="H6362" t="s">
        <v>116</v>
      </c>
      <c r="I6362">
        <f t="shared" si="300"/>
        <v>0</v>
      </c>
      <c r="J6362">
        <f t="shared" si="301"/>
        <v>0</v>
      </c>
      <c r="L6362" t="str">
        <f t="shared" si="299"/>
        <v>4510BEACHMERE</v>
      </c>
      <c r="M6362" t="s">
        <v>7204</v>
      </c>
      <c r="N6362" t="s">
        <v>732</v>
      </c>
    </row>
    <row r="6363" spans="1:14">
      <c r="A6363" t="s">
        <v>7307</v>
      </c>
      <c r="B6363" t="s">
        <v>7309</v>
      </c>
      <c r="C6363" t="s">
        <v>111</v>
      </c>
      <c r="D6363">
        <v>1</v>
      </c>
      <c r="E6363">
        <v>0</v>
      </c>
      <c r="F6363">
        <v>2</v>
      </c>
      <c r="H6363" t="s">
        <v>116</v>
      </c>
      <c r="I6363">
        <f t="shared" si="300"/>
        <v>0</v>
      </c>
      <c r="J6363">
        <f t="shared" si="301"/>
        <v>0</v>
      </c>
      <c r="L6363" t="str">
        <f t="shared" si="299"/>
        <v>4510BELLMERE</v>
      </c>
      <c r="M6363" t="s">
        <v>7204</v>
      </c>
      <c r="N6363" t="s">
        <v>732</v>
      </c>
    </row>
    <row r="6364" spans="1:14">
      <c r="A6364" t="s">
        <v>7307</v>
      </c>
      <c r="B6364" t="s">
        <v>7310</v>
      </c>
      <c r="C6364" t="s">
        <v>111</v>
      </c>
      <c r="D6364">
        <v>1</v>
      </c>
      <c r="E6364">
        <v>0</v>
      </c>
      <c r="F6364">
        <v>2</v>
      </c>
      <c r="H6364" t="s">
        <v>116</v>
      </c>
      <c r="I6364">
        <f t="shared" si="300"/>
        <v>0</v>
      </c>
      <c r="J6364">
        <f t="shared" si="301"/>
        <v>0</v>
      </c>
      <c r="L6364" t="str">
        <f t="shared" si="299"/>
        <v>4510CABOOLTURE</v>
      </c>
      <c r="M6364" t="s">
        <v>7204</v>
      </c>
      <c r="N6364" t="s">
        <v>732</v>
      </c>
    </row>
    <row r="6365" spans="1:14">
      <c r="A6365" t="s">
        <v>7307</v>
      </c>
      <c r="B6365" t="s">
        <v>7311</v>
      </c>
      <c r="C6365" t="s">
        <v>111</v>
      </c>
      <c r="D6365">
        <v>1</v>
      </c>
      <c r="E6365">
        <v>0</v>
      </c>
      <c r="F6365">
        <v>2</v>
      </c>
      <c r="H6365" t="s">
        <v>116</v>
      </c>
      <c r="I6365">
        <f t="shared" si="300"/>
        <v>0</v>
      </c>
      <c r="J6365">
        <f t="shared" si="301"/>
        <v>0</v>
      </c>
      <c r="L6365" t="str">
        <f t="shared" si="299"/>
        <v>4510CABOOLTURE SOUTH</v>
      </c>
      <c r="M6365" t="s">
        <v>7204</v>
      </c>
      <c r="N6365" t="s">
        <v>732</v>
      </c>
    </row>
    <row r="6366" spans="1:14">
      <c r="A6366" t="s">
        <v>7307</v>
      </c>
      <c r="B6366" t="s">
        <v>2652</v>
      </c>
      <c r="C6366" t="s">
        <v>111</v>
      </c>
      <c r="D6366">
        <v>2</v>
      </c>
      <c r="E6366">
        <v>0</v>
      </c>
      <c r="F6366">
        <v>2</v>
      </c>
      <c r="H6366" t="s">
        <v>116</v>
      </c>
      <c r="I6366">
        <f t="shared" si="300"/>
        <v>0</v>
      </c>
      <c r="J6366">
        <f t="shared" si="301"/>
        <v>0</v>
      </c>
      <c r="L6366" t="str">
        <f t="shared" si="299"/>
        <v>4510DONNYBROOK</v>
      </c>
      <c r="M6366" t="s">
        <v>7204</v>
      </c>
      <c r="N6366" t="s">
        <v>732</v>
      </c>
    </row>
    <row r="6367" spans="1:14">
      <c r="A6367" t="s">
        <v>7307</v>
      </c>
      <c r="B6367" t="s">
        <v>7312</v>
      </c>
      <c r="C6367" t="s">
        <v>111</v>
      </c>
      <c r="D6367">
        <v>2</v>
      </c>
      <c r="E6367">
        <v>0</v>
      </c>
      <c r="F6367">
        <v>2</v>
      </c>
      <c r="H6367" t="s">
        <v>116</v>
      </c>
      <c r="I6367">
        <f t="shared" si="300"/>
        <v>0</v>
      </c>
      <c r="J6367">
        <f t="shared" si="301"/>
        <v>0</v>
      </c>
      <c r="L6367" t="str">
        <f t="shared" si="299"/>
        <v>4510MELDALE</v>
      </c>
      <c r="M6367" t="s">
        <v>7204</v>
      </c>
      <c r="N6367" t="s">
        <v>732</v>
      </c>
    </row>
    <row r="6368" spans="1:14">
      <c r="A6368" t="s">
        <v>7307</v>
      </c>
      <c r="B6368" t="s">
        <v>7313</v>
      </c>
      <c r="C6368" t="s">
        <v>111</v>
      </c>
      <c r="D6368">
        <v>1</v>
      </c>
      <c r="E6368">
        <v>0</v>
      </c>
      <c r="F6368">
        <v>2</v>
      </c>
      <c r="H6368" t="s">
        <v>116</v>
      </c>
      <c r="I6368">
        <f t="shared" si="300"/>
        <v>0</v>
      </c>
      <c r="J6368">
        <f t="shared" si="301"/>
        <v>0</v>
      </c>
      <c r="L6368" t="str">
        <f t="shared" si="299"/>
        <v>4510MOODLU</v>
      </c>
      <c r="M6368" t="s">
        <v>7204</v>
      </c>
      <c r="N6368" t="s">
        <v>732</v>
      </c>
    </row>
    <row r="6369" spans="1:14">
      <c r="A6369" t="s">
        <v>7307</v>
      </c>
      <c r="B6369" t="s">
        <v>7314</v>
      </c>
      <c r="C6369" t="s">
        <v>111</v>
      </c>
      <c r="D6369">
        <v>2</v>
      </c>
      <c r="E6369">
        <v>0</v>
      </c>
      <c r="F6369">
        <v>2</v>
      </c>
      <c r="H6369" t="s">
        <v>116</v>
      </c>
      <c r="I6369">
        <f t="shared" si="300"/>
        <v>0</v>
      </c>
      <c r="J6369">
        <f t="shared" si="301"/>
        <v>0</v>
      </c>
      <c r="L6369" t="str">
        <f t="shared" si="299"/>
        <v>4510ROCKSBERG</v>
      </c>
      <c r="M6369" t="s">
        <v>7204</v>
      </c>
      <c r="N6369" t="s">
        <v>732</v>
      </c>
    </row>
    <row r="6370" spans="1:14">
      <c r="A6370" t="s">
        <v>7307</v>
      </c>
      <c r="B6370" t="s">
        <v>7315</v>
      </c>
      <c r="C6370" t="s">
        <v>111</v>
      </c>
      <c r="D6370">
        <v>1</v>
      </c>
      <c r="E6370">
        <v>0</v>
      </c>
      <c r="F6370">
        <v>2</v>
      </c>
      <c r="H6370" t="s">
        <v>116</v>
      </c>
      <c r="I6370">
        <f t="shared" si="300"/>
        <v>0</v>
      </c>
      <c r="J6370">
        <f t="shared" si="301"/>
        <v>0</v>
      </c>
      <c r="L6370" t="str">
        <f t="shared" si="299"/>
        <v>4510TOORBUL</v>
      </c>
      <c r="M6370" t="s">
        <v>7204</v>
      </c>
      <c r="N6370" t="s">
        <v>732</v>
      </c>
    </row>
    <row r="6371" spans="1:14">
      <c r="A6371" t="s">
        <v>7307</v>
      </c>
      <c r="B6371" t="s">
        <v>7316</v>
      </c>
      <c r="C6371" t="s">
        <v>111</v>
      </c>
      <c r="D6371">
        <v>1</v>
      </c>
      <c r="E6371">
        <v>0</v>
      </c>
      <c r="F6371">
        <v>2</v>
      </c>
      <c r="H6371" t="s">
        <v>116</v>
      </c>
      <c r="I6371">
        <f t="shared" si="300"/>
        <v>0</v>
      </c>
      <c r="J6371">
        <f t="shared" si="301"/>
        <v>0</v>
      </c>
      <c r="L6371" t="str">
        <f t="shared" si="299"/>
        <v>4510UPPER CABOOLTURE</v>
      </c>
      <c r="M6371" t="s">
        <v>7204</v>
      </c>
      <c r="N6371" t="s">
        <v>732</v>
      </c>
    </row>
    <row r="6372" spans="1:14">
      <c r="A6372" t="s">
        <v>7317</v>
      </c>
      <c r="B6372" t="s">
        <v>7318</v>
      </c>
      <c r="C6372" t="s">
        <v>111</v>
      </c>
      <c r="D6372">
        <v>1</v>
      </c>
      <c r="E6372">
        <v>0</v>
      </c>
      <c r="F6372">
        <v>2</v>
      </c>
      <c r="H6372" t="s">
        <v>116</v>
      </c>
      <c r="I6372">
        <f t="shared" si="300"/>
        <v>0</v>
      </c>
      <c r="J6372">
        <f t="shared" si="301"/>
        <v>0</v>
      </c>
      <c r="L6372" t="str">
        <f t="shared" si="299"/>
        <v>4509MANGO HILL</v>
      </c>
      <c r="M6372" t="s">
        <v>7319</v>
      </c>
      <c r="N6372" t="s">
        <v>732</v>
      </c>
    </row>
    <row r="6373" spans="1:14">
      <c r="A6373" t="s">
        <v>7317</v>
      </c>
      <c r="B6373" t="s">
        <v>7320</v>
      </c>
      <c r="C6373" t="s">
        <v>111</v>
      </c>
      <c r="D6373">
        <v>1</v>
      </c>
      <c r="E6373">
        <v>0</v>
      </c>
      <c r="F6373">
        <v>2</v>
      </c>
      <c r="H6373" t="s">
        <v>116</v>
      </c>
      <c r="I6373">
        <f t="shared" si="300"/>
        <v>0</v>
      </c>
      <c r="J6373">
        <f t="shared" si="301"/>
        <v>0</v>
      </c>
      <c r="L6373" t="str">
        <f t="shared" si="299"/>
        <v>4509NORTH LAKES</v>
      </c>
      <c r="M6373" t="s">
        <v>7319</v>
      </c>
      <c r="N6373" t="s">
        <v>732</v>
      </c>
    </row>
    <row r="6374" spans="1:14">
      <c r="A6374" t="s">
        <v>7321</v>
      </c>
      <c r="B6374" t="s">
        <v>7322</v>
      </c>
      <c r="C6374" t="s">
        <v>111</v>
      </c>
      <c r="D6374">
        <v>1</v>
      </c>
      <c r="E6374">
        <v>0</v>
      </c>
      <c r="F6374">
        <v>2</v>
      </c>
      <c r="H6374" t="s">
        <v>116</v>
      </c>
      <c r="I6374">
        <f t="shared" si="300"/>
        <v>0</v>
      </c>
      <c r="J6374">
        <f t="shared" si="301"/>
        <v>0</v>
      </c>
      <c r="L6374" t="str">
        <f t="shared" si="299"/>
        <v>4508DECEPTION BAY</v>
      </c>
      <c r="M6374" t="s">
        <v>7204</v>
      </c>
      <c r="N6374" t="s">
        <v>732</v>
      </c>
    </row>
    <row r="6375" spans="1:14">
      <c r="A6375" t="s">
        <v>7323</v>
      </c>
      <c r="B6375" t="s">
        <v>7324</v>
      </c>
      <c r="C6375" t="s">
        <v>111</v>
      </c>
      <c r="D6375">
        <v>1</v>
      </c>
      <c r="E6375">
        <v>0</v>
      </c>
      <c r="F6375">
        <v>2</v>
      </c>
      <c r="H6375" t="s">
        <v>116</v>
      </c>
      <c r="I6375">
        <f t="shared" si="300"/>
        <v>0</v>
      </c>
      <c r="J6375">
        <f t="shared" si="301"/>
        <v>0</v>
      </c>
      <c r="L6375" t="str">
        <f t="shared" si="299"/>
        <v>4507BANKSIA BEACH</v>
      </c>
      <c r="M6375" t="s">
        <v>7204</v>
      </c>
      <c r="N6375" t="s">
        <v>732</v>
      </c>
    </row>
    <row r="6376" spans="1:14">
      <c r="A6376" t="s">
        <v>7323</v>
      </c>
      <c r="B6376" t="s">
        <v>7325</v>
      </c>
      <c r="C6376" t="s">
        <v>111</v>
      </c>
      <c r="D6376">
        <v>1</v>
      </c>
      <c r="E6376">
        <v>0</v>
      </c>
      <c r="F6376">
        <v>2</v>
      </c>
      <c r="H6376" t="s">
        <v>116</v>
      </c>
      <c r="I6376">
        <f t="shared" si="300"/>
        <v>0</v>
      </c>
      <c r="J6376">
        <f t="shared" si="301"/>
        <v>0</v>
      </c>
      <c r="L6376" t="str">
        <f t="shared" si="299"/>
        <v>4507BELLARA</v>
      </c>
      <c r="M6376" t="s">
        <v>7204</v>
      </c>
      <c r="N6376" t="s">
        <v>732</v>
      </c>
    </row>
    <row r="6377" spans="1:14">
      <c r="A6377" t="s">
        <v>7323</v>
      </c>
      <c r="B6377" t="s">
        <v>7326</v>
      </c>
      <c r="C6377" t="s">
        <v>111</v>
      </c>
      <c r="D6377">
        <v>1</v>
      </c>
      <c r="E6377">
        <v>0</v>
      </c>
      <c r="F6377">
        <v>2</v>
      </c>
      <c r="H6377" t="s">
        <v>116</v>
      </c>
      <c r="I6377">
        <f t="shared" si="300"/>
        <v>0</v>
      </c>
      <c r="J6377">
        <f t="shared" si="301"/>
        <v>0</v>
      </c>
      <c r="L6377" t="str">
        <f t="shared" si="299"/>
        <v>4507BONGAREE</v>
      </c>
      <c r="M6377" t="s">
        <v>7204</v>
      </c>
      <c r="N6377" t="s">
        <v>732</v>
      </c>
    </row>
    <row r="6378" spans="1:14">
      <c r="A6378" t="s">
        <v>7323</v>
      </c>
      <c r="B6378" t="s">
        <v>7327</v>
      </c>
      <c r="C6378" t="s">
        <v>111</v>
      </c>
      <c r="D6378">
        <v>1</v>
      </c>
      <c r="E6378">
        <v>0</v>
      </c>
      <c r="F6378">
        <v>2</v>
      </c>
      <c r="H6378" t="s">
        <v>116</v>
      </c>
      <c r="I6378">
        <f t="shared" si="300"/>
        <v>0</v>
      </c>
      <c r="J6378">
        <f t="shared" si="301"/>
        <v>0</v>
      </c>
      <c r="L6378" t="str">
        <f t="shared" si="299"/>
        <v>4507BRIBIE ISLAND</v>
      </c>
      <c r="M6378" t="s">
        <v>7204</v>
      </c>
      <c r="N6378" t="s">
        <v>732</v>
      </c>
    </row>
    <row r="6379" spans="1:14">
      <c r="A6379" t="s">
        <v>7323</v>
      </c>
      <c r="B6379" t="s">
        <v>7328</v>
      </c>
      <c r="C6379" t="s">
        <v>111</v>
      </c>
      <c r="D6379">
        <v>1</v>
      </c>
      <c r="E6379">
        <v>0</v>
      </c>
      <c r="F6379">
        <v>2</v>
      </c>
      <c r="H6379" t="s">
        <v>116</v>
      </c>
      <c r="I6379">
        <f t="shared" si="300"/>
        <v>0</v>
      </c>
      <c r="J6379">
        <f t="shared" si="301"/>
        <v>0</v>
      </c>
      <c r="L6379" t="str">
        <f t="shared" si="299"/>
        <v>4507BRIBIE ISLAND NORTH</v>
      </c>
      <c r="M6379" t="s">
        <v>7204</v>
      </c>
      <c r="N6379" t="s">
        <v>732</v>
      </c>
    </row>
    <row r="6380" spans="1:14">
      <c r="A6380" t="s">
        <v>7323</v>
      </c>
      <c r="B6380" t="s">
        <v>7329</v>
      </c>
      <c r="C6380" t="s">
        <v>111</v>
      </c>
      <c r="D6380">
        <v>1</v>
      </c>
      <c r="E6380">
        <v>0</v>
      </c>
      <c r="F6380">
        <v>2</v>
      </c>
      <c r="H6380" t="s">
        <v>116</v>
      </c>
      <c r="I6380">
        <f t="shared" si="300"/>
        <v>0</v>
      </c>
      <c r="J6380">
        <f t="shared" si="301"/>
        <v>0</v>
      </c>
      <c r="L6380" t="str">
        <f t="shared" si="299"/>
        <v>4507WELSBY</v>
      </c>
      <c r="M6380" t="s">
        <v>7204</v>
      </c>
      <c r="N6380" t="s">
        <v>732</v>
      </c>
    </row>
    <row r="6381" spans="1:14">
      <c r="A6381" t="s">
        <v>7323</v>
      </c>
      <c r="B6381" t="s">
        <v>7330</v>
      </c>
      <c r="C6381" t="s">
        <v>111</v>
      </c>
      <c r="D6381">
        <v>1</v>
      </c>
      <c r="E6381">
        <v>0</v>
      </c>
      <c r="F6381">
        <v>2</v>
      </c>
      <c r="H6381" t="s">
        <v>116</v>
      </c>
      <c r="I6381">
        <f t="shared" si="300"/>
        <v>0</v>
      </c>
      <c r="J6381">
        <f t="shared" si="301"/>
        <v>0</v>
      </c>
      <c r="L6381" t="str">
        <f t="shared" si="299"/>
        <v>4507WHITE PATCH</v>
      </c>
      <c r="M6381" t="s">
        <v>7204</v>
      </c>
      <c r="N6381" t="s">
        <v>732</v>
      </c>
    </row>
    <row r="6382" spans="1:14">
      <c r="A6382" t="s">
        <v>7323</v>
      </c>
      <c r="B6382" t="s">
        <v>7331</v>
      </c>
      <c r="C6382" t="s">
        <v>111</v>
      </c>
      <c r="D6382">
        <v>1</v>
      </c>
      <c r="E6382">
        <v>0</v>
      </c>
      <c r="F6382">
        <v>2</v>
      </c>
      <c r="H6382" t="s">
        <v>116</v>
      </c>
      <c r="I6382">
        <f t="shared" si="300"/>
        <v>0</v>
      </c>
      <c r="J6382">
        <f t="shared" si="301"/>
        <v>0</v>
      </c>
      <c r="L6382" t="str">
        <f t="shared" si="299"/>
        <v>4507WOORIM</v>
      </c>
      <c r="M6382" t="s">
        <v>7204</v>
      </c>
      <c r="N6382" t="s">
        <v>732</v>
      </c>
    </row>
    <row r="6383" spans="1:14">
      <c r="A6383" t="s">
        <v>7332</v>
      </c>
      <c r="B6383" t="s">
        <v>482</v>
      </c>
      <c r="C6383" t="s">
        <v>111</v>
      </c>
      <c r="D6383">
        <v>1</v>
      </c>
      <c r="E6383">
        <v>0</v>
      </c>
      <c r="F6383">
        <v>2</v>
      </c>
      <c r="H6383" t="s">
        <v>116</v>
      </c>
      <c r="I6383">
        <f t="shared" si="300"/>
        <v>0</v>
      </c>
      <c r="J6383">
        <f t="shared" si="301"/>
        <v>0</v>
      </c>
      <c r="L6383" t="str">
        <f t="shared" si="299"/>
        <v>4506MOORINA</v>
      </c>
      <c r="M6383" t="s">
        <v>7204</v>
      </c>
      <c r="N6383" t="s">
        <v>732</v>
      </c>
    </row>
    <row r="6384" spans="1:14">
      <c r="A6384" t="s">
        <v>7332</v>
      </c>
      <c r="B6384" t="s">
        <v>7333</v>
      </c>
      <c r="C6384" t="s">
        <v>111</v>
      </c>
      <c r="D6384">
        <v>1</v>
      </c>
      <c r="E6384">
        <v>0</v>
      </c>
      <c r="F6384">
        <v>2</v>
      </c>
      <c r="H6384" t="s">
        <v>116</v>
      </c>
      <c r="I6384">
        <f t="shared" si="300"/>
        <v>0</v>
      </c>
      <c r="J6384">
        <f t="shared" si="301"/>
        <v>0</v>
      </c>
      <c r="L6384" t="str">
        <f t="shared" si="299"/>
        <v>4506MORAYFIELD</v>
      </c>
      <c r="M6384" t="s">
        <v>7204</v>
      </c>
      <c r="N6384" t="s">
        <v>732</v>
      </c>
    </row>
    <row r="6385" spans="1:14">
      <c r="A6385" t="s">
        <v>7334</v>
      </c>
      <c r="B6385" t="s">
        <v>7335</v>
      </c>
      <c r="C6385" t="s">
        <v>111</v>
      </c>
      <c r="D6385">
        <v>1</v>
      </c>
      <c r="E6385">
        <v>0</v>
      </c>
      <c r="F6385">
        <v>2</v>
      </c>
      <c r="H6385" t="s">
        <v>116</v>
      </c>
      <c r="I6385">
        <f t="shared" si="300"/>
        <v>0</v>
      </c>
      <c r="J6385">
        <f t="shared" si="301"/>
        <v>0</v>
      </c>
      <c r="L6385" t="str">
        <f t="shared" si="299"/>
        <v>4505BURPENGARY</v>
      </c>
      <c r="M6385" t="s">
        <v>7204</v>
      </c>
      <c r="N6385" t="s">
        <v>732</v>
      </c>
    </row>
    <row r="6386" spans="1:14">
      <c r="A6386" t="s">
        <v>7334</v>
      </c>
      <c r="B6386" t="s">
        <v>7336</v>
      </c>
      <c r="C6386" t="s">
        <v>111</v>
      </c>
      <c r="D6386">
        <v>1</v>
      </c>
      <c r="E6386">
        <v>0</v>
      </c>
      <c r="F6386">
        <v>2</v>
      </c>
      <c r="H6386" t="s">
        <v>116</v>
      </c>
      <c r="I6386">
        <f t="shared" si="300"/>
        <v>0</v>
      </c>
      <c r="J6386">
        <f t="shared" si="301"/>
        <v>0</v>
      </c>
      <c r="L6386" t="str">
        <f t="shared" si="299"/>
        <v>4505BURPENGARY EAST</v>
      </c>
      <c r="M6386" t="s">
        <v>7204</v>
      </c>
      <c r="N6386" t="s">
        <v>732</v>
      </c>
    </row>
    <row r="6387" spans="1:14">
      <c r="A6387" t="s">
        <v>7337</v>
      </c>
      <c r="B6387" t="s">
        <v>7338</v>
      </c>
      <c r="C6387" t="s">
        <v>111</v>
      </c>
      <c r="D6387">
        <v>1</v>
      </c>
      <c r="E6387">
        <v>0</v>
      </c>
      <c r="F6387">
        <v>2</v>
      </c>
      <c r="H6387" t="s">
        <v>116</v>
      </c>
      <c r="I6387">
        <f t="shared" si="300"/>
        <v>0</v>
      </c>
      <c r="J6387">
        <f t="shared" si="301"/>
        <v>0</v>
      </c>
      <c r="L6387" t="str">
        <f t="shared" si="299"/>
        <v>4504NARANGBA</v>
      </c>
      <c r="M6387" t="s">
        <v>7204</v>
      </c>
      <c r="N6387" t="s">
        <v>732</v>
      </c>
    </row>
    <row r="6388" spans="1:14">
      <c r="A6388" t="s">
        <v>7339</v>
      </c>
      <c r="B6388" t="s">
        <v>7340</v>
      </c>
      <c r="C6388" t="s">
        <v>111</v>
      </c>
      <c r="D6388">
        <v>1</v>
      </c>
      <c r="E6388">
        <v>0</v>
      </c>
      <c r="F6388">
        <v>2</v>
      </c>
      <c r="H6388" t="s">
        <v>116</v>
      </c>
      <c r="I6388">
        <f t="shared" si="300"/>
        <v>0</v>
      </c>
      <c r="J6388">
        <f t="shared" si="301"/>
        <v>0</v>
      </c>
      <c r="L6388" t="str">
        <f t="shared" si="299"/>
        <v>4503DAKABIN</v>
      </c>
      <c r="M6388" t="s">
        <v>7319</v>
      </c>
      <c r="N6388" t="s">
        <v>732</v>
      </c>
    </row>
    <row r="6389" spans="1:14">
      <c r="A6389" t="s">
        <v>7339</v>
      </c>
      <c r="B6389" t="s">
        <v>7341</v>
      </c>
      <c r="C6389" t="s">
        <v>111</v>
      </c>
      <c r="D6389">
        <v>1</v>
      </c>
      <c r="E6389">
        <v>0</v>
      </c>
      <c r="F6389">
        <v>2</v>
      </c>
      <c r="H6389" t="s">
        <v>116</v>
      </c>
      <c r="I6389">
        <f t="shared" si="300"/>
        <v>0</v>
      </c>
      <c r="J6389">
        <f t="shared" si="301"/>
        <v>0</v>
      </c>
      <c r="L6389" t="str">
        <f t="shared" si="299"/>
        <v>4503GRIFFIN</v>
      </c>
      <c r="M6389" t="s">
        <v>7319</v>
      </c>
      <c r="N6389" t="s">
        <v>732</v>
      </c>
    </row>
    <row r="6390" spans="1:14">
      <c r="A6390" t="s">
        <v>7339</v>
      </c>
      <c r="B6390" t="s">
        <v>7342</v>
      </c>
      <c r="C6390" t="s">
        <v>111</v>
      </c>
      <c r="D6390">
        <v>1</v>
      </c>
      <c r="E6390">
        <v>0</v>
      </c>
      <c r="F6390">
        <v>2</v>
      </c>
      <c r="H6390" t="s">
        <v>116</v>
      </c>
      <c r="I6390">
        <f t="shared" si="300"/>
        <v>0</v>
      </c>
      <c r="J6390">
        <f t="shared" si="301"/>
        <v>0</v>
      </c>
      <c r="L6390" t="str">
        <f t="shared" si="299"/>
        <v>4503KALLANGUR</v>
      </c>
      <c r="M6390" t="s">
        <v>7319</v>
      </c>
      <c r="N6390" t="s">
        <v>732</v>
      </c>
    </row>
    <row r="6391" spans="1:14">
      <c r="A6391" t="s">
        <v>7339</v>
      </c>
      <c r="B6391" t="s">
        <v>7343</v>
      </c>
      <c r="C6391" t="s">
        <v>111</v>
      </c>
      <c r="D6391">
        <v>1</v>
      </c>
      <c r="E6391">
        <v>0</v>
      </c>
      <c r="F6391">
        <v>2</v>
      </c>
      <c r="H6391" t="s">
        <v>116</v>
      </c>
      <c r="I6391">
        <f t="shared" si="300"/>
        <v>0</v>
      </c>
      <c r="J6391">
        <f t="shared" si="301"/>
        <v>0</v>
      </c>
      <c r="L6391" t="str">
        <f t="shared" si="299"/>
        <v>4503KURWONGBAH</v>
      </c>
      <c r="M6391" t="s">
        <v>7319</v>
      </c>
      <c r="N6391" t="s">
        <v>732</v>
      </c>
    </row>
    <row r="6392" spans="1:14">
      <c r="A6392" t="s">
        <v>7339</v>
      </c>
      <c r="B6392" t="s">
        <v>7344</v>
      </c>
      <c r="C6392" t="s">
        <v>111</v>
      </c>
      <c r="D6392">
        <v>1</v>
      </c>
      <c r="E6392">
        <v>0</v>
      </c>
      <c r="F6392">
        <v>2</v>
      </c>
      <c r="H6392" t="s">
        <v>116</v>
      </c>
      <c r="I6392">
        <f t="shared" si="300"/>
        <v>0</v>
      </c>
      <c r="J6392">
        <f t="shared" si="301"/>
        <v>0</v>
      </c>
      <c r="L6392" t="str">
        <f t="shared" si="299"/>
        <v>4503MURRUMBA DOWNS</v>
      </c>
      <c r="M6392" t="s">
        <v>7319</v>
      </c>
      <c r="N6392" t="s">
        <v>732</v>
      </c>
    </row>
    <row r="6393" spans="1:14">
      <c r="A6393" t="s">
        <v>7339</v>
      </c>
      <c r="B6393" t="s">
        <v>7345</v>
      </c>
      <c r="C6393" t="s">
        <v>111</v>
      </c>
      <c r="D6393">
        <v>1</v>
      </c>
      <c r="E6393">
        <v>0</v>
      </c>
      <c r="F6393">
        <v>2</v>
      </c>
      <c r="H6393" t="s">
        <v>116</v>
      </c>
      <c r="I6393">
        <f t="shared" si="300"/>
        <v>0</v>
      </c>
      <c r="J6393">
        <f t="shared" si="301"/>
        <v>0</v>
      </c>
      <c r="L6393" t="str">
        <f t="shared" si="299"/>
        <v>4503WHITESIDE</v>
      </c>
      <c r="M6393" t="s">
        <v>7319</v>
      </c>
      <c r="N6393" t="s">
        <v>732</v>
      </c>
    </row>
    <row r="6394" spans="1:14">
      <c r="A6394" t="s">
        <v>7346</v>
      </c>
      <c r="B6394" t="s">
        <v>7347</v>
      </c>
      <c r="C6394" t="s">
        <v>111</v>
      </c>
      <c r="D6394">
        <v>1</v>
      </c>
      <c r="E6394">
        <v>0</v>
      </c>
      <c r="F6394">
        <v>2</v>
      </c>
      <c r="H6394" t="s">
        <v>116</v>
      </c>
      <c r="I6394">
        <f t="shared" si="300"/>
        <v>0</v>
      </c>
      <c r="J6394">
        <f t="shared" si="301"/>
        <v>0</v>
      </c>
      <c r="L6394" t="str">
        <f t="shared" si="299"/>
        <v>4502PETRIE</v>
      </c>
      <c r="M6394" t="s">
        <v>7319</v>
      </c>
      <c r="N6394" t="s">
        <v>732</v>
      </c>
    </row>
    <row r="6395" spans="1:14">
      <c r="A6395" t="s">
        <v>7348</v>
      </c>
      <c r="B6395" t="s">
        <v>7349</v>
      </c>
      <c r="C6395" t="s">
        <v>111</v>
      </c>
      <c r="D6395">
        <v>1</v>
      </c>
      <c r="E6395">
        <v>0</v>
      </c>
      <c r="F6395">
        <v>2</v>
      </c>
      <c r="H6395" t="s">
        <v>116</v>
      </c>
      <c r="I6395">
        <f t="shared" si="300"/>
        <v>0</v>
      </c>
      <c r="J6395">
        <f t="shared" si="301"/>
        <v>0</v>
      </c>
      <c r="L6395" t="str">
        <f t="shared" si="299"/>
        <v>4501LAWNTON</v>
      </c>
      <c r="M6395" t="s">
        <v>7319</v>
      </c>
      <c r="N6395" t="s">
        <v>732</v>
      </c>
    </row>
    <row r="6396" spans="1:14">
      <c r="A6396" t="s">
        <v>7350</v>
      </c>
      <c r="B6396" t="s">
        <v>7351</v>
      </c>
      <c r="C6396" t="s">
        <v>111</v>
      </c>
      <c r="D6396">
        <v>1</v>
      </c>
      <c r="E6396">
        <v>0</v>
      </c>
      <c r="F6396">
        <v>2</v>
      </c>
      <c r="H6396" t="s">
        <v>116</v>
      </c>
      <c r="I6396">
        <f t="shared" si="300"/>
        <v>0</v>
      </c>
      <c r="J6396">
        <f t="shared" si="301"/>
        <v>0</v>
      </c>
      <c r="L6396" t="str">
        <f t="shared" si="299"/>
        <v>4500BRAY PARK</v>
      </c>
      <c r="M6396" t="s">
        <v>7319</v>
      </c>
      <c r="N6396" t="s">
        <v>732</v>
      </c>
    </row>
    <row r="6397" spans="1:14">
      <c r="A6397" t="s">
        <v>7350</v>
      </c>
      <c r="B6397" t="s">
        <v>7352</v>
      </c>
      <c r="C6397" t="s">
        <v>111</v>
      </c>
      <c r="D6397">
        <v>1</v>
      </c>
      <c r="E6397">
        <v>0</v>
      </c>
      <c r="F6397">
        <v>2</v>
      </c>
      <c r="H6397" t="s">
        <v>116</v>
      </c>
      <c r="I6397">
        <f t="shared" si="300"/>
        <v>0</v>
      </c>
      <c r="J6397">
        <f t="shared" si="301"/>
        <v>0</v>
      </c>
      <c r="L6397" t="str">
        <f t="shared" si="299"/>
        <v>4500BRENDALE</v>
      </c>
      <c r="M6397" t="s">
        <v>7319</v>
      </c>
      <c r="N6397" t="s">
        <v>732</v>
      </c>
    </row>
    <row r="6398" spans="1:14">
      <c r="A6398" t="s">
        <v>7350</v>
      </c>
      <c r="B6398" t="s">
        <v>7353</v>
      </c>
      <c r="C6398" t="s">
        <v>111</v>
      </c>
      <c r="D6398">
        <v>1</v>
      </c>
      <c r="E6398">
        <v>0</v>
      </c>
      <c r="F6398">
        <v>2</v>
      </c>
      <c r="H6398" t="s">
        <v>116</v>
      </c>
      <c r="I6398">
        <f t="shared" si="300"/>
        <v>0</v>
      </c>
      <c r="J6398">
        <f t="shared" si="301"/>
        <v>0</v>
      </c>
      <c r="L6398" t="str">
        <f t="shared" si="299"/>
        <v>4500CASHMERE</v>
      </c>
      <c r="M6398" t="s">
        <v>7319</v>
      </c>
      <c r="N6398" t="s">
        <v>732</v>
      </c>
    </row>
    <row r="6399" spans="1:14">
      <c r="A6399" t="s">
        <v>7350</v>
      </c>
      <c r="B6399" t="s">
        <v>7354</v>
      </c>
      <c r="C6399" t="s">
        <v>111</v>
      </c>
      <c r="D6399">
        <v>1</v>
      </c>
      <c r="E6399">
        <v>0</v>
      </c>
      <c r="F6399">
        <v>2</v>
      </c>
      <c r="H6399" t="s">
        <v>116</v>
      </c>
      <c r="I6399">
        <f t="shared" si="300"/>
        <v>0</v>
      </c>
      <c r="J6399">
        <f t="shared" si="301"/>
        <v>0</v>
      </c>
      <c r="L6399" t="str">
        <f t="shared" si="299"/>
        <v>4500CLEAR MOUNTAIN</v>
      </c>
      <c r="M6399" t="s">
        <v>7319</v>
      </c>
      <c r="N6399" t="s">
        <v>732</v>
      </c>
    </row>
    <row r="6400" spans="1:14">
      <c r="A6400" t="s">
        <v>7350</v>
      </c>
      <c r="B6400" t="s">
        <v>7355</v>
      </c>
      <c r="C6400" t="s">
        <v>111</v>
      </c>
      <c r="D6400">
        <v>1</v>
      </c>
      <c r="E6400">
        <v>0</v>
      </c>
      <c r="F6400">
        <v>2</v>
      </c>
      <c r="H6400" t="s">
        <v>116</v>
      </c>
      <c r="I6400">
        <f t="shared" si="300"/>
        <v>0</v>
      </c>
      <c r="J6400">
        <f t="shared" si="301"/>
        <v>0</v>
      </c>
      <c r="L6400" t="str">
        <f t="shared" si="299"/>
        <v>4500JOYNER</v>
      </c>
      <c r="M6400" t="s">
        <v>7319</v>
      </c>
      <c r="N6400" t="s">
        <v>732</v>
      </c>
    </row>
    <row r="6401" spans="1:14">
      <c r="A6401" t="s">
        <v>7350</v>
      </c>
      <c r="B6401" t="s">
        <v>7356</v>
      </c>
      <c r="C6401" t="s">
        <v>111</v>
      </c>
      <c r="D6401">
        <v>1</v>
      </c>
      <c r="E6401">
        <v>0</v>
      </c>
      <c r="F6401">
        <v>2</v>
      </c>
      <c r="H6401" t="s">
        <v>116</v>
      </c>
      <c r="I6401">
        <f t="shared" si="300"/>
        <v>0</v>
      </c>
      <c r="J6401">
        <f t="shared" si="301"/>
        <v>0</v>
      </c>
      <c r="L6401" t="str">
        <f t="shared" si="299"/>
        <v>4500STRATHPINE</v>
      </c>
      <c r="M6401" t="s">
        <v>7319</v>
      </c>
      <c r="N6401" t="s">
        <v>732</v>
      </c>
    </row>
    <row r="6402" spans="1:14">
      <c r="A6402" t="s">
        <v>7350</v>
      </c>
      <c r="B6402" t="s">
        <v>7357</v>
      </c>
      <c r="C6402" t="s">
        <v>111</v>
      </c>
      <c r="D6402">
        <v>1</v>
      </c>
      <c r="E6402">
        <v>0</v>
      </c>
      <c r="F6402">
        <v>2</v>
      </c>
      <c r="H6402" t="s">
        <v>116</v>
      </c>
      <c r="I6402">
        <f t="shared" si="300"/>
        <v>0</v>
      </c>
      <c r="J6402">
        <f t="shared" si="301"/>
        <v>0</v>
      </c>
      <c r="L6402" t="str">
        <f t="shared" ref="L6402:L6465" si="302">CONCATENATE(A6402,B6402)</f>
        <v>4500STRATHPINE CENTRE</v>
      </c>
      <c r="M6402" t="s">
        <v>7319</v>
      </c>
      <c r="N6402" t="s">
        <v>732</v>
      </c>
    </row>
    <row r="6403" spans="1:14">
      <c r="A6403" t="s">
        <v>7350</v>
      </c>
      <c r="B6403" t="s">
        <v>7358</v>
      </c>
      <c r="C6403" t="s">
        <v>111</v>
      </c>
      <c r="D6403">
        <v>1</v>
      </c>
      <c r="E6403">
        <v>0</v>
      </c>
      <c r="F6403">
        <v>2</v>
      </c>
      <c r="H6403" t="s">
        <v>116</v>
      </c>
      <c r="I6403">
        <f t="shared" si="300"/>
        <v>0</v>
      </c>
      <c r="J6403">
        <f t="shared" si="301"/>
        <v>0</v>
      </c>
      <c r="L6403" t="str">
        <f t="shared" si="302"/>
        <v>4500WARNER</v>
      </c>
      <c r="M6403" t="s">
        <v>7319</v>
      </c>
      <c r="N6403" t="s">
        <v>732</v>
      </c>
    </row>
    <row r="6404" spans="1:14">
      <c r="A6404" t="s">
        <v>7359</v>
      </c>
      <c r="B6404" t="s">
        <v>7360</v>
      </c>
      <c r="C6404" t="s">
        <v>111</v>
      </c>
      <c r="D6404">
        <v>4</v>
      </c>
      <c r="E6404">
        <v>0</v>
      </c>
      <c r="F6404">
        <v>0</v>
      </c>
      <c r="H6404" t="s">
        <v>155</v>
      </c>
      <c r="I6404">
        <f t="shared" si="300"/>
        <v>0</v>
      </c>
      <c r="J6404">
        <f t="shared" si="301"/>
        <v>0</v>
      </c>
      <c r="L6404" t="str">
        <f t="shared" si="302"/>
        <v>4498KIOMA</v>
      </c>
      <c r="M6404" t="s">
        <v>6784</v>
      </c>
    </row>
    <row r="6405" spans="1:14">
      <c r="A6405" t="s">
        <v>7359</v>
      </c>
      <c r="B6405" t="s">
        <v>7361</v>
      </c>
      <c r="C6405" t="s">
        <v>111</v>
      </c>
      <c r="D6405">
        <v>4</v>
      </c>
      <c r="E6405">
        <v>0</v>
      </c>
      <c r="F6405">
        <v>0</v>
      </c>
      <c r="H6405" t="s">
        <v>155</v>
      </c>
      <c r="I6405">
        <f t="shared" si="300"/>
        <v>0</v>
      </c>
      <c r="J6405">
        <f t="shared" si="301"/>
        <v>0</v>
      </c>
      <c r="L6405" t="str">
        <f t="shared" si="302"/>
        <v>4498TOOBEAH</v>
      </c>
      <c r="M6405" t="s">
        <v>6784</v>
      </c>
    </row>
    <row r="6406" spans="1:14">
      <c r="A6406" t="s">
        <v>7362</v>
      </c>
      <c r="B6406" t="s">
        <v>7363</v>
      </c>
      <c r="C6406" t="s">
        <v>111</v>
      </c>
      <c r="D6406">
        <v>4</v>
      </c>
      <c r="E6406">
        <v>0</v>
      </c>
      <c r="F6406">
        <v>0</v>
      </c>
      <c r="H6406" t="s">
        <v>155</v>
      </c>
      <c r="I6406">
        <f t="shared" si="300"/>
        <v>0</v>
      </c>
      <c r="J6406">
        <f t="shared" si="301"/>
        <v>0</v>
      </c>
      <c r="L6406" t="str">
        <f t="shared" si="302"/>
        <v>4497DAYMAR</v>
      </c>
      <c r="M6406" t="s">
        <v>6784</v>
      </c>
    </row>
    <row r="6407" spans="1:14">
      <c r="A6407" t="s">
        <v>7362</v>
      </c>
      <c r="B6407" t="s">
        <v>7364</v>
      </c>
      <c r="C6407" t="s">
        <v>111</v>
      </c>
      <c r="D6407">
        <v>4</v>
      </c>
      <c r="E6407">
        <v>0</v>
      </c>
      <c r="F6407">
        <v>0</v>
      </c>
      <c r="H6407" t="s">
        <v>155</v>
      </c>
      <c r="I6407">
        <f t="shared" si="300"/>
        <v>0</v>
      </c>
      <c r="J6407">
        <f t="shared" si="301"/>
        <v>0</v>
      </c>
      <c r="L6407" t="str">
        <f t="shared" si="302"/>
        <v>4497THALLON</v>
      </c>
      <c r="M6407" t="s">
        <v>6784</v>
      </c>
    </row>
    <row r="6408" spans="1:14">
      <c r="A6408" t="s">
        <v>7362</v>
      </c>
      <c r="B6408" t="s">
        <v>7365</v>
      </c>
      <c r="C6408" t="s">
        <v>111</v>
      </c>
      <c r="D6408">
        <v>4</v>
      </c>
      <c r="E6408">
        <v>0</v>
      </c>
      <c r="F6408">
        <v>0</v>
      </c>
      <c r="H6408" t="s">
        <v>155</v>
      </c>
      <c r="I6408">
        <f t="shared" si="300"/>
        <v>0</v>
      </c>
      <c r="J6408">
        <f t="shared" si="301"/>
        <v>0</v>
      </c>
      <c r="L6408" t="str">
        <f t="shared" si="302"/>
        <v>4497WEENGALLON</v>
      </c>
      <c r="M6408" t="s">
        <v>6784</v>
      </c>
    </row>
    <row r="6409" spans="1:14">
      <c r="A6409" t="s">
        <v>7366</v>
      </c>
      <c r="B6409" t="s">
        <v>7367</v>
      </c>
      <c r="C6409" t="s">
        <v>111</v>
      </c>
      <c r="D6409">
        <v>4</v>
      </c>
      <c r="E6409">
        <v>0</v>
      </c>
      <c r="F6409">
        <v>0</v>
      </c>
      <c r="H6409" t="s">
        <v>155</v>
      </c>
      <c r="I6409">
        <f t="shared" ref="I6409:I6472" si="303">IF(ISERROR(VLOOKUP(A6409,SelPostCode,1,FALSE)),0,1)</f>
        <v>0</v>
      </c>
      <c r="J6409">
        <f t="shared" ref="J6409:J6472" si="304">IF(I6409=0,0,IF(ISERROR(VLOOKUP(B6409,SelSuburb,1,FALSE)),0,1))</f>
        <v>0</v>
      </c>
      <c r="L6409" t="str">
        <f t="shared" si="302"/>
        <v>4496NORTH TALWOOD</v>
      </c>
      <c r="M6409" t="s">
        <v>6784</v>
      </c>
    </row>
    <row r="6410" spans="1:14">
      <c r="A6410" t="s">
        <v>7366</v>
      </c>
      <c r="B6410" t="s">
        <v>7368</v>
      </c>
      <c r="C6410" t="s">
        <v>111</v>
      </c>
      <c r="D6410">
        <v>4</v>
      </c>
      <c r="E6410">
        <v>0</v>
      </c>
      <c r="F6410">
        <v>0</v>
      </c>
      <c r="H6410" t="s">
        <v>155</v>
      </c>
      <c r="I6410">
        <f t="shared" si="303"/>
        <v>0</v>
      </c>
      <c r="J6410">
        <f t="shared" si="304"/>
        <v>0</v>
      </c>
      <c r="L6410" t="str">
        <f t="shared" si="302"/>
        <v>4496SOUTH TALWOOD</v>
      </c>
      <c r="M6410" t="s">
        <v>6784</v>
      </c>
    </row>
    <row r="6411" spans="1:14">
      <c r="A6411" t="s">
        <v>7366</v>
      </c>
      <c r="B6411" t="s">
        <v>7369</v>
      </c>
      <c r="C6411" t="s">
        <v>111</v>
      </c>
      <c r="D6411">
        <v>4</v>
      </c>
      <c r="E6411">
        <v>0</v>
      </c>
      <c r="F6411">
        <v>0</v>
      </c>
      <c r="H6411" t="s">
        <v>155</v>
      </c>
      <c r="I6411">
        <f t="shared" si="303"/>
        <v>0</v>
      </c>
      <c r="J6411">
        <f t="shared" si="304"/>
        <v>0</v>
      </c>
      <c r="L6411" t="str">
        <f t="shared" si="302"/>
        <v>4496TALWOOD</v>
      </c>
      <c r="M6411" t="s">
        <v>6784</v>
      </c>
    </row>
    <row r="6412" spans="1:14">
      <c r="A6412" t="s">
        <v>7370</v>
      </c>
      <c r="B6412" t="s">
        <v>7371</v>
      </c>
      <c r="C6412" t="s">
        <v>111</v>
      </c>
      <c r="D6412">
        <v>4</v>
      </c>
      <c r="E6412">
        <v>0</v>
      </c>
      <c r="F6412">
        <v>0</v>
      </c>
      <c r="H6412" t="s">
        <v>155</v>
      </c>
      <c r="I6412">
        <f t="shared" si="303"/>
        <v>0</v>
      </c>
      <c r="J6412">
        <f t="shared" si="304"/>
        <v>0</v>
      </c>
      <c r="L6412" t="str">
        <f t="shared" si="302"/>
        <v>4494BUNGUNYA</v>
      </c>
      <c r="M6412" t="s">
        <v>6784</v>
      </c>
    </row>
    <row r="6413" spans="1:14">
      <c r="A6413" t="s">
        <v>7370</v>
      </c>
      <c r="B6413" t="s">
        <v>7372</v>
      </c>
      <c r="C6413" t="s">
        <v>111</v>
      </c>
      <c r="D6413">
        <v>4</v>
      </c>
      <c r="E6413">
        <v>0</v>
      </c>
      <c r="F6413">
        <v>0</v>
      </c>
      <c r="H6413" t="s">
        <v>155</v>
      </c>
      <c r="I6413">
        <f t="shared" si="303"/>
        <v>0</v>
      </c>
      <c r="J6413">
        <f t="shared" si="304"/>
        <v>0</v>
      </c>
      <c r="L6413" t="str">
        <f t="shared" si="302"/>
        <v>4494NORTH BUNGUNYA</v>
      </c>
      <c r="M6413" t="s">
        <v>6784</v>
      </c>
    </row>
    <row r="6414" spans="1:14">
      <c r="A6414" t="s">
        <v>7370</v>
      </c>
      <c r="B6414" t="s">
        <v>7373</v>
      </c>
      <c r="C6414" t="s">
        <v>111</v>
      </c>
      <c r="D6414">
        <v>4</v>
      </c>
      <c r="E6414">
        <v>0</v>
      </c>
      <c r="F6414">
        <v>0</v>
      </c>
      <c r="H6414" t="s">
        <v>155</v>
      </c>
      <c r="I6414">
        <f t="shared" si="303"/>
        <v>0</v>
      </c>
      <c r="J6414">
        <f t="shared" si="304"/>
        <v>0</v>
      </c>
      <c r="L6414" t="str">
        <f t="shared" si="302"/>
        <v>4494TARAWERA</v>
      </c>
      <c r="M6414" t="s">
        <v>6784</v>
      </c>
    </row>
    <row r="6415" spans="1:14">
      <c r="A6415" t="s">
        <v>7374</v>
      </c>
      <c r="B6415" t="s">
        <v>4596</v>
      </c>
      <c r="C6415" t="s">
        <v>111</v>
      </c>
      <c r="D6415">
        <v>4</v>
      </c>
      <c r="E6415">
        <v>0</v>
      </c>
      <c r="F6415">
        <v>0</v>
      </c>
      <c r="H6415" t="s">
        <v>155</v>
      </c>
      <c r="I6415">
        <f t="shared" si="303"/>
        <v>0</v>
      </c>
      <c r="J6415">
        <f t="shared" si="304"/>
        <v>0</v>
      </c>
      <c r="L6415" t="str">
        <f t="shared" si="302"/>
        <v>4493HUNGERFORD</v>
      </c>
      <c r="M6415" t="s">
        <v>7375</v>
      </c>
    </row>
    <row r="6416" spans="1:14">
      <c r="A6416" t="s">
        <v>7376</v>
      </c>
      <c r="B6416" t="s">
        <v>7377</v>
      </c>
      <c r="C6416" t="s">
        <v>111</v>
      </c>
      <c r="D6416">
        <v>4</v>
      </c>
      <c r="E6416">
        <v>0</v>
      </c>
      <c r="F6416">
        <v>0</v>
      </c>
      <c r="H6416" t="s">
        <v>155</v>
      </c>
      <c r="I6416">
        <f t="shared" si="303"/>
        <v>0</v>
      </c>
      <c r="J6416">
        <f t="shared" si="304"/>
        <v>0</v>
      </c>
      <c r="L6416" t="str">
        <f t="shared" si="302"/>
        <v>4492BULLAWARRA</v>
      </c>
      <c r="M6416" t="s">
        <v>5290</v>
      </c>
    </row>
    <row r="6417" spans="1:13">
      <c r="A6417" t="s">
        <v>7376</v>
      </c>
      <c r="B6417" t="s">
        <v>7378</v>
      </c>
      <c r="C6417" t="s">
        <v>111</v>
      </c>
      <c r="D6417">
        <v>4</v>
      </c>
      <c r="E6417">
        <v>0</v>
      </c>
      <c r="F6417">
        <v>0</v>
      </c>
      <c r="H6417" t="s">
        <v>155</v>
      </c>
      <c r="I6417">
        <f t="shared" si="303"/>
        <v>0</v>
      </c>
      <c r="J6417">
        <f t="shared" si="304"/>
        <v>0</v>
      </c>
      <c r="L6417" t="str">
        <f t="shared" si="302"/>
        <v>4492BULLOO DOWNS</v>
      </c>
      <c r="M6417" t="s">
        <v>5290</v>
      </c>
    </row>
    <row r="6418" spans="1:13">
      <c r="A6418" t="s">
        <v>7376</v>
      </c>
      <c r="B6418" t="s">
        <v>7379</v>
      </c>
      <c r="C6418" t="s">
        <v>111</v>
      </c>
      <c r="D6418">
        <v>4</v>
      </c>
      <c r="E6418">
        <v>0</v>
      </c>
      <c r="F6418">
        <v>0</v>
      </c>
      <c r="H6418" t="s">
        <v>155</v>
      </c>
      <c r="I6418">
        <f t="shared" si="303"/>
        <v>0</v>
      </c>
      <c r="J6418">
        <f t="shared" si="304"/>
        <v>0</v>
      </c>
      <c r="L6418" t="str">
        <f t="shared" si="302"/>
        <v>4492DYNEVOR</v>
      </c>
      <c r="M6418" t="s">
        <v>5290</v>
      </c>
    </row>
    <row r="6419" spans="1:13">
      <c r="A6419" t="s">
        <v>7376</v>
      </c>
      <c r="B6419" t="s">
        <v>7380</v>
      </c>
      <c r="C6419" t="s">
        <v>111</v>
      </c>
      <c r="D6419">
        <v>4</v>
      </c>
      <c r="E6419">
        <v>0</v>
      </c>
      <c r="F6419">
        <v>0</v>
      </c>
      <c r="H6419" t="s">
        <v>155</v>
      </c>
      <c r="I6419">
        <f t="shared" si="303"/>
        <v>0</v>
      </c>
      <c r="J6419">
        <f t="shared" si="304"/>
        <v>0</v>
      </c>
      <c r="L6419" t="str">
        <f t="shared" si="302"/>
        <v>4492NOCKATUNGA</v>
      </c>
      <c r="M6419" t="s">
        <v>5290</v>
      </c>
    </row>
    <row r="6420" spans="1:13">
      <c r="A6420" t="s">
        <v>7376</v>
      </c>
      <c r="B6420" t="s">
        <v>7381</v>
      </c>
      <c r="C6420" t="s">
        <v>111</v>
      </c>
      <c r="D6420">
        <v>4</v>
      </c>
      <c r="E6420">
        <v>0</v>
      </c>
      <c r="F6420">
        <v>0</v>
      </c>
      <c r="H6420" t="s">
        <v>155</v>
      </c>
      <c r="I6420">
        <f t="shared" si="303"/>
        <v>0</v>
      </c>
      <c r="J6420">
        <f t="shared" si="304"/>
        <v>0</v>
      </c>
      <c r="L6420" t="str">
        <f t="shared" si="302"/>
        <v>4492NORLEY</v>
      </c>
      <c r="M6420" t="s">
        <v>5290</v>
      </c>
    </row>
    <row r="6421" spans="1:13">
      <c r="A6421" t="s">
        <v>7376</v>
      </c>
      <c r="B6421" t="s">
        <v>7382</v>
      </c>
      <c r="C6421" t="s">
        <v>111</v>
      </c>
      <c r="D6421">
        <v>4</v>
      </c>
      <c r="E6421">
        <v>0</v>
      </c>
      <c r="F6421">
        <v>0</v>
      </c>
      <c r="H6421" t="s">
        <v>155</v>
      </c>
      <c r="I6421">
        <f t="shared" si="303"/>
        <v>0</v>
      </c>
      <c r="J6421">
        <f t="shared" si="304"/>
        <v>0</v>
      </c>
      <c r="L6421" t="str">
        <f t="shared" si="302"/>
        <v>4492THARGOMINDAH</v>
      </c>
      <c r="M6421" t="s">
        <v>5290</v>
      </c>
    </row>
    <row r="6422" spans="1:13">
      <c r="A6422" t="s">
        <v>7383</v>
      </c>
      <c r="B6422" t="s">
        <v>7384</v>
      </c>
      <c r="C6422" t="s">
        <v>111</v>
      </c>
      <c r="D6422">
        <v>4</v>
      </c>
      <c r="E6422">
        <v>0</v>
      </c>
      <c r="F6422">
        <v>0</v>
      </c>
      <c r="H6422" t="s">
        <v>155</v>
      </c>
      <c r="I6422">
        <f t="shared" si="303"/>
        <v>0</v>
      </c>
      <c r="J6422">
        <f t="shared" si="304"/>
        <v>0</v>
      </c>
      <c r="L6422" t="str">
        <f t="shared" si="302"/>
        <v>4491EULO</v>
      </c>
      <c r="M6422" t="s">
        <v>5290</v>
      </c>
    </row>
    <row r="6423" spans="1:13">
      <c r="A6423" t="s">
        <v>7385</v>
      </c>
      <c r="B6423" t="s">
        <v>7386</v>
      </c>
      <c r="C6423" t="s">
        <v>111</v>
      </c>
      <c r="D6423">
        <v>4</v>
      </c>
      <c r="E6423">
        <v>0</v>
      </c>
      <c r="F6423">
        <v>0</v>
      </c>
      <c r="H6423" t="s">
        <v>155</v>
      </c>
      <c r="I6423">
        <f t="shared" si="303"/>
        <v>0</v>
      </c>
      <c r="J6423">
        <f t="shared" si="304"/>
        <v>0</v>
      </c>
      <c r="L6423" t="str">
        <f t="shared" si="302"/>
        <v>4490BARRINGUN</v>
      </c>
      <c r="M6423" t="s">
        <v>5290</v>
      </c>
    </row>
    <row r="6424" spans="1:13">
      <c r="A6424" t="s">
        <v>7385</v>
      </c>
      <c r="B6424" t="s">
        <v>7387</v>
      </c>
      <c r="C6424" t="s">
        <v>111</v>
      </c>
      <c r="D6424">
        <v>4</v>
      </c>
      <c r="E6424">
        <v>0</v>
      </c>
      <c r="F6424">
        <v>0</v>
      </c>
      <c r="H6424" t="s">
        <v>155</v>
      </c>
      <c r="I6424">
        <f t="shared" si="303"/>
        <v>0</v>
      </c>
      <c r="J6424">
        <f t="shared" si="304"/>
        <v>0</v>
      </c>
      <c r="L6424" t="str">
        <f t="shared" si="302"/>
        <v>4490COONGOOLA</v>
      </c>
      <c r="M6424" t="s">
        <v>5290</v>
      </c>
    </row>
    <row r="6425" spans="1:13">
      <c r="A6425" t="s">
        <v>7385</v>
      </c>
      <c r="B6425" t="s">
        <v>7388</v>
      </c>
      <c r="C6425" t="s">
        <v>111</v>
      </c>
      <c r="D6425">
        <v>4</v>
      </c>
      <c r="E6425">
        <v>0</v>
      </c>
      <c r="F6425">
        <v>0</v>
      </c>
      <c r="H6425" t="s">
        <v>155</v>
      </c>
      <c r="I6425">
        <f t="shared" si="303"/>
        <v>0</v>
      </c>
      <c r="J6425">
        <f t="shared" si="304"/>
        <v>0</v>
      </c>
      <c r="L6425" t="str">
        <f t="shared" si="302"/>
        <v>4490CUNNAMULLA</v>
      </c>
      <c r="M6425" t="s">
        <v>5290</v>
      </c>
    </row>
    <row r="6426" spans="1:13">
      <c r="A6426" t="s">
        <v>7385</v>
      </c>
      <c r="B6426" t="s">
        <v>7389</v>
      </c>
      <c r="C6426" t="s">
        <v>111</v>
      </c>
      <c r="D6426">
        <v>4</v>
      </c>
      <c r="E6426">
        <v>0</v>
      </c>
      <c r="F6426">
        <v>0</v>
      </c>
      <c r="H6426" t="s">
        <v>155</v>
      </c>
      <c r="I6426">
        <f t="shared" si="303"/>
        <v>0</v>
      </c>
      <c r="J6426">
        <f t="shared" si="304"/>
        <v>0</v>
      </c>
      <c r="L6426" t="str">
        <f t="shared" si="302"/>
        <v>4490CUTTABURRA</v>
      </c>
      <c r="M6426" t="s">
        <v>5290</v>
      </c>
    </row>
    <row r="6427" spans="1:13">
      <c r="A6427" t="s">
        <v>7385</v>
      </c>
      <c r="B6427" t="s">
        <v>7390</v>
      </c>
      <c r="C6427" t="s">
        <v>111</v>
      </c>
      <c r="D6427">
        <v>4</v>
      </c>
      <c r="E6427">
        <v>0</v>
      </c>
      <c r="F6427">
        <v>0</v>
      </c>
      <c r="H6427" t="s">
        <v>155</v>
      </c>
      <c r="I6427">
        <f t="shared" si="303"/>
        <v>0</v>
      </c>
      <c r="J6427">
        <f t="shared" si="304"/>
        <v>0</v>
      </c>
      <c r="L6427" t="str">
        <f t="shared" si="302"/>
        <v>4490HUMEBURN</v>
      </c>
      <c r="M6427" t="s">
        <v>5290</v>
      </c>
    </row>
    <row r="6428" spans="1:13">
      <c r="A6428" t="s">
        <v>7385</v>
      </c>
      <c r="B6428" t="s">
        <v>7391</v>
      </c>
      <c r="C6428" t="s">
        <v>111</v>
      </c>
      <c r="D6428">
        <v>4</v>
      </c>
      <c r="E6428">
        <v>0</v>
      </c>
      <c r="F6428">
        <v>0</v>
      </c>
      <c r="H6428" t="s">
        <v>155</v>
      </c>
      <c r="I6428">
        <f t="shared" si="303"/>
        <v>0</v>
      </c>
      <c r="J6428">
        <f t="shared" si="304"/>
        <v>0</v>
      </c>
      <c r="L6428" t="str">
        <f t="shared" si="302"/>
        <v>4490JOBS GATE</v>
      </c>
      <c r="M6428" t="s">
        <v>5290</v>
      </c>
    </row>
    <row r="6429" spans="1:13">
      <c r="A6429" t="s">
        <v>7385</v>
      </c>
      <c r="B6429" t="s">
        <v>7392</v>
      </c>
      <c r="C6429" t="s">
        <v>111</v>
      </c>
      <c r="D6429">
        <v>4</v>
      </c>
      <c r="E6429">
        <v>0</v>
      </c>
      <c r="F6429">
        <v>0</v>
      </c>
      <c r="H6429" t="s">
        <v>155</v>
      </c>
      <c r="I6429">
        <f t="shared" si="303"/>
        <v>0</v>
      </c>
      <c r="J6429">
        <f t="shared" si="304"/>
        <v>0</v>
      </c>
      <c r="L6429" t="str">
        <f t="shared" si="302"/>
        <v>4490LINDEN</v>
      </c>
      <c r="M6429" t="s">
        <v>5290</v>
      </c>
    </row>
    <row r="6430" spans="1:13">
      <c r="A6430" t="s">
        <v>7385</v>
      </c>
      <c r="B6430" t="s">
        <v>7393</v>
      </c>
      <c r="C6430" t="s">
        <v>111</v>
      </c>
      <c r="D6430">
        <v>4</v>
      </c>
      <c r="E6430">
        <v>0</v>
      </c>
      <c r="F6430">
        <v>0</v>
      </c>
      <c r="H6430" t="s">
        <v>155</v>
      </c>
      <c r="I6430">
        <f t="shared" si="303"/>
        <v>0</v>
      </c>
      <c r="J6430">
        <f t="shared" si="304"/>
        <v>0</v>
      </c>
      <c r="L6430" t="str">
        <f t="shared" si="302"/>
        <v>4490NOORAMA</v>
      </c>
      <c r="M6430" t="s">
        <v>5290</v>
      </c>
    </row>
    <row r="6431" spans="1:13">
      <c r="A6431" t="s">
        <v>7385</v>
      </c>
      <c r="B6431" t="s">
        <v>7394</v>
      </c>
      <c r="C6431" t="s">
        <v>111</v>
      </c>
      <c r="D6431">
        <v>4</v>
      </c>
      <c r="E6431">
        <v>0</v>
      </c>
      <c r="F6431">
        <v>0</v>
      </c>
      <c r="H6431" t="s">
        <v>155</v>
      </c>
      <c r="I6431">
        <f t="shared" si="303"/>
        <v>0</v>
      </c>
      <c r="J6431">
        <f t="shared" si="304"/>
        <v>0</v>
      </c>
      <c r="L6431" t="str">
        <f t="shared" si="302"/>
        <v>4490TUEN</v>
      </c>
      <c r="M6431" t="s">
        <v>5290</v>
      </c>
    </row>
    <row r="6432" spans="1:13">
      <c r="A6432" t="s">
        <v>7385</v>
      </c>
      <c r="B6432" t="s">
        <v>7395</v>
      </c>
      <c r="C6432" t="s">
        <v>111</v>
      </c>
      <c r="D6432">
        <v>4</v>
      </c>
      <c r="E6432">
        <v>0</v>
      </c>
      <c r="F6432">
        <v>0</v>
      </c>
      <c r="H6432" t="s">
        <v>155</v>
      </c>
      <c r="I6432">
        <f t="shared" si="303"/>
        <v>0</v>
      </c>
      <c r="J6432">
        <f t="shared" si="304"/>
        <v>0</v>
      </c>
      <c r="L6432" t="str">
        <f t="shared" si="302"/>
        <v>4490WIDGEEGOARA</v>
      </c>
      <c r="M6432" t="s">
        <v>5290</v>
      </c>
    </row>
    <row r="6433" spans="1:13">
      <c r="A6433" t="s">
        <v>7385</v>
      </c>
      <c r="B6433" t="s">
        <v>7396</v>
      </c>
      <c r="C6433" t="s">
        <v>111</v>
      </c>
      <c r="D6433">
        <v>4</v>
      </c>
      <c r="E6433">
        <v>0</v>
      </c>
      <c r="F6433">
        <v>0</v>
      </c>
      <c r="H6433" t="s">
        <v>155</v>
      </c>
      <c r="I6433">
        <f t="shared" si="303"/>
        <v>0</v>
      </c>
      <c r="J6433">
        <f t="shared" si="304"/>
        <v>0</v>
      </c>
      <c r="L6433" t="str">
        <f t="shared" si="302"/>
        <v>4490YOWAH</v>
      </c>
      <c r="M6433" t="s">
        <v>5290</v>
      </c>
    </row>
    <row r="6434" spans="1:13">
      <c r="A6434" t="s">
        <v>7397</v>
      </c>
      <c r="B6434" t="s">
        <v>7398</v>
      </c>
      <c r="C6434" t="s">
        <v>111</v>
      </c>
      <c r="D6434">
        <v>4</v>
      </c>
      <c r="E6434">
        <v>0</v>
      </c>
      <c r="F6434">
        <v>0</v>
      </c>
      <c r="H6434" t="s">
        <v>103</v>
      </c>
      <c r="I6434">
        <f t="shared" si="303"/>
        <v>0</v>
      </c>
      <c r="J6434">
        <f t="shared" si="304"/>
        <v>0</v>
      </c>
      <c r="L6434" t="str">
        <f t="shared" si="302"/>
        <v>4489WYANDRA</v>
      </c>
      <c r="M6434" t="s">
        <v>5290</v>
      </c>
    </row>
    <row r="6435" spans="1:13">
      <c r="A6435" t="s">
        <v>7399</v>
      </c>
      <c r="B6435" t="s">
        <v>7400</v>
      </c>
      <c r="C6435" t="s">
        <v>111</v>
      </c>
      <c r="D6435">
        <v>4</v>
      </c>
      <c r="E6435">
        <v>0</v>
      </c>
      <c r="F6435">
        <v>0</v>
      </c>
      <c r="H6435" t="s">
        <v>155</v>
      </c>
      <c r="I6435">
        <f t="shared" si="303"/>
        <v>0</v>
      </c>
      <c r="J6435">
        <f t="shared" si="304"/>
        <v>0</v>
      </c>
      <c r="L6435" t="str">
        <f t="shared" si="302"/>
        <v>4488BOLLON</v>
      </c>
      <c r="M6435" t="s">
        <v>6784</v>
      </c>
    </row>
    <row r="6436" spans="1:13">
      <c r="A6436" t="s">
        <v>7399</v>
      </c>
      <c r="B6436" t="s">
        <v>7401</v>
      </c>
      <c r="C6436" t="s">
        <v>111</v>
      </c>
      <c r="D6436">
        <v>4</v>
      </c>
      <c r="E6436">
        <v>0</v>
      </c>
      <c r="F6436">
        <v>0</v>
      </c>
      <c r="H6436" t="s">
        <v>155</v>
      </c>
      <c r="I6436">
        <f t="shared" si="303"/>
        <v>0</v>
      </c>
      <c r="J6436">
        <f t="shared" si="304"/>
        <v>0</v>
      </c>
      <c r="L6436" t="str">
        <f t="shared" si="302"/>
        <v>4488NEBINE</v>
      </c>
      <c r="M6436" t="s">
        <v>6784</v>
      </c>
    </row>
    <row r="6437" spans="1:13">
      <c r="A6437" t="s">
        <v>7402</v>
      </c>
      <c r="B6437" t="s">
        <v>7403</v>
      </c>
      <c r="C6437" t="s">
        <v>111</v>
      </c>
      <c r="D6437">
        <v>4</v>
      </c>
      <c r="E6437">
        <v>0</v>
      </c>
      <c r="F6437">
        <v>0</v>
      </c>
      <c r="H6437" t="s">
        <v>155</v>
      </c>
      <c r="I6437">
        <f t="shared" si="303"/>
        <v>0</v>
      </c>
      <c r="J6437">
        <f t="shared" si="304"/>
        <v>0</v>
      </c>
      <c r="L6437" t="str">
        <f t="shared" si="302"/>
        <v>4487BEGONIA</v>
      </c>
      <c r="M6437" t="s">
        <v>6784</v>
      </c>
    </row>
    <row r="6438" spans="1:13">
      <c r="A6438" t="s">
        <v>7402</v>
      </c>
      <c r="B6438" t="s">
        <v>7404</v>
      </c>
      <c r="C6438" t="s">
        <v>111</v>
      </c>
      <c r="D6438">
        <v>4</v>
      </c>
      <c r="E6438">
        <v>0</v>
      </c>
      <c r="F6438">
        <v>0</v>
      </c>
      <c r="H6438" t="s">
        <v>155</v>
      </c>
      <c r="I6438">
        <f t="shared" si="303"/>
        <v>0</v>
      </c>
      <c r="J6438">
        <f t="shared" si="304"/>
        <v>0</v>
      </c>
      <c r="L6438" t="str">
        <f t="shared" si="302"/>
        <v>4487ST GEORGE</v>
      </c>
      <c r="M6438" t="s">
        <v>6784</v>
      </c>
    </row>
    <row r="6439" spans="1:13">
      <c r="A6439" t="s">
        <v>7405</v>
      </c>
      <c r="B6439" t="s">
        <v>7406</v>
      </c>
      <c r="C6439" t="s">
        <v>111</v>
      </c>
      <c r="D6439">
        <v>4</v>
      </c>
      <c r="E6439">
        <v>0</v>
      </c>
      <c r="F6439">
        <v>0</v>
      </c>
      <c r="H6439" t="s">
        <v>155</v>
      </c>
      <c r="I6439">
        <f t="shared" si="303"/>
        <v>0</v>
      </c>
      <c r="J6439">
        <f t="shared" si="304"/>
        <v>0</v>
      </c>
      <c r="L6439" t="str">
        <f t="shared" si="302"/>
        <v>4486DIRRANBANDI</v>
      </c>
      <c r="M6439" t="s">
        <v>6784</v>
      </c>
    </row>
    <row r="6440" spans="1:13">
      <c r="A6440" t="s">
        <v>7405</v>
      </c>
      <c r="B6440" t="s">
        <v>7407</v>
      </c>
      <c r="C6440" t="s">
        <v>111</v>
      </c>
      <c r="D6440">
        <v>4</v>
      </c>
      <c r="E6440">
        <v>0</v>
      </c>
      <c r="F6440">
        <v>0</v>
      </c>
      <c r="H6440" t="s">
        <v>155</v>
      </c>
      <c r="I6440">
        <f t="shared" si="303"/>
        <v>0</v>
      </c>
      <c r="J6440">
        <f t="shared" si="304"/>
        <v>0</v>
      </c>
      <c r="L6440" t="str">
        <f t="shared" si="302"/>
        <v>4486HEBEL</v>
      </c>
      <c r="M6440" t="s">
        <v>6784</v>
      </c>
    </row>
    <row r="6441" spans="1:13">
      <c r="A6441" t="s">
        <v>7408</v>
      </c>
      <c r="B6441" t="s">
        <v>7409</v>
      </c>
      <c r="C6441" t="s">
        <v>111</v>
      </c>
      <c r="D6441">
        <v>4</v>
      </c>
      <c r="E6441">
        <v>0</v>
      </c>
      <c r="F6441">
        <v>0</v>
      </c>
      <c r="H6441" t="s">
        <v>155</v>
      </c>
      <c r="I6441">
        <f t="shared" si="303"/>
        <v>0</v>
      </c>
      <c r="J6441">
        <f t="shared" si="304"/>
        <v>0</v>
      </c>
      <c r="L6441" t="str">
        <f t="shared" si="302"/>
        <v>4482BIRDSVILLE</v>
      </c>
      <c r="M6441" t="s">
        <v>5290</v>
      </c>
    </row>
    <row r="6442" spans="1:13">
      <c r="A6442" t="s">
        <v>7410</v>
      </c>
      <c r="B6442" t="s">
        <v>7411</v>
      </c>
      <c r="C6442" t="s">
        <v>111</v>
      </c>
      <c r="D6442">
        <v>4</v>
      </c>
      <c r="E6442">
        <v>0</v>
      </c>
      <c r="F6442">
        <v>0</v>
      </c>
      <c r="H6442" t="s">
        <v>155</v>
      </c>
      <c r="I6442">
        <f t="shared" si="303"/>
        <v>0</v>
      </c>
      <c r="J6442">
        <f t="shared" si="304"/>
        <v>0</v>
      </c>
      <c r="L6442" t="str">
        <f t="shared" si="302"/>
        <v>4481FARRARS CREEK</v>
      </c>
      <c r="M6442" t="s">
        <v>5290</v>
      </c>
    </row>
    <row r="6443" spans="1:13">
      <c r="A6443" t="s">
        <v>7410</v>
      </c>
      <c r="B6443" t="s">
        <v>7412</v>
      </c>
      <c r="C6443" t="s">
        <v>111</v>
      </c>
      <c r="D6443">
        <v>4</v>
      </c>
      <c r="E6443">
        <v>0</v>
      </c>
      <c r="F6443">
        <v>0</v>
      </c>
      <c r="H6443" t="s">
        <v>155</v>
      </c>
      <c r="I6443">
        <f t="shared" si="303"/>
        <v>0</v>
      </c>
      <c r="J6443">
        <f t="shared" si="304"/>
        <v>0</v>
      </c>
      <c r="L6443" t="str">
        <f t="shared" si="302"/>
        <v>4481TANBAR</v>
      </c>
      <c r="M6443" t="s">
        <v>5290</v>
      </c>
    </row>
    <row r="6444" spans="1:13">
      <c r="A6444" t="s">
        <v>7410</v>
      </c>
      <c r="B6444" t="s">
        <v>7413</v>
      </c>
      <c r="C6444" t="s">
        <v>111</v>
      </c>
      <c r="D6444">
        <v>4</v>
      </c>
      <c r="E6444">
        <v>0</v>
      </c>
      <c r="F6444">
        <v>0</v>
      </c>
      <c r="H6444" t="s">
        <v>155</v>
      </c>
      <c r="I6444">
        <f t="shared" si="303"/>
        <v>0</v>
      </c>
      <c r="J6444">
        <f t="shared" si="304"/>
        <v>0</v>
      </c>
      <c r="L6444" t="str">
        <f t="shared" si="302"/>
        <v>4481WINDORAH</v>
      </c>
      <c r="M6444" t="s">
        <v>5290</v>
      </c>
    </row>
    <row r="6445" spans="1:13">
      <c r="A6445" t="s">
        <v>7414</v>
      </c>
      <c r="B6445" t="s">
        <v>7415</v>
      </c>
      <c r="C6445" t="s">
        <v>111</v>
      </c>
      <c r="D6445">
        <v>4</v>
      </c>
      <c r="E6445">
        <v>0</v>
      </c>
      <c r="F6445">
        <v>0</v>
      </c>
      <c r="H6445" t="s">
        <v>155</v>
      </c>
      <c r="I6445">
        <f t="shared" si="303"/>
        <v>0</v>
      </c>
      <c r="J6445">
        <f t="shared" si="304"/>
        <v>0</v>
      </c>
      <c r="L6445" t="str">
        <f t="shared" si="302"/>
        <v>4480EROMANGA</v>
      </c>
      <c r="M6445" t="s">
        <v>5290</v>
      </c>
    </row>
    <row r="6446" spans="1:13">
      <c r="A6446" t="s">
        <v>7414</v>
      </c>
      <c r="B6446" t="s">
        <v>7416</v>
      </c>
      <c r="C6446" t="s">
        <v>111</v>
      </c>
      <c r="D6446">
        <v>4</v>
      </c>
      <c r="E6446">
        <v>0</v>
      </c>
      <c r="F6446">
        <v>0</v>
      </c>
      <c r="H6446" t="s">
        <v>155</v>
      </c>
      <c r="I6446">
        <f t="shared" si="303"/>
        <v>0</v>
      </c>
      <c r="J6446">
        <f t="shared" si="304"/>
        <v>0</v>
      </c>
      <c r="L6446" t="str">
        <f t="shared" si="302"/>
        <v>4480QUILPIE</v>
      </c>
      <c r="M6446" t="s">
        <v>5290</v>
      </c>
    </row>
    <row r="6447" spans="1:13">
      <c r="A6447" t="s">
        <v>7417</v>
      </c>
      <c r="B6447" t="s">
        <v>7418</v>
      </c>
      <c r="C6447" t="s">
        <v>111</v>
      </c>
      <c r="D6447">
        <v>4</v>
      </c>
      <c r="E6447">
        <v>0</v>
      </c>
      <c r="F6447">
        <v>0</v>
      </c>
      <c r="H6447" t="s">
        <v>155</v>
      </c>
      <c r="I6447">
        <f t="shared" si="303"/>
        <v>0</v>
      </c>
      <c r="J6447">
        <f t="shared" si="304"/>
        <v>0</v>
      </c>
      <c r="L6447" t="str">
        <f t="shared" si="302"/>
        <v>4479COOLADDI</v>
      </c>
      <c r="M6447" t="s">
        <v>5290</v>
      </c>
    </row>
    <row r="6448" spans="1:13">
      <c r="A6448" t="s">
        <v>7419</v>
      </c>
      <c r="B6448" t="s">
        <v>7420</v>
      </c>
      <c r="C6448" t="s">
        <v>111</v>
      </c>
      <c r="D6448">
        <v>4</v>
      </c>
      <c r="E6448">
        <v>0</v>
      </c>
      <c r="F6448">
        <v>0</v>
      </c>
      <c r="H6448" t="s">
        <v>103</v>
      </c>
      <c r="I6448">
        <f t="shared" si="303"/>
        <v>0</v>
      </c>
      <c r="J6448">
        <f t="shared" si="304"/>
        <v>0</v>
      </c>
      <c r="L6448" t="str">
        <f t="shared" si="302"/>
        <v>4478BAYRICK</v>
      </c>
      <c r="M6448" t="s">
        <v>5290</v>
      </c>
    </row>
    <row r="6449" spans="1:13">
      <c r="A6449" t="s">
        <v>7419</v>
      </c>
      <c r="B6449" t="s">
        <v>7421</v>
      </c>
      <c r="C6449" t="s">
        <v>111</v>
      </c>
      <c r="D6449">
        <v>4</v>
      </c>
      <c r="E6449">
        <v>0</v>
      </c>
      <c r="F6449">
        <v>0</v>
      </c>
      <c r="H6449" t="s">
        <v>103</v>
      </c>
      <c r="I6449">
        <f t="shared" si="303"/>
        <v>0</v>
      </c>
      <c r="J6449">
        <f t="shared" si="304"/>
        <v>0</v>
      </c>
      <c r="L6449" t="str">
        <f t="shared" si="302"/>
        <v>4478CALDERVALE</v>
      </c>
      <c r="M6449" t="s">
        <v>5290</v>
      </c>
    </row>
    <row r="6450" spans="1:13">
      <c r="A6450" t="s">
        <v>7419</v>
      </c>
      <c r="B6450" t="s">
        <v>7422</v>
      </c>
      <c r="C6450" t="s">
        <v>111</v>
      </c>
      <c r="D6450">
        <v>4</v>
      </c>
      <c r="E6450">
        <v>0</v>
      </c>
      <c r="F6450">
        <v>0</v>
      </c>
      <c r="H6450" t="s">
        <v>103</v>
      </c>
      <c r="I6450">
        <f t="shared" si="303"/>
        <v>0</v>
      </c>
      <c r="J6450">
        <f t="shared" si="304"/>
        <v>0</v>
      </c>
      <c r="L6450" t="str">
        <f t="shared" si="302"/>
        <v>4478LANSDOWNE</v>
      </c>
      <c r="M6450" t="s">
        <v>5290</v>
      </c>
    </row>
    <row r="6451" spans="1:13">
      <c r="A6451" t="s">
        <v>7419</v>
      </c>
      <c r="B6451" t="s">
        <v>2067</v>
      </c>
      <c r="C6451" t="s">
        <v>111</v>
      </c>
      <c r="D6451">
        <v>4</v>
      </c>
      <c r="E6451">
        <v>0</v>
      </c>
      <c r="F6451">
        <v>0</v>
      </c>
      <c r="H6451" t="s">
        <v>103</v>
      </c>
      <c r="I6451">
        <f t="shared" si="303"/>
        <v>0</v>
      </c>
      <c r="J6451">
        <f t="shared" si="304"/>
        <v>0</v>
      </c>
      <c r="L6451" t="str">
        <f t="shared" si="302"/>
        <v>4478LUMEAH</v>
      </c>
      <c r="M6451" t="s">
        <v>5290</v>
      </c>
    </row>
    <row r="6452" spans="1:13">
      <c r="A6452" t="s">
        <v>7419</v>
      </c>
      <c r="B6452" t="s">
        <v>7423</v>
      </c>
      <c r="C6452" t="s">
        <v>111</v>
      </c>
      <c r="D6452">
        <v>4</v>
      </c>
      <c r="E6452">
        <v>0</v>
      </c>
      <c r="F6452">
        <v>0</v>
      </c>
      <c r="H6452" t="s">
        <v>103</v>
      </c>
      <c r="I6452">
        <f t="shared" si="303"/>
        <v>0</v>
      </c>
      <c r="J6452">
        <f t="shared" si="304"/>
        <v>0</v>
      </c>
      <c r="L6452" t="str">
        <f t="shared" si="302"/>
        <v>4478MACFARLANE</v>
      </c>
      <c r="M6452" t="s">
        <v>5290</v>
      </c>
    </row>
    <row r="6453" spans="1:13">
      <c r="A6453" t="s">
        <v>7419</v>
      </c>
      <c r="B6453" t="s">
        <v>7424</v>
      </c>
      <c r="C6453" t="s">
        <v>111</v>
      </c>
      <c r="D6453">
        <v>4</v>
      </c>
      <c r="E6453">
        <v>0</v>
      </c>
      <c r="F6453">
        <v>0</v>
      </c>
      <c r="H6453" t="s">
        <v>103</v>
      </c>
      <c r="I6453">
        <f t="shared" si="303"/>
        <v>0</v>
      </c>
      <c r="J6453">
        <f t="shared" si="304"/>
        <v>0</v>
      </c>
      <c r="L6453" t="str">
        <f t="shared" si="302"/>
        <v>4478MINNIE DOWNS</v>
      </c>
      <c r="M6453" t="s">
        <v>5290</v>
      </c>
    </row>
    <row r="6454" spans="1:13">
      <c r="A6454" t="s">
        <v>7419</v>
      </c>
      <c r="B6454" t="s">
        <v>7077</v>
      </c>
      <c r="C6454" t="s">
        <v>111</v>
      </c>
      <c r="D6454">
        <v>4</v>
      </c>
      <c r="E6454">
        <v>0</v>
      </c>
      <c r="F6454">
        <v>0</v>
      </c>
      <c r="H6454" t="s">
        <v>103</v>
      </c>
      <c r="I6454">
        <f t="shared" si="303"/>
        <v>0</v>
      </c>
      <c r="J6454">
        <f t="shared" si="304"/>
        <v>0</v>
      </c>
      <c r="L6454" t="str">
        <f t="shared" si="302"/>
        <v>4478SCRUBBY CREEK</v>
      </c>
      <c r="M6454" t="s">
        <v>5290</v>
      </c>
    </row>
    <row r="6455" spans="1:13">
      <c r="A6455" t="s">
        <v>7419</v>
      </c>
      <c r="B6455" t="s">
        <v>7425</v>
      </c>
      <c r="C6455" t="s">
        <v>111</v>
      </c>
      <c r="D6455">
        <v>4</v>
      </c>
      <c r="E6455">
        <v>0</v>
      </c>
      <c r="F6455">
        <v>0</v>
      </c>
      <c r="H6455" t="s">
        <v>103</v>
      </c>
      <c r="I6455">
        <f t="shared" si="303"/>
        <v>0</v>
      </c>
      <c r="J6455">
        <f t="shared" si="304"/>
        <v>0</v>
      </c>
      <c r="L6455" t="str">
        <f t="shared" si="302"/>
        <v>4478TAMBO</v>
      </c>
      <c r="M6455" t="s">
        <v>5290</v>
      </c>
    </row>
    <row r="6456" spans="1:13">
      <c r="A6456" t="s">
        <v>7419</v>
      </c>
      <c r="B6456" t="s">
        <v>7426</v>
      </c>
      <c r="C6456" t="s">
        <v>111</v>
      </c>
      <c r="D6456">
        <v>4</v>
      </c>
      <c r="E6456">
        <v>0</v>
      </c>
      <c r="F6456">
        <v>0</v>
      </c>
      <c r="H6456" t="s">
        <v>103</v>
      </c>
      <c r="I6456">
        <f t="shared" si="303"/>
        <v>0</v>
      </c>
      <c r="J6456">
        <f t="shared" si="304"/>
        <v>0</v>
      </c>
      <c r="L6456" t="str">
        <f t="shared" si="302"/>
        <v>4478WINDEYER</v>
      </c>
      <c r="M6456" t="s">
        <v>5290</v>
      </c>
    </row>
    <row r="6457" spans="1:13">
      <c r="A6457" t="s">
        <v>7419</v>
      </c>
      <c r="B6457" t="s">
        <v>7427</v>
      </c>
      <c r="C6457" t="s">
        <v>111</v>
      </c>
      <c r="D6457">
        <v>4</v>
      </c>
      <c r="E6457">
        <v>0</v>
      </c>
      <c r="F6457">
        <v>0</v>
      </c>
      <c r="H6457" t="s">
        <v>103</v>
      </c>
      <c r="I6457">
        <f t="shared" si="303"/>
        <v>0</v>
      </c>
      <c r="J6457">
        <f t="shared" si="304"/>
        <v>0</v>
      </c>
      <c r="L6457" t="str">
        <f t="shared" si="302"/>
        <v>4478YANDARLO</v>
      </c>
      <c r="M6457" t="s">
        <v>5290</v>
      </c>
    </row>
    <row r="6458" spans="1:13">
      <c r="A6458" t="s">
        <v>7428</v>
      </c>
      <c r="B6458" t="s">
        <v>7429</v>
      </c>
      <c r="C6458" t="s">
        <v>111</v>
      </c>
      <c r="D6458">
        <v>4</v>
      </c>
      <c r="E6458">
        <v>0</v>
      </c>
      <c r="F6458">
        <v>0</v>
      </c>
      <c r="H6458" t="s">
        <v>155</v>
      </c>
      <c r="I6458">
        <f t="shared" si="303"/>
        <v>0</v>
      </c>
      <c r="J6458">
        <f t="shared" si="304"/>
        <v>0</v>
      </c>
      <c r="L6458" t="str">
        <f t="shared" si="302"/>
        <v>4477AUGATHELLA</v>
      </c>
      <c r="M6458" t="s">
        <v>5290</v>
      </c>
    </row>
    <row r="6459" spans="1:13">
      <c r="A6459" t="s">
        <v>7428</v>
      </c>
      <c r="B6459" t="s">
        <v>7430</v>
      </c>
      <c r="C6459" t="s">
        <v>111</v>
      </c>
      <c r="D6459">
        <v>4</v>
      </c>
      <c r="E6459">
        <v>0</v>
      </c>
      <c r="F6459">
        <v>0</v>
      </c>
      <c r="H6459" t="s">
        <v>155</v>
      </c>
      <c r="I6459">
        <f t="shared" si="303"/>
        <v>0</v>
      </c>
      <c r="J6459">
        <f t="shared" si="304"/>
        <v>0</v>
      </c>
      <c r="L6459" t="str">
        <f t="shared" si="302"/>
        <v>4477UPPER WARREGO</v>
      </c>
      <c r="M6459" t="s">
        <v>5290</v>
      </c>
    </row>
    <row r="6460" spans="1:13">
      <c r="A6460" t="s">
        <v>7431</v>
      </c>
      <c r="B6460" t="s">
        <v>7432</v>
      </c>
      <c r="C6460" t="s">
        <v>111</v>
      </c>
      <c r="D6460">
        <v>4</v>
      </c>
      <c r="E6460">
        <v>0</v>
      </c>
      <c r="F6460">
        <v>0</v>
      </c>
      <c r="H6460" t="s">
        <v>155</v>
      </c>
      <c r="I6460">
        <f t="shared" si="303"/>
        <v>0</v>
      </c>
      <c r="J6460">
        <f t="shared" si="304"/>
        <v>0</v>
      </c>
      <c r="L6460" t="str">
        <f t="shared" si="302"/>
        <v>4475CHEEPIE</v>
      </c>
      <c r="M6460" t="s">
        <v>5290</v>
      </c>
    </row>
    <row r="6461" spans="1:13">
      <c r="A6461" t="s">
        <v>7433</v>
      </c>
      <c r="B6461" t="s">
        <v>7434</v>
      </c>
      <c r="C6461" t="s">
        <v>111</v>
      </c>
      <c r="D6461">
        <v>4</v>
      </c>
      <c r="E6461">
        <v>0</v>
      </c>
      <c r="F6461">
        <v>0</v>
      </c>
      <c r="H6461" t="s">
        <v>155</v>
      </c>
      <c r="I6461">
        <f t="shared" si="303"/>
        <v>0</v>
      </c>
      <c r="J6461">
        <f t="shared" si="304"/>
        <v>0</v>
      </c>
      <c r="L6461" t="str">
        <f t="shared" si="302"/>
        <v>4474ADAVALE</v>
      </c>
      <c r="M6461" t="s">
        <v>5290</v>
      </c>
    </row>
    <row r="6462" spans="1:13">
      <c r="A6462" t="s">
        <v>7435</v>
      </c>
      <c r="B6462" t="s">
        <v>7436</v>
      </c>
      <c r="C6462" t="s">
        <v>111</v>
      </c>
      <c r="D6462">
        <v>4</v>
      </c>
      <c r="E6462">
        <v>0</v>
      </c>
      <c r="F6462">
        <v>0</v>
      </c>
      <c r="H6462" t="s">
        <v>155</v>
      </c>
      <c r="I6462">
        <f t="shared" si="303"/>
        <v>0</v>
      </c>
      <c r="J6462">
        <f t="shared" si="304"/>
        <v>0</v>
      </c>
      <c r="L6462" t="str">
        <f t="shared" si="302"/>
        <v>4472BLACKALL</v>
      </c>
      <c r="M6462" t="s">
        <v>5290</v>
      </c>
    </row>
    <row r="6463" spans="1:13">
      <c r="A6463" t="s">
        <v>7435</v>
      </c>
      <c r="B6463" t="s">
        <v>7437</v>
      </c>
      <c r="C6463" t="s">
        <v>111</v>
      </c>
      <c r="D6463">
        <v>4</v>
      </c>
      <c r="E6463">
        <v>0</v>
      </c>
      <c r="F6463">
        <v>0</v>
      </c>
      <c r="H6463" t="s">
        <v>155</v>
      </c>
      <c r="I6463">
        <f t="shared" si="303"/>
        <v>0</v>
      </c>
      <c r="J6463">
        <f t="shared" si="304"/>
        <v>0</v>
      </c>
      <c r="L6463" t="str">
        <f t="shared" si="302"/>
        <v>4472MOUNT ENNISKILLEN</v>
      </c>
      <c r="M6463" t="s">
        <v>5290</v>
      </c>
    </row>
    <row r="6464" spans="1:13">
      <c r="A6464" t="s">
        <v>7438</v>
      </c>
      <c r="B6464" t="s">
        <v>7439</v>
      </c>
      <c r="C6464" t="s">
        <v>111</v>
      </c>
      <c r="D6464">
        <v>4</v>
      </c>
      <c r="E6464">
        <v>0</v>
      </c>
      <c r="F6464">
        <v>0</v>
      </c>
      <c r="H6464" t="s">
        <v>155</v>
      </c>
      <c r="I6464">
        <f t="shared" si="303"/>
        <v>0</v>
      </c>
      <c r="J6464">
        <f t="shared" si="304"/>
        <v>0</v>
      </c>
      <c r="L6464" t="str">
        <f t="shared" si="302"/>
        <v>4471CLAVERTON</v>
      </c>
      <c r="M6464" t="s">
        <v>5290</v>
      </c>
    </row>
    <row r="6465" spans="1:13">
      <c r="A6465" t="s">
        <v>7438</v>
      </c>
      <c r="B6465" t="s">
        <v>7440</v>
      </c>
      <c r="C6465" t="s">
        <v>111</v>
      </c>
      <c r="D6465">
        <v>4</v>
      </c>
      <c r="E6465">
        <v>0</v>
      </c>
      <c r="F6465">
        <v>0</v>
      </c>
      <c r="H6465" t="s">
        <v>155</v>
      </c>
      <c r="I6465">
        <f t="shared" si="303"/>
        <v>0</v>
      </c>
      <c r="J6465">
        <f t="shared" si="304"/>
        <v>0</v>
      </c>
      <c r="L6465" t="str">
        <f t="shared" si="302"/>
        <v>4471NARDOO SIDING</v>
      </c>
      <c r="M6465" t="s">
        <v>5290</v>
      </c>
    </row>
    <row r="6466" spans="1:13">
      <c r="A6466" t="s">
        <v>7441</v>
      </c>
      <c r="B6466" t="s">
        <v>7442</v>
      </c>
      <c r="C6466" t="s">
        <v>111</v>
      </c>
      <c r="D6466">
        <v>4</v>
      </c>
      <c r="E6466">
        <v>0</v>
      </c>
      <c r="F6466">
        <v>0</v>
      </c>
      <c r="H6466" t="s">
        <v>155</v>
      </c>
      <c r="I6466">
        <f t="shared" si="303"/>
        <v>0</v>
      </c>
      <c r="J6466">
        <f t="shared" si="304"/>
        <v>0</v>
      </c>
      <c r="L6466" t="str">
        <f t="shared" ref="L6466:L6529" si="305">CONCATENATE(A6466,B6466)</f>
        <v>4470BAKERS BEND</v>
      </c>
      <c r="M6466" t="s">
        <v>5290</v>
      </c>
    </row>
    <row r="6467" spans="1:13">
      <c r="A6467" t="s">
        <v>7441</v>
      </c>
      <c r="B6467" t="s">
        <v>7443</v>
      </c>
      <c r="C6467" t="s">
        <v>111</v>
      </c>
      <c r="D6467">
        <v>4</v>
      </c>
      <c r="E6467">
        <v>0</v>
      </c>
      <c r="F6467">
        <v>0</v>
      </c>
      <c r="H6467" t="s">
        <v>155</v>
      </c>
      <c r="I6467">
        <f t="shared" si="303"/>
        <v>0</v>
      </c>
      <c r="J6467">
        <f t="shared" si="304"/>
        <v>0</v>
      </c>
      <c r="L6467" t="str">
        <f t="shared" si="305"/>
        <v>4470CHARLEVILLE</v>
      </c>
      <c r="M6467" t="s">
        <v>5290</v>
      </c>
    </row>
    <row r="6468" spans="1:13">
      <c r="A6468" t="s">
        <v>7441</v>
      </c>
      <c r="B6468" t="s">
        <v>7444</v>
      </c>
      <c r="C6468" t="s">
        <v>111</v>
      </c>
      <c r="D6468">
        <v>4</v>
      </c>
      <c r="E6468">
        <v>0</v>
      </c>
      <c r="F6468">
        <v>0</v>
      </c>
      <c r="H6468" t="s">
        <v>155</v>
      </c>
      <c r="I6468">
        <f t="shared" si="303"/>
        <v>0</v>
      </c>
      <c r="J6468">
        <f t="shared" si="304"/>
        <v>0</v>
      </c>
      <c r="L6468" t="str">
        <f t="shared" si="305"/>
        <v>4470GOWRIE STATION</v>
      </c>
      <c r="M6468" t="s">
        <v>5290</v>
      </c>
    </row>
    <row r="6469" spans="1:13">
      <c r="A6469" t="s">
        <v>7441</v>
      </c>
      <c r="B6469" t="s">
        <v>7445</v>
      </c>
      <c r="C6469" t="s">
        <v>111</v>
      </c>
      <c r="D6469">
        <v>4</v>
      </c>
      <c r="E6469">
        <v>0</v>
      </c>
      <c r="F6469">
        <v>0</v>
      </c>
      <c r="H6469" t="s">
        <v>155</v>
      </c>
      <c r="I6469">
        <f t="shared" si="303"/>
        <v>0</v>
      </c>
      <c r="J6469">
        <f t="shared" si="304"/>
        <v>0</v>
      </c>
      <c r="L6469" t="str">
        <f t="shared" si="305"/>
        <v>4470LANGLO</v>
      </c>
      <c r="M6469" t="s">
        <v>5290</v>
      </c>
    </row>
    <row r="6470" spans="1:13">
      <c r="A6470" t="s">
        <v>7441</v>
      </c>
      <c r="B6470" t="s">
        <v>7446</v>
      </c>
      <c r="C6470" t="s">
        <v>111</v>
      </c>
      <c r="D6470">
        <v>4</v>
      </c>
      <c r="E6470">
        <v>0</v>
      </c>
      <c r="F6470">
        <v>0</v>
      </c>
      <c r="H6470" t="s">
        <v>155</v>
      </c>
      <c r="I6470">
        <f t="shared" si="303"/>
        <v>0</v>
      </c>
      <c r="J6470">
        <f t="shared" si="304"/>
        <v>0</v>
      </c>
      <c r="L6470" t="str">
        <f t="shared" si="305"/>
        <v>4470MURWEH</v>
      </c>
      <c r="M6470" t="s">
        <v>5290</v>
      </c>
    </row>
    <row r="6471" spans="1:13">
      <c r="A6471" t="s">
        <v>7441</v>
      </c>
      <c r="B6471" t="s">
        <v>7447</v>
      </c>
      <c r="C6471" t="s">
        <v>111</v>
      </c>
      <c r="D6471">
        <v>4</v>
      </c>
      <c r="E6471">
        <v>0</v>
      </c>
      <c r="F6471">
        <v>0</v>
      </c>
      <c r="H6471" t="s">
        <v>155</v>
      </c>
      <c r="I6471">
        <f t="shared" si="303"/>
        <v>0</v>
      </c>
      <c r="J6471">
        <f t="shared" si="304"/>
        <v>0</v>
      </c>
      <c r="L6471" t="str">
        <f t="shared" si="305"/>
        <v>4470RIVERSLEIGH</v>
      </c>
      <c r="M6471" t="s">
        <v>5290</v>
      </c>
    </row>
    <row r="6472" spans="1:13">
      <c r="A6472" t="s">
        <v>7448</v>
      </c>
      <c r="B6472" t="s">
        <v>7449</v>
      </c>
      <c r="C6472" t="s">
        <v>111</v>
      </c>
      <c r="D6472">
        <v>4</v>
      </c>
      <c r="E6472">
        <v>0</v>
      </c>
      <c r="F6472">
        <v>0</v>
      </c>
      <c r="H6472" t="s">
        <v>155</v>
      </c>
      <c r="I6472">
        <f t="shared" si="303"/>
        <v>0</v>
      </c>
      <c r="J6472">
        <f t="shared" si="304"/>
        <v>0</v>
      </c>
      <c r="L6472" t="str">
        <f t="shared" si="305"/>
        <v>4468CLARA CREEK</v>
      </c>
      <c r="M6472" t="s">
        <v>5290</v>
      </c>
    </row>
    <row r="6473" spans="1:13">
      <c r="A6473" t="s">
        <v>7448</v>
      </c>
      <c r="B6473" t="s">
        <v>7450</v>
      </c>
      <c r="C6473" t="s">
        <v>111</v>
      </c>
      <c r="D6473">
        <v>4</v>
      </c>
      <c r="E6473">
        <v>0</v>
      </c>
      <c r="F6473">
        <v>0</v>
      </c>
      <c r="H6473" t="s">
        <v>155</v>
      </c>
      <c r="I6473">
        <f t="shared" ref="I6473:I6536" si="306">IF(ISERROR(VLOOKUP(A6473,SelPostCode,1,FALSE)),0,1)</f>
        <v>0</v>
      </c>
      <c r="J6473">
        <f t="shared" ref="J6473:J6536" si="307">IF(I6473=0,0,IF(ISERROR(VLOOKUP(B6473,SelSuburb,1,FALSE)),0,1))</f>
        <v>0</v>
      </c>
      <c r="L6473" t="str">
        <f t="shared" si="305"/>
        <v>4468MORVEN</v>
      </c>
      <c r="M6473" t="s">
        <v>5290</v>
      </c>
    </row>
    <row r="6474" spans="1:13">
      <c r="A6474" t="s">
        <v>7451</v>
      </c>
      <c r="B6474" t="s">
        <v>7452</v>
      </c>
      <c r="C6474" t="s">
        <v>111</v>
      </c>
      <c r="D6474">
        <v>4</v>
      </c>
      <c r="E6474">
        <v>0</v>
      </c>
      <c r="F6474">
        <v>0</v>
      </c>
      <c r="H6474" t="s">
        <v>103</v>
      </c>
      <c r="I6474">
        <f t="shared" si="306"/>
        <v>0</v>
      </c>
      <c r="J6474">
        <f t="shared" si="307"/>
        <v>0</v>
      </c>
      <c r="L6474" t="str">
        <f t="shared" si="305"/>
        <v>4467MUNGALLALA</v>
      </c>
      <c r="M6474" t="s">
        <v>6784</v>
      </c>
    </row>
    <row r="6475" spans="1:13">
      <c r="A6475" t="s">
        <v>7451</v>
      </c>
      <c r="B6475" t="s">
        <v>7453</v>
      </c>
      <c r="C6475" t="s">
        <v>111</v>
      </c>
      <c r="D6475">
        <v>4</v>
      </c>
      <c r="E6475">
        <v>0</v>
      </c>
      <c r="F6475">
        <v>0</v>
      </c>
      <c r="H6475" t="s">
        <v>103</v>
      </c>
      <c r="I6475">
        <f t="shared" si="306"/>
        <v>0</v>
      </c>
      <c r="J6475">
        <f t="shared" si="307"/>
        <v>0</v>
      </c>
      <c r="L6475" t="str">
        <f t="shared" si="305"/>
        <v>4467REDFORD</v>
      </c>
      <c r="M6475" t="s">
        <v>6784</v>
      </c>
    </row>
    <row r="6476" spans="1:13">
      <c r="A6476" t="s">
        <v>7451</v>
      </c>
      <c r="B6476" t="s">
        <v>7454</v>
      </c>
      <c r="C6476" t="s">
        <v>111</v>
      </c>
      <c r="D6476">
        <v>4</v>
      </c>
      <c r="E6476">
        <v>0</v>
      </c>
      <c r="F6476">
        <v>0</v>
      </c>
      <c r="H6476" t="s">
        <v>103</v>
      </c>
      <c r="I6476">
        <f t="shared" si="306"/>
        <v>0</v>
      </c>
      <c r="J6476">
        <f t="shared" si="307"/>
        <v>0</v>
      </c>
      <c r="L6476" t="str">
        <f t="shared" si="305"/>
        <v>4467TYRCONNEL</v>
      </c>
      <c r="M6476" t="s">
        <v>6784</v>
      </c>
    </row>
    <row r="6477" spans="1:13">
      <c r="A6477" t="s">
        <v>7455</v>
      </c>
      <c r="B6477" t="s">
        <v>7456</v>
      </c>
      <c r="C6477" t="s">
        <v>111</v>
      </c>
      <c r="D6477">
        <v>4</v>
      </c>
      <c r="E6477">
        <v>0</v>
      </c>
      <c r="F6477">
        <v>0</v>
      </c>
      <c r="H6477" t="s">
        <v>155</v>
      </c>
      <c r="I6477">
        <f t="shared" si="306"/>
        <v>0</v>
      </c>
      <c r="J6477">
        <f t="shared" si="307"/>
        <v>0</v>
      </c>
      <c r="L6477" t="str">
        <f t="shared" si="305"/>
        <v>4465DUNKELD</v>
      </c>
      <c r="M6477" t="s">
        <v>6784</v>
      </c>
    </row>
    <row r="6478" spans="1:13">
      <c r="A6478" t="s">
        <v>7455</v>
      </c>
      <c r="B6478" t="s">
        <v>7457</v>
      </c>
      <c r="C6478" t="s">
        <v>111</v>
      </c>
      <c r="D6478">
        <v>4</v>
      </c>
      <c r="E6478">
        <v>0</v>
      </c>
      <c r="F6478">
        <v>0</v>
      </c>
      <c r="H6478" t="s">
        <v>155</v>
      </c>
      <c r="I6478">
        <f t="shared" si="306"/>
        <v>0</v>
      </c>
      <c r="J6478">
        <f t="shared" si="307"/>
        <v>0</v>
      </c>
      <c r="L6478" t="str">
        <f t="shared" si="305"/>
        <v>4465FORESTVALE</v>
      </c>
      <c r="M6478" t="s">
        <v>6784</v>
      </c>
    </row>
    <row r="6479" spans="1:13">
      <c r="A6479" t="s">
        <v>7455</v>
      </c>
      <c r="B6479" t="s">
        <v>3475</v>
      </c>
      <c r="C6479" t="s">
        <v>111</v>
      </c>
      <c r="D6479">
        <v>4</v>
      </c>
      <c r="E6479">
        <v>0</v>
      </c>
      <c r="F6479">
        <v>0</v>
      </c>
      <c r="H6479" t="s">
        <v>155</v>
      </c>
      <c r="I6479">
        <f t="shared" si="306"/>
        <v>0</v>
      </c>
      <c r="J6479">
        <f t="shared" si="307"/>
        <v>0</v>
      </c>
      <c r="L6479" t="str">
        <f t="shared" si="305"/>
        <v>4465MITCHELL</v>
      </c>
      <c r="M6479" t="s">
        <v>6784</v>
      </c>
    </row>
    <row r="6480" spans="1:13">
      <c r="A6480" t="s">
        <v>7455</v>
      </c>
      <c r="B6480" t="s">
        <v>7458</v>
      </c>
      <c r="C6480" t="s">
        <v>111</v>
      </c>
      <c r="D6480">
        <v>4</v>
      </c>
      <c r="E6480">
        <v>0</v>
      </c>
      <c r="F6480">
        <v>0</v>
      </c>
      <c r="H6480" t="s">
        <v>155</v>
      </c>
      <c r="I6480">
        <f t="shared" si="306"/>
        <v>0</v>
      </c>
      <c r="J6480">
        <f t="shared" si="307"/>
        <v>0</v>
      </c>
      <c r="L6480" t="str">
        <f t="shared" si="305"/>
        <v>4465V GATE</v>
      </c>
      <c r="M6480" t="s">
        <v>6784</v>
      </c>
    </row>
    <row r="6481" spans="1:13">
      <c r="A6481" t="s">
        <v>7455</v>
      </c>
      <c r="B6481" t="s">
        <v>7459</v>
      </c>
      <c r="C6481" t="s">
        <v>111</v>
      </c>
      <c r="D6481">
        <v>4</v>
      </c>
      <c r="E6481">
        <v>0</v>
      </c>
      <c r="F6481">
        <v>0</v>
      </c>
      <c r="H6481" t="s">
        <v>155</v>
      </c>
      <c r="I6481">
        <f t="shared" si="306"/>
        <v>0</v>
      </c>
      <c r="J6481">
        <f t="shared" si="307"/>
        <v>0</v>
      </c>
      <c r="L6481" t="str">
        <f t="shared" si="305"/>
        <v>4465WOMALILLA</v>
      </c>
      <c r="M6481" t="s">
        <v>6784</v>
      </c>
    </row>
    <row r="6482" spans="1:13">
      <c r="A6482" t="s">
        <v>7460</v>
      </c>
      <c r="B6482" t="s">
        <v>7461</v>
      </c>
      <c r="C6482" t="s">
        <v>111</v>
      </c>
      <c r="D6482">
        <v>4</v>
      </c>
      <c r="E6482">
        <v>0</v>
      </c>
      <c r="F6482">
        <v>0</v>
      </c>
      <c r="H6482" t="s">
        <v>155</v>
      </c>
      <c r="I6482">
        <f t="shared" si="306"/>
        <v>0</v>
      </c>
      <c r="J6482">
        <f t="shared" si="307"/>
        <v>0</v>
      </c>
      <c r="L6482" t="str">
        <f t="shared" si="305"/>
        <v>4462AMBY</v>
      </c>
      <c r="M6482" t="s">
        <v>6784</v>
      </c>
    </row>
    <row r="6483" spans="1:13">
      <c r="A6483" t="s">
        <v>7462</v>
      </c>
      <c r="B6483" t="s">
        <v>7463</v>
      </c>
      <c r="C6483" t="s">
        <v>111</v>
      </c>
      <c r="D6483">
        <v>4</v>
      </c>
      <c r="E6483">
        <v>0</v>
      </c>
      <c r="F6483">
        <v>0</v>
      </c>
      <c r="H6483" t="s">
        <v>155</v>
      </c>
      <c r="I6483">
        <f t="shared" si="306"/>
        <v>0</v>
      </c>
      <c r="J6483">
        <f t="shared" si="307"/>
        <v>0</v>
      </c>
      <c r="L6483" t="str">
        <f t="shared" si="305"/>
        <v>4461MUCKADILLA</v>
      </c>
      <c r="M6483" t="s">
        <v>6784</v>
      </c>
    </row>
    <row r="6484" spans="1:13">
      <c r="A6484" t="s">
        <v>7464</v>
      </c>
      <c r="B6484" t="s">
        <v>7465</v>
      </c>
      <c r="C6484" t="s">
        <v>111</v>
      </c>
      <c r="D6484">
        <v>4</v>
      </c>
      <c r="E6484">
        <v>0</v>
      </c>
      <c r="F6484">
        <v>0</v>
      </c>
      <c r="H6484" t="s">
        <v>155</v>
      </c>
      <c r="I6484">
        <f t="shared" si="306"/>
        <v>0</v>
      </c>
      <c r="J6484">
        <f t="shared" si="307"/>
        <v>0</v>
      </c>
      <c r="L6484" t="str">
        <f t="shared" si="305"/>
        <v>4455BALLAROO</v>
      </c>
      <c r="M6484" t="s">
        <v>6784</v>
      </c>
    </row>
    <row r="6485" spans="1:13">
      <c r="A6485" t="s">
        <v>7464</v>
      </c>
      <c r="B6485" t="s">
        <v>7466</v>
      </c>
      <c r="C6485" t="s">
        <v>111</v>
      </c>
      <c r="D6485">
        <v>4</v>
      </c>
      <c r="E6485">
        <v>0</v>
      </c>
      <c r="F6485">
        <v>0</v>
      </c>
      <c r="H6485" t="s">
        <v>155</v>
      </c>
      <c r="I6485">
        <f t="shared" si="306"/>
        <v>0</v>
      </c>
      <c r="J6485">
        <f t="shared" si="307"/>
        <v>0</v>
      </c>
      <c r="L6485" t="str">
        <f t="shared" si="305"/>
        <v>4455BLYTHDALE</v>
      </c>
      <c r="M6485" t="s">
        <v>6784</v>
      </c>
    </row>
    <row r="6486" spans="1:13">
      <c r="A6486" t="s">
        <v>7464</v>
      </c>
      <c r="B6486" t="s">
        <v>7467</v>
      </c>
      <c r="C6486" t="s">
        <v>111</v>
      </c>
      <c r="D6486">
        <v>4</v>
      </c>
      <c r="E6486">
        <v>0</v>
      </c>
      <c r="F6486">
        <v>0</v>
      </c>
      <c r="H6486" t="s">
        <v>155</v>
      </c>
      <c r="I6486">
        <f t="shared" si="306"/>
        <v>0</v>
      </c>
      <c r="J6486">
        <f t="shared" si="307"/>
        <v>0</v>
      </c>
      <c r="L6486" t="str">
        <f t="shared" si="305"/>
        <v>4455BUNGEWORGORAI</v>
      </c>
      <c r="M6486" t="s">
        <v>6784</v>
      </c>
    </row>
    <row r="6487" spans="1:13">
      <c r="A6487" t="s">
        <v>7464</v>
      </c>
      <c r="B6487" t="s">
        <v>7468</v>
      </c>
      <c r="C6487" t="s">
        <v>111</v>
      </c>
      <c r="D6487">
        <v>4</v>
      </c>
      <c r="E6487">
        <v>0</v>
      </c>
      <c r="F6487">
        <v>0</v>
      </c>
      <c r="H6487" t="s">
        <v>155</v>
      </c>
      <c r="I6487">
        <f t="shared" si="306"/>
        <v>0</v>
      </c>
      <c r="J6487">
        <f t="shared" si="307"/>
        <v>0</v>
      </c>
      <c r="L6487" t="str">
        <f t="shared" si="305"/>
        <v>4455BUNGIL</v>
      </c>
      <c r="M6487" t="s">
        <v>6784</v>
      </c>
    </row>
    <row r="6488" spans="1:13">
      <c r="A6488" t="s">
        <v>7464</v>
      </c>
      <c r="B6488" t="s">
        <v>7469</v>
      </c>
      <c r="C6488" t="s">
        <v>111</v>
      </c>
      <c r="D6488">
        <v>4</v>
      </c>
      <c r="E6488">
        <v>0</v>
      </c>
      <c r="F6488">
        <v>0</v>
      </c>
      <c r="H6488" t="s">
        <v>155</v>
      </c>
      <c r="I6488">
        <f t="shared" si="306"/>
        <v>0</v>
      </c>
      <c r="J6488">
        <f t="shared" si="307"/>
        <v>0</v>
      </c>
      <c r="L6488" t="str">
        <f t="shared" si="305"/>
        <v>4455BYMOUNT</v>
      </c>
      <c r="M6488" t="s">
        <v>6784</v>
      </c>
    </row>
    <row r="6489" spans="1:13">
      <c r="A6489" t="s">
        <v>7464</v>
      </c>
      <c r="B6489" t="s">
        <v>636</v>
      </c>
      <c r="C6489" t="s">
        <v>111</v>
      </c>
      <c r="D6489">
        <v>4</v>
      </c>
      <c r="E6489">
        <v>0</v>
      </c>
      <c r="F6489">
        <v>0</v>
      </c>
      <c r="H6489" t="s">
        <v>155</v>
      </c>
      <c r="I6489">
        <f t="shared" si="306"/>
        <v>0</v>
      </c>
      <c r="J6489">
        <f t="shared" si="307"/>
        <v>0</v>
      </c>
      <c r="L6489" t="str">
        <f t="shared" si="305"/>
        <v>4455CORNWALL</v>
      </c>
      <c r="M6489" t="s">
        <v>6784</v>
      </c>
    </row>
    <row r="6490" spans="1:13">
      <c r="A6490" t="s">
        <v>7464</v>
      </c>
      <c r="B6490" t="s">
        <v>7470</v>
      </c>
      <c r="C6490" t="s">
        <v>111</v>
      </c>
      <c r="D6490">
        <v>4</v>
      </c>
      <c r="E6490">
        <v>0</v>
      </c>
      <c r="F6490">
        <v>0</v>
      </c>
      <c r="H6490" t="s">
        <v>155</v>
      </c>
      <c r="I6490">
        <f t="shared" si="306"/>
        <v>0</v>
      </c>
      <c r="J6490">
        <f t="shared" si="307"/>
        <v>0</v>
      </c>
      <c r="L6490" t="str">
        <f t="shared" si="305"/>
        <v>4455DARGAL ROAD</v>
      </c>
      <c r="M6490" t="s">
        <v>6784</v>
      </c>
    </row>
    <row r="6491" spans="1:13">
      <c r="A6491" t="s">
        <v>7464</v>
      </c>
      <c r="B6491" t="s">
        <v>7471</v>
      </c>
      <c r="C6491" t="s">
        <v>111</v>
      </c>
      <c r="D6491">
        <v>4</v>
      </c>
      <c r="E6491">
        <v>0</v>
      </c>
      <c r="F6491">
        <v>0</v>
      </c>
      <c r="H6491" t="s">
        <v>155</v>
      </c>
      <c r="I6491">
        <f t="shared" si="306"/>
        <v>0</v>
      </c>
      <c r="J6491">
        <f t="shared" si="307"/>
        <v>0</v>
      </c>
      <c r="L6491" t="str">
        <f t="shared" si="305"/>
        <v>4455EUMAMURRIN</v>
      </c>
      <c r="M6491" t="s">
        <v>6784</v>
      </c>
    </row>
    <row r="6492" spans="1:13">
      <c r="A6492" t="s">
        <v>7464</v>
      </c>
      <c r="B6492" t="s">
        <v>7472</v>
      </c>
      <c r="C6492" t="s">
        <v>111</v>
      </c>
      <c r="D6492">
        <v>4</v>
      </c>
      <c r="E6492">
        <v>0</v>
      </c>
      <c r="F6492">
        <v>0</v>
      </c>
      <c r="H6492" t="s">
        <v>155</v>
      </c>
      <c r="I6492">
        <f t="shared" si="306"/>
        <v>0</v>
      </c>
      <c r="J6492">
        <f t="shared" si="307"/>
        <v>0</v>
      </c>
      <c r="L6492" t="str">
        <f t="shared" si="305"/>
        <v>4455EUTHULLA</v>
      </c>
      <c r="M6492" t="s">
        <v>6784</v>
      </c>
    </row>
    <row r="6493" spans="1:13">
      <c r="A6493" t="s">
        <v>7464</v>
      </c>
      <c r="B6493" t="s">
        <v>7473</v>
      </c>
      <c r="C6493" t="s">
        <v>111</v>
      </c>
      <c r="D6493">
        <v>4</v>
      </c>
      <c r="E6493">
        <v>0</v>
      </c>
      <c r="F6493">
        <v>0</v>
      </c>
      <c r="H6493" t="s">
        <v>155</v>
      </c>
      <c r="I6493">
        <f t="shared" si="306"/>
        <v>0</v>
      </c>
      <c r="J6493">
        <f t="shared" si="307"/>
        <v>0</v>
      </c>
      <c r="L6493" t="str">
        <f t="shared" si="305"/>
        <v>4455GUNNEWIN</v>
      </c>
      <c r="M6493" t="s">
        <v>6784</v>
      </c>
    </row>
    <row r="6494" spans="1:13">
      <c r="A6494" t="s">
        <v>7464</v>
      </c>
      <c r="B6494" t="s">
        <v>7474</v>
      </c>
      <c r="C6494" t="s">
        <v>111</v>
      </c>
      <c r="D6494">
        <v>4</v>
      </c>
      <c r="E6494">
        <v>0</v>
      </c>
      <c r="F6494">
        <v>0</v>
      </c>
      <c r="H6494" t="s">
        <v>155</v>
      </c>
      <c r="I6494">
        <f t="shared" si="306"/>
        <v>0</v>
      </c>
      <c r="J6494">
        <f t="shared" si="307"/>
        <v>0</v>
      </c>
      <c r="L6494" t="str">
        <f t="shared" si="305"/>
        <v>4455HODGSON</v>
      </c>
      <c r="M6494" t="s">
        <v>6784</v>
      </c>
    </row>
    <row r="6495" spans="1:13">
      <c r="A6495" t="s">
        <v>7464</v>
      </c>
      <c r="B6495" t="s">
        <v>7475</v>
      </c>
      <c r="C6495" t="s">
        <v>111</v>
      </c>
      <c r="D6495">
        <v>4</v>
      </c>
      <c r="E6495">
        <v>0</v>
      </c>
      <c r="F6495">
        <v>0</v>
      </c>
      <c r="H6495" t="s">
        <v>155</v>
      </c>
      <c r="I6495">
        <f t="shared" si="306"/>
        <v>0</v>
      </c>
      <c r="J6495">
        <f t="shared" si="307"/>
        <v>0</v>
      </c>
      <c r="L6495" t="str">
        <f t="shared" si="305"/>
        <v>4455MOOGA</v>
      </c>
      <c r="M6495" t="s">
        <v>6784</v>
      </c>
    </row>
    <row r="6496" spans="1:13">
      <c r="A6496" t="s">
        <v>7464</v>
      </c>
      <c r="B6496" t="s">
        <v>7476</v>
      </c>
      <c r="C6496" t="s">
        <v>111</v>
      </c>
      <c r="D6496">
        <v>4</v>
      </c>
      <c r="E6496">
        <v>0</v>
      </c>
      <c r="F6496">
        <v>0</v>
      </c>
      <c r="H6496" t="s">
        <v>155</v>
      </c>
      <c r="I6496">
        <f t="shared" si="306"/>
        <v>0</v>
      </c>
      <c r="J6496">
        <f t="shared" si="307"/>
        <v>0</v>
      </c>
      <c r="L6496" t="str">
        <f t="shared" si="305"/>
        <v>4455MOUNT ABUNDANCE</v>
      </c>
      <c r="M6496" t="s">
        <v>6784</v>
      </c>
    </row>
    <row r="6497" spans="1:13">
      <c r="A6497" t="s">
        <v>7464</v>
      </c>
      <c r="B6497" t="s">
        <v>7477</v>
      </c>
      <c r="C6497" t="s">
        <v>111</v>
      </c>
      <c r="D6497">
        <v>4</v>
      </c>
      <c r="E6497">
        <v>0</v>
      </c>
      <c r="F6497">
        <v>0</v>
      </c>
      <c r="H6497" t="s">
        <v>155</v>
      </c>
      <c r="I6497">
        <f t="shared" si="306"/>
        <v>0</v>
      </c>
      <c r="J6497">
        <f t="shared" si="307"/>
        <v>0</v>
      </c>
      <c r="L6497" t="str">
        <f t="shared" si="305"/>
        <v>4455MOUNT BINDANGO</v>
      </c>
      <c r="M6497" t="s">
        <v>6784</v>
      </c>
    </row>
    <row r="6498" spans="1:13">
      <c r="A6498" t="s">
        <v>7464</v>
      </c>
      <c r="B6498" t="s">
        <v>7478</v>
      </c>
      <c r="C6498" t="s">
        <v>111</v>
      </c>
      <c r="D6498">
        <v>4</v>
      </c>
      <c r="E6498">
        <v>0</v>
      </c>
      <c r="F6498">
        <v>0</v>
      </c>
      <c r="H6498" t="s">
        <v>155</v>
      </c>
      <c r="I6498">
        <f t="shared" si="306"/>
        <v>0</v>
      </c>
      <c r="J6498">
        <f t="shared" si="307"/>
        <v>0</v>
      </c>
      <c r="L6498" t="str">
        <f t="shared" si="305"/>
        <v>4455ORALLO</v>
      </c>
      <c r="M6498" t="s">
        <v>6784</v>
      </c>
    </row>
    <row r="6499" spans="1:13">
      <c r="A6499" t="s">
        <v>7464</v>
      </c>
      <c r="B6499" t="s">
        <v>7479</v>
      </c>
      <c r="C6499" t="s">
        <v>111</v>
      </c>
      <c r="D6499">
        <v>4</v>
      </c>
      <c r="E6499">
        <v>0</v>
      </c>
      <c r="F6499">
        <v>0</v>
      </c>
      <c r="H6499" t="s">
        <v>155</v>
      </c>
      <c r="I6499">
        <f t="shared" si="306"/>
        <v>0</v>
      </c>
      <c r="J6499">
        <f t="shared" si="307"/>
        <v>0</v>
      </c>
      <c r="L6499" t="str">
        <f t="shared" si="305"/>
        <v>4455ORANGE HILL</v>
      </c>
      <c r="M6499" t="s">
        <v>6784</v>
      </c>
    </row>
    <row r="6500" spans="1:13">
      <c r="A6500" t="s">
        <v>7464</v>
      </c>
      <c r="B6500" t="s">
        <v>7480</v>
      </c>
      <c r="C6500" t="s">
        <v>111</v>
      </c>
      <c r="D6500">
        <v>4</v>
      </c>
      <c r="E6500">
        <v>0</v>
      </c>
      <c r="F6500">
        <v>0</v>
      </c>
      <c r="H6500" t="s">
        <v>155</v>
      </c>
      <c r="I6500">
        <f t="shared" si="306"/>
        <v>0</v>
      </c>
      <c r="J6500">
        <f t="shared" si="307"/>
        <v>0</v>
      </c>
      <c r="L6500" t="str">
        <f t="shared" si="305"/>
        <v>4455ROMA</v>
      </c>
      <c r="M6500" t="s">
        <v>6784</v>
      </c>
    </row>
    <row r="6501" spans="1:13">
      <c r="A6501" t="s">
        <v>7464</v>
      </c>
      <c r="B6501" t="s">
        <v>7481</v>
      </c>
      <c r="C6501" t="s">
        <v>111</v>
      </c>
      <c r="D6501">
        <v>4</v>
      </c>
      <c r="E6501">
        <v>0</v>
      </c>
      <c r="F6501">
        <v>0</v>
      </c>
      <c r="H6501" t="s">
        <v>155</v>
      </c>
      <c r="I6501">
        <f t="shared" si="306"/>
        <v>0</v>
      </c>
      <c r="J6501">
        <f t="shared" si="307"/>
        <v>0</v>
      </c>
      <c r="L6501" t="str">
        <f t="shared" si="305"/>
        <v>4455TINGUN</v>
      </c>
      <c r="M6501" t="s">
        <v>6784</v>
      </c>
    </row>
    <row r="6502" spans="1:13">
      <c r="A6502" t="s">
        <v>7464</v>
      </c>
      <c r="B6502" t="s">
        <v>7482</v>
      </c>
      <c r="C6502" t="s">
        <v>111</v>
      </c>
      <c r="D6502">
        <v>4</v>
      </c>
      <c r="E6502">
        <v>0</v>
      </c>
      <c r="F6502">
        <v>0</v>
      </c>
      <c r="H6502" t="s">
        <v>155</v>
      </c>
      <c r="I6502">
        <f t="shared" si="306"/>
        <v>0</v>
      </c>
      <c r="J6502">
        <f t="shared" si="307"/>
        <v>0</v>
      </c>
      <c r="L6502" t="str">
        <f t="shared" si="305"/>
        <v>4455WYCOMBE</v>
      </c>
      <c r="M6502" t="s">
        <v>6784</v>
      </c>
    </row>
    <row r="6503" spans="1:13">
      <c r="A6503" t="s">
        <v>7483</v>
      </c>
      <c r="B6503" t="s">
        <v>7484</v>
      </c>
      <c r="C6503" t="s">
        <v>111</v>
      </c>
      <c r="D6503">
        <v>4</v>
      </c>
      <c r="E6503">
        <v>0</v>
      </c>
      <c r="F6503">
        <v>0</v>
      </c>
      <c r="H6503" t="s">
        <v>155</v>
      </c>
      <c r="I6503">
        <f t="shared" si="306"/>
        <v>0</v>
      </c>
      <c r="J6503">
        <f t="shared" si="307"/>
        <v>0</v>
      </c>
      <c r="L6503" t="str">
        <f t="shared" si="305"/>
        <v>4454BAFFLE WEST</v>
      </c>
      <c r="M6503" t="s">
        <v>6784</v>
      </c>
    </row>
    <row r="6504" spans="1:13">
      <c r="A6504" t="s">
        <v>7483</v>
      </c>
      <c r="B6504" t="s">
        <v>7485</v>
      </c>
      <c r="C6504" t="s">
        <v>111</v>
      </c>
      <c r="D6504">
        <v>4</v>
      </c>
      <c r="E6504">
        <v>0</v>
      </c>
      <c r="F6504">
        <v>0</v>
      </c>
      <c r="H6504" t="s">
        <v>155</v>
      </c>
      <c r="I6504">
        <f t="shared" si="306"/>
        <v>0</v>
      </c>
      <c r="J6504">
        <f t="shared" si="307"/>
        <v>0</v>
      </c>
      <c r="L6504" t="str">
        <f t="shared" si="305"/>
        <v>4454BEILBA</v>
      </c>
      <c r="M6504" t="s">
        <v>6784</v>
      </c>
    </row>
    <row r="6505" spans="1:13">
      <c r="A6505" t="s">
        <v>7483</v>
      </c>
      <c r="B6505" t="s">
        <v>3273</v>
      </c>
      <c r="C6505" t="s">
        <v>111</v>
      </c>
      <c r="D6505">
        <v>4</v>
      </c>
      <c r="E6505">
        <v>0</v>
      </c>
      <c r="F6505">
        <v>0</v>
      </c>
      <c r="H6505" t="s">
        <v>155</v>
      </c>
      <c r="I6505">
        <f t="shared" si="306"/>
        <v>0</v>
      </c>
      <c r="J6505">
        <f t="shared" si="307"/>
        <v>0</v>
      </c>
      <c r="L6505" t="str">
        <f t="shared" si="305"/>
        <v>4454DURHAM DOWNS</v>
      </c>
      <c r="M6505" t="s">
        <v>6784</v>
      </c>
    </row>
    <row r="6506" spans="1:13">
      <c r="A6506" t="s">
        <v>7483</v>
      </c>
      <c r="B6506" t="s">
        <v>7486</v>
      </c>
      <c r="C6506" t="s">
        <v>111</v>
      </c>
      <c r="D6506">
        <v>4</v>
      </c>
      <c r="E6506">
        <v>0</v>
      </c>
      <c r="F6506">
        <v>0</v>
      </c>
      <c r="H6506" t="s">
        <v>155</v>
      </c>
      <c r="I6506">
        <f t="shared" si="306"/>
        <v>0</v>
      </c>
      <c r="J6506">
        <f t="shared" si="307"/>
        <v>0</v>
      </c>
      <c r="L6506" t="str">
        <f t="shared" si="305"/>
        <v>4454HIGHLAND PLAINS</v>
      </c>
      <c r="M6506" t="s">
        <v>6784</v>
      </c>
    </row>
    <row r="6507" spans="1:13">
      <c r="A6507" t="s">
        <v>7483</v>
      </c>
      <c r="B6507" t="s">
        <v>7487</v>
      </c>
      <c r="C6507" t="s">
        <v>111</v>
      </c>
      <c r="D6507">
        <v>4</v>
      </c>
      <c r="E6507">
        <v>0</v>
      </c>
      <c r="F6507">
        <v>0</v>
      </c>
      <c r="H6507" t="s">
        <v>155</v>
      </c>
      <c r="I6507">
        <f t="shared" si="306"/>
        <v>0</v>
      </c>
      <c r="J6507">
        <f t="shared" si="307"/>
        <v>0</v>
      </c>
      <c r="L6507" t="str">
        <f t="shared" si="305"/>
        <v>4454HUTTON CREEK</v>
      </c>
      <c r="M6507" t="s">
        <v>6784</v>
      </c>
    </row>
    <row r="6508" spans="1:13">
      <c r="A6508" t="s">
        <v>7483</v>
      </c>
      <c r="B6508" t="s">
        <v>7488</v>
      </c>
      <c r="C6508" t="s">
        <v>111</v>
      </c>
      <c r="D6508">
        <v>4</v>
      </c>
      <c r="E6508">
        <v>0</v>
      </c>
      <c r="F6508">
        <v>0</v>
      </c>
      <c r="H6508" t="s">
        <v>155</v>
      </c>
      <c r="I6508">
        <f t="shared" si="306"/>
        <v>0</v>
      </c>
      <c r="J6508">
        <f t="shared" si="307"/>
        <v>0</v>
      </c>
      <c r="L6508" t="str">
        <f t="shared" si="305"/>
        <v>4454INJUNE</v>
      </c>
      <c r="M6508" t="s">
        <v>6784</v>
      </c>
    </row>
    <row r="6509" spans="1:13">
      <c r="A6509" t="s">
        <v>7483</v>
      </c>
      <c r="B6509" t="s">
        <v>7489</v>
      </c>
      <c r="C6509" t="s">
        <v>111</v>
      </c>
      <c r="D6509">
        <v>4</v>
      </c>
      <c r="E6509">
        <v>0</v>
      </c>
      <c r="F6509">
        <v>0</v>
      </c>
      <c r="H6509" t="s">
        <v>155</v>
      </c>
      <c r="I6509">
        <f t="shared" si="306"/>
        <v>0</v>
      </c>
      <c r="J6509">
        <f t="shared" si="307"/>
        <v>0</v>
      </c>
      <c r="L6509" t="str">
        <f t="shared" si="305"/>
        <v>4454MOUNT HUTTON</v>
      </c>
      <c r="M6509" t="s">
        <v>6784</v>
      </c>
    </row>
    <row r="6510" spans="1:13">
      <c r="A6510" t="s">
        <v>7483</v>
      </c>
      <c r="B6510" t="s">
        <v>7490</v>
      </c>
      <c r="C6510" t="s">
        <v>111</v>
      </c>
      <c r="D6510">
        <v>4</v>
      </c>
      <c r="E6510">
        <v>0</v>
      </c>
      <c r="F6510">
        <v>0</v>
      </c>
      <c r="H6510" t="s">
        <v>155</v>
      </c>
      <c r="I6510">
        <f t="shared" si="306"/>
        <v>0</v>
      </c>
      <c r="J6510">
        <f t="shared" si="307"/>
        <v>0</v>
      </c>
      <c r="L6510" t="str">
        <f t="shared" si="305"/>
        <v>4454PONY HILLS</v>
      </c>
      <c r="M6510" t="s">
        <v>6784</v>
      </c>
    </row>
    <row r="6511" spans="1:13">
      <c r="A6511" t="s">
        <v>7483</v>
      </c>
      <c r="B6511" t="s">
        <v>7491</v>
      </c>
      <c r="C6511" t="s">
        <v>111</v>
      </c>
      <c r="D6511">
        <v>4</v>
      </c>
      <c r="E6511">
        <v>0</v>
      </c>
      <c r="F6511">
        <v>0</v>
      </c>
      <c r="H6511" t="s">
        <v>155</v>
      </c>
      <c r="I6511">
        <f t="shared" si="306"/>
        <v>0</v>
      </c>
      <c r="J6511">
        <f t="shared" si="307"/>
        <v>0</v>
      </c>
      <c r="L6511" t="str">
        <f t="shared" si="305"/>
        <v>4454SIMMIE</v>
      </c>
      <c r="M6511" t="s">
        <v>6784</v>
      </c>
    </row>
    <row r="6512" spans="1:13">
      <c r="A6512" t="s">
        <v>7483</v>
      </c>
      <c r="B6512" t="s">
        <v>7492</v>
      </c>
      <c r="C6512" t="s">
        <v>111</v>
      </c>
      <c r="D6512">
        <v>4</v>
      </c>
      <c r="E6512">
        <v>0</v>
      </c>
      <c r="F6512">
        <v>0</v>
      </c>
      <c r="H6512" t="s">
        <v>155</v>
      </c>
      <c r="I6512">
        <f t="shared" si="306"/>
        <v>0</v>
      </c>
      <c r="J6512">
        <f t="shared" si="307"/>
        <v>0</v>
      </c>
      <c r="L6512" t="str">
        <f t="shared" si="305"/>
        <v>4454UPPER DAWSON</v>
      </c>
      <c r="M6512" t="s">
        <v>6784</v>
      </c>
    </row>
    <row r="6513" spans="1:13">
      <c r="A6513" t="s">
        <v>7483</v>
      </c>
      <c r="B6513" t="s">
        <v>7493</v>
      </c>
      <c r="C6513" t="s">
        <v>111</v>
      </c>
      <c r="D6513">
        <v>4</v>
      </c>
      <c r="E6513">
        <v>0</v>
      </c>
      <c r="F6513">
        <v>0</v>
      </c>
      <c r="H6513" t="s">
        <v>155</v>
      </c>
      <c r="I6513">
        <f t="shared" si="306"/>
        <v>0</v>
      </c>
      <c r="J6513">
        <f t="shared" si="307"/>
        <v>0</v>
      </c>
      <c r="L6513" t="str">
        <f t="shared" si="305"/>
        <v>4454WESTGROVE</v>
      </c>
      <c r="M6513" t="s">
        <v>6784</v>
      </c>
    </row>
    <row r="6514" spans="1:13">
      <c r="A6514" t="s">
        <v>7494</v>
      </c>
      <c r="B6514" t="s">
        <v>7495</v>
      </c>
      <c r="C6514" t="s">
        <v>111</v>
      </c>
      <c r="D6514">
        <v>4</v>
      </c>
      <c r="E6514">
        <v>0</v>
      </c>
      <c r="F6514">
        <v>0</v>
      </c>
      <c r="H6514" t="s">
        <v>155</v>
      </c>
      <c r="I6514">
        <f t="shared" si="306"/>
        <v>0</v>
      </c>
      <c r="J6514">
        <f t="shared" si="307"/>
        <v>0</v>
      </c>
      <c r="L6514" t="str">
        <f t="shared" si="305"/>
        <v>4428PICKANJINNIE</v>
      </c>
      <c r="M6514" t="s">
        <v>6784</v>
      </c>
    </row>
    <row r="6515" spans="1:13">
      <c r="A6515" t="s">
        <v>7494</v>
      </c>
      <c r="B6515" t="s">
        <v>7496</v>
      </c>
      <c r="C6515" t="s">
        <v>111</v>
      </c>
      <c r="D6515">
        <v>4</v>
      </c>
      <c r="E6515">
        <v>0</v>
      </c>
      <c r="F6515">
        <v>0</v>
      </c>
      <c r="H6515" t="s">
        <v>155</v>
      </c>
      <c r="I6515">
        <f t="shared" si="306"/>
        <v>0</v>
      </c>
      <c r="J6515">
        <f t="shared" si="307"/>
        <v>0</v>
      </c>
      <c r="L6515" t="str">
        <f t="shared" si="305"/>
        <v>4428WALLUMBILLA</v>
      </c>
      <c r="M6515" t="s">
        <v>6784</v>
      </c>
    </row>
    <row r="6516" spans="1:13">
      <c r="A6516" t="s">
        <v>7494</v>
      </c>
      <c r="B6516" t="s">
        <v>7497</v>
      </c>
      <c r="C6516" t="s">
        <v>111</v>
      </c>
      <c r="D6516">
        <v>4</v>
      </c>
      <c r="E6516">
        <v>0</v>
      </c>
      <c r="F6516">
        <v>0</v>
      </c>
      <c r="H6516" t="s">
        <v>155</v>
      </c>
      <c r="I6516">
        <f t="shared" si="306"/>
        <v>0</v>
      </c>
      <c r="J6516">
        <f t="shared" si="307"/>
        <v>0</v>
      </c>
      <c r="L6516" t="str">
        <f t="shared" si="305"/>
        <v>4428WALLUMBILLA NORTH</v>
      </c>
      <c r="M6516" t="s">
        <v>6784</v>
      </c>
    </row>
    <row r="6517" spans="1:13">
      <c r="A6517" t="s">
        <v>7494</v>
      </c>
      <c r="B6517" t="s">
        <v>7498</v>
      </c>
      <c r="C6517" t="s">
        <v>111</v>
      </c>
      <c r="D6517">
        <v>4</v>
      </c>
      <c r="E6517">
        <v>0</v>
      </c>
      <c r="F6517">
        <v>0</v>
      </c>
      <c r="H6517" t="s">
        <v>155</v>
      </c>
      <c r="I6517">
        <f t="shared" si="306"/>
        <v>0</v>
      </c>
      <c r="J6517">
        <f t="shared" si="307"/>
        <v>0</v>
      </c>
      <c r="L6517" t="str">
        <f t="shared" si="305"/>
        <v>4428WALLUMBILLA SOUTH</v>
      </c>
      <c r="M6517" t="s">
        <v>6784</v>
      </c>
    </row>
    <row r="6518" spans="1:13">
      <c r="A6518" t="s">
        <v>7499</v>
      </c>
      <c r="B6518" t="s">
        <v>7500</v>
      </c>
      <c r="C6518" t="s">
        <v>111</v>
      </c>
      <c r="D6518">
        <v>4</v>
      </c>
      <c r="E6518">
        <v>0</v>
      </c>
      <c r="F6518">
        <v>0</v>
      </c>
      <c r="H6518" t="s">
        <v>155</v>
      </c>
      <c r="I6518">
        <f t="shared" si="306"/>
        <v>0</v>
      </c>
      <c r="J6518">
        <f t="shared" si="307"/>
        <v>0</v>
      </c>
      <c r="L6518" t="str">
        <f t="shared" si="305"/>
        <v>4427CLIFFORD</v>
      </c>
      <c r="M6518" t="s">
        <v>6784</v>
      </c>
    </row>
    <row r="6519" spans="1:13">
      <c r="A6519" t="s">
        <v>7499</v>
      </c>
      <c r="B6519" t="s">
        <v>7501</v>
      </c>
      <c r="C6519" t="s">
        <v>111</v>
      </c>
      <c r="D6519">
        <v>4</v>
      </c>
      <c r="E6519">
        <v>0</v>
      </c>
      <c r="F6519">
        <v>0</v>
      </c>
      <c r="H6519" t="s">
        <v>155</v>
      </c>
      <c r="I6519">
        <f t="shared" si="306"/>
        <v>0</v>
      </c>
      <c r="J6519">
        <f t="shared" si="307"/>
        <v>0</v>
      </c>
      <c r="L6519" t="str">
        <f t="shared" si="305"/>
        <v>4427YULEBA</v>
      </c>
      <c r="M6519" t="s">
        <v>6784</v>
      </c>
    </row>
    <row r="6520" spans="1:13">
      <c r="A6520" t="s">
        <v>7499</v>
      </c>
      <c r="B6520" t="s">
        <v>7502</v>
      </c>
      <c r="C6520" t="s">
        <v>111</v>
      </c>
      <c r="D6520">
        <v>4</v>
      </c>
      <c r="E6520">
        <v>0</v>
      </c>
      <c r="F6520">
        <v>0</v>
      </c>
      <c r="H6520" t="s">
        <v>155</v>
      </c>
      <c r="I6520">
        <f t="shared" si="306"/>
        <v>0</v>
      </c>
      <c r="J6520">
        <f t="shared" si="307"/>
        <v>0</v>
      </c>
      <c r="L6520" t="str">
        <f t="shared" si="305"/>
        <v>4427YULEBA NORTH</v>
      </c>
      <c r="M6520" t="s">
        <v>6784</v>
      </c>
    </row>
    <row r="6521" spans="1:13">
      <c r="A6521" t="s">
        <v>7499</v>
      </c>
      <c r="B6521" t="s">
        <v>7503</v>
      </c>
      <c r="C6521" t="s">
        <v>111</v>
      </c>
      <c r="D6521">
        <v>4</v>
      </c>
      <c r="E6521">
        <v>0</v>
      </c>
      <c r="F6521">
        <v>0</v>
      </c>
      <c r="H6521" t="s">
        <v>155</v>
      </c>
      <c r="I6521">
        <f t="shared" si="306"/>
        <v>0</v>
      </c>
      <c r="J6521">
        <f t="shared" si="307"/>
        <v>0</v>
      </c>
      <c r="L6521" t="str">
        <f t="shared" si="305"/>
        <v>4427YULEBA SOUTH</v>
      </c>
      <c r="M6521" t="s">
        <v>6784</v>
      </c>
    </row>
    <row r="6522" spans="1:13">
      <c r="A6522" t="s">
        <v>7504</v>
      </c>
      <c r="B6522" t="s">
        <v>7505</v>
      </c>
      <c r="C6522" t="s">
        <v>111</v>
      </c>
      <c r="D6522">
        <v>4</v>
      </c>
      <c r="E6522">
        <v>0</v>
      </c>
      <c r="F6522">
        <v>0</v>
      </c>
      <c r="H6522" t="s">
        <v>155</v>
      </c>
      <c r="I6522">
        <f t="shared" si="306"/>
        <v>0</v>
      </c>
      <c r="J6522">
        <f t="shared" si="307"/>
        <v>0</v>
      </c>
      <c r="L6522" t="str">
        <f t="shared" si="305"/>
        <v>4426JACKSON</v>
      </c>
      <c r="M6522" t="s">
        <v>6784</v>
      </c>
    </row>
    <row r="6523" spans="1:13">
      <c r="A6523" t="s">
        <v>7504</v>
      </c>
      <c r="B6523" t="s">
        <v>7506</v>
      </c>
      <c r="C6523" t="s">
        <v>111</v>
      </c>
      <c r="D6523">
        <v>4</v>
      </c>
      <c r="E6523">
        <v>0</v>
      </c>
      <c r="F6523">
        <v>0</v>
      </c>
      <c r="H6523" t="s">
        <v>155</v>
      </c>
      <c r="I6523">
        <f t="shared" si="306"/>
        <v>0</v>
      </c>
      <c r="J6523">
        <f t="shared" si="307"/>
        <v>0</v>
      </c>
      <c r="L6523" t="str">
        <f t="shared" si="305"/>
        <v>4426JACKSON NORTH</v>
      </c>
      <c r="M6523" t="s">
        <v>6784</v>
      </c>
    </row>
    <row r="6524" spans="1:13">
      <c r="A6524" t="s">
        <v>7504</v>
      </c>
      <c r="B6524" t="s">
        <v>7507</v>
      </c>
      <c r="C6524" t="s">
        <v>111</v>
      </c>
      <c r="D6524">
        <v>4</v>
      </c>
      <c r="E6524">
        <v>0</v>
      </c>
      <c r="F6524">
        <v>0</v>
      </c>
      <c r="H6524" t="s">
        <v>155</v>
      </c>
      <c r="I6524">
        <f t="shared" si="306"/>
        <v>0</v>
      </c>
      <c r="J6524">
        <f t="shared" si="307"/>
        <v>0</v>
      </c>
      <c r="L6524" t="str">
        <f t="shared" si="305"/>
        <v>4426JACKSON SOUTH</v>
      </c>
      <c r="M6524" t="s">
        <v>6784</v>
      </c>
    </row>
    <row r="6525" spans="1:13">
      <c r="A6525" t="s">
        <v>7508</v>
      </c>
      <c r="B6525" t="s">
        <v>7509</v>
      </c>
      <c r="C6525" t="s">
        <v>111</v>
      </c>
      <c r="D6525">
        <v>4</v>
      </c>
      <c r="E6525">
        <v>0</v>
      </c>
      <c r="F6525">
        <v>0</v>
      </c>
      <c r="H6525" t="s">
        <v>155</v>
      </c>
      <c r="I6525">
        <f t="shared" si="306"/>
        <v>0</v>
      </c>
      <c r="J6525">
        <f t="shared" si="307"/>
        <v>0</v>
      </c>
      <c r="L6525" t="str">
        <f t="shared" si="305"/>
        <v>4425BOGANDILLA</v>
      </c>
      <c r="M6525" t="s">
        <v>6784</v>
      </c>
    </row>
    <row r="6526" spans="1:13">
      <c r="A6526" t="s">
        <v>7508</v>
      </c>
      <c r="B6526" t="s">
        <v>7510</v>
      </c>
      <c r="C6526" t="s">
        <v>111</v>
      </c>
      <c r="D6526">
        <v>4</v>
      </c>
      <c r="E6526">
        <v>0</v>
      </c>
      <c r="F6526">
        <v>0</v>
      </c>
      <c r="H6526" t="s">
        <v>155</v>
      </c>
      <c r="I6526">
        <f t="shared" si="306"/>
        <v>0</v>
      </c>
      <c r="J6526">
        <f t="shared" si="307"/>
        <v>0</v>
      </c>
      <c r="L6526" t="str">
        <f t="shared" si="305"/>
        <v>4425DULACCA</v>
      </c>
      <c r="M6526" t="s">
        <v>6784</v>
      </c>
    </row>
    <row r="6527" spans="1:13">
      <c r="A6527" t="s">
        <v>7511</v>
      </c>
      <c r="B6527" t="s">
        <v>7512</v>
      </c>
      <c r="C6527" t="s">
        <v>111</v>
      </c>
      <c r="D6527">
        <v>4</v>
      </c>
      <c r="E6527">
        <v>0</v>
      </c>
      <c r="F6527">
        <v>0</v>
      </c>
      <c r="H6527" t="s">
        <v>155</v>
      </c>
      <c r="I6527">
        <f t="shared" si="306"/>
        <v>0</v>
      </c>
      <c r="J6527">
        <f t="shared" si="307"/>
        <v>0</v>
      </c>
      <c r="L6527" t="str">
        <f t="shared" si="305"/>
        <v>4424DRILLHAM</v>
      </c>
      <c r="M6527" t="s">
        <v>6784</v>
      </c>
    </row>
    <row r="6528" spans="1:13">
      <c r="A6528" t="s">
        <v>7511</v>
      </c>
      <c r="B6528" t="s">
        <v>7513</v>
      </c>
      <c r="C6528" t="s">
        <v>111</v>
      </c>
      <c r="D6528">
        <v>4</v>
      </c>
      <c r="E6528">
        <v>0</v>
      </c>
      <c r="F6528">
        <v>0</v>
      </c>
      <c r="H6528" t="s">
        <v>155</v>
      </c>
      <c r="I6528">
        <f t="shared" si="306"/>
        <v>0</v>
      </c>
      <c r="J6528">
        <f t="shared" si="307"/>
        <v>0</v>
      </c>
      <c r="L6528" t="str">
        <f t="shared" si="305"/>
        <v>4424DRILLHAM SOUTH</v>
      </c>
      <c r="M6528" t="s">
        <v>6784</v>
      </c>
    </row>
    <row r="6529" spans="1:13">
      <c r="A6529" t="s">
        <v>7511</v>
      </c>
      <c r="B6529" t="s">
        <v>7514</v>
      </c>
      <c r="C6529" t="s">
        <v>111</v>
      </c>
      <c r="D6529">
        <v>4</v>
      </c>
      <c r="E6529">
        <v>0</v>
      </c>
      <c r="F6529">
        <v>0</v>
      </c>
      <c r="H6529" t="s">
        <v>155</v>
      </c>
      <c r="I6529">
        <f t="shared" si="306"/>
        <v>0</v>
      </c>
      <c r="J6529">
        <f t="shared" si="307"/>
        <v>0</v>
      </c>
      <c r="L6529" t="str">
        <f t="shared" si="305"/>
        <v>4424GLENAUBYN</v>
      </c>
      <c r="M6529" t="s">
        <v>6784</v>
      </c>
    </row>
    <row r="6530" spans="1:13">
      <c r="A6530" t="s">
        <v>7515</v>
      </c>
      <c r="B6530" t="s">
        <v>7516</v>
      </c>
      <c r="C6530" t="s">
        <v>111</v>
      </c>
      <c r="D6530">
        <v>4</v>
      </c>
      <c r="E6530">
        <v>0</v>
      </c>
      <c r="F6530">
        <v>0</v>
      </c>
      <c r="H6530" t="s">
        <v>103</v>
      </c>
      <c r="I6530">
        <f t="shared" si="306"/>
        <v>0</v>
      </c>
      <c r="J6530">
        <f t="shared" si="307"/>
        <v>0</v>
      </c>
      <c r="L6530" t="str">
        <f t="shared" ref="L6530:L6593" si="308">CONCATENATE(A6530,B6530)</f>
        <v>4423GLENMORGAN</v>
      </c>
      <c r="M6530" t="s">
        <v>6784</v>
      </c>
    </row>
    <row r="6531" spans="1:13">
      <c r="A6531" t="s">
        <v>7515</v>
      </c>
      <c r="B6531" t="s">
        <v>7517</v>
      </c>
      <c r="C6531" t="s">
        <v>111</v>
      </c>
      <c r="D6531">
        <v>4</v>
      </c>
      <c r="E6531">
        <v>0</v>
      </c>
      <c r="F6531">
        <v>0</v>
      </c>
      <c r="H6531" t="s">
        <v>103</v>
      </c>
      <c r="I6531">
        <f t="shared" si="306"/>
        <v>0</v>
      </c>
      <c r="J6531">
        <f t="shared" si="307"/>
        <v>0</v>
      </c>
      <c r="L6531" t="str">
        <f t="shared" si="308"/>
        <v>4423TEELBA</v>
      </c>
      <c r="M6531" t="s">
        <v>6784</v>
      </c>
    </row>
    <row r="6532" spans="1:13">
      <c r="A6532" t="s">
        <v>7518</v>
      </c>
      <c r="B6532" t="s">
        <v>7519</v>
      </c>
      <c r="C6532" t="s">
        <v>111</v>
      </c>
      <c r="D6532">
        <v>4</v>
      </c>
      <c r="E6532">
        <v>0</v>
      </c>
      <c r="F6532">
        <v>0</v>
      </c>
      <c r="H6532" t="s">
        <v>103</v>
      </c>
      <c r="I6532">
        <f t="shared" si="306"/>
        <v>0</v>
      </c>
      <c r="J6532">
        <f t="shared" si="307"/>
        <v>0</v>
      </c>
      <c r="L6532" t="str">
        <f t="shared" si="308"/>
        <v>4422COOMRITH</v>
      </c>
      <c r="M6532" t="s">
        <v>6784</v>
      </c>
    </row>
    <row r="6533" spans="1:13">
      <c r="A6533" t="s">
        <v>7518</v>
      </c>
      <c r="B6533" t="s">
        <v>7520</v>
      </c>
      <c r="C6533" t="s">
        <v>111</v>
      </c>
      <c r="D6533">
        <v>4</v>
      </c>
      <c r="E6533">
        <v>0</v>
      </c>
      <c r="F6533">
        <v>0</v>
      </c>
      <c r="H6533" t="s">
        <v>103</v>
      </c>
      <c r="I6533">
        <f t="shared" si="306"/>
        <v>0</v>
      </c>
      <c r="J6533">
        <f t="shared" si="307"/>
        <v>0</v>
      </c>
      <c r="L6533" t="str">
        <f t="shared" si="308"/>
        <v>4422FLINTON</v>
      </c>
      <c r="M6533" t="s">
        <v>6784</v>
      </c>
    </row>
    <row r="6534" spans="1:13">
      <c r="A6534" t="s">
        <v>7518</v>
      </c>
      <c r="B6534" t="s">
        <v>7521</v>
      </c>
      <c r="C6534" t="s">
        <v>111</v>
      </c>
      <c r="D6534">
        <v>4</v>
      </c>
      <c r="E6534">
        <v>0</v>
      </c>
      <c r="F6534">
        <v>0</v>
      </c>
      <c r="H6534" t="s">
        <v>103</v>
      </c>
      <c r="I6534">
        <f t="shared" si="306"/>
        <v>0</v>
      </c>
      <c r="J6534">
        <f t="shared" si="307"/>
        <v>0</v>
      </c>
      <c r="L6534" t="str">
        <f t="shared" si="308"/>
        <v>4422INGLESTONE</v>
      </c>
      <c r="M6534" t="s">
        <v>6784</v>
      </c>
    </row>
    <row r="6535" spans="1:13">
      <c r="A6535" t="s">
        <v>7518</v>
      </c>
      <c r="B6535" t="s">
        <v>7522</v>
      </c>
      <c r="C6535" t="s">
        <v>111</v>
      </c>
      <c r="D6535">
        <v>4</v>
      </c>
      <c r="E6535">
        <v>0</v>
      </c>
      <c r="F6535">
        <v>0</v>
      </c>
      <c r="H6535" t="s">
        <v>103</v>
      </c>
      <c r="I6535">
        <f t="shared" si="306"/>
        <v>0</v>
      </c>
      <c r="J6535">
        <f t="shared" si="307"/>
        <v>0</v>
      </c>
      <c r="L6535" t="str">
        <f t="shared" si="308"/>
        <v>4422MEANDARRA</v>
      </c>
      <c r="M6535" t="s">
        <v>6784</v>
      </c>
    </row>
    <row r="6536" spans="1:13">
      <c r="A6536" t="s">
        <v>7518</v>
      </c>
      <c r="B6536" t="s">
        <v>7523</v>
      </c>
      <c r="C6536" t="s">
        <v>111</v>
      </c>
      <c r="D6536">
        <v>4</v>
      </c>
      <c r="E6536">
        <v>0</v>
      </c>
      <c r="F6536">
        <v>0</v>
      </c>
      <c r="H6536" t="s">
        <v>103</v>
      </c>
      <c r="I6536">
        <f t="shared" si="306"/>
        <v>0</v>
      </c>
      <c r="J6536">
        <f t="shared" si="307"/>
        <v>0</v>
      </c>
      <c r="L6536" t="str">
        <f t="shared" si="308"/>
        <v>4422WESTMAR</v>
      </c>
      <c r="M6536" t="s">
        <v>6784</v>
      </c>
    </row>
    <row r="6537" spans="1:13">
      <c r="A6537" t="s">
        <v>7524</v>
      </c>
      <c r="B6537" t="s">
        <v>7525</v>
      </c>
      <c r="C6537" t="s">
        <v>111</v>
      </c>
      <c r="D6537">
        <v>4</v>
      </c>
      <c r="E6537">
        <v>0</v>
      </c>
      <c r="F6537">
        <v>0</v>
      </c>
      <c r="H6537" t="s">
        <v>155</v>
      </c>
      <c r="I6537">
        <f t="shared" ref="I6537:I6600" si="309">IF(ISERROR(VLOOKUP(A6537,SelPostCode,1,FALSE)),0,1)</f>
        <v>0</v>
      </c>
      <c r="J6537">
        <f t="shared" ref="J6537:J6600" si="310">IF(I6537=0,0,IF(ISERROR(VLOOKUP(B6537,SelSuburb,1,FALSE)),0,1))</f>
        <v>0</v>
      </c>
      <c r="L6537" t="str">
        <f t="shared" si="308"/>
        <v>4421GORANBA</v>
      </c>
      <c r="M6537" t="s">
        <v>6784</v>
      </c>
    </row>
    <row r="6538" spans="1:13">
      <c r="A6538" t="s">
        <v>7524</v>
      </c>
      <c r="B6538" t="s">
        <v>7526</v>
      </c>
      <c r="C6538" t="s">
        <v>111</v>
      </c>
      <c r="D6538">
        <v>4</v>
      </c>
      <c r="E6538">
        <v>0</v>
      </c>
      <c r="F6538">
        <v>0</v>
      </c>
      <c r="H6538" t="s">
        <v>155</v>
      </c>
      <c r="I6538">
        <f t="shared" si="309"/>
        <v>0</v>
      </c>
      <c r="J6538">
        <f t="shared" si="310"/>
        <v>0</v>
      </c>
      <c r="L6538" t="str">
        <f t="shared" si="308"/>
        <v>4421TARA</v>
      </c>
      <c r="M6538" t="s">
        <v>6784</v>
      </c>
    </row>
    <row r="6539" spans="1:13">
      <c r="A6539" t="s">
        <v>7527</v>
      </c>
      <c r="B6539" t="s">
        <v>7528</v>
      </c>
      <c r="C6539" t="s">
        <v>111</v>
      </c>
      <c r="D6539">
        <v>4</v>
      </c>
      <c r="E6539">
        <v>0</v>
      </c>
      <c r="F6539">
        <v>0</v>
      </c>
      <c r="H6539" t="s">
        <v>155</v>
      </c>
      <c r="I6539">
        <f t="shared" si="309"/>
        <v>0</v>
      </c>
      <c r="J6539">
        <f t="shared" si="310"/>
        <v>0</v>
      </c>
      <c r="L6539" t="str">
        <f t="shared" si="308"/>
        <v>4420BROADMERE</v>
      </c>
      <c r="M6539" t="s">
        <v>6784</v>
      </c>
    </row>
    <row r="6540" spans="1:13">
      <c r="A6540" t="s">
        <v>7527</v>
      </c>
      <c r="B6540" t="s">
        <v>7529</v>
      </c>
      <c r="C6540" t="s">
        <v>111</v>
      </c>
      <c r="D6540">
        <v>4</v>
      </c>
      <c r="E6540">
        <v>0</v>
      </c>
      <c r="F6540">
        <v>0</v>
      </c>
      <c r="H6540" t="s">
        <v>155</v>
      </c>
      <c r="I6540">
        <f t="shared" si="309"/>
        <v>0</v>
      </c>
      <c r="J6540">
        <f t="shared" si="310"/>
        <v>0</v>
      </c>
      <c r="L6540" t="str">
        <f t="shared" si="308"/>
        <v>4420COORADA</v>
      </c>
      <c r="M6540" t="s">
        <v>6784</v>
      </c>
    </row>
    <row r="6541" spans="1:13">
      <c r="A6541" t="s">
        <v>7527</v>
      </c>
      <c r="B6541" t="s">
        <v>7530</v>
      </c>
      <c r="C6541" t="s">
        <v>111</v>
      </c>
      <c r="D6541">
        <v>4</v>
      </c>
      <c r="E6541">
        <v>0</v>
      </c>
      <c r="F6541">
        <v>0</v>
      </c>
      <c r="H6541" t="s">
        <v>155</v>
      </c>
      <c r="I6541">
        <f t="shared" si="309"/>
        <v>0</v>
      </c>
      <c r="J6541">
        <f t="shared" si="310"/>
        <v>0</v>
      </c>
      <c r="L6541" t="str">
        <f t="shared" si="308"/>
        <v>4420GHINGHINDA</v>
      </c>
      <c r="M6541" t="s">
        <v>6784</v>
      </c>
    </row>
    <row r="6542" spans="1:13">
      <c r="A6542" t="s">
        <v>7527</v>
      </c>
      <c r="B6542" t="s">
        <v>7531</v>
      </c>
      <c r="C6542" t="s">
        <v>111</v>
      </c>
      <c r="D6542">
        <v>4</v>
      </c>
      <c r="E6542">
        <v>0</v>
      </c>
      <c r="F6542">
        <v>0</v>
      </c>
      <c r="H6542" t="s">
        <v>155</v>
      </c>
      <c r="I6542">
        <f t="shared" si="309"/>
        <v>0</v>
      </c>
      <c r="J6542">
        <f t="shared" si="310"/>
        <v>0</v>
      </c>
      <c r="L6542" t="str">
        <f t="shared" si="308"/>
        <v>4420GLENHAUGHTON</v>
      </c>
      <c r="M6542" t="s">
        <v>6784</v>
      </c>
    </row>
    <row r="6543" spans="1:13">
      <c r="A6543" t="s">
        <v>7527</v>
      </c>
      <c r="B6543" t="s">
        <v>7532</v>
      </c>
      <c r="C6543" t="s">
        <v>111</v>
      </c>
      <c r="D6543">
        <v>4</v>
      </c>
      <c r="E6543">
        <v>0</v>
      </c>
      <c r="F6543">
        <v>0</v>
      </c>
      <c r="H6543" t="s">
        <v>155</v>
      </c>
      <c r="I6543">
        <f t="shared" si="309"/>
        <v>0</v>
      </c>
      <c r="J6543">
        <f t="shared" si="310"/>
        <v>0</v>
      </c>
      <c r="L6543" t="str">
        <f t="shared" si="308"/>
        <v>4420GWAMBEGWINE</v>
      </c>
      <c r="M6543" t="s">
        <v>6784</v>
      </c>
    </row>
    <row r="6544" spans="1:13">
      <c r="A6544" t="s">
        <v>7527</v>
      </c>
      <c r="B6544" t="s">
        <v>7533</v>
      </c>
      <c r="C6544" t="s">
        <v>111</v>
      </c>
      <c r="D6544">
        <v>4</v>
      </c>
      <c r="E6544">
        <v>0</v>
      </c>
      <c r="F6544">
        <v>0</v>
      </c>
      <c r="H6544" t="s">
        <v>155</v>
      </c>
      <c r="I6544">
        <f t="shared" si="309"/>
        <v>0</v>
      </c>
      <c r="J6544">
        <f t="shared" si="310"/>
        <v>0</v>
      </c>
      <c r="L6544" t="str">
        <f t="shared" si="308"/>
        <v>4420HORNET BANK</v>
      </c>
      <c r="M6544" t="s">
        <v>6784</v>
      </c>
    </row>
    <row r="6545" spans="1:13">
      <c r="A6545" t="s">
        <v>7527</v>
      </c>
      <c r="B6545" t="s">
        <v>7534</v>
      </c>
      <c r="C6545" t="s">
        <v>111</v>
      </c>
      <c r="D6545">
        <v>4</v>
      </c>
      <c r="E6545">
        <v>0</v>
      </c>
      <c r="F6545">
        <v>0</v>
      </c>
      <c r="H6545" t="s">
        <v>155</v>
      </c>
      <c r="I6545">
        <f t="shared" si="309"/>
        <v>0</v>
      </c>
      <c r="J6545">
        <f t="shared" si="310"/>
        <v>0</v>
      </c>
      <c r="L6545" t="str">
        <f t="shared" si="308"/>
        <v>4420PEEK-A-DOO</v>
      </c>
      <c r="M6545" t="s">
        <v>6784</v>
      </c>
    </row>
    <row r="6546" spans="1:13">
      <c r="A6546" t="s">
        <v>7527</v>
      </c>
      <c r="B6546" t="s">
        <v>7535</v>
      </c>
      <c r="C6546" t="s">
        <v>111</v>
      </c>
      <c r="D6546">
        <v>4</v>
      </c>
      <c r="E6546">
        <v>0</v>
      </c>
      <c r="F6546">
        <v>0</v>
      </c>
      <c r="H6546" t="s">
        <v>155</v>
      </c>
      <c r="I6546">
        <f t="shared" si="309"/>
        <v>0</v>
      </c>
      <c r="J6546">
        <f t="shared" si="310"/>
        <v>0</v>
      </c>
      <c r="L6546" t="str">
        <f t="shared" si="308"/>
        <v>4420SPRING CREEK</v>
      </c>
      <c r="M6546" t="s">
        <v>6784</v>
      </c>
    </row>
    <row r="6547" spans="1:13">
      <c r="A6547" t="s">
        <v>7527</v>
      </c>
      <c r="B6547" t="s">
        <v>7536</v>
      </c>
      <c r="C6547" t="s">
        <v>111</v>
      </c>
      <c r="D6547">
        <v>4</v>
      </c>
      <c r="E6547">
        <v>0</v>
      </c>
      <c r="F6547">
        <v>0</v>
      </c>
      <c r="H6547" t="s">
        <v>155</v>
      </c>
      <c r="I6547">
        <f t="shared" si="309"/>
        <v>0</v>
      </c>
      <c r="J6547">
        <f t="shared" si="310"/>
        <v>0</v>
      </c>
      <c r="L6547" t="str">
        <f t="shared" si="308"/>
        <v>4420TAROOM</v>
      </c>
      <c r="M6547" t="s">
        <v>6784</v>
      </c>
    </row>
    <row r="6548" spans="1:13">
      <c r="A6548" t="s">
        <v>7537</v>
      </c>
      <c r="B6548" t="s">
        <v>7538</v>
      </c>
      <c r="C6548" t="s">
        <v>111</v>
      </c>
      <c r="D6548">
        <v>4</v>
      </c>
      <c r="E6548">
        <v>0</v>
      </c>
      <c r="F6548">
        <v>0</v>
      </c>
      <c r="H6548" t="s">
        <v>155</v>
      </c>
      <c r="I6548">
        <f t="shared" si="309"/>
        <v>0</v>
      </c>
      <c r="J6548">
        <f t="shared" si="310"/>
        <v>0</v>
      </c>
      <c r="L6548" t="str">
        <f t="shared" si="308"/>
        <v>4419COCKATOO</v>
      </c>
      <c r="M6548" t="s">
        <v>6784</v>
      </c>
    </row>
    <row r="6549" spans="1:13">
      <c r="A6549" t="s">
        <v>7537</v>
      </c>
      <c r="B6549" t="s">
        <v>7539</v>
      </c>
      <c r="C6549" t="s">
        <v>111</v>
      </c>
      <c r="D6549">
        <v>4</v>
      </c>
      <c r="E6549">
        <v>0</v>
      </c>
      <c r="F6549">
        <v>0</v>
      </c>
      <c r="H6549" t="s">
        <v>155</v>
      </c>
      <c r="I6549">
        <f t="shared" si="309"/>
        <v>0</v>
      </c>
      <c r="J6549">
        <f t="shared" si="310"/>
        <v>0</v>
      </c>
      <c r="L6549" t="str">
        <f t="shared" si="308"/>
        <v>4419GROSMONT</v>
      </c>
      <c r="M6549" t="s">
        <v>6784</v>
      </c>
    </row>
    <row r="6550" spans="1:13">
      <c r="A6550" t="s">
        <v>7537</v>
      </c>
      <c r="B6550" t="s">
        <v>7540</v>
      </c>
      <c r="C6550" t="s">
        <v>111</v>
      </c>
      <c r="D6550">
        <v>4</v>
      </c>
      <c r="E6550">
        <v>0</v>
      </c>
      <c r="F6550">
        <v>0</v>
      </c>
      <c r="H6550" t="s">
        <v>155</v>
      </c>
      <c r="I6550">
        <f t="shared" si="309"/>
        <v>0</v>
      </c>
      <c r="J6550">
        <f t="shared" si="310"/>
        <v>0</v>
      </c>
      <c r="L6550" t="str">
        <f t="shared" si="308"/>
        <v>4419WANDOAN</v>
      </c>
      <c r="M6550" t="s">
        <v>6784</v>
      </c>
    </row>
    <row r="6551" spans="1:13">
      <c r="A6551" t="s">
        <v>7541</v>
      </c>
      <c r="B6551" t="s">
        <v>7542</v>
      </c>
      <c r="C6551" t="s">
        <v>111</v>
      </c>
      <c r="D6551">
        <v>4</v>
      </c>
      <c r="E6551">
        <v>0</v>
      </c>
      <c r="F6551">
        <v>0</v>
      </c>
      <c r="H6551" t="s">
        <v>155</v>
      </c>
      <c r="I6551">
        <f t="shared" si="309"/>
        <v>0</v>
      </c>
      <c r="J6551">
        <f t="shared" si="310"/>
        <v>0</v>
      </c>
      <c r="L6551" t="str">
        <f t="shared" si="308"/>
        <v>4418GULUGUBA</v>
      </c>
      <c r="M6551" t="s">
        <v>6784</v>
      </c>
    </row>
    <row r="6552" spans="1:13">
      <c r="A6552" t="s">
        <v>7543</v>
      </c>
      <c r="B6552" t="s">
        <v>7544</v>
      </c>
      <c r="C6552" t="s">
        <v>111</v>
      </c>
      <c r="D6552">
        <v>4</v>
      </c>
      <c r="E6552">
        <v>0</v>
      </c>
      <c r="F6552">
        <v>0</v>
      </c>
      <c r="H6552" t="s">
        <v>155</v>
      </c>
      <c r="I6552">
        <f t="shared" si="309"/>
        <v>0</v>
      </c>
      <c r="J6552">
        <f t="shared" si="310"/>
        <v>0</v>
      </c>
      <c r="L6552" t="str">
        <f t="shared" si="308"/>
        <v>4417NOORINDOO</v>
      </c>
      <c r="M6552" t="s">
        <v>6784</v>
      </c>
    </row>
    <row r="6553" spans="1:13">
      <c r="A6553" t="s">
        <v>7543</v>
      </c>
      <c r="B6553" t="s">
        <v>7545</v>
      </c>
      <c r="C6553" t="s">
        <v>111</v>
      </c>
      <c r="D6553">
        <v>4</v>
      </c>
      <c r="E6553">
        <v>0</v>
      </c>
      <c r="F6553">
        <v>0</v>
      </c>
      <c r="H6553" t="s">
        <v>155</v>
      </c>
      <c r="I6553">
        <f t="shared" si="309"/>
        <v>0</v>
      </c>
      <c r="J6553">
        <f t="shared" si="310"/>
        <v>0</v>
      </c>
      <c r="L6553" t="str">
        <f t="shared" si="308"/>
        <v>4417OBERINA</v>
      </c>
      <c r="M6553" t="s">
        <v>6784</v>
      </c>
    </row>
    <row r="6554" spans="1:13">
      <c r="A6554" t="s">
        <v>7543</v>
      </c>
      <c r="B6554" t="s">
        <v>7546</v>
      </c>
      <c r="C6554" t="s">
        <v>111</v>
      </c>
      <c r="D6554">
        <v>4</v>
      </c>
      <c r="E6554">
        <v>0</v>
      </c>
      <c r="F6554">
        <v>0</v>
      </c>
      <c r="H6554" t="s">
        <v>155</v>
      </c>
      <c r="I6554">
        <f t="shared" si="309"/>
        <v>0</v>
      </c>
      <c r="J6554">
        <f t="shared" si="310"/>
        <v>0</v>
      </c>
      <c r="L6554" t="str">
        <f t="shared" si="308"/>
        <v>4417PARKNOOK</v>
      </c>
      <c r="M6554" t="s">
        <v>6784</v>
      </c>
    </row>
    <row r="6555" spans="1:13">
      <c r="A6555" t="s">
        <v>7543</v>
      </c>
      <c r="B6555" t="s">
        <v>7547</v>
      </c>
      <c r="C6555" t="s">
        <v>111</v>
      </c>
      <c r="D6555">
        <v>4</v>
      </c>
      <c r="E6555">
        <v>0</v>
      </c>
      <c r="F6555">
        <v>0</v>
      </c>
      <c r="H6555" t="s">
        <v>155</v>
      </c>
      <c r="I6555">
        <f t="shared" si="309"/>
        <v>0</v>
      </c>
      <c r="J6555">
        <f t="shared" si="310"/>
        <v>0</v>
      </c>
      <c r="L6555" t="str">
        <f t="shared" si="308"/>
        <v>4417SURAT</v>
      </c>
      <c r="M6555" t="s">
        <v>6784</v>
      </c>
    </row>
    <row r="6556" spans="1:13">
      <c r="A6556" t="s">
        <v>7543</v>
      </c>
      <c r="B6556" t="s">
        <v>7548</v>
      </c>
      <c r="C6556" t="s">
        <v>111</v>
      </c>
      <c r="D6556">
        <v>4</v>
      </c>
      <c r="E6556">
        <v>0</v>
      </c>
      <c r="F6556">
        <v>0</v>
      </c>
      <c r="H6556" t="s">
        <v>155</v>
      </c>
      <c r="I6556">
        <f t="shared" si="309"/>
        <v>0</v>
      </c>
      <c r="J6556">
        <f t="shared" si="310"/>
        <v>0</v>
      </c>
      <c r="L6556" t="str">
        <f t="shared" si="308"/>
        <v>4417WARKON</v>
      </c>
      <c r="M6556" t="s">
        <v>6784</v>
      </c>
    </row>
    <row r="6557" spans="1:13">
      <c r="A6557" t="s">
        <v>7543</v>
      </c>
      <c r="B6557" t="s">
        <v>2679</v>
      </c>
      <c r="C6557" t="s">
        <v>111</v>
      </c>
      <c r="D6557">
        <v>4</v>
      </c>
      <c r="E6557">
        <v>0</v>
      </c>
      <c r="F6557">
        <v>0</v>
      </c>
      <c r="H6557" t="s">
        <v>155</v>
      </c>
      <c r="I6557">
        <f t="shared" si="309"/>
        <v>0</v>
      </c>
      <c r="J6557">
        <f t="shared" si="310"/>
        <v>0</v>
      </c>
      <c r="L6557" t="str">
        <f t="shared" si="308"/>
        <v>4417WELLESLEY</v>
      </c>
      <c r="M6557" t="s">
        <v>6784</v>
      </c>
    </row>
    <row r="6558" spans="1:13">
      <c r="A6558" t="s">
        <v>7543</v>
      </c>
      <c r="B6558" t="s">
        <v>7549</v>
      </c>
      <c r="C6558" t="s">
        <v>111</v>
      </c>
      <c r="D6558">
        <v>4</v>
      </c>
      <c r="E6558">
        <v>0</v>
      </c>
      <c r="F6558">
        <v>0</v>
      </c>
      <c r="H6558" t="s">
        <v>155</v>
      </c>
      <c r="I6558">
        <f t="shared" si="309"/>
        <v>0</v>
      </c>
      <c r="J6558">
        <f t="shared" si="310"/>
        <v>0</v>
      </c>
      <c r="L6558" t="str">
        <f t="shared" si="308"/>
        <v>4417WERIBONE</v>
      </c>
      <c r="M6558" t="s">
        <v>6784</v>
      </c>
    </row>
    <row r="6559" spans="1:13">
      <c r="A6559" t="s">
        <v>7550</v>
      </c>
      <c r="B6559" t="s">
        <v>7551</v>
      </c>
      <c r="C6559" t="s">
        <v>111</v>
      </c>
      <c r="D6559">
        <v>4</v>
      </c>
      <c r="E6559">
        <v>0</v>
      </c>
      <c r="F6559">
        <v>0</v>
      </c>
      <c r="H6559" t="s">
        <v>155</v>
      </c>
      <c r="I6559">
        <f t="shared" si="309"/>
        <v>0</v>
      </c>
      <c r="J6559">
        <f t="shared" si="310"/>
        <v>0</v>
      </c>
      <c r="L6559" t="str">
        <f t="shared" si="308"/>
        <v>4416BARRAMORNIE</v>
      </c>
      <c r="M6559" t="s">
        <v>6784</v>
      </c>
    </row>
    <row r="6560" spans="1:13">
      <c r="A6560" t="s">
        <v>7550</v>
      </c>
      <c r="B6560" t="s">
        <v>7552</v>
      </c>
      <c r="C6560" t="s">
        <v>111</v>
      </c>
      <c r="D6560">
        <v>4</v>
      </c>
      <c r="E6560">
        <v>0</v>
      </c>
      <c r="F6560">
        <v>0</v>
      </c>
      <c r="H6560" t="s">
        <v>155</v>
      </c>
      <c r="I6560">
        <f t="shared" si="309"/>
        <v>0</v>
      </c>
      <c r="J6560">
        <f t="shared" si="310"/>
        <v>0</v>
      </c>
      <c r="L6560" t="str">
        <f t="shared" si="308"/>
        <v>4416CONDAMINE</v>
      </c>
      <c r="M6560" t="s">
        <v>6784</v>
      </c>
    </row>
    <row r="6561" spans="1:13">
      <c r="A6561" t="s">
        <v>7550</v>
      </c>
      <c r="B6561" t="s">
        <v>7553</v>
      </c>
      <c r="C6561" t="s">
        <v>111</v>
      </c>
      <c r="D6561">
        <v>4</v>
      </c>
      <c r="E6561">
        <v>0</v>
      </c>
      <c r="F6561">
        <v>0</v>
      </c>
      <c r="H6561" t="s">
        <v>155</v>
      </c>
      <c r="I6561">
        <f t="shared" si="309"/>
        <v>0</v>
      </c>
      <c r="J6561">
        <f t="shared" si="310"/>
        <v>0</v>
      </c>
      <c r="L6561" t="str">
        <f t="shared" si="308"/>
        <v>4416MORABY</v>
      </c>
      <c r="M6561" t="s">
        <v>6784</v>
      </c>
    </row>
    <row r="6562" spans="1:13">
      <c r="A6562" t="s">
        <v>7550</v>
      </c>
      <c r="B6562" t="s">
        <v>7554</v>
      </c>
      <c r="C6562" t="s">
        <v>111</v>
      </c>
      <c r="D6562">
        <v>4</v>
      </c>
      <c r="E6562">
        <v>0</v>
      </c>
      <c r="F6562">
        <v>0</v>
      </c>
      <c r="H6562" t="s">
        <v>155</v>
      </c>
      <c r="I6562">
        <f t="shared" si="309"/>
        <v>0</v>
      </c>
      <c r="J6562">
        <f t="shared" si="310"/>
        <v>0</v>
      </c>
      <c r="L6562" t="str">
        <f t="shared" si="308"/>
        <v>4416NANGRAM</v>
      </c>
      <c r="M6562" t="s">
        <v>6784</v>
      </c>
    </row>
    <row r="6563" spans="1:13">
      <c r="A6563" t="s">
        <v>7550</v>
      </c>
      <c r="B6563" t="s">
        <v>7555</v>
      </c>
      <c r="C6563" t="s">
        <v>111</v>
      </c>
      <c r="D6563">
        <v>4</v>
      </c>
      <c r="E6563">
        <v>0</v>
      </c>
      <c r="F6563">
        <v>0</v>
      </c>
      <c r="H6563" t="s">
        <v>155</v>
      </c>
      <c r="I6563">
        <f t="shared" si="309"/>
        <v>0</v>
      </c>
      <c r="J6563">
        <f t="shared" si="310"/>
        <v>0</v>
      </c>
      <c r="L6563" t="str">
        <f t="shared" si="308"/>
        <v>4416PINE HILLS</v>
      </c>
      <c r="M6563" t="s">
        <v>6784</v>
      </c>
    </row>
    <row r="6564" spans="1:13">
      <c r="A6564" t="s">
        <v>7550</v>
      </c>
      <c r="B6564" t="s">
        <v>365</v>
      </c>
      <c r="C6564" t="s">
        <v>111</v>
      </c>
      <c r="D6564">
        <v>4</v>
      </c>
      <c r="E6564">
        <v>0</v>
      </c>
      <c r="F6564">
        <v>0</v>
      </c>
      <c r="H6564" t="s">
        <v>155</v>
      </c>
      <c r="I6564">
        <f t="shared" si="309"/>
        <v>0</v>
      </c>
      <c r="J6564">
        <f t="shared" si="310"/>
        <v>0</v>
      </c>
      <c r="L6564" t="str">
        <f t="shared" si="308"/>
        <v>4416SUNNYSIDE</v>
      </c>
      <c r="M6564" t="s">
        <v>6784</v>
      </c>
    </row>
    <row r="6565" spans="1:13">
      <c r="A6565" t="s">
        <v>7550</v>
      </c>
      <c r="B6565" t="s">
        <v>7556</v>
      </c>
      <c r="C6565" t="s">
        <v>111</v>
      </c>
      <c r="D6565">
        <v>4</v>
      </c>
      <c r="E6565">
        <v>0</v>
      </c>
      <c r="F6565">
        <v>0</v>
      </c>
      <c r="H6565" t="s">
        <v>155</v>
      </c>
      <c r="I6565">
        <f t="shared" si="309"/>
        <v>0</v>
      </c>
      <c r="J6565">
        <f t="shared" si="310"/>
        <v>0</v>
      </c>
      <c r="L6565" t="str">
        <f t="shared" si="308"/>
        <v>4416YULABILLA</v>
      </c>
      <c r="M6565" t="s">
        <v>6784</v>
      </c>
    </row>
    <row r="6566" spans="1:13">
      <c r="A6566" t="s">
        <v>7557</v>
      </c>
      <c r="B6566" t="s">
        <v>7558</v>
      </c>
      <c r="C6566" t="s">
        <v>111</v>
      </c>
      <c r="D6566">
        <v>5</v>
      </c>
      <c r="E6566">
        <v>0</v>
      </c>
      <c r="F6566">
        <v>0</v>
      </c>
      <c r="H6566" t="s">
        <v>155</v>
      </c>
      <c r="I6566">
        <f t="shared" si="309"/>
        <v>0</v>
      </c>
      <c r="J6566">
        <f t="shared" si="310"/>
        <v>0</v>
      </c>
      <c r="L6566" t="str">
        <f t="shared" si="308"/>
        <v>4415COLUMBOOLA</v>
      </c>
      <c r="M6566" t="s">
        <v>6784</v>
      </c>
    </row>
    <row r="6567" spans="1:13">
      <c r="A6567" t="s">
        <v>7557</v>
      </c>
      <c r="B6567" t="s">
        <v>7559</v>
      </c>
      <c r="C6567" t="s">
        <v>111</v>
      </c>
      <c r="D6567">
        <v>5</v>
      </c>
      <c r="E6567">
        <v>0</v>
      </c>
      <c r="F6567">
        <v>0</v>
      </c>
      <c r="H6567" t="s">
        <v>155</v>
      </c>
      <c r="I6567">
        <f t="shared" si="309"/>
        <v>0</v>
      </c>
      <c r="J6567">
        <f t="shared" si="310"/>
        <v>0</v>
      </c>
      <c r="L6567" t="str">
        <f t="shared" si="308"/>
        <v>4415DALWOGAN</v>
      </c>
      <c r="M6567" t="s">
        <v>6784</v>
      </c>
    </row>
    <row r="6568" spans="1:13">
      <c r="A6568" t="s">
        <v>7557</v>
      </c>
      <c r="B6568" t="s">
        <v>7560</v>
      </c>
      <c r="C6568" t="s">
        <v>111</v>
      </c>
      <c r="D6568">
        <v>5</v>
      </c>
      <c r="E6568">
        <v>0</v>
      </c>
      <c r="F6568">
        <v>0</v>
      </c>
      <c r="H6568" t="s">
        <v>155</v>
      </c>
      <c r="I6568">
        <f t="shared" si="309"/>
        <v>0</v>
      </c>
      <c r="J6568">
        <f t="shared" si="310"/>
        <v>0</v>
      </c>
      <c r="L6568" t="str">
        <f t="shared" si="308"/>
        <v>4415DALWOGON</v>
      </c>
      <c r="M6568" t="s">
        <v>6784</v>
      </c>
    </row>
    <row r="6569" spans="1:13">
      <c r="A6569" t="s">
        <v>7557</v>
      </c>
      <c r="B6569" t="s">
        <v>7561</v>
      </c>
      <c r="C6569" t="s">
        <v>111</v>
      </c>
      <c r="D6569">
        <v>5</v>
      </c>
      <c r="E6569">
        <v>0</v>
      </c>
      <c r="F6569">
        <v>0</v>
      </c>
      <c r="H6569" t="s">
        <v>155</v>
      </c>
      <c r="I6569">
        <f t="shared" si="309"/>
        <v>0</v>
      </c>
      <c r="J6569">
        <f t="shared" si="310"/>
        <v>0</v>
      </c>
      <c r="L6569" t="str">
        <f t="shared" si="308"/>
        <v>4415GURULMUNDI</v>
      </c>
      <c r="M6569" t="s">
        <v>6784</v>
      </c>
    </row>
    <row r="6570" spans="1:13">
      <c r="A6570" t="s">
        <v>7557</v>
      </c>
      <c r="B6570" t="s">
        <v>7562</v>
      </c>
      <c r="C6570" t="s">
        <v>111</v>
      </c>
      <c r="D6570">
        <v>5</v>
      </c>
      <c r="E6570">
        <v>0</v>
      </c>
      <c r="F6570">
        <v>0</v>
      </c>
      <c r="H6570" t="s">
        <v>155</v>
      </c>
      <c r="I6570">
        <f t="shared" si="309"/>
        <v>0</v>
      </c>
      <c r="J6570">
        <f t="shared" si="310"/>
        <v>0</v>
      </c>
      <c r="L6570" t="str">
        <f t="shared" si="308"/>
        <v>4415HOOKSWOOD</v>
      </c>
      <c r="M6570" t="s">
        <v>6784</v>
      </c>
    </row>
    <row r="6571" spans="1:13">
      <c r="A6571" t="s">
        <v>7557</v>
      </c>
      <c r="B6571" t="s">
        <v>7563</v>
      </c>
      <c r="C6571" t="s">
        <v>111</v>
      </c>
      <c r="D6571">
        <v>5</v>
      </c>
      <c r="E6571">
        <v>0</v>
      </c>
      <c r="F6571">
        <v>0</v>
      </c>
      <c r="H6571" t="s">
        <v>155</v>
      </c>
      <c r="I6571">
        <f t="shared" si="309"/>
        <v>0</v>
      </c>
      <c r="J6571">
        <f t="shared" si="310"/>
        <v>0</v>
      </c>
      <c r="L6571" t="str">
        <f t="shared" si="308"/>
        <v>4415KOWGURAN</v>
      </c>
      <c r="M6571" t="s">
        <v>6784</v>
      </c>
    </row>
    <row r="6572" spans="1:13">
      <c r="A6572" t="s">
        <v>7557</v>
      </c>
      <c r="B6572" t="s">
        <v>7564</v>
      </c>
      <c r="C6572" t="s">
        <v>111</v>
      </c>
      <c r="D6572">
        <v>5</v>
      </c>
      <c r="E6572">
        <v>0</v>
      </c>
      <c r="F6572">
        <v>0</v>
      </c>
      <c r="H6572" t="s">
        <v>155</v>
      </c>
      <c r="I6572">
        <f t="shared" si="309"/>
        <v>0</v>
      </c>
      <c r="J6572">
        <f t="shared" si="310"/>
        <v>0</v>
      </c>
      <c r="L6572" t="str">
        <f t="shared" si="308"/>
        <v>4415MILES</v>
      </c>
      <c r="M6572" t="s">
        <v>6784</v>
      </c>
    </row>
    <row r="6573" spans="1:13">
      <c r="A6573" t="s">
        <v>7557</v>
      </c>
      <c r="B6573" t="s">
        <v>7565</v>
      </c>
      <c r="C6573" t="s">
        <v>111</v>
      </c>
      <c r="D6573">
        <v>5</v>
      </c>
      <c r="E6573">
        <v>0</v>
      </c>
      <c r="F6573">
        <v>0</v>
      </c>
      <c r="H6573" t="s">
        <v>155</v>
      </c>
      <c r="I6573">
        <f t="shared" si="309"/>
        <v>0</v>
      </c>
      <c r="J6573">
        <f t="shared" si="310"/>
        <v>0</v>
      </c>
      <c r="L6573" t="str">
        <f t="shared" si="308"/>
        <v>4415MYALL PARK</v>
      </c>
      <c r="M6573" t="s">
        <v>6784</v>
      </c>
    </row>
    <row r="6574" spans="1:13">
      <c r="A6574" t="s">
        <v>7557</v>
      </c>
      <c r="B6574" t="s">
        <v>965</v>
      </c>
      <c r="C6574" t="s">
        <v>111</v>
      </c>
      <c r="D6574">
        <v>5</v>
      </c>
      <c r="E6574">
        <v>0</v>
      </c>
      <c r="F6574">
        <v>0</v>
      </c>
      <c r="H6574" t="s">
        <v>155</v>
      </c>
      <c r="I6574">
        <f t="shared" si="309"/>
        <v>0</v>
      </c>
      <c r="J6574">
        <f t="shared" si="310"/>
        <v>0</v>
      </c>
      <c r="L6574" t="str">
        <f t="shared" si="308"/>
        <v>4415PELHAM</v>
      </c>
      <c r="M6574" t="s">
        <v>6784</v>
      </c>
    </row>
    <row r="6575" spans="1:13">
      <c r="A6575" t="s">
        <v>7566</v>
      </c>
      <c r="B6575" t="s">
        <v>7567</v>
      </c>
      <c r="C6575" t="s">
        <v>111</v>
      </c>
      <c r="D6575">
        <v>5</v>
      </c>
      <c r="E6575">
        <v>0</v>
      </c>
      <c r="F6575">
        <v>0</v>
      </c>
      <c r="H6575" t="s">
        <v>155</v>
      </c>
      <c r="I6575">
        <f t="shared" si="309"/>
        <v>0</v>
      </c>
      <c r="J6575">
        <f t="shared" si="310"/>
        <v>0</v>
      </c>
      <c r="L6575" t="str">
        <f t="shared" si="308"/>
        <v>4413BAKING BOARD</v>
      </c>
      <c r="M6575" t="s">
        <v>6784</v>
      </c>
    </row>
    <row r="6576" spans="1:13">
      <c r="A6576" t="s">
        <v>7566</v>
      </c>
      <c r="B6576" t="s">
        <v>7568</v>
      </c>
      <c r="C6576" t="s">
        <v>111</v>
      </c>
      <c r="D6576">
        <v>5</v>
      </c>
      <c r="E6576">
        <v>0</v>
      </c>
      <c r="F6576">
        <v>0</v>
      </c>
      <c r="H6576" t="s">
        <v>155</v>
      </c>
      <c r="I6576">
        <f t="shared" si="309"/>
        <v>0</v>
      </c>
      <c r="J6576">
        <f t="shared" si="310"/>
        <v>0</v>
      </c>
      <c r="L6576" t="str">
        <f t="shared" si="308"/>
        <v>4413BOONARGA</v>
      </c>
      <c r="M6576" t="s">
        <v>6784</v>
      </c>
    </row>
    <row r="6577" spans="1:13">
      <c r="A6577" t="s">
        <v>7566</v>
      </c>
      <c r="B6577" t="s">
        <v>7569</v>
      </c>
      <c r="C6577" t="s">
        <v>111</v>
      </c>
      <c r="D6577">
        <v>5</v>
      </c>
      <c r="E6577">
        <v>0</v>
      </c>
      <c r="F6577">
        <v>0</v>
      </c>
      <c r="H6577" t="s">
        <v>155</v>
      </c>
      <c r="I6577">
        <f t="shared" si="309"/>
        <v>0</v>
      </c>
      <c r="J6577">
        <f t="shared" si="310"/>
        <v>0</v>
      </c>
      <c r="L6577" t="str">
        <f t="shared" si="308"/>
        <v>4413BURNCLUITH</v>
      </c>
      <c r="M6577" t="s">
        <v>6784</v>
      </c>
    </row>
    <row r="6578" spans="1:13">
      <c r="A6578" t="s">
        <v>7566</v>
      </c>
      <c r="B6578" t="s">
        <v>7570</v>
      </c>
      <c r="C6578" t="s">
        <v>111</v>
      </c>
      <c r="D6578">
        <v>5</v>
      </c>
      <c r="E6578">
        <v>0</v>
      </c>
      <c r="F6578">
        <v>0</v>
      </c>
      <c r="H6578" t="s">
        <v>155</v>
      </c>
      <c r="I6578">
        <f t="shared" si="309"/>
        <v>0</v>
      </c>
      <c r="J6578">
        <f t="shared" si="310"/>
        <v>0</v>
      </c>
      <c r="L6578" t="str">
        <f t="shared" si="308"/>
        <v>4413CANAGA</v>
      </c>
      <c r="M6578" t="s">
        <v>6784</v>
      </c>
    </row>
    <row r="6579" spans="1:13">
      <c r="A6579" t="s">
        <v>7566</v>
      </c>
      <c r="B6579" t="s">
        <v>7571</v>
      </c>
      <c r="C6579" t="s">
        <v>111</v>
      </c>
      <c r="D6579">
        <v>5</v>
      </c>
      <c r="E6579">
        <v>0</v>
      </c>
      <c r="F6579">
        <v>0</v>
      </c>
      <c r="H6579" t="s">
        <v>155</v>
      </c>
      <c r="I6579">
        <f t="shared" si="309"/>
        <v>0</v>
      </c>
      <c r="J6579">
        <f t="shared" si="310"/>
        <v>0</v>
      </c>
      <c r="L6579" t="str">
        <f t="shared" si="308"/>
        <v>4413CHANCES PLAIN</v>
      </c>
      <c r="M6579" t="s">
        <v>6784</v>
      </c>
    </row>
    <row r="6580" spans="1:13">
      <c r="A6580" t="s">
        <v>7566</v>
      </c>
      <c r="B6580" t="s">
        <v>7572</v>
      </c>
      <c r="C6580" t="s">
        <v>111</v>
      </c>
      <c r="D6580">
        <v>5</v>
      </c>
      <c r="E6580">
        <v>0</v>
      </c>
      <c r="F6580">
        <v>0</v>
      </c>
      <c r="H6580" t="s">
        <v>155</v>
      </c>
      <c r="I6580">
        <f t="shared" si="309"/>
        <v>0</v>
      </c>
      <c r="J6580">
        <f t="shared" si="310"/>
        <v>0</v>
      </c>
      <c r="L6580" t="str">
        <f t="shared" si="308"/>
        <v>4413CHINCHILLA</v>
      </c>
      <c r="M6580" t="s">
        <v>6784</v>
      </c>
    </row>
    <row r="6581" spans="1:13">
      <c r="A6581" t="s">
        <v>7566</v>
      </c>
      <c r="B6581" t="s">
        <v>7573</v>
      </c>
      <c r="C6581" t="s">
        <v>111</v>
      </c>
      <c r="D6581">
        <v>5</v>
      </c>
      <c r="E6581">
        <v>0</v>
      </c>
      <c r="F6581">
        <v>0</v>
      </c>
      <c r="H6581" t="s">
        <v>155</v>
      </c>
      <c r="I6581">
        <f t="shared" si="309"/>
        <v>0</v>
      </c>
      <c r="J6581">
        <f t="shared" si="310"/>
        <v>0</v>
      </c>
      <c r="L6581" t="str">
        <f t="shared" si="308"/>
        <v>4413DURAH</v>
      </c>
      <c r="M6581" t="s">
        <v>6784</v>
      </c>
    </row>
    <row r="6582" spans="1:13">
      <c r="A6582" t="s">
        <v>7566</v>
      </c>
      <c r="B6582" t="s">
        <v>2934</v>
      </c>
      <c r="C6582" t="s">
        <v>111</v>
      </c>
      <c r="D6582">
        <v>5</v>
      </c>
      <c r="E6582">
        <v>0</v>
      </c>
      <c r="F6582">
        <v>0</v>
      </c>
      <c r="H6582" t="s">
        <v>155</v>
      </c>
      <c r="I6582">
        <f t="shared" si="309"/>
        <v>0</v>
      </c>
      <c r="J6582">
        <f t="shared" si="310"/>
        <v>0</v>
      </c>
      <c r="L6582" t="str">
        <f t="shared" si="308"/>
        <v>4413HOPELAND</v>
      </c>
      <c r="M6582" t="s">
        <v>6784</v>
      </c>
    </row>
    <row r="6583" spans="1:13">
      <c r="A6583" t="s">
        <v>7566</v>
      </c>
      <c r="B6583" t="s">
        <v>1030</v>
      </c>
      <c r="C6583" t="s">
        <v>111</v>
      </c>
      <c r="D6583">
        <v>5</v>
      </c>
      <c r="E6583">
        <v>0</v>
      </c>
      <c r="F6583">
        <v>0</v>
      </c>
      <c r="H6583" t="s">
        <v>155</v>
      </c>
      <c r="I6583">
        <f t="shared" si="309"/>
        <v>0</v>
      </c>
      <c r="J6583">
        <f t="shared" si="310"/>
        <v>0</v>
      </c>
      <c r="L6583" t="str">
        <f t="shared" si="308"/>
        <v>4413MONTROSE</v>
      </c>
      <c r="M6583" t="s">
        <v>6784</v>
      </c>
    </row>
    <row r="6584" spans="1:13">
      <c r="A6584" t="s">
        <v>7566</v>
      </c>
      <c r="B6584" t="s">
        <v>7574</v>
      </c>
      <c r="C6584" t="s">
        <v>111</v>
      </c>
      <c r="D6584">
        <v>5</v>
      </c>
      <c r="E6584">
        <v>0</v>
      </c>
      <c r="F6584">
        <v>0</v>
      </c>
      <c r="H6584" t="s">
        <v>155</v>
      </c>
      <c r="I6584">
        <f t="shared" si="309"/>
        <v>0</v>
      </c>
      <c r="J6584">
        <f t="shared" si="310"/>
        <v>0</v>
      </c>
      <c r="L6584" t="str">
        <f t="shared" si="308"/>
        <v>4413WIEAMBILLA</v>
      </c>
      <c r="M6584" t="s">
        <v>6784</v>
      </c>
    </row>
    <row r="6585" spans="1:13">
      <c r="A6585" t="s">
        <v>7575</v>
      </c>
      <c r="B6585" t="s">
        <v>7576</v>
      </c>
      <c r="C6585" t="s">
        <v>111</v>
      </c>
      <c r="D6585">
        <v>4</v>
      </c>
      <c r="E6585">
        <v>0</v>
      </c>
      <c r="F6585">
        <v>0</v>
      </c>
      <c r="H6585" t="s">
        <v>155</v>
      </c>
      <c r="I6585">
        <f t="shared" si="309"/>
        <v>0</v>
      </c>
      <c r="J6585">
        <f t="shared" si="310"/>
        <v>0</v>
      </c>
      <c r="L6585" t="str">
        <f t="shared" si="308"/>
        <v>4412BRIGALOW</v>
      </c>
      <c r="M6585" t="s">
        <v>6784</v>
      </c>
    </row>
    <row r="6586" spans="1:13">
      <c r="A6586" t="s">
        <v>7577</v>
      </c>
      <c r="B6586" t="s">
        <v>7578</v>
      </c>
      <c r="C6586" t="s">
        <v>111</v>
      </c>
      <c r="D6586">
        <v>4</v>
      </c>
      <c r="E6586">
        <v>0</v>
      </c>
      <c r="F6586">
        <v>0</v>
      </c>
      <c r="H6586" t="s">
        <v>103</v>
      </c>
      <c r="I6586">
        <f t="shared" si="309"/>
        <v>0</v>
      </c>
      <c r="J6586">
        <f t="shared" si="310"/>
        <v>0</v>
      </c>
      <c r="L6586" t="str">
        <f t="shared" si="308"/>
        <v>4411WARRA</v>
      </c>
      <c r="M6586" t="s">
        <v>6784</v>
      </c>
    </row>
    <row r="6587" spans="1:13">
      <c r="A6587" t="s">
        <v>7579</v>
      </c>
      <c r="B6587" t="s">
        <v>7580</v>
      </c>
      <c r="C6587" t="s">
        <v>111</v>
      </c>
      <c r="D6587">
        <v>4</v>
      </c>
      <c r="E6587">
        <v>0</v>
      </c>
      <c r="F6587">
        <v>0</v>
      </c>
      <c r="H6587" t="s">
        <v>155</v>
      </c>
      <c r="I6587">
        <f t="shared" si="309"/>
        <v>0</v>
      </c>
      <c r="J6587">
        <f t="shared" si="310"/>
        <v>0</v>
      </c>
      <c r="L6587" t="str">
        <f t="shared" si="308"/>
        <v>4410JANDOWAE</v>
      </c>
      <c r="M6587" t="s">
        <v>6784</v>
      </c>
    </row>
    <row r="6588" spans="1:13">
      <c r="A6588" t="s">
        <v>7581</v>
      </c>
      <c r="B6588" t="s">
        <v>7582</v>
      </c>
      <c r="C6588" t="s">
        <v>111</v>
      </c>
      <c r="D6588">
        <v>4</v>
      </c>
      <c r="E6588">
        <v>0</v>
      </c>
      <c r="F6588">
        <v>0</v>
      </c>
      <c r="H6588" t="s">
        <v>155</v>
      </c>
      <c r="I6588">
        <f t="shared" si="309"/>
        <v>0</v>
      </c>
      <c r="J6588">
        <f t="shared" si="310"/>
        <v>0</v>
      </c>
      <c r="L6588" t="str">
        <f t="shared" si="308"/>
        <v>4408BELL</v>
      </c>
      <c r="M6588" t="s">
        <v>6784</v>
      </c>
    </row>
    <row r="6589" spans="1:13">
      <c r="A6589" t="s">
        <v>7583</v>
      </c>
      <c r="B6589" t="s">
        <v>6787</v>
      </c>
      <c r="C6589" t="s">
        <v>111</v>
      </c>
      <c r="D6589">
        <v>4</v>
      </c>
      <c r="E6589">
        <v>0</v>
      </c>
      <c r="F6589">
        <v>0</v>
      </c>
      <c r="H6589" t="s">
        <v>155</v>
      </c>
      <c r="I6589">
        <f t="shared" si="309"/>
        <v>0</v>
      </c>
      <c r="J6589">
        <f t="shared" si="310"/>
        <v>0</v>
      </c>
      <c r="L6589" t="str">
        <f t="shared" si="308"/>
        <v>4407CATTLE CREEK</v>
      </c>
      <c r="M6589" t="s">
        <v>6784</v>
      </c>
    </row>
    <row r="6590" spans="1:13">
      <c r="A6590" t="s">
        <v>7583</v>
      </c>
      <c r="B6590" t="s">
        <v>7584</v>
      </c>
      <c r="C6590" t="s">
        <v>111</v>
      </c>
      <c r="D6590">
        <v>4</v>
      </c>
      <c r="E6590">
        <v>0</v>
      </c>
      <c r="F6590">
        <v>0</v>
      </c>
      <c r="H6590" t="s">
        <v>155</v>
      </c>
      <c r="I6590">
        <f t="shared" si="309"/>
        <v>0</v>
      </c>
      <c r="J6590">
        <f t="shared" si="310"/>
        <v>0</v>
      </c>
      <c r="L6590" t="str">
        <f t="shared" si="308"/>
        <v>4407CECIL PLAINS</v>
      </c>
      <c r="M6590" t="s">
        <v>6784</v>
      </c>
    </row>
    <row r="6591" spans="1:13">
      <c r="A6591" t="s">
        <v>7583</v>
      </c>
      <c r="B6591" t="s">
        <v>7585</v>
      </c>
      <c r="C6591" t="s">
        <v>111</v>
      </c>
      <c r="D6591">
        <v>4</v>
      </c>
      <c r="E6591">
        <v>0</v>
      </c>
      <c r="F6591">
        <v>0</v>
      </c>
      <c r="H6591" t="s">
        <v>155</v>
      </c>
      <c r="I6591">
        <f t="shared" si="309"/>
        <v>0</v>
      </c>
      <c r="J6591">
        <f t="shared" si="310"/>
        <v>0</v>
      </c>
      <c r="L6591" t="str">
        <f t="shared" si="308"/>
        <v>4407DUNMORE</v>
      </c>
      <c r="M6591" t="s">
        <v>6784</v>
      </c>
    </row>
    <row r="6592" spans="1:13">
      <c r="A6592" t="s">
        <v>7583</v>
      </c>
      <c r="B6592" t="s">
        <v>7586</v>
      </c>
      <c r="C6592" t="s">
        <v>111</v>
      </c>
      <c r="D6592">
        <v>4</v>
      </c>
      <c r="E6592">
        <v>0</v>
      </c>
      <c r="F6592">
        <v>0</v>
      </c>
      <c r="H6592" t="s">
        <v>155</v>
      </c>
      <c r="I6592">
        <f t="shared" si="309"/>
        <v>0</v>
      </c>
      <c r="J6592">
        <f t="shared" si="310"/>
        <v>0</v>
      </c>
      <c r="L6592" t="str">
        <f t="shared" si="308"/>
        <v>4407NANGWEE</v>
      </c>
      <c r="M6592" t="s">
        <v>6784</v>
      </c>
    </row>
    <row r="6593" spans="1:13">
      <c r="A6593" t="s">
        <v>7587</v>
      </c>
      <c r="B6593" t="s">
        <v>7588</v>
      </c>
      <c r="C6593" t="s">
        <v>111</v>
      </c>
      <c r="D6593">
        <v>4</v>
      </c>
      <c r="E6593">
        <v>0</v>
      </c>
      <c r="F6593">
        <v>0</v>
      </c>
      <c r="H6593" t="s">
        <v>155</v>
      </c>
      <c r="I6593">
        <f t="shared" si="309"/>
        <v>0</v>
      </c>
      <c r="J6593">
        <f t="shared" si="310"/>
        <v>0</v>
      </c>
      <c r="L6593" t="str">
        <f t="shared" si="308"/>
        <v>4406BOONDANDILLA</v>
      </c>
      <c r="M6593" t="s">
        <v>6784</v>
      </c>
    </row>
    <row r="6594" spans="1:13">
      <c r="A6594" t="s">
        <v>7587</v>
      </c>
      <c r="B6594" t="s">
        <v>7589</v>
      </c>
      <c r="C6594" t="s">
        <v>111</v>
      </c>
      <c r="D6594">
        <v>4</v>
      </c>
      <c r="E6594">
        <v>0</v>
      </c>
      <c r="F6594">
        <v>0</v>
      </c>
      <c r="H6594" t="s">
        <v>155</v>
      </c>
      <c r="I6594">
        <f t="shared" si="309"/>
        <v>0</v>
      </c>
      <c r="J6594">
        <f t="shared" si="310"/>
        <v>0</v>
      </c>
      <c r="L6594" t="str">
        <f t="shared" ref="L6594:L6657" si="311">CONCATENATE(A6594,B6594)</f>
        <v>4406HANNAFORD</v>
      </c>
      <c r="M6594" t="s">
        <v>6784</v>
      </c>
    </row>
    <row r="6595" spans="1:13">
      <c r="A6595" t="s">
        <v>7587</v>
      </c>
      <c r="B6595" t="s">
        <v>7590</v>
      </c>
      <c r="C6595" t="s">
        <v>111</v>
      </c>
      <c r="D6595">
        <v>4</v>
      </c>
      <c r="E6595">
        <v>0</v>
      </c>
      <c r="F6595">
        <v>0</v>
      </c>
      <c r="H6595" t="s">
        <v>155</v>
      </c>
      <c r="I6595">
        <f t="shared" si="309"/>
        <v>0</v>
      </c>
      <c r="J6595">
        <f t="shared" si="310"/>
        <v>0</v>
      </c>
      <c r="L6595" t="str">
        <f t="shared" si="311"/>
        <v>4406JIMBOUR</v>
      </c>
      <c r="M6595" t="s">
        <v>6784</v>
      </c>
    </row>
    <row r="6596" spans="1:13">
      <c r="A6596" t="s">
        <v>7587</v>
      </c>
      <c r="B6596" t="s">
        <v>7591</v>
      </c>
      <c r="C6596" t="s">
        <v>111</v>
      </c>
      <c r="D6596">
        <v>4</v>
      </c>
      <c r="E6596">
        <v>0</v>
      </c>
      <c r="F6596">
        <v>0</v>
      </c>
      <c r="H6596" t="s">
        <v>155</v>
      </c>
      <c r="I6596">
        <f t="shared" si="309"/>
        <v>0</v>
      </c>
      <c r="J6596">
        <f t="shared" si="310"/>
        <v>0</v>
      </c>
      <c r="L6596" t="str">
        <f t="shared" si="311"/>
        <v>4406KAIMKILLENBUN</v>
      </c>
      <c r="M6596" t="s">
        <v>6784</v>
      </c>
    </row>
    <row r="6597" spans="1:13">
      <c r="A6597" t="s">
        <v>7587</v>
      </c>
      <c r="B6597" t="s">
        <v>7592</v>
      </c>
      <c r="C6597" t="s">
        <v>111</v>
      </c>
      <c r="D6597">
        <v>4</v>
      </c>
      <c r="E6597">
        <v>0</v>
      </c>
      <c r="F6597">
        <v>0</v>
      </c>
      <c r="H6597" t="s">
        <v>155</v>
      </c>
      <c r="I6597">
        <f t="shared" si="309"/>
        <v>0</v>
      </c>
      <c r="J6597">
        <f t="shared" si="310"/>
        <v>0</v>
      </c>
      <c r="L6597" t="str">
        <f t="shared" si="311"/>
        <v>4406KOGAN</v>
      </c>
      <c r="M6597" t="s">
        <v>6784</v>
      </c>
    </row>
    <row r="6598" spans="1:13">
      <c r="A6598" t="s">
        <v>7587</v>
      </c>
      <c r="B6598" t="s">
        <v>7593</v>
      </c>
      <c r="C6598" t="s">
        <v>111</v>
      </c>
      <c r="D6598">
        <v>4</v>
      </c>
      <c r="E6598">
        <v>0</v>
      </c>
      <c r="F6598">
        <v>0</v>
      </c>
      <c r="H6598" t="s">
        <v>155</v>
      </c>
      <c r="I6598">
        <f t="shared" si="309"/>
        <v>0</v>
      </c>
      <c r="J6598">
        <f t="shared" si="310"/>
        <v>0</v>
      </c>
      <c r="L6598" t="str">
        <f t="shared" si="311"/>
        <v>4406MACALISTER</v>
      </c>
      <c r="M6598" t="s">
        <v>6784</v>
      </c>
    </row>
    <row r="6599" spans="1:13">
      <c r="A6599" t="s">
        <v>7587</v>
      </c>
      <c r="B6599" t="s">
        <v>7594</v>
      </c>
      <c r="C6599" t="s">
        <v>111</v>
      </c>
      <c r="D6599">
        <v>4</v>
      </c>
      <c r="E6599">
        <v>0</v>
      </c>
      <c r="F6599">
        <v>0</v>
      </c>
      <c r="H6599" t="s">
        <v>155</v>
      </c>
      <c r="I6599">
        <f t="shared" si="309"/>
        <v>0</v>
      </c>
      <c r="J6599">
        <f t="shared" si="310"/>
        <v>0</v>
      </c>
      <c r="L6599" t="str">
        <f t="shared" si="311"/>
        <v>4406MOONIE</v>
      </c>
      <c r="M6599" t="s">
        <v>6784</v>
      </c>
    </row>
    <row r="6600" spans="1:13">
      <c r="A6600" t="s">
        <v>7587</v>
      </c>
      <c r="B6600" t="s">
        <v>7595</v>
      </c>
      <c r="C6600" t="s">
        <v>111</v>
      </c>
      <c r="D6600">
        <v>4</v>
      </c>
      <c r="E6600">
        <v>0</v>
      </c>
      <c r="F6600">
        <v>0</v>
      </c>
      <c r="H6600" t="s">
        <v>155</v>
      </c>
      <c r="I6600">
        <f t="shared" si="309"/>
        <v>0</v>
      </c>
      <c r="J6600">
        <f t="shared" si="310"/>
        <v>0</v>
      </c>
      <c r="L6600" t="str">
        <f t="shared" si="311"/>
        <v>4406SOUTHWOOD</v>
      </c>
      <c r="M6600" t="s">
        <v>6784</v>
      </c>
    </row>
    <row r="6601" spans="1:13">
      <c r="A6601" t="s">
        <v>7587</v>
      </c>
      <c r="B6601" t="s">
        <v>7596</v>
      </c>
      <c r="C6601" t="s">
        <v>111</v>
      </c>
      <c r="D6601">
        <v>4</v>
      </c>
      <c r="E6601">
        <v>0</v>
      </c>
      <c r="F6601">
        <v>0</v>
      </c>
      <c r="H6601" t="s">
        <v>155</v>
      </c>
      <c r="I6601">
        <f t="shared" ref="I6601:I6664" si="312">IF(ISERROR(VLOOKUP(A6601,SelPostCode,1,FALSE)),0,1)</f>
        <v>0</v>
      </c>
      <c r="J6601">
        <f t="shared" ref="J6601:J6664" si="313">IF(I6601=0,0,IF(ISERROR(VLOOKUP(B6601,SelSuburb,1,FALSE)),0,1))</f>
        <v>0</v>
      </c>
      <c r="L6601" t="str">
        <f t="shared" si="311"/>
        <v>4406THE GUMS</v>
      </c>
      <c r="M6601" t="s">
        <v>6784</v>
      </c>
    </row>
    <row r="6602" spans="1:13">
      <c r="A6602" t="s">
        <v>7587</v>
      </c>
      <c r="B6602" t="s">
        <v>7597</v>
      </c>
      <c r="C6602" t="s">
        <v>111</v>
      </c>
      <c r="D6602">
        <v>4</v>
      </c>
      <c r="E6602">
        <v>0</v>
      </c>
      <c r="F6602">
        <v>0</v>
      </c>
      <c r="H6602" t="s">
        <v>155</v>
      </c>
      <c r="I6602">
        <f t="shared" si="312"/>
        <v>0</v>
      </c>
      <c r="J6602">
        <f t="shared" si="313"/>
        <v>0</v>
      </c>
      <c r="L6602" t="str">
        <f t="shared" si="311"/>
        <v>4406WEIR RIVER</v>
      </c>
      <c r="M6602" t="s">
        <v>6784</v>
      </c>
    </row>
    <row r="6603" spans="1:13">
      <c r="A6603" t="s">
        <v>7598</v>
      </c>
      <c r="B6603" t="s">
        <v>7599</v>
      </c>
      <c r="C6603" t="s">
        <v>111</v>
      </c>
      <c r="D6603">
        <v>4</v>
      </c>
      <c r="E6603">
        <v>0</v>
      </c>
      <c r="F6603">
        <v>0</v>
      </c>
      <c r="H6603" t="s">
        <v>155</v>
      </c>
      <c r="I6603">
        <f t="shared" si="312"/>
        <v>0</v>
      </c>
      <c r="J6603">
        <f t="shared" si="313"/>
        <v>0</v>
      </c>
      <c r="L6603" t="str">
        <f t="shared" si="311"/>
        <v>4405BLAXLAND</v>
      </c>
      <c r="M6603" t="s">
        <v>6784</v>
      </c>
    </row>
    <row r="6604" spans="1:13">
      <c r="A6604" t="s">
        <v>7598</v>
      </c>
      <c r="B6604" t="s">
        <v>2523</v>
      </c>
      <c r="C6604" t="s">
        <v>111</v>
      </c>
      <c r="D6604">
        <v>4</v>
      </c>
      <c r="E6604">
        <v>0</v>
      </c>
      <c r="F6604">
        <v>0</v>
      </c>
      <c r="H6604" t="s">
        <v>155</v>
      </c>
      <c r="I6604">
        <f t="shared" si="312"/>
        <v>0</v>
      </c>
      <c r="J6604">
        <f t="shared" si="313"/>
        <v>0</v>
      </c>
      <c r="L6604" t="str">
        <f t="shared" si="311"/>
        <v>4405BROADWATER</v>
      </c>
      <c r="M6604" t="s">
        <v>6784</v>
      </c>
    </row>
    <row r="6605" spans="1:13">
      <c r="A6605" t="s">
        <v>7598</v>
      </c>
      <c r="B6605" t="s">
        <v>7600</v>
      </c>
      <c r="C6605" t="s">
        <v>111</v>
      </c>
      <c r="D6605">
        <v>4</v>
      </c>
      <c r="E6605">
        <v>0</v>
      </c>
      <c r="F6605">
        <v>0</v>
      </c>
      <c r="H6605" t="s">
        <v>155</v>
      </c>
      <c r="I6605">
        <f t="shared" si="312"/>
        <v>0</v>
      </c>
      <c r="J6605">
        <f t="shared" si="313"/>
        <v>0</v>
      </c>
      <c r="L6605" t="str">
        <f t="shared" si="311"/>
        <v>4405BUNYA MOUNTAINS</v>
      </c>
      <c r="M6605" t="s">
        <v>6784</v>
      </c>
    </row>
    <row r="6606" spans="1:13">
      <c r="A6606" t="s">
        <v>7598</v>
      </c>
      <c r="B6606" t="s">
        <v>7601</v>
      </c>
      <c r="C6606" t="s">
        <v>111</v>
      </c>
      <c r="D6606">
        <v>3</v>
      </c>
      <c r="E6606">
        <v>0</v>
      </c>
      <c r="F6606">
        <v>0</v>
      </c>
      <c r="H6606" t="s">
        <v>155</v>
      </c>
      <c r="I6606">
        <f t="shared" si="312"/>
        <v>0</v>
      </c>
      <c r="J6606">
        <f t="shared" si="313"/>
        <v>0</v>
      </c>
      <c r="L6606" t="str">
        <f t="shared" si="311"/>
        <v>4405DALBY</v>
      </c>
      <c r="M6606" t="s">
        <v>6784</v>
      </c>
    </row>
    <row r="6607" spans="1:13">
      <c r="A6607" t="s">
        <v>7598</v>
      </c>
      <c r="B6607" t="s">
        <v>7602</v>
      </c>
      <c r="C6607" t="s">
        <v>111</v>
      </c>
      <c r="D6607">
        <v>4</v>
      </c>
      <c r="E6607">
        <v>0</v>
      </c>
      <c r="F6607">
        <v>0</v>
      </c>
      <c r="H6607" t="s">
        <v>155</v>
      </c>
      <c r="I6607">
        <f t="shared" si="312"/>
        <v>0</v>
      </c>
      <c r="J6607">
        <f t="shared" si="313"/>
        <v>0</v>
      </c>
      <c r="L6607" t="str">
        <f t="shared" si="311"/>
        <v>4405DUCKLO</v>
      </c>
      <c r="M6607" t="s">
        <v>6784</v>
      </c>
    </row>
    <row r="6608" spans="1:13">
      <c r="A6608" t="s">
        <v>7598</v>
      </c>
      <c r="B6608" t="s">
        <v>7603</v>
      </c>
      <c r="C6608" t="s">
        <v>111</v>
      </c>
      <c r="D6608">
        <v>4</v>
      </c>
      <c r="E6608">
        <v>0</v>
      </c>
      <c r="F6608">
        <v>0</v>
      </c>
      <c r="H6608" t="s">
        <v>155</v>
      </c>
      <c r="I6608">
        <f t="shared" si="312"/>
        <v>0</v>
      </c>
      <c r="J6608">
        <f t="shared" si="313"/>
        <v>0</v>
      </c>
      <c r="L6608" t="str">
        <f t="shared" si="311"/>
        <v>4405GRASSDALE</v>
      </c>
      <c r="M6608" t="s">
        <v>6784</v>
      </c>
    </row>
    <row r="6609" spans="1:13">
      <c r="A6609" t="s">
        <v>7598</v>
      </c>
      <c r="B6609" t="s">
        <v>7604</v>
      </c>
      <c r="C6609" t="s">
        <v>111</v>
      </c>
      <c r="D6609">
        <v>4</v>
      </c>
      <c r="E6609">
        <v>0</v>
      </c>
      <c r="F6609">
        <v>0</v>
      </c>
      <c r="H6609" t="s">
        <v>155</v>
      </c>
      <c r="I6609">
        <f t="shared" si="312"/>
        <v>0</v>
      </c>
      <c r="J6609">
        <f t="shared" si="313"/>
        <v>0</v>
      </c>
      <c r="L6609" t="str">
        <f t="shared" si="311"/>
        <v>4405MARMADUA</v>
      </c>
      <c r="M6609" t="s">
        <v>6784</v>
      </c>
    </row>
    <row r="6610" spans="1:13">
      <c r="A6610" t="s">
        <v>7598</v>
      </c>
      <c r="B6610" t="s">
        <v>7605</v>
      </c>
      <c r="C6610" t="s">
        <v>111</v>
      </c>
      <c r="D6610">
        <v>4</v>
      </c>
      <c r="E6610">
        <v>0</v>
      </c>
      <c r="F6610">
        <v>0</v>
      </c>
      <c r="H6610" t="s">
        <v>155</v>
      </c>
      <c r="I6610">
        <f t="shared" si="312"/>
        <v>0</v>
      </c>
      <c r="J6610">
        <f t="shared" si="313"/>
        <v>0</v>
      </c>
      <c r="L6610" t="str">
        <f t="shared" si="311"/>
        <v>4405PIRRINUAN</v>
      </c>
      <c r="M6610" t="s">
        <v>6784</v>
      </c>
    </row>
    <row r="6611" spans="1:13">
      <c r="A6611" t="s">
        <v>7598</v>
      </c>
      <c r="B6611" t="s">
        <v>7606</v>
      </c>
      <c r="C6611" t="s">
        <v>111</v>
      </c>
      <c r="D6611">
        <v>4</v>
      </c>
      <c r="E6611">
        <v>0</v>
      </c>
      <c r="F6611">
        <v>0</v>
      </c>
      <c r="H6611" t="s">
        <v>155</v>
      </c>
      <c r="I6611">
        <f t="shared" si="312"/>
        <v>0</v>
      </c>
      <c r="J6611">
        <f t="shared" si="313"/>
        <v>0</v>
      </c>
      <c r="L6611" t="str">
        <f t="shared" si="311"/>
        <v>4405RANGES BRIDGE</v>
      </c>
      <c r="M6611" t="s">
        <v>6784</v>
      </c>
    </row>
    <row r="6612" spans="1:13">
      <c r="A6612" t="s">
        <v>7598</v>
      </c>
      <c r="B6612" t="s">
        <v>7607</v>
      </c>
      <c r="C6612" t="s">
        <v>111</v>
      </c>
      <c r="D6612">
        <v>4</v>
      </c>
      <c r="E6612">
        <v>0</v>
      </c>
      <c r="F6612">
        <v>0</v>
      </c>
      <c r="H6612" t="s">
        <v>155</v>
      </c>
      <c r="I6612">
        <f t="shared" si="312"/>
        <v>0</v>
      </c>
      <c r="J6612">
        <f t="shared" si="313"/>
        <v>0</v>
      </c>
      <c r="L6612" t="str">
        <f t="shared" si="311"/>
        <v>4405ST RUTH</v>
      </c>
      <c r="M6612" t="s">
        <v>6784</v>
      </c>
    </row>
    <row r="6613" spans="1:13">
      <c r="A6613" t="s">
        <v>7598</v>
      </c>
      <c r="B6613" t="s">
        <v>7608</v>
      </c>
      <c r="C6613" t="s">
        <v>111</v>
      </c>
      <c r="D6613">
        <v>4</v>
      </c>
      <c r="E6613">
        <v>0</v>
      </c>
      <c r="F6613">
        <v>0</v>
      </c>
      <c r="H6613" t="s">
        <v>155</v>
      </c>
      <c r="I6613">
        <f t="shared" si="312"/>
        <v>0</v>
      </c>
      <c r="J6613">
        <f t="shared" si="313"/>
        <v>0</v>
      </c>
      <c r="L6613" t="str">
        <f t="shared" si="311"/>
        <v>4405TIPTON</v>
      </c>
      <c r="M6613" t="s">
        <v>6784</v>
      </c>
    </row>
    <row r="6614" spans="1:13">
      <c r="A6614" t="s">
        <v>7598</v>
      </c>
      <c r="B6614" t="s">
        <v>7609</v>
      </c>
      <c r="C6614" t="s">
        <v>111</v>
      </c>
      <c r="D6614">
        <v>4</v>
      </c>
      <c r="E6614">
        <v>0</v>
      </c>
      <c r="F6614">
        <v>0</v>
      </c>
      <c r="H6614" t="s">
        <v>155</v>
      </c>
      <c r="I6614">
        <f t="shared" si="312"/>
        <v>0</v>
      </c>
      <c r="J6614">
        <f t="shared" si="313"/>
        <v>0</v>
      </c>
      <c r="L6614" t="str">
        <f t="shared" si="311"/>
        <v>4405WERANGA</v>
      </c>
      <c r="M6614" t="s">
        <v>6784</v>
      </c>
    </row>
    <row r="6615" spans="1:13">
      <c r="A6615" t="s">
        <v>7610</v>
      </c>
      <c r="B6615" t="s">
        <v>7611</v>
      </c>
      <c r="C6615" t="s">
        <v>111</v>
      </c>
      <c r="D6615">
        <v>4</v>
      </c>
      <c r="E6615">
        <v>0</v>
      </c>
      <c r="F6615">
        <v>0</v>
      </c>
      <c r="H6615" t="s">
        <v>155</v>
      </c>
      <c r="I6615">
        <f t="shared" si="312"/>
        <v>0</v>
      </c>
      <c r="J6615">
        <f t="shared" si="313"/>
        <v>0</v>
      </c>
      <c r="L6615" t="str">
        <f t="shared" si="311"/>
        <v>4404BOWENVILLE</v>
      </c>
      <c r="M6615" t="s">
        <v>6784</v>
      </c>
    </row>
    <row r="6616" spans="1:13">
      <c r="A6616" t="s">
        <v>7610</v>
      </c>
      <c r="B6616" t="s">
        <v>7612</v>
      </c>
      <c r="C6616" t="s">
        <v>111</v>
      </c>
      <c r="D6616">
        <v>4</v>
      </c>
      <c r="E6616">
        <v>0</v>
      </c>
      <c r="F6616">
        <v>0</v>
      </c>
      <c r="H6616" t="s">
        <v>155</v>
      </c>
      <c r="I6616">
        <f t="shared" si="312"/>
        <v>0</v>
      </c>
      <c r="J6616">
        <f t="shared" si="313"/>
        <v>0</v>
      </c>
      <c r="L6616" t="str">
        <f t="shared" si="311"/>
        <v>4404FORMARTIN</v>
      </c>
      <c r="M6616" t="s">
        <v>6784</v>
      </c>
    </row>
    <row r="6617" spans="1:13">
      <c r="A6617" t="s">
        <v>7610</v>
      </c>
      <c r="B6617" t="s">
        <v>7613</v>
      </c>
      <c r="C6617" t="s">
        <v>111</v>
      </c>
      <c r="D6617">
        <v>4</v>
      </c>
      <c r="E6617">
        <v>0</v>
      </c>
      <c r="F6617">
        <v>0</v>
      </c>
      <c r="H6617" t="s">
        <v>155</v>
      </c>
      <c r="I6617">
        <f t="shared" si="312"/>
        <v>0</v>
      </c>
      <c r="J6617">
        <f t="shared" si="313"/>
        <v>0</v>
      </c>
      <c r="L6617" t="str">
        <f t="shared" si="311"/>
        <v>4404IRVINGDALE</v>
      </c>
      <c r="M6617" t="s">
        <v>6784</v>
      </c>
    </row>
    <row r="6618" spans="1:13">
      <c r="A6618" t="s">
        <v>7610</v>
      </c>
      <c r="B6618" t="s">
        <v>7614</v>
      </c>
      <c r="C6618" t="s">
        <v>111</v>
      </c>
      <c r="D6618">
        <v>4</v>
      </c>
      <c r="E6618">
        <v>0</v>
      </c>
      <c r="F6618">
        <v>0</v>
      </c>
      <c r="H6618" t="s">
        <v>155</v>
      </c>
      <c r="I6618">
        <f t="shared" si="312"/>
        <v>0</v>
      </c>
      <c r="J6618">
        <f t="shared" si="313"/>
        <v>0</v>
      </c>
      <c r="L6618" t="str">
        <f t="shared" si="311"/>
        <v>4404WAINUI</v>
      </c>
      <c r="M6618" t="s">
        <v>6784</v>
      </c>
    </row>
    <row r="6619" spans="1:13">
      <c r="A6619" t="s">
        <v>7615</v>
      </c>
      <c r="B6619" t="s">
        <v>7616</v>
      </c>
      <c r="C6619" t="s">
        <v>111</v>
      </c>
      <c r="D6619">
        <v>4</v>
      </c>
      <c r="E6619">
        <v>0</v>
      </c>
      <c r="F6619">
        <v>0</v>
      </c>
      <c r="H6619" t="s">
        <v>155</v>
      </c>
      <c r="I6619">
        <f t="shared" si="312"/>
        <v>0</v>
      </c>
      <c r="J6619">
        <f t="shared" si="313"/>
        <v>0</v>
      </c>
      <c r="L6619" t="str">
        <f t="shared" si="311"/>
        <v>4403BRYMAROO</v>
      </c>
      <c r="M6619" t="s">
        <v>6784</v>
      </c>
    </row>
    <row r="6620" spans="1:13">
      <c r="A6620" t="s">
        <v>7615</v>
      </c>
      <c r="B6620" t="s">
        <v>7617</v>
      </c>
      <c r="C6620" t="s">
        <v>111</v>
      </c>
      <c r="D6620">
        <v>4</v>
      </c>
      <c r="E6620">
        <v>0</v>
      </c>
      <c r="F6620">
        <v>0</v>
      </c>
      <c r="H6620" t="s">
        <v>155</v>
      </c>
      <c r="I6620">
        <f t="shared" si="312"/>
        <v>0</v>
      </c>
      <c r="J6620">
        <f t="shared" si="313"/>
        <v>0</v>
      </c>
      <c r="L6620" t="str">
        <f t="shared" si="311"/>
        <v>4403JONDARYAN</v>
      </c>
      <c r="M6620" t="s">
        <v>6784</v>
      </c>
    </row>
    <row r="6621" spans="1:13">
      <c r="A6621" t="s">
        <v>7615</v>
      </c>
      <c r="B6621" t="s">
        <v>7618</v>
      </c>
      <c r="C6621" t="s">
        <v>111</v>
      </c>
      <c r="D6621">
        <v>4</v>
      </c>
      <c r="E6621">
        <v>0</v>
      </c>
      <c r="F6621">
        <v>0</v>
      </c>
      <c r="H6621" t="s">
        <v>155</v>
      </c>
      <c r="I6621">
        <f t="shared" si="312"/>
        <v>0</v>
      </c>
      <c r="J6621">
        <f t="shared" si="313"/>
        <v>0</v>
      </c>
      <c r="L6621" t="str">
        <f t="shared" si="311"/>
        <v>4403MALU</v>
      </c>
      <c r="M6621" t="s">
        <v>6784</v>
      </c>
    </row>
    <row r="6622" spans="1:13">
      <c r="A6622" t="s">
        <v>7615</v>
      </c>
      <c r="B6622" t="s">
        <v>7619</v>
      </c>
      <c r="C6622" t="s">
        <v>111</v>
      </c>
      <c r="D6622">
        <v>4</v>
      </c>
      <c r="E6622">
        <v>0</v>
      </c>
      <c r="F6622">
        <v>0</v>
      </c>
      <c r="H6622" t="s">
        <v>155</v>
      </c>
      <c r="I6622">
        <f t="shared" si="312"/>
        <v>0</v>
      </c>
      <c r="J6622">
        <f t="shared" si="313"/>
        <v>0</v>
      </c>
      <c r="L6622" t="str">
        <f t="shared" si="311"/>
        <v>4403MOUNT MORIAH</v>
      </c>
      <c r="M6622" t="s">
        <v>6784</v>
      </c>
    </row>
    <row r="6623" spans="1:13">
      <c r="A6623" t="s">
        <v>7615</v>
      </c>
      <c r="B6623" t="s">
        <v>7620</v>
      </c>
      <c r="C6623" t="s">
        <v>111</v>
      </c>
      <c r="D6623">
        <v>4</v>
      </c>
      <c r="E6623">
        <v>0</v>
      </c>
      <c r="F6623">
        <v>0</v>
      </c>
      <c r="H6623" t="s">
        <v>155</v>
      </c>
      <c r="I6623">
        <f t="shared" si="312"/>
        <v>0</v>
      </c>
      <c r="J6623">
        <f t="shared" si="313"/>
        <v>0</v>
      </c>
      <c r="L6623" t="str">
        <f t="shared" si="311"/>
        <v>4403QUINALOW</v>
      </c>
      <c r="M6623" t="s">
        <v>6784</v>
      </c>
    </row>
    <row r="6624" spans="1:13">
      <c r="A6624" t="s">
        <v>7615</v>
      </c>
      <c r="B6624" t="s">
        <v>7621</v>
      </c>
      <c r="C6624" t="s">
        <v>111</v>
      </c>
      <c r="D6624">
        <v>4</v>
      </c>
      <c r="E6624">
        <v>0</v>
      </c>
      <c r="F6624">
        <v>0</v>
      </c>
      <c r="H6624" t="s">
        <v>155</v>
      </c>
      <c r="I6624">
        <f t="shared" si="312"/>
        <v>0</v>
      </c>
      <c r="J6624">
        <f t="shared" si="313"/>
        <v>0</v>
      </c>
      <c r="L6624" t="str">
        <f t="shared" si="311"/>
        <v>4403WEST PRAIRIE</v>
      </c>
      <c r="M6624" t="s">
        <v>6784</v>
      </c>
    </row>
    <row r="6625" spans="1:13">
      <c r="A6625" t="s">
        <v>7622</v>
      </c>
      <c r="B6625" t="s">
        <v>7623</v>
      </c>
      <c r="C6625" t="s">
        <v>111</v>
      </c>
      <c r="D6625">
        <v>4</v>
      </c>
      <c r="E6625">
        <v>0</v>
      </c>
      <c r="F6625">
        <v>0</v>
      </c>
      <c r="H6625" t="s">
        <v>155</v>
      </c>
      <c r="I6625">
        <f t="shared" si="312"/>
        <v>0</v>
      </c>
      <c r="J6625">
        <f t="shared" si="313"/>
        <v>0</v>
      </c>
      <c r="L6625" t="str">
        <f t="shared" si="311"/>
        <v>4402COOYAR</v>
      </c>
      <c r="M6625" t="s">
        <v>6784</v>
      </c>
    </row>
    <row r="6626" spans="1:13">
      <c r="A6626" t="s">
        <v>7622</v>
      </c>
      <c r="B6626" t="s">
        <v>7624</v>
      </c>
      <c r="C6626" t="s">
        <v>111</v>
      </c>
      <c r="D6626">
        <v>4</v>
      </c>
      <c r="E6626">
        <v>0</v>
      </c>
      <c r="F6626">
        <v>0</v>
      </c>
      <c r="H6626" t="s">
        <v>155</v>
      </c>
      <c r="I6626">
        <f t="shared" si="312"/>
        <v>0</v>
      </c>
      <c r="J6626">
        <f t="shared" si="313"/>
        <v>0</v>
      </c>
      <c r="L6626" t="str">
        <f t="shared" si="311"/>
        <v>4402KOORALGIN</v>
      </c>
      <c r="M6626" t="s">
        <v>6784</v>
      </c>
    </row>
    <row r="6627" spans="1:13">
      <c r="A6627" t="s">
        <v>7622</v>
      </c>
      <c r="B6627" t="s">
        <v>7625</v>
      </c>
      <c r="C6627" t="s">
        <v>111</v>
      </c>
      <c r="D6627">
        <v>4</v>
      </c>
      <c r="E6627">
        <v>0</v>
      </c>
      <c r="F6627">
        <v>0</v>
      </c>
      <c r="H6627" t="s">
        <v>155</v>
      </c>
      <c r="I6627">
        <f t="shared" si="312"/>
        <v>0</v>
      </c>
      <c r="J6627">
        <f t="shared" si="313"/>
        <v>0</v>
      </c>
      <c r="L6627" t="str">
        <f t="shared" si="311"/>
        <v>4402UPPER COOYAR CREEK</v>
      </c>
      <c r="M6627" t="s">
        <v>6784</v>
      </c>
    </row>
    <row r="6628" spans="1:13">
      <c r="A6628" t="s">
        <v>7626</v>
      </c>
      <c r="B6628" t="s">
        <v>7627</v>
      </c>
      <c r="C6628" t="s">
        <v>111</v>
      </c>
      <c r="D6628">
        <v>5</v>
      </c>
      <c r="E6628">
        <v>0</v>
      </c>
      <c r="F6628">
        <v>0</v>
      </c>
      <c r="H6628" t="s">
        <v>155</v>
      </c>
      <c r="I6628">
        <f t="shared" si="312"/>
        <v>0</v>
      </c>
      <c r="J6628">
        <f t="shared" si="313"/>
        <v>0</v>
      </c>
      <c r="L6628" t="str">
        <f t="shared" si="311"/>
        <v>4401ACLAND</v>
      </c>
      <c r="M6628" t="s">
        <v>6784</v>
      </c>
    </row>
    <row r="6629" spans="1:13">
      <c r="A6629" t="s">
        <v>7626</v>
      </c>
      <c r="B6629" t="s">
        <v>7628</v>
      </c>
      <c r="C6629" t="s">
        <v>111</v>
      </c>
      <c r="D6629">
        <v>5</v>
      </c>
      <c r="E6629">
        <v>0</v>
      </c>
      <c r="F6629">
        <v>0</v>
      </c>
      <c r="H6629" t="s">
        <v>155</v>
      </c>
      <c r="I6629">
        <f t="shared" si="312"/>
        <v>0</v>
      </c>
      <c r="J6629">
        <f t="shared" si="313"/>
        <v>0</v>
      </c>
      <c r="L6629" t="str">
        <f t="shared" si="311"/>
        <v>4401AUBIGNY</v>
      </c>
      <c r="M6629" t="s">
        <v>6784</v>
      </c>
    </row>
    <row r="6630" spans="1:13">
      <c r="A6630" t="s">
        <v>7626</v>
      </c>
      <c r="B6630" t="s">
        <v>3582</v>
      </c>
      <c r="C6630" t="s">
        <v>111</v>
      </c>
      <c r="D6630">
        <v>4</v>
      </c>
      <c r="E6630">
        <v>0</v>
      </c>
      <c r="F6630">
        <v>0</v>
      </c>
      <c r="H6630" t="s">
        <v>155</v>
      </c>
      <c r="I6630">
        <f t="shared" si="312"/>
        <v>0</v>
      </c>
      <c r="J6630">
        <f t="shared" si="313"/>
        <v>0</v>
      </c>
      <c r="L6630" t="str">
        <f t="shared" si="311"/>
        <v>4401BALGOWAN</v>
      </c>
      <c r="M6630" t="s">
        <v>6784</v>
      </c>
    </row>
    <row r="6631" spans="1:13">
      <c r="A6631" t="s">
        <v>7626</v>
      </c>
      <c r="B6631" t="s">
        <v>7629</v>
      </c>
      <c r="C6631" t="s">
        <v>111</v>
      </c>
      <c r="D6631">
        <v>4</v>
      </c>
      <c r="E6631">
        <v>0</v>
      </c>
      <c r="F6631">
        <v>0</v>
      </c>
      <c r="H6631" t="s">
        <v>155</v>
      </c>
      <c r="I6631">
        <f t="shared" si="312"/>
        <v>0</v>
      </c>
      <c r="J6631">
        <f t="shared" si="313"/>
        <v>0</v>
      </c>
      <c r="L6631" t="str">
        <f t="shared" si="311"/>
        <v>4401BIDDESTON</v>
      </c>
      <c r="M6631" t="s">
        <v>6784</v>
      </c>
    </row>
    <row r="6632" spans="1:13">
      <c r="A6632" t="s">
        <v>7626</v>
      </c>
      <c r="B6632" t="s">
        <v>7630</v>
      </c>
      <c r="C6632" t="s">
        <v>111</v>
      </c>
      <c r="D6632">
        <v>4</v>
      </c>
      <c r="E6632">
        <v>0</v>
      </c>
      <c r="F6632">
        <v>0</v>
      </c>
      <c r="H6632" t="s">
        <v>155</v>
      </c>
      <c r="I6632">
        <f t="shared" si="312"/>
        <v>0</v>
      </c>
      <c r="J6632">
        <f t="shared" si="313"/>
        <v>0</v>
      </c>
      <c r="L6632" t="str">
        <f t="shared" si="311"/>
        <v>4401BOODUA</v>
      </c>
      <c r="M6632" t="s">
        <v>6784</v>
      </c>
    </row>
    <row r="6633" spans="1:13">
      <c r="A6633" t="s">
        <v>7626</v>
      </c>
      <c r="B6633" t="s">
        <v>5256</v>
      </c>
      <c r="C6633" t="s">
        <v>111</v>
      </c>
      <c r="D6633">
        <v>4</v>
      </c>
      <c r="E6633">
        <v>0</v>
      </c>
      <c r="F6633">
        <v>0</v>
      </c>
      <c r="H6633" t="s">
        <v>155</v>
      </c>
      <c r="I6633">
        <f t="shared" si="312"/>
        <v>0</v>
      </c>
      <c r="J6633">
        <f t="shared" si="313"/>
        <v>0</v>
      </c>
      <c r="L6633" t="str">
        <f t="shared" si="311"/>
        <v>4401DEVON PARK</v>
      </c>
      <c r="M6633" t="s">
        <v>6784</v>
      </c>
    </row>
    <row r="6634" spans="1:13">
      <c r="A6634" t="s">
        <v>7626</v>
      </c>
      <c r="B6634" t="s">
        <v>1140</v>
      </c>
      <c r="C6634" t="s">
        <v>111</v>
      </c>
      <c r="D6634">
        <v>4</v>
      </c>
      <c r="E6634">
        <v>0</v>
      </c>
      <c r="F6634">
        <v>0</v>
      </c>
      <c r="H6634" t="s">
        <v>155</v>
      </c>
      <c r="I6634">
        <f t="shared" si="312"/>
        <v>0</v>
      </c>
      <c r="J6634">
        <f t="shared" si="313"/>
        <v>0</v>
      </c>
      <c r="L6634" t="str">
        <f t="shared" si="311"/>
        <v>4401GREENWOOD</v>
      </c>
      <c r="M6634" t="s">
        <v>6784</v>
      </c>
    </row>
    <row r="6635" spans="1:13">
      <c r="A6635" t="s">
        <v>7626</v>
      </c>
      <c r="B6635" t="s">
        <v>7486</v>
      </c>
      <c r="C6635" t="s">
        <v>111</v>
      </c>
      <c r="D6635">
        <v>4</v>
      </c>
      <c r="E6635">
        <v>0</v>
      </c>
      <c r="F6635">
        <v>0</v>
      </c>
      <c r="H6635" t="s">
        <v>155</v>
      </c>
      <c r="I6635">
        <f t="shared" si="312"/>
        <v>0</v>
      </c>
      <c r="J6635">
        <f t="shared" si="313"/>
        <v>0</v>
      </c>
      <c r="L6635" t="str">
        <f t="shared" si="311"/>
        <v>4401HIGHLAND PLAINS</v>
      </c>
      <c r="M6635" t="s">
        <v>6784</v>
      </c>
    </row>
    <row r="6636" spans="1:13">
      <c r="A6636" t="s">
        <v>7626</v>
      </c>
      <c r="B6636" t="s">
        <v>7631</v>
      </c>
      <c r="C6636" t="s">
        <v>111</v>
      </c>
      <c r="D6636">
        <v>4</v>
      </c>
      <c r="E6636">
        <v>0</v>
      </c>
      <c r="F6636">
        <v>0</v>
      </c>
      <c r="H6636" t="s">
        <v>155</v>
      </c>
      <c r="I6636">
        <f t="shared" si="312"/>
        <v>0</v>
      </c>
      <c r="J6636">
        <f t="shared" si="313"/>
        <v>0</v>
      </c>
      <c r="L6636" t="str">
        <f t="shared" si="311"/>
        <v>4401KELVINHAUGH</v>
      </c>
      <c r="M6636" t="s">
        <v>6784</v>
      </c>
    </row>
    <row r="6637" spans="1:13">
      <c r="A6637" t="s">
        <v>7626</v>
      </c>
      <c r="B6637" t="s">
        <v>7632</v>
      </c>
      <c r="C6637" t="s">
        <v>111</v>
      </c>
      <c r="D6637">
        <v>4</v>
      </c>
      <c r="E6637">
        <v>0</v>
      </c>
      <c r="F6637">
        <v>0</v>
      </c>
      <c r="H6637" t="s">
        <v>155</v>
      </c>
      <c r="I6637">
        <f t="shared" si="312"/>
        <v>0</v>
      </c>
      <c r="J6637">
        <f t="shared" si="313"/>
        <v>0</v>
      </c>
      <c r="L6637" t="str">
        <f t="shared" si="311"/>
        <v>4401MOUNT IRVING</v>
      </c>
      <c r="M6637" t="s">
        <v>6784</v>
      </c>
    </row>
    <row r="6638" spans="1:13">
      <c r="A6638" t="s">
        <v>7626</v>
      </c>
      <c r="B6638" t="s">
        <v>7633</v>
      </c>
      <c r="C6638" t="s">
        <v>111</v>
      </c>
      <c r="D6638">
        <v>4</v>
      </c>
      <c r="E6638">
        <v>0</v>
      </c>
      <c r="F6638">
        <v>0</v>
      </c>
      <c r="H6638" t="s">
        <v>155</v>
      </c>
      <c r="I6638">
        <f t="shared" si="312"/>
        <v>0</v>
      </c>
      <c r="J6638">
        <f t="shared" si="313"/>
        <v>0</v>
      </c>
      <c r="L6638" t="str">
        <f t="shared" si="311"/>
        <v>4401MULDU</v>
      </c>
      <c r="M6638" t="s">
        <v>6784</v>
      </c>
    </row>
    <row r="6639" spans="1:13">
      <c r="A6639" t="s">
        <v>7626</v>
      </c>
      <c r="B6639" t="s">
        <v>7634</v>
      </c>
      <c r="C6639" t="s">
        <v>111</v>
      </c>
      <c r="D6639">
        <v>4</v>
      </c>
      <c r="E6639">
        <v>0</v>
      </c>
      <c r="F6639">
        <v>0</v>
      </c>
      <c r="H6639" t="s">
        <v>155</v>
      </c>
      <c r="I6639">
        <f t="shared" si="312"/>
        <v>0</v>
      </c>
      <c r="J6639">
        <f t="shared" si="313"/>
        <v>0</v>
      </c>
      <c r="L6639" t="str">
        <f t="shared" si="311"/>
        <v>4401OAKEY</v>
      </c>
      <c r="M6639" t="s">
        <v>6784</v>
      </c>
    </row>
    <row r="6640" spans="1:13">
      <c r="A6640" t="s">
        <v>7626</v>
      </c>
      <c r="B6640" t="s">
        <v>7635</v>
      </c>
      <c r="C6640" t="s">
        <v>111</v>
      </c>
      <c r="D6640">
        <v>4</v>
      </c>
      <c r="E6640">
        <v>0</v>
      </c>
      <c r="F6640">
        <v>0</v>
      </c>
      <c r="H6640" t="s">
        <v>155</v>
      </c>
      <c r="I6640">
        <f t="shared" si="312"/>
        <v>0</v>
      </c>
      <c r="J6640">
        <f t="shared" si="313"/>
        <v>0</v>
      </c>
      <c r="L6640" t="str">
        <f t="shared" si="311"/>
        <v>4401ROSALIE PLAINS</v>
      </c>
      <c r="M6640" t="s">
        <v>6784</v>
      </c>
    </row>
    <row r="6641" spans="1:13">
      <c r="A6641" t="s">
        <v>7626</v>
      </c>
      <c r="B6641" t="s">
        <v>7636</v>
      </c>
      <c r="C6641" t="s">
        <v>111</v>
      </c>
      <c r="D6641">
        <v>4</v>
      </c>
      <c r="E6641">
        <v>0</v>
      </c>
      <c r="F6641">
        <v>0</v>
      </c>
      <c r="H6641" t="s">
        <v>155</v>
      </c>
      <c r="I6641">
        <f t="shared" si="312"/>
        <v>0</v>
      </c>
      <c r="J6641">
        <f t="shared" si="313"/>
        <v>0</v>
      </c>
      <c r="L6641" t="str">
        <f t="shared" si="311"/>
        <v>4401SABINE</v>
      </c>
      <c r="M6641" t="s">
        <v>6784</v>
      </c>
    </row>
    <row r="6642" spans="1:13">
      <c r="A6642" t="s">
        <v>7626</v>
      </c>
      <c r="B6642" t="s">
        <v>7637</v>
      </c>
      <c r="C6642" t="s">
        <v>111</v>
      </c>
      <c r="D6642">
        <v>4</v>
      </c>
      <c r="E6642">
        <v>0</v>
      </c>
      <c r="F6642">
        <v>0</v>
      </c>
      <c r="H6642" t="s">
        <v>155</v>
      </c>
      <c r="I6642">
        <f t="shared" si="312"/>
        <v>0</v>
      </c>
      <c r="J6642">
        <f t="shared" si="313"/>
        <v>0</v>
      </c>
      <c r="L6642" t="str">
        <f t="shared" si="311"/>
        <v>4401SILVERLEIGH</v>
      </c>
      <c r="M6642" t="s">
        <v>6784</v>
      </c>
    </row>
    <row r="6643" spans="1:13">
      <c r="A6643" t="s">
        <v>7626</v>
      </c>
      <c r="B6643" t="s">
        <v>7638</v>
      </c>
      <c r="C6643" t="s">
        <v>111</v>
      </c>
      <c r="D6643">
        <v>4</v>
      </c>
      <c r="E6643">
        <v>0</v>
      </c>
      <c r="F6643">
        <v>0</v>
      </c>
      <c r="H6643" t="s">
        <v>155</v>
      </c>
      <c r="I6643">
        <f t="shared" si="312"/>
        <v>0</v>
      </c>
      <c r="J6643">
        <f t="shared" si="313"/>
        <v>0</v>
      </c>
      <c r="L6643" t="str">
        <f t="shared" si="311"/>
        <v>4401YARGULLEN</v>
      </c>
      <c r="M6643" t="s">
        <v>6784</v>
      </c>
    </row>
    <row r="6644" spans="1:13">
      <c r="A6644" t="s">
        <v>7639</v>
      </c>
      <c r="B6644" t="s">
        <v>7640</v>
      </c>
      <c r="C6644" t="s">
        <v>111</v>
      </c>
      <c r="D6644">
        <v>4</v>
      </c>
      <c r="E6644">
        <v>0</v>
      </c>
      <c r="F6644">
        <v>0</v>
      </c>
      <c r="H6644" t="s">
        <v>103</v>
      </c>
      <c r="I6644">
        <f t="shared" si="312"/>
        <v>0</v>
      </c>
      <c r="J6644">
        <f t="shared" si="313"/>
        <v>0</v>
      </c>
      <c r="L6644" t="str">
        <f t="shared" si="311"/>
        <v>4400KINGSTHORPE</v>
      </c>
      <c r="M6644" t="s">
        <v>6784</v>
      </c>
    </row>
    <row r="6645" spans="1:13">
      <c r="A6645" t="s">
        <v>7641</v>
      </c>
      <c r="B6645" t="s">
        <v>7642</v>
      </c>
      <c r="C6645" t="s">
        <v>111</v>
      </c>
      <c r="D6645">
        <v>4</v>
      </c>
      <c r="E6645">
        <v>0</v>
      </c>
      <c r="F6645">
        <v>0</v>
      </c>
      <c r="H6645" t="s">
        <v>155</v>
      </c>
      <c r="I6645">
        <f t="shared" si="312"/>
        <v>0</v>
      </c>
      <c r="J6645">
        <f t="shared" si="313"/>
        <v>0</v>
      </c>
      <c r="L6645" t="str">
        <f t="shared" si="311"/>
        <v>4390BILLA BILLA</v>
      </c>
      <c r="M6645" t="s">
        <v>6784</v>
      </c>
    </row>
    <row r="6646" spans="1:13">
      <c r="A6646" t="s">
        <v>7641</v>
      </c>
      <c r="B6646" t="s">
        <v>7643</v>
      </c>
      <c r="C6646" t="s">
        <v>111</v>
      </c>
      <c r="D6646">
        <v>4</v>
      </c>
      <c r="E6646">
        <v>0</v>
      </c>
      <c r="F6646">
        <v>0</v>
      </c>
      <c r="H6646" t="s">
        <v>155</v>
      </c>
      <c r="I6646">
        <f t="shared" si="312"/>
        <v>0</v>
      </c>
      <c r="J6646">
        <f t="shared" si="313"/>
        <v>0</v>
      </c>
      <c r="L6646" t="str">
        <f t="shared" si="311"/>
        <v>4390CALINGUNEE</v>
      </c>
      <c r="M6646" t="s">
        <v>6784</v>
      </c>
    </row>
    <row r="6647" spans="1:13">
      <c r="A6647" t="s">
        <v>7641</v>
      </c>
      <c r="B6647" t="s">
        <v>7644</v>
      </c>
      <c r="C6647" t="s">
        <v>111</v>
      </c>
      <c r="D6647">
        <v>4</v>
      </c>
      <c r="E6647">
        <v>0</v>
      </c>
      <c r="F6647">
        <v>0</v>
      </c>
      <c r="H6647" t="s">
        <v>155</v>
      </c>
      <c r="I6647">
        <f t="shared" si="312"/>
        <v>0</v>
      </c>
      <c r="J6647">
        <f t="shared" si="313"/>
        <v>0</v>
      </c>
      <c r="L6647" t="str">
        <f t="shared" si="311"/>
        <v>4390CALLANDOON</v>
      </c>
      <c r="M6647" t="s">
        <v>6784</v>
      </c>
    </row>
    <row r="6648" spans="1:13">
      <c r="A6648" t="s">
        <v>7641</v>
      </c>
      <c r="B6648" t="s">
        <v>7645</v>
      </c>
      <c r="C6648" t="s">
        <v>111</v>
      </c>
      <c r="D6648">
        <v>4</v>
      </c>
      <c r="E6648">
        <v>0</v>
      </c>
      <c r="F6648">
        <v>0</v>
      </c>
      <c r="H6648" t="s">
        <v>155</v>
      </c>
      <c r="I6648">
        <f t="shared" si="312"/>
        <v>0</v>
      </c>
      <c r="J6648">
        <f t="shared" si="313"/>
        <v>0</v>
      </c>
      <c r="L6648" t="str">
        <f t="shared" si="311"/>
        <v>4390GOODAR</v>
      </c>
      <c r="M6648" t="s">
        <v>6784</v>
      </c>
    </row>
    <row r="6649" spans="1:13">
      <c r="A6649" t="s">
        <v>7641</v>
      </c>
      <c r="B6649" t="s">
        <v>7646</v>
      </c>
      <c r="C6649" t="s">
        <v>111</v>
      </c>
      <c r="D6649">
        <v>4</v>
      </c>
      <c r="E6649">
        <v>0</v>
      </c>
      <c r="F6649">
        <v>0</v>
      </c>
      <c r="H6649" t="s">
        <v>155</v>
      </c>
      <c r="I6649">
        <f t="shared" si="312"/>
        <v>0</v>
      </c>
      <c r="J6649">
        <f t="shared" si="313"/>
        <v>0</v>
      </c>
      <c r="L6649" t="str">
        <f t="shared" si="311"/>
        <v>4390GOONDIWINDI</v>
      </c>
      <c r="M6649" t="s">
        <v>6784</v>
      </c>
    </row>
    <row r="6650" spans="1:13">
      <c r="A6650" t="s">
        <v>7641</v>
      </c>
      <c r="B6650" t="s">
        <v>7647</v>
      </c>
      <c r="C6650" t="s">
        <v>111</v>
      </c>
      <c r="D6650">
        <v>4</v>
      </c>
      <c r="E6650">
        <v>0</v>
      </c>
      <c r="F6650">
        <v>0</v>
      </c>
      <c r="H6650" t="s">
        <v>155</v>
      </c>
      <c r="I6650">
        <f t="shared" si="312"/>
        <v>0</v>
      </c>
      <c r="J6650">
        <f t="shared" si="313"/>
        <v>0</v>
      </c>
      <c r="L6650" t="str">
        <f t="shared" si="311"/>
        <v>4390KINDON</v>
      </c>
      <c r="M6650" t="s">
        <v>6784</v>
      </c>
    </row>
    <row r="6651" spans="1:13">
      <c r="A6651" t="s">
        <v>7641</v>
      </c>
      <c r="B6651" t="s">
        <v>7648</v>
      </c>
      <c r="C6651" t="s">
        <v>111</v>
      </c>
      <c r="D6651">
        <v>4</v>
      </c>
      <c r="E6651">
        <v>0</v>
      </c>
      <c r="F6651">
        <v>0</v>
      </c>
      <c r="H6651" t="s">
        <v>155</v>
      </c>
      <c r="I6651">
        <f t="shared" si="312"/>
        <v>0</v>
      </c>
      <c r="J6651">
        <f t="shared" si="313"/>
        <v>0</v>
      </c>
      <c r="L6651" t="str">
        <f t="shared" si="311"/>
        <v>4390LUNDAVRA</v>
      </c>
      <c r="M6651" t="s">
        <v>6784</v>
      </c>
    </row>
    <row r="6652" spans="1:13">
      <c r="A6652" t="s">
        <v>7641</v>
      </c>
      <c r="B6652" t="s">
        <v>7649</v>
      </c>
      <c r="C6652" t="s">
        <v>111</v>
      </c>
      <c r="D6652">
        <v>4</v>
      </c>
      <c r="E6652">
        <v>0</v>
      </c>
      <c r="F6652">
        <v>0</v>
      </c>
      <c r="H6652" t="s">
        <v>155</v>
      </c>
      <c r="I6652">
        <f t="shared" si="312"/>
        <v>0</v>
      </c>
      <c r="J6652">
        <f t="shared" si="313"/>
        <v>0</v>
      </c>
      <c r="L6652" t="str">
        <f t="shared" si="311"/>
        <v>4390WONDALLI</v>
      </c>
      <c r="M6652" t="s">
        <v>6784</v>
      </c>
    </row>
    <row r="6653" spans="1:13">
      <c r="A6653" t="s">
        <v>7641</v>
      </c>
      <c r="B6653" t="s">
        <v>7650</v>
      </c>
      <c r="C6653" t="s">
        <v>111</v>
      </c>
      <c r="D6653">
        <v>4</v>
      </c>
      <c r="E6653">
        <v>0</v>
      </c>
      <c r="F6653">
        <v>0</v>
      </c>
      <c r="H6653" t="s">
        <v>155</v>
      </c>
      <c r="I6653">
        <f t="shared" si="312"/>
        <v>0</v>
      </c>
      <c r="J6653">
        <f t="shared" si="313"/>
        <v>0</v>
      </c>
      <c r="L6653" t="str">
        <f t="shared" si="311"/>
        <v>4390WYAGA</v>
      </c>
      <c r="M6653" t="s">
        <v>6784</v>
      </c>
    </row>
    <row r="6654" spans="1:13">
      <c r="A6654" t="s">
        <v>7641</v>
      </c>
      <c r="B6654" t="s">
        <v>7651</v>
      </c>
      <c r="C6654" t="s">
        <v>111</v>
      </c>
      <c r="D6654">
        <v>4</v>
      </c>
      <c r="E6654">
        <v>0</v>
      </c>
      <c r="F6654">
        <v>0</v>
      </c>
      <c r="H6654" t="s">
        <v>155</v>
      </c>
      <c r="I6654">
        <f t="shared" si="312"/>
        <v>0</v>
      </c>
      <c r="J6654">
        <f t="shared" si="313"/>
        <v>0</v>
      </c>
      <c r="L6654" t="str">
        <f t="shared" si="311"/>
        <v>4390YAGABURNE</v>
      </c>
      <c r="M6654" t="s">
        <v>6784</v>
      </c>
    </row>
    <row r="6655" spans="1:13">
      <c r="A6655" t="s">
        <v>7652</v>
      </c>
      <c r="B6655" t="s">
        <v>7653</v>
      </c>
      <c r="C6655" t="s">
        <v>111</v>
      </c>
      <c r="D6655">
        <v>4</v>
      </c>
      <c r="E6655">
        <v>0</v>
      </c>
      <c r="F6655">
        <v>0</v>
      </c>
      <c r="H6655" t="s">
        <v>155</v>
      </c>
      <c r="I6655">
        <f t="shared" si="312"/>
        <v>0</v>
      </c>
      <c r="J6655">
        <f t="shared" si="313"/>
        <v>0</v>
      </c>
      <c r="L6655" t="str">
        <f t="shared" si="311"/>
        <v>4388KURUMBUL</v>
      </c>
      <c r="M6655" t="s">
        <v>6784</v>
      </c>
    </row>
    <row r="6656" spans="1:13">
      <c r="A6656" t="s">
        <v>7652</v>
      </c>
      <c r="B6656" t="s">
        <v>7654</v>
      </c>
      <c r="C6656" t="s">
        <v>111</v>
      </c>
      <c r="D6656">
        <v>4</v>
      </c>
      <c r="E6656">
        <v>0</v>
      </c>
      <c r="F6656">
        <v>0</v>
      </c>
      <c r="H6656" t="s">
        <v>155</v>
      </c>
      <c r="I6656">
        <f t="shared" si="312"/>
        <v>0</v>
      </c>
      <c r="J6656">
        <f t="shared" si="313"/>
        <v>0</v>
      </c>
      <c r="L6656" t="str">
        <f t="shared" si="311"/>
        <v>4388YELARBON</v>
      </c>
      <c r="M6656" t="s">
        <v>6784</v>
      </c>
    </row>
    <row r="6657" spans="1:13">
      <c r="A6657" t="s">
        <v>7655</v>
      </c>
      <c r="B6657" t="s">
        <v>7656</v>
      </c>
      <c r="C6657" t="s">
        <v>111</v>
      </c>
      <c r="D6657">
        <v>4</v>
      </c>
      <c r="E6657">
        <v>0</v>
      </c>
      <c r="F6657">
        <v>0</v>
      </c>
      <c r="H6657" t="s">
        <v>155</v>
      </c>
      <c r="I6657">
        <f t="shared" si="312"/>
        <v>0</v>
      </c>
      <c r="J6657">
        <f t="shared" si="313"/>
        <v>0</v>
      </c>
      <c r="L6657" t="str">
        <f t="shared" si="311"/>
        <v>4387BRUSH CREEK</v>
      </c>
      <c r="M6657" t="s">
        <v>6784</v>
      </c>
    </row>
    <row r="6658" spans="1:13">
      <c r="A6658" t="s">
        <v>7655</v>
      </c>
      <c r="B6658" t="s">
        <v>7657</v>
      </c>
      <c r="C6658" t="s">
        <v>111</v>
      </c>
      <c r="D6658">
        <v>4</v>
      </c>
      <c r="E6658">
        <v>0</v>
      </c>
      <c r="F6658">
        <v>0</v>
      </c>
      <c r="H6658" t="s">
        <v>155</v>
      </c>
      <c r="I6658">
        <f t="shared" si="312"/>
        <v>0</v>
      </c>
      <c r="J6658">
        <f t="shared" si="313"/>
        <v>0</v>
      </c>
      <c r="L6658" t="str">
        <f t="shared" ref="L6658:L6721" si="314">CONCATENATE(A6658,B6658)</f>
        <v>4387BYBERA</v>
      </c>
      <c r="M6658" t="s">
        <v>6784</v>
      </c>
    </row>
    <row r="6659" spans="1:13">
      <c r="A6659" t="s">
        <v>7655</v>
      </c>
      <c r="B6659" t="s">
        <v>7658</v>
      </c>
      <c r="C6659" t="s">
        <v>111</v>
      </c>
      <c r="D6659">
        <v>4</v>
      </c>
      <c r="E6659">
        <v>0</v>
      </c>
      <c r="F6659">
        <v>0</v>
      </c>
      <c r="H6659" t="s">
        <v>155</v>
      </c>
      <c r="I6659">
        <f t="shared" si="312"/>
        <v>0</v>
      </c>
      <c r="J6659">
        <f t="shared" si="313"/>
        <v>0</v>
      </c>
      <c r="L6659" t="str">
        <f t="shared" si="314"/>
        <v>4387COOLMUNDA</v>
      </c>
      <c r="M6659" t="s">
        <v>6784</v>
      </c>
    </row>
    <row r="6660" spans="1:13">
      <c r="A6660" t="s">
        <v>7655</v>
      </c>
      <c r="B6660" t="s">
        <v>7659</v>
      </c>
      <c r="C6660" t="s">
        <v>111</v>
      </c>
      <c r="D6660">
        <v>4</v>
      </c>
      <c r="E6660">
        <v>0</v>
      </c>
      <c r="F6660">
        <v>0</v>
      </c>
      <c r="H6660" t="s">
        <v>155</v>
      </c>
      <c r="I6660">
        <f t="shared" si="312"/>
        <v>0</v>
      </c>
      <c r="J6660">
        <f t="shared" si="313"/>
        <v>0</v>
      </c>
      <c r="L6660" t="str">
        <f t="shared" si="314"/>
        <v>4387GREENUP</v>
      </c>
      <c r="M6660" t="s">
        <v>6784</v>
      </c>
    </row>
    <row r="6661" spans="1:13">
      <c r="A6661" t="s">
        <v>7655</v>
      </c>
      <c r="B6661" t="s">
        <v>1132</v>
      </c>
      <c r="C6661" t="s">
        <v>111</v>
      </c>
      <c r="D6661">
        <v>4</v>
      </c>
      <c r="E6661">
        <v>0</v>
      </c>
      <c r="F6661">
        <v>0</v>
      </c>
      <c r="H6661" t="s">
        <v>155</v>
      </c>
      <c r="I6661">
        <f t="shared" si="312"/>
        <v>0</v>
      </c>
      <c r="J6661">
        <f t="shared" si="313"/>
        <v>0</v>
      </c>
      <c r="L6661" t="str">
        <f t="shared" si="314"/>
        <v>4387INGLEWOOD</v>
      </c>
      <c r="M6661" t="s">
        <v>6784</v>
      </c>
    </row>
    <row r="6662" spans="1:13">
      <c r="A6662" t="s">
        <v>7655</v>
      </c>
      <c r="B6662" t="s">
        <v>7660</v>
      </c>
      <c r="C6662" t="s">
        <v>111</v>
      </c>
      <c r="D6662">
        <v>4</v>
      </c>
      <c r="E6662">
        <v>0</v>
      </c>
      <c r="F6662">
        <v>0</v>
      </c>
      <c r="H6662" t="s">
        <v>155</v>
      </c>
      <c r="I6662">
        <f t="shared" si="312"/>
        <v>0</v>
      </c>
      <c r="J6662">
        <f t="shared" si="313"/>
        <v>0</v>
      </c>
      <c r="L6662" t="str">
        <f t="shared" si="314"/>
        <v>4387MOSQUITO CREEK</v>
      </c>
      <c r="M6662" t="s">
        <v>6784</v>
      </c>
    </row>
    <row r="6663" spans="1:13">
      <c r="A6663" t="s">
        <v>7655</v>
      </c>
      <c r="B6663" t="s">
        <v>7661</v>
      </c>
      <c r="C6663" t="s">
        <v>111</v>
      </c>
      <c r="D6663">
        <v>4</v>
      </c>
      <c r="E6663">
        <v>0</v>
      </c>
      <c r="F6663">
        <v>0</v>
      </c>
      <c r="H6663" t="s">
        <v>155</v>
      </c>
      <c r="I6663">
        <f t="shared" si="312"/>
        <v>0</v>
      </c>
      <c r="J6663">
        <f t="shared" si="313"/>
        <v>0</v>
      </c>
      <c r="L6663" t="str">
        <f t="shared" si="314"/>
        <v>4387TERRICA</v>
      </c>
      <c r="M6663" t="s">
        <v>6784</v>
      </c>
    </row>
    <row r="6664" spans="1:13">
      <c r="A6664" t="s">
        <v>7655</v>
      </c>
      <c r="B6664" t="s">
        <v>7662</v>
      </c>
      <c r="C6664" t="s">
        <v>111</v>
      </c>
      <c r="D6664">
        <v>4</v>
      </c>
      <c r="E6664">
        <v>0</v>
      </c>
      <c r="F6664">
        <v>0</v>
      </c>
      <c r="H6664" t="s">
        <v>155</v>
      </c>
      <c r="I6664">
        <f t="shared" si="312"/>
        <v>0</v>
      </c>
      <c r="J6664">
        <f t="shared" si="313"/>
        <v>0</v>
      </c>
      <c r="L6664" t="str">
        <f t="shared" si="314"/>
        <v>4387WARROO</v>
      </c>
      <c r="M6664" t="s">
        <v>6784</v>
      </c>
    </row>
    <row r="6665" spans="1:13">
      <c r="A6665" t="s">
        <v>7655</v>
      </c>
      <c r="B6665" t="s">
        <v>7663</v>
      </c>
      <c r="C6665" t="s">
        <v>111</v>
      </c>
      <c r="D6665">
        <v>4</v>
      </c>
      <c r="E6665">
        <v>0</v>
      </c>
      <c r="F6665">
        <v>0</v>
      </c>
      <c r="H6665" t="s">
        <v>155</v>
      </c>
      <c r="I6665">
        <f t="shared" ref="I6665:I6728" si="315">IF(ISERROR(VLOOKUP(A6665,SelPostCode,1,FALSE)),0,1)</f>
        <v>0</v>
      </c>
      <c r="J6665">
        <f t="shared" ref="J6665:J6728" si="316">IF(I6665=0,0,IF(ISERROR(VLOOKUP(B6665,SelSuburb,1,FALSE)),0,1))</f>
        <v>0</v>
      </c>
      <c r="L6665" t="str">
        <f t="shared" si="314"/>
        <v>4387WHETSTONE</v>
      </c>
      <c r="M6665" t="s">
        <v>6784</v>
      </c>
    </row>
    <row r="6666" spans="1:13">
      <c r="A6666" t="s">
        <v>7664</v>
      </c>
      <c r="B6666" t="s">
        <v>7665</v>
      </c>
      <c r="C6666" t="s">
        <v>111</v>
      </c>
      <c r="D6666">
        <v>4</v>
      </c>
      <c r="E6666">
        <v>0</v>
      </c>
      <c r="F6666">
        <v>0</v>
      </c>
      <c r="H6666" t="s">
        <v>155</v>
      </c>
      <c r="I6666">
        <f t="shared" si="315"/>
        <v>0</v>
      </c>
      <c r="J6666">
        <f t="shared" si="316"/>
        <v>0</v>
      </c>
      <c r="L6666" t="str">
        <f t="shared" si="314"/>
        <v>4385BEEBO</v>
      </c>
      <c r="M6666" t="s">
        <v>7666</v>
      </c>
    </row>
    <row r="6667" spans="1:13">
      <c r="A6667" t="s">
        <v>7664</v>
      </c>
      <c r="B6667" t="s">
        <v>7667</v>
      </c>
      <c r="C6667" t="s">
        <v>111</v>
      </c>
      <c r="D6667">
        <v>4</v>
      </c>
      <c r="E6667">
        <v>0</v>
      </c>
      <c r="F6667">
        <v>0</v>
      </c>
      <c r="H6667" t="s">
        <v>155</v>
      </c>
      <c r="I6667">
        <f t="shared" si="315"/>
        <v>0</v>
      </c>
      <c r="J6667">
        <f t="shared" si="316"/>
        <v>0</v>
      </c>
      <c r="L6667" t="str">
        <f t="shared" si="314"/>
        <v>4385BONSHAW</v>
      </c>
      <c r="M6667" t="s">
        <v>7666</v>
      </c>
    </row>
    <row r="6668" spans="1:13">
      <c r="A6668" t="s">
        <v>7664</v>
      </c>
      <c r="B6668" t="s">
        <v>7668</v>
      </c>
      <c r="C6668" t="s">
        <v>111</v>
      </c>
      <c r="D6668">
        <v>4</v>
      </c>
      <c r="E6668">
        <v>0</v>
      </c>
      <c r="F6668">
        <v>0</v>
      </c>
      <c r="H6668" t="s">
        <v>155</v>
      </c>
      <c r="I6668">
        <f t="shared" si="315"/>
        <v>0</v>
      </c>
      <c r="J6668">
        <f t="shared" si="316"/>
        <v>0</v>
      </c>
      <c r="L6668" t="str">
        <f t="shared" si="314"/>
        <v>4385GLENARBON</v>
      </c>
      <c r="M6668" t="s">
        <v>7666</v>
      </c>
    </row>
    <row r="6669" spans="1:13">
      <c r="A6669" t="s">
        <v>7664</v>
      </c>
      <c r="B6669" t="s">
        <v>7669</v>
      </c>
      <c r="C6669" t="s">
        <v>111</v>
      </c>
      <c r="D6669">
        <v>4</v>
      </c>
      <c r="E6669">
        <v>0</v>
      </c>
      <c r="F6669">
        <v>0</v>
      </c>
      <c r="H6669" t="s">
        <v>155</v>
      </c>
      <c r="I6669">
        <f t="shared" si="315"/>
        <v>0</v>
      </c>
      <c r="J6669">
        <f t="shared" si="316"/>
        <v>0</v>
      </c>
      <c r="L6669" t="str">
        <f t="shared" si="314"/>
        <v>4385MAIDENHEAD</v>
      </c>
      <c r="M6669" t="s">
        <v>7666</v>
      </c>
    </row>
    <row r="6670" spans="1:13">
      <c r="A6670" t="s">
        <v>7664</v>
      </c>
      <c r="B6670" t="s">
        <v>2924</v>
      </c>
      <c r="C6670" t="s">
        <v>111</v>
      </c>
      <c r="D6670">
        <v>4</v>
      </c>
      <c r="E6670">
        <v>0</v>
      </c>
      <c r="F6670">
        <v>0</v>
      </c>
      <c r="H6670" t="s">
        <v>155</v>
      </c>
      <c r="I6670">
        <f t="shared" si="315"/>
        <v>0</v>
      </c>
      <c r="J6670">
        <f t="shared" si="316"/>
        <v>0</v>
      </c>
      <c r="L6670" t="str">
        <f t="shared" si="314"/>
        <v>4385RIVERTON</v>
      </c>
      <c r="M6670" t="s">
        <v>7666</v>
      </c>
    </row>
    <row r="6671" spans="1:13">
      <c r="A6671" t="s">
        <v>7664</v>
      </c>
      <c r="B6671" t="s">
        <v>7670</v>
      </c>
      <c r="C6671" t="s">
        <v>111</v>
      </c>
      <c r="D6671">
        <v>4</v>
      </c>
      <c r="E6671">
        <v>0</v>
      </c>
      <c r="F6671">
        <v>0</v>
      </c>
      <c r="H6671" t="s">
        <v>155</v>
      </c>
      <c r="I6671">
        <f t="shared" si="315"/>
        <v>0</v>
      </c>
      <c r="J6671">
        <f t="shared" si="316"/>
        <v>0</v>
      </c>
      <c r="L6671" t="str">
        <f t="shared" si="314"/>
        <v>4385SILVER SPUR</v>
      </c>
      <c r="M6671" t="s">
        <v>7666</v>
      </c>
    </row>
    <row r="6672" spans="1:13">
      <c r="A6672" t="s">
        <v>7664</v>
      </c>
      <c r="B6672" t="s">
        <v>7671</v>
      </c>
      <c r="C6672" t="s">
        <v>111</v>
      </c>
      <c r="D6672">
        <v>4</v>
      </c>
      <c r="E6672">
        <v>0</v>
      </c>
      <c r="F6672">
        <v>0</v>
      </c>
      <c r="H6672" t="s">
        <v>155</v>
      </c>
      <c r="I6672">
        <f t="shared" si="315"/>
        <v>0</v>
      </c>
      <c r="J6672">
        <f t="shared" si="316"/>
        <v>0</v>
      </c>
      <c r="L6672" t="str">
        <f t="shared" si="314"/>
        <v>4385SMITHLEA</v>
      </c>
      <c r="M6672" t="s">
        <v>7666</v>
      </c>
    </row>
    <row r="6673" spans="1:13">
      <c r="A6673" t="s">
        <v>7664</v>
      </c>
      <c r="B6673" t="s">
        <v>7672</v>
      </c>
      <c r="C6673" t="s">
        <v>111</v>
      </c>
      <c r="D6673">
        <v>4</v>
      </c>
      <c r="E6673">
        <v>0</v>
      </c>
      <c r="F6673">
        <v>0</v>
      </c>
      <c r="H6673" t="s">
        <v>155</v>
      </c>
      <c r="I6673">
        <f t="shared" si="315"/>
        <v>0</v>
      </c>
      <c r="J6673">
        <f t="shared" si="316"/>
        <v>0</v>
      </c>
      <c r="L6673" t="str">
        <f t="shared" si="314"/>
        <v>4385TEXAS</v>
      </c>
      <c r="M6673" t="s">
        <v>7666</v>
      </c>
    </row>
    <row r="6674" spans="1:13">
      <c r="A6674" t="s">
        <v>7664</v>
      </c>
      <c r="B6674" t="s">
        <v>7673</v>
      </c>
      <c r="C6674" t="s">
        <v>111</v>
      </c>
      <c r="D6674">
        <v>4</v>
      </c>
      <c r="E6674">
        <v>0</v>
      </c>
      <c r="F6674">
        <v>0</v>
      </c>
      <c r="H6674" t="s">
        <v>155</v>
      </c>
      <c r="I6674">
        <f t="shared" si="315"/>
        <v>0</v>
      </c>
      <c r="J6674">
        <f t="shared" si="316"/>
        <v>0</v>
      </c>
      <c r="L6674" t="str">
        <f t="shared" si="314"/>
        <v>4385WATSONS CROSSING</v>
      </c>
      <c r="M6674" t="s">
        <v>7666</v>
      </c>
    </row>
    <row r="6675" spans="1:13">
      <c r="A6675" t="s">
        <v>7674</v>
      </c>
      <c r="B6675" t="s">
        <v>7675</v>
      </c>
      <c r="C6675" t="s">
        <v>111</v>
      </c>
      <c r="D6675">
        <v>4</v>
      </c>
      <c r="E6675">
        <v>0</v>
      </c>
      <c r="F6675">
        <v>0</v>
      </c>
      <c r="H6675" t="s">
        <v>155</v>
      </c>
      <c r="I6675">
        <f t="shared" si="315"/>
        <v>0</v>
      </c>
      <c r="J6675">
        <f t="shared" si="316"/>
        <v>0</v>
      </c>
      <c r="L6675" t="str">
        <f t="shared" si="314"/>
        <v>4384LIMEVALE</v>
      </c>
      <c r="M6675" t="s">
        <v>6784</v>
      </c>
    </row>
    <row r="6676" spans="1:13">
      <c r="A6676" t="s">
        <v>7676</v>
      </c>
      <c r="B6676" t="s">
        <v>7677</v>
      </c>
      <c r="C6676" t="s">
        <v>111</v>
      </c>
      <c r="D6676">
        <v>4</v>
      </c>
      <c r="E6676">
        <v>0</v>
      </c>
      <c r="F6676">
        <v>0</v>
      </c>
      <c r="H6676" t="s">
        <v>155</v>
      </c>
      <c r="I6676">
        <f t="shared" si="315"/>
        <v>0</v>
      </c>
      <c r="J6676">
        <f t="shared" si="316"/>
        <v>0</v>
      </c>
      <c r="L6676" t="str">
        <f t="shared" si="314"/>
        <v>4383WALLANGARRA</v>
      </c>
      <c r="M6676" t="s">
        <v>7666</v>
      </c>
    </row>
    <row r="6677" spans="1:13">
      <c r="A6677" t="s">
        <v>7678</v>
      </c>
      <c r="B6677" t="s">
        <v>7679</v>
      </c>
      <c r="C6677" t="s">
        <v>111</v>
      </c>
      <c r="D6677">
        <v>4</v>
      </c>
      <c r="E6677">
        <v>0</v>
      </c>
      <c r="F6677">
        <v>0</v>
      </c>
      <c r="H6677" t="s">
        <v>155</v>
      </c>
      <c r="I6677">
        <f t="shared" si="315"/>
        <v>0</v>
      </c>
      <c r="J6677">
        <f t="shared" si="316"/>
        <v>0</v>
      </c>
      <c r="L6677" t="str">
        <f t="shared" si="314"/>
        <v>4382BALLANDEAN</v>
      </c>
      <c r="M6677" t="s">
        <v>6784</v>
      </c>
    </row>
    <row r="6678" spans="1:13">
      <c r="A6678" t="s">
        <v>7678</v>
      </c>
      <c r="B6678" t="s">
        <v>7680</v>
      </c>
      <c r="C6678" t="s">
        <v>111</v>
      </c>
      <c r="D6678">
        <v>4</v>
      </c>
      <c r="E6678">
        <v>0</v>
      </c>
      <c r="F6678">
        <v>0</v>
      </c>
      <c r="H6678" t="s">
        <v>155</v>
      </c>
      <c r="I6678">
        <f t="shared" si="315"/>
        <v>0</v>
      </c>
      <c r="J6678">
        <f t="shared" si="316"/>
        <v>0</v>
      </c>
      <c r="L6678" t="str">
        <f t="shared" si="314"/>
        <v>4382GIRRAWEEN</v>
      </c>
      <c r="M6678" t="s">
        <v>6784</v>
      </c>
    </row>
    <row r="6679" spans="1:13">
      <c r="A6679" t="s">
        <v>7678</v>
      </c>
      <c r="B6679" t="s">
        <v>7681</v>
      </c>
      <c r="C6679" t="s">
        <v>111</v>
      </c>
      <c r="D6679">
        <v>4</v>
      </c>
      <c r="E6679">
        <v>0</v>
      </c>
      <c r="F6679">
        <v>0</v>
      </c>
      <c r="H6679" t="s">
        <v>155</v>
      </c>
      <c r="I6679">
        <f t="shared" si="315"/>
        <v>0</v>
      </c>
      <c r="J6679">
        <f t="shared" si="316"/>
        <v>0</v>
      </c>
      <c r="L6679" t="str">
        <f t="shared" si="314"/>
        <v>4382SOMME</v>
      </c>
      <c r="M6679" t="s">
        <v>6784</v>
      </c>
    </row>
    <row r="6680" spans="1:13">
      <c r="A6680" t="s">
        <v>7678</v>
      </c>
      <c r="B6680" t="s">
        <v>7682</v>
      </c>
      <c r="C6680" t="s">
        <v>111</v>
      </c>
      <c r="D6680">
        <v>4</v>
      </c>
      <c r="E6680">
        <v>0</v>
      </c>
      <c r="F6680">
        <v>0</v>
      </c>
      <c r="H6680" t="s">
        <v>155</v>
      </c>
      <c r="I6680">
        <f t="shared" si="315"/>
        <v>0</v>
      </c>
      <c r="J6680">
        <f t="shared" si="316"/>
        <v>0</v>
      </c>
      <c r="L6680" t="str">
        <f t="shared" si="314"/>
        <v>4382WYBERBA</v>
      </c>
      <c r="M6680" t="s">
        <v>6784</v>
      </c>
    </row>
    <row r="6681" spans="1:13">
      <c r="A6681" t="s">
        <v>7683</v>
      </c>
      <c r="B6681" t="s">
        <v>7684</v>
      </c>
      <c r="C6681" t="s">
        <v>111</v>
      </c>
      <c r="D6681">
        <v>4</v>
      </c>
      <c r="E6681">
        <v>0</v>
      </c>
      <c r="F6681">
        <v>0</v>
      </c>
      <c r="H6681" t="s">
        <v>155</v>
      </c>
      <c r="I6681">
        <f t="shared" si="315"/>
        <v>0</v>
      </c>
      <c r="J6681">
        <f t="shared" si="316"/>
        <v>0</v>
      </c>
      <c r="L6681" t="str">
        <f t="shared" si="314"/>
        <v>4381GLEN APLIN</v>
      </c>
      <c r="M6681" t="s">
        <v>6784</v>
      </c>
    </row>
    <row r="6682" spans="1:13">
      <c r="A6682" t="s">
        <v>7685</v>
      </c>
      <c r="B6682" t="s">
        <v>7686</v>
      </c>
      <c r="C6682" t="s">
        <v>109</v>
      </c>
      <c r="D6682">
        <v>4</v>
      </c>
      <c r="E6682">
        <v>0</v>
      </c>
      <c r="F6682">
        <v>0</v>
      </c>
      <c r="H6682" t="s">
        <v>155</v>
      </c>
      <c r="I6682">
        <f t="shared" si="315"/>
        <v>0</v>
      </c>
      <c r="J6682">
        <f t="shared" si="316"/>
        <v>0</v>
      </c>
      <c r="L6682" t="str">
        <f t="shared" si="314"/>
        <v>4380AMOSFIELD</v>
      </c>
      <c r="M6682" t="s">
        <v>6784</v>
      </c>
    </row>
    <row r="6683" spans="1:13">
      <c r="A6683" t="s">
        <v>7685</v>
      </c>
      <c r="B6683" t="s">
        <v>7687</v>
      </c>
      <c r="C6683" t="s">
        <v>111</v>
      </c>
      <c r="D6683">
        <v>4</v>
      </c>
      <c r="E6683">
        <v>0</v>
      </c>
      <c r="F6683">
        <v>0</v>
      </c>
      <c r="H6683" t="s">
        <v>155</v>
      </c>
      <c r="I6683">
        <f t="shared" si="315"/>
        <v>0</v>
      </c>
      <c r="J6683">
        <f t="shared" si="316"/>
        <v>0</v>
      </c>
      <c r="L6683" t="str">
        <f t="shared" si="314"/>
        <v>4380DALCOUTH</v>
      </c>
      <c r="M6683" t="s">
        <v>6784</v>
      </c>
    </row>
    <row r="6684" spans="1:13">
      <c r="A6684" t="s">
        <v>7685</v>
      </c>
      <c r="B6684" t="s">
        <v>7688</v>
      </c>
      <c r="C6684" t="s">
        <v>111</v>
      </c>
      <c r="D6684">
        <v>4</v>
      </c>
      <c r="E6684">
        <v>0</v>
      </c>
      <c r="F6684">
        <v>0</v>
      </c>
      <c r="H6684" t="s">
        <v>155</v>
      </c>
      <c r="I6684">
        <f t="shared" si="315"/>
        <v>0</v>
      </c>
      <c r="J6684">
        <f t="shared" si="316"/>
        <v>0</v>
      </c>
      <c r="L6684" t="str">
        <f t="shared" si="314"/>
        <v>4380EUKEY</v>
      </c>
      <c r="M6684" t="s">
        <v>6784</v>
      </c>
    </row>
    <row r="6685" spans="1:13">
      <c r="A6685" t="s">
        <v>7685</v>
      </c>
      <c r="B6685" t="s">
        <v>7689</v>
      </c>
      <c r="C6685" t="s">
        <v>111</v>
      </c>
      <c r="D6685">
        <v>4</v>
      </c>
      <c r="E6685">
        <v>0</v>
      </c>
      <c r="F6685">
        <v>0</v>
      </c>
      <c r="H6685" t="s">
        <v>155</v>
      </c>
      <c r="I6685">
        <f t="shared" si="315"/>
        <v>0</v>
      </c>
      <c r="J6685">
        <f t="shared" si="316"/>
        <v>0</v>
      </c>
      <c r="L6685" t="str">
        <f t="shared" si="314"/>
        <v>4380GLENLYON</v>
      </c>
      <c r="M6685" t="s">
        <v>6784</v>
      </c>
    </row>
    <row r="6686" spans="1:13">
      <c r="A6686" t="s">
        <v>7685</v>
      </c>
      <c r="B6686" t="s">
        <v>7690</v>
      </c>
      <c r="C6686" t="s">
        <v>111</v>
      </c>
      <c r="D6686">
        <v>4</v>
      </c>
      <c r="E6686">
        <v>0</v>
      </c>
      <c r="F6686">
        <v>0</v>
      </c>
      <c r="H6686" t="s">
        <v>155</v>
      </c>
      <c r="I6686">
        <f t="shared" si="315"/>
        <v>0</v>
      </c>
      <c r="J6686">
        <f t="shared" si="316"/>
        <v>0</v>
      </c>
      <c r="L6686" t="str">
        <f t="shared" si="314"/>
        <v>4380GREENLANDS</v>
      </c>
      <c r="M6686" t="s">
        <v>6784</v>
      </c>
    </row>
    <row r="6687" spans="1:13">
      <c r="A6687" t="s">
        <v>7685</v>
      </c>
      <c r="B6687" t="s">
        <v>7691</v>
      </c>
      <c r="C6687" t="s">
        <v>111</v>
      </c>
      <c r="D6687">
        <v>4</v>
      </c>
      <c r="E6687">
        <v>0</v>
      </c>
      <c r="F6687">
        <v>0</v>
      </c>
      <c r="H6687" t="s">
        <v>155</v>
      </c>
      <c r="I6687">
        <f t="shared" si="315"/>
        <v>0</v>
      </c>
      <c r="J6687">
        <f t="shared" si="316"/>
        <v>0</v>
      </c>
      <c r="L6687" t="str">
        <f t="shared" si="314"/>
        <v>4380KYOOMBA</v>
      </c>
      <c r="M6687" t="s">
        <v>6784</v>
      </c>
    </row>
    <row r="6688" spans="1:13">
      <c r="A6688" t="s">
        <v>7685</v>
      </c>
      <c r="B6688" t="s">
        <v>7692</v>
      </c>
      <c r="C6688" t="s">
        <v>111</v>
      </c>
      <c r="D6688">
        <v>4</v>
      </c>
      <c r="E6688">
        <v>0</v>
      </c>
      <c r="F6688">
        <v>0</v>
      </c>
      <c r="H6688" t="s">
        <v>155</v>
      </c>
      <c r="I6688">
        <f t="shared" si="315"/>
        <v>0</v>
      </c>
      <c r="J6688">
        <f t="shared" si="316"/>
        <v>0</v>
      </c>
      <c r="L6688" t="str">
        <f t="shared" si="314"/>
        <v>4380MINGOOLA</v>
      </c>
      <c r="M6688" t="s">
        <v>6784</v>
      </c>
    </row>
    <row r="6689" spans="1:13">
      <c r="A6689" t="s">
        <v>7685</v>
      </c>
      <c r="B6689" t="s">
        <v>7693</v>
      </c>
      <c r="C6689" t="s">
        <v>111</v>
      </c>
      <c r="D6689">
        <v>4</v>
      </c>
      <c r="E6689">
        <v>0</v>
      </c>
      <c r="F6689">
        <v>0</v>
      </c>
      <c r="H6689" t="s">
        <v>155</v>
      </c>
      <c r="I6689">
        <f t="shared" si="315"/>
        <v>0</v>
      </c>
      <c r="J6689">
        <f t="shared" si="316"/>
        <v>0</v>
      </c>
      <c r="L6689" t="str">
        <f t="shared" si="314"/>
        <v>4380MOUNT TULLY</v>
      </c>
      <c r="M6689" t="s">
        <v>6784</v>
      </c>
    </row>
    <row r="6690" spans="1:13">
      <c r="A6690" t="s">
        <v>7685</v>
      </c>
      <c r="B6690" t="s">
        <v>7694</v>
      </c>
      <c r="C6690" t="s">
        <v>111</v>
      </c>
      <c r="D6690">
        <v>4</v>
      </c>
      <c r="E6690">
        <v>0</v>
      </c>
      <c r="F6690">
        <v>0</v>
      </c>
      <c r="H6690" t="s">
        <v>155</v>
      </c>
      <c r="I6690">
        <f t="shared" si="315"/>
        <v>0</v>
      </c>
      <c r="J6690">
        <f t="shared" si="316"/>
        <v>0</v>
      </c>
      <c r="L6690" t="str">
        <f t="shared" si="314"/>
        <v>4380NUNDUBBERMERE</v>
      </c>
      <c r="M6690" t="s">
        <v>6784</v>
      </c>
    </row>
    <row r="6691" spans="1:13">
      <c r="A6691" t="s">
        <v>7685</v>
      </c>
      <c r="B6691" t="s">
        <v>7695</v>
      </c>
      <c r="C6691" t="s">
        <v>111</v>
      </c>
      <c r="D6691">
        <v>4</v>
      </c>
      <c r="E6691">
        <v>0</v>
      </c>
      <c r="F6691">
        <v>0</v>
      </c>
      <c r="H6691" t="s">
        <v>155</v>
      </c>
      <c r="I6691">
        <f t="shared" si="315"/>
        <v>0</v>
      </c>
      <c r="J6691">
        <f t="shared" si="316"/>
        <v>0</v>
      </c>
      <c r="L6691" t="str">
        <f t="shared" si="314"/>
        <v>4380PIKEDALE</v>
      </c>
      <c r="M6691" t="s">
        <v>6784</v>
      </c>
    </row>
    <row r="6692" spans="1:13">
      <c r="A6692" t="s">
        <v>7685</v>
      </c>
      <c r="B6692" t="s">
        <v>7696</v>
      </c>
      <c r="C6692" t="s">
        <v>111</v>
      </c>
      <c r="D6692">
        <v>4</v>
      </c>
      <c r="E6692">
        <v>0</v>
      </c>
      <c r="F6692">
        <v>0</v>
      </c>
      <c r="H6692" t="s">
        <v>155</v>
      </c>
      <c r="I6692">
        <f t="shared" si="315"/>
        <v>0</v>
      </c>
      <c r="J6692">
        <f t="shared" si="316"/>
        <v>0</v>
      </c>
      <c r="L6692" t="str">
        <f t="shared" si="314"/>
        <v>4380PIKES CREEK</v>
      </c>
      <c r="M6692" t="s">
        <v>6784</v>
      </c>
    </row>
    <row r="6693" spans="1:13">
      <c r="A6693" t="s">
        <v>7685</v>
      </c>
      <c r="B6693" t="s">
        <v>7697</v>
      </c>
      <c r="C6693" t="s">
        <v>109</v>
      </c>
      <c r="D6693">
        <v>4</v>
      </c>
      <c r="E6693">
        <v>0</v>
      </c>
      <c r="F6693">
        <v>0</v>
      </c>
      <c r="H6693" t="s">
        <v>155</v>
      </c>
      <c r="I6693">
        <f t="shared" si="315"/>
        <v>0</v>
      </c>
      <c r="J6693">
        <f t="shared" si="316"/>
        <v>0</v>
      </c>
      <c r="L6693" t="str">
        <f t="shared" si="314"/>
        <v>4380RUBY CREEK</v>
      </c>
      <c r="M6693" t="s">
        <v>6784</v>
      </c>
    </row>
    <row r="6694" spans="1:13">
      <c r="A6694" t="s">
        <v>7685</v>
      </c>
      <c r="B6694" t="s">
        <v>7698</v>
      </c>
      <c r="C6694" t="s">
        <v>111</v>
      </c>
      <c r="D6694">
        <v>4</v>
      </c>
      <c r="E6694">
        <v>0</v>
      </c>
      <c r="F6694">
        <v>0</v>
      </c>
      <c r="H6694" t="s">
        <v>155</v>
      </c>
      <c r="I6694">
        <f t="shared" si="315"/>
        <v>0</v>
      </c>
      <c r="J6694">
        <f t="shared" si="316"/>
        <v>0</v>
      </c>
      <c r="L6694" t="str">
        <f t="shared" si="314"/>
        <v>4380SPRINGDALE</v>
      </c>
      <c r="M6694" t="s">
        <v>6784</v>
      </c>
    </row>
    <row r="6695" spans="1:13">
      <c r="A6695" t="s">
        <v>7685</v>
      </c>
      <c r="B6695" t="s">
        <v>7699</v>
      </c>
      <c r="C6695" t="s">
        <v>111</v>
      </c>
      <c r="D6695">
        <v>4</v>
      </c>
      <c r="E6695">
        <v>0</v>
      </c>
      <c r="F6695">
        <v>0</v>
      </c>
      <c r="H6695" t="s">
        <v>155</v>
      </c>
      <c r="I6695">
        <f t="shared" si="315"/>
        <v>0</v>
      </c>
      <c r="J6695">
        <f t="shared" si="316"/>
        <v>0</v>
      </c>
      <c r="L6695" t="str">
        <f t="shared" si="314"/>
        <v>4380STANTHORPE</v>
      </c>
      <c r="M6695" t="s">
        <v>6784</v>
      </c>
    </row>
    <row r="6696" spans="1:13">
      <c r="A6696" t="s">
        <v>7685</v>
      </c>
      <c r="B6696" t="s">
        <v>7700</v>
      </c>
      <c r="C6696" t="s">
        <v>111</v>
      </c>
      <c r="D6696">
        <v>4</v>
      </c>
      <c r="E6696">
        <v>0</v>
      </c>
      <c r="F6696">
        <v>0</v>
      </c>
      <c r="H6696" t="s">
        <v>155</v>
      </c>
      <c r="I6696">
        <f t="shared" si="315"/>
        <v>0</v>
      </c>
      <c r="J6696">
        <f t="shared" si="316"/>
        <v>0</v>
      </c>
      <c r="L6696" t="str">
        <f t="shared" si="314"/>
        <v>4380STORM KING</v>
      </c>
      <c r="M6696" t="s">
        <v>6784</v>
      </c>
    </row>
    <row r="6697" spans="1:13">
      <c r="A6697" t="s">
        <v>7685</v>
      </c>
      <c r="B6697" t="s">
        <v>7701</v>
      </c>
      <c r="C6697" t="s">
        <v>111</v>
      </c>
      <c r="D6697">
        <v>4</v>
      </c>
      <c r="E6697">
        <v>0</v>
      </c>
      <c r="F6697">
        <v>0</v>
      </c>
      <c r="H6697" t="s">
        <v>155</v>
      </c>
      <c r="I6697">
        <f t="shared" si="315"/>
        <v>0</v>
      </c>
      <c r="J6697">
        <f t="shared" si="316"/>
        <v>0</v>
      </c>
      <c r="L6697" t="str">
        <f t="shared" si="314"/>
        <v>4380THORNDALE</v>
      </c>
      <c r="M6697" t="s">
        <v>6784</v>
      </c>
    </row>
    <row r="6698" spans="1:13">
      <c r="A6698" t="s">
        <v>7702</v>
      </c>
      <c r="B6698" t="s">
        <v>7703</v>
      </c>
      <c r="C6698" t="s">
        <v>111</v>
      </c>
      <c r="D6698">
        <v>4</v>
      </c>
      <c r="E6698">
        <v>0</v>
      </c>
      <c r="F6698">
        <v>0</v>
      </c>
      <c r="H6698" t="s">
        <v>103</v>
      </c>
      <c r="I6698">
        <f t="shared" si="315"/>
        <v>0</v>
      </c>
      <c r="J6698">
        <f t="shared" si="316"/>
        <v>0</v>
      </c>
      <c r="L6698" t="str">
        <f t="shared" si="314"/>
        <v>4378APPLETHORPE</v>
      </c>
      <c r="M6698" t="s">
        <v>6784</v>
      </c>
    </row>
    <row r="6699" spans="1:13">
      <c r="A6699" t="s">
        <v>7704</v>
      </c>
      <c r="B6699" t="s">
        <v>7705</v>
      </c>
      <c r="C6699" t="s">
        <v>111</v>
      </c>
      <c r="D6699">
        <v>4</v>
      </c>
      <c r="E6699">
        <v>0</v>
      </c>
      <c r="F6699">
        <v>0</v>
      </c>
      <c r="H6699" t="s">
        <v>155</v>
      </c>
      <c r="I6699">
        <f t="shared" si="315"/>
        <v>0</v>
      </c>
      <c r="J6699">
        <f t="shared" si="316"/>
        <v>0</v>
      </c>
      <c r="L6699" t="str">
        <f t="shared" si="314"/>
        <v>4377GLEN NIVEN</v>
      </c>
      <c r="M6699" t="s">
        <v>6784</v>
      </c>
    </row>
    <row r="6700" spans="1:13">
      <c r="A6700" t="s">
        <v>7704</v>
      </c>
      <c r="B6700" t="s">
        <v>7706</v>
      </c>
      <c r="C6700" t="s">
        <v>111</v>
      </c>
      <c r="D6700">
        <v>4</v>
      </c>
      <c r="E6700">
        <v>0</v>
      </c>
      <c r="F6700">
        <v>0</v>
      </c>
      <c r="H6700" t="s">
        <v>155</v>
      </c>
      <c r="I6700">
        <f t="shared" si="315"/>
        <v>0</v>
      </c>
      <c r="J6700">
        <f t="shared" si="316"/>
        <v>0</v>
      </c>
      <c r="L6700" t="str">
        <f t="shared" si="314"/>
        <v>4377THE SUMMIT</v>
      </c>
      <c r="M6700" t="s">
        <v>6784</v>
      </c>
    </row>
    <row r="6701" spans="1:13">
      <c r="A6701" t="s">
        <v>7707</v>
      </c>
      <c r="B6701" t="s">
        <v>7708</v>
      </c>
      <c r="C6701" t="s">
        <v>111</v>
      </c>
      <c r="D6701">
        <v>4</v>
      </c>
      <c r="E6701">
        <v>0</v>
      </c>
      <c r="F6701">
        <v>0</v>
      </c>
      <c r="H6701" t="s">
        <v>155</v>
      </c>
      <c r="I6701">
        <f t="shared" si="315"/>
        <v>0</v>
      </c>
      <c r="J6701">
        <f t="shared" si="316"/>
        <v>0</v>
      </c>
      <c r="L6701" t="str">
        <f t="shared" si="314"/>
        <v>4376THULIMBAH</v>
      </c>
      <c r="M6701" t="s">
        <v>6784</v>
      </c>
    </row>
    <row r="6702" spans="1:13">
      <c r="A6702" t="s">
        <v>7709</v>
      </c>
      <c r="B6702" t="s">
        <v>7710</v>
      </c>
      <c r="C6702" t="s">
        <v>111</v>
      </c>
      <c r="D6702">
        <v>4</v>
      </c>
      <c r="E6702">
        <v>0</v>
      </c>
      <c r="F6702">
        <v>0</v>
      </c>
      <c r="H6702" t="s">
        <v>155</v>
      </c>
      <c r="I6702">
        <f t="shared" si="315"/>
        <v>0</v>
      </c>
      <c r="J6702">
        <f t="shared" si="316"/>
        <v>0</v>
      </c>
      <c r="L6702" t="str">
        <f t="shared" si="314"/>
        <v>4375COTTONVALE</v>
      </c>
      <c r="M6702" t="s">
        <v>6784</v>
      </c>
    </row>
    <row r="6703" spans="1:13">
      <c r="A6703" t="s">
        <v>7709</v>
      </c>
      <c r="B6703" t="s">
        <v>7711</v>
      </c>
      <c r="C6703" t="s">
        <v>111</v>
      </c>
      <c r="D6703">
        <v>4</v>
      </c>
      <c r="E6703">
        <v>0</v>
      </c>
      <c r="F6703">
        <v>0</v>
      </c>
      <c r="H6703" t="s">
        <v>155</v>
      </c>
      <c r="I6703">
        <f t="shared" si="315"/>
        <v>0</v>
      </c>
      <c r="J6703">
        <f t="shared" si="316"/>
        <v>0</v>
      </c>
      <c r="L6703" t="str">
        <f t="shared" si="314"/>
        <v>4375FLEURBAIX</v>
      </c>
      <c r="M6703" t="s">
        <v>6784</v>
      </c>
    </row>
    <row r="6704" spans="1:13">
      <c r="A6704" t="s">
        <v>7712</v>
      </c>
      <c r="B6704" t="s">
        <v>7713</v>
      </c>
      <c r="C6704" t="s">
        <v>111</v>
      </c>
      <c r="D6704">
        <v>4</v>
      </c>
      <c r="E6704">
        <v>0</v>
      </c>
      <c r="F6704">
        <v>0</v>
      </c>
      <c r="H6704" t="s">
        <v>155</v>
      </c>
      <c r="I6704">
        <f t="shared" si="315"/>
        <v>0</v>
      </c>
      <c r="J6704">
        <f t="shared" si="316"/>
        <v>0</v>
      </c>
      <c r="L6704" t="str">
        <f t="shared" si="314"/>
        <v>4374DALVEEN</v>
      </c>
      <c r="M6704" t="s">
        <v>6784</v>
      </c>
    </row>
    <row r="6705" spans="1:13">
      <c r="A6705" t="s">
        <v>7714</v>
      </c>
      <c r="B6705" t="s">
        <v>7715</v>
      </c>
      <c r="C6705" t="s">
        <v>111</v>
      </c>
      <c r="D6705">
        <v>4</v>
      </c>
      <c r="E6705">
        <v>0</v>
      </c>
      <c r="F6705">
        <v>0</v>
      </c>
      <c r="H6705" t="s">
        <v>155</v>
      </c>
      <c r="I6705">
        <f t="shared" si="315"/>
        <v>0</v>
      </c>
      <c r="J6705">
        <f t="shared" si="316"/>
        <v>0</v>
      </c>
      <c r="L6705" t="str">
        <f t="shared" si="314"/>
        <v>4373KILLARNEY</v>
      </c>
      <c r="M6705" t="s">
        <v>6784</v>
      </c>
    </row>
    <row r="6706" spans="1:13">
      <c r="A6706" t="s">
        <v>7714</v>
      </c>
      <c r="B6706" t="s">
        <v>7716</v>
      </c>
      <c r="C6706" t="s">
        <v>111</v>
      </c>
      <c r="D6706">
        <v>4</v>
      </c>
      <c r="E6706">
        <v>0</v>
      </c>
      <c r="F6706">
        <v>0</v>
      </c>
      <c r="H6706" t="s">
        <v>155</v>
      </c>
      <c r="I6706">
        <f t="shared" si="315"/>
        <v>0</v>
      </c>
      <c r="J6706">
        <f t="shared" si="316"/>
        <v>0</v>
      </c>
      <c r="L6706" t="str">
        <f t="shared" si="314"/>
        <v>4373THE FALLS</v>
      </c>
      <c r="M6706" t="s">
        <v>6784</v>
      </c>
    </row>
    <row r="6707" spans="1:13">
      <c r="A6707" t="s">
        <v>7714</v>
      </c>
      <c r="B6707" t="s">
        <v>7717</v>
      </c>
      <c r="C6707" t="s">
        <v>111</v>
      </c>
      <c r="D6707">
        <v>4</v>
      </c>
      <c r="E6707">
        <v>0</v>
      </c>
      <c r="F6707">
        <v>0</v>
      </c>
      <c r="H6707" t="s">
        <v>155</v>
      </c>
      <c r="I6707">
        <f t="shared" si="315"/>
        <v>0</v>
      </c>
      <c r="J6707">
        <f t="shared" si="316"/>
        <v>0</v>
      </c>
      <c r="L6707" t="str">
        <f t="shared" si="314"/>
        <v>4373THE HEAD</v>
      </c>
      <c r="M6707" t="s">
        <v>6784</v>
      </c>
    </row>
    <row r="6708" spans="1:13">
      <c r="A6708" t="s">
        <v>7718</v>
      </c>
      <c r="B6708" t="s">
        <v>7719</v>
      </c>
      <c r="C6708" t="s">
        <v>111</v>
      </c>
      <c r="D6708">
        <v>4</v>
      </c>
      <c r="E6708">
        <v>0</v>
      </c>
      <c r="F6708">
        <v>0</v>
      </c>
      <c r="H6708" t="s">
        <v>155</v>
      </c>
      <c r="I6708">
        <f t="shared" si="315"/>
        <v>0</v>
      </c>
      <c r="J6708">
        <f t="shared" si="316"/>
        <v>0</v>
      </c>
      <c r="L6708" t="str">
        <f t="shared" si="314"/>
        <v>4372TANNYMOREL</v>
      </c>
      <c r="M6708" t="s">
        <v>6784</v>
      </c>
    </row>
    <row r="6709" spans="1:13">
      <c r="A6709" t="s">
        <v>7720</v>
      </c>
      <c r="B6709" t="s">
        <v>7721</v>
      </c>
      <c r="C6709" t="s">
        <v>111</v>
      </c>
      <c r="D6709">
        <v>4</v>
      </c>
      <c r="E6709">
        <v>0</v>
      </c>
      <c r="F6709">
        <v>0</v>
      </c>
      <c r="H6709" t="s">
        <v>155</v>
      </c>
      <c r="I6709">
        <f t="shared" si="315"/>
        <v>0</v>
      </c>
      <c r="J6709">
        <f t="shared" si="316"/>
        <v>0</v>
      </c>
      <c r="L6709" t="str">
        <f t="shared" si="314"/>
        <v>4371EMU VALE</v>
      </c>
      <c r="M6709" t="s">
        <v>6784</v>
      </c>
    </row>
    <row r="6710" spans="1:13">
      <c r="A6710" t="s">
        <v>7720</v>
      </c>
      <c r="B6710" t="s">
        <v>7722</v>
      </c>
      <c r="C6710" t="s">
        <v>111</v>
      </c>
      <c r="D6710">
        <v>4</v>
      </c>
      <c r="E6710">
        <v>0</v>
      </c>
      <c r="F6710">
        <v>0</v>
      </c>
      <c r="H6710" t="s">
        <v>155</v>
      </c>
      <c r="I6710">
        <f t="shared" si="315"/>
        <v>0</v>
      </c>
      <c r="J6710">
        <f t="shared" si="316"/>
        <v>0</v>
      </c>
      <c r="L6710" t="str">
        <f t="shared" si="314"/>
        <v>4371SWANFELS</v>
      </c>
      <c r="M6710" t="s">
        <v>6784</v>
      </c>
    </row>
    <row r="6711" spans="1:13">
      <c r="A6711" t="s">
        <v>7720</v>
      </c>
      <c r="B6711" t="s">
        <v>7723</v>
      </c>
      <c r="C6711" t="s">
        <v>111</v>
      </c>
      <c r="D6711">
        <v>4</v>
      </c>
      <c r="E6711">
        <v>0</v>
      </c>
      <c r="F6711">
        <v>0</v>
      </c>
      <c r="H6711" t="s">
        <v>155</v>
      </c>
      <c r="I6711">
        <f t="shared" si="315"/>
        <v>0</v>
      </c>
      <c r="J6711">
        <f t="shared" si="316"/>
        <v>0</v>
      </c>
      <c r="L6711" t="str">
        <f t="shared" si="314"/>
        <v>4371YANGAN</v>
      </c>
      <c r="M6711" t="s">
        <v>6784</v>
      </c>
    </row>
    <row r="6712" spans="1:13">
      <c r="A6712" t="s">
        <v>7724</v>
      </c>
      <c r="B6712" t="s">
        <v>7725</v>
      </c>
      <c r="C6712" t="s">
        <v>111</v>
      </c>
      <c r="D6712">
        <v>2</v>
      </c>
      <c r="E6712">
        <v>0</v>
      </c>
      <c r="F6712">
        <v>2</v>
      </c>
      <c r="H6712" t="s">
        <v>155</v>
      </c>
      <c r="I6712">
        <f t="shared" si="315"/>
        <v>0</v>
      </c>
      <c r="J6712">
        <f t="shared" si="316"/>
        <v>0</v>
      </c>
      <c r="L6712" t="str">
        <f t="shared" si="314"/>
        <v>4370ALLAN</v>
      </c>
      <c r="M6712" t="s">
        <v>6784</v>
      </c>
    </row>
    <row r="6713" spans="1:13">
      <c r="A6713" t="s">
        <v>7724</v>
      </c>
      <c r="B6713" t="s">
        <v>7726</v>
      </c>
      <c r="C6713" t="s">
        <v>111</v>
      </c>
      <c r="D6713">
        <v>3</v>
      </c>
      <c r="E6713">
        <v>0</v>
      </c>
      <c r="F6713">
        <v>0</v>
      </c>
      <c r="H6713" t="s">
        <v>155</v>
      </c>
      <c r="I6713">
        <f t="shared" si="315"/>
        <v>0</v>
      </c>
      <c r="J6713">
        <f t="shared" si="316"/>
        <v>0</v>
      </c>
      <c r="L6713" t="str">
        <f t="shared" si="314"/>
        <v>4370BONY MOUNTAIN</v>
      </c>
      <c r="M6713" t="s">
        <v>6784</v>
      </c>
    </row>
    <row r="6714" spans="1:13">
      <c r="A6714" t="s">
        <v>7724</v>
      </c>
      <c r="B6714" t="s">
        <v>7727</v>
      </c>
      <c r="C6714" t="s">
        <v>111</v>
      </c>
      <c r="D6714">
        <v>2</v>
      </c>
      <c r="E6714">
        <v>0</v>
      </c>
      <c r="F6714">
        <v>2</v>
      </c>
      <c r="H6714" t="s">
        <v>155</v>
      </c>
      <c r="I6714">
        <f t="shared" si="315"/>
        <v>0</v>
      </c>
      <c r="J6714">
        <f t="shared" si="316"/>
        <v>0</v>
      </c>
      <c r="L6714" t="str">
        <f t="shared" si="314"/>
        <v>4370CANNINGVALE</v>
      </c>
      <c r="M6714" t="s">
        <v>6784</v>
      </c>
    </row>
    <row r="6715" spans="1:13">
      <c r="A6715" t="s">
        <v>7724</v>
      </c>
      <c r="B6715" t="s">
        <v>7728</v>
      </c>
      <c r="C6715" t="s">
        <v>111</v>
      </c>
      <c r="D6715">
        <v>4</v>
      </c>
      <c r="E6715">
        <v>0</v>
      </c>
      <c r="F6715">
        <v>0</v>
      </c>
      <c r="H6715" t="s">
        <v>155</v>
      </c>
      <c r="I6715">
        <f t="shared" si="315"/>
        <v>0</v>
      </c>
      <c r="J6715">
        <f t="shared" si="316"/>
        <v>0</v>
      </c>
      <c r="L6715" t="str">
        <f t="shared" si="314"/>
        <v>4370CHERRY GULLY</v>
      </c>
      <c r="M6715" t="s">
        <v>6784</v>
      </c>
    </row>
    <row r="6716" spans="1:13">
      <c r="A6716" t="s">
        <v>7724</v>
      </c>
      <c r="B6716" t="s">
        <v>7729</v>
      </c>
      <c r="C6716" t="s">
        <v>111</v>
      </c>
      <c r="D6716">
        <v>4</v>
      </c>
      <c r="E6716">
        <v>0</v>
      </c>
      <c r="F6716">
        <v>0</v>
      </c>
      <c r="H6716" t="s">
        <v>155</v>
      </c>
      <c r="I6716">
        <f t="shared" si="315"/>
        <v>0</v>
      </c>
      <c r="J6716">
        <f t="shared" si="316"/>
        <v>0</v>
      </c>
      <c r="L6716" t="str">
        <f t="shared" si="314"/>
        <v>4370CLINTONVALE</v>
      </c>
      <c r="M6716" t="s">
        <v>6784</v>
      </c>
    </row>
    <row r="6717" spans="1:13">
      <c r="A6717" t="s">
        <v>7724</v>
      </c>
      <c r="B6717" t="s">
        <v>3596</v>
      </c>
      <c r="C6717" t="s">
        <v>111</v>
      </c>
      <c r="D6717">
        <v>4</v>
      </c>
      <c r="E6717">
        <v>0</v>
      </c>
      <c r="F6717">
        <v>0</v>
      </c>
      <c r="H6717" t="s">
        <v>155</v>
      </c>
      <c r="I6717">
        <f t="shared" si="315"/>
        <v>0</v>
      </c>
      <c r="J6717">
        <f t="shared" si="316"/>
        <v>0</v>
      </c>
      <c r="L6717" t="str">
        <f t="shared" si="314"/>
        <v>4370CUNNINGHAM</v>
      </c>
      <c r="M6717" t="s">
        <v>6784</v>
      </c>
    </row>
    <row r="6718" spans="1:13">
      <c r="A6718" t="s">
        <v>7724</v>
      </c>
      <c r="B6718" t="s">
        <v>7730</v>
      </c>
      <c r="C6718" t="s">
        <v>111</v>
      </c>
      <c r="D6718">
        <v>4</v>
      </c>
      <c r="E6718">
        <v>0</v>
      </c>
      <c r="F6718">
        <v>0</v>
      </c>
      <c r="H6718" t="s">
        <v>155</v>
      </c>
      <c r="I6718">
        <f t="shared" si="315"/>
        <v>0</v>
      </c>
      <c r="J6718">
        <f t="shared" si="316"/>
        <v>0</v>
      </c>
      <c r="L6718" t="str">
        <f t="shared" si="314"/>
        <v>4370DANDEROO</v>
      </c>
      <c r="M6718" t="s">
        <v>6784</v>
      </c>
    </row>
    <row r="6719" spans="1:13">
      <c r="A6719" t="s">
        <v>7724</v>
      </c>
      <c r="B6719" t="s">
        <v>7731</v>
      </c>
      <c r="C6719" t="s">
        <v>111</v>
      </c>
      <c r="D6719">
        <v>4</v>
      </c>
      <c r="E6719">
        <v>0</v>
      </c>
      <c r="F6719">
        <v>0</v>
      </c>
      <c r="H6719" t="s">
        <v>155</v>
      </c>
      <c r="I6719">
        <f t="shared" si="315"/>
        <v>0</v>
      </c>
      <c r="J6719">
        <f t="shared" si="316"/>
        <v>0</v>
      </c>
      <c r="L6719" t="str">
        <f t="shared" si="314"/>
        <v>4370ELBOW VALLEY</v>
      </c>
      <c r="M6719" t="s">
        <v>6784</v>
      </c>
    </row>
    <row r="6720" spans="1:13">
      <c r="A6720" t="s">
        <v>7724</v>
      </c>
      <c r="B6720" t="s">
        <v>7732</v>
      </c>
      <c r="C6720" t="s">
        <v>111</v>
      </c>
      <c r="D6720">
        <v>4</v>
      </c>
      <c r="E6720">
        <v>0</v>
      </c>
      <c r="F6720">
        <v>0</v>
      </c>
      <c r="H6720" t="s">
        <v>155</v>
      </c>
      <c r="I6720">
        <f t="shared" si="315"/>
        <v>0</v>
      </c>
      <c r="J6720">
        <f t="shared" si="316"/>
        <v>0</v>
      </c>
      <c r="L6720" t="str">
        <f t="shared" si="314"/>
        <v>4370FREESTONE</v>
      </c>
      <c r="M6720" t="s">
        <v>6784</v>
      </c>
    </row>
    <row r="6721" spans="1:13">
      <c r="A6721" t="s">
        <v>7724</v>
      </c>
      <c r="B6721" t="s">
        <v>7733</v>
      </c>
      <c r="C6721" t="s">
        <v>111</v>
      </c>
      <c r="D6721">
        <v>4</v>
      </c>
      <c r="E6721">
        <v>0</v>
      </c>
      <c r="F6721">
        <v>0</v>
      </c>
      <c r="H6721" t="s">
        <v>155</v>
      </c>
      <c r="I6721">
        <f t="shared" si="315"/>
        <v>0</v>
      </c>
      <c r="J6721">
        <f t="shared" si="316"/>
        <v>0</v>
      </c>
      <c r="L6721" t="str">
        <f t="shared" si="314"/>
        <v>4370GLADFIELD</v>
      </c>
      <c r="M6721" t="s">
        <v>6784</v>
      </c>
    </row>
    <row r="6722" spans="1:13">
      <c r="A6722" t="s">
        <v>7724</v>
      </c>
      <c r="B6722" t="s">
        <v>7734</v>
      </c>
      <c r="C6722" t="s">
        <v>111</v>
      </c>
      <c r="D6722">
        <v>3</v>
      </c>
      <c r="E6722">
        <v>0</v>
      </c>
      <c r="F6722">
        <v>0</v>
      </c>
      <c r="H6722" t="s">
        <v>155</v>
      </c>
      <c r="I6722">
        <f t="shared" si="315"/>
        <v>0</v>
      </c>
      <c r="J6722">
        <f t="shared" si="316"/>
        <v>0</v>
      </c>
      <c r="L6722" t="str">
        <f t="shared" ref="L6722:L6785" si="317">CONCATENATE(A6722,B6722)</f>
        <v>4370GLENGALLAN</v>
      </c>
      <c r="M6722" t="s">
        <v>6784</v>
      </c>
    </row>
    <row r="6723" spans="1:13">
      <c r="A6723" t="s">
        <v>7724</v>
      </c>
      <c r="B6723" t="s">
        <v>7735</v>
      </c>
      <c r="C6723" t="s">
        <v>111</v>
      </c>
      <c r="D6723">
        <v>4</v>
      </c>
      <c r="E6723">
        <v>0</v>
      </c>
      <c r="F6723">
        <v>0</v>
      </c>
      <c r="H6723" t="s">
        <v>155</v>
      </c>
      <c r="I6723">
        <f t="shared" si="315"/>
        <v>0</v>
      </c>
      <c r="J6723">
        <f t="shared" si="316"/>
        <v>0</v>
      </c>
      <c r="L6723" t="str">
        <f t="shared" si="317"/>
        <v>4370GREYMARE</v>
      </c>
      <c r="M6723" t="s">
        <v>6784</v>
      </c>
    </row>
    <row r="6724" spans="1:13">
      <c r="A6724" t="s">
        <v>7724</v>
      </c>
      <c r="B6724" t="s">
        <v>7736</v>
      </c>
      <c r="C6724" t="s">
        <v>111</v>
      </c>
      <c r="D6724">
        <v>4</v>
      </c>
      <c r="E6724">
        <v>0</v>
      </c>
      <c r="F6724">
        <v>0</v>
      </c>
      <c r="H6724" t="s">
        <v>155</v>
      </c>
      <c r="I6724">
        <f t="shared" si="315"/>
        <v>0</v>
      </c>
      <c r="J6724">
        <f t="shared" si="316"/>
        <v>0</v>
      </c>
      <c r="L6724" t="str">
        <f t="shared" si="317"/>
        <v>4370JUNABEE</v>
      </c>
      <c r="M6724" t="s">
        <v>6784</v>
      </c>
    </row>
    <row r="6725" spans="1:13">
      <c r="A6725" t="s">
        <v>7724</v>
      </c>
      <c r="B6725" t="s">
        <v>7737</v>
      </c>
      <c r="C6725" t="s">
        <v>111</v>
      </c>
      <c r="D6725">
        <v>4</v>
      </c>
      <c r="E6725">
        <v>0</v>
      </c>
      <c r="F6725">
        <v>0</v>
      </c>
      <c r="H6725" t="s">
        <v>155</v>
      </c>
      <c r="I6725">
        <f t="shared" si="315"/>
        <v>0</v>
      </c>
      <c r="J6725">
        <f t="shared" si="316"/>
        <v>0</v>
      </c>
      <c r="L6725" t="str">
        <f t="shared" si="317"/>
        <v>4370LESLIE</v>
      </c>
      <c r="M6725" t="s">
        <v>6784</v>
      </c>
    </row>
    <row r="6726" spans="1:13">
      <c r="A6726" t="s">
        <v>7724</v>
      </c>
      <c r="B6726" t="s">
        <v>7738</v>
      </c>
      <c r="C6726" t="s">
        <v>111</v>
      </c>
      <c r="D6726">
        <v>4</v>
      </c>
      <c r="E6726">
        <v>0</v>
      </c>
      <c r="F6726">
        <v>0</v>
      </c>
      <c r="H6726" t="s">
        <v>155</v>
      </c>
      <c r="I6726">
        <f t="shared" si="315"/>
        <v>0</v>
      </c>
      <c r="J6726">
        <f t="shared" si="316"/>
        <v>0</v>
      </c>
      <c r="L6726" t="str">
        <f t="shared" si="317"/>
        <v>4370LESLIE DAM</v>
      </c>
      <c r="M6726" t="s">
        <v>6784</v>
      </c>
    </row>
    <row r="6727" spans="1:13">
      <c r="A6727" t="s">
        <v>7724</v>
      </c>
      <c r="B6727" t="s">
        <v>7739</v>
      </c>
      <c r="C6727" t="s">
        <v>111</v>
      </c>
      <c r="D6727">
        <v>4</v>
      </c>
      <c r="E6727">
        <v>0</v>
      </c>
      <c r="F6727">
        <v>0</v>
      </c>
      <c r="H6727" t="s">
        <v>155</v>
      </c>
      <c r="I6727">
        <f t="shared" si="315"/>
        <v>0</v>
      </c>
      <c r="J6727">
        <f t="shared" si="316"/>
        <v>0</v>
      </c>
      <c r="L6727" t="str">
        <f t="shared" si="317"/>
        <v>4370LOCH LOMOND</v>
      </c>
      <c r="M6727" t="s">
        <v>6784</v>
      </c>
    </row>
    <row r="6728" spans="1:13">
      <c r="A6728" t="s">
        <v>7724</v>
      </c>
      <c r="B6728" t="s">
        <v>3347</v>
      </c>
      <c r="C6728" t="s">
        <v>111</v>
      </c>
      <c r="D6728">
        <v>4</v>
      </c>
      <c r="E6728">
        <v>0</v>
      </c>
      <c r="F6728">
        <v>0</v>
      </c>
      <c r="H6728" t="s">
        <v>155</v>
      </c>
      <c r="I6728">
        <f t="shared" si="315"/>
        <v>0</v>
      </c>
      <c r="J6728">
        <f t="shared" si="316"/>
        <v>0</v>
      </c>
      <c r="L6728" t="str">
        <f t="shared" si="317"/>
        <v>4370MARYVALE</v>
      </c>
      <c r="M6728" t="s">
        <v>6784</v>
      </c>
    </row>
    <row r="6729" spans="1:13">
      <c r="A6729" t="s">
        <v>7724</v>
      </c>
      <c r="B6729" t="s">
        <v>7740</v>
      </c>
      <c r="C6729" t="s">
        <v>111</v>
      </c>
      <c r="D6729">
        <v>3</v>
      </c>
      <c r="E6729">
        <v>0</v>
      </c>
      <c r="F6729">
        <v>0</v>
      </c>
      <c r="H6729" t="s">
        <v>155</v>
      </c>
      <c r="I6729">
        <f t="shared" ref="I6729:I6792" si="318">IF(ISERROR(VLOOKUP(A6729,SelPostCode,1,FALSE)),0,1)</f>
        <v>0</v>
      </c>
      <c r="J6729">
        <f t="shared" ref="J6729:J6792" si="319">IF(I6729=0,0,IF(ISERROR(VLOOKUP(B6729,SelSuburb,1,FALSE)),0,1))</f>
        <v>0</v>
      </c>
      <c r="L6729" t="str">
        <f t="shared" si="317"/>
        <v>4370MASSIE</v>
      </c>
      <c r="M6729" t="s">
        <v>6784</v>
      </c>
    </row>
    <row r="6730" spans="1:13">
      <c r="A6730" t="s">
        <v>7724</v>
      </c>
      <c r="B6730" t="s">
        <v>1030</v>
      </c>
      <c r="C6730" t="s">
        <v>111</v>
      </c>
      <c r="D6730">
        <v>4</v>
      </c>
      <c r="E6730">
        <v>0</v>
      </c>
      <c r="F6730">
        <v>0</v>
      </c>
      <c r="H6730" t="s">
        <v>155</v>
      </c>
      <c r="I6730">
        <f t="shared" si="318"/>
        <v>0</v>
      </c>
      <c r="J6730">
        <f t="shared" si="319"/>
        <v>0</v>
      </c>
      <c r="L6730" t="str">
        <f t="shared" si="317"/>
        <v>4370MONTROSE</v>
      </c>
      <c r="M6730" t="s">
        <v>6784</v>
      </c>
    </row>
    <row r="6731" spans="1:13">
      <c r="A6731" t="s">
        <v>7724</v>
      </c>
      <c r="B6731" t="s">
        <v>7741</v>
      </c>
      <c r="C6731" t="s">
        <v>111</v>
      </c>
      <c r="D6731">
        <v>2</v>
      </c>
      <c r="E6731">
        <v>0</v>
      </c>
      <c r="F6731">
        <v>2</v>
      </c>
      <c r="H6731" t="s">
        <v>155</v>
      </c>
      <c r="I6731">
        <f t="shared" si="318"/>
        <v>0</v>
      </c>
      <c r="J6731">
        <f t="shared" si="319"/>
        <v>0</v>
      </c>
      <c r="L6731" t="str">
        <f t="shared" si="317"/>
        <v>4370MORGAN PARK</v>
      </c>
      <c r="M6731" t="s">
        <v>6784</v>
      </c>
    </row>
    <row r="6732" spans="1:13">
      <c r="A6732" t="s">
        <v>7724</v>
      </c>
      <c r="B6732" t="s">
        <v>7742</v>
      </c>
      <c r="C6732" t="s">
        <v>111</v>
      </c>
      <c r="D6732">
        <v>4</v>
      </c>
      <c r="E6732">
        <v>0</v>
      </c>
      <c r="F6732">
        <v>0</v>
      </c>
      <c r="H6732" t="s">
        <v>155</v>
      </c>
      <c r="I6732">
        <f t="shared" si="318"/>
        <v>0</v>
      </c>
      <c r="J6732">
        <f t="shared" si="319"/>
        <v>0</v>
      </c>
      <c r="L6732" t="str">
        <f t="shared" si="317"/>
        <v>4370MOUNT COLLIERY</v>
      </c>
      <c r="M6732" t="s">
        <v>6784</v>
      </c>
    </row>
    <row r="6733" spans="1:13">
      <c r="A6733" t="s">
        <v>7724</v>
      </c>
      <c r="B6733" t="s">
        <v>7743</v>
      </c>
      <c r="C6733" t="s">
        <v>111</v>
      </c>
      <c r="D6733">
        <v>4</v>
      </c>
      <c r="E6733">
        <v>0</v>
      </c>
      <c r="F6733">
        <v>0</v>
      </c>
      <c r="H6733" t="s">
        <v>155</v>
      </c>
      <c r="I6733">
        <f t="shared" si="318"/>
        <v>0</v>
      </c>
      <c r="J6733">
        <f t="shared" si="319"/>
        <v>0</v>
      </c>
      <c r="L6733" t="str">
        <f t="shared" si="317"/>
        <v>4370MOUNT STURT</v>
      </c>
      <c r="M6733" t="s">
        <v>6784</v>
      </c>
    </row>
    <row r="6734" spans="1:13">
      <c r="A6734" t="s">
        <v>7724</v>
      </c>
      <c r="B6734" t="s">
        <v>7744</v>
      </c>
      <c r="C6734" t="s">
        <v>111</v>
      </c>
      <c r="D6734">
        <v>2</v>
      </c>
      <c r="E6734">
        <v>0</v>
      </c>
      <c r="F6734">
        <v>2</v>
      </c>
      <c r="H6734" t="s">
        <v>155</v>
      </c>
      <c r="I6734">
        <f t="shared" si="318"/>
        <v>0</v>
      </c>
      <c r="J6734">
        <f t="shared" si="319"/>
        <v>0</v>
      </c>
      <c r="L6734" t="str">
        <f t="shared" si="317"/>
        <v>4370MOUNT TABOR</v>
      </c>
      <c r="M6734" t="s">
        <v>6784</v>
      </c>
    </row>
    <row r="6735" spans="1:13">
      <c r="A6735" t="s">
        <v>7724</v>
      </c>
      <c r="B6735" t="s">
        <v>7745</v>
      </c>
      <c r="C6735" t="s">
        <v>111</v>
      </c>
      <c r="D6735">
        <v>4</v>
      </c>
      <c r="E6735">
        <v>0</v>
      </c>
      <c r="F6735">
        <v>0</v>
      </c>
      <c r="H6735" t="s">
        <v>155</v>
      </c>
      <c r="I6735">
        <f t="shared" si="318"/>
        <v>0</v>
      </c>
      <c r="J6735">
        <f t="shared" si="319"/>
        <v>0</v>
      </c>
      <c r="L6735" t="str">
        <f t="shared" si="317"/>
        <v>4370MURRAYS BRIDGE</v>
      </c>
      <c r="M6735" t="s">
        <v>6784</v>
      </c>
    </row>
    <row r="6736" spans="1:13">
      <c r="A6736" t="s">
        <v>7724</v>
      </c>
      <c r="B6736" t="s">
        <v>7746</v>
      </c>
      <c r="C6736" t="s">
        <v>111</v>
      </c>
      <c r="D6736">
        <v>4</v>
      </c>
      <c r="E6736">
        <v>0</v>
      </c>
      <c r="F6736">
        <v>0</v>
      </c>
      <c r="H6736" t="s">
        <v>155</v>
      </c>
      <c r="I6736">
        <f t="shared" si="318"/>
        <v>0</v>
      </c>
      <c r="J6736">
        <f t="shared" si="319"/>
        <v>0</v>
      </c>
      <c r="L6736" t="str">
        <f t="shared" si="317"/>
        <v>4370NORTH BRANCH</v>
      </c>
      <c r="M6736" t="s">
        <v>6784</v>
      </c>
    </row>
    <row r="6737" spans="1:13">
      <c r="A6737" t="s">
        <v>7724</v>
      </c>
      <c r="B6737" t="s">
        <v>7747</v>
      </c>
      <c r="C6737" t="s">
        <v>111</v>
      </c>
      <c r="D6737">
        <v>4</v>
      </c>
      <c r="E6737">
        <v>0</v>
      </c>
      <c r="F6737">
        <v>0</v>
      </c>
      <c r="H6737" t="s">
        <v>155</v>
      </c>
      <c r="I6737">
        <f t="shared" si="318"/>
        <v>0</v>
      </c>
      <c r="J6737">
        <f t="shared" si="319"/>
        <v>0</v>
      </c>
      <c r="L6737" t="str">
        <f t="shared" si="317"/>
        <v>4370PRATTEN</v>
      </c>
      <c r="M6737" t="s">
        <v>6784</v>
      </c>
    </row>
    <row r="6738" spans="1:13">
      <c r="A6738" t="s">
        <v>7724</v>
      </c>
      <c r="B6738" t="s">
        <v>7748</v>
      </c>
      <c r="C6738" t="s">
        <v>111</v>
      </c>
      <c r="D6738">
        <v>4</v>
      </c>
      <c r="E6738">
        <v>0</v>
      </c>
      <c r="F6738">
        <v>0</v>
      </c>
      <c r="H6738" t="s">
        <v>155</v>
      </c>
      <c r="I6738">
        <f t="shared" si="318"/>
        <v>0</v>
      </c>
      <c r="J6738">
        <f t="shared" si="319"/>
        <v>0</v>
      </c>
      <c r="L6738" t="str">
        <f t="shared" si="317"/>
        <v>4370RODGERS CREEK</v>
      </c>
      <c r="M6738" t="s">
        <v>6784</v>
      </c>
    </row>
    <row r="6739" spans="1:13">
      <c r="A6739" t="s">
        <v>7724</v>
      </c>
      <c r="B6739" t="s">
        <v>7749</v>
      </c>
      <c r="C6739" t="s">
        <v>111</v>
      </c>
      <c r="D6739">
        <v>2</v>
      </c>
      <c r="E6739">
        <v>0</v>
      </c>
      <c r="F6739">
        <v>2</v>
      </c>
      <c r="H6739" t="s">
        <v>155</v>
      </c>
      <c r="I6739">
        <f t="shared" si="318"/>
        <v>0</v>
      </c>
      <c r="J6739">
        <f t="shared" si="319"/>
        <v>0</v>
      </c>
      <c r="L6739" t="str">
        <f t="shared" si="317"/>
        <v>4370ROSEHILL</v>
      </c>
      <c r="M6739" t="s">
        <v>6784</v>
      </c>
    </row>
    <row r="6740" spans="1:13">
      <c r="A6740" t="s">
        <v>7724</v>
      </c>
      <c r="B6740" t="s">
        <v>7750</v>
      </c>
      <c r="C6740" t="s">
        <v>111</v>
      </c>
      <c r="D6740">
        <v>2</v>
      </c>
      <c r="E6740">
        <v>0</v>
      </c>
      <c r="F6740">
        <v>2</v>
      </c>
      <c r="H6740" t="s">
        <v>155</v>
      </c>
      <c r="I6740">
        <f t="shared" si="318"/>
        <v>0</v>
      </c>
      <c r="J6740">
        <f t="shared" si="319"/>
        <v>0</v>
      </c>
      <c r="L6740" t="str">
        <f t="shared" si="317"/>
        <v>4370ROSENTHAL HEIGHTS</v>
      </c>
      <c r="M6740" t="s">
        <v>6784</v>
      </c>
    </row>
    <row r="6741" spans="1:13">
      <c r="A6741" t="s">
        <v>7724</v>
      </c>
      <c r="B6741" t="s">
        <v>7751</v>
      </c>
      <c r="C6741" t="s">
        <v>111</v>
      </c>
      <c r="D6741">
        <v>4</v>
      </c>
      <c r="E6741">
        <v>0</v>
      </c>
      <c r="F6741">
        <v>0</v>
      </c>
      <c r="H6741" t="s">
        <v>155</v>
      </c>
      <c r="I6741">
        <f t="shared" si="318"/>
        <v>0</v>
      </c>
      <c r="J6741">
        <f t="shared" si="319"/>
        <v>0</v>
      </c>
      <c r="L6741" t="str">
        <f t="shared" si="317"/>
        <v>4370SILVERWOOD</v>
      </c>
      <c r="M6741" t="s">
        <v>6784</v>
      </c>
    </row>
    <row r="6742" spans="1:13">
      <c r="A6742" t="s">
        <v>7724</v>
      </c>
      <c r="B6742" t="s">
        <v>7752</v>
      </c>
      <c r="C6742" t="s">
        <v>111</v>
      </c>
      <c r="D6742">
        <v>3</v>
      </c>
      <c r="E6742">
        <v>0</v>
      </c>
      <c r="F6742">
        <v>0</v>
      </c>
      <c r="H6742" t="s">
        <v>155</v>
      </c>
      <c r="I6742">
        <f t="shared" si="318"/>
        <v>0</v>
      </c>
      <c r="J6742">
        <f t="shared" si="319"/>
        <v>0</v>
      </c>
      <c r="L6742" t="str">
        <f t="shared" si="317"/>
        <v>4370SLADEVALE</v>
      </c>
      <c r="M6742" t="s">
        <v>6784</v>
      </c>
    </row>
    <row r="6743" spans="1:13">
      <c r="A6743" t="s">
        <v>7724</v>
      </c>
      <c r="B6743" t="s">
        <v>7753</v>
      </c>
      <c r="C6743" t="s">
        <v>111</v>
      </c>
      <c r="D6743">
        <v>3</v>
      </c>
      <c r="E6743">
        <v>0</v>
      </c>
      <c r="F6743">
        <v>0</v>
      </c>
      <c r="H6743" t="s">
        <v>155</v>
      </c>
      <c r="I6743">
        <f t="shared" si="318"/>
        <v>0</v>
      </c>
      <c r="J6743">
        <f t="shared" si="319"/>
        <v>0</v>
      </c>
      <c r="L6743" t="str">
        <f t="shared" si="317"/>
        <v>4370SWAN CREEK</v>
      </c>
      <c r="M6743" t="s">
        <v>6784</v>
      </c>
    </row>
    <row r="6744" spans="1:13">
      <c r="A6744" t="s">
        <v>7724</v>
      </c>
      <c r="B6744" t="s">
        <v>7754</v>
      </c>
      <c r="C6744" t="s">
        <v>111</v>
      </c>
      <c r="D6744">
        <v>4</v>
      </c>
      <c r="E6744">
        <v>0</v>
      </c>
      <c r="F6744">
        <v>0</v>
      </c>
      <c r="H6744" t="s">
        <v>155</v>
      </c>
      <c r="I6744">
        <f t="shared" si="318"/>
        <v>0</v>
      </c>
      <c r="J6744">
        <f t="shared" si="319"/>
        <v>0</v>
      </c>
      <c r="L6744" t="str">
        <f t="shared" si="317"/>
        <v>4370THANE</v>
      </c>
      <c r="M6744" t="s">
        <v>6784</v>
      </c>
    </row>
    <row r="6745" spans="1:13">
      <c r="A6745" t="s">
        <v>7724</v>
      </c>
      <c r="B6745" t="s">
        <v>7755</v>
      </c>
      <c r="C6745" t="s">
        <v>111</v>
      </c>
      <c r="D6745">
        <v>4</v>
      </c>
      <c r="E6745">
        <v>0</v>
      </c>
      <c r="F6745">
        <v>0</v>
      </c>
      <c r="H6745" t="s">
        <v>155</v>
      </c>
      <c r="I6745">
        <f t="shared" si="318"/>
        <v>0</v>
      </c>
      <c r="J6745">
        <f t="shared" si="319"/>
        <v>0</v>
      </c>
      <c r="L6745" t="str">
        <f t="shared" si="317"/>
        <v>4370THANES CREEK</v>
      </c>
      <c r="M6745" t="s">
        <v>6784</v>
      </c>
    </row>
    <row r="6746" spans="1:13">
      <c r="A6746" t="s">
        <v>7724</v>
      </c>
      <c r="B6746" t="s">
        <v>7756</v>
      </c>
      <c r="C6746" t="s">
        <v>111</v>
      </c>
      <c r="D6746">
        <v>4</v>
      </c>
      <c r="E6746">
        <v>0</v>
      </c>
      <c r="F6746">
        <v>0</v>
      </c>
      <c r="H6746" t="s">
        <v>155</v>
      </c>
      <c r="I6746">
        <f t="shared" si="318"/>
        <v>0</v>
      </c>
      <c r="J6746">
        <f t="shared" si="319"/>
        <v>0</v>
      </c>
      <c r="L6746" t="str">
        <f t="shared" si="317"/>
        <v>4370THE GLEN</v>
      </c>
      <c r="M6746" t="s">
        <v>6784</v>
      </c>
    </row>
    <row r="6747" spans="1:13">
      <c r="A6747" t="s">
        <v>7724</v>
      </c>
      <c r="B6747" t="s">
        <v>7757</v>
      </c>
      <c r="C6747" t="s">
        <v>111</v>
      </c>
      <c r="D6747">
        <v>3</v>
      </c>
      <c r="E6747">
        <v>0</v>
      </c>
      <c r="F6747">
        <v>0</v>
      </c>
      <c r="H6747" t="s">
        <v>155</v>
      </c>
      <c r="I6747">
        <f t="shared" si="318"/>
        <v>0</v>
      </c>
      <c r="J6747">
        <f t="shared" si="319"/>
        <v>0</v>
      </c>
      <c r="L6747" t="str">
        <f t="shared" si="317"/>
        <v>4370THE HERMITAGE</v>
      </c>
      <c r="M6747" t="s">
        <v>6784</v>
      </c>
    </row>
    <row r="6748" spans="1:13">
      <c r="A6748" t="s">
        <v>7724</v>
      </c>
      <c r="B6748" t="s">
        <v>7758</v>
      </c>
      <c r="C6748" t="s">
        <v>111</v>
      </c>
      <c r="D6748">
        <v>3</v>
      </c>
      <c r="E6748">
        <v>0</v>
      </c>
      <c r="F6748">
        <v>0</v>
      </c>
      <c r="H6748" t="s">
        <v>155</v>
      </c>
      <c r="I6748">
        <f t="shared" si="318"/>
        <v>0</v>
      </c>
      <c r="J6748">
        <f t="shared" si="319"/>
        <v>0</v>
      </c>
      <c r="L6748" t="str">
        <f t="shared" si="317"/>
        <v>4370TOOLBURRA</v>
      </c>
      <c r="M6748" t="s">
        <v>6784</v>
      </c>
    </row>
    <row r="6749" spans="1:13">
      <c r="A6749" t="s">
        <v>7724</v>
      </c>
      <c r="B6749" t="s">
        <v>7759</v>
      </c>
      <c r="C6749" t="s">
        <v>111</v>
      </c>
      <c r="D6749">
        <v>4</v>
      </c>
      <c r="E6749">
        <v>0</v>
      </c>
      <c r="F6749">
        <v>0</v>
      </c>
      <c r="H6749" t="s">
        <v>155</v>
      </c>
      <c r="I6749">
        <f t="shared" si="318"/>
        <v>0</v>
      </c>
      <c r="J6749">
        <f t="shared" si="319"/>
        <v>0</v>
      </c>
      <c r="L6749" t="str">
        <f t="shared" si="317"/>
        <v>4370TREGONY</v>
      </c>
      <c r="M6749" t="s">
        <v>6784</v>
      </c>
    </row>
    <row r="6750" spans="1:13">
      <c r="A6750" t="s">
        <v>7724</v>
      </c>
      <c r="B6750" t="s">
        <v>7760</v>
      </c>
      <c r="C6750" t="s">
        <v>111</v>
      </c>
      <c r="D6750">
        <v>4</v>
      </c>
      <c r="E6750">
        <v>0</v>
      </c>
      <c r="F6750">
        <v>0</v>
      </c>
      <c r="H6750" t="s">
        <v>155</v>
      </c>
      <c r="I6750">
        <f t="shared" si="318"/>
        <v>0</v>
      </c>
      <c r="J6750">
        <f t="shared" si="319"/>
        <v>0</v>
      </c>
      <c r="L6750" t="str">
        <f t="shared" si="317"/>
        <v>4370UPPER FREESTONE</v>
      </c>
      <c r="M6750" t="s">
        <v>6784</v>
      </c>
    </row>
    <row r="6751" spans="1:13">
      <c r="A6751" t="s">
        <v>7724</v>
      </c>
      <c r="B6751" t="s">
        <v>7761</v>
      </c>
      <c r="C6751" t="s">
        <v>111</v>
      </c>
      <c r="D6751">
        <v>4</v>
      </c>
      <c r="E6751">
        <v>0</v>
      </c>
      <c r="F6751">
        <v>0</v>
      </c>
      <c r="H6751" t="s">
        <v>155</v>
      </c>
      <c r="I6751">
        <f t="shared" si="318"/>
        <v>0</v>
      </c>
      <c r="J6751">
        <f t="shared" si="319"/>
        <v>0</v>
      </c>
      <c r="L6751" t="str">
        <f t="shared" si="317"/>
        <v>4370UPPER WHEATVALE</v>
      </c>
      <c r="M6751" t="s">
        <v>6784</v>
      </c>
    </row>
    <row r="6752" spans="1:13">
      <c r="A6752" t="s">
        <v>7724</v>
      </c>
      <c r="B6752" t="s">
        <v>3207</v>
      </c>
      <c r="C6752" t="s">
        <v>111</v>
      </c>
      <c r="D6752">
        <v>2</v>
      </c>
      <c r="E6752">
        <v>0</v>
      </c>
      <c r="F6752">
        <v>2</v>
      </c>
      <c r="H6752" t="s">
        <v>155</v>
      </c>
      <c r="I6752">
        <f t="shared" si="318"/>
        <v>0</v>
      </c>
      <c r="J6752">
        <f t="shared" si="319"/>
        <v>0</v>
      </c>
      <c r="L6752" t="str">
        <f t="shared" si="317"/>
        <v>4370WARWICK</v>
      </c>
      <c r="M6752" t="s">
        <v>6784</v>
      </c>
    </row>
    <row r="6753" spans="1:13">
      <c r="A6753" t="s">
        <v>7724</v>
      </c>
      <c r="B6753" t="s">
        <v>7762</v>
      </c>
      <c r="C6753" t="s">
        <v>111</v>
      </c>
      <c r="D6753">
        <v>4</v>
      </c>
      <c r="E6753">
        <v>0</v>
      </c>
      <c r="F6753">
        <v>0</v>
      </c>
      <c r="H6753" t="s">
        <v>155</v>
      </c>
      <c r="I6753">
        <f t="shared" si="318"/>
        <v>0</v>
      </c>
      <c r="J6753">
        <f t="shared" si="319"/>
        <v>0</v>
      </c>
      <c r="L6753" t="str">
        <f t="shared" si="317"/>
        <v>4370WHEATVALE</v>
      </c>
      <c r="M6753" t="s">
        <v>6784</v>
      </c>
    </row>
    <row r="6754" spans="1:13">
      <c r="A6754" t="s">
        <v>7724</v>
      </c>
      <c r="B6754" t="s">
        <v>7763</v>
      </c>
      <c r="C6754" t="s">
        <v>111</v>
      </c>
      <c r="D6754">
        <v>3</v>
      </c>
      <c r="E6754">
        <v>0</v>
      </c>
      <c r="F6754">
        <v>0</v>
      </c>
      <c r="H6754" t="s">
        <v>155</v>
      </c>
      <c r="I6754">
        <f t="shared" si="318"/>
        <v>0</v>
      </c>
      <c r="J6754">
        <f t="shared" si="319"/>
        <v>0</v>
      </c>
      <c r="L6754" t="str">
        <f t="shared" si="317"/>
        <v>4370WILDASH</v>
      </c>
      <c r="M6754" t="s">
        <v>6784</v>
      </c>
    </row>
    <row r="6755" spans="1:13">
      <c r="A6755" t="s">
        <v>7724</v>
      </c>
      <c r="B6755" t="s">
        <v>7764</v>
      </c>
      <c r="C6755" t="s">
        <v>111</v>
      </c>
      <c r="D6755">
        <v>3</v>
      </c>
      <c r="E6755">
        <v>0</v>
      </c>
      <c r="F6755">
        <v>0</v>
      </c>
      <c r="H6755" t="s">
        <v>155</v>
      </c>
      <c r="I6755">
        <f t="shared" si="318"/>
        <v>0</v>
      </c>
      <c r="J6755">
        <f t="shared" si="319"/>
        <v>0</v>
      </c>
      <c r="L6755" t="str">
        <f t="shared" si="317"/>
        <v>4370WILLOWVALE</v>
      </c>
      <c r="M6755" t="s">
        <v>6784</v>
      </c>
    </row>
    <row r="6756" spans="1:13">
      <c r="A6756" t="s">
        <v>7724</v>
      </c>
      <c r="B6756" t="s">
        <v>7765</v>
      </c>
      <c r="C6756" t="s">
        <v>111</v>
      </c>
      <c r="D6756">
        <v>4</v>
      </c>
      <c r="E6756">
        <v>0</v>
      </c>
      <c r="F6756">
        <v>0</v>
      </c>
      <c r="H6756" t="s">
        <v>155</v>
      </c>
      <c r="I6756">
        <f t="shared" si="318"/>
        <v>0</v>
      </c>
      <c r="J6756">
        <f t="shared" si="319"/>
        <v>0</v>
      </c>
      <c r="L6756" t="str">
        <f t="shared" si="317"/>
        <v>4370WIYARRA</v>
      </c>
      <c r="M6756" t="s">
        <v>6784</v>
      </c>
    </row>
    <row r="6757" spans="1:13">
      <c r="A6757" t="s">
        <v>7724</v>
      </c>
      <c r="B6757" t="s">
        <v>7766</v>
      </c>
      <c r="C6757" t="s">
        <v>111</v>
      </c>
      <c r="D6757">
        <v>2</v>
      </c>
      <c r="E6757">
        <v>0</v>
      </c>
      <c r="F6757">
        <v>2</v>
      </c>
      <c r="H6757" t="s">
        <v>155</v>
      </c>
      <c r="I6757">
        <f t="shared" si="318"/>
        <v>0</v>
      </c>
      <c r="J6757">
        <f t="shared" si="319"/>
        <v>0</v>
      </c>
      <c r="L6757" t="str">
        <f t="shared" si="317"/>
        <v>4370WOMINA</v>
      </c>
      <c r="M6757" t="s">
        <v>6784</v>
      </c>
    </row>
    <row r="6758" spans="1:13">
      <c r="A6758" t="s">
        <v>7767</v>
      </c>
      <c r="B6758" t="s">
        <v>7768</v>
      </c>
      <c r="C6758" t="s">
        <v>111</v>
      </c>
      <c r="D6758">
        <v>4</v>
      </c>
      <c r="E6758">
        <v>0</v>
      </c>
      <c r="F6758">
        <v>0</v>
      </c>
      <c r="H6758" t="s">
        <v>155</v>
      </c>
      <c r="I6758">
        <f t="shared" si="318"/>
        <v>0</v>
      </c>
      <c r="J6758">
        <f t="shared" si="319"/>
        <v>0</v>
      </c>
      <c r="L6758" t="str">
        <f t="shared" si="317"/>
        <v>4365LEYBURN</v>
      </c>
      <c r="M6758" t="s">
        <v>6784</v>
      </c>
    </row>
    <row r="6759" spans="1:13">
      <c r="A6759" t="s">
        <v>7769</v>
      </c>
      <c r="B6759" t="s">
        <v>7770</v>
      </c>
      <c r="C6759" t="s">
        <v>111</v>
      </c>
      <c r="D6759">
        <v>4</v>
      </c>
      <c r="E6759">
        <v>0</v>
      </c>
      <c r="F6759">
        <v>0</v>
      </c>
      <c r="H6759" t="s">
        <v>155</v>
      </c>
      <c r="I6759">
        <f t="shared" si="318"/>
        <v>0</v>
      </c>
      <c r="J6759">
        <f t="shared" si="319"/>
        <v>0</v>
      </c>
      <c r="L6759" t="str">
        <f t="shared" si="317"/>
        <v>4364BROOKSTEAD</v>
      </c>
      <c r="M6759" t="s">
        <v>6784</v>
      </c>
    </row>
    <row r="6760" spans="1:13">
      <c r="A6760" t="s">
        <v>7771</v>
      </c>
      <c r="B6760" t="s">
        <v>7772</v>
      </c>
      <c r="C6760" t="s">
        <v>111</v>
      </c>
      <c r="D6760">
        <v>4</v>
      </c>
      <c r="E6760">
        <v>0</v>
      </c>
      <c r="F6760">
        <v>0</v>
      </c>
      <c r="H6760" t="s">
        <v>155</v>
      </c>
      <c r="I6760">
        <f t="shared" si="318"/>
        <v>0</v>
      </c>
      <c r="J6760">
        <f t="shared" si="319"/>
        <v>0</v>
      </c>
      <c r="L6760" t="str">
        <f t="shared" si="317"/>
        <v>4363SOUTHBROOK</v>
      </c>
      <c r="M6760" t="s">
        <v>6784</v>
      </c>
    </row>
    <row r="6761" spans="1:13">
      <c r="A6761" t="s">
        <v>7773</v>
      </c>
      <c r="B6761" t="s">
        <v>7774</v>
      </c>
      <c r="C6761" t="s">
        <v>111</v>
      </c>
      <c r="D6761">
        <v>4</v>
      </c>
      <c r="E6761">
        <v>0</v>
      </c>
      <c r="F6761">
        <v>0</v>
      </c>
      <c r="H6761" t="s">
        <v>155</v>
      </c>
      <c r="I6761">
        <f t="shared" si="318"/>
        <v>0</v>
      </c>
      <c r="J6761">
        <f t="shared" si="319"/>
        <v>0</v>
      </c>
      <c r="L6761" t="str">
        <f t="shared" si="317"/>
        <v>4362ALLORA</v>
      </c>
      <c r="M6761" t="s">
        <v>6784</v>
      </c>
    </row>
    <row r="6762" spans="1:13">
      <c r="A6762" t="s">
        <v>7773</v>
      </c>
      <c r="B6762" t="s">
        <v>7775</v>
      </c>
      <c r="C6762" t="s">
        <v>111</v>
      </c>
      <c r="D6762">
        <v>4</v>
      </c>
      <c r="E6762">
        <v>0</v>
      </c>
      <c r="F6762">
        <v>0</v>
      </c>
      <c r="H6762" t="s">
        <v>155</v>
      </c>
      <c r="I6762">
        <f t="shared" si="318"/>
        <v>0</v>
      </c>
      <c r="J6762">
        <f t="shared" si="319"/>
        <v>0</v>
      </c>
      <c r="L6762" t="str">
        <f t="shared" si="317"/>
        <v>4362BERAT</v>
      </c>
      <c r="M6762" t="s">
        <v>6784</v>
      </c>
    </row>
    <row r="6763" spans="1:13">
      <c r="A6763" t="s">
        <v>7773</v>
      </c>
      <c r="B6763" t="s">
        <v>7776</v>
      </c>
      <c r="C6763" t="s">
        <v>111</v>
      </c>
      <c r="D6763">
        <v>4</v>
      </c>
      <c r="E6763">
        <v>0</v>
      </c>
      <c r="F6763">
        <v>0</v>
      </c>
      <c r="H6763" t="s">
        <v>155</v>
      </c>
      <c r="I6763">
        <f t="shared" si="318"/>
        <v>0</v>
      </c>
      <c r="J6763">
        <f t="shared" si="319"/>
        <v>0</v>
      </c>
      <c r="L6763" t="str">
        <f t="shared" si="317"/>
        <v>4362DEUCHAR</v>
      </c>
      <c r="M6763" t="s">
        <v>6784</v>
      </c>
    </row>
    <row r="6764" spans="1:13">
      <c r="A6764" t="s">
        <v>7773</v>
      </c>
      <c r="B6764" t="s">
        <v>7777</v>
      </c>
      <c r="C6764" t="s">
        <v>111</v>
      </c>
      <c r="D6764">
        <v>4</v>
      </c>
      <c r="E6764">
        <v>0</v>
      </c>
      <c r="F6764">
        <v>0</v>
      </c>
      <c r="H6764" t="s">
        <v>155</v>
      </c>
      <c r="I6764">
        <f t="shared" si="318"/>
        <v>0</v>
      </c>
      <c r="J6764">
        <f t="shared" si="319"/>
        <v>0</v>
      </c>
      <c r="L6764" t="str">
        <f t="shared" si="317"/>
        <v>4362ELLINTHORP</v>
      </c>
      <c r="M6764" t="s">
        <v>6784</v>
      </c>
    </row>
    <row r="6765" spans="1:13">
      <c r="A6765" t="s">
        <v>7773</v>
      </c>
      <c r="B6765" t="s">
        <v>7778</v>
      </c>
      <c r="C6765" t="s">
        <v>111</v>
      </c>
      <c r="D6765">
        <v>4</v>
      </c>
      <c r="E6765">
        <v>0</v>
      </c>
      <c r="F6765">
        <v>0</v>
      </c>
      <c r="H6765" t="s">
        <v>155</v>
      </c>
      <c r="I6765">
        <f t="shared" si="318"/>
        <v>0</v>
      </c>
      <c r="J6765">
        <f t="shared" si="319"/>
        <v>0</v>
      </c>
      <c r="L6765" t="str">
        <f t="shared" si="317"/>
        <v>4362GOOMBURRA</v>
      </c>
      <c r="M6765" t="s">
        <v>6784</v>
      </c>
    </row>
    <row r="6766" spans="1:13">
      <c r="A6766" t="s">
        <v>7773</v>
      </c>
      <c r="B6766" t="s">
        <v>5225</v>
      </c>
      <c r="C6766" t="s">
        <v>111</v>
      </c>
      <c r="D6766">
        <v>4</v>
      </c>
      <c r="E6766">
        <v>0</v>
      </c>
      <c r="F6766">
        <v>0</v>
      </c>
      <c r="H6766" t="s">
        <v>155</v>
      </c>
      <c r="I6766">
        <f t="shared" si="318"/>
        <v>0</v>
      </c>
      <c r="J6766">
        <f t="shared" si="319"/>
        <v>0</v>
      </c>
      <c r="L6766" t="str">
        <f t="shared" si="317"/>
        <v>4362HENDON</v>
      </c>
      <c r="M6766" t="s">
        <v>6784</v>
      </c>
    </row>
    <row r="6767" spans="1:13">
      <c r="A6767" t="s">
        <v>7773</v>
      </c>
      <c r="B6767" t="s">
        <v>7779</v>
      </c>
      <c r="C6767" t="s">
        <v>111</v>
      </c>
      <c r="D6767">
        <v>4</v>
      </c>
      <c r="E6767">
        <v>0</v>
      </c>
      <c r="F6767">
        <v>0</v>
      </c>
      <c r="H6767" t="s">
        <v>155</v>
      </c>
      <c r="I6767">
        <f t="shared" si="318"/>
        <v>0</v>
      </c>
      <c r="J6767">
        <f t="shared" si="319"/>
        <v>0</v>
      </c>
      <c r="L6767" t="str">
        <f t="shared" si="317"/>
        <v>4362MOUNT MARSHALL</v>
      </c>
      <c r="M6767" t="s">
        <v>6784</v>
      </c>
    </row>
    <row r="6768" spans="1:13">
      <c r="A6768" t="s">
        <v>7773</v>
      </c>
      <c r="B6768" t="s">
        <v>7780</v>
      </c>
      <c r="C6768" t="s">
        <v>111</v>
      </c>
      <c r="D6768">
        <v>4</v>
      </c>
      <c r="E6768">
        <v>0</v>
      </c>
      <c r="F6768">
        <v>0</v>
      </c>
      <c r="H6768" t="s">
        <v>155</v>
      </c>
      <c r="I6768">
        <f t="shared" si="318"/>
        <v>0</v>
      </c>
      <c r="J6768">
        <f t="shared" si="319"/>
        <v>0</v>
      </c>
      <c r="L6768" t="str">
        <f t="shared" si="317"/>
        <v>4362TALGAI</v>
      </c>
      <c r="M6768" t="s">
        <v>6784</v>
      </c>
    </row>
    <row r="6769" spans="1:13">
      <c r="A6769" t="s">
        <v>7781</v>
      </c>
      <c r="B6769" t="s">
        <v>7782</v>
      </c>
      <c r="C6769" t="s">
        <v>111</v>
      </c>
      <c r="D6769">
        <v>4</v>
      </c>
      <c r="E6769">
        <v>0</v>
      </c>
      <c r="F6769">
        <v>0</v>
      </c>
      <c r="H6769" t="s">
        <v>155</v>
      </c>
      <c r="I6769">
        <f t="shared" si="318"/>
        <v>0</v>
      </c>
      <c r="J6769">
        <f t="shared" si="319"/>
        <v>0</v>
      </c>
      <c r="L6769" t="str">
        <f t="shared" si="317"/>
        <v>4361BACK PLAINS</v>
      </c>
      <c r="M6769" t="s">
        <v>6784</v>
      </c>
    </row>
    <row r="6770" spans="1:13">
      <c r="A6770" t="s">
        <v>7781</v>
      </c>
      <c r="B6770" t="s">
        <v>2763</v>
      </c>
      <c r="C6770" t="s">
        <v>111</v>
      </c>
      <c r="D6770">
        <v>4</v>
      </c>
      <c r="E6770">
        <v>0</v>
      </c>
      <c r="F6770">
        <v>0</v>
      </c>
      <c r="H6770" t="s">
        <v>155</v>
      </c>
      <c r="I6770">
        <f t="shared" si="318"/>
        <v>0</v>
      </c>
      <c r="J6770">
        <f t="shared" si="319"/>
        <v>0</v>
      </c>
      <c r="L6770" t="str">
        <f t="shared" si="317"/>
        <v>4361CLIFTON</v>
      </c>
      <c r="M6770" t="s">
        <v>6784</v>
      </c>
    </row>
    <row r="6771" spans="1:13">
      <c r="A6771" t="s">
        <v>7781</v>
      </c>
      <c r="B6771" t="s">
        <v>7783</v>
      </c>
      <c r="C6771" t="s">
        <v>111</v>
      </c>
      <c r="D6771">
        <v>4</v>
      </c>
      <c r="E6771">
        <v>0</v>
      </c>
      <c r="F6771">
        <v>0</v>
      </c>
      <c r="H6771" t="s">
        <v>155</v>
      </c>
      <c r="I6771">
        <f t="shared" si="318"/>
        <v>0</v>
      </c>
      <c r="J6771">
        <f t="shared" si="319"/>
        <v>0</v>
      </c>
      <c r="L6771" t="str">
        <f t="shared" si="317"/>
        <v>4361ELLANGOWAN</v>
      </c>
      <c r="M6771" t="s">
        <v>6784</v>
      </c>
    </row>
    <row r="6772" spans="1:13">
      <c r="A6772" t="s">
        <v>7781</v>
      </c>
      <c r="B6772" t="s">
        <v>6075</v>
      </c>
      <c r="C6772" t="s">
        <v>111</v>
      </c>
      <c r="D6772">
        <v>4</v>
      </c>
      <c r="E6772">
        <v>0</v>
      </c>
      <c r="F6772">
        <v>0</v>
      </c>
      <c r="H6772" t="s">
        <v>155</v>
      </c>
      <c r="I6772">
        <f t="shared" si="318"/>
        <v>0</v>
      </c>
      <c r="J6772">
        <f t="shared" si="319"/>
        <v>0</v>
      </c>
      <c r="L6772" t="str">
        <f t="shared" si="317"/>
        <v>4361ELPHINSTONE</v>
      </c>
      <c r="M6772" t="s">
        <v>6784</v>
      </c>
    </row>
    <row r="6773" spans="1:13">
      <c r="A6773" t="s">
        <v>7781</v>
      </c>
      <c r="B6773" t="s">
        <v>7784</v>
      </c>
      <c r="C6773" t="s">
        <v>111</v>
      </c>
      <c r="D6773">
        <v>4</v>
      </c>
      <c r="E6773">
        <v>0</v>
      </c>
      <c r="F6773">
        <v>0</v>
      </c>
      <c r="H6773" t="s">
        <v>155</v>
      </c>
      <c r="I6773">
        <f t="shared" si="318"/>
        <v>0</v>
      </c>
      <c r="J6773">
        <f t="shared" si="319"/>
        <v>0</v>
      </c>
      <c r="L6773" t="str">
        <f t="shared" si="317"/>
        <v>4361HEADINGTON HILL</v>
      </c>
      <c r="M6773" t="s">
        <v>6784</v>
      </c>
    </row>
    <row r="6774" spans="1:13">
      <c r="A6774" t="s">
        <v>7781</v>
      </c>
      <c r="B6774" t="s">
        <v>7785</v>
      </c>
      <c r="C6774" t="s">
        <v>111</v>
      </c>
      <c r="D6774">
        <v>4</v>
      </c>
      <c r="E6774">
        <v>0</v>
      </c>
      <c r="F6774">
        <v>0</v>
      </c>
      <c r="H6774" t="s">
        <v>155</v>
      </c>
      <c r="I6774">
        <f t="shared" si="318"/>
        <v>0</v>
      </c>
      <c r="J6774">
        <f t="shared" si="319"/>
        <v>0</v>
      </c>
      <c r="L6774" t="str">
        <f t="shared" si="317"/>
        <v>4361KINGS CREEK</v>
      </c>
      <c r="M6774" t="s">
        <v>6784</v>
      </c>
    </row>
    <row r="6775" spans="1:13">
      <c r="A6775" t="s">
        <v>7781</v>
      </c>
      <c r="B6775" t="s">
        <v>7786</v>
      </c>
      <c r="C6775" t="s">
        <v>111</v>
      </c>
      <c r="D6775">
        <v>4</v>
      </c>
      <c r="E6775">
        <v>0</v>
      </c>
      <c r="F6775">
        <v>0</v>
      </c>
      <c r="H6775" t="s">
        <v>155</v>
      </c>
      <c r="I6775">
        <f t="shared" si="318"/>
        <v>0</v>
      </c>
      <c r="J6775">
        <f t="shared" si="319"/>
        <v>0</v>
      </c>
      <c r="L6775" t="str">
        <f t="shared" si="317"/>
        <v>4361MANAPOURI</v>
      </c>
      <c r="M6775" t="s">
        <v>6784</v>
      </c>
    </row>
    <row r="6776" spans="1:13">
      <c r="A6776" t="s">
        <v>7781</v>
      </c>
      <c r="B6776" t="s">
        <v>7787</v>
      </c>
      <c r="C6776" t="s">
        <v>111</v>
      </c>
      <c r="D6776">
        <v>4</v>
      </c>
      <c r="E6776">
        <v>0</v>
      </c>
      <c r="F6776">
        <v>0</v>
      </c>
      <c r="H6776" t="s">
        <v>155</v>
      </c>
      <c r="I6776">
        <f t="shared" si="318"/>
        <v>0</v>
      </c>
      <c r="J6776">
        <f t="shared" si="319"/>
        <v>0</v>
      </c>
      <c r="L6776" t="str">
        <f t="shared" si="317"/>
        <v>4361MISSEN FLAT</v>
      </c>
      <c r="M6776" t="s">
        <v>6784</v>
      </c>
    </row>
    <row r="6777" spans="1:13">
      <c r="A6777" t="s">
        <v>7781</v>
      </c>
      <c r="B6777" t="s">
        <v>7788</v>
      </c>
      <c r="C6777" t="s">
        <v>111</v>
      </c>
      <c r="D6777">
        <v>4</v>
      </c>
      <c r="E6777">
        <v>0</v>
      </c>
      <c r="F6777">
        <v>0</v>
      </c>
      <c r="H6777" t="s">
        <v>155</v>
      </c>
      <c r="I6777">
        <f t="shared" si="318"/>
        <v>0</v>
      </c>
      <c r="J6777">
        <f t="shared" si="319"/>
        <v>0</v>
      </c>
      <c r="L6777" t="str">
        <f t="shared" si="317"/>
        <v>4361MOUNT MOLAR</v>
      </c>
      <c r="M6777" t="s">
        <v>6784</v>
      </c>
    </row>
    <row r="6778" spans="1:13">
      <c r="A6778" t="s">
        <v>7781</v>
      </c>
      <c r="B6778" t="s">
        <v>7789</v>
      </c>
      <c r="C6778" t="s">
        <v>111</v>
      </c>
      <c r="D6778">
        <v>4</v>
      </c>
      <c r="E6778">
        <v>0</v>
      </c>
      <c r="F6778">
        <v>0</v>
      </c>
      <c r="H6778" t="s">
        <v>155</v>
      </c>
      <c r="I6778">
        <f t="shared" si="318"/>
        <v>0</v>
      </c>
      <c r="J6778">
        <f t="shared" si="319"/>
        <v>0</v>
      </c>
      <c r="L6778" t="str">
        <f t="shared" si="317"/>
        <v>4361NEVILTON</v>
      </c>
      <c r="M6778" t="s">
        <v>6784</v>
      </c>
    </row>
    <row r="6779" spans="1:13">
      <c r="A6779" t="s">
        <v>7781</v>
      </c>
      <c r="B6779" t="s">
        <v>7790</v>
      </c>
      <c r="C6779" t="s">
        <v>111</v>
      </c>
      <c r="D6779">
        <v>4</v>
      </c>
      <c r="E6779">
        <v>0</v>
      </c>
      <c r="F6779">
        <v>0</v>
      </c>
      <c r="H6779" t="s">
        <v>155</v>
      </c>
      <c r="I6779">
        <f t="shared" si="318"/>
        <v>0</v>
      </c>
      <c r="J6779">
        <f t="shared" si="319"/>
        <v>0</v>
      </c>
      <c r="L6779" t="str">
        <f t="shared" si="317"/>
        <v>4361PILTON</v>
      </c>
      <c r="M6779" t="s">
        <v>6784</v>
      </c>
    </row>
    <row r="6780" spans="1:13">
      <c r="A6780" t="s">
        <v>7781</v>
      </c>
      <c r="B6780" t="s">
        <v>7791</v>
      </c>
      <c r="C6780" t="s">
        <v>111</v>
      </c>
      <c r="D6780">
        <v>4</v>
      </c>
      <c r="E6780">
        <v>0</v>
      </c>
      <c r="F6780">
        <v>0</v>
      </c>
      <c r="H6780" t="s">
        <v>155</v>
      </c>
      <c r="I6780">
        <f t="shared" si="318"/>
        <v>0</v>
      </c>
      <c r="J6780">
        <f t="shared" si="319"/>
        <v>0</v>
      </c>
      <c r="L6780" t="str">
        <f t="shared" si="317"/>
        <v>4361RYEFORD</v>
      </c>
      <c r="M6780" t="s">
        <v>6784</v>
      </c>
    </row>
    <row r="6781" spans="1:13">
      <c r="A6781" t="s">
        <v>7781</v>
      </c>
      <c r="B6781" t="s">
        <v>7792</v>
      </c>
      <c r="C6781" t="s">
        <v>111</v>
      </c>
      <c r="D6781">
        <v>4</v>
      </c>
      <c r="E6781">
        <v>0</v>
      </c>
      <c r="F6781">
        <v>0</v>
      </c>
      <c r="H6781" t="s">
        <v>155</v>
      </c>
      <c r="I6781">
        <f t="shared" si="318"/>
        <v>0</v>
      </c>
      <c r="J6781">
        <f t="shared" si="319"/>
        <v>0</v>
      </c>
      <c r="L6781" t="str">
        <f t="shared" si="317"/>
        <v>4361SANDY CAMP</v>
      </c>
      <c r="M6781" t="s">
        <v>6784</v>
      </c>
    </row>
    <row r="6782" spans="1:13">
      <c r="A6782" t="s">
        <v>7781</v>
      </c>
      <c r="B6782" t="s">
        <v>7535</v>
      </c>
      <c r="C6782" t="s">
        <v>111</v>
      </c>
      <c r="D6782">
        <v>4</v>
      </c>
      <c r="E6782">
        <v>0</v>
      </c>
      <c r="F6782">
        <v>0</v>
      </c>
      <c r="H6782" t="s">
        <v>155</v>
      </c>
      <c r="I6782">
        <f t="shared" si="318"/>
        <v>0</v>
      </c>
      <c r="J6782">
        <f t="shared" si="319"/>
        <v>0</v>
      </c>
      <c r="L6782" t="str">
        <f t="shared" si="317"/>
        <v>4361SPRING CREEK</v>
      </c>
      <c r="M6782" t="s">
        <v>6784</v>
      </c>
    </row>
    <row r="6783" spans="1:13">
      <c r="A6783" t="s">
        <v>7781</v>
      </c>
      <c r="B6783" t="s">
        <v>7793</v>
      </c>
      <c r="C6783" t="s">
        <v>111</v>
      </c>
      <c r="D6783">
        <v>4</v>
      </c>
      <c r="E6783">
        <v>0</v>
      </c>
      <c r="F6783">
        <v>0</v>
      </c>
      <c r="H6783" t="s">
        <v>155</v>
      </c>
      <c r="I6783">
        <f t="shared" si="318"/>
        <v>0</v>
      </c>
      <c r="J6783">
        <f t="shared" si="319"/>
        <v>0</v>
      </c>
      <c r="L6783" t="str">
        <f t="shared" si="317"/>
        <v>4361UPPER PILTON</v>
      </c>
      <c r="M6783" t="s">
        <v>6784</v>
      </c>
    </row>
    <row r="6784" spans="1:13">
      <c r="A6784" t="s">
        <v>7781</v>
      </c>
      <c r="B6784" t="s">
        <v>7794</v>
      </c>
      <c r="C6784" t="s">
        <v>111</v>
      </c>
      <c r="D6784">
        <v>4</v>
      </c>
      <c r="E6784">
        <v>0</v>
      </c>
      <c r="F6784">
        <v>0</v>
      </c>
      <c r="H6784" t="s">
        <v>155</v>
      </c>
      <c r="I6784">
        <f t="shared" si="318"/>
        <v>0</v>
      </c>
      <c r="J6784">
        <f t="shared" si="319"/>
        <v>0</v>
      </c>
      <c r="L6784" t="str">
        <f t="shared" si="317"/>
        <v>4361VICTORIA HILL</v>
      </c>
      <c r="M6784" t="s">
        <v>6784</v>
      </c>
    </row>
    <row r="6785" spans="1:13">
      <c r="A6785" t="s">
        <v>7795</v>
      </c>
      <c r="B6785" t="s">
        <v>7796</v>
      </c>
      <c r="C6785" t="s">
        <v>111</v>
      </c>
      <c r="D6785">
        <v>4</v>
      </c>
      <c r="E6785">
        <v>0</v>
      </c>
      <c r="F6785">
        <v>0</v>
      </c>
      <c r="H6785" t="s">
        <v>155</v>
      </c>
      <c r="I6785">
        <f t="shared" si="318"/>
        <v>0</v>
      </c>
      <c r="J6785">
        <f t="shared" si="319"/>
        <v>0</v>
      </c>
      <c r="L6785" t="str">
        <f t="shared" si="317"/>
        <v>4360NOBBY</v>
      </c>
      <c r="M6785" t="s">
        <v>6784</v>
      </c>
    </row>
    <row r="6786" spans="1:13">
      <c r="A6786" t="s">
        <v>7797</v>
      </c>
      <c r="B6786" t="s">
        <v>2991</v>
      </c>
      <c r="C6786" t="s">
        <v>111</v>
      </c>
      <c r="D6786">
        <v>4</v>
      </c>
      <c r="E6786">
        <v>0</v>
      </c>
      <c r="F6786">
        <v>0</v>
      </c>
      <c r="H6786" t="s">
        <v>155</v>
      </c>
      <c r="I6786">
        <f t="shared" si="318"/>
        <v>0</v>
      </c>
      <c r="J6786">
        <f t="shared" si="319"/>
        <v>0</v>
      </c>
      <c r="L6786" t="str">
        <f t="shared" ref="L6786:L6849" si="320">CONCATENATE(A6786,B6786)</f>
        <v>4359ASCOT</v>
      </c>
      <c r="M6786" t="s">
        <v>6784</v>
      </c>
    </row>
    <row r="6787" spans="1:13">
      <c r="A6787" t="s">
        <v>7797</v>
      </c>
      <c r="B6787" t="s">
        <v>7798</v>
      </c>
      <c r="C6787" t="s">
        <v>111</v>
      </c>
      <c r="D6787">
        <v>4</v>
      </c>
      <c r="E6787">
        <v>0</v>
      </c>
      <c r="F6787">
        <v>0</v>
      </c>
      <c r="H6787" t="s">
        <v>155</v>
      </c>
      <c r="I6787">
        <f t="shared" si="318"/>
        <v>0</v>
      </c>
      <c r="J6787">
        <f t="shared" si="319"/>
        <v>0</v>
      </c>
      <c r="L6787" t="str">
        <f t="shared" si="320"/>
        <v>4359BUDGEE</v>
      </c>
      <c r="M6787" t="s">
        <v>6784</v>
      </c>
    </row>
    <row r="6788" spans="1:13">
      <c r="A6788" t="s">
        <v>7797</v>
      </c>
      <c r="B6788" t="s">
        <v>7799</v>
      </c>
      <c r="C6788" t="s">
        <v>111</v>
      </c>
      <c r="D6788">
        <v>4</v>
      </c>
      <c r="E6788">
        <v>0</v>
      </c>
      <c r="F6788">
        <v>0</v>
      </c>
      <c r="H6788" t="s">
        <v>155</v>
      </c>
      <c r="I6788">
        <f t="shared" si="318"/>
        <v>0</v>
      </c>
      <c r="J6788">
        <f t="shared" si="319"/>
        <v>0</v>
      </c>
      <c r="L6788" t="str">
        <f t="shared" si="320"/>
        <v>4359EAST GREENMOUNT</v>
      </c>
      <c r="M6788" t="s">
        <v>6784</v>
      </c>
    </row>
    <row r="6789" spans="1:13">
      <c r="A6789" t="s">
        <v>7797</v>
      </c>
      <c r="B6789" t="s">
        <v>3109</v>
      </c>
      <c r="C6789" t="s">
        <v>111</v>
      </c>
      <c r="D6789">
        <v>4</v>
      </c>
      <c r="E6789">
        <v>0</v>
      </c>
      <c r="F6789">
        <v>0</v>
      </c>
      <c r="H6789" t="s">
        <v>155</v>
      </c>
      <c r="I6789">
        <f t="shared" si="318"/>
        <v>0</v>
      </c>
      <c r="J6789">
        <f t="shared" si="319"/>
        <v>0</v>
      </c>
      <c r="L6789" t="str">
        <f t="shared" si="320"/>
        <v>4359GREENMOUNT</v>
      </c>
      <c r="M6789" t="s">
        <v>6784</v>
      </c>
    </row>
    <row r="6790" spans="1:13">
      <c r="A6790" t="s">
        <v>7797</v>
      </c>
      <c r="B6790" t="s">
        <v>7800</v>
      </c>
      <c r="C6790" t="s">
        <v>111</v>
      </c>
      <c r="D6790">
        <v>4</v>
      </c>
      <c r="E6790">
        <v>0</v>
      </c>
      <c r="F6790">
        <v>0</v>
      </c>
      <c r="H6790" t="s">
        <v>155</v>
      </c>
      <c r="I6790">
        <f t="shared" si="318"/>
        <v>0</v>
      </c>
      <c r="J6790">
        <f t="shared" si="319"/>
        <v>0</v>
      </c>
      <c r="L6790" t="str">
        <f t="shared" si="320"/>
        <v>4359GREENMOUNT EAST</v>
      </c>
      <c r="M6790" t="s">
        <v>6784</v>
      </c>
    </row>
    <row r="6791" spans="1:13">
      <c r="A6791" t="s">
        <v>7797</v>
      </c>
      <c r="B6791" t="s">
        <v>7801</v>
      </c>
      <c r="C6791" t="s">
        <v>111</v>
      </c>
      <c r="D6791">
        <v>4</v>
      </c>
      <c r="E6791">
        <v>0</v>
      </c>
      <c r="F6791">
        <v>0</v>
      </c>
      <c r="H6791" t="s">
        <v>155</v>
      </c>
      <c r="I6791">
        <f t="shared" si="318"/>
        <v>0</v>
      </c>
      <c r="J6791">
        <f t="shared" si="319"/>
        <v>0</v>
      </c>
      <c r="L6791" t="str">
        <f t="shared" si="320"/>
        <v>4359HIRSTGLEN</v>
      </c>
      <c r="M6791" t="s">
        <v>6784</v>
      </c>
    </row>
    <row r="6792" spans="1:13">
      <c r="A6792" t="s">
        <v>7797</v>
      </c>
      <c r="B6792" t="s">
        <v>7802</v>
      </c>
      <c r="C6792" t="s">
        <v>111</v>
      </c>
      <c r="D6792">
        <v>4</v>
      </c>
      <c r="E6792">
        <v>0</v>
      </c>
      <c r="F6792">
        <v>0</v>
      </c>
      <c r="H6792" t="s">
        <v>155</v>
      </c>
      <c r="I6792">
        <f t="shared" si="318"/>
        <v>0</v>
      </c>
      <c r="J6792">
        <f t="shared" si="319"/>
        <v>0</v>
      </c>
      <c r="L6792" t="str">
        <f t="shared" si="320"/>
        <v>4359WEST HALDON</v>
      </c>
      <c r="M6792" t="s">
        <v>6784</v>
      </c>
    </row>
    <row r="6793" spans="1:13">
      <c r="A6793" t="s">
        <v>7803</v>
      </c>
      <c r="B6793" t="s">
        <v>7804</v>
      </c>
      <c r="C6793" t="s">
        <v>111</v>
      </c>
      <c r="D6793">
        <v>4</v>
      </c>
      <c r="E6793">
        <v>0</v>
      </c>
      <c r="F6793">
        <v>0</v>
      </c>
      <c r="H6793" t="s">
        <v>155</v>
      </c>
      <c r="I6793">
        <f t="shared" ref="I6793:I6856" si="321">IF(ISERROR(VLOOKUP(A6793,SelPostCode,1,FALSE)),0,1)</f>
        <v>0</v>
      </c>
      <c r="J6793">
        <f t="shared" ref="J6793:J6856" si="322">IF(I6793=0,0,IF(ISERROR(VLOOKUP(B6793,SelSuburb,1,FALSE)),0,1))</f>
        <v>0</v>
      </c>
      <c r="L6793" t="str">
        <f t="shared" si="320"/>
        <v>4358CAMBOOYA</v>
      </c>
      <c r="M6793" t="s">
        <v>6784</v>
      </c>
    </row>
    <row r="6794" spans="1:13">
      <c r="A6794" t="s">
        <v>7803</v>
      </c>
      <c r="B6794" t="s">
        <v>7805</v>
      </c>
      <c r="C6794" t="s">
        <v>111</v>
      </c>
      <c r="D6794">
        <v>4</v>
      </c>
      <c r="E6794">
        <v>0</v>
      </c>
      <c r="F6794">
        <v>0</v>
      </c>
      <c r="H6794" t="s">
        <v>155</v>
      </c>
      <c r="I6794">
        <f t="shared" si="321"/>
        <v>0</v>
      </c>
      <c r="J6794">
        <f t="shared" si="322"/>
        <v>0</v>
      </c>
      <c r="L6794" t="str">
        <f t="shared" si="320"/>
        <v>4358FELTON</v>
      </c>
      <c r="M6794" t="s">
        <v>6784</v>
      </c>
    </row>
    <row r="6795" spans="1:13">
      <c r="A6795" t="s">
        <v>7803</v>
      </c>
      <c r="B6795" t="s">
        <v>7806</v>
      </c>
      <c r="C6795" t="s">
        <v>111</v>
      </c>
      <c r="D6795">
        <v>4</v>
      </c>
      <c r="E6795">
        <v>0</v>
      </c>
      <c r="F6795">
        <v>0</v>
      </c>
      <c r="H6795" t="s">
        <v>155</v>
      </c>
      <c r="I6795">
        <f t="shared" si="321"/>
        <v>0</v>
      </c>
      <c r="J6795">
        <f t="shared" si="322"/>
        <v>0</v>
      </c>
      <c r="L6795" t="str">
        <f t="shared" si="320"/>
        <v>4358FELTON SOUTH</v>
      </c>
      <c r="M6795" t="s">
        <v>6784</v>
      </c>
    </row>
    <row r="6796" spans="1:13">
      <c r="A6796" t="s">
        <v>7803</v>
      </c>
      <c r="B6796" t="s">
        <v>7807</v>
      </c>
      <c r="C6796" t="s">
        <v>111</v>
      </c>
      <c r="D6796">
        <v>4</v>
      </c>
      <c r="E6796">
        <v>0</v>
      </c>
      <c r="F6796">
        <v>0</v>
      </c>
      <c r="H6796" t="s">
        <v>155</v>
      </c>
      <c r="I6796">
        <f t="shared" si="321"/>
        <v>0</v>
      </c>
      <c r="J6796">
        <f t="shared" si="322"/>
        <v>0</v>
      </c>
      <c r="L6796" t="str">
        <f t="shared" si="320"/>
        <v>4358VALE VIEW</v>
      </c>
      <c r="M6796" t="s">
        <v>6784</v>
      </c>
    </row>
    <row r="6797" spans="1:13">
      <c r="A6797" t="s">
        <v>7808</v>
      </c>
      <c r="B6797" t="s">
        <v>7809</v>
      </c>
      <c r="C6797" t="s">
        <v>111</v>
      </c>
      <c r="D6797">
        <v>4</v>
      </c>
      <c r="E6797">
        <v>0</v>
      </c>
      <c r="F6797">
        <v>0</v>
      </c>
      <c r="H6797" t="s">
        <v>155</v>
      </c>
      <c r="I6797">
        <f t="shared" si="321"/>
        <v>0</v>
      </c>
      <c r="J6797">
        <f t="shared" si="322"/>
        <v>0</v>
      </c>
      <c r="L6797" t="str">
        <f t="shared" si="320"/>
        <v>4357BRINGALILY</v>
      </c>
      <c r="M6797" t="s">
        <v>6784</v>
      </c>
    </row>
    <row r="6798" spans="1:13">
      <c r="A6798" t="s">
        <v>7808</v>
      </c>
      <c r="B6798" t="s">
        <v>7810</v>
      </c>
      <c r="C6798" t="s">
        <v>111</v>
      </c>
      <c r="D6798">
        <v>4</v>
      </c>
      <c r="E6798">
        <v>0</v>
      </c>
      <c r="F6798">
        <v>0</v>
      </c>
      <c r="H6798" t="s">
        <v>155</v>
      </c>
      <c r="I6798">
        <f t="shared" si="321"/>
        <v>0</v>
      </c>
      <c r="J6798">
        <f t="shared" si="322"/>
        <v>0</v>
      </c>
      <c r="L6798" t="str">
        <f t="shared" si="320"/>
        <v>4357BULLI CREEK</v>
      </c>
      <c r="M6798" t="s">
        <v>6784</v>
      </c>
    </row>
    <row r="6799" spans="1:13">
      <c r="A6799" t="s">
        <v>7808</v>
      </c>
      <c r="B6799" t="s">
        <v>7811</v>
      </c>
      <c r="C6799" t="s">
        <v>111</v>
      </c>
      <c r="D6799">
        <v>4</v>
      </c>
      <c r="E6799">
        <v>0</v>
      </c>
      <c r="F6799">
        <v>0</v>
      </c>
      <c r="H6799" t="s">
        <v>155</v>
      </c>
      <c r="I6799">
        <f t="shared" si="321"/>
        <v>0</v>
      </c>
      <c r="J6799">
        <f t="shared" si="322"/>
        <v>0</v>
      </c>
      <c r="L6799" t="str">
        <f t="shared" si="320"/>
        <v>4357CANNING CREEK</v>
      </c>
      <c r="M6799" t="s">
        <v>6784</v>
      </c>
    </row>
    <row r="6800" spans="1:13">
      <c r="A6800" t="s">
        <v>7808</v>
      </c>
      <c r="B6800" t="s">
        <v>7812</v>
      </c>
      <c r="C6800" t="s">
        <v>111</v>
      </c>
      <c r="D6800">
        <v>4</v>
      </c>
      <c r="E6800">
        <v>0</v>
      </c>
      <c r="F6800">
        <v>0</v>
      </c>
      <c r="H6800" t="s">
        <v>155</v>
      </c>
      <c r="I6800">
        <f t="shared" si="321"/>
        <v>0</v>
      </c>
      <c r="J6800">
        <f t="shared" si="322"/>
        <v>0</v>
      </c>
      <c r="L6800" t="str">
        <f t="shared" si="320"/>
        <v>4357CAPTAINS MOUNTAIN</v>
      </c>
      <c r="M6800" t="s">
        <v>6784</v>
      </c>
    </row>
    <row r="6801" spans="1:13">
      <c r="A6801" t="s">
        <v>7808</v>
      </c>
      <c r="B6801" t="s">
        <v>7813</v>
      </c>
      <c r="C6801" t="s">
        <v>111</v>
      </c>
      <c r="D6801">
        <v>4</v>
      </c>
      <c r="E6801">
        <v>0</v>
      </c>
      <c r="F6801">
        <v>0</v>
      </c>
      <c r="H6801" t="s">
        <v>155</v>
      </c>
      <c r="I6801">
        <f t="shared" si="321"/>
        <v>0</v>
      </c>
      <c r="J6801">
        <f t="shared" si="322"/>
        <v>0</v>
      </c>
      <c r="L6801" t="str">
        <f t="shared" si="320"/>
        <v>4357CLONTARF</v>
      </c>
      <c r="M6801" t="s">
        <v>6784</v>
      </c>
    </row>
    <row r="6802" spans="1:13">
      <c r="A6802" t="s">
        <v>7808</v>
      </c>
      <c r="B6802" t="s">
        <v>7814</v>
      </c>
      <c r="C6802" t="s">
        <v>111</v>
      </c>
      <c r="D6802">
        <v>4</v>
      </c>
      <c r="E6802">
        <v>0</v>
      </c>
      <c r="F6802">
        <v>0</v>
      </c>
      <c r="H6802" t="s">
        <v>155</v>
      </c>
      <c r="I6802">
        <f t="shared" si="321"/>
        <v>0</v>
      </c>
      <c r="J6802">
        <f t="shared" si="322"/>
        <v>0</v>
      </c>
      <c r="L6802" t="str">
        <f t="shared" si="320"/>
        <v>4357CONDAMINE FARMS</v>
      </c>
      <c r="M6802" t="s">
        <v>6784</v>
      </c>
    </row>
    <row r="6803" spans="1:13">
      <c r="A6803" t="s">
        <v>7808</v>
      </c>
      <c r="B6803" t="s">
        <v>7815</v>
      </c>
      <c r="C6803" t="s">
        <v>111</v>
      </c>
      <c r="D6803">
        <v>4</v>
      </c>
      <c r="E6803">
        <v>0</v>
      </c>
      <c r="F6803">
        <v>0</v>
      </c>
      <c r="H6803" t="s">
        <v>155</v>
      </c>
      <c r="I6803">
        <f t="shared" si="321"/>
        <v>0</v>
      </c>
      <c r="J6803">
        <f t="shared" si="322"/>
        <v>0</v>
      </c>
      <c r="L6803" t="str">
        <f t="shared" si="320"/>
        <v>4357CYPRESS GARDENS</v>
      </c>
      <c r="M6803" t="s">
        <v>6784</v>
      </c>
    </row>
    <row r="6804" spans="1:13">
      <c r="A6804" t="s">
        <v>7808</v>
      </c>
      <c r="B6804" t="s">
        <v>7816</v>
      </c>
      <c r="C6804" t="s">
        <v>111</v>
      </c>
      <c r="D6804">
        <v>4</v>
      </c>
      <c r="E6804">
        <v>0</v>
      </c>
      <c r="F6804">
        <v>0</v>
      </c>
      <c r="H6804" t="s">
        <v>155</v>
      </c>
      <c r="I6804">
        <f t="shared" si="321"/>
        <v>0</v>
      </c>
      <c r="J6804">
        <f t="shared" si="322"/>
        <v>0</v>
      </c>
      <c r="L6804" t="str">
        <f t="shared" si="320"/>
        <v>4357DOMVILLE</v>
      </c>
      <c r="M6804" t="s">
        <v>6784</v>
      </c>
    </row>
    <row r="6805" spans="1:13">
      <c r="A6805" t="s">
        <v>7808</v>
      </c>
      <c r="B6805" t="s">
        <v>7817</v>
      </c>
      <c r="C6805" t="s">
        <v>111</v>
      </c>
      <c r="D6805">
        <v>4</v>
      </c>
      <c r="E6805">
        <v>0</v>
      </c>
      <c r="F6805">
        <v>0</v>
      </c>
      <c r="H6805" t="s">
        <v>155</v>
      </c>
      <c r="I6805">
        <f t="shared" si="321"/>
        <v>0</v>
      </c>
      <c r="J6805">
        <f t="shared" si="322"/>
        <v>0</v>
      </c>
      <c r="L6805" t="str">
        <f t="shared" si="320"/>
        <v>4357FOREST RIDGE</v>
      </c>
      <c r="M6805" t="s">
        <v>6784</v>
      </c>
    </row>
    <row r="6806" spans="1:13">
      <c r="A6806" t="s">
        <v>7808</v>
      </c>
      <c r="B6806" t="s">
        <v>7818</v>
      </c>
      <c r="C6806" t="s">
        <v>111</v>
      </c>
      <c r="D6806">
        <v>4</v>
      </c>
      <c r="E6806">
        <v>0</v>
      </c>
      <c r="F6806">
        <v>0</v>
      </c>
      <c r="H6806" t="s">
        <v>155</v>
      </c>
      <c r="I6806">
        <f t="shared" si="321"/>
        <v>0</v>
      </c>
      <c r="J6806">
        <f t="shared" si="322"/>
        <v>0</v>
      </c>
      <c r="L6806" t="str">
        <f t="shared" si="320"/>
        <v>4357GRAYS GATE</v>
      </c>
      <c r="M6806" t="s">
        <v>6784</v>
      </c>
    </row>
    <row r="6807" spans="1:13">
      <c r="A6807" t="s">
        <v>7808</v>
      </c>
      <c r="B6807" t="s">
        <v>7819</v>
      </c>
      <c r="C6807" t="s">
        <v>111</v>
      </c>
      <c r="D6807">
        <v>4</v>
      </c>
      <c r="E6807">
        <v>0</v>
      </c>
      <c r="F6807">
        <v>0</v>
      </c>
      <c r="H6807" t="s">
        <v>155</v>
      </c>
      <c r="I6807">
        <f t="shared" si="321"/>
        <v>0</v>
      </c>
      <c r="J6807">
        <f t="shared" si="322"/>
        <v>0</v>
      </c>
      <c r="L6807" t="str">
        <f t="shared" si="320"/>
        <v>4357KOOROONGARRA</v>
      </c>
      <c r="M6807" t="s">
        <v>6784</v>
      </c>
    </row>
    <row r="6808" spans="1:13">
      <c r="A6808" t="s">
        <v>7808</v>
      </c>
      <c r="B6808" t="s">
        <v>7820</v>
      </c>
      <c r="C6808" t="s">
        <v>111</v>
      </c>
      <c r="D6808">
        <v>4</v>
      </c>
      <c r="E6808">
        <v>0</v>
      </c>
      <c r="F6808">
        <v>0</v>
      </c>
      <c r="H6808" t="s">
        <v>155</v>
      </c>
      <c r="I6808">
        <f t="shared" si="321"/>
        <v>0</v>
      </c>
      <c r="J6808">
        <f t="shared" si="322"/>
        <v>0</v>
      </c>
      <c r="L6808" t="str">
        <f t="shared" si="320"/>
        <v>4357LAVELLE</v>
      </c>
      <c r="M6808" t="s">
        <v>6784</v>
      </c>
    </row>
    <row r="6809" spans="1:13">
      <c r="A6809" t="s">
        <v>7808</v>
      </c>
      <c r="B6809" t="s">
        <v>7821</v>
      </c>
      <c r="C6809" t="s">
        <v>111</v>
      </c>
      <c r="D6809">
        <v>4</v>
      </c>
      <c r="E6809">
        <v>0</v>
      </c>
      <c r="F6809">
        <v>0</v>
      </c>
      <c r="H6809" t="s">
        <v>155</v>
      </c>
      <c r="I6809">
        <f t="shared" si="321"/>
        <v>0</v>
      </c>
      <c r="J6809">
        <f t="shared" si="322"/>
        <v>0</v>
      </c>
      <c r="L6809" t="str">
        <f t="shared" si="320"/>
        <v>4357LEMONTREE</v>
      </c>
      <c r="M6809" t="s">
        <v>6784</v>
      </c>
    </row>
    <row r="6810" spans="1:13">
      <c r="A6810" t="s">
        <v>7808</v>
      </c>
      <c r="B6810" t="s">
        <v>7822</v>
      </c>
      <c r="C6810" t="s">
        <v>111</v>
      </c>
      <c r="D6810">
        <v>4</v>
      </c>
      <c r="E6810">
        <v>0</v>
      </c>
      <c r="F6810">
        <v>0</v>
      </c>
      <c r="H6810" t="s">
        <v>155</v>
      </c>
      <c r="I6810">
        <f t="shared" si="321"/>
        <v>0</v>
      </c>
      <c r="J6810">
        <f t="shared" si="322"/>
        <v>0</v>
      </c>
      <c r="L6810" t="str">
        <f t="shared" si="320"/>
        <v>4357MILLMERRAN</v>
      </c>
      <c r="M6810" t="s">
        <v>6784</v>
      </c>
    </row>
    <row r="6811" spans="1:13">
      <c r="A6811" t="s">
        <v>7808</v>
      </c>
      <c r="B6811" t="s">
        <v>7823</v>
      </c>
      <c r="C6811" t="s">
        <v>111</v>
      </c>
      <c r="D6811">
        <v>4</v>
      </c>
      <c r="E6811">
        <v>0</v>
      </c>
      <c r="F6811">
        <v>0</v>
      </c>
      <c r="H6811" t="s">
        <v>155</v>
      </c>
      <c r="I6811">
        <f t="shared" si="321"/>
        <v>0</v>
      </c>
      <c r="J6811">
        <f t="shared" si="322"/>
        <v>0</v>
      </c>
      <c r="L6811" t="str">
        <f t="shared" si="320"/>
        <v>4357MILLMERRAN DOWNS</v>
      </c>
      <c r="M6811" t="s">
        <v>6784</v>
      </c>
    </row>
    <row r="6812" spans="1:13">
      <c r="A6812" t="s">
        <v>7808</v>
      </c>
      <c r="B6812" t="s">
        <v>7824</v>
      </c>
      <c r="C6812" t="s">
        <v>111</v>
      </c>
      <c r="D6812">
        <v>4</v>
      </c>
      <c r="E6812">
        <v>0</v>
      </c>
      <c r="F6812">
        <v>0</v>
      </c>
      <c r="H6812" t="s">
        <v>155</v>
      </c>
      <c r="I6812">
        <f t="shared" si="321"/>
        <v>0</v>
      </c>
      <c r="J6812">
        <f t="shared" si="322"/>
        <v>0</v>
      </c>
      <c r="L6812" t="str">
        <f t="shared" si="320"/>
        <v>4357MILLMERRAN WOODS</v>
      </c>
      <c r="M6812" t="s">
        <v>6784</v>
      </c>
    </row>
    <row r="6813" spans="1:13">
      <c r="A6813" t="s">
        <v>7808</v>
      </c>
      <c r="B6813" t="s">
        <v>7825</v>
      </c>
      <c r="C6813" t="s">
        <v>111</v>
      </c>
      <c r="D6813">
        <v>4</v>
      </c>
      <c r="E6813">
        <v>0</v>
      </c>
      <c r="F6813">
        <v>0</v>
      </c>
      <c r="H6813" t="s">
        <v>155</v>
      </c>
      <c r="I6813">
        <f t="shared" si="321"/>
        <v>0</v>
      </c>
      <c r="J6813">
        <f t="shared" si="322"/>
        <v>0</v>
      </c>
      <c r="L6813" t="str">
        <f t="shared" si="320"/>
        <v>4357MILLWOOD</v>
      </c>
      <c r="M6813" t="s">
        <v>6784</v>
      </c>
    </row>
    <row r="6814" spans="1:13">
      <c r="A6814" t="s">
        <v>7808</v>
      </c>
      <c r="B6814" t="s">
        <v>7826</v>
      </c>
      <c r="C6814" t="s">
        <v>111</v>
      </c>
      <c r="D6814">
        <v>4</v>
      </c>
      <c r="E6814">
        <v>0</v>
      </c>
      <c r="F6814">
        <v>0</v>
      </c>
      <c r="H6814" t="s">
        <v>155</v>
      </c>
      <c r="I6814">
        <f t="shared" si="321"/>
        <v>0</v>
      </c>
      <c r="J6814">
        <f t="shared" si="322"/>
        <v>0</v>
      </c>
      <c r="L6814" t="str">
        <f t="shared" si="320"/>
        <v>4357MOUNT EMLYN</v>
      </c>
      <c r="M6814" t="s">
        <v>6784</v>
      </c>
    </row>
    <row r="6815" spans="1:13">
      <c r="A6815" t="s">
        <v>7808</v>
      </c>
      <c r="B6815" t="s">
        <v>7827</v>
      </c>
      <c r="C6815" t="s">
        <v>111</v>
      </c>
      <c r="D6815">
        <v>4</v>
      </c>
      <c r="E6815">
        <v>0</v>
      </c>
      <c r="F6815">
        <v>0</v>
      </c>
      <c r="H6815" t="s">
        <v>155</v>
      </c>
      <c r="I6815">
        <f t="shared" si="321"/>
        <v>0</v>
      </c>
      <c r="J6815">
        <f t="shared" si="322"/>
        <v>0</v>
      </c>
      <c r="L6815" t="str">
        <f t="shared" si="320"/>
        <v>4357PUNCHS CREEK</v>
      </c>
      <c r="M6815" t="s">
        <v>6784</v>
      </c>
    </row>
    <row r="6816" spans="1:13">
      <c r="A6816" t="s">
        <v>7808</v>
      </c>
      <c r="B6816" t="s">
        <v>7828</v>
      </c>
      <c r="C6816" t="s">
        <v>111</v>
      </c>
      <c r="D6816">
        <v>4</v>
      </c>
      <c r="E6816">
        <v>0</v>
      </c>
      <c r="F6816">
        <v>0</v>
      </c>
      <c r="H6816" t="s">
        <v>155</v>
      </c>
      <c r="I6816">
        <f t="shared" si="321"/>
        <v>0</v>
      </c>
      <c r="J6816">
        <f t="shared" si="322"/>
        <v>0</v>
      </c>
      <c r="L6816" t="str">
        <f t="shared" si="320"/>
        <v>4357ROCKY CREEK</v>
      </c>
      <c r="M6816" t="s">
        <v>6784</v>
      </c>
    </row>
    <row r="6817" spans="1:13">
      <c r="A6817" t="s">
        <v>7808</v>
      </c>
      <c r="B6817" t="s">
        <v>844</v>
      </c>
      <c r="C6817" t="s">
        <v>111</v>
      </c>
      <c r="D6817">
        <v>4</v>
      </c>
      <c r="E6817">
        <v>0</v>
      </c>
      <c r="F6817">
        <v>0</v>
      </c>
      <c r="H6817" t="s">
        <v>155</v>
      </c>
      <c r="I6817">
        <f t="shared" si="321"/>
        <v>0</v>
      </c>
      <c r="J6817">
        <f t="shared" si="322"/>
        <v>0</v>
      </c>
      <c r="L6817" t="str">
        <f t="shared" si="320"/>
        <v>4357STONEHENGE</v>
      </c>
      <c r="M6817" t="s">
        <v>6784</v>
      </c>
    </row>
    <row r="6818" spans="1:13">
      <c r="A6818" t="s">
        <v>7808</v>
      </c>
      <c r="B6818" t="s">
        <v>3578</v>
      </c>
      <c r="C6818" t="s">
        <v>111</v>
      </c>
      <c r="D6818">
        <v>4</v>
      </c>
      <c r="E6818">
        <v>0</v>
      </c>
      <c r="F6818">
        <v>0</v>
      </c>
      <c r="H6818" t="s">
        <v>155</v>
      </c>
      <c r="I6818">
        <f t="shared" si="321"/>
        <v>0</v>
      </c>
      <c r="J6818">
        <f t="shared" si="322"/>
        <v>0</v>
      </c>
      <c r="L6818" t="str">
        <f t="shared" si="320"/>
        <v>4357THE PINES</v>
      </c>
      <c r="M6818" t="s">
        <v>6784</v>
      </c>
    </row>
    <row r="6819" spans="1:13">
      <c r="A6819" t="s">
        <v>7808</v>
      </c>
      <c r="B6819" t="s">
        <v>7829</v>
      </c>
      <c r="C6819" t="s">
        <v>111</v>
      </c>
      <c r="D6819">
        <v>4</v>
      </c>
      <c r="E6819">
        <v>0</v>
      </c>
      <c r="F6819">
        <v>0</v>
      </c>
      <c r="H6819" t="s">
        <v>155</v>
      </c>
      <c r="I6819">
        <f t="shared" si="321"/>
        <v>0</v>
      </c>
      <c r="J6819">
        <f t="shared" si="322"/>
        <v>0</v>
      </c>
      <c r="L6819" t="str">
        <f t="shared" si="320"/>
        <v>4357TURALLIN</v>
      </c>
      <c r="M6819" t="s">
        <v>6784</v>
      </c>
    </row>
    <row r="6820" spans="1:13">
      <c r="A6820" t="s">
        <v>7808</v>
      </c>
      <c r="B6820" t="s">
        <v>7830</v>
      </c>
      <c r="C6820" t="s">
        <v>111</v>
      </c>
      <c r="D6820">
        <v>4</v>
      </c>
      <c r="E6820">
        <v>0</v>
      </c>
      <c r="F6820">
        <v>0</v>
      </c>
      <c r="H6820" t="s">
        <v>155</v>
      </c>
      <c r="I6820">
        <f t="shared" si="321"/>
        <v>0</v>
      </c>
      <c r="J6820">
        <f t="shared" si="322"/>
        <v>0</v>
      </c>
      <c r="L6820" t="str">
        <f t="shared" si="320"/>
        <v>4357WATTLE RIDGE</v>
      </c>
      <c r="M6820" t="s">
        <v>6784</v>
      </c>
    </row>
    <row r="6821" spans="1:13">
      <c r="A6821" t="s">
        <v>7808</v>
      </c>
      <c r="B6821" t="s">
        <v>395</v>
      </c>
      <c r="C6821" t="s">
        <v>111</v>
      </c>
      <c r="D6821">
        <v>4</v>
      </c>
      <c r="E6821">
        <v>0</v>
      </c>
      <c r="F6821">
        <v>0</v>
      </c>
      <c r="H6821" t="s">
        <v>155</v>
      </c>
      <c r="I6821">
        <f t="shared" si="321"/>
        <v>0</v>
      </c>
      <c r="J6821">
        <f t="shared" si="322"/>
        <v>0</v>
      </c>
      <c r="L6821" t="str">
        <f t="shared" si="320"/>
        <v>4357WESTERN CREEK</v>
      </c>
      <c r="M6821" t="s">
        <v>6784</v>
      </c>
    </row>
    <row r="6822" spans="1:13">
      <c r="A6822" t="s">
        <v>7808</v>
      </c>
      <c r="B6822" t="s">
        <v>7831</v>
      </c>
      <c r="C6822" t="s">
        <v>111</v>
      </c>
      <c r="D6822">
        <v>4</v>
      </c>
      <c r="E6822">
        <v>0</v>
      </c>
      <c r="F6822">
        <v>0</v>
      </c>
      <c r="H6822" t="s">
        <v>155</v>
      </c>
      <c r="I6822">
        <f t="shared" si="321"/>
        <v>0</v>
      </c>
      <c r="J6822">
        <f t="shared" si="322"/>
        <v>0</v>
      </c>
      <c r="L6822" t="str">
        <f t="shared" si="320"/>
        <v>4357WOONDUL</v>
      </c>
      <c r="M6822" t="s">
        <v>6784</v>
      </c>
    </row>
    <row r="6823" spans="1:13">
      <c r="A6823" t="s">
        <v>7832</v>
      </c>
      <c r="B6823" t="s">
        <v>7833</v>
      </c>
      <c r="C6823" t="s">
        <v>111</v>
      </c>
      <c r="D6823">
        <v>4</v>
      </c>
      <c r="E6823">
        <v>0</v>
      </c>
      <c r="F6823">
        <v>0</v>
      </c>
      <c r="H6823" t="s">
        <v>103</v>
      </c>
      <c r="I6823">
        <f t="shared" si="321"/>
        <v>0</v>
      </c>
      <c r="J6823">
        <f t="shared" si="322"/>
        <v>0</v>
      </c>
      <c r="L6823" t="str">
        <f t="shared" si="320"/>
        <v>4356BONGEEN</v>
      </c>
      <c r="M6823" t="s">
        <v>6784</v>
      </c>
    </row>
    <row r="6824" spans="1:13">
      <c r="A6824" t="s">
        <v>7832</v>
      </c>
      <c r="B6824" t="s">
        <v>7834</v>
      </c>
      <c r="C6824" t="s">
        <v>111</v>
      </c>
      <c r="D6824">
        <v>4</v>
      </c>
      <c r="E6824">
        <v>0</v>
      </c>
      <c r="F6824">
        <v>0</v>
      </c>
      <c r="H6824" t="s">
        <v>103</v>
      </c>
      <c r="I6824">
        <f t="shared" si="321"/>
        <v>0</v>
      </c>
      <c r="J6824">
        <f t="shared" si="322"/>
        <v>0</v>
      </c>
      <c r="L6824" t="str">
        <f t="shared" si="320"/>
        <v>4356BROXBURN</v>
      </c>
      <c r="M6824" t="s">
        <v>6784</v>
      </c>
    </row>
    <row r="6825" spans="1:13">
      <c r="A6825" t="s">
        <v>7832</v>
      </c>
      <c r="B6825" t="s">
        <v>7835</v>
      </c>
      <c r="C6825" t="s">
        <v>111</v>
      </c>
      <c r="D6825">
        <v>4</v>
      </c>
      <c r="E6825">
        <v>0</v>
      </c>
      <c r="F6825">
        <v>0</v>
      </c>
      <c r="H6825" t="s">
        <v>103</v>
      </c>
      <c r="I6825">
        <f t="shared" si="321"/>
        <v>0</v>
      </c>
      <c r="J6825">
        <f t="shared" si="322"/>
        <v>0</v>
      </c>
      <c r="L6825" t="str">
        <f t="shared" si="320"/>
        <v>4356EVANSLEA</v>
      </c>
      <c r="M6825" t="s">
        <v>6784</v>
      </c>
    </row>
    <row r="6826" spans="1:13">
      <c r="A6826" t="s">
        <v>7832</v>
      </c>
      <c r="B6826" t="s">
        <v>7836</v>
      </c>
      <c r="C6826" t="s">
        <v>111</v>
      </c>
      <c r="D6826">
        <v>4</v>
      </c>
      <c r="E6826">
        <v>0</v>
      </c>
      <c r="F6826">
        <v>0</v>
      </c>
      <c r="H6826" t="s">
        <v>103</v>
      </c>
      <c r="I6826">
        <f t="shared" si="321"/>
        <v>0</v>
      </c>
      <c r="J6826">
        <f t="shared" si="322"/>
        <v>0</v>
      </c>
      <c r="L6826" t="str">
        <f t="shared" si="320"/>
        <v>4356IRONGATE</v>
      </c>
      <c r="M6826" t="s">
        <v>6784</v>
      </c>
    </row>
    <row r="6827" spans="1:13">
      <c r="A6827" t="s">
        <v>7832</v>
      </c>
      <c r="B6827" t="s">
        <v>7837</v>
      </c>
      <c r="C6827" t="s">
        <v>111</v>
      </c>
      <c r="D6827">
        <v>4</v>
      </c>
      <c r="E6827">
        <v>0</v>
      </c>
      <c r="F6827">
        <v>0</v>
      </c>
      <c r="H6827" t="s">
        <v>103</v>
      </c>
      <c r="I6827">
        <f t="shared" si="321"/>
        <v>0</v>
      </c>
      <c r="J6827">
        <f t="shared" si="322"/>
        <v>0</v>
      </c>
      <c r="L6827" t="str">
        <f t="shared" si="320"/>
        <v>4356KINCORA</v>
      </c>
      <c r="M6827" t="s">
        <v>6784</v>
      </c>
    </row>
    <row r="6828" spans="1:13">
      <c r="A6828" t="s">
        <v>7832</v>
      </c>
      <c r="B6828" t="s">
        <v>7838</v>
      </c>
      <c r="C6828" t="s">
        <v>111</v>
      </c>
      <c r="D6828">
        <v>4</v>
      </c>
      <c r="E6828">
        <v>0</v>
      </c>
      <c r="F6828">
        <v>0</v>
      </c>
      <c r="H6828" t="s">
        <v>103</v>
      </c>
      <c r="I6828">
        <f t="shared" si="321"/>
        <v>0</v>
      </c>
      <c r="J6828">
        <f t="shared" si="322"/>
        <v>0</v>
      </c>
      <c r="L6828" t="str">
        <f t="shared" si="320"/>
        <v>4356LINTHORPE</v>
      </c>
      <c r="M6828" t="s">
        <v>6784</v>
      </c>
    </row>
    <row r="6829" spans="1:13">
      <c r="A6829" t="s">
        <v>7832</v>
      </c>
      <c r="B6829" t="s">
        <v>7839</v>
      </c>
      <c r="C6829" t="s">
        <v>111</v>
      </c>
      <c r="D6829">
        <v>4</v>
      </c>
      <c r="E6829">
        <v>0</v>
      </c>
      <c r="F6829">
        <v>0</v>
      </c>
      <c r="H6829" t="s">
        <v>103</v>
      </c>
      <c r="I6829">
        <f t="shared" si="321"/>
        <v>0</v>
      </c>
      <c r="J6829">
        <f t="shared" si="322"/>
        <v>0</v>
      </c>
      <c r="L6829" t="str">
        <f t="shared" si="320"/>
        <v>4356MOTLEY</v>
      </c>
      <c r="M6829" t="s">
        <v>6784</v>
      </c>
    </row>
    <row r="6830" spans="1:13">
      <c r="A6830" t="s">
        <v>7832</v>
      </c>
      <c r="B6830" t="s">
        <v>7840</v>
      </c>
      <c r="C6830" t="s">
        <v>111</v>
      </c>
      <c r="D6830">
        <v>4</v>
      </c>
      <c r="E6830">
        <v>0</v>
      </c>
      <c r="F6830">
        <v>0</v>
      </c>
      <c r="H6830" t="s">
        <v>103</v>
      </c>
      <c r="I6830">
        <f t="shared" si="321"/>
        <v>0</v>
      </c>
      <c r="J6830">
        <f t="shared" si="322"/>
        <v>0</v>
      </c>
      <c r="L6830" t="str">
        <f t="shared" si="320"/>
        <v>4356MOUNT TYSON</v>
      </c>
      <c r="M6830" t="s">
        <v>6784</v>
      </c>
    </row>
    <row r="6831" spans="1:13">
      <c r="A6831" t="s">
        <v>7832</v>
      </c>
      <c r="B6831" t="s">
        <v>7746</v>
      </c>
      <c r="C6831" t="s">
        <v>111</v>
      </c>
      <c r="D6831">
        <v>4</v>
      </c>
      <c r="E6831">
        <v>0</v>
      </c>
      <c r="F6831">
        <v>0</v>
      </c>
      <c r="H6831" t="s">
        <v>103</v>
      </c>
      <c r="I6831">
        <f t="shared" si="321"/>
        <v>0</v>
      </c>
      <c r="J6831">
        <f t="shared" si="322"/>
        <v>0</v>
      </c>
      <c r="L6831" t="str">
        <f t="shared" si="320"/>
        <v>4356NORTH BRANCH</v>
      </c>
      <c r="M6831" t="s">
        <v>6784</v>
      </c>
    </row>
    <row r="6832" spans="1:13">
      <c r="A6832" t="s">
        <v>7832</v>
      </c>
      <c r="B6832" t="s">
        <v>7841</v>
      </c>
      <c r="C6832" t="s">
        <v>111</v>
      </c>
      <c r="D6832">
        <v>4</v>
      </c>
      <c r="E6832">
        <v>0</v>
      </c>
      <c r="F6832">
        <v>0</v>
      </c>
      <c r="H6832" t="s">
        <v>103</v>
      </c>
      <c r="I6832">
        <f t="shared" si="321"/>
        <v>0</v>
      </c>
      <c r="J6832">
        <f t="shared" si="322"/>
        <v>0</v>
      </c>
      <c r="L6832" t="str">
        <f t="shared" si="320"/>
        <v>4356NORWIN</v>
      </c>
      <c r="M6832" t="s">
        <v>6784</v>
      </c>
    </row>
    <row r="6833" spans="1:13">
      <c r="A6833" t="s">
        <v>7832</v>
      </c>
      <c r="B6833" t="s">
        <v>7842</v>
      </c>
      <c r="C6833" t="s">
        <v>111</v>
      </c>
      <c r="D6833">
        <v>4</v>
      </c>
      <c r="E6833">
        <v>0</v>
      </c>
      <c r="F6833">
        <v>0</v>
      </c>
      <c r="H6833" t="s">
        <v>103</v>
      </c>
      <c r="I6833">
        <f t="shared" si="321"/>
        <v>0</v>
      </c>
      <c r="J6833">
        <f t="shared" si="322"/>
        <v>0</v>
      </c>
      <c r="L6833" t="str">
        <f t="shared" si="320"/>
        <v>4356PITTSWORTH</v>
      </c>
      <c r="M6833" t="s">
        <v>6784</v>
      </c>
    </row>
    <row r="6834" spans="1:13">
      <c r="A6834" t="s">
        <v>7832</v>
      </c>
      <c r="B6834" t="s">
        <v>7843</v>
      </c>
      <c r="C6834" t="s">
        <v>111</v>
      </c>
      <c r="D6834">
        <v>4</v>
      </c>
      <c r="E6834">
        <v>0</v>
      </c>
      <c r="F6834">
        <v>0</v>
      </c>
      <c r="H6834" t="s">
        <v>103</v>
      </c>
      <c r="I6834">
        <f t="shared" si="321"/>
        <v>0</v>
      </c>
      <c r="J6834">
        <f t="shared" si="322"/>
        <v>0</v>
      </c>
      <c r="L6834" t="str">
        <f t="shared" si="320"/>
        <v>4356PURRAWUNDA</v>
      </c>
      <c r="M6834" t="s">
        <v>6784</v>
      </c>
    </row>
    <row r="6835" spans="1:13">
      <c r="A6835" t="s">
        <v>7832</v>
      </c>
      <c r="B6835" t="s">
        <v>7844</v>
      </c>
      <c r="C6835" t="s">
        <v>111</v>
      </c>
      <c r="D6835">
        <v>4</v>
      </c>
      <c r="E6835">
        <v>0</v>
      </c>
      <c r="F6835">
        <v>0</v>
      </c>
      <c r="H6835" t="s">
        <v>103</v>
      </c>
      <c r="I6835">
        <f t="shared" si="321"/>
        <v>0</v>
      </c>
      <c r="J6835">
        <f t="shared" si="322"/>
        <v>0</v>
      </c>
      <c r="L6835" t="str">
        <f t="shared" si="320"/>
        <v>4356ROSSVALE</v>
      </c>
      <c r="M6835" t="s">
        <v>6784</v>
      </c>
    </row>
    <row r="6836" spans="1:13">
      <c r="A6836" t="s">
        <v>7832</v>
      </c>
      <c r="B6836" t="s">
        <v>7845</v>
      </c>
      <c r="C6836" t="s">
        <v>111</v>
      </c>
      <c r="D6836">
        <v>4</v>
      </c>
      <c r="E6836">
        <v>0</v>
      </c>
      <c r="F6836">
        <v>0</v>
      </c>
      <c r="H6836" t="s">
        <v>103</v>
      </c>
      <c r="I6836">
        <f t="shared" si="321"/>
        <v>0</v>
      </c>
      <c r="J6836">
        <f t="shared" si="322"/>
        <v>0</v>
      </c>
      <c r="L6836" t="str">
        <f t="shared" si="320"/>
        <v>4356SCRUBBY MOUNTAIN</v>
      </c>
      <c r="M6836" t="s">
        <v>6784</v>
      </c>
    </row>
    <row r="6837" spans="1:13">
      <c r="A6837" t="s">
        <v>7832</v>
      </c>
      <c r="B6837" t="s">
        <v>7846</v>
      </c>
      <c r="C6837" t="s">
        <v>111</v>
      </c>
      <c r="D6837">
        <v>4</v>
      </c>
      <c r="E6837">
        <v>0</v>
      </c>
      <c r="F6837">
        <v>0</v>
      </c>
      <c r="H6837" t="s">
        <v>103</v>
      </c>
      <c r="I6837">
        <f t="shared" si="321"/>
        <v>0</v>
      </c>
      <c r="J6837">
        <f t="shared" si="322"/>
        <v>0</v>
      </c>
      <c r="L6837" t="str">
        <f t="shared" si="320"/>
        <v>4356SPRINGSIDE</v>
      </c>
      <c r="M6837" t="s">
        <v>6784</v>
      </c>
    </row>
    <row r="6838" spans="1:13">
      <c r="A6838" t="s">
        <v>7832</v>
      </c>
      <c r="B6838" t="s">
        <v>628</v>
      </c>
      <c r="C6838" t="s">
        <v>111</v>
      </c>
      <c r="D6838">
        <v>4</v>
      </c>
      <c r="E6838">
        <v>0</v>
      </c>
      <c r="F6838">
        <v>0</v>
      </c>
      <c r="H6838" t="s">
        <v>103</v>
      </c>
      <c r="I6838">
        <f t="shared" si="321"/>
        <v>0</v>
      </c>
      <c r="J6838">
        <f t="shared" si="322"/>
        <v>0</v>
      </c>
      <c r="L6838" t="str">
        <f t="shared" si="320"/>
        <v>4356ST HELENS</v>
      </c>
      <c r="M6838" t="s">
        <v>6784</v>
      </c>
    </row>
    <row r="6839" spans="1:13">
      <c r="A6839" t="s">
        <v>7832</v>
      </c>
      <c r="B6839" t="s">
        <v>7847</v>
      </c>
      <c r="C6839" t="s">
        <v>111</v>
      </c>
      <c r="D6839">
        <v>4</v>
      </c>
      <c r="E6839">
        <v>0</v>
      </c>
      <c r="F6839">
        <v>0</v>
      </c>
      <c r="H6839" t="s">
        <v>103</v>
      </c>
      <c r="I6839">
        <f t="shared" si="321"/>
        <v>0</v>
      </c>
      <c r="J6839">
        <f t="shared" si="322"/>
        <v>0</v>
      </c>
      <c r="L6839" t="str">
        <f t="shared" si="320"/>
        <v>4356STONELEIGH</v>
      </c>
      <c r="M6839" t="s">
        <v>6784</v>
      </c>
    </row>
    <row r="6840" spans="1:13">
      <c r="A6840" t="s">
        <v>7832</v>
      </c>
      <c r="B6840" t="s">
        <v>7848</v>
      </c>
      <c r="C6840" t="s">
        <v>111</v>
      </c>
      <c r="D6840">
        <v>4</v>
      </c>
      <c r="E6840">
        <v>0</v>
      </c>
      <c r="F6840">
        <v>0</v>
      </c>
      <c r="H6840" t="s">
        <v>103</v>
      </c>
      <c r="I6840">
        <f t="shared" si="321"/>
        <v>0</v>
      </c>
      <c r="J6840">
        <f t="shared" si="322"/>
        <v>0</v>
      </c>
      <c r="L6840" t="str">
        <f t="shared" si="320"/>
        <v>4356YARRANLEA</v>
      </c>
      <c r="M6840" t="s">
        <v>6784</v>
      </c>
    </row>
    <row r="6841" spans="1:13">
      <c r="A6841" t="s">
        <v>7849</v>
      </c>
      <c r="B6841" t="s">
        <v>7850</v>
      </c>
      <c r="C6841" t="s">
        <v>111</v>
      </c>
      <c r="D6841">
        <v>4</v>
      </c>
      <c r="E6841">
        <v>0</v>
      </c>
      <c r="F6841">
        <v>0</v>
      </c>
      <c r="H6841" t="s">
        <v>155</v>
      </c>
      <c r="I6841">
        <f t="shared" si="321"/>
        <v>0</v>
      </c>
      <c r="J6841">
        <f t="shared" si="322"/>
        <v>0</v>
      </c>
      <c r="L6841" t="str">
        <f t="shared" si="320"/>
        <v>4355ANDURAMBA</v>
      </c>
      <c r="M6841" t="s">
        <v>6784</v>
      </c>
    </row>
    <row r="6842" spans="1:13">
      <c r="A6842" t="s">
        <v>7849</v>
      </c>
      <c r="B6842" t="s">
        <v>7851</v>
      </c>
      <c r="C6842" t="s">
        <v>111</v>
      </c>
      <c r="D6842">
        <v>4</v>
      </c>
      <c r="E6842">
        <v>0</v>
      </c>
      <c r="F6842">
        <v>0</v>
      </c>
      <c r="H6842" t="s">
        <v>155</v>
      </c>
      <c r="I6842">
        <f t="shared" si="321"/>
        <v>0</v>
      </c>
      <c r="J6842">
        <f t="shared" si="322"/>
        <v>0</v>
      </c>
      <c r="L6842" t="str">
        <f t="shared" si="320"/>
        <v>4355CRESSBROOK CREEK</v>
      </c>
      <c r="M6842" t="s">
        <v>6784</v>
      </c>
    </row>
    <row r="6843" spans="1:13">
      <c r="A6843" t="s">
        <v>7849</v>
      </c>
      <c r="B6843" t="s">
        <v>7852</v>
      </c>
      <c r="C6843" t="s">
        <v>111</v>
      </c>
      <c r="D6843">
        <v>4</v>
      </c>
      <c r="E6843">
        <v>0</v>
      </c>
      <c r="F6843">
        <v>0</v>
      </c>
      <c r="H6843" t="s">
        <v>155</v>
      </c>
      <c r="I6843">
        <f t="shared" si="321"/>
        <v>0</v>
      </c>
      <c r="J6843">
        <f t="shared" si="322"/>
        <v>0</v>
      </c>
      <c r="L6843" t="str">
        <f t="shared" si="320"/>
        <v>4355CROWS NEST</v>
      </c>
      <c r="M6843" t="s">
        <v>6784</v>
      </c>
    </row>
    <row r="6844" spans="1:13">
      <c r="A6844" t="s">
        <v>7849</v>
      </c>
      <c r="B6844" t="s">
        <v>7853</v>
      </c>
      <c r="C6844" t="s">
        <v>111</v>
      </c>
      <c r="D6844">
        <v>4</v>
      </c>
      <c r="E6844">
        <v>0</v>
      </c>
      <c r="F6844">
        <v>0</v>
      </c>
      <c r="H6844" t="s">
        <v>155</v>
      </c>
      <c r="I6844">
        <f t="shared" si="321"/>
        <v>0</v>
      </c>
      <c r="J6844">
        <f t="shared" si="322"/>
        <v>0</v>
      </c>
      <c r="L6844" t="str">
        <f t="shared" si="320"/>
        <v>4355EMU CREEK</v>
      </c>
      <c r="M6844" t="s">
        <v>6784</v>
      </c>
    </row>
    <row r="6845" spans="1:13">
      <c r="A6845" t="s">
        <v>7849</v>
      </c>
      <c r="B6845" t="s">
        <v>7854</v>
      </c>
      <c r="C6845" t="s">
        <v>111</v>
      </c>
      <c r="D6845">
        <v>4</v>
      </c>
      <c r="E6845">
        <v>0</v>
      </c>
      <c r="F6845">
        <v>0</v>
      </c>
      <c r="H6845" t="s">
        <v>155</v>
      </c>
      <c r="I6845">
        <f t="shared" si="321"/>
        <v>0</v>
      </c>
      <c r="J6845">
        <f t="shared" si="322"/>
        <v>0</v>
      </c>
      <c r="L6845" t="str">
        <f t="shared" si="320"/>
        <v>4355GLENAVEN</v>
      </c>
      <c r="M6845" t="s">
        <v>6784</v>
      </c>
    </row>
    <row r="6846" spans="1:13">
      <c r="A6846" t="s">
        <v>7849</v>
      </c>
      <c r="B6846" t="s">
        <v>7855</v>
      </c>
      <c r="C6846" t="s">
        <v>111</v>
      </c>
      <c r="D6846">
        <v>4</v>
      </c>
      <c r="E6846">
        <v>0</v>
      </c>
      <c r="F6846">
        <v>0</v>
      </c>
      <c r="H6846" t="s">
        <v>155</v>
      </c>
      <c r="I6846">
        <f t="shared" si="321"/>
        <v>0</v>
      </c>
      <c r="J6846">
        <f t="shared" si="322"/>
        <v>0</v>
      </c>
      <c r="L6846" t="str">
        <f t="shared" si="320"/>
        <v>4355JONES GULLY</v>
      </c>
      <c r="M6846" t="s">
        <v>6784</v>
      </c>
    </row>
    <row r="6847" spans="1:13">
      <c r="A6847" t="s">
        <v>7849</v>
      </c>
      <c r="B6847" t="s">
        <v>7856</v>
      </c>
      <c r="C6847" t="s">
        <v>111</v>
      </c>
      <c r="D6847">
        <v>4</v>
      </c>
      <c r="E6847">
        <v>0</v>
      </c>
      <c r="F6847">
        <v>0</v>
      </c>
      <c r="H6847" t="s">
        <v>155</v>
      </c>
      <c r="I6847">
        <f t="shared" si="321"/>
        <v>0</v>
      </c>
      <c r="J6847">
        <f t="shared" si="322"/>
        <v>0</v>
      </c>
      <c r="L6847" t="str">
        <f t="shared" si="320"/>
        <v>4355MOUNTAIN CAMP</v>
      </c>
      <c r="M6847" t="s">
        <v>6784</v>
      </c>
    </row>
    <row r="6848" spans="1:13">
      <c r="A6848" t="s">
        <v>7849</v>
      </c>
      <c r="B6848" t="s">
        <v>7857</v>
      </c>
      <c r="C6848" t="s">
        <v>111</v>
      </c>
      <c r="D6848">
        <v>4</v>
      </c>
      <c r="E6848">
        <v>0</v>
      </c>
      <c r="F6848">
        <v>0</v>
      </c>
      <c r="H6848" t="s">
        <v>155</v>
      </c>
      <c r="I6848">
        <f t="shared" si="321"/>
        <v>0</v>
      </c>
      <c r="J6848">
        <f t="shared" si="322"/>
        <v>0</v>
      </c>
      <c r="L6848" t="str">
        <f t="shared" si="320"/>
        <v>4355PIERCES CREEK</v>
      </c>
      <c r="M6848" t="s">
        <v>6784</v>
      </c>
    </row>
    <row r="6849" spans="1:13">
      <c r="A6849" t="s">
        <v>7849</v>
      </c>
      <c r="B6849" t="s">
        <v>7858</v>
      </c>
      <c r="C6849" t="s">
        <v>111</v>
      </c>
      <c r="D6849">
        <v>4</v>
      </c>
      <c r="E6849">
        <v>0</v>
      </c>
      <c r="F6849">
        <v>0</v>
      </c>
      <c r="H6849" t="s">
        <v>155</v>
      </c>
      <c r="I6849">
        <f t="shared" si="321"/>
        <v>0</v>
      </c>
      <c r="J6849">
        <f t="shared" si="322"/>
        <v>0</v>
      </c>
      <c r="L6849" t="str">
        <f t="shared" si="320"/>
        <v>4355PINELANDS</v>
      </c>
      <c r="M6849" t="s">
        <v>6784</v>
      </c>
    </row>
    <row r="6850" spans="1:13">
      <c r="A6850" t="s">
        <v>7849</v>
      </c>
      <c r="B6850" t="s">
        <v>7859</v>
      </c>
      <c r="C6850" t="s">
        <v>111</v>
      </c>
      <c r="D6850">
        <v>4</v>
      </c>
      <c r="E6850">
        <v>0</v>
      </c>
      <c r="F6850">
        <v>0</v>
      </c>
      <c r="H6850" t="s">
        <v>155</v>
      </c>
      <c r="I6850">
        <f t="shared" si="321"/>
        <v>0</v>
      </c>
      <c r="J6850">
        <f t="shared" si="322"/>
        <v>0</v>
      </c>
      <c r="L6850" t="str">
        <f t="shared" ref="L6850:L6913" si="323">CONCATENATE(A6850,B6850)</f>
        <v>4355PLAINBY</v>
      </c>
      <c r="M6850" t="s">
        <v>6784</v>
      </c>
    </row>
    <row r="6851" spans="1:13">
      <c r="A6851" t="s">
        <v>7849</v>
      </c>
      <c r="B6851" t="s">
        <v>7860</v>
      </c>
      <c r="C6851" t="s">
        <v>111</v>
      </c>
      <c r="D6851">
        <v>4</v>
      </c>
      <c r="E6851">
        <v>0</v>
      </c>
      <c r="F6851">
        <v>0</v>
      </c>
      <c r="H6851" t="s">
        <v>155</v>
      </c>
      <c r="I6851">
        <f t="shared" si="321"/>
        <v>0</v>
      </c>
      <c r="J6851">
        <f t="shared" si="322"/>
        <v>0</v>
      </c>
      <c r="L6851" t="str">
        <f t="shared" si="323"/>
        <v>4355THE BLUFF</v>
      </c>
      <c r="M6851" t="s">
        <v>6784</v>
      </c>
    </row>
    <row r="6852" spans="1:13">
      <c r="A6852" t="s">
        <v>7849</v>
      </c>
      <c r="B6852" t="s">
        <v>7861</v>
      </c>
      <c r="C6852" t="s">
        <v>111</v>
      </c>
      <c r="D6852">
        <v>4</v>
      </c>
      <c r="E6852">
        <v>0</v>
      </c>
      <c r="F6852">
        <v>0</v>
      </c>
      <c r="H6852" t="s">
        <v>155</v>
      </c>
      <c r="I6852">
        <f t="shared" si="321"/>
        <v>0</v>
      </c>
      <c r="J6852">
        <f t="shared" si="322"/>
        <v>0</v>
      </c>
      <c r="L6852" t="str">
        <f t="shared" si="323"/>
        <v>4355UPPER PINELANDS</v>
      </c>
      <c r="M6852" t="s">
        <v>6784</v>
      </c>
    </row>
    <row r="6853" spans="1:13">
      <c r="A6853" t="s">
        <v>7862</v>
      </c>
      <c r="B6853" t="s">
        <v>5897</v>
      </c>
      <c r="C6853" t="s">
        <v>111</v>
      </c>
      <c r="D6853">
        <v>4</v>
      </c>
      <c r="E6853">
        <v>0</v>
      </c>
      <c r="F6853">
        <v>0</v>
      </c>
      <c r="H6853" t="s">
        <v>155</v>
      </c>
      <c r="I6853">
        <f t="shared" si="321"/>
        <v>0</v>
      </c>
      <c r="J6853">
        <f t="shared" si="322"/>
        <v>0</v>
      </c>
      <c r="L6853" t="str">
        <f t="shared" si="323"/>
        <v>4354DOUGLAS</v>
      </c>
      <c r="M6853" t="s">
        <v>6784</v>
      </c>
    </row>
    <row r="6854" spans="1:13">
      <c r="A6854" t="s">
        <v>7862</v>
      </c>
      <c r="B6854" t="s">
        <v>7863</v>
      </c>
      <c r="C6854" t="s">
        <v>111</v>
      </c>
      <c r="D6854">
        <v>4</v>
      </c>
      <c r="E6854">
        <v>0</v>
      </c>
      <c r="F6854">
        <v>0</v>
      </c>
      <c r="H6854" t="s">
        <v>155</v>
      </c>
      <c r="I6854">
        <f t="shared" si="321"/>
        <v>0</v>
      </c>
      <c r="J6854">
        <f t="shared" si="322"/>
        <v>0</v>
      </c>
      <c r="L6854" t="str">
        <f t="shared" si="323"/>
        <v>4354GOOMBUNGEE</v>
      </c>
      <c r="M6854" t="s">
        <v>6784</v>
      </c>
    </row>
    <row r="6855" spans="1:13">
      <c r="A6855" t="s">
        <v>7862</v>
      </c>
      <c r="B6855" t="s">
        <v>7864</v>
      </c>
      <c r="C6855" t="s">
        <v>111</v>
      </c>
      <c r="D6855">
        <v>4</v>
      </c>
      <c r="E6855">
        <v>0</v>
      </c>
      <c r="F6855">
        <v>0</v>
      </c>
      <c r="H6855" t="s">
        <v>155</v>
      </c>
      <c r="I6855">
        <f t="shared" si="321"/>
        <v>0</v>
      </c>
      <c r="J6855">
        <f t="shared" si="322"/>
        <v>0</v>
      </c>
      <c r="L6855" t="str">
        <f t="shared" si="323"/>
        <v>4354KILBIRNIE</v>
      </c>
      <c r="M6855" t="s">
        <v>6784</v>
      </c>
    </row>
    <row r="6856" spans="1:13">
      <c r="A6856" t="s">
        <v>7865</v>
      </c>
      <c r="B6856" t="s">
        <v>7866</v>
      </c>
      <c r="C6856" t="s">
        <v>111</v>
      </c>
      <c r="D6856">
        <v>4</v>
      </c>
      <c r="E6856">
        <v>0</v>
      </c>
      <c r="F6856">
        <v>0</v>
      </c>
      <c r="H6856" t="s">
        <v>155</v>
      </c>
      <c r="I6856">
        <f t="shared" si="321"/>
        <v>0</v>
      </c>
      <c r="J6856">
        <f t="shared" si="322"/>
        <v>0</v>
      </c>
      <c r="L6856" t="str">
        <f t="shared" si="323"/>
        <v>4353BERGEN</v>
      </c>
      <c r="M6856" t="s">
        <v>6784</v>
      </c>
    </row>
    <row r="6857" spans="1:13">
      <c r="A6857" t="s">
        <v>7865</v>
      </c>
      <c r="B6857" t="s">
        <v>7867</v>
      </c>
      <c r="C6857" t="s">
        <v>111</v>
      </c>
      <c r="D6857">
        <v>4</v>
      </c>
      <c r="E6857">
        <v>0</v>
      </c>
      <c r="F6857">
        <v>0</v>
      </c>
      <c r="H6857" t="s">
        <v>155</v>
      </c>
      <c r="I6857">
        <f t="shared" ref="I6857:I6920" si="324">IF(ISERROR(VLOOKUP(A6857,SelPostCode,1,FALSE)),0,1)</f>
        <v>0</v>
      </c>
      <c r="J6857">
        <f t="shared" ref="J6857:J6920" si="325">IF(I6857=0,0,IF(ISERROR(VLOOKUP(B6857,SelSuburb,1,FALSE)),0,1))</f>
        <v>0</v>
      </c>
      <c r="L6857" t="str">
        <f t="shared" si="323"/>
        <v>4353EAST COOYAR</v>
      </c>
      <c r="M6857" t="s">
        <v>6784</v>
      </c>
    </row>
    <row r="6858" spans="1:13">
      <c r="A6858" t="s">
        <v>7865</v>
      </c>
      <c r="B6858" t="s">
        <v>7868</v>
      </c>
      <c r="C6858" t="s">
        <v>111</v>
      </c>
      <c r="D6858">
        <v>4</v>
      </c>
      <c r="E6858">
        <v>0</v>
      </c>
      <c r="F6858">
        <v>0</v>
      </c>
      <c r="H6858" t="s">
        <v>155</v>
      </c>
      <c r="I6858">
        <f t="shared" si="324"/>
        <v>0</v>
      </c>
      <c r="J6858">
        <f t="shared" si="325"/>
        <v>0</v>
      </c>
      <c r="L6858" t="str">
        <f t="shared" si="323"/>
        <v>4353HADEN</v>
      </c>
      <c r="M6858" t="s">
        <v>6784</v>
      </c>
    </row>
    <row r="6859" spans="1:13">
      <c r="A6859" t="s">
        <v>7869</v>
      </c>
      <c r="B6859" t="s">
        <v>7870</v>
      </c>
      <c r="C6859" t="s">
        <v>111</v>
      </c>
      <c r="D6859">
        <v>3</v>
      </c>
      <c r="E6859">
        <v>0</v>
      </c>
      <c r="F6859">
        <v>0</v>
      </c>
      <c r="H6859" t="s">
        <v>155</v>
      </c>
      <c r="I6859">
        <f t="shared" si="324"/>
        <v>0</v>
      </c>
      <c r="J6859">
        <f t="shared" si="325"/>
        <v>0</v>
      </c>
      <c r="L6859" t="str">
        <f t="shared" si="323"/>
        <v>4352AMIENS</v>
      </c>
      <c r="M6859" t="s">
        <v>6784</v>
      </c>
    </row>
    <row r="6860" spans="1:13">
      <c r="A6860" t="s">
        <v>7869</v>
      </c>
      <c r="B6860" t="s">
        <v>7871</v>
      </c>
      <c r="C6860" t="s">
        <v>111</v>
      </c>
      <c r="D6860">
        <v>2</v>
      </c>
      <c r="E6860">
        <v>0</v>
      </c>
      <c r="F6860">
        <v>2</v>
      </c>
      <c r="H6860" t="s">
        <v>155</v>
      </c>
      <c r="I6860">
        <f t="shared" si="324"/>
        <v>0</v>
      </c>
      <c r="J6860">
        <f t="shared" si="325"/>
        <v>0</v>
      </c>
      <c r="L6860" t="str">
        <f t="shared" si="323"/>
        <v>4352BALLARD</v>
      </c>
      <c r="M6860" t="s">
        <v>6784</v>
      </c>
    </row>
    <row r="6861" spans="1:13">
      <c r="A6861" t="s">
        <v>7869</v>
      </c>
      <c r="B6861" t="s">
        <v>7872</v>
      </c>
      <c r="C6861" t="s">
        <v>111</v>
      </c>
      <c r="D6861">
        <v>4</v>
      </c>
      <c r="E6861">
        <v>0</v>
      </c>
      <c r="F6861">
        <v>0</v>
      </c>
      <c r="H6861" t="s">
        <v>155</v>
      </c>
      <c r="I6861">
        <f t="shared" si="324"/>
        <v>0</v>
      </c>
      <c r="J6861">
        <f t="shared" si="325"/>
        <v>0</v>
      </c>
      <c r="L6861" t="str">
        <f t="shared" si="323"/>
        <v>4352BAPAUME</v>
      </c>
      <c r="M6861" t="s">
        <v>6784</v>
      </c>
    </row>
    <row r="6862" spans="1:13">
      <c r="A6862" t="s">
        <v>7869</v>
      </c>
      <c r="B6862" t="s">
        <v>7873</v>
      </c>
      <c r="C6862" t="s">
        <v>111</v>
      </c>
      <c r="D6862">
        <v>2</v>
      </c>
      <c r="E6862">
        <v>0</v>
      </c>
      <c r="F6862">
        <v>2</v>
      </c>
      <c r="H6862" t="s">
        <v>155</v>
      </c>
      <c r="I6862">
        <f t="shared" si="324"/>
        <v>0</v>
      </c>
      <c r="J6862">
        <f t="shared" si="325"/>
        <v>0</v>
      </c>
      <c r="L6862" t="str">
        <f t="shared" si="323"/>
        <v>4352BIRNAM</v>
      </c>
      <c r="M6862" t="s">
        <v>6784</v>
      </c>
    </row>
    <row r="6863" spans="1:13">
      <c r="A6863" t="s">
        <v>7869</v>
      </c>
      <c r="B6863" t="s">
        <v>7874</v>
      </c>
      <c r="C6863" t="s">
        <v>111</v>
      </c>
      <c r="D6863">
        <v>4</v>
      </c>
      <c r="E6863">
        <v>0</v>
      </c>
      <c r="F6863">
        <v>0</v>
      </c>
      <c r="H6863" t="s">
        <v>155</v>
      </c>
      <c r="I6863">
        <f t="shared" si="324"/>
        <v>0</v>
      </c>
      <c r="J6863">
        <f t="shared" si="325"/>
        <v>0</v>
      </c>
      <c r="L6863" t="str">
        <f t="shared" si="323"/>
        <v>4352BLANCHVIEW</v>
      </c>
      <c r="M6863" t="s">
        <v>6784</v>
      </c>
    </row>
    <row r="6864" spans="1:13">
      <c r="A6864" t="s">
        <v>7869</v>
      </c>
      <c r="B6864" t="s">
        <v>7875</v>
      </c>
      <c r="C6864" t="s">
        <v>111</v>
      </c>
      <c r="D6864">
        <v>4</v>
      </c>
      <c r="E6864">
        <v>0</v>
      </c>
      <c r="F6864">
        <v>0</v>
      </c>
      <c r="H6864" t="s">
        <v>155</v>
      </c>
      <c r="I6864">
        <f t="shared" si="324"/>
        <v>0</v>
      </c>
      <c r="J6864">
        <f t="shared" si="325"/>
        <v>0</v>
      </c>
      <c r="L6864" t="str">
        <f t="shared" si="323"/>
        <v>4352BRANCHVIEW</v>
      </c>
      <c r="M6864" t="s">
        <v>6784</v>
      </c>
    </row>
    <row r="6865" spans="1:13">
      <c r="A6865" t="s">
        <v>7869</v>
      </c>
      <c r="B6865" t="s">
        <v>7876</v>
      </c>
      <c r="C6865" t="s">
        <v>111</v>
      </c>
      <c r="D6865">
        <v>3</v>
      </c>
      <c r="E6865">
        <v>0</v>
      </c>
      <c r="F6865">
        <v>0</v>
      </c>
      <c r="H6865" t="s">
        <v>155</v>
      </c>
      <c r="I6865">
        <f t="shared" si="324"/>
        <v>0</v>
      </c>
      <c r="J6865">
        <f t="shared" si="325"/>
        <v>0</v>
      </c>
      <c r="L6865" t="str">
        <f t="shared" si="323"/>
        <v>4352CABARLAH</v>
      </c>
      <c r="M6865" t="s">
        <v>6784</v>
      </c>
    </row>
    <row r="6866" spans="1:13">
      <c r="A6866" t="s">
        <v>7869</v>
      </c>
      <c r="B6866" t="s">
        <v>7877</v>
      </c>
      <c r="C6866" t="s">
        <v>111</v>
      </c>
      <c r="D6866">
        <v>3</v>
      </c>
      <c r="E6866">
        <v>0</v>
      </c>
      <c r="F6866">
        <v>0</v>
      </c>
      <c r="H6866" t="s">
        <v>155</v>
      </c>
      <c r="I6866">
        <f t="shared" si="324"/>
        <v>0</v>
      </c>
      <c r="J6866">
        <f t="shared" si="325"/>
        <v>0</v>
      </c>
      <c r="L6866" t="str">
        <f t="shared" si="323"/>
        <v>4352CAWDOR</v>
      </c>
      <c r="M6866" t="s">
        <v>6784</v>
      </c>
    </row>
    <row r="6867" spans="1:13">
      <c r="A6867" t="s">
        <v>7869</v>
      </c>
      <c r="B6867" t="s">
        <v>7878</v>
      </c>
      <c r="C6867" t="s">
        <v>111</v>
      </c>
      <c r="D6867">
        <v>4</v>
      </c>
      <c r="E6867">
        <v>0</v>
      </c>
      <c r="F6867">
        <v>0</v>
      </c>
      <c r="H6867" t="s">
        <v>155</v>
      </c>
      <c r="I6867">
        <f t="shared" si="324"/>
        <v>0</v>
      </c>
      <c r="J6867">
        <f t="shared" si="325"/>
        <v>0</v>
      </c>
      <c r="L6867" t="str">
        <f t="shared" si="323"/>
        <v>4352CEMENT MILLS</v>
      </c>
      <c r="M6867" t="s">
        <v>6784</v>
      </c>
    </row>
    <row r="6868" spans="1:13">
      <c r="A6868" t="s">
        <v>7869</v>
      </c>
      <c r="B6868" t="s">
        <v>7879</v>
      </c>
      <c r="C6868" t="s">
        <v>111</v>
      </c>
      <c r="D6868">
        <v>4</v>
      </c>
      <c r="E6868">
        <v>0</v>
      </c>
      <c r="F6868">
        <v>0</v>
      </c>
      <c r="H6868" t="s">
        <v>155</v>
      </c>
      <c r="I6868">
        <f t="shared" si="324"/>
        <v>0</v>
      </c>
      <c r="J6868">
        <f t="shared" si="325"/>
        <v>0</v>
      </c>
      <c r="L6868" t="str">
        <f t="shared" si="323"/>
        <v>4352COALBANK</v>
      </c>
      <c r="M6868" t="s">
        <v>6784</v>
      </c>
    </row>
    <row r="6869" spans="1:13">
      <c r="A6869" t="s">
        <v>7869</v>
      </c>
      <c r="B6869" t="s">
        <v>7880</v>
      </c>
      <c r="C6869" t="s">
        <v>111</v>
      </c>
      <c r="D6869">
        <v>4</v>
      </c>
      <c r="E6869">
        <v>0</v>
      </c>
      <c r="F6869">
        <v>0</v>
      </c>
      <c r="H6869" t="s">
        <v>155</v>
      </c>
      <c r="I6869">
        <f t="shared" si="324"/>
        <v>0</v>
      </c>
      <c r="J6869">
        <f t="shared" si="325"/>
        <v>0</v>
      </c>
      <c r="L6869" t="str">
        <f t="shared" si="323"/>
        <v>4352CONDAMINE PLAINS</v>
      </c>
      <c r="M6869" t="s">
        <v>6784</v>
      </c>
    </row>
    <row r="6870" spans="1:13">
      <c r="A6870" t="s">
        <v>7869</v>
      </c>
      <c r="B6870" t="s">
        <v>7881</v>
      </c>
      <c r="C6870" t="s">
        <v>111</v>
      </c>
      <c r="D6870">
        <v>2</v>
      </c>
      <c r="E6870">
        <v>0</v>
      </c>
      <c r="F6870">
        <v>2</v>
      </c>
      <c r="H6870" t="s">
        <v>155</v>
      </c>
      <c r="I6870">
        <f t="shared" si="324"/>
        <v>0</v>
      </c>
      <c r="J6870">
        <f t="shared" si="325"/>
        <v>0</v>
      </c>
      <c r="L6870" t="str">
        <f t="shared" si="323"/>
        <v>4352CUTELLA</v>
      </c>
      <c r="M6870" t="s">
        <v>6784</v>
      </c>
    </row>
    <row r="6871" spans="1:13">
      <c r="A6871" t="s">
        <v>7869</v>
      </c>
      <c r="B6871" t="s">
        <v>7882</v>
      </c>
      <c r="C6871" t="s">
        <v>111</v>
      </c>
      <c r="D6871">
        <v>2</v>
      </c>
      <c r="E6871">
        <v>0</v>
      </c>
      <c r="F6871">
        <v>2</v>
      </c>
      <c r="H6871" t="s">
        <v>155</v>
      </c>
      <c r="I6871">
        <f t="shared" si="324"/>
        <v>0</v>
      </c>
      <c r="J6871">
        <f t="shared" si="325"/>
        <v>0</v>
      </c>
      <c r="L6871" t="str">
        <f t="shared" si="323"/>
        <v>4352DERRYMORE</v>
      </c>
      <c r="M6871" t="s">
        <v>6784</v>
      </c>
    </row>
    <row r="6872" spans="1:13">
      <c r="A6872" t="s">
        <v>7869</v>
      </c>
      <c r="B6872" t="s">
        <v>7883</v>
      </c>
      <c r="C6872" t="s">
        <v>111</v>
      </c>
      <c r="D6872">
        <v>4</v>
      </c>
      <c r="E6872">
        <v>0</v>
      </c>
      <c r="F6872">
        <v>0</v>
      </c>
      <c r="H6872" t="s">
        <v>155</v>
      </c>
      <c r="I6872">
        <f t="shared" si="324"/>
        <v>0</v>
      </c>
      <c r="J6872">
        <f t="shared" si="325"/>
        <v>0</v>
      </c>
      <c r="L6872" t="str">
        <f t="shared" si="323"/>
        <v>4352DJUAN</v>
      </c>
      <c r="M6872" t="s">
        <v>6784</v>
      </c>
    </row>
    <row r="6873" spans="1:13">
      <c r="A6873" t="s">
        <v>7869</v>
      </c>
      <c r="B6873" t="s">
        <v>7884</v>
      </c>
      <c r="C6873" t="s">
        <v>111</v>
      </c>
      <c r="D6873">
        <v>4</v>
      </c>
      <c r="E6873">
        <v>0</v>
      </c>
      <c r="F6873">
        <v>0</v>
      </c>
      <c r="H6873" t="s">
        <v>155</v>
      </c>
      <c r="I6873">
        <f t="shared" si="324"/>
        <v>0</v>
      </c>
      <c r="J6873">
        <f t="shared" si="325"/>
        <v>0</v>
      </c>
      <c r="L6873" t="str">
        <f t="shared" si="323"/>
        <v>4352DOCTOR CREEK</v>
      </c>
      <c r="M6873" t="s">
        <v>6784</v>
      </c>
    </row>
    <row r="6874" spans="1:13">
      <c r="A6874" t="s">
        <v>7869</v>
      </c>
      <c r="B6874" t="s">
        <v>7885</v>
      </c>
      <c r="C6874" t="s">
        <v>111</v>
      </c>
      <c r="D6874">
        <v>4</v>
      </c>
      <c r="E6874">
        <v>0</v>
      </c>
      <c r="F6874">
        <v>0</v>
      </c>
      <c r="H6874" t="s">
        <v>155</v>
      </c>
      <c r="I6874">
        <f t="shared" si="324"/>
        <v>0</v>
      </c>
      <c r="J6874">
        <f t="shared" si="325"/>
        <v>0</v>
      </c>
      <c r="L6874" t="str">
        <f t="shared" si="323"/>
        <v>4352EVERGREEN</v>
      </c>
      <c r="M6874" t="s">
        <v>6784</v>
      </c>
    </row>
    <row r="6875" spans="1:13">
      <c r="A6875" t="s">
        <v>7869</v>
      </c>
      <c r="B6875" t="s">
        <v>7886</v>
      </c>
      <c r="C6875" t="s">
        <v>111</v>
      </c>
      <c r="D6875">
        <v>4</v>
      </c>
      <c r="E6875">
        <v>0</v>
      </c>
      <c r="F6875">
        <v>0</v>
      </c>
      <c r="H6875" t="s">
        <v>155</v>
      </c>
      <c r="I6875">
        <f t="shared" si="324"/>
        <v>0</v>
      </c>
      <c r="J6875">
        <f t="shared" si="325"/>
        <v>0</v>
      </c>
      <c r="L6875" t="str">
        <f t="shared" si="323"/>
        <v>4352FIFTEEN MILE</v>
      </c>
      <c r="M6875" t="s">
        <v>6784</v>
      </c>
    </row>
    <row r="6876" spans="1:13">
      <c r="A6876" t="s">
        <v>7869</v>
      </c>
      <c r="B6876" t="s">
        <v>7887</v>
      </c>
      <c r="C6876" t="s">
        <v>111</v>
      </c>
      <c r="D6876">
        <v>3</v>
      </c>
      <c r="E6876">
        <v>0</v>
      </c>
      <c r="F6876">
        <v>0</v>
      </c>
      <c r="H6876" t="s">
        <v>155</v>
      </c>
      <c r="I6876">
        <f t="shared" si="324"/>
        <v>0</v>
      </c>
      <c r="J6876">
        <f t="shared" si="325"/>
        <v>0</v>
      </c>
      <c r="L6876" t="str">
        <f t="shared" si="323"/>
        <v>4352GEHAM</v>
      </c>
      <c r="M6876" t="s">
        <v>6784</v>
      </c>
    </row>
    <row r="6877" spans="1:13">
      <c r="A6877" t="s">
        <v>7869</v>
      </c>
      <c r="B6877" t="s">
        <v>2383</v>
      </c>
      <c r="C6877" t="s">
        <v>111</v>
      </c>
      <c r="D6877">
        <v>3</v>
      </c>
      <c r="E6877">
        <v>0</v>
      </c>
      <c r="F6877">
        <v>0</v>
      </c>
      <c r="H6877" t="s">
        <v>155</v>
      </c>
      <c r="I6877">
        <f t="shared" si="324"/>
        <v>0</v>
      </c>
      <c r="J6877">
        <f t="shared" si="325"/>
        <v>0</v>
      </c>
      <c r="L6877" t="str">
        <f t="shared" si="323"/>
        <v>4352GLENCOE</v>
      </c>
      <c r="M6877" t="s">
        <v>6784</v>
      </c>
    </row>
    <row r="6878" spans="1:13">
      <c r="A6878" t="s">
        <v>7869</v>
      </c>
      <c r="B6878" t="s">
        <v>7888</v>
      </c>
      <c r="C6878" t="s">
        <v>111</v>
      </c>
      <c r="D6878">
        <v>3</v>
      </c>
      <c r="E6878">
        <v>0</v>
      </c>
      <c r="F6878">
        <v>0</v>
      </c>
      <c r="H6878" t="s">
        <v>155</v>
      </c>
      <c r="I6878">
        <f t="shared" si="324"/>
        <v>0</v>
      </c>
      <c r="J6878">
        <f t="shared" si="325"/>
        <v>0</v>
      </c>
      <c r="L6878" t="str">
        <f t="shared" si="323"/>
        <v>4352GORE</v>
      </c>
      <c r="M6878" t="s">
        <v>6784</v>
      </c>
    </row>
    <row r="6879" spans="1:13">
      <c r="A6879" t="s">
        <v>7869</v>
      </c>
      <c r="B6879" t="s">
        <v>7889</v>
      </c>
      <c r="C6879" t="s">
        <v>111</v>
      </c>
      <c r="D6879">
        <v>2</v>
      </c>
      <c r="E6879">
        <v>0</v>
      </c>
      <c r="F6879">
        <v>2</v>
      </c>
      <c r="H6879" t="s">
        <v>155</v>
      </c>
      <c r="I6879">
        <f t="shared" si="324"/>
        <v>0</v>
      </c>
      <c r="J6879">
        <f t="shared" si="325"/>
        <v>0</v>
      </c>
      <c r="L6879" t="str">
        <f t="shared" si="323"/>
        <v>4352GOWRIE JUNCTION</v>
      </c>
      <c r="M6879" t="s">
        <v>6784</v>
      </c>
    </row>
    <row r="6880" spans="1:13">
      <c r="A6880" t="s">
        <v>7869</v>
      </c>
      <c r="B6880" t="s">
        <v>7890</v>
      </c>
      <c r="C6880" t="s">
        <v>111</v>
      </c>
      <c r="D6880">
        <v>3</v>
      </c>
      <c r="E6880">
        <v>0</v>
      </c>
      <c r="F6880">
        <v>0</v>
      </c>
      <c r="H6880" t="s">
        <v>155</v>
      </c>
      <c r="I6880">
        <f t="shared" si="324"/>
        <v>0</v>
      </c>
      <c r="J6880">
        <f t="shared" si="325"/>
        <v>0</v>
      </c>
      <c r="L6880" t="str">
        <f t="shared" si="323"/>
        <v>4352GOWRIE LITTLE PLAIN</v>
      </c>
      <c r="M6880" t="s">
        <v>6784</v>
      </c>
    </row>
    <row r="6881" spans="1:13">
      <c r="A6881" t="s">
        <v>7869</v>
      </c>
      <c r="B6881" t="s">
        <v>7891</v>
      </c>
      <c r="C6881" t="s">
        <v>111</v>
      </c>
      <c r="D6881">
        <v>4</v>
      </c>
      <c r="E6881">
        <v>0</v>
      </c>
      <c r="F6881">
        <v>0</v>
      </c>
      <c r="H6881" t="s">
        <v>155</v>
      </c>
      <c r="I6881">
        <f t="shared" si="324"/>
        <v>0</v>
      </c>
      <c r="J6881">
        <f t="shared" si="325"/>
        <v>0</v>
      </c>
      <c r="L6881" t="str">
        <f t="shared" si="323"/>
        <v>4352GRAPETREE</v>
      </c>
      <c r="M6881" t="s">
        <v>6784</v>
      </c>
    </row>
    <row r="6882" spans="1:13">
      <c r="A6882" t="s">
        <v>7869</v>
      </c>
      <c r="B6882" t="s">
        <v>7892</v>
      </c>
      <c r="C6882" t="s">
        <v>111</v>
      </c>
      <c r="D6882">
        <v>4</v>
      </c>
      <c r="E6882">
        <v>0</v>
      </c>
      <c r="F6882">
        <v>0</v>
      </c>
      <c r="H6882" t="s">
        <v>155</v>
      </c>
      <c r="I6882">
        <f t="shared" si="324"/>
        <v>0</v>
      </c>
      <c r="J6882">
        <f t="shared" si="325"/>
        <v>0</v>
      </c>
      <c r="L6882" t="str">
        <f t="shared" si="323"/>
        <v>4352GROOMSVILLE</v>
      </c>
      <c r="M6882" t="s">
        <v>6784</v>
      </c>
    </row>
    <row r="6883" spans="1:13">
      <c r="A6883" t="s">
        <v>7869</v>
      </c>
      <c r="B6883" t="s">
        <v>7893</v>
      </c>
      <c r="C6883" t="s">
        <v>111</v>
      </c>
      <c r="D6883">
        <v>4</v>
      </c>
      <c r="E6883">
        <v>0</v>
      </c>
      <c r="F6883">
        <v>0</v>
      </c>
      <c r="H6883" t="s">
        <v>155</v>
      </c>
      <c r="I6883">
        <f t="shared" si="324"/>
        <v>0</v>
      </c>
      <c r="J6883">
        <f t="shared" si="325"/>
        <v>0</v>
      </c>
      <c r="L6883" t="str">
        <f t="shared" si="323"/>
        <v>4352HAMPTON</v>
      </c>
      <c r="M6883" t="s">
        <v>6784</v>
      </c>
    </row>
    <row r="6884" spans="1:13">
      <c r="A6884" t="s">
        <v>7869</v>
      </c>
      <c r="B6884" t="s">
        <v>7894</v>
      </c>
      <c r="C6884" t="s">
        <v>111</v>
      </c>
      <c r="D6884">
        <v>2</v>
      </c>
      <c r="E6884">
        <v>0</v>
      </c>
      <c r="F6884">
        <v>2</v>
      </c>
      <c r="H6884" t="s">
        <v>155</v>
      </c>
      <c r="I6884">
        <f t="shared" si="324"/>
        <v>0</v>
      </c>
      <c r="J6884">
        <f t="shared" si="325"/>
        <v>0</v>
      </c>
      <c r="L6884" t="str">
        <f t="shared" si="323"/>
        <v>4352HIGHFIELDS</v>
      </c>
      <c r="M6884" t="s">
        <v>6784</v>
      </c>
    </row>
    <row r="6885" spans="1:13">
      <c r="A6885" t="s">
        <v>7869</v>
      </c>
      <c r="B6885" t="s">
        <v>7895</v>
      </c>
      <c r="C6885" t="s">
        <v>111</v>
      </c>
      <c r="D6885">
        <v>4</v>
      </c>
      <c r="E6885">
        <v>0</v>
      </c>
      <c r="F6885">
        <v>0</v>
      </c>
      <c r="H6885" t="s">
        <v>155</v>
      </c>
      <c r="I6885">
        <f t="shared" si="324"/>
        <v>0</v>
      </c>
      <c r="J6885">
        <f t="shared" si="325"/>
        <v>0</v>
      </c>
      <c r="L6885" t="str">
        <f t="shared" si="323"/>
        <v>4352HIGHGROVE</v>
      </c>
      <c r="M6885" t="s">
        <v>6784</v>
      </c>
    </row>
    <row r="6886" spans="1:13">
      <c r="A6886" t="s">
        <v>7869</v>
      </c>
      <c r="B6886" t="s">
        <v>7896</v>
      </c>
      <c r="C6886" t="s">
        <v>111</v>
      </c>
      <c r="D6886">
        <v>2</v>
      </c>
      <c r="E6886">
        <v>0</v>
      </c>
      <c r="F6886">
        <v>2</v>
      </c>
      <c r="H6886" t="s">
        <v>155</v>
      </c>
      <c r="I6886">
        <f t="shared" si="324"/>
        <v>0</v>
      </c>
      <c r="J6886">
        <f t="shared" si="325"/>
        <v>0</v>
      </c>
      <c r="L6886" t="str">
        <f t="shared" si="323"/>
        <v>4352HODGSON VALE</v>
      </c>
      <c r="M6886" t="s">
        <v>6784</v>
      </c>
    </row>
    <row r="6887" spans="1:13">
      <c r="A6887" t="s">
        <v>7869</v>
      </c>
      <c r="B6887" t="s">
        <v>7897</v>
      </c>
      <c r="C6887" t="s">
        <v>111</v>
      </c>
      <c r="D6887">
        <v>3</v>
      </c>
      <c r="E6887">
        <v>0</v>
      </c>
      <c r="F6887">
        <v>0</v>
      </c>
      <c r="H6887" t="s">
        <v>155</v>
      </c>
      <c r="I6887">
        <f t="shared" si="324"/>
        <v>0</v>
      </c>
      <c r="J6887">
        <f t="shared" si="325"/>
        <v>0</v>
      </c>
      <c r="L6887" t="str">
        <f t="shared" si="323"/>
        <v>4352IREDALE</v>
      </c>
      <c r="M6887" t="s">
        <v>6784</v>
      </c>
    </row>
    <row r="6888" spans="1:13">
      <c r="A6888" t="s">
        <v>7869</v>
      </c>
      <c r="B6888" t="s">
        <v>7898</v>
      </c>
      <c r="C6888" t="s">
        <v>111</v>
      </c>
      <c r="D6888">
        <v>4</v>
      </c>
      <c r="E6888">
        <v>0</v>
      </c>
      <c r="F6888">
        <v>0</v>
      </c>
      <c r="H6888" t="s">
        <v>155</v>
      </c>
      <c r="I6888">
        <f t="shared" si="324"/>
        <v>0</v>
      </c>
      <c r="J6888">
        <f t="shared" si="325"/>
        <v>0</v>
      </c>
      <c r="L6888" t="str">
        <f t="shared" si="323"/>
        <v>4352KARARA</v>
      </c>
      <c r="M6888" t="s">
        <v>6784</v>
      </c>
    </row>
    <row r="6889" spans="1:13">
      <c r="A6889" t="s">
        <v>7869</v>
      </c>
      <c r="B6889" t="s">
        <v>7899</v>
      </c>
      <c r="C6889" t="s">
        <v>111</v>
      </c>
      <c r="D6889">
        <v>3</v>
      </c>
      <c r="E6889">
        <v>0</v>
      </c>
      <c r="F6889">
        <v>0</v>
      </c>
      <c r="H6889" t="s">
        <v>155</v>
      </c>
      <c r="I6889">
        <f t="shared" si="324"/>
        <v>0</v>
      </c>
      <c r="J6889">
        <f t="shared" si="325"/>
        <v>0</v>
      </c>
      <c r="L6889" t="str">
        <f t="shared" si="323"/>
        <v>4352KLEINTON</v>
      </c>
      <c r="M6889" t="s">
        <v>6784</v>
      </c>
    </row>
    <row r="6890" spans="1:13">
      <c r="A6890" t="s">
        <v>7869</v>
      </c>
      <c r="B6890" t="s">
        <v>7900</v>
      </c>
      <c r="C6890" t="s">
        <v>111</v>
      </c>
      <c r="D6890">
        <v>4</v>
      </c>
      <c r="E6890">
        <v>0</v>
      </c>
      <c r="F6890">
        <v>0</v>
      </c>
      <c r="H6890" t="s">
        <v>155</v>
      </c>
      <c r="I6890">
        <f t="shared" si="324"/>
        <v>0</v>
      </c>
      <c r="J6890">
        <f t="shared" si="325"/>
        <v>0</v>
      </c>
      <c r="L6890" t="str">
        <f t="shared" si="323"/>
        <v>4352KULPI</v>
      </c>
      <c r="M6890" t="s">
        <v>6784</v>
      </c>
    </row>
    <row r="6891" spans="1:13">
      <c r="A6891" t="s">
        <v>7869</v>
      </c>
      <c r="B6891" t="s">
        <v>7901</v>
      </c>
      <c r="C6891" t="s">
        <v>111</v>
      </c>
      <c r="D6891">
        <v>4</v>
      </c>
      <c r="E6891">
        <v>0</v>
      </c>
      <c r="F6891">
        <v>0</v>
      </c>
      <c r="H6891" t="s">
        <v>155</v>
      </c>
      <c r="I6891">
        <f t="shared" si="324"/>
        <v>0</v>
      </c>
      <c r="J6891">
        <f t="shared" si="325"/>
        <v>0</v>
      </c>
      <c r="L6891" t="str">
        <f t="shared" si="323"/>
        <v>4352KURROWAH</v>
      </c>
      <c r="M6891" t="s">
        <v>6784</v>
      </c>
    </row>
    <row r="6892" spans="1:13">
      <c r="A6892" t="s">
        <v>7869</v>
      </c>
      <c r="B6892" t="s">
        <v>7902</v>
      </c>
      <c r="C6892" t="s">
        <v>111</v>
      </c>
      <c r="D6892">
        <v>3</v>
      </c>
      <c r="E6892">
        <v>0</v>
      </c>
      <c r="F6892">
        <v>0</v>
      </c>
      <c r="H6892" t="s">
        <v>155</v>
      </c>
      <c r="I6892">
        <f t="shared" si="324"/>
        <v>0</v>
      </c>
      <c r="J6892">
        <f t="shared" si="325"/>
        <v>0</v>
      </c>
      <c r="L6892" t="str">
        <f t="shared" si="323"/>
        <v>4352LILYVALE</v>
      </c>
      <c r="M6892" t="s">
        <v>6784</v>
      </c>
    </row>
    <row r="6893" spans="1:13">
      <c r="A6893" t="s">
        <v>7869</v>
      </c>
      <c r="B6893" t="s">
        <v>7903</v>
      </c>
      <c r="C6893" t="s">
        <v>111</v>
      </c>
      <c r="D6893">
        <v>4</v>
      </c>
      <c r="E6893">
        <v>0</v>
      </c>
      <c r="F6893">
        <v>0</v>
      </c>
      <c r="H6893" t="s">
        <v>155</v>
      </c>
      <c r="I6893">
        <f t="shared" si="324"/>
        <v>0</v>
      </c>
      <c r="J6893">
        <f t="shared" si="325"/>
        <v>0</v>
      </c>
      <c r="L6893" t="str">
        <f t="shared" si="323"/>
        <v>4352LYRA</v>
      </c>
      <c r="M6893" t="s">
        <v>6784</v>
      </c>
    </row>
    <row r="6894" spans="1:13">
      <c r="A6894" t="s">
        <v>7869</v>
      </c>
      <c r="B6894" t="s">
        <v>7904</v>
      </c>
      <c r="C6894" t="s">
        <v>111</v>
      </c>
      <c r="D6894">
        <v>4</v>
      </c>
      <c r="E6894">
        <v>0</v>
      </c>
      <c r="F6894">
        <v>0</v>
      </c>
      <c r="H6894" t="s">
        <v>155</v>
      </c>
      <c r="I6894">
        <f t="shared" si="324"/>
        <v>0</v>
      </c>
      <c r="J6894">
        <f t="shared" si="325"/>
        <v>0</v>
      </c>
      <c r="L6894" t="str">
        <f t="shared" si="323"/>
        <v>4352MACLAGAN</v>
      </c>
      <c r="M6894" t="s">
        <v>6784</v>
      </c>
    </row>
    <row r="6895" spans="1:13">
      <c r="A6895" t="s">
        <v>7869</v>
      </c>
      <c r="B6895" t="s">
        <v>7905</v>
      </c>
      <c r="C6895" t="s">
        <v>111</v>
      </c>
      <c r="D6895">
        <v>4</v>
      </c>
      <c r="E6895">
        <v>0</v>
      </c>
      <c r="F6895">
        <v>0</v>
      </c>
      <c r="H6895" t="s">
        <v>155</v>
      </c>
      <c r="I6895">
        <f t="shared" si="324"/>
        <v>0</v>
      </c>
      <c r="J6895">
        <f t="shared" si="325"/>
        <v>0</v>
      </c>
      <c r="L6895" t="str">
        <f t="shared" si="323"/>
        <v>4352MALLING</v>
      </c>
      <c r="M6895" t="s">
        <v>6784</v>
      </c>
    </row>
    <row r="6896" spans="1:13">
      <c r="A6896" t="s">
        <v>7869</v>
      </c>
      <c r="B6896" t="s">
        <v>7906</v>
      </c>
      <c r="C6896" t="s">
        <v>111</v>
      </c>
      <c r="D6896">
        <v>3</v>
      </c>
      <c r="E6896">
        <v>0</v>
      </c>
      <c r="F6896">
        <v>0</v>
      </c>
      <c r="H6896" t="s">
        <v>155</v>
      </c>
      <c r="I6896">
        <f t="shared" si="324"/>
        <v>0</v>
      </c>
      <c r="J6896">
        <f t="shared" si="325"/>
        <v>0</v>
      </c>
      <c r="L6896" t="str">
        <f t="shared" si="323"/>
        <v>4352MERINGANDAN</v>
      </c>
      <c r="M6896" t="s">
        <v>6784</v>
      </c>
    </row>
    <row r="6897" spans="1:13">
      <c r="A6897" t="s">
        <v>7869</v>
      </c>
      <c r="B6897" t="s">
        <v>7907</v>
      </c>
      <c r="C6897" t="s">
        <v>111</v>
      </c>
      <c r="D6897">
        <v>3</v>
      </c>
      <c r="E6897">
        <v>0</v>
      </c>
      <c r="F6897">
        <v>0</v>
      </c>
      <c r="H6897" t="s">
        <v>155</v>
      </c>
      <c r="I6897">
        <f t="shared" si="324"/>
        <v>0</v>
      </c>
      <c r="J6897">
        <f t="shared" si="325"/>
        <v>0</v>
      </c>
      <c r="L6897" t="str">
        <f t="shared" si="323"/>
        <v>4352MERINGANDAN WEST</v>
      </c>
      <c r="M6897" t="s">
        <v>6784</v>
      </c>
    </row>
    <row r="6898" spans="1:13">
      <c r="A6898" t="s">
        <v>7869</v>
      </c>
      <c r="B6898" t="s">
        <v>7908</v>
      </c>
      <c r="C6898" t="s">
        <v>111</v>
      </c>
      <c r="D6898">
        <v>4</v>
      </c>
      <c r="E6898">
        <v>0</v>
      </c>
      <c r="F6898">
        <v>0</v>
      </c>
      <c r="H6898" t="s">
        <v>155</v>
      </c>
      <c r="I6898">
        <f t="shared" si="324"/>
        <v>0</v>
      </c>
      <c r="J6898">
        <f t="shared" si="325"/>
        <v>0</v>
      </c>
      <c r="L6898" t="str">
        <f t="shared" si="323"/>
        <v>4352MERRITTS CREEK</v>
      </c>
      <c r="M6898" t="s">
        <v>6784</v>
      </c>
    </row>
    <row r="6899" spans="1:13">
      <c r="A6899" t="s">
        <v>7869</v>
      </c>
      <c r="B6899" t="s">
        <v>7909</v>
      </c>
      <c r="C6899" t="s">
        <v>111</v>
      </c>
      <c r="D6899">
        <v>4</v>
      </c>
      <c r="E6899">
        <v>0</v>
      </c>
      <c r="F6899">
        <v>0</v>
      </c>
      <c r="H6899" t="s">
        <v>155</v>
      </c>
      <c r="I6899">
        <f t="shared" si="324"/>
        <v>0</v>
      </c>
      <c r="J6899">
        <f t="shared" si="325"/>
        <v>0</v>
      </c>
      <c r="L6899" t="str">
        <f t="shared" si="323"/>
        <v>4352MOUNT LUKE</v>
      </c>
      <c r="M6899" t="s">
        <v>6784</v>
      </c>
    </row>
    <row r="6900" spans="1:13">
      <c r="A6900" t="s">
        <v>7869</v>
      </c>
      <c r="B6900" t="s">
        <v>7910</v>
      </c>
      <c r="C6900" t="s">
        <v>111</v>
      </c>
      <c r="D6900">
        <v>4</v>
      </c>
      <c r="E6900">
        <v>0</v>
      </c>
      <c r="F6900">
        <v>0</v>
      </c>
      <c r="H6900" t="s">
        <v>155</v>
      </c>
      <c r="I6900">
        <f t="shared" si="324"/>
        <v>0</v>
      </c>
      <c r="J6900">
        <f t="shared" si="325"/>
        <v>0</v>
      </c>
      <c r="L6900" t="str">
        <f t="shared" si="323"/>
        <v>4352MUNIGANEEN</v>
      </c>
      <c r="M6900" t="s">
        <v>6784</v>
      </c>
    </row>
    <row r="6901" spans="1:13">
      <c r="A6901" t="s">
        <v>7869</v>
      </c>
      <c r="B6901" t="s">
        <v>7911</v>
      </c>
      <c r="C6901" t="s">
        <v>111</v>
      </c>
      <c r="D6901">
        <v>3</v>
      </c>
      <c r="E6901">
        <v>0</v>
      </c>
      <c r="F6901">
        <v>0</v>
      </c>
      <c r="H6901" t="s">
        <v>155</v>
      </c>
      <c r="I6901">
        <f t="shared" si="324"/>
        <v>0</v>
      </c>
      <c r="J6901">
        <f t="shared" si="325"/>
        <v>0</v>
      </c>
      <c r="L6901" t="str">
        <f t="shared" si="323"/>
        <v>4352MURPHYS CREEK</v>
      </c>
      <c r="M6901" t="s">
        <v>6784</v>
      </c>
    </row>
    <row r="6902" spans="1:13">
      <c r="A6902" t="s">
        <v>7869</v>
      </c>
      <c r="B6902" t="s">
        <v>7912</v>
      </c>
      <c r="C6902" t="s">
        <v>111</v>
      </c>
      <c r="D6902">
        <v>4</v>
      </c>
      <c r="E6902">
        <v>0</v>
      </c>
      <c r="F6902">
        <v>0</v>
      </c>
      <c r="H6902" t="s">
        <v>155</v>
      </c>
      <c r="I6902">
        <f t="shared" si="324"/>
        <v>0</v>
      </c>
      <c r="J6902">
        <f t="shared" si="325"/>
        <v>0</v>
      </c>
      <c r="L6902" t="str">
        <f t="shared" si="323"/>
        <v>4352NARKO</v>
      </c>
      <c r="M6902" t="s">
        <v>6784</v>
      </c>
    </row>
    <row r="6903" spans="1:13">
      <c r="A6903" t="s">
        <v>7869</v>
      </c>
      <c r="B6903" t="s">
        <v>7913</v>
      </c>
      <c r="C6903" t="s">
        <v>111</v>
      </c>
      <c r="D6903">
        <v>4</v>
      </c>
      <c r="E6903">
        <v>0</v>
      </c>
      <c r="F6903">
        <v>0</v>
      </c>
      <c r="H6903" t="s">
        <v>155</v>
      </c>
      <c r="I6903">
        <f t="shared" si="324"/>
        <v>0</v>
      </c>
      <c r="J6903">
        <f t="shared" si="325"/>
        <v>0</v>
      </c>
      <c r="L6903" t="str">
        <f t="shared" si="323"/>
        <v>4352NORTH MACLAGAN</v>
      </c>
      <c r="M6903" t="s">
        <v>6784</v>
      </c>
    </row>
    <row r="6904" spans="1:13">
      <c r="A6904" t="s">
        <v>7869</v>
      </c>
      <c r="B6904" t="s">
        <v>7914</v>
      </c>
      <c r="C6904" t="s">
        <v>111</v>
      </c>
      <c r="D6904">
        <v>4</v>
      </c>
      <c r="E6904">
        <v>0</v>
      </c>
      <c r="F6904">
        <v>0</v>
      </c>
      <c r="H6904" t="s">
        <v>155</v>
      </c>
      <c r="I6904">
        <f t="shared" si="324"/>
        <v>0</v>
      </c>
      <c r="J6904">
        <f t="shared" si="325"/>
        <v>0</v>
      </c>
      <c r="L6904" t="str">
        <f t="shared" si="323"/>
        <v>4352NUTGROVE</v>
      </c>
      <c r="M6904" t="s">
        <v>6784</v>
      </c>
    </row>
    <row r="6905" spans="1:13">
      <c r="A6905" t="s">
        <v>7869</v>
      </c>
      <c r="B6905" t="s">
        <v>7915</v>
      </c>
      <c r="C6905" t="s">
        <v>111</v>
      </c>
      <c r="D6905">
        <v>4</v>
      </c>
      <c r="E6905">
        <v>0</v>
      </c>
      <c r="F6905">
        <v>0</v>
      </c>
      <c r="H6905" t="s">
        <v>155</v>
      </c>
      <c r="I6905">
        <f t="shared" si="324"/>
        <v>0</v>
      </c>
      <c r="J6905">
        <f t="shared" si="325"/>
        <v>0</v>
      </c>
      <c r="L6905" t="str">
        <f t="shared" si="323"/>
        <v>4352OMAN AMA</v>
      </c>
      <c r="M6905" t="s">
        <v>6784</v>
      </c>
    </row>
    <row r="6906" spans="1:13">
      <c r="A6906" t="s">
        <v>7869</v>
      </c>
      <c r="B6906" t="s">
        <v>7916</v>
      </c>
      <c r="C6906" t="s">
        <v>111</v>
      </c>
      <c r="D6906">
        <v>4</v>
      </c>
      <c r="E6906">
        <v>0</v>
      </c>
      <c r="F6906">
        <v>0</v>
      </c>
      <c r="H6906" t="s">
        <v>155</v>
      </c>
      <c r="I6906">
        <f t="shared" si="324"/>
        <v>0</v>
      </c>
      <c r="J6906">
        <f t="shared" si="325"/>
        <v>0</v>
      </c>
      <c r="L6906" t="str">
        <f t="shared" si="323"/>
        <v>4352PALMTREE</v>
      </c>
      <c r="M6906" t="s">
        <v>6784</v>
      </c>
    </row>
    <row r="6907" spans="1:13">
      <c r="A6907" t="s">
        <v>7869</v>
      </c>
      <c r="B6907" t="s">
        <v>7917</v>
      </c>
      <c r="C6907" t="s">
        <v>111</v>
      </c>
      <c r="D6907">
        <v>4</v>
      </c>
      <c r="E6907">
        <v>0</v>
      </c>
      <c r="F6907">
        <v>0</v>
      </c>
      <c r="H6907" t="s">
        <v>155</v>
      </c>
      <c r="I6907">
        <f t="shared" si="324"/>
        <v>0</v>
      </c>
      <c r="J6907">
        <f t="shared" si="325"/>
        <v>0</v>
      </c>
      <c r="L6907" t="str">
        <f t="shared" si="323"/>
        <v>4352PAMPAS</v>
      </c>
      <c r="M6907" t="s">
        <v>6784</v>
      </c>
    </row>
    <row r="6908" spans="1:13">
      <c r="A6908" t="s">
        <v>7869</v>
      </c>
      <c r="B6908" t="s">
        <v>7918</v>
      </c>
      <c r="C6908" t="s">
        <v>111</v>
      </c>
      <c r="D6908">
        <v>4</v>
      </c>
      <c r="E6908">
        <v>0</v>
      </c>
      <c r="F6908">
        <v>0</v>
      </c>
      <c r="H6908" t="s">
        <v>155</v>
      </c>
      <c r="I6908">
        <f t="shared" si="324"/>
        <v>0</v>
      </c>
      <c r="J6908">
        <f t="shared" si="325"/>
        <v>0</v>
      </c>
      <c r="L6908" t="str">
        <f t="shared" si="323"/>
        <v>4352PECHEY</v>
      </c>
      <c r="M6908" t="s">
        <v>6784</v>
      </c>
    </row>
    <row r="6909" spans="1:13">
      <c r="A6909" t="s">
        <v>7869</v>
      </c>
      <c r="B6909" t="s">
        <v>7919</v>
      </c>
      <c r="C6909" t="s">
        <v>111</v>
      </c>
      <c r="D6909">
        <v>4</v>
      </c>
      <c r="E6909">
        <v>0</v>
      </c>
      <c r="F6909">
        <v>0</v>
      </c>
      <c r="H6909" t="s">
        <v>155</v>
      </c>
      <c r="I6909">
        <f t="shared" si="324"/>
        <v>0</v>
      </c>
      <c r="J6909">
        <f t="shared" si="325"/>
        <v>0</v>
      </c>
      <c r="L6909" t="str">
        <f t="shared" si="323"/>
        <v>4352PERANGA</v>
      </c>
      <c r="M6909" t="s">
        <v>6784</v>
      </c>
    </row>
    <row r="6910" spans="1:13">
      <c r="A6910" t="s">
        <v>7869</v>
      </c>
      <c r="B6910" t="s">
        <v>7920</v>
      </c>
      <c r="C6910" t="s">
        <v>111</v>
      </c>
      <c r="D6910">
        <v>4</v>
      </c>
      <c r="E6910">
        <v>0</v>
      </c>
      <c r="F6910">
        <v>0</v>
      </c>
      <c r="H6910" t="s">
        <v>155</v>
      </c>
      <c r="I6910">
        <f t="shared" si="324"/>
        <v>0</v>
      </c>
      <c r="J6910">
        <f t="shared" si="325"/>
        <v>0</v>
      </c>
      <c r="L6910" t="str">
        <f t="shared" si="323"/>
        <v>4352PERSEVERANCE</v>
      </c>
      <c r="M6910" t="s">
        <v>6784</v>
      </c>
    </row>
    <row r="6911" spans="1:13">
      <c r="A6911" t="s">
        <v>7869</v>
      </c>
      <c r="B6911" t="s">
        <v>7921</v>
      </c>
      <c r="C6911" t="s">
        <v>111</v>
      </c>
      <c r="D6911">
        <v>2</v>
      </c>
      <c r="E6911">
        <v>0</v>
      </c>
      <c r="F6911">
        <v>2</v>
      </c>
      <c r="H6911" t="s">
        <v>155</v>
      </c>
      <c r="I6911">
        <f t="shared" si="324"/>
        <v>0</v>
      </c>
      <c r="J6911">
        <f t="shared" si="325"/>
        <v>0</v>
      </c>
      <c r="L6911" t="str">
        <f t="shared" si="323"/>
        <v>4352POSTMANS RIDGE</v>
      </c>
      <c r="M6911" t="s">
        <v>6784</v>
      </c>
    </row>
    <row r="6912" spans="1:13">
      <c r="A6912" t="s">
        <v>7869</v>
      </c>
      <c r="B6912" t="s">
        <v>7922</v>
      </c>
      <c r="C6912" t="s">
        <v>111</v>
      </c>
      <c r="D6912">
        <v>4</v>
      </c>
      <c r="E6912">
        <v>0</v>
      </c>
      <c r="F6912">
        <v>0</v>
      </c>
      <c r="H6912" t="s">
        <v>155</v>
      </c>
      <c r="I6912">
        <f t="shared" si="324"/>
        <v>0</v>
      </c>
      <c r="J6912">
        <f t="shared" si="325"/>
        <v>0</v>
      </c>
      <c r="L6912" t="str">
        <f t="shared" si="323"/>
        <v>4352POZIERES</v>
      </c>
      <c r="M6912" t="s">
        <v>6784</v>
      </c>
    </row>
    <row r="6913" spans="1:13">
      <c r="A6913" t="s">
        <v>7869</v>
      </c>
      <c r="B6913" t="s">
        <v>293</v>
      </c>
      <c r="C6913" t="s">
        <v>111</v>
      </c>
      <c r="D6913">
        <v>2</v>
      </c>
      <c r="E6913">
        <v>0</v>
      </c>
      <c r="F6913">
        <v>2</v>
      </c>
      <c r="H6913" t="s">
        <v>155</v>
      </c>
      <c r="I6913">
        <f t="shared" si="324"/>
        <v>0</v>
      </c>
      <c r="J6913">
        <f t="shared" si="325"/>
        <v>0</v>
      </c>
      <c r="L6913" t="str">
        <f t="shared" si="323"/>
        <v>4352PRESTON</v>
      </c>
      <c r="M6913" t="s">
        <v>6784</v>
      </c>
    </row>
    <row r="6914" spans="1:13">
      <c r="A6914" t="s">
        <v>7869</v>
      </c>
      <c r="B6914" t="s">
        <v>3576</v>
      </c>
      <c r="C6914" t="s">
        <v>111</v>
      </c>
      <c r="D6914">
        <v>4</v>
      </c>
      <c r="E6914">
        <v>0</v>
      </c>
      <c r="F6914">
        <v>0</v>
      </c>
      <c r="H6914" t="s">
        <v>155</v>
      </c>
      <c r="I6914">
        <f t="shared" si="324"/>
        <v>0</v>
      </c>
      <c r="J6914">
        <f t="shared" si="325"/>
        <v>0</v>
      </c>
      <c r="L6914" t="str">
        <f t="shared" ref="L6914:L6977" si="326">CONCATENATE(A6914,B6914)</f>
        <v>4352RAMSAY</v>
      </c>
      <c r="M6914" t="s">
        <v>6784</v>
      </c>
    </row>
    <row r="6915" spans="1:13">
      <c r="A6915" t="s">
        <v>7869</v>
      </c>
      <c r="B6915" t="s">
        <v>5966</v>
      </c>
      <c r="C6915" t="s">
        <v>111</v>
      </c>
      <c r="D6915">
        <v>4</v>
      </c>
      <c r="E6915">
        <v>0</v>
      </c>
      <c r="F6915">
        <v>0</v>
      </c>
      <c r="H6915" t="s">
        <v>155</v>
      </c>
      <c r="I6915">
        <f t="shared" si="324"/>
        <v>0</v>
      </c>
      <c r="J6915">
        <f t="shared" si="325"/>
        <v>0</v>
      </c>
      <c r="L6915" t="str">
        <f t="shared" si="326"/>
        <v>4352RANGEMORE</v>
      </c>
      <c r="M6915" t="s">
        <v>6784</v>
      </c>
    </row>
    <row r="6916" spans="1:13">
      <c r="A6916" t="s">
        <v>7869</v>
      </c>
      <c r="B6916" t="s">
        <v>7923</v>
      </c>
      <c r="C6916" t="s">
        <v>111</v>
      </c>
      <c r="D6916">
        <v>4</v>
      </c>
      <c r="E6916">
        <v>0</v>
      </c>
      <c r="F6916">
        <v>0</v>
      </c>
      <c r="H6916" t="s">
        <v>155</v>
      </c>
      <c r="I6916">
        <f t="shared" si="324"/>
        <v>0</v>
      </c>
      <c r="J6916">
        <f t="shared" si="325"/>
        <v>0</v>
      </c>
      <c r="L6916" t="str">
        <f t="shared" si="326"/>
        <v>4352RAVENSBOURNE</v>
      </c>
      <c r="M6916" t="s">
        <v>6784</v>
      </c>
    </row>
    <row r="6917" spans="1:13">
      <c r="A6917" t="s">
        <v>7869</v>
      </c>
      <c r="B6917" t="s">
        <v>7924</v>
      </c>
      <c r="C6917" t="s">
        <v>111</v>
      </c>
      <c r="D6917">
        <v>4</v>
      </c>
      <c r="E6917">
        <v>0</v>
      </c>
      <c r="F6917">
        <v>0</v>
      </c>
      <c r="H6917" t="s">
        <v>155</v>
      </c>
      <c r="I6917">
        <f t="shared" si="324"/>
        <v>0</v>
      </c>
      <c r="J6917">
        <f t="shared" si="325"/>
        <v>0</v>
      </c>
      <c r="L6917" t="str">
        <f t="shared" si="326"/>
        <v>4352SEVERNLEA</v>
      </c>
      <c r="M6917" t="s">
        <v>6784</v>
      </c>
    </row>
    <row r="6918" spans="1:13">
      <c r="A6918" t="s">
        <v>7869</v>
      </c>
      <c r="B6918" t="s">
        <v>7925</v>
      </c>
      <c r="C6918" t="s">
        <v>111</v>
      </c>
      <c r="D6918">
        <v>3</v>
      </c>
      <c r="E6918">
        <v>0</v>
      </c>
      <c r="F6918">
        <v>0</v>
      </c>
      <c r="H6918" t="s">
        <v>155</v>
      </c>
      <c r="I6918">
        <f t="shared" si="324"/>
        <v>0</v>
      </c>
      <c r="J6918">
        <f t="shared" si="325"/>
        <v>0</v>
      </c>
      <c r="L6918" t="str">
        <f t="shared" si="326"/>
        <v>4352SPRING BLUFF</v>
      </c>
      <c r="M6918" t="s">
        <v>6784</v>
      </c>
    </row>
    <row r="6919" spans="1:13">
      <c r="A6919" t="s">
        <v>7869</v>
      </c>
      <c r="B6919" t="s">
        <v>7926</v>
      </c>
      <c r="C6919" t="s">
        <v>111</v>
      </c>
      <c r="D6919">
        <v>4</v>
      </c>
      <c r="E6919">
        <v>0</v>
      </c>
      <c r="F6919">
        <v>0</v>
      </c>
      <c r="H6919" t="s">
        <v>155</v>
      </c>
      <c r="I6919">
        <f t="shared" si="324"/>
        <v>0</v>
      </c>
      <c r="J6919">
        <f t="shared" si="325"/>
        <v>0</v>
      </c>
      <c r="L6919" t="str">
        <f t="shared" si="326"/>
        <v>4352ST AUBYN</v>
      </c>
      <c r="M6919" t="s">
        <v>6784</v>
      </c>
    </row>
    <row r="6920" spans="1:13">
      <c r="A6920" t="s">
        <v>7869</v>
      </c>
      <c r="B6920" t="s">
        <v>7927</v>
      </c>
      <c r="C6920" t="s">
        <v>111</v>
      </c>
      <c r="D6920">
        <v>4</v>
      </c>
      <c r="E6920">
        <v>0</v>
      </c>
      <c r="F6920">
        <v>0</v>
      </c>
      <c r="H6920" t="s">
        <v>155</v>
      </c>
      <c r="I6920">
        <f t="shared" si="324"/>
        <v>0</v>
      </c>
      <c r="J6920">
        <f t="shared" si="325"/>
        <v>0</v>
      </c>
      <c r="L6920" t="str">
        <f t="shared" si="326"/>
        <v>4352THORNVILLE</v>
      </c>
      <c r="M6920" t="s">
        <v>6784</v>
      </c>
    </row>
    <row r="6921" spans="1:13">
      <c r="A6921" t="s">
        <v>7869</v>
      </c>
      <c r="B6921" t="s">
        <v>7928</v>
      </c>
      <c r="C6921" t="s">
        <v>111</v>
      </c>
      <c r="D6921">
        <v>4</v>
      </c>
      <c r="E6921">
        <v>0</v>
      </c>
      <c r="F6921">
        <v>0</v>
      </c>
      <c r="H6921" t="s">
        <v>155</v>
      </c>
      <c r="I6921">
        <f t="shared" ref="I6921:I6984" si="327">IF(ISERROR(VLOOKUP(A6921,SelPostCode,1,FALSE)),0,1)</f>
        <v>0</v>
      </c>
      <c r="J6921">
        <f t="shared" ref="J6921:J6984" si="328">IF(I6921=0,0,IF(ISERROR(VLOOKUP(B6921,SelSuburb,1,FALSE)),0,1))</f>
        <v>0</v>
      </c>
      <c r="L6921" t="str">
        <f t="shared" si="326"/>
        <v>4352TUMMAVILLE</v>
      </c>
      <c r="M6921" t="s">
        <v>6784</v>
      </c>
    </row>
    <row r="6922" spans="1:13">
      <c r="A6922" t="s">
        <v>7869</v>
      </c>
      <c r="B6922" t="s">
        <v>7929</v>
      </c>
      <c r="C6922" t="s">
        <v>111</v>
      </c>
      <c r="D6922">
        <v>3</v>
      </c>
      <c r="E6922">
        <v>0</v>
      </c>
      <c r="F6922">
        <v>0</v>
      </c>
      <c r="H6922" t="s">
        <v>155</v>
      </c>
      <c r="I6922">
        <f t="shared" si="327"/>
        <v>0</v>
      </c>
      <c r="J6922">
        <f t="shared" si="328"/>
        <v>0</v>
      </c>
      <c r="L6922" t="str">
        <f t="shared" si="326"/>
        <v>4352UMBIRAM</v>
      </c>
      <c r="M6922" t="s">
        <v>6784</v>
      </c>
    </row>
    <row r="6923" spans="1:13">
      <c r="A6923" t="s">
        <v>7869</v>
      </c>
      <c r="B6923" t="s">
        <v>7930</v>
      </c>
      <c r="C6923" t="s">
        <v>111</v>
      </c>
      <c r="D6923">
        <v>3</v>
      </c>
      <c r="E6923">
        <v>0</v>
      </c>
      <c r="F6923">
        <v>0</v>
      </c>
      <c r="H6923" t="s">
        <v>155</v>
      </c>
      <c r="I6923">
        <f t="shared" si="327"/>
        <v>0</v>
      </c>
      <c r="J6923">
        <f t="shared" si="328"/>
        <v>0</v>
      </c>
      <c r="L6923" t="str">
        <f t="shared" si="326"/>
        <v>4352UPPER LOCKYER</v>
      </c>
      <c r="M6923" t="s">
        <v>6784</v>
      </c>
    </row>
    <row r="6924" spans="1:13">
      <c r="A6924" t="s">
        <v>7869</v>
      </c>
      <c r="B6924" t="s">
        <v>7931</v>
      </c>
      <c r="C6924" t="s">
        <v>111</v>
      </c>
      <c r="D6924">
        <v>4</v>
      </c>
      <c r="E6924">
        <v>0</v>
      </c>
      <c r="F6924">
        <v>0</v>
      </c>
      <c r="H6924" t="s">
        <v>155</v>
      </c>
      <c r="I6924">
        <f t="shared" si="327"/>
        <v>0</v>
      </c>
      <c r="J6924">
        <f t="shared" si="328"/>
        <v>0</v>
      </c>
      <c r="L6924" t="str">
        <f t="shared" si="326"/>
        <v>4352WHICHELLO</v>
      </c>
      <c r="M6924" t="s">
        <v>6784</v>
      </c>
    </row>
    <row r="6925" spans="1:13">
      <c r="A6925" t="s">
        <v>7869</v>
      </c>
      <c r="B6925" t="s">
        <v>7932</v>
      </c>
      <c r="C6925" t="s">
        <v>111</v>
      </c>
      <c r="D6925">
        <v>3</v>
      </c>
      <c r="E6925">
        <v>0</v>
      </c>
      <c r="F6925">
        <v>0</v>
      </c>
      <c r="H6925" t="s">
        <v>155</v>
      </c>
      <c r="I6925">
        <f t="shared" si="327"/>
        <v>0</v>
      </c>
      <c r="J6925">
        <f t="shared" si="328"/>
        <v>0</v>
      </c>
      <c r="L6925" t="str">
        <f t="shared" si="326"/>
        <v>4352WHITE MOUNTAIN</v>
      </c>
      <c r="M6925" t="s">
        <v>6784</v>
      </c>
    </row>
    <row r="6926" spans="1:13">
      <c r="A6926" t="s">
        <v>7869</v>
      </c>
      <c r="B6926" t="s">
        <v>7933</v>
      </c>
      <c r="C6926" t="s">
        <v>111</v>
      </c>
      <c r="D6926">
        <v>2</v>
      </c>
      <c r="E6926">
        <v>0</v>
      </c>
      <c r="F6926">
        <v>2</v>
      </c>
      <c r="H6926" t="s">
        <v>155</v>
      </c>
      <c r="I6926">
        <f t="shared" si="327"/>
        <v>0</v>
      </c>
      <c r="J6926">
        <f t="shared" si="328"/>
        <v>0</v>
      </c>
      <c r="L6926" t="str">
        <f t="shared" si="326"/>
        <v>4352WITHCOTT</v>
      </c>
      <c r="M6926" t="s">
        <v>6784</v>
      </c>
    </row>
    <row r="6927" spans="1:13">
      <c r="A6927" t="s">
        <v>7869</v>
      </c>
      <c r="B6927" t="s">
        <v>1368</v>
      </c>
      <c r="C6927" t="s">
        <v>111</v>
      </c>
      <c r="D6927">
        <v>4</v>
      </c>
      <c r="E6927">
        <v>0</v>
      </c>
      <c r="F6927">
        <v>0</v>
      </c>
      <c r="H6927" t="s">
        <v>155</v>
      </c>
      <c r="I6927">
        <f t="shared" si="327"/>
        <v>0</v>
      </c>
      <c r="J6927">
        <f t="shared" si="328"/>
        <v>0</v>
      </c>
      <c r="L6927" t="str">
        <f t="shared" si="326"/>
        <v>4352WOODLEIGH</v>
      </c>
      <c r="M6927" t="s">
        <v>6784</v>
      </c>
    </row>
    <row r="6928" spans="1:13">
      <c r="A6928" t="s">
        <v>7869</v>
      </c>
      <c r="B6928" t="s">
        <v>7934</v>
      </c>
      <c r="C6928" t="s">
        <v>111</v>
      </c>
      <c r="D6928">
        <v>3</v>
      </c>
      <c r="E6928">
        <v>0</v>
      </c>
      <c r="F6928">
        <v>0</v>
      </c>
      <c r="H6928" t="s">
        <v>155</v>
      </c>
      <c r="I6928">
        <f t="shared" si="327"/>
        <v>0</v>
      </c>
      <c r="J6928">
        <f t="shared" si="328"/>
        <v>0</v>
      </c>
      <c r="L6928" t="str">
        <f t="shared" si="326"/>
        <v>4352WOOLMER</v>
      </c>
      <c r="M6928" t="s">
        <v>6784</v>
      </c>
    </row>
    <row r="6929" spans="1:13">
      <c r="A6929" t="s">
        <v>7869</v>
      </c>
      <c r="B6929" t="s">
        <v>7935</v>
      </c>
      <c r="C6929" t="s">
        <v>111</v>
      </c>
      <c r="D6929">
        <v>4</v>
      </c>
      <c r="E6929">
        <v>0</v>
      </c>
      <c r="F6929">
        <v>0</v>
      </c>
      <c r="H6929" t="s">
        <v>155</v>
      </c>
      <c r="I6929">
        <f t="shared" si="327"/>
        <v>0</v>
      </c>
      <c r="J6929">
        <f t="shared" si="328"/>
        <v>0</v>
      </c>
      <c r="L6929" t="str">
        <f t="shared" si="326"/>
        <v>4352WUTUL</v>
      </c>
      <c r="M6929" t="s">
        <v>6784</v>
      </c>
    </row>
    <row r="6930" spans="1:13">
      <c r="A6930" t="s">
        <v>7869</v>
      </c>
      <c r="B6930" t="s">
        <v>7936</v>
      </c>
      <c r="C6930" t="s">
        <v>111</v>
      </c>
      <c r="D6930">
        <v>2</v>
      </c>
      <c r="E6930">
        <v>0</v>
      </c>
      <c r="F6930">
        <v>2</v>
      </c>
      <c r="H6930" t="s">
        <v>155</v>
      </c>
      <c r="I6930">
        <f t="shared" si="327"/>
        <v>0</v>
      </c>
      <c r="J6930">
        <f t="shared" si="328"/>
        <v>0</v>
      </c>
      <c r="L6930" t="str">
        <f t="shared" si="326"/>
        <v>4352WYREEMA</v>
      </c>
      <c r="M6930" t="s">
        <v>6784</v>
      </c>
    </row>
    <row r="6931" spans="1:13">
      <c r="A6931" t="s">
        <v>7869</v>
      </c>
      <c r="B6931" t="s">
        <v>7937</v>
      </c>
      <c r="C6931" t="s">
        <v>111</v>
      </c>
      <c r="D6931">
        <v>4</v>
      </c>
      <c r="E6931">
        <v>0</v>
      </c>
      <c r="F6931">
        <v>0</v>
      </c>
      <c r="H6931" t="s">
        <v>155</v>
      </c>
      <c r="I6931">
        <f t="shared" si="327"/>
        <v>0</v>
      </c>
      <c r="J6931">
        <f t="shared" si="328"/>
        <v>0</v>
      </c>
      <c r="L6931" t="str">
        <f t="shared" si="326"/>
        <v>4352YALANGUR</v>
      </c>
      <c r="M6931" t="s">
        <v>6784</v>
      </c>
    </row>
    <row r="6932" spans="1:13">
      <c r="A6932" t="s">
        <v>7869</v>
      </c>
      <c r="B6932" t="s">
        <v>7938</v>
      </c>
      <c r="C6932" t="s">
        <v>111</v>
      </c>
      <c r="D6932">
        <v>4</v>
      </c>
      <c r="E6932">
        <v>0</v>
      </c>
      <c r="F6932">
        <v>0</v>
      </c>
      <c r="H6932" t="s">
        <v>155</v>
      </c>
      <c r="I6932">
        <f t="shared" si="327"/>
        <v>0</v>
      </c>
      <c r="J6932">
        <f t="shared" si="328"/>
        <v>0</v>
      </c>
      <c r="L6932" t="str">
        <f t="shared" si="326"/>
        <v>4352YANDILLA</v>
      </c>
      <c r="M6932" t="s">
        <v>6784</v>
      </c>
    </row>
    <row r="6933" spans="1:13">
      <c r="A6933" t="s">
        <v>7939</v>
      </c>
      <c r="B6933" t="s">
        <v>7940</v>
      </c>
      <c r="C6933" t="s">
        <v>111</v>
      </c>
      <c r="D6933">
        <v>2</v>
      </c>
      <c r="E6933">
        <v>0</v>
      </c>
      <c r="F6933">
        <v>2</v>
      </c>
      <c r="H6933" t="s">
        <v>155</v>
      </c>
      <c r="I6933">
        <f t="shared" si="327"/>
        <v>0</v>
      </c>
      <c r="J6933">
        <f t="shared" si="328"/>
        <v>0</v>
      </c>
      <c r="L6933" t="str">
        <f t="shared" si="326"/>
        <v>4350ATHOL</v>
      </c>
      <c r="M6933" t="s">
        <v>6784</v>
      </c>
    </row>
    <row r="6934" spans="1:13">
      <c r="A6934" t="s">
        <v>7939</v>
      </c>
      <c r="B6934" t="s">
        <v>7941</v>
      </c>
      <c r="C6934" t="s">
        <v>111</v>
      </c>
      <c r="D6934">
        <v>1</v>
      </c>
      <c r="E6934">
        <v>0</v>
      </c>
      <c r="F6934">
        <v>2</v>
      </c>
      <c r="H6934" t="s">
        <v>155</v>
      </c>
      <c r="I6934">
        <f t="shared" si="327"/>
        <v>0</v>
      </c>
      <c r="J6934">
        <f t="shared" si="328"/>
        <v>0</v>
      </c>
      <c r="L6934" t="str">
        <f t="shared" si="326"/>
        <v>4350BLUE MOUNTAIN HEIGHTS</v>
      </c>
      <c r="M6934" t="s">
        <v>6784</v>
      </c>
    </row>
    <row r="6935" spans="1:13">
      <c r="A6935" t="s">
        <v>7939</v>
      </c>
      <c r="B6935" t="s">
        <v>7942</v>
      </c>
      <c r="C6935" t="s">
        <v>111</v>
      </c>
      <c r="D6935">
        <v>1</v>
      </c>
      <c r="E6935">
        <v>0</v>
      </c>
      <c r="F6935">
        <v>2</v>
      </c>
      <c r="H6935" t="s">
        <v>155</v>
      </c>
      <c r="I6935">
        <f t="shared" si="327"/>
        <v>0</v>
      </c>
      <c r="J6935">
        <f t="shared" si="328"/>
        <v>0</v>
      </c>
      <c r="L6935" t="str">
        <f t="shared" si="326"/>
        <v>4350CENTENARY HEIGHTS</v>
      </c>
      <c r="M6935" t="s">
        <v>6784</v>
      </c>
    </row>
    <row r="6936" spans="1:13">
      <c r="A6936" t="s">
        <v>7939</v>
      </c>
      <c r="B6936" t="s">
        <v>7943</v>
      </c>
      <c r="C6936" t="s">
        <v>111</v>
      </c>
      <c r="D6936">
        <v>2</v>
      </c>
      <c r="E6936">
        <v>0</v>
      </c>
      <c r="F6936">
        <v>2</v>
      </c>
      <c r="H6936" t="s">
        <v>155</v>
      </c>
      <c r="I6936">
        <f t="shared" si="327"/>
        <v>0</v>
      </c>
      <c r="J6936">
        <f t="shared" si="328"/>
        <v>0</v>
      </c>
      <c r="L6936" t="str">
        <f t="shared" si="326"/>
        <v>4350CHARLTON</v>
      </c>
      <c r="M6936" t="s">
        <v>6784</v>
      </c>
    </row>
    <row r="6937" spans="1:13">
      <c r="A6937" t="s">
        <v>7939</v>
      </c>
      <c r="B6937" t="s">
        <v>7944</v>
      </c>
      <c r="C6937" t="s">
        <v>111</v>
      </c>
      <c r="D6937">
        <v>1</v>
      </c>
      <c r="E6937">
        <v>0</v>
      </c>
      <c r="F6937">
        <v>2</v>
      </c>
      <c r="H6937" t="s">
        <v>155</v>
      </c>
      <c r="I6937">
        <f t="shared" si="327"/>
        <v>0</v>
      </c>
      <c r="J6937">
        <f t="shared" si="328"/>
        <v>0</v>
      </c>
      <c r="L6937" t="str">
        <f t="shared" si="326"/>
        <v>4350CLIFFORD GARDENS</v>
      </c>
      <c r="M6937" t="s">
        <v>6784</v>
      </c>
    </row>
    <row r="6938" spans="1:13">
      <c r="A6938" t="s">
        <v>7939</v>
      </c>
      <c r="B6938" t="s">
        <v>7945</v>
      </c>
      <c r="C6938" t="s">
        <v>111</v>
      </c>
      <c r="D6938">
        <v>1</v>
      </c>
      <c r="E6938">
        <v>0</v>
      </c>
      <c r="F6938">
        <v>2</v>
      </c>
      <c r="H6938" t="s">
        <v>155</v>
      </c>
      <c r="I6938">
        <f t="shared" si="327"/>
        <v>0</v>
      </c>
      <c r="J6938">
        <f t="shared" si="328"/>
        <v>0</v>
      </c>
      <c r="L6938" t="str">
        <f t="shared" si="326"/>
        <v>4350COTSWOLD HILLS</v>
      </c>
      <c r="M6938" t="s">
        <v>6784</v>
      </c>
    </row>
    <row r="6939" spans="1:13">
      <c r="A6939" t="s">
        <v>7939</v>
      </c>
      <c r="B6939" t="s">
        <v>7946</v>
      </c>
      <c r="C6939" t="s">
        <v>111</v>
      </c>
      <c r="D6939">
        <v>1</v>
      </c>
      <c r="E6939">
        <v>0</v>
      </c>
      <c r="F6939">
        <v>2</v>
      </c>
      <c r="H6939" t="s">
        <v>155</v>
      </c>
      <c r="I6939">
        <f t="shared" si="327"/>
        <v>0</v>
      </c>
      <c r="J6939">
        <f t="shared" si="328"/>
        <v>0</v>
      </c>
      <c r="L6939" t="str">
        <f t="shared" si="326"/>
        <v>4350CRANLEY</v>
      </c>
      <c r="M6939" t="s">
        <v>6784</v>
      </c>
    </row>
    <row r="6940" spans="1:13">
      <c r="A6940" t="s">
        <v>7939</v>
      </c>
      <c r="B6940" t="s">
        <v>7947</v>
      </c>
      <c r="C6940" t="s">
        <v>111</v>
      </c>
      <c r="D6940">
        <v>1</v>
      </c>
      <c r="E6940">
        <v>0</v>
      </c>
      <c r="F6940">
        <v>2</v>
      </c>
      <c r="H6940" t="s">
        <v>155</v>
      </c>
      <c r="I6940">
        <f t="shared" si="327"/>
        <v>0</v>
      </c>
      <c r="J6940">
        <f t="shared" si="328"/>
        <v>0</v>
      </c>
      <c r="L6940" t="str">
        <f t="shared" si="326"/>
        <v>4350DARLING HEIGHTS</v>
      </c>
      <c r="M6940" t="s">
        <v>6784</v>
      </c>
    </row>
    <row r="6941" spans="1:13">
      <c r="A6941" t="s">
        <v>7939</v>
      </c>
      <c r="B6941" t="s">
        <v>7948</v>
      </c>
      <c r="C6941" t="s">
        <v>111</v>
      </c>
      <c r="D6941">
        <v>1</v>
      </c>
      <c r="E6941">
        <v>0</v>
      </c>
      <c r="F6941">
        <v>2</v>
      </c>
      <c r="H6941" t="s">
        <v>155</v>
      </c>
      <c r="I6941">
        <f t="shared" si="327"/>
        <v>0</v>
      </c>
      <c r="J6941">
        <f t="shared" si="328"/>
        <v>0</v>
      </c>
      <c r="L6941" t="str">
        <f t="shared" si="326"/>
        <v>4350DRAYTON</v>
      </c>
      <c r="M6941" t="s">
        <v>6784</v>
      </c>
    </row>
    <row r="6942" spans="1:13">
      <c r="A6942" t="s">
        <v>7939</v>
      </c>
      <c r="B6942" t="s">
        <v>7949</v>
      </c>
      <c r="C6942" t="s">
        <v>111</v>
      </c>
      <c r="D6942">
        <v>1</v>
      </c>
      <c r="E6942">
        <v>0</v>
      </c>
      <c r="F6942">
        <v>2</v>
      </c>
      <c r="H6942" t="s">
        <v>155</v>
      </c>
      <c r="I6942">
        <f t="shared" si="327"/>
        <v>0</v>
      </c>
      <c r="J6942">
        <f t="shared" si="328"/>
        <v>0</v>
      </c>
      <c r="L6942" t="str">
        <f t="shared" si="326"/>
        <v>4350DRAYTON NORTH</v>
      </c>
      <c r="M6942" t="s">
        <v>6784</v>
      </c>
    </row>
    <row r="6943" spans="1:13">
      <c r="A6943" t="s">
        <v>7939</v>
      </c>
      <c r="B6943" t="s">
        <v>7950</v>
      </c>
      <c r="C6943" t="s">
        <v>111</v>
      </c>
      <c r="D6943">
        <v>1</v>
      </c>
      <c r="E6943">
        <v>0</v>
      </c>
      <c r="F6943">
        <v>2</v>
      </c>
      <c r="H6943" t="s">
        <v>155</v>
      </c>
      <c r="I6943">
        <f t="shared" si="327"/>
        <v>0</v>
      </c>
      <c r="J6943">
        <f t="shared" si="328"/>
        <v>0</v>
      </c>
      <c r="L6943" t="str">
        <f t="shared" si="326"/>
        <v>4350EAST TOOWOOMBA</v>
      </c>
      <c r="M6943" t="s">
        <v>6784</v>
      </c>
    </row>
    <row r="6944" spans="1:13">
      <c r="A6944" t="s">
        <v>7939</v>
      </c>
      <c r="B6944" t="s">
        <v>7951</v>
      </c>
      <c r="C6944" t="s">
        <v>111</v>
      </c>
      <c r="D6944">
        <v>1</v>
      </c>
      <c r="E6944">
        <v>0</v>
      </c>
      <c r="F6944">
        <v>2</v>
      </c>
      <c r="H6944" t="s">
        <v>155</v>
      </c>
      <c r="I6944">
        <f t="shared" si="327"/>
        <v>0</v>
      </c>
      <c r="J6944">
        <f t="shared" si="328"/>
        <v>0</v>
      </c>
      <c r="L6944" t="str">
        <f t="shared" si="326"/>
        <v>4350FINNIE</v>
      </c>
      <c r="M6944" t="s">
        <v>6784</v>
      </c>
    </row>
    <row r="6945" spans="1:13">
      <c r="A6945" t="s">
        <v>7939</v>
      </c>
      <c r="B6945" t="s">
        <v>7952</v>
      </c>
      <c r="C6945" t="s">
        <v>111</v>
      </c>
      <c r="D6945">
        <v>1</v>
      </c>
      <c r="E6945">
        <v>0</v>
      </c>
      <c r="F6945">
        <v>2</v>
      </c>
      <c r="H6945" t="s">
        <v>155</v>
      </c>
      <c r="I6945">
        <f t="shared" si="327"/>
        <v>0</v>
      </c>
      <c r="J6945">
        <f t="shared" si="328"/>
        <v>0</v>
      </c>
      <c r="L6945" t="str">
        <f t="shared" si="326"/>
        <v>4350GLENVALE</v>
      </c>
      <c r="M6945" t="s">
        <v>6784</v>
      </c>
    </row>
    <row r="6946" spans="1:13">
      <c r="A6946" t="s">
        <v>7939</v>
      </c>
      <c r="B6946" t="s">
        <v>7953</v>
      </c>
      <c r="C6946" t="s">
        <v>111</v>
      </c>
      <c r="D6946">
        <v>2</v>
      </c>
      <c r="E6946">
        <v>0</v>
      </c>
      <c r="F6946">
        <v>2</v>
      </c>
      <c r="H6946" t="s">
        <v>155</v>
      </c>
      <c r="I6946">
        <f t="shared" si="327"/>
        <v>0</v>
      </c>
      <c r="J6946">
        <f t="shared" si="328"/>
        <v>0</v>
      </c>
      <c r="L6946" t="str">
        <f t="shared" si="326"/>
        <v>4350GOWRIE</v>
      </c>
      <c r="M6946" t="s">
        <v>6784</v>
      </c>
    </row>
    <row r="6947" spans="1:13">
      <c r="A6947" t="s">
        <v>7939</v>
      </c>
      <c r="B6947" t="s">
        <v>7954</v>
      </c>
      <c r="C6947" t="s">
        <v>111</v>
      </c>
      <c r="D6947">
        <v>2</v>
      </c>
      <c r="E6947">
        <v>0</v>
      </c>
      <c r="F6947">
        <v>2</v>
      </c>
      <c r="H6947" t="s">
        <v>155</v>
      </c>
      <c r="I6947">
        <f t="shared" si="327"/>
        <v>0</v>
      </c>
      <c r="J6947">
        <f t="shared" si="328"/>
        <v>0</v>
      </c>
      <c r="L6947" t="str">
        <f t="shared" si="326"/>
        <v>4350GOWRIE MOUNTAIN</v>
      </c>
      <c r="M6947" t="s">
        <v>6784</v>
      </c>
    </row>
    <row r="6948" spans="1:13">
      <c r="A6948" t="s">
        <v>7939</v>
      </c>
      <c r="B6948" t="s">
        <v>7955</v>
      </c>
      <c r="C6948" t="s">
        <v>111</v>
      </c>
      <c r="D6948">
        <v>1</v>
      </c>
      <c r="E6948">
        <v>0</v>
      </c>
      <c r="F6948">
        <v>2</v>
      </c>
      <c r="H6948" t="s">
        <v>155</v>
      </c>
      <c r="I6948">
        <f t="shared" si="327"/>
        <v>0</v>
      </c>
      <c r="J6948">
        <f t="shared" si="328"/>
        <v>0</v>
      </c>
      <c r="L6948" t="str">
        <f t="shared" si="326"/>
        <v>4350HARLAXTON</v>
      </c>
      <c r="M6948" t="s">
        <v>6784</v>
      </c>
    </row>
    <row r="6949" spans="1:13">
      <c r="A6949" t="s">
        <v>7939</v>
      </c>
      <c r="B6949" t="s">
        <v>7956</v>
      </c>
      <c r="C6949" t="s">
        <v>111</v>
      </c>
      <c r="D6949">
        <v>1</v>
      </c>
      <c r="E6949">
        <v>0</v>
      </c>
      <c r="F6949">
        <v>2</v>
      </c>
      <c r="H6949" t="s">
        <v>155</v>
      </c>
      <c r="I6949">
        <f t="shared" si="327"/>
        <v>0</v>
      </c>
      <c r="J6949">
        <f t="shared" si="328"/>
        <v>0</v>
      </c>
      <c r="L6949" t="str">
        <f t="shared" si="326"/>
        <v>4350HARRISTOWN</v>
      </c>
      <c r="M6949" t="s">
        <v>6784</v>
      </c>
    </row>
    <row r="6950" spans="1:13">
      <c r="A6950" t="s">
        <v>7939</v>
      </c>
      <c r="B6950" t="s">
        <v>7957</v>
      </c>
      <c r="C6950" t="s">
        <v>111</v>
      </c>
      <c r="D6950">
        <v>1</v>
      </c>
      <c r="E6950">
        <v>0</v>
      </c>
      <c r="F6950">
        <v>2</v>
      </c>
      <c r="H6950" t="s">
        <v>155</v>
      </c>
      <c r="I6950">
        <f t="shared" si="327"/>
        <v>0</v>
      </c>
      <c r="J6950">
        <f t="shared" si="328"/>
        <v>0</v>
      </c>
      <c r="L6950" t="str">
        <f t="shared" si="326"/>
        <v>4350KEARNEYS SPRING</v>
      </c>
      <c r="M6950" t="s">
        <v>6784</v>
      </c>
    </row>
    <row r="6951" spans="1:13">
      <c r="A6951" t="s">
        <v>7939</v>
      </c>
      <c r="B6951" t="s">
        <v>7958</v>
      </c>
      <c r="C6951" t="s">
        <v>111</v>
      </c>
      <c r="D6951">
        <v>1</v>
      </c>
      <c r="E6951">
        <v>0</v>
      </c>
      <c r="F6951">
        <v>2</v>
      </c>
      <c r="H6951" t="s">
        <v>155</v>
      </c>
      <c r="I6951">
        <f t="shared" si="327"/>
        <v>0</v>
      </c>
      <c r="J6951">
        <f t="shared" si="328"/>
        <v>0</v>
      </c>
      <c r="L6951" t="str">
        <f t="shared" si="326"/>
        <v>4350MIDDLE RIDGE</v>
      </c>
      <c r="M6951" t="s">
        <v>6784</v>
      </c>
    </row>
    <row r="6952" spans="1:13">
      <c r="A6952" t="s">
        <v>7939</v>
      </c>
      <c r="B6952" t="s">
        <v>7959</v>
      </c>
      <c r="C6952" t="s">
        <v>111</v>
      </c>
      <c r="D6952">
        <v>1</v>
      </c>
      <c r="E6952">
        <v>0</v>
      </c>
      <c r="F6952">
        <v>2</v>
      </c>
      <c r="H6952" t="s">
        <v>155</v>
      </c>
      <c r="I6952">
        <f t="shared" si="327"/>
        <v>0</v>
      </c>
      <c r="J6952">
        <f t="shared" si="328"/>
        <v>0</v>
      </c>
      <c r="L6952" t="str">
        <f t="shared" si="326"/>
        <v>4350MOUNT KYNOCH</v>
      </c>
      <c r="M6952" t="s">
        <v>6784</v>
      </c>
    </row>
    <row r="6953" spans="1:13">
      <c r="A6953" t="s">
        <v>7939</v>
      </c>
      <c r="B6953" t="s">
        <v>4775</v>
      </c>
      <c r="C6953" t="s">
        <v>111</v>
      </c>
      <c r="D6953">
        <v>1</v>
      </c>
      <c r="E6953">
        <v>0</v>
      </c>
      <c r="F6953">
        <v>2</v>
      </c>
      <c r="H6953" t="s">
        <v>155</v>
      </c>
      <c r="I6953">
        <f t="shared" si="327"/>
        <v>0</v>
      </c>
      <c r="J6953">
        <f t="shared" si="328"/>
        <v>0</v>
      </c>
      <c r="L6953" t="str">
        <f t="shared" si="326"/>
        <v>4350MOUNT LOFTY</v>
      </c>
      <c r="M6953" t="s">
        <v>6784</v>
      </c>
    </row>
    <row r="6954" spans="1:13">
      <c r="A6954" t="s">
        <v>7939</v>
      </c>
      <c r="B6954" t="s">
        <v>7960</v>
      </c>
      <c r="C6954" t="s">
        <v>111</v>
      </c>
      <c r="D6954">
        <v>1</v>
      </c>
      <c r="E6954">
        <v>0</v>
      </c>
      <c r="F6954">
        <v>2</v>
      </c>
      <c r="H6954" t="s">
        <v>155</v>
      </c>
      <c r="I6954">
        <f t="shared" si="327"/>
        <v>0</v>
      </c>
      <c r="J6954">
        <f t="shared" si="328"/>
        <v>0</v>
      </c>
      <c r="L6954" t="str">
        <f t="shared" si="326"/>
        <v>4350MOUNT RASCAL</v>
      </c>
      <c r="M6954" t="s">
        <v>6784</v>
      </c>
    </row>
    <row r="6955" spans="1:13">
      <c r="A6955" t="s">
        <v>7939</v>
      </c>
      <c r="B6955" t="s">
        <v>7961</v>
      </c>
      <c r="C6955" t="s">
        <v>111</v>
      </c>
      <c r="D6955">
        <v>1</v>
      </c>
      <c r="E6955">
        <v>0</v>
      </c>
      <c r="F6955">
        <v>2</v>
      </c>
      <c r="H6955" t="s">
        <v>155</v>
      </c>
      <c r="I6955">
        <f t="shared" si="327"/>
        <v>0</v>
      </c>
      <c r="J6955">
        <f t="shared" si="328"/>
        <v>0</v>
      </c>
      <c r="L6955" t="str">
        <f t="shared" si="326"/>
        <v>4350NEWTOWN</v>
      </c>
      <c r="M6955" t="s">
        <v>6784</v>
      </c>
    </row>
    <row r="6956" spans="1:13">
      <c r="A6956" t="s">
        <v>7939</v>
      </c>
      <c r="B6956" t="s">
        <v>7962</v>
      </c>
      <c r="C6956" t="s">
        <v>111</v>
      </c>
      <c r="D6956">
        <v>1</v>
      </c>
      <c r="E6956">
        <v>0</v>
      </c>
      <c r="F6956">
        <v>2</v>
      </c>
      <c r="H6956" t="s">
        <v>155</v>
      </c>
      <c r="I6956">
        <f t="shared" si="327"/>
        <v>0</v>
      </c>
      <c r="J6956">
        <f t="shared" si="328"/>
        <v>0</v>
      </c>
      <c r="L6956" t="str">
        <f t="shared" si="326"/>
        <v>4350NORTH TOOWOOMBA</v>
      </c>
      <c r="M6956" t="s">
        <v>6784</v>
      </c>
    </row>
    <row r="6957" spans="1:13">
      <c r="A6957" t="s">
        <v>7939</v>
      </c>
      <c r="B6957" t="s">
        <v>1172</v>
      </c>
      <c r="C6957" t="s">
        <v>111</v>
      </c>
      <c r="D6957">
        <v>1</v>
      </c>
      <c r="E6957">
        <v>0</v>
      </c>
      <c r="F6957">
        <v>2</v>
      </c>
      <c r="H6957" t="s">
        <v>155</v>
      </c>
      <c r="I6957">
        <f t="shared" si="327"/>
        <v>0</v>
      </c>
      <c r="J6957">
        <f t="shared" si="328"/>
        <v>0</v>
      </c>
      <c r="L6957" t="str">
        <f t="shared" si="326"/>
        <v>4350NORTHLANDS</v>
      </c>
      <c r="M6957" t="s">
        <v>6784</v>
      </c>
    </row>
    <row r="6958" spans="1:13">
      <c r="A6958" t="s">
        <v>7939</v>
      </c>
      <c r="B6958" t="s">
        <v>7963</v>
      </c>
      <c r="C6958" t="s">
        <v>111</v>
      </c>
      <c r="D6958">
        <v>1</v>
      </c>
      <c r="E6958">
        <v>0</v>
      </c>
      <c r="F6958">
        <v>2</v>
      </c>
      <c r="H6958" t="s">
        <v>155</v>
      </c>
      <c r="I6958">
        <f t="shared" si="327"/>
        <v>0</v>
      </c>
      <c r="J6958">
        <f t="shared" si="328"/>
        <v>0</v>
      </c>
      <c r="L6958" t="str">
        <f t="shared" si="326"/>
        <v>4350PRINCE HENRY HEIGHTS</v>
      </c>
      <c r="M6958" t="s">
        <v>6784</v>
      </c>
    </row>
    <row r="6959" spans="1:13">
      <c r="A6959" t="s">
        <v>7939</v>
      </c>
      <c r="B6959" t="s">
        <v>7964</v>
      </c>
      <c r="C6959" t="s">
        <v>111</v>
      </c>
      <c r="D6959">
        <v>1</v>
      </c>
      <c r="E6959">
        <v>0</v>
      </c>
      <c r="F6959">
        <v>2</v>
      </c>
      <c r="H6959" t="s">
        <v>155</v>
      </c>
      <c r="I6959">
        <f t="shared" si="327"/>
        <v>0</v>
      </c>
      <c r="J6959">
        <f t="shared" si="328"/>
        <v>0</v>
      </c>
      <c r="L6959" t="str">
        <f t="shared" si="326"/>
        <v>4350RANGEVILLE</v>
      </c>
      <c r="M6959" t="s">
        <v>6784</v>
      </c>
    </row>
    <row r="6960" spans="1:13">
      <c r="A6960" t="s">
        <v>7939</v>
      </c>
      <c r="B6960" t="s">
        <v>7965</v>
      </c>
      <c r="C6960" t="s">
        <v>111</v>
      </c>
      <c r="D6960">
        <v>1</v>
      </c>
      <c r="E6960">
        <v>0</v>
      </c>
      <c r="F6960">
        <v>2</v>
      </c>
      <c r="H6960" t="s">
        <v>155</v>
      </c>
      <c r="I6960">
        <f t="shared" si="327"/>
        <v>0</v>
      </c>
      <c r="J6960">
        <f t="shared" si="328"/>
        <v>0</v>
      </c>
      <c r="L6960" t="str">
        <f t="shared" si="326"/>
        <v>4350REDWOOD</v>
      </c>
      <c r="M6960" t="s">
        <v>6784</v>
      </c>
    </row>
    <row r="6961" spans="1:13">
      <c r="A6961" t="s">
        <v>7939</v>
      </c>
      <c r="B6961" t="s">
        <v>7966</v>
      </c>
      <c r="C6961" t="s">
        <v>111</v>
      </c>
      <c r="D6961">
        <v>1</v>
      </c>
      <c r="E6961">
        <v>0</v>
      </c>
      <c r="F6961">
        <v>2</v>
      </c>
      <c r="H6961" t="s">
        <v>155</v>
      </c>
      <c r="I6961">
        <f t="shared" si="327"/>
        <v>0</v>
      </c>
      <c r="J6961">
        <f t="shared" si="328"/>
        <v>0</v>
      </c>
      <c r="L6961" t="str">
        <f t="shared" si="326"/>
        <v>4350ROCKVILLE</v>
      </c>
      <c r="M6961" t="s">
        <v>6784</v>
      </c>
    </row>
    <row r="6962" spans="1:13">
      <c r="A6962" t="s">
        <v>7939</v>
      </c>
      <c r="B6962" t="s">
        <v>7967</v>
      </c>
      <c r="C6962" t="s">
        <v>111</v>
      </c>
      <c r="D6962">
        <v>1</v>
      </c>
      <c r="E6962">
        <v>0</v>
      </c>
      <c r="F6962">
        <v>2</v>
      </c>
      <c r="H6962" t="s">
        <v>155</v>
      </c>
      <c r="I6962">
        <f t="shared" si="327"/>
        <v>0</v>
      </c>
      <c r="J6962">
        <f t="shared" si="328"/>
        <v>0</v>
      </c>
      <c r="L6962" t="str">
        <f t="shared" si="326"/>
        <v>4350SOUTH TOOWOOMBA</v>
      </c>
      <c r="M6962" t="s">
        <v>6784</v>
      </c>
    </row>
    <row r="6963" spans="1:13">
      <c r="A6963" t="s">
        <v>7939</v>
      </c>
      <c r="B6963" t="s">
        <v>7968</v>
      </c>
      <c r="C6963" t="s">
        <v>111</v>
      </c>
      <c r="D6963">
        <v>1</v>
      </c>
      <c r="E6963">
        <v>0</v>
      </c>
      <c r="F6963">
        <v>2</v>
      </c>
      <c r="H6963" t="s">
        <v>155</v>
      </c>
      <c r="I6963">
        <f t="shared" si="327"/>
        <v>0</v>
      </c>
      <c r="J6963">
        <f t="shared" si="328"/>
        <v>0</v>
      </c>
      <c r="L6963" t="str">
        <f t="shared" si="326"/>
        <v>4350SOUTHTOWN</v>
      </c>
      <c r="M6963" t="s">
        <v>6784</v>
      </c>
    </row>
    <row r="6964" spans="1:13">
      <c r="A6964" t="s">
        <v>7939</v>
      </c>
      <c r="B6964" t="s">
        <v>7969</v>
      </c>
      <c r="C6964" t="s">
        <v>111</v>
      </c>
      <c r="D6964">
        <v>1</v>
      </c>
      <c r="E6964">
        <v>0</v>
      </c>
      <c r="F6964">
        <v>2</v>
      </c>
      <c r="H6964" t="s">
        <v>155</v>
      </c>
      <c r="I6964">
        <f t="shared" si="327"/>
        <v>0</v>
      </c>
      <c r="J6964">
        <f t="shared" si="328"/>
        <v>0</v>
      </c>
      <c r="L6964" t="str">
        <f t="shared" si="326"/>
        <v>4350TOOWOOMBA</v>
      </c>
      <c r="M6964" t="s">
        <v>6784</v>
      </c>
    </row>
    <row r="6965" spans="1:13">
      <c r="A6965" t="s">
        <v>7939</v>
      </c>
      <c r="B6965" t="s">
        <v>7970</v>
      </c>
      <c r="C6965" t="s">
        <v>111</v>
      </c>
      <c r="D6965">
        <v>1</v>
      </c>
      <c r="E6965">
        <v>0</v>
      </c>
      <c r="F6965">
        <v>2</v>
      </c>
      <c r="H6965" t="s">
        <v>155</v>
      </c>
      <c r="I6965">
        <f t="shared" si="327"/>
        <v>0</v>
      </c>
      <c r="J6965">
        <f t="shared" si="328"/>
        <v>0</v>
      </c>
      <c r="L6965" t="str">
        <f t="shared" si="326"/>
        <v>4350TOOWOOMBA CITY</v>
      </c>
      <c r="M6965" t="s">
        <v>6784</v>
      </c>
    </row>
    <row r="6966" spans="1:13">
      <c r="A6966" t="s">
        <v>7939</v>
      </c>
      <c r="B6966" t="s">
        <v>7971</v>
      </c>
      <c r="C6966" t="s">
        <v>111</v>
      </c>
      <c r="D6966">
        <v>1</v>
      </c>
      <c r="E6966">
        <v>0</v>
      </c>
      <c r="F6966">
        <v>2</v>
      </c>
      <c r="H6966" t="s">
        <v>155</v>
      </c>
      <c r="I6966">
        <f t="shared" si="327"/>
        <v>0</v>
      </c>
      <c r="J6966">
        <f t="shared" si="328"/>
        <v>0</v>
      </c>
      <c r="L6966" t="str">
        <f t="shared" si="326"/>
        <v>4350TOOWOOMBA EAST</v>
      </c>
      <c r="M6966" t="s">
        <v>6784</v>
      </c>
    </row>
    <row r="6967" spans="1:13">
      <c r="A6967" t="s">
        <v>7939</v>
      </c>
      <c r="B6967" t="s">
        <v>7972</v>
      </c>
      <c r="C6967" t="s">
        <v>111</v>
      </c>
      <c r="D6967">
        <v>1</v>
      </c>
      <c r="E6967">
        <v>0</v>
      </c>
      <c r="F6967">
        <v>2</v>
      </c>
      <c r="H6967" t="s">
        <v>155</v>
      </c>
      <c r="I6967">
        <f t="shared" si="327"/>
        <v>0</v>
      </c>
      <c r="J6967">
        <f t="shared" si="328"/>
        <v>0</v>
      </c>
      <c r="L6967" t="str">
        <f t="shared" si="326"/>
        <v>4350TOOWOOMBA SOUTH</v>
      </c>
      <c r="M6967" t="s">
        <v>6784</v>
      </c>
    </row>
    <row r="6968" spans="1:13">
      <c r="A6968" t="s">
        <v>7939</v>
      </c>
      <c r="B6968" t="s">
        <v>7973</v>
      </c>
      <c r="C6968" t="s">
        <v>111</v>
      </c>
      <c r="D6968">
        <v>1</v>
      </c>
      <c r="E6968">
        <v>0</v>
      </c>
      <c r="F6968">
        <v>2</v>
      </c>
      <c r="H6968" t="s">
        <v>155</v>
      </c>
      <c r="I6968">
        <f t="shared" si="327"/>
        <v>0</v>
      </c>
      <c r="J6968">
        <f t="shared" si="328"/>
        <v>0</v>
      </c>
      <c r="L6968" t="str">
        <f t="shared" si="326"/>
        <v>4350TOOWOOMBA VILLAGE FAIR</v>
      </c>
      <c r="M6968" t="s">
        <v>6784</v>
      </c>
    </row>
    <row r="6969" spans="1:13">
      <c r="A6969" t="s">
        <v>7939</v>
      </c>
      <c r="B6969" t="s">
        <v>7974</v>
      </c>
      <c r="C6969" t="s">
        <v>111</v>
      </c>
      <c r="D6969">
        <v>1</v>
      </c>
      <c r="E6969">
        <v>0</v>
      </c>
      <c r="F6969">
        <v>2</v>
      </c>
      <c r="H6969" t="s">
        <v>155</v>
      </c>
      <c r="I6969">
        <f t="shared" si="327"/>
        <v>0</v>
      </c>
      <c r="J6969">
        <f t="shared" si="328"/>
        <v>0</v>
      </c>
      <c r="L6969" t="str">
        <f t="shared" si="326"/>
        <v>4350TOOWOOMBA WEST</v>
      </c>
      <c r="M6969" t="s">
        <v>6784</v>
      </c>
    </row>
    <row r="6970" spans="1:13">
      <c r="A6970" t="s">
        <v>7939</v>
      </c>
      <c r="B6970" t="s">
        <v>7975</v>
      </c>
      <c r="C6970" t="s">
        <v>111</v>
      </c>
      <c r="D6970">
        <v>1</v>
      </c>
      <c r="E6970">
        <v>0</v>
      </c>
      <c r="F6970">
        <v>2</v>
      </c>
      <c r="H6970" t="s">
        <v>155</v>
      </c>
      <c r="I6970">
        <f t="shared" si="327"/>
        <v>0</v>
      </c>
      <c r="J6970">
        <f t="shared" si="328"/>
        <v>0</v>
      </c>
      <c r="L6970" t="str">
        <f t="shared" si="326"/>
        <v>4350TOP CAMP</v>
      </c>
      <c r="M6970" t="s">
        <v>6784</v>
      </c>
    </row>
    <row r="6971" spans="1:13">
      <c r="A6971" t="s">
        <v>7939</v>
      </c>
      <c r="B6971" t="s">
        <v>7976</v>
      </c>
      <c r="C6971" t="s">
        <v>111</v>
      </c>
      <c r="D6971">
        <v>1</v>
      </c>
      <c r="E6971">
        <v>0</v>
      </c>
      <c r="F6971">
        <v>2</v>
      </c>
      <c r="H6971" t="s">
        <v>155</v>
      </c>
      <c r="I6971">
        <f t="shared" si="327"/>
        <v>0</v>
      </c>
      <c r="J6971">
        <f t="shared" si="328"/>
        <v>0</v>
      </c>
      <c r="L6971" t="str">
        <f t="shared" si="326"/>
        <v>4350TORRINGTON</v>
      </c>
      <c r="M6971" t="s">
        <v>6784</v>
      </c>
    </row>
    <row r="6972" spans="1:13">
      <c r="A6972" t="s">
        <v>7939</v>
      </c>
      <c r="B6972" t="s">
        <v>7977</v>
      </c>
      <c r="C6972" t="s">
        <v>111</v>
      </c>
      <c r="D6972">
        <v>1</v>
      </c>
      <c r="E6972">
        <v>0</v>
      </c>
      <c r="F6972">
        <v>2</v>
      </c>
      <c r="H6972" t="s">
        <v>155</v>
      </c>
      <c r="I6972">
        <f t="shared" si="327"/>
        <v>0</v>
      </c>
      <c r="J6972">
        <f t="shared" si="328"/>
        <v>0</v>
      </c>
      <c r="L6972" t="str">
        <f t="shared" si="326"/>
        <v>4350WELLCAMP</v>
      </c>
      <c r="M6972" t="s">
        <v>6784</v>
      </c>
    </row>
    <row r="6973" spans="1:13">
      <c r="A6973" t="s">
        <v>7939</v>
      </c>
      <c r="B6973" t="s">
        <v>7978</v>
      </c>
      <c r="C6973" t="s">
        <v>111</v>
      </c>
      <c r="D6973">
        <v>2</v>
      </c>
      <c r="E6973">
        <v>0</v>
      </c>
      <c r="F6973">
        <v>2</v>
      </c>
      <c r="H6973" t="s">
        <v>155</v>
      </c>
      <c r="I6973">
        <f t="shared" si="327"/>
        <v>0</v>
      </c>
      <c r="J6973">
        <f t="shared" si="328"/>
        <v>0</v>
      </c>
      <c r="L6973" t="str">
        <f t="shared" si="326"/>
        <v>4350WESTBROOK</v>
      </c>
      <c r="M6973" t="s">
        <v>6784</v>
      </c>
    </row>
    <row r="6974" spans="1:13">
      <c r="A6974" t="s">
        <v>7939</v>
      </c>
      <c r="B6974" t="s">
        <v>7979</v>
      </c>
      <c r="C6974" t="s">
        <v>111</v>
      </c>
      <c r="D6974">
        <v>1</v>
      </c>
      <c r="E6974">
        <v>0</v>
      </c>
      <c r="F6974">
        <v>2</v>
      </c>
      <c r="H6974" t="s">
        <v>155</v>
      </c>
      <c r="I6974">
        <f t="shared" si="327"/>
        <v>0</v>
      </c>
      <c r="J6974">
        <f t="shared" si="328"/>
        <v>0</v>
      </c>
      <c r="L6974" t="str">
        <f t="shared" si="326"/>
        <v>4350WILSONTON</v>
      </c>
      <c r="M6974" t="s">
        <v>6784</v>
      </c>
    </row>
    <row r="6975" spans="1:13">
      <c r="A6975" t="s">
        <v>7939</v>
      </c>
      <c r="B6975" t="s">
        <v>7980</v>
      </c>
      <c r="C6975" t="s">
        <v>111</v>
      </c>
      <c r="D6975">
        <v>1</v>
      </c>
      <c r="E6975">
        <v>0</v>
      </c>
      <c r="F6975">
        <v>2</v>
      </c>
      <c r="H6975" t="s">
        <v>155</v>
      </c>
      <c r="I6975">
        <f t="shared" si="327"/>
        <v>0</v>
      </c>
      <c r="J6975">
        <f t="shared" si="328"/>
        <v>0</v>
      </c>
      <c r="L6975" t="str">
        <f t="shared" si="326"/>
        <v>4350WILSONTON HEIGHTS</v>
      </c>
      <c r="M6975" t="s">
        <v>6784</v>
      </c>
    </row>
    <row r="6976" spans="1:13">
      <c r="A6976" t="s">
        <v>7939</v>
      </c>
      <c r="B6976" t="s">
        <v>7981</v>
      </c>
      <c r="C6976" t="s">
        <v>111</v>
      </c>
      <c r="D6976">
        <v>1</v>
      </c>
      <c r="E6976">
        <v>0</v>
      </c>
      <c r="F6976">
        <v>2</v>
      </c>
      <c r="H6976" t="s">
        <v>155</v>
      </c>
      <c r="I6976">
        <f t="shared" si="327"/>
        <v>0</v>
      </c>
      <c r="J6976">
        <f t="shared" si="328"/>
        <v>0</v>
      </c>
      <c r="L6976" t="str">
        <f t="shared" si="326"/>
        <v>4350WYALLA PLAZA</v>
      </c>
      <c r="M6976" t="s">
        <v>6784</v>
      </c>
    </row>
    <row r="6977" spans="1:13">
      <c r="A6977" t="s">
        <v>7982</v>
      </c>
      <c r="B6977" t="s">
        <v>7983</v>
      </c>
      <c r="C6977" t="s">
        <v>111</v>
      </c>
      <c r="D6977">
        <v>4</v>
      </c>
      <c r="E6977">
        <v>0</v>
      </c>
      <c r="F6977">
        <v>0</v>
      </c>
      <c r="H6977" t="s">
        <v>155</v>
      </c>
      <c r="I6977">
        <f t="shared" si="327"/>
        <v>0</v>
      </c>
      <c r="J6977">
        <f t="shared" si="328"/>
        <v>0</v>
      </c>
      <c r="L6977" t="str">
        <f t="shared" si="326"/>
        <v>4347GRANTHAM</v>
      </c>
      <c r="M6977" t="s">
        <v>7984</v>
      </c>
    </row>
    <row r="6978" spans="1:13">
      <c r="A6978" t="s">
        <v>7982</v>
      </c>
      <c r="B6978" t="s">
        <v>7985</v>
      </c>
      <c r="C6978" t="s">
        <v>111</v>
      </c>
      <c r="D6978">
        <v>4</v>
      </c>
      <c r="E6978">
        <v>0</v>
      </c>
      <c r="F6978">
        <v>0</v>
      </c>
      <c r="H6978" t="s">
        <v>155</v>
      </c>
      <c r="I6978">
        <f t="shared" si="327"/>
        <v>0</v>
      </c>
      <c r="J6978">
        <f t="shared" si="328"/>
        <v>0</v>
      </c>
      <c r="L6978" t="str">
        <f t="shared" ref="L6978:L7041" si="329">CONCATENATE(A6978,B6978)</f>
        <v>4347MA MA CREEK</v>
      </c>
      <c r="M6978" t="s">
        <v>7984</v>
      </c>
    </row>
    <row r="6979" spans="1:13">
      <c r="A6979" t="s">
        <v>7982</v>
      </c>
      <c r="B6979" t="s">
        <v>7986</v>
      </c>
      <c r="C6979" t="s">
        <v>111</v>
      </c>
      <c r="D6979">
        <v>4</v>
      </c>
      <c r="E6979">
        <v>0</v>
      </c>
      <c r="F6979">
        <v>0</v>
      </c>
      <c r="H6979" t="s">
        <v>155</v>
      </c>
      <c r="I6979">
        <f t="shared" si="327"/>
        <v>0</v>
      </c>
      <c r="J6979">
        <f t="shared" si="328"/>
        <v>0</v>
      </c>
      <c r="L6979" t="str">
        <f t="shared" si="329"/>
        <v>4347MOUNT WHITESTONE</v>
      </c>
      <c r="M6979" t="s">
        <v>7984</v>
      </c>
    </row>
    <row r="6980" spans="1:13">
      <c r="A6980" t="s">
        <v>7982</v>
      </c>
      <c r="B6980" t="s">
        <v>7987</v>
      </c>
      <c r="C6980" t="s">
        <v>111</v>
      </c>
      <c r="D6980">
        <v>4</v>
      </c>
      <c r="E6980">
        <v>0</v>
      </c>
      <c r="F6980">
        <v>0</v>
      </c>
      <c r="H6980" t="s">
        <v>155</v>
      </c>
      <c r="I6980">
        <f t="shared" si="327"/>
        <v>0</v>
      </c>
      <c r="J6980">
        <f t="shared" si="328"/>
        <v>0</v>
      </c>
      <c r="L6980" t="str">
        <f t="shared" si="329"/>
        <v>4347VERADILLA</v>
      </c>
      <c r="M6980" t="s">
        <v>7984</v>
      </c>
    </row>
    <row r="6981" spans="1:13">
      <c r="A6981" t="s">
        <v>7982</v>
      </c>
      <c r="B6981" t="s">
        <v>7988</v>
      </c>
      <c r="C6981" t="s">
        <v>111</v>
      </c>
      <c r="D6981">
        <v>4</v>
      </c>
      <c r="E6981">
        <v>0</v>
      </c>
      <c r="F6981">
        <v>0</v>
      </c>
      <c r="H6981" t="s">
        <v>155</v>
      </c>
      <c r="I6981">
        <f t="shared" si="327"/>
        <v>0</v>
      </c>
      <c r="J6981">
        <f t="shared" si="328"/>
        <v>0</v>
      </c>
      <c r="L6981" t="str">
        <f t="shared" si="329"/>
        <v>4347WINWILL</v>
      </c>
      <c r="M6981" t="s">
        <v>7984</v>
      </c>
    </row>
    <row r="6982" spans="1:13">
      <c r="A6982" t="s">
        <v>7989</v>
      </c>
      <c r="B6982" t="s">
        <v>7990</v>
      </c>
      <c r="C6982" t="s">
        <v>111</v>
      </c>
      <c r="D6982">
        <v>4</v>
      </c>
      <c r="E6982">
        <v>0</v>
      </c>
      <c r="F6982">
        <v>0</v>
      </c>
      <c r="H6982" t="s">
        <v>155</v>
      </c>
      <c r="I6982">
        <f t="shared" si="327"/>
        <v>0</v>
      </c>
      <c r="J6982">
        <f t="shared" si="328"/>
        <v>0</v>
      </c>
      <c r="L6982" t="str">
        <f t="shared" si="329"/>
        <v>4346MARBURG</v>
      </c>
      <c r="M6982" t="s">
        <v>7991</v>
      </c>
    </row>
    <row r="6983" spans="1:13">
      <c r="A6983" t="s">
        <v>7992</v>
      </c>
      <c r="B6983" t="s">
        <v>7993</v>
      </c>
      <c r="C6983" t="s">
        <v>111</v>
      </c>
      <c r="D6983">
        <v>4</v>
      </c>
      <c r="E6983">
        <v>0</v>
      </c>
      <c r="F6983">
        <v>0</v>
      </c>
      <c r="H6983" t="s">
        <v>103</v>
      </c>
      <c r="I6983">
        <f t="shared" si="327"/>
        <v>0</v>
      </c>
      <c r="J6983">
        <f t="shared" si="328"/>
        <v>0</v>
      </c>
      <c r="L6983" t="str">
        <f t="shared" si="329"/>
        <v>4345GATTON COLLEGE</v>
      </c>
      <c r="M6983" t="s">
        <v>7984</v>
      </c>
    </row>
    <row r="6984" spans="1:13">
      <c r="A6984" t="s">
        <v>7994</v>
      </c>
      <c r="B6984" t="s">
        <v>7995</v>
      </c>
      <c r="C6984" t="s">
        <v>111</v>
      </c>
      <c r="D6984">
        <v>4</v>
      </c>
      <c r="E6984">
        <v>0</v>
      </c>
      <c r="F6984">
        <v>0</v>
      </c>
      <c r="H6984" t="s">
        <v>155</v>
      </c>
      <c r="I6984">
        <f t="shared" si="327"/>
        <v>0</v>
      </c>
      <c r="J6984">
        <f t="shared" si="328"/>
        <v>0</v>
      </c>
      <c r="L6984" t="str">
        <f t="shared" si="329"/>
        <v>4344CARPENDALE</v>
      </c>
      <c r="M6984" t="s">
        <v>7984</v>
      </c>
    </row>
    <row r="6985" spans="1:13">
      <c r="A6985" t="s">
        <v>7994</v>
      </c>
      <c r="B6985" t="s">
        <v>7996</v>
      </c>
      <c r="C6985" t="s">
        <v>111</v>
      </c>
      <c r="D6985">
        <v>4</v>
      </c>
      <c r="E6985">
        <v>0</v>
      </c>
      <c r="F6985">
        <v>0</v>
      </c>
      <c r="H6985" t="s">
        <v>155</v>
      </c>
      <c r="I6985">
        <f t="shared" ref="I6985:I7048" si="330">IF(ISERROR(VLOOKUP(A6985,SelPostCode,1,FALSE)),0,1)</f>
        <v>0</v>
      </c>
      <c r="J6985">
        <f t="shared" ref="J6985:J7048" si="331">IF(I6985=0,0,IF(ISERROR(VLOOKUP(B6985,SelSuburb,1,FALSE)),0,1))</f>
        <v>0</v>
      </c>
      <c r="L6985" t="str">
        <f t="shared" si="329"/>
        <v>4344EGYPT</v>
      </c>
      <c r="M6985" t="s">
        <v>7984</v>
      </c>
    </row>
    <row r="6986" spans="1:13">
      <c r="A6986" t="s">
        <v>7994</v>
      </c>
      <c r="B6986" t="s">
        <v>7997</v>
      </c>
      <c r="C6986" t="s">
        <v>111</v>
      </c>
      <c r="D6986">
        <v>4</v>
      </c>
      <c r="E6986">
        <v>0</v>
      </c>
      <c r="F6986">
        <v>0</v>
      </c>
      <c r="H6986" t="s">
        <v>155</v>
      </c>
      <c r="I6986">
        <f t="shared" si="330"/>
        <v>0</v>
      </c>
      <c r="J6986">
        <f t="shared" si="331"/>
        <v>0</v>
      </c>
      <c r="L6986" t="str">
        <f t="shared" si="329"/>
        <v>4344FLAGSTONE CREEK</v>
      </c>
      <c r="M6986" t="s">
        <v>7984</v>
      </c>
    </row>
    <row r="6987" spans="1:13">
      <c r="A6987" t="s">
        <v>7994</v>
      </c>
      <c r="B6987" t="s">
        <v>7998</v>
      </c>
      <c r="C6987" t="s">
        <v>111</v>
      </c>
      <c r="D6987">
        <v>4</v>
      </c>
      <c r="E6987">
        <v>0</v>
      </c>
      <c r="F6987">
        <v>0</v>
      </c>
      <c r="H6987" t="s">
        <v>155</v>
      </c>
      <c r="I6987">
        <f t="shared" si="330"/>
        <v>0</v>
      </c>
      <c r="J6987">
        <f t="shared" si="331"/>
        <v>0</v>
      </c>
      <c r="L6987" t="str">
        <f t="shared" si="329"/>
        <v>4344HELIDON</v>
      </c>
      <c r="M6987" t="s">
        <v>7984</v>
      </c>
    </row>
    <row r="6988" spans="1:13">
      <c r="A6988" t="s">
        <v>7994</v>
      </c>
      <c r="B6988" t="s">
        <v>7999</v>
      </c>
      <c r="C6988" t="s">
        <v>111</v>
      </c>
      <c r="D6988">
        <v>4</v>
      </c>
      <c r="E6988">
        <v>0</v>
      </c>
      <c r="F6988">
        <v>0</v>
      </c>
      <c r="H6988" t="s">
        <v>155</v>
      </c>
      <c r="I6988">
        <f t="shared" si="330"/>
        <v>0</v>
      </c>
      <c r="J6988">
        <f t="shared" si="331"/>
        <v>0</v>
      </c>
      <c r="L6988" t="str">
        <f t="shared" si="329"/>
        <v>4344HELIDON SPA</v>
      </c>
      <c r="M6988" t="s">
        <v>7984</v>
      </c>
    </row>
    <row r="6989" spans="1:13">
      <c r="A6989" t="s">
        <v>7994</v>
      </c>
      <c r="B6989" t="s">
        <v>462</v>
      </c>
      <c r="C6989" t="s">
        <v>111</v>
      </c>
      <c r="D6989">
        <v>4</v>
      </c>
      <c r="E6989">
        <v>0</v>
      </c>
      <c r="F6989">
        <v>0</v>
      </c>
      <c r="H6989" t="s">
        <v>155</v>
      </c>
      <c r="I6989">
        <f t="shared" si="330"/>
        <v>0</v>
      </c>
      <c r="J6989">
        <f t="shared" si="331"/>
        <v>0</v>
      </c>
      <c r="L6989" t="str">
        <f t="shared" si="329"/>
        <v>4344LILYDALE</v>
      </c>
      <c r="M6989" t="s">
        <v>7984</v>
      </c>
    </row>
    <row r="6990" spans="1:13">
      <c r="A6990" t="s">
        <v>7994</v>
      </c>
      <c r="B6990" t="s">
        <v>2293</v>
      </c>
      <c r="C6990" t="s">
        <v>111</v>
      </c>
      <c r="D6990">
        <v>4</v>
      </c>
      <c r="E6990">
        <v>0</v>
      </c>
      <c r="F6990">
        <v>0</v>
      </c>
      <c r="H6990" t="s">
        <v>155</v>
      </c>
      <c r="I6990">
        <f t="shared" si="330"/>
        <v>0</v>
      </c>
      <c r="J6990">
        <f t="shared" si="331"/>
        <v>0</v>
      </c>
      <c r="L6990" t="str">
        <f t="shared" si="329"/>
        <v>4344LOCKYER</v>
      </c>
      <c r="M6990" t="s">
        <v>7984</v>
      </c>
    </row>
    <row r="6991" spans="1:13">
      <c r="A6991" t="s">
        <v>7994</v>
      </c>
      <c r="B6991" t="s">
        <v>8000</v>
      </c>
      <c r="C6991" t="s">
        <v>111</v>
      </c>
      <c r="D6991">
        <v>4</v>
      </c>
      <c r="E6991">
        <v>0</v>
      </c>
      <c r="F6991">
        <v>0</v>
      </c>
      <c r="H6991" t="s">
        <v>155</v>
      </c>
      <c r="I6991">
        <f t="shared" si="330"/>
        <v>0</v>
      </c>
      <c r="J6991">
        <f t="shared" si="331"/>
        <v>0</v>
      </c>
      <c r="L6991" t="str">
        <f t="shared" si="329"/>
        <v>4344ROCKMOUNT</v>
      </c>
      <c r="M6991" t="s">
        <v>7984</v>
      </c>
    </row>
    <row r="6992" spans="1:13">
      <c r="A6992" t="s">
        <v>7994</v>
      </c>
      <c r="B6992" t="s">
        <v>8001</v>
      </c>
      <c r="C6992" t="s">
        <v>111</v>
      </c>
      <c r="D6992">
        <v>4</v>
      </c>
      <c r="E6992">
        <v>0</v>
      </c>
      <c r="F6992">
        <v>0</v>
      </c>
      <c r="H6992" t="s">
        <v>155</v>
      </c>
      <c r="I6992">
        <f t="shared" si="330"/>
        <v>0</v>
      </c>
      <c r="J6992">
        <f t="shared" si="331"/>
        <v>0</v>
      </c>
      <c r="L6992" t="str">
        <f t="shared" si="329"/>
        <v>4344SEVENTEEN MILE</v>
      </c>
      <c r="M6992" t="s">
        <v>7984</v>
      </c>
    </row>
    <row r="6993" spans="1:13">
      <c r="A6993" t="s">
        <v>7994</v>
      </c>
      <c r="B6993" t="s">
        <v>8002</v>
      </c>
      <c r="C6993" t="s">
        <v>111</v>
      </c>
      <c r="D6993">
        <v>4</v>
      </c>
      <c r="E6993">
        <v>0</v>
      </c>
      <c r="F6993">
        <v>0</v>
      </c>
      <c r="H6993" t="s">
        <v>155</v>
      </c>
      <c r="I6993">
        <f t="shared" si="330"/>
        <v>0</v>
      </c>
      <c r="J6993">
        <f t="shared" si="331"/>
        <v>0</v>
      </c>
      <c r="L6993" t="str">
        <f t="shared" si="329"/>
        <v>4344SILVER RIDGE</v>
      </c>
      <c r="M6993" t="s">
        <v>7984</v>
      </c>
    </row>
    <row r="6994" spans="1:13">
      <c r="A6994" t="s">
        <v>7994</v>
      </c>
      <c r="B6994" t="s">
        <v>6354</v>
      </c>
      <c r="C6994" t="s">
        <v>111</v>
      </c>
      <c r="D6994">
        <v>4</v>
      </c>
      <c r="E6994">
        <v>0</v>
      </c>
      <c r="F6994">
        <v>0</v>
      </c>
      <c r="H6994" t="s">
        <v>155</v>
      </c>
      <c r="I6994">
        <f t="shared" si="330"/>
        <v>0</v>
      </c>
      <c r="J6994">
        <f t="shared" si="331"/>
        <v>0</v>
      </c>
      <c r="L6994" t="str">
        <f t="shared" si="329"/>
        <v>4344STOCKYARD</v>
      </c>
      <c r="M6994" t="s">
        <v>7984</v>
      </c>
    </row>
    <row r="6995" spans="1:13">
      <c r="A6995" t="s">
        <v>7994</v>
      </c>
      <c r="B6995" t="s">
        <v>8003</v>
      </c>
      <c r="C6995" t="s">
        <v>111</v>
      </c>
      <c r="D6995">
        <v>4</v>
      </c>
      <c r="E6995">
        <v>0</v>
      </c>
      <c r="F6995">
        <v>0</v>
      </c>
      <c r="H6995" t="s">
        <v>155</v>
      </c>
      <c r="I6995">
        <f t="shared" si="330"/>
        <v>0</v>
      </c>
      <c r="J6995">
        <f t="shared" si="331"/>
        <v>0</v>
      </c>
      <c r="L6995" t="str">
        <f t="shared" si="329"/>
        <v>4344UPPER FLAGSTONE</v>
      </c>
      <c r="M6995" t="s">
        <v>7984</v>
      </c>
    </row>
    <row r="6996" spans="1:13">
      <c r="A6996" t="s">
        <v>8004</v>
      </c>
      <c r="B6996" t="s">
        <v>8005</v>
      </c>
      <c r="C6996" t="s">
        <v>111</v>
      </c>
      <c r="D6996">
        <v>4</v>
      </c>
      <c r="E6996">
        <v>0</v>
      </c>
      <c r="F6996">
        <v>0</v>
      </c>
      <c r="H6996" t="s">
        <v>155</v>
      </c>
      <c r="I6996">
        <f t="shared" si="330"/>
        <v>0</v>
      </c>
      <c r="J6996">
        <f t="shared" si="331"/>
        <v>0</v>
      </c>
      <c r="L6996" t="str">
        <f t="shared" si="329"/>
        <v>4343ADARE</v>
      </c>
      <c r="M6996" t="s">
        <v>7991</v>
      </c>
    </row>
    <row r="6997" spans="1:13">
      <c r="A6997" t="s">
        <v>8004</v>
      </c>
      <c r="B6997" t="s">
        <v>8006</v>
      </c>
      <c r="C6997" t="s">
        <v>111</v>
      </c>
      <c r="D6997">
        <v>4</v>
      </c>
      <c r="E6997">
        <v>0</v>
      </c>
      <c r="F6997">
        <v>0</v>
      </c>
      <c r="H6997" t="s">
        <v>155</v>
      </c>
      <c r="I6997">
        <f t="shared" si="330"/>
        <v>0</v>
      </c>
      <c r="J6997">
        <f t="shared" si="331"/>
        <v>0</v>
      </c>
      <c r="L6997" t="str">
        <f t="shared" si="329"/>
        <v>4343BLACK DUCK CREEK</v>
      </c>
      <c r="M6997" t="s">
        <v>7991</v>
      </c>
    </row>
    <row r="6998" spans="1:13">
      <c r="A6998" t="s">
        <v>8004</v>
      </c>
      <c r="B6998" t="s">
        <v>8007</v>
      </c>
      <c r="C6998" t="s">
        <v>111</v>
      </c>
      <c r="D6998">
        <v>4</v>
      </c>
      <c r="E6998">
        <v>0</v>
      </c>
      <c r="F6998">
        <v>0</v>
      </c>
      <c r="H6998" t="s">
        <v>155</v>
      </c>
      <c r="I6998">
        <f t="shared" si="330"/>
        <v>0</v>
      </c>
      <c r="J6998">
        <f t="shared" si="331"/>
        <v>0</v>
      </c>
      <c r="L6998" t="str">
        <f t="shared" si="329"/>
        <v>4343CAFFEY</v>
      </c>
      <c r="M6998" t="s">
        <v>7991</v>
      </c>
    </row>
    <row r="6999" spans="1:13">
      <c r="A6999" t="s">
        <v>8004</v>
      </c>
      <c r="B6999" t="s">
        <v>8008</v>
      </c>
      <c r="C6999" t="s">
        <v>111</v>
      </c>
      <c r="D6999">
        <v>4</v>
      </c>
      <c r="E6999">
        <v>0</v>
      </c>
      <c r="F6999">
        <v>0</v>
      </c>
      <c r="H6999" t="s">
        <v>155</v>
      </c>
      <c r="I6999">
        <f t="shared" si="330"/>
        <v>0</v>
      </c>
      <c r="J6999">
        <f t="shared" si="331"/>
        <v>0</v>
      </c>
      <c r="L6999" t="str">
        <f t="shared" si="329"/>
        <v>4343COLLEGE VIEW</v>
      </c>
      <c r="M6999" t="s">
        <v>7991</v>
      </c>
    </row>
    <row r="7000" spans="1:13">
      <c r="A7000" t="s">
        <v>8004</v>
      </c>
      <c r="B7000" t="s">
        <v>8009</v>
      </c>
      <c r="C7000" t="s">
        <v>111</v>
      </c>
      <c r="D7000">
        <v>4</v>
      </c>
      <c r="E7000">
        <v>0</v>
      </c>
      <c r="F7000">
        <v>0</v>
      </c>
      <c r="H7000" t="s">
        <v>155</v>
      </c>
      <c r="I7000">
        <f t="shared" si="330"/>
        <v>0</v>
      </c>
      <c r="J7000">
        <f t="shared" si="331"/>
        <v>0</v>
      </c>
      <c r="L7000" t="str">
        <f t="shared" si="329"/>
        <v>4343EAST HALDON</v>
      </c>
      <c r="M7000" t="s">
        <v>7991</v>
      </c>
    </row>
    <row r="7001" spans="1:13">
      <c r="A7001" t="s">
        <v>8004</v>
      </c>
      <c r="B7001" t="s">
        <v>8010</v>
      </c>
      <c r="C7001" t="s">
        <v>111</v>
      </c>
      <c r="D7001">
        <v>4</v>
      </c>
      <c r="E7001">
        <v>0</v>
      </c>
      <c r="F7001">
        <v>0</v>
      </c>
      <c r="H7001" t="s">
        <v>155</v>
      </c>
      <c r="I7001">
        <f t="shared" si="330"/>
        <v>0</v>
      </c>
      <c r="J7001">
        <f t="shared" si="331"/>
        <v>0</v>
      </c>
      <c r="L7001" t="str">
        <f t="shared" si="329"/>
        <v>4343FORDSDALE</v>
      </c>
      <c r="M7001" t="s">
        <v>7991</v>
      </c>
    </row>
    <row r="7002" spans="1:13">
      <c r="A7002" t="s">
        <v>8004</v>
      </c>
      <c r="B7002" t="s">
        <v>8011</v>
      </c>
      <c r="C7002" t="s">
        <v>111</v>
      </c>
      <c r="D7002">
        <v>4</v>
      </c>
      <c r="E7002">
        <v>0</v>
      </c>
      <c r="F7002">
        <v>0</v>
      </c>
      <c r="H7002" t="s">
        <v>155</v>
      </c>
      <c r="I7002">
        <f t="shared" si="330"/>
        <v>0</v>
      </c>
      <c r="J7002">
        <f t="shared" si="331"/>
        <v>0</v>
      </c>
      <c r="L7002" t="str">
        <f t="shared" si="329"/>
        <v>4343GATTON</v>
      </c>
      <c r="M7002" t="s">
        <v>7991</v>
      </c>
    </row>
    <row r="7003" spans="1:13">
      <c r="A7003" t="s">
        <v>8004</v>
      </c>
      <c r="B7003" t="s">
        <v>8012</v>
      </c>
      <c r="C7003" t="s">
        <v>111</v>
      </c>
      <c r="D7003">
        <v>4</v>
      </c>
      <c r="E7003">
        <v>0</v>
      </c>
      <c r="F7003">
        <v>0</v>
      </c>
      <c r="H7003" t="s">
        <v>155</v>
      </c>
      <c r="I7003">
        <f t="shared" si="330"/>
        <v>0</v>
      </c>
      <c r="J7003">
        <f t="shared" si="331"/>
        <v>0</v>
      </c>
      <c r="L7003" t="str">
        <f t="shared" si="329"/>
        <v>4343INGOLDSBY</v>
      </c>
      <c r="M7003" t="s">
        <v>7991</v>
      </c>
    </row>
    <row r="7004" spans="1:13">
      <c r="A7004" t="s">
        <v>8004</v>
      </c>
      <c r="B7004" t="s">
        <v>8013</v>
      </c>
      <c r="C7004" t="s">
        <v>111</v>
      </c>
      <c r="D7004">
        <v>4</v>
      </c>
      <c r="E7004">
        <v>0</v>
      </c>
      <c r="F7004">
        <v>0</v>
      </c>
      <c r="H7004" t="s">
        <v>155</v>
      </c>
      <c r="I7004">
        <f t="shared" si="330"/>
        <v>0</v>
      </c>
      <c r="J7004">
        <f t="shared" si="331"/>
        <v>0</v>
      </c>
      <c r="L7004" t="str">
        <f t="shared" si="329"/>
        <v>4343JUNCTION VIEW</v>
      </c>
      <c r="M7004" t="s">
        <v>7991</v>
      </c>
    </row>
    <row r="7005" spans="1:13">
      <c r="A7005" t="s">
        <v>8004</v>
      </c>
      <c r="B7005" t="s">
        <v>8014</v>
      </c>
      <c r="C7005" t="s">
        <v>111</v>
      </c>
      <c r="D7005">
        <v>4</v>
      </c>
      <c r="E7005">
        <v>0</v>
      </c>
      <c r="F7005">
        <v>0</v>
      </c>
      <c r="H7005" t="s">
        <v>155</v>
      </c>
      <c r="I7005">
        <f t="shared" si="330"/>
        <v>0</v>
      </c>
      <c r="J7005">
        <f t="shared" si="331"/>
        <v>0</v>
      </c>
      <c r="L7005" t="str">
        <f t="shared" si="329"/>
        <v>4343LAKE CLARENDON</v>
      </c>
      <c r="M7005" t="s">
        <v>7991</v>
      </c>
    </row>
    <row r="7006" spans="1:13">
      <c r="A7006" t="s">
        <v>8004</v>
      </c>
      <c r="B7006" t="s">
        <v>8015</v>
      </c>
      <c r="C7006" t="s">
        <v>111</v>
      </c>
      <c r="D7006">
        <v>4</v>
      </c>
      <c r="E7006">
        <v>0</v>
      </c>
      <c r="F7006">
        <v>0</v>
      </c>
      <c r="H7006" t="s">
        <v>155</v>
      </c>
      <c r="I7006">
        <f t="shared" si="330"/>
        <v>0</v>
      </c>
      <c r="J7006">
        <f t="shared" si="331"/>
        <v>0</v>
      </c>
      <c r="L7006" t="str">
        <f t="shared" si="329"/>
        <v>4343LAWES</v>
      </c>
      <c r="M7006" t="s">
        <v>7991</v>
      </c>
    </row>
    <row r="7007" spans="1:13">
      <c r="A7007" t="s">
        <v>8004</v>
      </c>
      <c r="B7007" t="s">
        <v>8016</v>
      </c>
      <c r="C7007" t="s">
        <v>111</v>
      </c>
      <c r="D7007">
        <v>4</v>
      </c>
      <c r="E7007">
        <v>0</v>
      </c>
      <c r="F7007">
        <v>0</v>
      </c>
      <c r="H7007" t="s">
        <v>155</v>
      </c>
      <c r="I7007">
        <f t="shared" si="330"/>
        <v>0</v>
      </c>
      <c r="J7007">
        <f t="shared" si="331"/>
        <v>0</v>
      </c>
      <c r="L7007" t="str">
        <f t="shared" si="329"/>
        <v>4343LEFTHAND BRANCH</v>
      </c>
      <c r="M7007" t="s">
        <v>7991</v>
      </c>
    </row>
    <row r="7008" spans="1:13">
      <c r="A7008" t="s">
        <v>8004</v>
      </c>
      <c r="B7008" t="s">
        <v>8017</v>
      </c>
      <c r="C7008" t="s">
        <v>111</v>
      </c>
      <c r="D7008">
        <v>4</v>
      </c>
      <c r="E7008">
        <v>0</v>
      </c>
      <c r="F7008">
        <v>0</v>
      </c>
      <c r="H7008" t="s">
        <v>155</v>
      </c>
      <c r="I7008">
        <f t="shared" si="330"/>
        <v>0</v>
      </c>
      <c r="J7008">
        <f t="shared" si="331"/>
        <v>0</v>
      </c>
      <c r="L7008" t="str">
        <f t="shared" si="329"/>
        <v>4343LOWER TENTHILL</v>
      </c>
      <c r="M7008" t="s">
        <v>7991</v>
      </c>
    </row>
    <row r="7009" spans="1:13">
      <c r="A7009" t="s">
        <v>8004</v>
      </c>
      <c r="B7009" t="s">
        <v>8018</v>
      </c>
      <c r="C7009" t="s">
        <v>111</v>
      </c>
      <c r="D7009">
        <v>4</v>
      </c>
      <c r="E7009">
        <v>0</v>
      </c>
      <c r="F7009">
        <v>0</v>
      </c>
      <c r="H7009" t="s">
        <v>155</v>
      </c>
      <c r="I7009">
        <f t="shared" si="330"/>
        <v>0</v>
      </c>
      <c r="J7009">
        <f t="shared" si="331"/>
        <v>0</v>
      </c>
      <c r="L7009" t="str">
        <f t="shared" si="329"/>
        <v>4343MORTON VALE</v>
      </c>
      <c r="M7009" t="s">
        <v>7991</v>
      </c>
    </row>
    <row r="7010" spans="1:13">
      <c r="A7010" t="s">
        <v>8004</v>
      </c>
      <c r="B7010" t="s">
        <v>8019</v>
      </c>
      <c r="C7010" t="s">
        <v>111</v>
      </c>
      <c r="D7010">
        <v>4</v>
      </c>
      <c r="E7010">
        <v>0</v>
      </c>
      <c r="F7010">
        <v>0</v>
      </c>
      <c r="H7010" t="s">
        <v>155</v>
      </c>
      <c r="I7010">
        <f t="shared" si="330"/>
        <v>0</v>
      </c>
      <c r="J7010">
        <f t="shared" si="331"/>
        <v>0</v>
      </c>
      <c r="L7010" t="str">
        <f t="shared" si="329"/>
        <v>4343MOUNT SYLVIA</v>
      </c>
      <c r="M7010" t="s">
        <v>7991</v>
      </c>
    </row>
    <row r="7011" spans="1:13">
      <c r="A7011" t="s">
        <v>8004</v>
      </c>
      <c r="B7011" t="s">
        <v>8020</v>
      </c>
      <c r="C7011" t="s">
        <v>111</v>
      </c>
      <c r="D7011">
        <v>4</v>
      </c>
      <c r="E7011">
        <v>0</v>
      </c>
      <c r="F7011">
        <v>0</v>
      </c>
      <c r="H7011" t="s">
        <v>155</v>
      </c>
      <c r="I7011">
        <f t="shared" si="330"/>
        <v>0</v>
      </c>
      <c r="J7011">
        <f t="shared" si="331"/>
        <v>0</v>
      </c>
      <c r="L7011" t="str">
        <f t="shared" si="329"/>
        <v>4343PLACID HILLS</v>
      </c>
      <c r="M7011" t="s">
        <v>7991</v>
      </c>
    </row>
    <row r="7012" spans="1:13">
      <c r="A7012" t="s">
        <v>8004</v>
      </c>
      <c r="B7012" t="s">
        <v>8021</v>
      </c>
      <c r="C7012" t="s">
        <v>111</v>
      </c>
      <c r="D7012">
        <v>4</v>
      </c>
      <c r="E7012">
        <v>0</v>
      </c>
      <c r="F7012">
        <v>0</v>
      </c>
      <c r="H7012" t="s">
        <v>155</v>
      </c>
      <c r="I7012">
        <f t="shared" si="330"/>
        <v>0</v>
      </c>
      <c r="J7012">
        <f t="shared" si="331"/>
        <v>0</v>
      </c>
      <c r="L7012" t="str">
        <f t="shared" si="329"/>
        <v>4343RINGWOOD</v>
      </c>
      <c r="M7012" t="s">
        <v>7991</v>
      </c>
    </row>
    <row r="7013" spans="1:13">
      <c r="A7013" t="s">
        <v>8004</v>
      </c>
      <c r="B7013" t="s">
        <v>8022</v>
      </c>
      <c r="C7013" t="s">
        <v>111</v>
      </c>
      <c r="D7013">
        <v>4</v>
      </c>
      <c r="E7013">
        <v>0</v>
      </c>
      <c r="F7013">
        <v>0</v>
      </c>
      <c r="H7013" t="s">
        <v>155</v>
      </c>
      <c r="I7013">
        <f t="shared" si="330"/>
        <v>0</v>
      </c>
      <c r="J7013">
        <f t="shared" si="331"/>
        <v>0</v>
      </c>
      <c r="L7013" t="str">
        <f t="shared" si="329"/>
        <v>4343ROCKSIDE</v>
      </c>
      <c r="M7013" t="s">
        <v>7991</v>
      </c>
    </row>
    <row r="7014" spans="1:13">
      <c r="A7014" t="s">
        <v>8004</v>
      </c>
      <c r="B7014" t="s">
        <v>8023</v>
      </c>
      <c r="C7014" t="s">
        <v>111</v>
      </c>
      <c r="D7014">
        <v>4</v>
      </c>
      <c r="E7014">
        <v>0</v>
      </c>
      <c r="F7014">
        <v>0</v>
      </c>
      <c r="H7014" t="s">
        <v>155</v>
      </c>
      <c r="I7014">
        <f t="shared" si="330"/>
        <v>0</v>
      </c>
      <c r="J7014">
        <f t="shared" si="331"/>
        <v>0</v>
      </c>
      <c r="L7014" t="str">
        <f t="shared" si="329"/>
        <v>4343ROPELEY</v>
      </c>
      <c r="M7014" t="s">
        <v>7991</v>
      </c>
    </row>
    <row r="7015" spans="1:13">
      <c r="A7015" t="s">
        <v>8004</v>
      </c>
      <c r="B7015" t="s">
        <v>7535</v>
      </c>
      <c r="C7015" t="s">
        <v>111</v>
      </c>
      <c r="D7015">
        <v>4</v>
      </c>
      <c r="E7015">
        <v>0</v>
      </c>
      <c r="F7015">
        <v>0</v>
      </c>
      <c r="H7015" t="s">
        <v>155</v>
      </c>
      <c r="I7015">
        <f t="shared" si="330"/>
        <v>0</v>
      </c>
      <c r="J7015">
        <f t="shared" si="331"/>
        <v>0</v>
      </c>
      <c r="L7015" t="str">
        <f t="shared" si="329"/>
        <v>4343SPRING CREEK</v>
      </c>
      <c r="M7015" t="s">
        <v>7991</v>
      </c>
    </row>
    <row r="7016" spans="1:13">
      <c r="A7016" t="s">
        <v>8004</v>
      </c>
      <c r="B7016" t="s">
        <v>8024</v>
      </c>
      <c r="C7016" t="s">
        <v>111</v>
      </c>
      <c r="D7016">
        <v>4</v>
      </c>
      <c r="E7016">
        <v>0</v>
      </c>
      <c r="F7016">
        <v>0</v>
      </c>
      <c r="H7016" t="s">
        <v>155</v>
      </c>
      <c r="I7016">
        <f t="shared" si="330"/>
        <v>0</v>
      </c>
      <c r="J7016">
        <f t="shared" si="331"/>
        <v>0</v>
      </c>
      <c r="L7016" t="str">
        <f t="shared" si="329"/>
        <v>4343UPPER TENTHILL</v>
      </c>
      <c r="M7016" t="s">
        <v>7991</v>
      </c>
    </row>
    <row r="7017" spans="1:13">
      <c r="A7017" t="s">
        <v>8004</v>
      </c>
      <c r="B7017" t="s">
        <v>8025</v>
      </c>
      <c r="C7017" t="s">
        <v>111</v>
      </c>
      <c r="D7017">
        <v>4</v>
      </c>
      <c r="E7017">
        <v>0</v>
      </c>
      <c r="F7017">
        <v>0</v>
      </c>
      <c r="H7017" t="s">
        <v>155</v>
      </c>
      <c r="I7017">
        <f t="shared" si="330"/>
        <v>0</v>
      </c>
      <c r="J7017">
        <f t="shared" si="331"/>
        <v>0</v>
      </c>
      <c r="L7017" t="str">
        <f t="shared" si="329"/>
        <v>4343VINEGAR HILL</v>
      </c>
      <c r="M7017" t="s">
        <v>7991</v>
      </c>
    </row>
    <row r="7018" spans="1:13">
      <c r="A7018" t="s">
        <v>8004</v>
      </c>
      <c r="B7018" t="s">
        <v>8026</v>
      </c>
      <c r="C7018" t="s">
        <v>111</v>
      </c>
      <c r="D7018">
        <v>4</v>
      </c>
      <c r="E7018">
        <v>0</v>
      </c>
      <c r="F7018">
        <v>0</v>
      </c>
      <c r="H7018" t="s">
        <v>155</v>
      </c>
      <c r="I7018">
        <f t="shared" si="330"/>
        <v>0</v>
      </c>
      <c r="J7018">
        <f t="shared" si="331"/>
        <v>0</v>
      </c>
      <c r="L7018" t="str">
        <f t="shared" si="329"/>
        <v>4343WOODBINE</v>
      </c>
      <c r="M7018" t="s">
        <v>7991</v>
      </c>
    </row>
    <row r="7019" spans="1:13">
      <c r="A7019" t="s">
        <v>8004</v>
      </c>
      <c r="B7019" t="s">
        <v>3225</v>
      </c>
      <c r="C7019" t="s">
        <v>111</v>
      </c>
      <c r="D7019">
        <v>4</v>
      </c>
      <c r="E7019">
        <v>0</v>
      </c>
      <c r="F7019">
        <v>0</v>
      </c>
      <c r="H7019" t="s">
        <v>155</v>
      </c>
      <c r="I7019">
        <f t="shared" si="330"/>
        <v>0</v>
      </c>
      <c r="J7019">
        <f t="shared" si="331"/>
        <v>0</v>
      </c>
      <c r="L7019" t="str">
        <f t="shared" si="329"/>
        <v>4343WOODLANDS</v>
      </c>
      <c r="M7019" t="s">
        <v>7991</v>
      </c>
    </row>
    <row r="7020" spans="1:13">
      <c r="A7020" t="s">
        <v>8027</v>
      </c>
      <c r="B7020" t="s">
        <v>8028</v>
      </c>
      <c r="C7020" t="s">
        <v>111</v>
      </c>
      <c r="D7020">
        <v>4</v>
      </c>
      <c r="E7020">
        <v>0</v>
      </c>
      <c r="F7020">
        <v>0</v>
      </c>
      <c r="H7020" t="s">
        <v>155</v>
      </c>
      <c r="I7020">
        <f t="shared" si="330"/>
        <v>0</v>
      </c>
      <c r="J7020">
        <f t="shared" si="331"/>
        <v>0</v>
      </c>
      <c r="L7020" t="str">
        <f t="shared" si="329"/>
        <v>4342CROWLEY VALE</v>
      </c>
      <c r="M7020" t="s">
        <v>7991</v>
      </c>
    </row>
    <row r="7021" spans="1:13">
      <c r="A7021" t="s">
        <v>8027</v>
      </c>
      <c r="B7021" t="s">
        <v>2340</v>
      </c>
      <c r="C7021" t="s">
        <v>111</v>
      </c>
      <c r="D7021">
        <v>4</v>
      </c>
      <c r="E7021">
        <v>0</v>
      </c>
      <c r="F7021">
        <v>0</v>
      </c>
      <c r="H7021" t="s">
        <v>155</v>
      </c>
      <c r="I7021">
        <f t="shared" si="330"/>
        <v>0</v>
      </c>
      <c r="J7021">
        <f t="shared" si="331"/>
        <v>0</v>
      </c>
      <c r="L7021" t="str">
        <f t="shared" si="329"/>
        <v>4342FOREST HILL</v>
      </c>
      <c r="M7021" t="s">
        <v>7991</v>
      </c>
    </row>
    <row r="7022" spans="1:13">
      <c r="A7022" t="s">
        <v>8027</v>
      </c>
      <c r="B7022" t="s">
        <v>8029</v>
      </c>
      <c r="C7022" t="s">
        <v>111</v>
      </c>
      <c r="D7022">
        <v>4</v>
      </c>
      <c r="E7022">
        <v>0</v>
      </c>
      <c r="F7022">
        <v>0</v>
      </c>
      <c r="H7022" t="s">
        <v>155</v>
      </c>
      <c r="I7022">
        <f t="shared" si="330"/>
        <v>0</v>
      </c>
      <c r="J7022">
        <f t="shared" si="331"/>
        <v>0</v>
      </c>
      <c r="L7022" t="str">
        <f t="shared" si="329"/>
        <v>4342GLEN CAIRN</v>
      </c>
      <c r="M7022" t="s">
        <v>7991</v>
      </c>
    </row>
    <row r="7023" spans="1:13">
      <c r="A7023" t="s">
        <v>8027</v>
      </c>
      <c r="B7023" t="s">
        <v>8030</v>
      </c>
      <c r="C7023" t="s">
        <v>111</v>
      </c>
      <c r="D7023">
        <v>4</v>
      </c>
      <c r="E7023">
        <v>0</v>
      </c>
      <c r="F7023">
        <v>0</v>
      </c>
      <c r="H7023" t="s">
        <v>155</v>
      </c>
      <c r="I7023">
        <f t="shared" si="330"/>
        <v>0</v>
      </c>
      <c r="J7023">
        <f t="shared" si="331"/>
        <v>0</v>
      </c>
      <c r="L7023" t="str">
        <f t="shared" si="329"/>
        <v>4342GLENORE GROVE</v>
      </c>
      <c r="M7023" t="s">
        <v>7991</v>
      </c>
    </row>
    <row r="7024" spans="1:13">
      <c r="A7024" t="s">
        <v>8027</v>
      </c>
      <c r="B7024" t="s">
        <v>8031</v>
      </c>
      <c r="C7024" t="s">
        <v>111</v>
      </c>
      <c r="D7024">
        <v>4</v>
      </c>
      <c r="E7024">
        <v>0</v>
      </c>
      <c r="F7024">
        <v>0</v>
      </c>
      <c r="H7024" t="s">
        <v>155</v>
      </c>
      <c r="I7024">
        <f t="shared" si="330"/>
        <v>0</v>
      </c>
      <c r="J7024">
        <f t="shared" si="331"/>
        <v>0</v>
      </c>
      <c r="L7024" t="str">
        <f t="shared" si="329"/>
        <v>4342LOCKROSE</v>
      </c>
      <c r="M7024" t="s">
        <v>7991</v>
      </c>
    </row>
    <row r="7025" spans="1:13">
      <c r="A7025" t="s">
        <v>8027</v>
      </c>
      <c r="B7025" t="s">
        <v>8032</v>
      </c>
      <c r="C7025" t="s">
        <v>111</v>
      </c>
      <c r="D7025">
        <v>4</v>
      </c>
      <c r="E7025">
        <v>0</v>
      </c>
      <c r="F7025">
        <v>0</v>
      </c>
      <c r="H7025" t="s">
        <v>155</v>
      </c>
      <c r="I7025">
        <f t="shared" si="330"/>
        <v>0</v>
      </c>
      <c r="J7025">
        <f t="shared" si="331"/>
        <v>0</v>
      </c>
      <c r="L7025" t="str">
        <f t="shared" si="329"/>
        <v>4342LYNFORD</v>
      </c>
      <c r="M7025" t="s">
        <v>7991</v>
      </c>
    </row>
    <row r="7026" spans="1:13">
      <c r="A7026" t="s">
        <v>8033</v>
      </c>
      <c r="B7026" t="s">
        <v>8034</v>
      </c>
      <c r="C7026" t="s">
        <v>111</v>
      </c>
      <c r="D7026">
        <v>4</v>
      </c>
      <c r="E7026">
        <v>0</v>
      </c>
      <c r="F7026">
        <v>0</v>
      </c>
      <c r="H7026" t="s">
        <v>155</v>
      </c>
      <c r="I7026">
        <f t="shared" si="330"/>
        <v>0</v>
      </c>
      <c r="J7026">
        <f t="shared" si="331"/>
        <v>0</v>
      </c>
      <c r="L7026" t="str">
        <f t="shared" si="329"/>
        <v>4341BLENHEIM</v>
      </c>
      <c r="M7026" t="s">
        <v>7991</v>
      </c>
    </row>
    <row r="7027" spans="1:13">
      <c r="A7027" t="s">
        <v>8033</v>
      </c>
      <c r="B7027" t="s">
        <v>8035</v>
      </c>
      <c r="C7027" t="s">
        <v>111</v>
      </c>
      <c r="D7027">
        <v>4</v>
      </c>
      <c r="E7027">
        <v>0</v>
      </c>
      <c r="F7027">
        <v>0</v>
      </c>
      <c r="H7027" t="s">
        <v>155</v>
      </c>
      <c r="I7027">
        <f t="shared" si="330"/>
        <v>0</v>
      </c>
      <c r="J7027">
        <f t="shared" si="331"/>
        <v>0</v>
      </c>
      <c r="L7027" t="str">
        <f t="shared" si="329"/>
        <v>4341HATTON VALE</v>
      </c>
      <c r="M7027" t="s">
        <v>7991</v>
      </c>
    </row>
    <row r="7028" spans="1:13">
      <c r="A7028" t="s">
        <v>8033</v>
      </c>
      <c r="B7028" t="s">
        <v>8036</v>
      </c>
      <c r="C7028" t="s">
        <v>111</v>
      </c>
      <c r="D7028">
        <v>4</v>
      </c>
      <c r="E7028">
        <v>0</v>
      </c>
      <c r="F7028">
        <v>0</v>
      </c>
      <c r="H7028" t="s">
        <v>155</v>
      </c>
      <c r="I7028">
        <f t="shared" si="330"/>
        <v>0</v>
      </c>
      <c r="J7028">
        <f t="shared" si="331"/>
        <v>0</v>
      </c>
      <c r="L7028" t="str">
        <f t="shared" si="329"/>
        <v>4341KENSINGTON GROVE</v>
      </c>
      <c r="M7028" t="s">
        <v>7991</v>
      </c>
    </row>
    <row r="7029" spans="1:13">
      <c r="A7029" t="s">
        <v>8033</v>
      </c>
      <c r="B7029" t="s">
        <v>8037</v>
      </c>
      <c r="C7029" t="s">
        <v>111</v>
      </c>
      <c r="D7029">
        <v>4</v>
      </c>
      <c r="E7029">
        <v>0</v>
      </c>
      <c r="F7029">
        <v>0</v>
      </c>
      <c r="H7029" t="s">
        <v>155</v>
      </c>
      <c r="I7029">
        <f t="shared" si="330"/>
        <v>0</v>
      </c>
      <c r="J7029">
        <f t="shared" si="331"/>
        <v>0</v>
      </c>
      <c r="L7029" t="str">
        <f t="shared" si="329"/>
        <v>4341KENTVILLE</v>
      </c>
      <c r="M7029" t="s">
        <v>7991</v>
      </c>
    </row>
    <row r="7030" spans="1:13">
      <c r="A7030" t="s">
        <v>8033</v>
      </c>
      <c r="B7030" t="s">
        <v>8038</v>
      </c>
      <c r="C7030" t="s">
        <v>111</v>
      </c>
      <c r="D7030">
        <v>4</v>
      </c>
      <c r="E7030">
        <v>0</v>
      </c>
      <c r="F7030">
        <v>0</v>
      </c>
      <c r="H7030" t="s">
        <v>155</v>
      </c>
      <c r="I7030">
        <f t="shared" si="330"/>
        <v>0</v>
      </c>
      <c r="J7030">
        <f t="shared" si="331"/>
        <v>0</v>
      </c>
      <c r="L7030" t="str">
        <f t="shared" si="329"/>
        <v>4341LAIDLEY</v>
      </c>
      <c r="M7030" t="s">
        <v>7991</v>
      </c>
    </row>
    <row r="7031" spans="1:13">
      <c r="A7031" t="s">
        <v>8033</v>
      </c>
      <c r="B7031" t="s">
        <v>8039</v>
      </c>
      <c r="C7031" t="s">
        <v>111</v>
      </c>
      <c r="D7031">
        <v>4</v>
      </c>
      <c r="E7031">
        <v>0</v>
      </c>
      <c r="F7031">
        <v>0</v>
      </c>
      <c r="H7031" t="s">
        <v>155</v>
      </c>
      <c r="I7031">
        <f t="shared" si="330"/>
        <v>0</v>
      </c>
      <c r="J7031">
        <f t="shared" si="331"/>
        <v>0</v>
      </c>
      <c r="L7031" t="str">
        <f t="shared" si="329"/>
        <v>4341LAIDLEY CREEK WEST</v>
      </c>
      <c r="M7031" t="s">
        <v>7991</v>
      </c>
    </row>
    <row r="7032" spans="1:13">
      <c r="A7032" t="s">
        <v>8033</v>
      </c>
      <c r="B7032" t="s">
        <v>8040</v>
      </c>
      <c r="C7032" t="s">
        <v>111</v>
      </c>
      <c r="D7032">
        <v>4</v>
      </c>
      <c r="E7032">
        <v>0</v>
      </c>
      <c r="F7032">
        <v>0</v>
      </c>
      <c r="H7032" t="s">
        <v>155</v>
      </c>
      <c r="I7032">
        <f t="shared" si="330"/>
        <v>0</v>
      </c>
      <c r="J7032">
        <f t="shared" si="331"/>
        <v>0</v>
      </c>
      <c r="L7032" t="str">
        <f t="shared" si="329"/>
        <v>4341LAIDLEY HEIGHTS</v>
      </c>
      <c r="M7032" t="s">
        <v>7991</v>
      </c>
    </row>
    <row r="7033" spans="1:13">
      <c r="A7033" t="s">
        <v>8033</v>
      </c>
      <c r="B7033" t="s">
        <v>8041</v>
      </c>
      <c r="C7033" t="s">
        <v>111</v>
      </c>
      <c r="D7033">
        <v>4</v>
      </c>
      <c r="E7033">
        <v>0</v>
      </c>
      <c r="F7033">
        <v>0</v>
      </c>
      <c r="H7033" t="s">
        <v>155</v>
      </c>
      <c r="I7033">
        <f t="shared" si="330"/>
        <v>0</v>
      </c>
      <c r="J7033">
        <f t="shared" si="331"/>
        <v>0</v>
      </c>
      <c r="L7033" t="str">
        <f t="shared" si="329"/>
        <v>4341LAIDLEY NORTH</v>
      </c>
      <c r="M7033" t="s">
        <v>7991</v>
      </c>
    </row>
    <row r="7034" spans="1:13">
      <c r="A7034" t="s">
        <v>8033</v>
      </c>
      <c r="B7034" t="s">
        <v>8042</v>
      </c>
      <c r="C7034" t="s">
        <v>111</v>
      </c>
      <c r="D7034">
        <v>4</v>
      </c>
      <c r="E7034">
        <v>0</v>
      </c>
      <c r="F7034">
        <v>0</v>
      </c>
      <c r="H7034" t="s">
        <v>155</v>
      </c>
      <c r="I7034">
        <f t="shared" si="330"/>
        <v>0</v>
      </c>
      <c r="J7034">
        <f t="shared" si="331"/>
        <v>0</v>
      </c>
      <c r="L7034" t="str">
        <f t="shared" si="329"/>
        <v>4341LAIDLEY SOUTH</v>
      </c>
      <c r="M7034" t="s">
        <v>7991</v>
      </c>
    </row>
    <row r="7035" spans="1:13">
      <c r="A7035" t="s">
        <v>8033</v>
      </c>
      <c r="B7035" t="s">
        <v>8043</v>
      </c>
      <c r="C7035" t="s">
        <v>111</v>
      </c>
      <c r="D7035">
        <v>4</v>
      </c>
      <c r="E7035">
        <v>0</v>
      </c>
      <c r="F7035">
        <v>0</v>
      </c>
      <c r="H7035" t="s">
        <v>155</v>
      </c>
      <c r="I7035">
        <f t="shared" si="330"/>
        <v>0</v>
      </c>
      <c r="J7035">
        <f t="shared" si="331"/>
        <v>0</v>
      </c>
      <c r="L7035" t="str">
        <f t="shared" si="329"/>
        <v>4341MOUNT BERRYMAN</v>
      </c>
      <c r="M7035" t="s">
        <v>7991</v>
      </c>
    </row>
    <row r="7036" spans="1:13">
      <c r="A7036" t="s">
        <v>8033</v>
      </c>
      <c r="B7036" t="s">
        <v>8044</v>
      </c>
      <c r="C7036" t="s">
        <v>111</v>
      </c>
      <c r="D7036">
        <v>4</v>
      </c>
      <c r="E7036">
        <v>0</v>
      </c>
      <c r="F7036">
        <v>0</v>
      </c>
      <c r="H7036" t="s">
        <v>155</v>
      </c>
      <c r="I7036">
        <f t="shared" si="330"/>
        <v>0</v>
      </c>
      <c r="J7036">
        <f t="shared" si="331"/>
        <v>0</v>
      </c>
      <c r="L7036" t="str">
        <f t="shared" si="329"/>
        <v>4341MULGOWIE</v>
      </c>
      <c r="M7036" t="s">
        <v>7991</v>
      </c>
    </row>
    <row r="7037" spans="1:13">
      <c r="A7037" t="s">
        <v>8033</v>
      </c>
      <c r="B7037" t="s">
        <v>8045</v>
      </c>
      <c r="C7037" t="s">
        <v>111</v>
      </c>
      <c r="D7037">
        <v>4</v>
      </c>
      <c r="E7037">
        <v>0</v>
      </c>
      <c r="F7037">
        <v>0</v>
      </c>
      <c r="H7037" t="s">
        <v>155</v>
      </c>
      <c r="I7037">
        <f t="shared" si="330"/>
        <v>0</v>
      </c>
      <c r="J7037">
        <f t="shared" si="331"/>
        <v>0</v>
      </c>
      <c r="L7037" t="str">
        <f t="shared" si="329"/>
        <v>4341PLAINLAND</v>
      </c>
      <c r="M7037" t="s">
        <v>7991</v>
      </c>
    </row>
    <row r="7038" spans="1:13">
      <c r="A7038" t="s">
        <v>8033</v>
      </c>
      <c r="B7038" t="s">
        <v>8046</v>
      </c>
      <c r="C7038" t="s">
        <v>111</v>
      </c>
      <c r="D7038">
        <v>4</v>
      </c>
      <c r="E7038">
        <v>0</v>
      </c>
      <c r="F7038">
        <v>0</v>
      </c>
      <c r="H7038" t="s">
        <v>155</v>
      </c>
      <c r="I7038">
        <f t="shared" si="330"/>
        <v>0</v>
      </c>
      <c r="J7038">
        <f t="shared" si="331"/>
        <v>0</v>
      </c>
      <c r="L7038" t="str">
        <f t="shared" si="329"/>
        <v>4341REGENCY DOWNS</v>
      </c>
      <c r="M7038" t="s">
        <v>7991</v>
      </c>
    </row>
    <row r="7039" spans="1:13">
      <c r="A7039" t="s">
        <v>8033</v>
      </c>
      <c r="B7039" t="s">
        <v>8047</v>
      </c>
      <c r="C7039" t="s">
        <v>111</v>
      </c>
      <c r="D7039">
        <v>4</v>
      </c>
      <c r="E7039">
        <v>0</v>
      </c>
      <c r="F7039">
        <v>0</v>
      </c>
      <c r="H7039" t="s">
        <v>155</v>
      </c>
      <c r="I7039">
        <f t="shared" si="330"/>
        <v>0</v>
      </c>
      <c r="J7039">
        <f t="shared" si="331"/>
        <v>0</v>
      </c>
      <c r="L7039" t="str">
        <f t="shared" si="329"/>
        <v>4341SUMMERHOLM</v>
      </c>
      <c r="M7039" t="s">
        <v>7991</v>
      </c>
    </row>
    <row r="7040" spans="1:13">
      <c r="A7040" t="s">
        <v>8033</v>
      </c>
      <c r="B7040" t="s">
        <v>8048</v>
      </c>
      <c r="C7040" t="s">
        <v>111</v>
      </c>
      <c r="D7040">
        <v>4</v>
      </c>
      <c r="E7040">
        <v>0</v>
      </c>
      <c r="F7040">
        <v>0</v>
      </c>
      <c r="H7040" t="s">
        <v>155</v>
      </c>
      <c r="I7040">
        <f t="shared" si="330"/>
        <v>0</v>
      </c>
      <c r="J7040">
        <f t="shared" si="331"/>
        <v>0</v>
      </c>
      <c r="L7040" t="str">
        <f t="shared" si="329"/>
        <v>4341THORNTON</v>
      </c>
      <c r="M7040" t="s">
        <v>7991</v>
      </c>
    </row>
    <row r="7041" spans="1:13">
      <c r="A7041" t="s">
        <v>8033</v>
      </c>
      <c r="B7041" t="s">
        <v>8049</v>
      </c>
      <c r="C7041" t="s">
        <v>111</v>
      </c>
      <c r="D7041">
        <v>4</v>
      </c>
      <c r="E7041">
        <v>0</v>
      </c>
      <c r="F7041">
        <v>0</v>
      </c>
      <c r="H7041" t="s">
        <v>155</v>
      </c>
      <c r="I7041">
        <f t="shared" si="330"/>
        <v>0</v>
      </c>
      <c r="J7041">
        <f t="shared" si="331"/>
        <v>0</v>
      </c>
      <c r="L7041" t="str">
        <f t="shared" si="329"/>
        <v>4341TOWNSON</v>
      </c>
      <c r="M7041" t="s">
        <v>7991</v>
      </c>
    </row>
    <row r="7042" spans="1:13">
      <c r="A7042" t="s">
        <v>8050</v>
      </c>
      <c r="B7042" t="s">
        <v>8051</v>
      </c>
      <c r="C7042" t="s">
        <v>111</v>
      </c>
      <c r="D7042">
        <v>4</v>
      </c>
      <c r="E7042">
        <v>0</v>
      </c>
      <c r="F7042">
        <v>0</v>
      </c>
      <c r="H7042" t="s">
        <v>155</v>
      </c>
      <c r="I7042">
        <f t="shared" si="330"/>
        <v>0</v>
      </c>
      <c r="J7042">
        <f t="shared" si="331"/>
        <v>0</v>
      </c>
      <c r="L7042" t="str">
        <f t="shared" ref="L7042:L7105" si="332">CONCATENATE(A7042,B7042)</f>
        <v>4340ASHWELL</v>
      </c>
      <c r="M7042" t="s">
        <v>7991</v>
      </c>
    </row>
    <row r="7043" spans="1:13">
      <c r="A7043" t="s">
        <v>8050</v>
      </c>
      <c r="B7043" t="s">
        <v>8052</v>
      </c>
      <c r="C7043" t="s">
        <v>111</v>
      </c>
      <c r="D7043">
        <v>4</v>
      </c>
      <c r="E7043">
        <v>0</v>
      </c>
      <c r="F7043">
        <v>0</v>
      </c>
      <c r="H7043" t="s">
        <v>155</v>
      </c>
      <c r="I7043">
        <f t="shared" si="330"/>
        <v>0</v>
      </c>
      <c r="J7043">
        <f t="shared" si="331"/>
        <v>0</v>
      </c>
      <c r="L7043" t="str">
        <f t="shared" si="332"/>
        <v>4340CALVERT</v>
      </c>
      <c r="M7043" t="s">
        <v>7991</v>
      </c>
    </row>
    <row r="7044" spans="1:13">
      <c r="A7044" t="s">
        <v>8050</v>
      </c>
      <c r="B7044" t="s">
        <v>4009</v>
      </c>
      <c r="C7044" t="s">
        <v>111</v>
      </c>
      <c r="D7044">
        <v>4</v>
      </c>
      <c r="E7044">
        <v>0</v>
      </c>
      <c r="F7044">
        <v>0</v>
      </c>
      <c r="H7044" t="s">
        <v>155</v>
      </c>
      <c r="I7044">
        <f t="shared" si="330"/>
        <v>0</v>
      </c>
      <c r="J7044">
        <f t="shared" si="331"/>
        <v>0</v>
      </c>
      <c r="L7044" t="str">
        <f t="shared" si="332"/>
        <v>4340EBENEZER</v>
      </c>
      <c r="M7044" t="s">
        <v>7991</v>
      </c>
    </row>
    <row r="7045" spans="1:13">
      <c r="A7045" t="s">
        <v>8050</v>
      </c>
      <c r="B7045" t="s">
        <v>8053</v>
      </c>
      <c r="C7045" t="s">
        <v>111</v>
      </c>
      <c r="D7045">
        <v>4</v>
      </c>
      <c r="E7045">
        <v>0</v>
      </c>
      <c r="F7045">
        <v>0</v>
      </c>
      <c r="H7045" t="s">
        <v>155</v>
      </c>
      <c r="I7045">
        <f t="shared" si="330"/>
        <v>0</v>
      </c>
      <c r="J7045">
        <f t="shared" si="331"/>
        <v>0</v>
      </c>
      <c r="L7045" t="str">
        <f t="shared" si="332"/>
        <v>4340GRANDCHESTER</v>
      </c>
      <c r="M7045" t="s">
        <v>7991</v>
      </c>
    </row>
    <row r="7046" spans="1:13">
      <c r="A7046" t="s">
        <v>8050</v>
      </c>
      <c r="B7046" t="s">
        <v>8054</v>
      </c>
      <c r="C7046" t="s">
        <v>111</v>
      </c>
      <c r="D7046">
        <v>4</v>
      </c>
      <c r="E7046">
        <v>0</v>
      </c>
      <c r="F7046">
        <v>0</v>
      </c>
      <c r="H7046" t="s">
        <v>155</v>
      </c>
      <c r="I7046">
        <f t="shared" si="330"/>
        <v>0</v>
      </c>
      <c r="J7046">
        <f t="shared" si="331"/>
        <v>0</v>
      </c>
      <c r="L7046" t="str">
        <f t="shared" si="332"/>
        <v>4340JEEBROPILLY</v>
      </c>
      <c r="M7046" t="s">
        <v>7991</v>
      </c>
    </row>
    <row r="7047" spans="1:13">
      <c r="A7047" t="s">
        <v>8050</v>
      </c>
      <c r="B7047" t="s">
        <v>8055</v>
      </c>
      <c r="C7047" t="s">
        <v>111</v>
      </c>
      <c r="D7047">
        <v>4</v>
      </c>
      <c r="E7047">
        <v>0</v>
      </c>
      <c r="F7047">
        <v>0</v>
      </c>
      <c r="H7047" t="s">
        <v>155</v>
      </c>
      <c r="I7047">
        <f t="shared" si="330"/>
        <v>0</v>
      </c>
      <c r="J7047">
        <f t="shared" si="331"/>
        <v>0</v>
      </c>
      <c r="L7047" t="str">
        <f t="shared" si="332"/>
        <v>4340LANEFIELD</v>
      </c>
      <c r="M7047" t="s">
        <v>7991</v>
      </c>
    </row>
    <row r="7048" spans="1:13">
      <c r="A7048" t="s">
        <v>8050</v>
      </c>
      <c r="B7048" t="s">
        <v>8056</v>
      </c>
      <c r="C7048" t="s">
        <v>111</v>
      </c>
      <c r="D7048">
        <v>4</v>
      </c>
      <c r="E7048">
        <v>0</v>
      </c>
      <c r="F7048">
        <v>0</v>
      </c>
      <c r="H7048" t="s">
        <v>155</v>
      </c>
      <c r="I7048">
        <f t="shared" si="330"/>
        <v>0</v>
      </c>
      <c r="J7048">
        <f t="shared" si="331"/>
        <v>0</v>
      </c>
      <c r="L7048" t="str">
        <f t="shared" si="332"/>
        <v>4340LOWER MOUNT WALKER</v>
      </c>
      <c r="M7048" t="s">
        <v>7991</v>
      </c>
    </row>
    <row r="7049" spans="1:13">
      <c r="A7049" t="s">
        <v>8050</v>
      </c>
      <c r="B7049" t="s">
        <v>8057</v>
      </c>
      <c r="C7049" t="s">
        <v>111</v>
      </c>
      <c r="D7049">
        <v>4</v>
      </c>
      <c r="E7049">
        <v>0</v>
      </c>
      <c r="F7049">
        <v>0</v>
      </c>
      <c r="H7049" t="s">
        <v>155</v>
      </c>
      <c r="I7049">
        <f t="shared" ref="I7049:I7112" si="333">IF(ISERROR(VLOOKUP(A7049,SelPostCode,1,FALSE)),0,1)</f>
        <v>0</v>
      </c>
      <c r="J7049">
        <f t="shared" ref="J7049:J7112" si="334">IF(I7049=0,0,IF(ISERROR(VLOOKUP(B7049,SelSuburb,1,FALSE)),0,1))</f>
        <v>0</v>
      </c>
      <c r="L7049" t="str">
        <f t="shared" si="332"/>
        <v>4340MERRYVALE</v>
      </c>
      <c r="M7049" t="s">
        <v>7991</v>
      </c>
    </row>
    <row r="7050" spans="1:13">
      <c r="A7050" t="s">
        <v>8050</v>
      </c>
      <c r="B7050" t="s">
        <v>8058</v>
      </c>
      <c r="C7050" t="s">
        <v>111</v>
      </c>
      <c r="D7050">
        <v>4</v>
      </c>
      <c r="E7050">
        <v>0</v>
      </c>
      <c r="F7050">
        <v>0</v>
      </c>
      <c r="H7050" t="s">
        <v>155</v>
      </c>
      <c r="I7050">
        <f t="shared" si="333"/>
        <v>0</v>
      </c>
      <c r="J7050">
        <f t="shared" si="334"/>
        <v>0</v>
      </c>
      <c r="L7050" t="str">
        <f t="shared" si="332"/>
        <v>4340MOORANG</v>
      </c>
      <c r="M7050" t="s">
        <v>7991</v>
      </c>
    </row>
    <row r="7051" spans="1:13">
      <c r="A7051" t="s">
        <v>8050</v>
      </c>
      <c r="B7051" t="s">
        <v>8059</v>
      </c>
      <c r="C7051" t="s">
        <v>111</v>
      </c>
      <c r="D7051">
        <v>4</v>
      </c>
      <c r="E7051">
        <v>0</v>
      </c>
      <c r="F7051">
        <v>0</v>
      </c>
      <c r="H7051" t="s">
        <v>155</v>
      </c>
      <c r="I7051">
        <f t="shared" si="333"/>
        <v>0</v>
      </c>
      <c r="J7051">
        <f t="shared" si="334"/>
        <v>0</v>
      </c>
      <c r="L7051" t="str">
        <f t="shared" si="332"/>
        <v>4340MOUNT FORBES</v>
      </c>
      <c r="M7051" t="s">
        <v>7991</v>
      </c>
    </row>
    <row r="7052" spans="1:13">
      <c r="A7052" t="s">
        <v>8050</v>
      </c>
      <c r="B7052" t="s">
        <v>8060</v>
      </c>
      <c r="C7052" t="s">
        <v>111</v>
      </c>
      <c r="D7052">
        <v>4</v>
      </c>
      <c r="E7052">
        <v>0</v>
      </c>
      <c r="F7052">
        <v>0</v>
      </c>
      <c r="H7052" t="s">
        <v>155</v>
      </c>
      <c r="I7052">
        <f t="shared" si="333"/>
        <v>0</v>
      </c>
      <c r="J7052">
        <f t="shared" si="334"/>
        <v>0</v>
      </c>
      <c r="L7052" t="str">
        <f t="shared" si="332"/>
        <v>4340MOUNT MORT</v>
      </c>
      <c r="M7052" t="s">
        <v>7991</v>
      </c>
    </row>
    <row r="7053" spans="1:13">
      <c r="A7053" t="s">
        <v>8050</v>
      </c>
      <c r="B7053" t="s">
        <v>2149</v>
      </c>
      <c r="C7053" t="s">
        <v>111</v>
      </c>
      <c r="D7053">
        <v>4</v>
      </c>
      <c r="E7053">
        <v>0</v>
      </c>
      <c r="F7053">
        <v>0</v>
      </c>
      <c r="H7053" t="s">
        <v>155</v>
      </c>
      <c r="I7053">
        <f t="shared" si="333"/>
        <v>0</v>
      </c>
      <c r="J7053">
        <f t="shared" si="334"/>
        <v>0</v>
      </c>
      <c r="L7053" t="str">
        <f t="shared" si="332"/>
        <v>4340MOUNT WALKER</v>
      </c>
      <c r="M7053" t="s">
        <v>7991</v>
      </c>
    </row>
    <row r="7054" spans="1:13">
      <c r="A7054" t="s">
        <v>8050</v>
      </c>
      <c r="B7054" t="s">
        <v>8061</v>
      </c>
      <c r="C7054" t="s">
        <v>111</v>
      </c>
      <c r="D7054">
        <v>4</v>
      </c>
      <c r="E7054">
        <v>0</v>
      </c>
      <c r="F7054">
        <v>0</v>
      </c>
      <c r="H7054" t="s">
        <v>155</v>
      </c>
      <c r="I7054">
        <f t="shared" si="333"/>
        <v>0</v>
      </c>
      <c r="J7054">
        <f t="shared" si="334"/>
        <v>0</v>
      </c>
      <c r="L7054" t="str">
        <f t="shared" si="332"/>
        <v>4340MOUNT WALKER WEST</v>
      </c>
      <c r="M7054" t="s">
        <v>7991</v>
      </c>
    </row>
    <row r="7055" spans="1:13">
      <c r="A7055" t="s">
        <v>8050</v>
      </c>
      <c r="B7055" t="s">
        <v>421</v>
      </c>
      <c r="C7055" t="s">
        <v>111</v>
      </c>
      <c r="D7055">
        <v>4</v>
      </c>
      <c r="E7055">
        <v>0</v>
      </c>
      <c r="F7055">
        <v>0</v>
      </c>
      <c r="H7055" t="s">
        <v>155</v>
      </c>
      <c r="I7055">
        <f t="shared" si="333"/>
        <v>0</v>
      </c>
      <c r="J7055">
        <f t="shared" si="334"/>
        <v>0</v>
      </c>
      <c r="L7055" t="str">
        <f t="shared" si="332"/>
        <v>4340ROSEVALE</v>
      </c>
      <c r="M7055" t="s">
        <v>7991</v>
      </c>
    </row>
    <row r="7056" spans="1:13">
      <c r="A7056" t="s">
        <v>8050</v>
      </c>
      <c r="B7056" t="s">
        <v>8062</v>
      </c>
      <c r="C7056" t="s">
        <v>111</v>
      </c>
      <c r="D7056">
        <v>4</v>
      </c>
      <c r="E7056">
        <v>0</v>
      </c>
      <c r="F7056">
        <v>0</v>
      </c>
      <c r="H7056" t="s">
        <v>155</v>
      </c>
      <c r="I7056">
        <f t="shared" si="333"/>
        <v>0</v>
      </c>
      <c r="J7056">
        <f t="shared" si="334"/>
        <v>0</v>
      </c>
      <c r="L7056" t="str">
        <f t="shared" si="332"/>
        <v>4340TALLEGALLA</v>
      </c>
      <c r="M7056" t="s">
        <v>7991</v>
      </c>
    </row>
    <row r="7057" spans="1:14">
      <c r="A7057" t="s">
        <v>8050</v>
      </c>
      <c r="B7057" t="s">
        <v>7860</v>
      </c>
      <c r="C7057" t="s">
        <v>111</v>
      </c>
      <c r="D7057">
        <v>4</v>
      </c>
      <c r="E7057">
        <v>0</v>
      </c>
      <c r="F7057">
        <v>0</v>
      </c>
      <c r="H7057" t="s">
        <v>155</v>
      </c>
      <c r="I7057">
        <f t="shared" si="333"/>
        <v>0</v>
      </c>
      <c r="J7057">
        <f t="shared" si="334"/>
        <v>0</v>
      </c>
      <c r="L7057" t="str">
        <f t="shared" si="332"/>
        <v>4340THE BLUFF</v>
      </c>
      <c r="M7057" t="s">
        <v>7991</v>
      </c>
    </row>
    <row r="7058" spans="1:14">
      <c r="A7058" t="s">
        <v>8050</v>
      </c>
      <c r="B7058" t="s">
        <v>8063</v>
      </c>
      <c r="C7058" t="s">
        <v>111</v>
      </c>
      <c r="D7058">
        <v>4</v>
      </c>
      <c r="E7058">
        <v>0</v>
      </c>
      <c r="F7058">
        <v>0</v>
      </c>
      <c r="H7058" t="s">
        <v>155</v>
      </c>
      <c r="I7058">
        <f t="shared" si="333"/>
        <v>0</v>
      </c>
      <c r="J7058">
        <f t="shared" si="334"/>
        <v>0</v>
      </c>
      <c r="L7058" t="str">
        <f t="shared" si="332"/>
        <v>4340WOOLSHED</v>
      </c>
      <c r="M7058" t="s">
        <v>7991</v>
      </c>
    </row>
    <row r="7059" spans="1:14">
      <c r="A7059" t="s">
        <v>8050</v>
      </c>
      <c r="B7059" t="s">
        <v>8064</v>
      </c>
      <c r="C7059" t="s">
        <v>111</v>
      </c>
      <c r="D7059">
        <v>1</v>
      </c>
      <c r="E7059">
        <v>0</v>
      </c>
      <c r="F7059">
        <v>2</v>
      </c>
      <c r="H7059" t="s">
        <v>155</v>
      </c>
      <c r="I7059">
        <f t="shared" si="333"/>
        <v>0</v>
      </c>
      <c r="J7059">
        <f t="shared" si="334"/>
        <v>0</v>
      </c>
      <c r="L7059" t="str">
        <f t="shared" si="332"/>
        <v>4340ROSEWOOD</v>
      </c>
      <c r="M7059" t="s">
        <v>7991</v>
      </c>
      <c r="N7059" t="s">
        <v>732</v>
      </c>
    </row>
    <row r="7060" spans="1:14">
      <c r="A7060" t="s">
        <v>8065</v>
      </c>
      <c r="B7060" t="s">
        <v>8066</v>
      </c>
      <c r="C7060" t="s">
        <v>111</v>
      </c>
      <c r="D7060">
        <v>4</v>
      </c>
      <c r="E7060">
        <v>0</v>
      </c>
      <c r="F7060">
        <v>0</v>
      </c>
      <c r="H7060" t="s">
        <v>155</v>
      </c>
      <c r="I7060">
        <f t="shared" si="333"/>
        <v>0</v>
      </c>
      <c r="J7060">
        <f t="shared" si="334"/>
        <v>0</v>
      </c>
      <c r="L7060" t="str">
        <f t="shared" si="332"/>
        <v>4314AVOCA VALE</v>
      </c>
      <c r="M7060" t="e">
        <v>#N/A</v>
      </c>
    </row>
    <row r="7061" spans="1:14">
      <c r="A7061" t="s">
        <v>8065</v>
      </c>
      <c r="B7061" t="s">
        <v>8067</v>
      </c>
      <c r="C7061" t="s">
        <v>111</v>
      </c>
      <c r="D7061">
        <v>4</v>
      </c>
      <c r="E7061">
        <v>0</v>
      </c>
      <c r="F7061">
        <v>0</v>
      </c>
      <c r="H7061" t="s">
        <v>155</v>
      </c>
      <c r="I7061">
        <f t="shared" si="333"/>
        <v>0</v>
      </c>
      <c r="J7061">
        <f t="shared" si="334"/>
        <v>0</v>
      </c>
      <c r="L7061" t="str">
        <f t="shared" si="332"/>
        <v>4314BENARKIN</v>
      </c>
      <c r="M7061" t="e">
        <v>#N/A</v>
      </c>
    </row>
    <row r="7062" spans="1:14">
      <c r="A7062" t="s">
        <v>8065</v>
      </c>
      <c r="B7062" t="s">
        <v>8068</v>
      </c>
      <c r="C7062" t="s">
        <v>111</v>
      </c>
      <c r="D7062">
        <v>4</v>
      </c>
      <c r="E7062">
        <v>0</v>
      </c>
      <c r="F7062">
        <v>0</v>
      </c>
      <c r="H7062" t="s">
        <v>155</v>
      </c>
      <c r="I7062">
        <f t="shared" si="333"/>
        <v>0</v>
      </c>
      <c r="J7062">
        <f t="shared" si="334"/>
        <v>0</v>
      </c>
      <c r="L7062" t="str">
        <f t="shared" si="332"/>
        <v>4314BENARKIN NORTH</v>
      </c>
      <c r="M7062" t="e">
        <v>#N/A</v>
      </c>
    </row>
    <row r="7063" spans="1:14">
      <c r="A7063" t="s">
        <v>8065</v>
      </c>
      <c r="B7063" t="s">
        <v>8069</v>
      </c>
      <c r="C7063" t="s">
        <v>111</v>
      </c>
      <c r="D7063">
        <v>4</v>
      </c>
      <c r="E7063">
        <v>0</v>
      </c>
      <c r="F7063">
        <v>0</v>
      </c>
      <c r="H7063" t="s">
        <v>155</v>
      </c>
      <c r="I7063">
        <f t="shared" si="333"/>
        <v>0</v>
      </c>
      <c r="J7063">
        <f t="shared" si="334"/>
        <v>0</v>
      </c>
      <c r="L7063" t="str">
        <f t="shared" si="332"/>
        <v>4314BLACKBUTT</v>
      </c>
      <c r="M7063" t="e">
        <v>#N/A</v>
      </c>
    </row>
    <row r="7064" spans="1:14">
      <c r="A7064" t="s">
        <v>8065</v>
      </c>
      <c r="B7064" t="s">
        <v>8070</v>
      </c>
      <c r="C7064" t="s">
        <v>111</v>
      </c>
      <c r="D7064">
        <v>4</v>
      </c>
      <c r="E7064">
        <v>0</v>
      </c>
      <c r="F7064">
        <v>0</v>
      </c>
      <c r="H7064" t="s">
        <v>155</v>
      </c>
      <c r="I7064">
        <f t="shared" si="333"/>
        <v>0</v>
      </c>
      <c r="J7064">
        <f t="shared" si="334"/>
        <v>0</v>
      </c>
      <c r="L7064" t="str">
        <f t="shared" si="332"/>
        <v>4314BLACKBUTT NORTH</v>
      </c>
      <c r="M7064" t="e">
        <v>#N/A</v>
      </c>
    </row>
    <row r="7065" spans="1:14">
      <c r="A7065" t="s">
        <v>8065</v>
      </c>
      <c r="B7065" t="s">
        <v>8071</v>
      </c>
      <c r="C7065" t="s">
        <v>111</v>
      </c>
      <c r="D7065">
        <v>4</v>
      </c>
      <c r="E7065">
        <v>0</v>
      </c>
      <c r="F7065">
        <v>0</v>
      </c>
      <c r="H7065" t="s">
        <v>155</v>
      </c>
      <c r="I7065">
        <f t="shared" si="333"/>
        <v>0</v>
      </c>
      <c r="J7065">
        <f t="shared" si="334"/>
        <v>0</v>
      </c>
      <c r="L7065" t="str">
        <f t="shared" si="332"/>
        <v>4314BLACKBUTT SOUTH</v>
      </c>
      <c r="M7065" t="e">
        <v>#N/A</v>
      </c>
    </row>
    <row r="7066" spans="1:14">
      <c r="A7066" t="s">
        <v>8065</v>
      </c>
      <c r="B7066" t="s">
        <v>8072</v>
      </c>
      <c r="C7066" t="s">
        <v>111</v>
      </c>
      <c r="D7066">
        <v>4</v>
      </c>
      <c r="E7066">
        <v>0</v>
      </c>
      <c r="F7066">
        <v>0</v>
      </c>
      <c r="H7066" t="s">
        <v>155</v>
      </c>
      <c r="I7066">
        <f t="shared" si="333"/>
        <v>0</v>
      </c>
      <c r="J7066">
        <f t="shared" si="334"/>
        <v>0</v>
      </c>
      <c r="L7066" t="str">
        <f t="shared" si="332"/>
        <v>4314CHERRY CREEK</v>
      </c>
      <c r="M7066" t="e">
        <v>#N/A</v>
      </c>
    </row>
    <row r="7067" spans="1:14">
      <c r="A7067" t="s">
        <v>8065</v>
      </c>
      <c r="B7067" t="s">
        <v>8073</v>
      </c>
      <c r="C7067" t="s">
        <v>111</v>
      </c>
      <c r="D7067">
        <v>4</v>
      </c>
      <c r="E7067">
        <v>0</v>
      </c>
      <c r="F7067">
        <v>0</v>
      </c>
      <c r="H7067" t="s">
        <v>155</v>
      </c>
      <c r="I7067">
        <f t="shared" si="333"/>
        <v>0</v>
      </c>
      <c r="J7067">
        <f t="shared" si="334"/>
        <v>0</v>
      </c>
      <c r="L7067" t="str">
        <f t="shared" si="332"/>
        <v>4314COLINTON</v>
      </c>
      <c r="M7067" t="e">
        <v>#N/A</v>
      </c>
    </row>
    <row r="7068" spans="1:14">
      <c r="A7068" t="s">
        <v>8065</v>
      </c>
      <c r="B7068" t="s">
        <v>8074</v>
      </c>
      <c r="C7068" t="s">
        <v>111</v>
      </c>
      <c r="D7068">
        <v>4</v>
      </c>
      <c r="E7068">
        <v>0</v>
      </c>
      <c r="F7068">
        <v>0</v>
      </c>
      <c r="H7068" t="s">
        <v>155</v>
      </c>
      <c r="I7068">
        <f t="shared" si="333"/>
        <v>0</v>
      </c>
      <c r="J7068">
        <f t="shared" si="334"/>
        <v>0</v>
      </c>
      <c r="L7068" t="str">
        <f t="shared" si="332"/>
        <v>4314GOOGA CREEK</v>
      </c>
      <c r="M7068" t="e">
        <v>#N/A</v>
      </c>
    </row>
    <row r="7069" spans="1:14">
      <c r="A7069" t="s">
        <v>8065</v>
      </c>
      <c r="B7069" t="s">
        <v>8075</v>
      </c>
      <c r="C7069" t="s">
        <v>111</v>
      </c>
      <c r="D7069">
        <v>4</v>
      </c>
      <c r="E7069">
        <v>0</v>
      </c>
      <c r="F7069">
        <v>0</v>
      </c>
      <c r="H7069" t="s">
        <v>155</v>
      </c>
      <c r="I7069">
        <f t="shared" si="333"/>
        <v>0</v>
      </c>
      <c r="J7069">
        <f t="shared" si="334"/>
        <v>0</v>
      </c>
      <c r="L7069" t="str">
        <f t="shared" si="332"/>
        <v>4314HARLIN</v>
      </c>
      <c r="M7069" t="e">
        <v>#N/A</v>
      </c>
    </row>
    <row r="7070" spans="1:14">
      <c r="A7070" t="s">
        <v>8065</v>
      </c>
      <c r="B7070" t="s">
        <v>8076</v>
      </c>
      <c r="C7070" t="s">
        <v>111</v>
      </c>
      <c r="D7070">
        <v>4</v>
      </c>
      <c r="E7070">
        <v>0</v>
      </c>
      <c r="F7070">
        <v>0</v>
      </c>
      <c r="H7070" t="s">
        <v>155</v>
      </c>
      <c r="I7070">
        <f t="shared" si="333"/>
        <v>0</v>
      </c>
      <c r="J7070">
        <f t="shared" si="334"/>
        <v>0</v>
      </c>
      <c r="L7070" t="str">
        <f t="shared" si="332"/>
        <v>4314LINVILLE</v>
      </c>
      <c r="M7070" t="e">
        <v>#N/A</v>
      </c>
    </row>
    <row r="7071" spans="1:14">
      <c r="A7071" t="s">
        <v>8065</v>
      </c>
      <c r="B7071" t="s">
        <v>8077</v>
      </c>
      <c r="C7071" t="s">
        <v>111</v>
      </c>
      <c r="D7071">
        <v>4</v>
      </c>
      <c r="E7071">
        <v>0</v>
      </c>
      <c r="F7071">
        <v>0</v>
      </c>
      <c r="H7071" t="s">
        <v>155</v>
      </c>
      <c r="I7071">
        <f t="shared" si="333"/>
        <v>0</v>
      </c>
      <c r="J7071">
        <f t="shared" si="334"/>
        <v>0</v>
      </c>
      <c r="L7071" t="str">
        <f t="shared" si="332"/>
        <v>4314MOORE</v>
      </c>
      <c r="M7071" t="e">
        <v>#N/A</v>
      </c>
    </row>
    <row r="7072" spans="1:14">
      <c r="A7072" t="s">
        <v>8065</v>
      </c>
      <c r="B7072" t="s">
        <v>8078</v>
      </c>
      <c r="C7072" t="s">
        <v>111</v>
      </c>
      <c r="D7072">
        <v>4</v>
      </c>
      <c r="E7072">
        <v>0</v>
      </c>
      <c r="F7072">
        <v>0</v>
      </c>
      <c r="H7072" t="s">
        <v>155</v>
      </c>
      <c r="I7072">
        <f t="shared" si="333"/>
        <v>0</v>
      </c>
      <c r="J7072">
        <f t="shared" si="334"/>
        <v>0</v>
      </c>
      <c r="L7072" t="str">
        <f t="shared" si="332"/>
        <v>4314MOUNT BINGA</v>
      </c>
      <c r="M7072" t="e">
        <v>#N/A</v>
      </c>
    </row>
    <row r="7073" spans="1:13">
      <c r="A7073" t="s">
        <v>8065</v>
      </c>
      <c r="B7073" t="s">
        <v>8079</v>
      </c>
      <c r="C7073" t="s">
        <v>111</v>
      </c>
      <c r="D7073">
        <v>4</v>
      </c>
      <c r="E7073">
        <v>0</v>
      </c>
      <c r="F7073">
        <v>0</v>
      </c>
      <c r="H7073" t="s">
        <v>155</v>
      </c>
      <c r="I7073">
        <f t="shared" si="333"/>
        <v>0</v>
      </c>
      <c r="J7073">
        <f t="shared" si="334"/>
        <v>0</v>
      </c>
      <c r="L7073" t="str">
        <f t="shared" si="332"/>
        <v>4314MOUNT STANLEY</v>
      </c>
      <c r="M7073" t="e">
        <v>#N/A</v>
      </c>
    </row>
    <row r="7074" spans="1:13">
      <c r="A7074" t="s">
        <v>8065</v>
      </c>
      <c r="B7074" t="s">
        <v>8080</v>
      </c>
      <c r="C7074" t="s">
        <v>111</v>
      </c>
      <c r="D7074">
        <v>4</v>
      </c>
      <c r="E7074">
        <v>0</v>
      </c>
      <c r="F7074">
        <v>0</v>
      </c>
      <c r="H7074" t="s">
        <v>155</v>
      </c>
      <c r="I7074">
        <f t="shared" si="333"/>
        <v>0</v>
      </c>
      <c r="J7074">
        <f t="shared" si="334"/>
        <v>0</v>
      </c>
      <c r="L7074" t="str">
        <f t="shared" si="332"/>
        <v>4314NUKKU</v>
      </c>
      <c r="M7074" t="e">
        <v>#N/A</v>
      </c>
    </row>
    <row r="7075" spans="1:13">
      <c r="A7075" s="119" t="s">
        <v>8065</v>
      </c>
      <c r="B7075" t="s">
        <v>8081</v>
      </c>
      <c r="C7075" t="s">
        <v>111</v>
      </c>
      <c r="D7075">
        <v>4</v>
      </c>
      <c r="E7075">
        <v>0</v>
      </c>
      <c r="F7075">
        <v>0</v>
      </c>
      <c r="H7075" t="s">
        <v>155</v>
      </c>
      <c r="I7075">
        <f t="shared" si="333"/>
        <v>0</v>
      </c>
      <c r="J7075">
        <f t="shared" si="334"/>
        <v>0</v>
      </c>
      <c r="L7075" t="str">
        <f t="shared" si="332"/>
        <v>4314TAROMEO</v>
      </c>
      <c r="M7075" t="e">
        <v>#N/A</v>
      </c>
    </row>
    <row r="7076" spans="1:13">
      <c r="A7076" s="119" t="s">
        <v>8065</v>
      </c>
      <c r="B7076" t="s">
        <v>8082</v>
      </c>
      <c r="C7076" t="s">
        <v>111</v>
      </c>
      <c r="D7076">
        <v>4</v>
      </c>
      <c r="E7076">
        <v>0</v>
      </c>
      <c r="F7076">
        <v>0</v>
      </c>
      <c r="H7076" t="s">
        <v>155</v>
      </c>
      <c r="I7076">
        <f t="shared" si="333"/>
        <v>0</v>
      </c>
      <c r="J7076">
        <f t="shared" si="334"/>
        <v>0</v>
      </c>
      <c r="L7076" t="str">
        <f t="shared" si="332"/>
        <v>4314TEELAH</v>
      </c>
      <c r="M7076" t="e">
        <v>#N/A</v>
      </c>
    </row>
    <row r="7077" spans="1:13">
      <c r="A7077" t="s">
        <v>8083</v>
      </c>
      <c r="B7077" t="s">
        <v>8084</v>
      </c>
      <c r="C7077" t="s">
        <v>111</v>
      </c>
      <c r="D7077">
        <v>4</v>
      </c>
      <c r="E7077">
        <v>0</v>
      </c>
      <c r="F7077">
        <v>0</v>
      </c>
      <c r="H7077" t="s">
        <v>155</v>
      </c>
      <c r="I7077">
        <f t="shared" si="333"/>
        <v>0</v>
      </c>
      <c r="J7077">
        <f t="shared" si="334"/>
        <v>0</v>
      </c>
      <c r="L7077" t="str">
        <f t="shared" si="332"/>
        <v>4313BIARRA</v>
      </c>
      <c r="M7077" t="s">
        <v>7991</v>
      </c>
    </row>
    <row r="7078" spans="1:13">
      <c r="A7078" t="s">
        <v>8083</v>
      </c>
      <c r="B7078" t="s">
        <v>8085</v>
      </c>
      <c r="C7078" t="s">
        <v>111</v>
      </c>
      <c r="D7078">
        <v>4</v>
      </c>
      <c r="E7078">
        <v>0</v>
      </c>
      <c r="F7078">
        <v>0</v>
      </c>
      <c r="H7078" t="s">
        <v>155</v>
      </c>
      <c r="I7078">
        <f t="shared" si="333"/>
        <v>0</v>
      </c>
      <c r="J7078">
        <f t="shared" si="334"/>
        <v>0</v>
      </c>
      <c r="L7078" t="str">
        <f t="shared" si="332"/>
        <v>4313BRAEMORE</v>
      </c>
      <c r="M7078" t="s">
        <v>7991</v>
      </c>
    </row>
    <row r="7079" spans="1:13">
      <c r="A7079" t="s">
        <v>8083</v>
      </c>
      <c r="B7079" t="s">
        <v>8086</v>
      </c>
      <c r="C7079" t="s">
        <v>111</v>
      </c>
      <c r="D7079">
        <v>4</v>
      </c>
      <c r="E7079">
        <v>0</v>
      </c>
      <c r="F7079">
        <v>0</v>
      </c>
      <c r="H7079" t="s">
        <v>155</v>
      </c>
      <c r="I7079">
        <f t="shared" si="333"/>
        <v>0</v>
      </c>
      <c r="J7079">
        <f t="shared" si="334"/>
        <v>0</v>
      </c>
      <c r="L7079" t="str">
        <f t="shared" si="332"/>
        <v>4313COOEEIMBARDI</v>
      </c>
      <c r="M7079" t="s">
        <v>7991</v>
      </c>
    </row>
    <row r="7080" spans="1:13">
      <c r="A7080" t="s">
        <v>8083</v>
      </c>
      <c r="B7080" t="s">
        <v>8087</v>
      </c>
      <c r="C7080" t="s">
        <v>111</v>
      </c>
      <c r="D7080">
        <v>4</v>
      </c>
      <c r="E7080">
        <v>0</v>
      </c>
      <c r="F7080">
        <v>0</v>
      </c>
      <c r="H7080" t="s">
        <v>155</v>
      </c>
      <c r="I7080">
        <f t="shared" si="333"/>
        <v>0</v>
      </c>
      <c r="J7080">
        <f t="shared" si="334"/>
        <v>0</v>
      </c>
      <c r="L7080" t="str">
        <f t="shared" si="332"/>
        <v>4313CRESSBROOK</v>
      </c>
      <c r="M7080" t="s">
        <v>7991</v>
      </c>
    </row>
    <row r="7081" spans="1:13">
      <c r="A7081" t="s">
        <v>8083</v>
      </c>
      <c r="B7081" t="s">
        <v>5184</v>
      </c>
      <c r="C7081" t="s">
        <v>111</v>
      </c>
      <c r="D7081">
        <v>4</v>
      </c>
      <c r="E7081">
        <v>0</v>
      </c>
      <c r="F7081">
        <v>0</v>
      </c>
      <c r="H7081" t="s">
        <v>155</v>
      </c>
      <c r="I7081">
        <f t="shared" si="333"/>
        <v>0</v>
      </c>
      <c r="J7081">
        <f t="shared" si="334"/>
        <v>0</v>
      </c>
      <c r="L7081" t="str">
        <f t="shared" si="332"/>
        <v>4313FULHAM</v>
      </c>
      <c r="M7081" t="s">
        <v>7991</v>
      </c>
    </row>
    <row r="7082" spans="1:13">
      <c r="A7082" t="s">
        <v>8083</v>
      </c>
      <c r="B7082" t="s">
        <v>8088</v>
      </c>
      <c r="C7082" t="s">
        <v>111</v>
      </c>
      <c r="D7082">
        <v>4</v>
      </c>
      <c r="E7082">
        <v>0</v>
      </c>
      <c r="F7082">
        <v>0</v>
      </c>
      <c r="H7082" t="s">
        <v>155</v>
      </c>
      <c r="I7082">
        <f t="shared" si="333"/>
        <v>0</v>
      </c>
      <c r="J7082">
        <f t="shared" si="334"/>
        <v>0</v>
      </c>
      <c r="L7082" t="str">
        <f t="shared" si="332"/>
        <v>4313GREGORS CREEK</v>
      </c>
      <c r="M7082" t="s">
        <v>7991</v>
      </c>
    </row>
    <row r="7083" spans="1:13">
      <c r="A7083" t="s">
        <v>8083</v>
      </c>
      <c r="B7083" t="s">
        <v>8089</v>
      </c>
      <c r="C7083" t="s">
        <v>111</v>
      </c>
      <c r="D7083">
        <v>4</v>
      </c>
      <c r="E7083">
        <v>0</v>
      </c>
      <c r="F7083">
        <v>0</v>
      </c>
      <c r="H7083" t="s">
        <v>155</v>
      </c>
      <c r="I7083">
        <f t="shared" si="333"/>
        <v>0</v>
      </c>
      <c r="J7083">
        <f t="shared" si="334"/>
        <v>0</v>
      </c>
      <c r="L7083" t="str">
        <f t="shared" si="332"/>
        <v>4313IVORY CREEK</v>
      </c>
      <c r="M7083" t="s">
        <v>7991</v>
      </c>
    </row>
    <row r="7084" spans="1:13">
      <c r="A7084" t="s">
        <v>8083</v>
      </c>
      <c r="B7084" t="s">
        <v>8090</v>
      </c>
      <c r="C7084" t="s">
        <v>111</v>
      </c>
      <c r="D7084">
        <v>4</v>
      </c>
      <c r="E7084">
        <v>0</v>
      </c>
      <c r="F7084">
        <v>0</v>
      </c>
      <c r="H7084" t="s">
        <v>155</v>
      </c>
      <c r="I7084">
        <f t="shared" si="333"/>
        <v>0</v>
      </c>
      <c r="J7084">
        <f t="shared" si="334"/>
        <v>0</v>
      </c>
      <c r="L7084" t="str">
        <f t="shared" si="332"/>
        <v>4313LOWER CRESSBROOK</v>
      </c>
      <c r="M7084" t="s">
        <v>7991</v>
      </c>
    </row>
    <row r="7085" spans="1:13">
      <c r="A7085" t="s">
        <v>8083</v>
      </c>
      <c r="B7085" t="s">
        <v>8091</v>
      </c>
      <c r="C7085" t="s">
        <v>111</v>
      </c>
      <c r="D7085">
        <v>4</v>
      </c>
      <c r="E7085">
        <v>0</v>
      </c>
      <c r="F7085">
        <v>0</v>
      </c>
      <c r="H7085" t="s">
        <v>155</v>
      </c>
      <c r="I7085">
        <f t="shared" si="333"/>
        <v>0</v>
      </c>
      <c r="J7085">
        <f t="shared" si="334"/>
        <v>0</v>
      </c>
      <c r="L7085" t="str">
        <f t="shared" si="332"/>
        <v>4313MOUNT BEPPO</v>
      </c>
      <c r="M7085" t="s">
        <v>7991</v>
      </c>
    </row>
    <row r="7086" spans="1:13">
      <c r="A7086" t="s">
        <v>8083</v>
      </c>
      <c r="B7086" t="s">
        <v>8092</v>
      </c>
      <c r="C7086" t="s">
        <v>111</v>
      </c>
      <c r="D7086">
        <v>4</v>
      </c>
      <c r="E7086">
        <v>0</v>
      </c>
      <c r="F7086">
        <v>0</v>
      </c>
      <c r="H7086" t="s">
        <v>155</v>
      </c>
      <c r="I7086">
        <f t="shared" si="333"/>
        <v>0</v>
      </c>
      <c r="J7086">
        <f t="shared" si="334"/>
        <v>0</v>
      </c>
      <c r="L7086" t="str">
        <f t="shared" si="332"/>
        <v>4313OTTABA</v>
      </c>
      <c r="M7086" t="s">
        <v>7991</v>
      </c>
    </row>
    <row r="7087" spans="1:13">
      <c r="A7087" t="s">
        <v>8083</v>
      </c>
      <c r="B7087" t="s">
        <v>8093</v>
      </c>
      <c r="C7087" t="s">
        <v>111</v>
      </c>
      <c r="D7087">
        <v>4</v>
      </c>
      <c r="E7087">
        <v>0</v>
      </c>
      <c r="F7087">
        <v>0</v>
      </c>
      <c r="H7087" t="s">
        <v>155</v>
      </c>
      <c r="I7087">
        <f t="shared" si="333"/>
        <v>0</v>
      </c>
      <c r="J7087">
        <f t="shared" si="334"/>
        <v>0</v>
      </c>
      <c r="L7087" t="str">
        <f t="shared" si="332"/>
        <v>4313SCRUB CREEK</v>
      </c>
      <c r="M7087" t="s">
        <v>7991</v>
      </c>
    </row>
    <row r="7088" spans="1:13">
      <c r="A7088" t="s">
        <v>8083</v>
      </c>
      <c r="B7088" t="s">
        <v>8094</v>
      </c>
      <c r="C7088" t="s">
        <v>111</v>
      </c>
      <c r="D7088">
        <v>4</v>
      </c>
      <c r="E7088">
        <v>0</v>
      </c>
      <c r="F7088">
        <v>0</v>
      </c>
      <c r="H7088" t="s">
        <v>155</v>
      </c>
      <c r="I7088">
        <f t="shared" si="333"/>
        <v>0</v>
      </c>
      <c r="J7088">
        <f t="shared" si="334"/>
        <v>0</v>
      </c>
      <c r="L7088" t="str">
        <f t="shared" si="332"/>
        <v>4313TOOGOOLAWAH</v>
      </c>
      <c r="M7088" t="s">
        <v>7991</v>
      </c>
    </row>
    <row r="7089" spans="1:13">
      <c r="A7089" t="s">
        <v>8083</v>
      </c>
      <c r="B7089" t="s">
        <v>8095</v>
      </c>
      <c r="C7089" t="s">
        <v>111</v>
      </c>
      <c r="D7089">
        <v>4</v>
      </c>
      <c r="E7089">
        <v>0</v>
      </c>
      <c r="F7089">
        <v>0</v>
      </c>
      <c r="H7089" t="s">
        <v>155</v>
      </c>
      <c r="I7089">
        <f t="shared" si="333"/>
        <v>0</v>
      </c>
      <c r="J7089">
        <f t="shared" si="334"/>
        <v>0</v>
      </c>
      <c r="L7089" t="str">
        <f t="shared" si="332"/>
        <v>4313YIMBUN</v>
      </c>
      <c r="M7089" t="s">
        <v>7991</v>
      </c>
    </row>
    <row r="7090" spans="1:13">
      <c r="A7090" t="s">
        <v>8096</v>
      </c>
      <c r="B7090" t="s">
        <v>8097</v>
      </c>
      <c r="C7090" t="s">
        <v>111</v>
      </c>
      <c r="D7090">
        <v>4</v>
      </c>
      <c r="E7090">
        <v>0</v>
      </c>
      <c r="F7090">
        <v>0</v>
      </c>
      <c r="H7090" t="s">
        <v>103</v>
      </c>
      <c r="I7090">
        <f t="shared" si="333"/>
        <v>0</v>
      </c>
      <c r="J7090">
        <f t="shared" si="334"/>
        <v>0</v>
      </c>
      <c r="L7090" t="str">
        <f t="shared" si="332"/>
        <v>4312BRYDEN</v>
      </c>
      <c r="M7090" t="s">
        <v>7991</v>
      </c>
    </row>
    <row r="7091" spans="1:13">
      <c r="A7091" t="s">
        <v>8096</v>
      </c>
      <c r="B7091" t="s">
        <v>8098</v>
      </c>
      <c r="C7091" t="s">
        <v>111</v>
      </c>
      <c r="D7091">
        <v>4</v>
      </c>
      <c r="E7091">
        <v>0</v>
      </c>
      <c r="F7091">
        <v>0</v>
      </c>
      <c r="H7091" t="s">
        <v>103</v>
      </c>
      <c r="I7091">
        <f t="shared" si="333"/>
        <v>0</v>
      </c>
      <c r="J7091">
        <f t="shared" si="334"/>
        <v>0</v>
      </c>
      <c r="L7091" t="str">
        <f t="shared" si="332"/>
        <v>4312CABOONBAH</v>
      </c>
      <c r="M7091" t="s">
        <v>7991</v>
      </c>
    </row>
    <row r="7092" spans="1:13">
      <c r="A7092" t="s">
        <v>8096</v>
      </c>
      <c r="B7092" t="s">
        <v>8099</v>
      </c>
      <c r="C7092" t="s">
        <v>111</v>
      </c>
      <c r="D7092">
        <v>4</v>
      </c>
      <c r="E7092">
        <v>0</v>
      </c>
      <c r="F7092">
        <v>0</v>
      </c>
      <c r="H7092" t="s">
        <v>103</v>
      </c>
      <c r="I7092">
        <f t="shared" si="333"/>
        <v>0</v>
      </c>
      <c r="J7092">
        <f t="shared" si="334"/>
        <v>0</v>
      </c>
      <c r="L7092" t="str">
        <f t="shared" si="332"/>
        <v>4312COAL CREEK</v>
      </c>
      <c r="M7092" t="s">
        <v>7991</v>
      </c>
    </row>
    <row r="7093" spans="1:13">
      <c r="A7093" t="s">
        <v>8096</v>
      </c>
      <c r="B7093" t="s">
        <v>8100</v>
      </c>
      <c r="C7093" t="s">
        <v>111</v>
      </c>
      <c r="D7093">
        <v>4</v>
      </c>
      <c r="E7093">
        <v>0</v>
      </c>
      <c r="F7093">
        <v>0</v>
      </c>
      <c r="H7093" t="s">
        <v>103</v>
      </c>
      <c r="I7093">
        <f t="shared" si="333"/>
        <v>0</v>
      </c>
      <c r="J7093">
        <f t="shared" si="334"/>
        <v>0</v>
      </c>
      <c r="L7093" t="str">
        <f t="shared" si="332"/>
        <v>4312CROSSDALE</v>
      </c>
      <c r="M7093" t="s">
        <v>7991</v>
      </c>
    </row>
    <row r="7094" spans="1:13">
      <c r="A7094" t="s">
        <v>8096</v>
      </c>
      <c r="B7094" t="s">
        <v>8101</v>
      </c>
      <c r="C7094" t="s">
        <v>111</v>
      </c>
      <c r="D7094">
        <v>4</v>
      </c>
      <c r="E7094">
        <v>0</v>
      </c>
      <c r="F7094">
        <v>0</v>
      </c>
      <c r="H7094" t="s">
        <v>103</v>
      </c>
      <c r="I7094">
        <f t="shared" si="333"/>
        <v>0</v>
      </c>
      <c r="J7094">
        <f t="shared" si="334"/>
        <v>0</v>
      </c>
      <c r="L7094" t="str">
        <f t="shared" si="332"/>
        <v>4312ESK</v>
      </c>
      <c r="M7094" t="s">
        <v>7991</v>
      </c>
    </row>
    <row r="7095" spans="1:13">
      <c r="A7095" t="s">
        <v>8096</v>
      </c>
      <c r="B7095" t="s">
        <v>8102</v>
      </c>
      <c r="C7095" t="s">
        <v>111</v>
      </c>
      <c r="D7095">
        <v>4</v>
      </c>
      <c r="E7095">
        <v>0</v>
      </c>
      <c r="F7095">
        <v>0</v>
      </c>
      <c r="H7095" t="s">
        <v>103</v>
      </c>
      <c r="I7095">
        <f t="shared" si="333"/>
        <v>0</v>
      </c>
      <c r="J7095">
        <f t="shared" si="334"/>
        <v>0</v>
      </c>
      <c r="L7095" t="str">
        <f t="shared" si="332"/>
        <v>4312ESKDALE</v>
      </c>
      <c r="M7095" t="s">
        <v>7991</v>
      </c>
    </row>
    <row r="7096" spans="1:13">
      <c r="A7096" t="s">
        <v>8096</v>
      </c>
      <c r="B7096" t="s">
        <v>8103</v>
      </c>
      <c r="C7096" t="s">
        <v>111</v>
      </c>
      <c r="D7096">
        <v>4</v>
      </c>
      <c r="E7096">
        <v>0</v>
      </c>
      <c r="F7096">
        <v>0</v>
      </c>
      <c r="H7096" t="s">
        <v>103</v>
      </c>
      <c r="I7096">
        <f t="shared" si="333"/>
        <v>0</v>
      </c>
      <c r="J7096">
        <f t="shared" si="334"/>
        <v>0</v>
      </c>
      <c r="L7096" t="str">
        <f t="shared" si="332"/>
        <v>4312GLEN ESK</v>
      </c>
      <c r="M7096" t="s">
        <v>7991</v>
      </c>
    </row>
    <row r="7097" spans="1:13">
      <c r="A7097" t="s">
        <v>8096</v>
      </c>
      <c r="B7097" t="s">
        <v>8104</v>
      </c>
      <c r="C7097" t="s">
        <v>111</v>
      </c>
      <c r="D7097">
        <v>4</v>
      </c>
      <c r="E7097">
        <v>0</v>
      </c>
      <c r="F7097">
        <v>0</v>
      </c>
      <c r="H7097" t="s">
        <v>103</v>
      </c>
      <c r="I7097">
        <f t="shared" si="333"/>
        <v>0</v>
      </c>
      <c r="J7097">
        <f t="shared" si="334"/>
        <v>0</v>
      </c>
      <c r="L7097" t="str">
        <f t="shared" si="332"/>
        <v>4312MOOMBRA</v>
      </c>
      <c r="M7097" t="s">
        <v>7991</v>
      </c>
    </row>
    <row r="7098" spans="1:13">
      <c r="A7098" t="s">
        <v>8096</v>
      </c>
      <c r="B7098" t="s">
        <v>8105</v>
      </c>
      <c r="C7098" t="s">
        <v>111</v>
      </c>
      <c r="D7098">
        <v>4</v>
      </c>
      <c r="E7098">
        <v>0</v>
      </c>
      <c r="F7098">
        <v>0</v>
      </c>
      <c r="H7098" t="s">
        <v>103</v>
      </c>
      <c r="I7098">
        <f t="shared" si="333"/>
        <v>0</v>
      </c>
      <c r="J7098">
        <f t="shared" si="334"/>
        <v>0</v>
      </c>
      <c r="L7098" t="str">
        <f t="shared" si="332"/>
        <v>4312MOUNT BYRON</v>
      </c>
      <c r="M7098" t="s">
        <v>7991</v>
      </c>
    </row>
    <row r="7099" spans="1:13">
      <c r="A7099" t="s">
        <v>8096</v>
      </c>
      <c r="B7099" t="s">
        <v>8106</v>
      </c>
      <c r="C7099" t="s">
        <v>111</v>
      </c>
      <c r="D7099">
        <v>4</v>
      </c>
      <c r="E7099">
        <v>0</v>
      </c>
      <c r="F7099">
        <v>0</v>
      </c>
      <c r="H7099" t="s">
        <v>103</v>
      </c>
      <c r="I7099">
        <f t="shared" si="333"/>
        <v>0</v>
      </c>
      <c r="J7099">
        <f t="shared" si="334"/>
        <v>0</v>
      </c>
      <c r="L7099" t="str">
        <f t="shared" si="332"/>
        <v>4312MOUNT HALLEN</v>
      </c>
      <c r="M7099" t="s">
        <v>7991</v>
      </c>
    </row>
    <row r="7100" spans="1:13">
      <c r="A7100" t="s">
        <v>8096</v>
      </c>
      <c r="B7100" t="s">
        <v>8107</v>
      </c>
      <c r="C7100" t="s">
        <v>111</v>
      </c>
      <c r="D7100">
        <v>4</v>
      </c>
      <c r="E7100">
        <v>0</v>
      </c>
      <c r="F7100">
        <v>0</v>
      </c>
      <c r="H7100" t="s">
        <v>103</v>
      </c>
      <c r="I7100">
        <f t="shared" si="333"/>
        <v>0</v>
      </c>
      <c r="J7100">
        <f t="shared" si="334"/>
        <v>0</v>
      </c>
      <c r="L7100" t="str">
        <f t="shared" si="332"/>
        <v>4312MURRUMBA</v>
      </c>
      <c r="M7100" t="s">
        <v>7991</v>
      </c>
    </row>
    <row r="7101" spans="1:13">
      <c r="A7101" t="s">
        <v>8096</v>
      </c>
      <c r="B7101" t="s">
        <v>8108</v>
      </c>
      <c r="C7101" t="s">
        <v>111</v>
      </c>
      <c r="D7101">
        <v>4</v>
      </c>
      <c r="E7101">
        <v>0</v>
      </c>
      <c r="F7101">
        <v>0</v>
      </c>
      <c r="H7101" t="s">
        <v>103</v>
      </c>
      <c r="I7101">
        <f t="shared" si="333"/>
        <v>0</v>
      </c>
      <c r="J7101">
        <f t="shared" si="334"/>
        <v>0</v>
      </c>
      <c r="L7101" t="str">
        <f t="shared" si="332"/>
        <v>4312REDBANK CREEK</v>
      </c>
      <c r="M7101" t="s">
        <v>7991</v>
      </c>
    </row>
    <row r="7102" spans="1:13">
      <c r="A7102" t="s">
        <v>8096</v>
      </c>
      <c r="B7102" t="s">
        <v>8109</v>
      </c>
      <c r="C7102" t="s">
        <v>111</v>
      </c>
      <c r="D7102">
        <v>4</v>
      </c>
      <c r="E7102">
        <v>0</v>
      </c>
      <c r="F7102">
        <v>0</v>
      </c>
      <c r="H7102" t="s">
        <v>103</v>
      </c>
      <c r="I7102">
        <f t="shared" si="333"/>
        <v>0</v>
      </c>
      <c r="J7102">
        <f t="shared" si="334"/>
        <v>0</v>
      </c>
      <c r="L7102" t="str">
        <f t="shared" si="332"/>
        <v>4312SOMERSET DAM</v>
      </c>
      <c r="M7102" t="s">
        <v>7991</v>
      </c>
    </row>
    <row r="7103" spans="1:13">
      <c r="A7103" t="s">
        <v>8110</v>
      </c>
      <c r="B7103" t="s">
        <v>8111</v>
      </c>
      <c r="C7103" t="s">
        <v>111</v>
      </c>
      <c r="D7103">
        <v>4</v>
      </c>
      <c r="E7103">
        <v>0</v>
      </c>
      <c r="F7103">
        <v>0</v>
      </c>
      <c r="H7103" t="s">
        <v>103</v>
      </c>
      <c r="I7103">
        <f t="shared" si="333"/>
        <v>0</v>
      </c>
      <c r="J7103">
        <f t="shared" si="334"/>
        <v>0</v>
      </c>
      <c r="L7103" t="str">
        <f t="shared" si="332"/>
        <v>4311ATKINSONS DAM</v>
      </c>
      <c r="M7103" t="s">
        <v>7991</v>
      </c>
    </row>
    <row r="7104" spans="1:13">
      <c r="A7104" t="s">
        <v>8110</v>
      </c>
      <c r="B7104" t="s">
        <v>8112</v>
      </c>
      <c r="C7104" t="s">
        <v>111</v>
      </c>
      <c r="D7104">
        <v>4</v>
      </c>
      <c r="E7104">
        <v>0</v>
      </c>
      <c r="F7104">
        <v>0</v>
      </c>
      <c r="H7104" t="s">
        <v>103</v>
      </c>
      <c r="I7104">
        <f t="shared" si="333"/>
        <v>0</v>
      </c>
      <c r="J7104">
        <f t="shared" si="334"/>
        <v>0</v>
      </c>
      <c r="L7104" t="str">
        <f t="shared" si="332"/>
        <v>4311BRIGHTVIEW</v>
      </c>
      <c r="M7104" t="s">
        <v>7991</v>
      </c>
    </row>
    <row r="7105" spans="1:13">
      <c r="A7105" t="s">
        <v>8110</v>
      </c>
      <c r="B7105" t="s">
        <v>8113</v>
      </c>
      <c r="C7105" t="s">
        <v>111</v>
      </c>
      <c r="D7105">
        <v>4</v>
      </c>
      <c r="E7105">
        <v>0</v>
      </c>
      <c r="F7105">
        <v>0</v>
      </c>
      <c r="H7105" t="s">
        <v>103</v>
      </c>
      <c r="I7105">
        <f t="shared" si="333"/>
        <v>0</v>
      </c>
      <c r="J7105">
        <f t="shared" si="334"/>
        <v>0</v>
      </c>
      <c r="L7105" t="str">
        <f t="shared" si="332"/>
        <v>4311BUARABA</v>
      </c>
      <c r="M7105" t="s">
        <v>7991</v>
      </c>
    </row>
    <row r="7106" spans="1:13">
      <c r="A7106" t="s">
        <v>8110</v>
      </c>
      <c r="B7106" t="s">
        <v>8114</v>
      </c>
      <c r="C7106" t="s">
        <v>111</v>
      </c>
      <c r="D7106">
        <v>4</v>
      </c>
      <c r="E7106">
        <v>0</v>
      </c>
      <c r="F7106">
        <v>0</v>
      </c>
      <c r="H7106" t="s">
        <v>103</v>
      </c>
      <c r="I7106">
        <f t="shared" si="333"/>
        <v>0</v>
      </c>
      <c r="J7106">
        <f t="shared" si="334"/>
        <v>0</v>
      </c>
      <c r="L7106" t="str">
        <f t="shared" ref="L7106:L7169" si="335">CONCATENATE(A7106,B7106)</f>
        <v>4311BUARABA SOUTH</v>
      </c>
      <c r="M7106" t="s">
        <v>7991</v>
      </c>
    </row>
    <row r="7107" spans="1:13">
      <c r="A7107" t="s">
        <v>8110</v>
      </c>
      <c r="B7107" t="s">
        <v>8115</v>
      </c>
      <c r="C7107" t="s">
        <v>111</v>
      </c>
      <c r="D7107">
        <v>4</v>
      </c>
      <c r="E7107">
        <v>0</v>
      </c>
      <c r="F7107">
        <v>0</v>
      </c>
      <c r="H7107" t="s">
        <v>103</v>
      </c>
      <c r="I7107">
        <f t="shared" si="333"/>
        <v>0</v>
      </c>
      <c r="J7107">
        <f t="shared" si="334"/>
        <v>0</v>
      </c>
      <c r="L7107" t="str">
        <f t="shared" si="335"/>
        <v>4311CHURCHABLE</v>
      </c>
      <c r="M7107" t="s">
        <v>7991</v>
      </c>
    </row>
    <row r="7108" spans="1:13">
      <c r="A7108" t="s">
        <v>8110</v>
      </c>
      <c r="B7108" t="s">
        <v>4747</v>
      </c>
      <c r="C7108" t="s">
        <v>111</v>
      </c>
      <c r="D7108">
        <v>4</v>
      </c>
      <c r="E7108">
        <v>0</v>
      </c>
      <c r="F7108">
        <v>0</v>
      </c>
      <c r="H7108" t="s">
        <v>103</v>
      </c>
      <c r="I7108">
        <f t="shared" si="333"/>
        <v>0</v>
      </c>
      <c r="J7108">
        <f t="shared" si="334"/>
        <v>0</v>
      </c>
      <c r="L7108" t="str">
        <f t="shared" si="335"/>
        <v>4311CLARENDON</v>
      </c>
      <c r="M7108" t="s">
        <v>7991</v>
      </c>
    </row>
    <row r="7109" spans="1:13">
      <c r="A7109" t="s">
        <v>8110</v>
      </c>
      <c r="B7109" t="s">
        <v>8116</v>
      </c>
      <c r="C7109" t="s">
        <v>111</v>
      </c>
      <c r="D7109">
        <v>4</v>
      </c>
      <c r="E7109">
        <v>0</v>
      </c>
      <c r="F7109">
        <v>0</v>
      </c>
      <c r="H7109" t="s">
        <v>103</v>
      </c>
      <c r="I7109">
        <f t="shared" si="333"/>
        <v>0</v>
      </c>
      <c r="J7109">
        <f t="shared" si="334"/>
        <v>0</v>
      </c>
      <c r="L7109" t="str">
        <f t="shared" si="335"/>
        <v>4311COOLANA</v>
      </c>
      <c r="M7109" t="s">
        <v>7991</v>
      </c>
    </row>
    <row r="7110" spans="1:13">
      <c r="A7110" t="s">
        <v>8110</v>
      </c>
      <c r="B7110" t="s">
        <v>8117</v>
      </c>
      <c r="C7110" t="s">
        <v>111</v>
      </c>
      <c r="D7110">
        <v>4</v>
      </c>
      <c r="E7110">
        <v>0</v>
      </c>
      <c r="F7110">
        <v>0</v>
      </c>
      <c r="H7110" t="s">
        <v>103</v>
      </c>
      <c r="I7110">
        <f t="shared" si="333"/>
        <v>0</v>
      </c>
      <c r="J7110">
        <f t="shared" si="334"/>
        <v>0</v>
      </c>
      <c r="L7110" t="str">
        <f t="shared" si="335"/>
        <v>4311COOMINYA</v>
      </c>
      <c r="M7110" t="s">
        <v>7991</v>
      </c>
    </row>
    <row r="7111" spans="1:13">
      <c r="A7111" t="s">
        <v>8110</v>
      </c>
      <c r="B7111" t="s">
        <v>8118</v>
      </c>
      <c r="C7111" t="s">
        <v>111</v>
      </c>
      <c r="D7111">
        <v>4</v>
      </c>
      <c r="E7111">
        <v>0</v>
      </c>
      <c r="F7111">
        <v>0</v>
      </c>
      <c r="H7111" t="s">
        <v>103</v>
      </c>
      <c r="I7111">
        <f t="shared" si="333"/>
        <v>0</v>
      </c>
      <c r="J7111">
        <f t="shared" si="334"/>
        <v>0</v>
      </c>
      <c r="L7111" t="str">
        <f t="shared" si="335"/>
        <v>4311LOCKYER WATERS</v>
      </c>
      <c r="M7111" t="s">
        <v>7991</v>
      </c>
    </row>
    <row r="7112" spans="1:13">
      <c r="A7112" t="s">
        <v>8110</v>
      </c>
      <c r="B7112" t="s">
        <v>8119</v>
      </c>
      <c r="C7112" t="s">
        <v>111</v>
      </c>
      <c r="D7112">
        <v>4</v>
      </c>
      <c r="E7112">
        <v>0</v>
      </c>
      <c r="F7112">
        <v>0</v>
      </c>
      <c r="H7112" t="s">
        <v>103</v>
      </c>
      <c r="I7112">
        <f t="shared" si="333"/>
        <v>0</v>
      </c>
      <c r="J7112">
        <f t="shared" si="334"/>
        <v>0</v>
      </c>
      <c r="L7112" t="str">
        <f t="shared" si="335"/>
        <v>4311LOWOOD</v>
      </c>
      <c r="M7112" t="s">
        <v>7991</v>
      </c>
    </row>
    <row r="7113" spans="1:13">
      <c r="A7113" t="s">
        <v>8110</v>
      </c>
      <c r="B7113" t="s">
        <v>8120</v>
      </c>
      <c r="C7113" t="s">
        <v>111</v>
      </c>
      <c r="D7113">
        <v>4</v>
      </c>
      <c r="E7113">
        <v>0</v>
      </c>
      <c r="F7113">
        <v>0</v>
      </c>
      <c r="H7113" t="s">
        <v>103</v>
      </c>
      <c r="I7113">
        <f t="shared" ref="I7113:I7176" si="336">IF(ISERROR(VLOOKUP(A7113,SelPostCode,1,FALSE)),0,1)</f>
        <v>0</v>
      </c>
      <c r="J7113">
        <f t="shared" ref="J7113:J7176" si="337">IF(I7113=0,0,IF(ISERROR(VLOOKUP(B7113,SelSuburb,1,FALSE)),0,1))</f>
        <v>0</v>
      </c>
      <c r="L7113" t="str">
        <f t="shared" si="335"/>
        <v>4311MINDEN</v>
      </c>
      <c r="M7113" t="s">
        <v>7991</v>
      </c>
    </row>
    <row r="7114" spans="1:13">
      <c r="A7114" t="s">
        <v>8110</v>
      </c>
      <c r="B7114" t="s">
        <v>8121</v>
      </c>
      <c r="C7114" t="s">
        <v>111</v>
      </c>
      <c r="D7114">
        <v>4</v>
      </c>
      <c r="E7114">
        <v>0</v>
      </c>
      <c r="F7114">
        <v>0</v>
      </c>
      <c r="H7114" t="s">
        <v>103</v>
      </c>
      <c r="I7114">
        <f t="shared" si="336"/>
        <v>0</v>
      </c>
      <c r="J7114">
        <f t="shared" si="337"/>
        <v>0</v>
      </c>
      <c r="L7114" t="str">
        <f t="shared" si="335"/>
        <v>4311MOUNT TARAMPA</v>
      </c>
      <c r="M7114" t="s">
        <v>7991</v>
      </c>
    </row>
    <row r="7115" spans="1:13">
      <c r="A7115" t="s">
        <v>8110</v>
      </c>
      <c r="B7115" t="s">
        <v>8122</v>
      </c>
      <c r="C7115" t="s">
        <v>111</v>
      </c>
      <c r="D7115">
        <v>4</v>
      </c>
      <c r="E7115">
        <v>0</v>
      </c>
      <c r="F7115">
        <v>0</v>
      </c>
      <c r="H7115" t="s">
        <v>103</v>
      </c>
      <c r="I7115">
        <f t="shared" si="336"/>
        <v>0</v>
      </c>
      <c r="J7115">
        <f t="shared" si="337"/>
        <v>0</v>
      </c>
      <c r="L7115" t="str">
        <f t="shared" si="335"/>
        <v>4311PATRICK ESTATE</v>
      </c>
      <c r="M7115" t="s">
        <v>7991</v>
      </c>
    </row>
    <row r="7116" spans="1:13">
      <c r="A7116" t="s">
        <v>8110</v>
      </c>
      <c r="B7116" t="s">
        <v>8123</v>
      </c>
      <c r="C7116" t="s">
        <v>111</v>
      </c>
      <c r="D7116">
        <v>4</v>
      </c>
      <c r="E7116">
        <v>0</v>
      </c>
      <c r="F7116">
        <v>0</v>
      </c>
      <c r="H7116" t="s">
        <v>103</v>
      </c>
      <c r="I7116">
        <f t="shared" si="336"/>
        <v>0</v>
      </c>
      <c r="J7116">
        <f t="shared" si="337"/>
        <v>0</v>
      </c>
      <c r="L7116" t="str">
        <f t="shared" si="335"/>
        <v>4311PRENZLAU</v>
      </c>
      <c r="M7116" t="s">
        <v>7991</v>
      </c>
    </row>
    <row r="7117" spans="1:13">
      <c r="A7117" t="s">
        <v>8110</v>
      </c>
      <c r="B7117" t="s">
        <v>8124</v>
      </c>
      <c r="C7117" t="s">
        <v>111</v>
      </c>
      <c r="D7117">
        <v>4</v>
      </c>
      <c r="E7117">
        <v>0</v>
      </c>
      <c r="F7117">
        <v>0</v>
      </c>
      <c r="H7117" t="s">
        <v>103</v>
      </c>
      <c r="I7117">
        <f t="shared" si="336"/>
        <v>0</v>
      </c>
      <c r="J7117">
        <f t="shared" si="337"/>
        <v>0</v>
      </c>
      <c r="L7117" t="str">
        <f t="shared" si="335"/>
        <v>4311RIFLE RANGE</v>
      </c>
      <c r="M7117" t="s">
        <v>7991</v>
      </c>
    </row>
    <row r="7118" spans="1:13">
      <c r="A7118" t="s">
        <v>8110</v>
      </c>
      <c r="B7118" t="s">
        <v>8125</v>
      </c>
      <c r="C7118" t="s">
        <v>111</v>
      </c>
      <c r="D7118">
        <v>4</v>
      </c>
      <c r="E7118">
        <v>0</v>
      </c>
      <c r="F7118">
        <v>0</v>
      </c>
      <c r="H7118" t="s">
        <v>103</v>
      </c>
      <c r="I7118">
        <f t="shared" si="336"/>
        <v>0</v>
      </c>
      <c r="J7118">
        <f t="shared" si="337"/>
        <v>0</v>
      </c>
      <c r="L7118" t="str">
        <f t="shared" si="335"/>
        <v>4311TARAMPA</v>
      </c>
      <c r="M7118" t="s">
        <v>7991</v>
      </c>
    </row>
    <row r="7119" spans="1:13">
      <c r="A7119" t="s">
        <v>8110</v>
      </c>
      <c r="B7119" t="s">
        <v>8126</v>
      </c>
      <c r="C7119" t="s">
        <v>111</v>
      </c>
      <c r="D7119">
        <v>4</v>
      </c>
      <c r="E7119">
        <v>0</v>
      </c>
      <c r="F7119">
        <v>0</v>
      </c>
      <c r="H7119" t="s">
        <v>103</v>
      </c>
      <c r="I7119">
        <f t="shared" si="336"/>
        <v>0</v>
      </c>
      <c r="J7119">
        <f t="shared" si="337"/>
        <v>0</v>
      </c>
      <c r="L7119" t="str">
        <f t="shared" si="335"/>
        <v>4311WIVENHOE HILL</v>
      </c>
      <c r="M7119" t="s">
        <v>7991</v>
      </c>
    </row>
    <row r="7120" spans="1:13">
      <c r="A7120" t="s">
        <v>8127</v>
      </c>
      <c r="B7120" t="s">
        <v>8128</v>
      </c>
      <c r="C7120" t="s">
        <v>111</v>
      </c>
      <c r="D7120">
        <v>4</v>
      </c>
      <c r="E7120">
        <v>0</v>
      </c>
      <c r="F7120">
        <v>0</v>
      </c>
      <c r="H7120" t="s">
        <v>155</v>
      </c>
      <c r="I7120">
        <f t="shared" si="336"/>
        <v>0</v>
      </c>
      <c r="J7120">
        <f t="shared" si="337"/>
        <v>0</v>
      </c>
      <c r="L7120" t="str">
        <f t="shared" si="335"/>
        <v>4310ALLANDALE</v>
      </c>
      <c r="M7120" t="s">
        <v>7991</v>
      </c>
    </row>
    <row r="7121" spans="1:13">
      <c r="A7121" t="s">
        <v>8127</v>
      </c>
      <c r="B7121" t="s">
        <v>8129</v>
      </c>
      <c r="C7121" t="s">
        <v>111</v>
      </c>
      <c r="D7121">
        <v>4</v>
      </c>
      <c r="E7121">
        <v>0</v>
      </c>
      <c r="F7121">
        <v>0</v>
      </c>
      <c r="H7121" t="s">
        <v>155</v>
      </c>
      <c r="I7121">
        <f t="shared" si="336"/>
        <v>0</v>
      </c>
      <c r="J7121">
        <f t="shared" si="337"/>
        <v>0</v>
      </c>
      <c r="L7121" t="str">
        <f t="shared" si="335"/>
        <v>4310ANTHONY</v>
      </c>
      <c r="M7121" t="s">
        <v>7991</v>
      </c>
    </row>
    <row r="7122" spans="1:13">
      <c r="A7122" t="s">
        <v>8127</v>
      </c>
      <c r="B7122" t="s">
        <v>8130</v>
      </c>
      <c r="C7122" t="s">
        <v>111</v>
      </c>
      <c r="D7122">
        <v>4</v>
      </c>
      <c r="E7122">
        <v>0</v>
      </c>
      <c r="F7122">
        <v>0</v>
      </c>
      <c r="H7122" t="s">
        <v>155</v>
      </c>
      <c r="I7122">
        <f t="shared" si="336"/>
        <v>0</v>
      </c>
      <c r="J7122">
        <f t="shared" si="337"/>
        <v>0</v>
      </c>
      <c r="L7122" t="str">
        <f t="shared" si="335"/>
        <v>4310BLANTYRE</v>
      </c>
      <c r="M7122" t="s">
        <v>7991</v>
      </c>
    </row>
    <row r="7123" spans="1:13">
      <c r="A7123" t="s">
        <v>8127</v>
      </c>
      <c r="B7123" t="s">
        <v>8131</v>
      </c>
      <c r="C7123" t="s">
        <v>111</v>
      </c>
      <c r="D7123">
        <v>4</v>
      </c>
      <c r="E7123">
        <v>0</v>
      </c>
      <c r="F7123">
        <v>0</v>
      </c>
      <c r="H7123" t="s">
        <v>155</v>
      </c>
      <c r="I7123">
        <f t="shared" si="336"/>
        <v>0</v>
      </c>
      <c r="J7123">
        <f t="shared" si="337"/>
        <v>0</v>
      </c>
      <c r="L7123" t="str">
        <f t="shared" si="335"/>
        <v>4310BOONAH</v>
      </c>
      <c r="M7123" t="s">
        <v>7991</v>
      </c>
    </row>
    <row r="7124" spans="1:13">
      <c r="A7124" t="s">
        <v>8127</v>
      </c>
      <c r="B7124" t="s">
        <v>8132</v>
      </c>
      <c r="C7124" t="s">
        <v>111</v>
      </c>
      <c r="D7124">
        <v>4</v>
      </c>
      <c r="E7124">
        <v>0</v>
      </c>
      <c r="F7124">
        <v>0</v>
      </c>
      <c r="H7124" t="s">
        <v>155</v>
      </c>
      <c r="I7124">
        <f t="shared" si="336"/>
        <v>0</v>
      </c>
      <c r="J7124">
        <f t="shared" si="337"/>
        <v>0</v>
      </c>
      <c r="L7124" t="str">
        <f t="shared" si="335"/>
        <v>4310BUNBURRA</v>
      </c>
      <c r="M7124" t="s">
        <v>7991</v>
      </c>
    </row>
    <row r="7125" spans="1:13">
      <c r="A7125" t="s">
        <v>8127</v>
      </c>
      <c r="B7125" t="s">
        <v>8133</v>
      </c>
      <c r="C7125" t="s">
        <v>111</v>
      </c>
      <c r="D7125">
        <v>4</v>
      </c>
      <c r="E7125">
        <v>0</v>
      </c>
      <c r="F7125">
        <v>0</v>
      </c>
      <c r="H7125" t="s">
        <v>155</v>
      </c>
      <c r="I7125">
        <f t="shared" si="336"/>
        <v>0</v>
      </c>
      <c r="J7125">
        <f t="shared" si="337"/>
        <v>0</v>
      </c>
      <c r="L7125" t="str">
        <f t="shared" si="335"/>
        <v>4310BUNJURGEN</v>
      </c>
      <c r="M7125" t="s">
        <v>7991</v>
      </c>
    </row>
    <row r="7126" spans="1:13">
      <c r="A7126" t="s">
        <v>8127</v>
      </c>
      <c r="B7126" t="s">
        <v>8134</v>
      </c>
      <c r="C7126" t="s">
        <v>111</v>
      </c>
      <c r="D7126">
        <v>4</v>
      </c>
      <c r="E7126">
        <v>0</v>
      </c>
      <c r="F7126">
        <v>0</v>
      </c>
      <c r="H7126" t="s">
        <v>155</v>
      </c>
      <c r="I7126">
        <f t="shared" si="336"/>
        <v>0</v>
      </c>
      <c r="J7126">
        <f t="shared" si="337"/>
        <v>0</v>
      </c>
      <c r="L7126" t="str">
        <f t="shared" si="335"/>
        <v>4310BURNETT CREEK</v>
      </c>
      <c r="M7126" t="s">
        <v>7991</v>
      </c>
    </row>
    <row r="7127" spans="1:13">
      <c r="A7127" t="s">
        <v>8127</v>
      </c>
      <c r="B7127" t="s">
        <v>8135</v>
      </c>
      <c r="C7127" t="s">
        <v>111</v>
      </c>
      <c r="D7127">
        <v>4</v>
      </c>
      <c r="E7127">
        <v>0</v>
      </c>
      <c r="F7127">
        <v>0</v>
      </c>
      <c r="H7127" t="s">
        <v>155</v>
      </c>
      <c r="I7127">
        <f t="shared" si="336"/>
        <v>0</v>
      </c>
      <c r="J7127">
        <f t="shared" si="337"/>
        <v>0</v>
      </c>
      <c r="L7127" t="str">
        <f t="shared" si="335"/>
        <v>4310CANNON CREEK</v>
      </c>
      <c r="M7127" t="s">
        <v>7991</v>
      </c>
    </row>
    <row r="7128" spans="1:13">
      <c r="A7128" t="s">
        <v>8127</v>
      </c>
      <c r="B7128" t="s">
        <v>8136</v>
      </c>
      <c r="C7128" t="s">
        <v>111</v>
      </c>
      <c r="D7128">
        <v>4</v>
      </c>
      <c r="E7128">
        <v>0</v>
      </c>
      <c r="F7128">
        <v>0</v>
      </c>
      <c r="H7128" t="s">
        <v>155</v>
      </c>
      <c r="I7128">
        <f t="shared" si="336"/>
        <v>0</v>
      </c>
      <c r="J7128">
        <f t="shared" si="337"/>
        <v>0</v>
      </c>
      <c r="L7128" t="str">
        <f t="shared" si="335"/>
        <v>4310CARNEYS CREEK</v>
      </c>
      <c r="M7128" t="s">
        <v>7991</v>
      </c>
    </row>
    <row r="7129" spans="1:13">
      <c r="A7129" t="s">
        <v>8127</v>
      </c>
      <c r="B7129" t="s">
        <v>8137</v>
      </c>
      <c r="C7129" t="s">
        <v>111</v>
      </c>
      <c r="D7129">
        <v>4</v>
      </c>
      <c r="E7129">
        <v>0</v>
      </c>
      <c r="F7129">
        <v>0</v>
      </c>
      <c r="H7129" t="s">
        <v>155</v>
      </c>
      <c r="I7129">
        <f t="shared" si="336"/>
        <v>0</v>
      </c>
      <c r="J7129">
        <f t="shared" si="337"/>
        <v>0</v>
      </c>
      <c r="L7129" t="str">
        <f t="shared" si="335"/>
        <v>4310COOCHIN</v>
      </c>
      <c r="M7129" t="s">
        <v>7991</v>
      </c>
    </row>
    <row r="7130" spans="1:13">
      <c r="A7130" t="s">
        <v>8127</v>
      </c>
      <c r="B7130" t="s">
        <v>8138</v>
      </c>
      <c r="C7130" t="s">
        <v>111</v>
      </c>
      <c r="D7130">
        <v>4</v>
      </c>
      <c r="E7130">
        <v>0</v>
      </c>
      <c r="F7130">
        <v>0</v>
      </c>
      <c r="H7130" t="s">
        <v>155</v>
      </c>
      <c r="I7130">
        <f t="shared" si="336"/>
        <v>0</v>
      </c>
      <c r="J7130">
        <f t="shared" si="337"/>
        <v>0</v>
      </c>
      <c r="L7130" t="str">
        <f t="shared" si="335"/>
        <v>4310COULSON</v>
      </c>
      <c r="M7130" t="s">
        <v>7991</v>
      </c>
    </row>
    <row r="7131" spans="1:13">
      <c r="A7131" t="s">
        <v>8127</v>
      </c>
      <c r="B7131" t="s">
        <v>8139</v>
      </c>
      <c r="C7131" t="s">
        <v>111</v>
      </c>
      <c r="D7131">
        <v>4</v>
      </c>
      <c r="E7131">
        <v>0</v>
      </c>
      <c r="F7131">
        <v>0</v>
      </c>
      <c r="H7131" t="s">
        <v>155</v>
      </c>
      <c r="I7131">
        <f t="shared" si="336"/>
        <v>0</v>
      </c>
      <c r="J7131">
        <f t="shared" si="337"/>
        <v>0</v>
      </c>
      <c r="L7131" t="str">
        <f t="shared" si="335"/>
        <v>4310CROFTBY</v>
      </c>
      <c r="M7131" t="s">
        <v>7991</v>
      </c>
    </row>
    <row r="7132" spans="1:13">
      <c r="A7132" t="s">
        <v>8127</v>
      </c>
      <c r="B7132" t="s">
        <v>8140</v>
      </c>
      <c r="C7132" t="s">
        <v>111</v>
      </c>
      <c r="D7132">
        <v>4</v>
      </c>
      <c r="E7132">
        <v>0</v>
      </c>
      <c r="F7132">
        <v>0</v>
      </c>
      <c r="H7132" t="s">
        <v>155</v>
      </c>
      <c r="I7132">
        <f t="shared" si="336"/>
        <v>0</v>
      </c>
      <c r="J7132">
        <f t="shared" si="337"/>
        <v>0</v>
      </c>
      <c r="L7132" t="str">
        <f t="shared" si="335"/>
        <v>4310DUGANDAN</v>
      </c>
      <c r="M7132" t="s">
        <v>7991</v>
      </c>
    </row>
    <row r="7133" spans="1:13">
      <c r="A7133" t="s">
        <v>8127</v>
      </c>
      <c r="B7133" t="s">
        <v>8141</v>
      </c>
      <c r="C7133" t="s">
        <v>111</v>
      </c>
      <c r="D7133">
        <v>4</v>
      </c>
      <c r="E7133">
        <v>0</v>
      </c>
      <c r="F7133">
        <v>0</v>
      </c>
      <c r="H7133" t="s">
        <v>155</v>
      </c>
      <c r="I7133">
        <f t="shared" si="336"/>
        <v>0</v>
      </c>
      <c r="J7133">
        <f t="shared" si="337"/>
        <v>0</v>
      </c>
      <c r="L7133" t="str">
        <f t="shared" si="335"/>
        <v>4310FRENCHES CREEK</v>
      </c>
      <c r="M7133" t="s">
        <v>7991</v>
      </c>
    </row>
    <row r="7134" spans="1:13">
      <c r="A7134" t="s">
        <v>8127</v>
      </c>
      <c r="B7134" t="s">
        <v>8142</v>
      </c>
      <c r="C7134" t="s">
        <v>111</v>
      </c>
      <c r="D7134">
        <v>4</v>
      </c>
      <c r="E7134">
        <v>0</v>
      </c>
      <c r="F7134">
        <v>0</v>
      </c>
      <c r="H7134" t="s">
        <v>155</v>
      </c>
      <c r="I7134">
        <f t="shared" si="336"/>
        <v>0</v>
      </c>
      <c r="J7134">
        <f t="shared" si="337"/>
        <v>0</v>
      </c>
      <c r="L7134" t="str">
        <f t="shared" si="335"/>
        <v>4310HOYA</v>
      </c>
      <c r="M7134" t="s">
        <v>7991</v>
      </c>
    </row>
    <row r="7135" spans="1:13">
      <c r="A7135" t="s">
        <v>8127</v>
      </c>
      <c r="B7135" t="s">
        <v>8143</v>
      </c>
      <c r="C7135" t="s">
        <v>111</v>
      </c>
      <c r="D7135">
        <v>4</v>
      </c>
      <c r="E7135">
        <v>0</v>
      </c>
      <c r="F7135">
        <v>0</v>
      </c>
      <c r="H7135" t="s">
        <v>155</v>
      </c>
      <c r="I7135">
        <f t="shared" si="336"/>
        <v>0</v>
      </c>
      <c r="J7135">
        <f t="shared" si="337"/>
        <v>0</v>
      </c>
      <c r="L7135" t="str">
        <f t="shared" si="335"/>
        <v>4310KENTS POCKET</v>
      </c>
      <c r="M7135" t="s">
        <v>7991</v>
      </c>
    </row>
    <row r="7136" spans="1:13">
      <c r="A7136" t="s">
        <v>8127</v>
      </c>
      <c r="B7136" t="s">
        <v>8144</v>
      </c>
      <c r="C7136" t="s">
        <v>111</v>
      </c>
      <c r="D7136">
        <v>4</v>
      </c>
      <c r="E7136">
        <v>0</v>
      </c>
      <c r="F7136">
        <v>0</v>
      </c>
      <c r="H7136" t="s">
        <v>155</v>
      </c>
      <c r="I7136">
        <f t="shared" si="336"/>
        <v>0</v>
      </c>
      <c r="J7136">
        <f t="shared" si="337"/>
        <v>0</v>
      </c>
      <c r="L7136" t="str">
        <f t="shared" si="335"/>
        <v>4310MAROON</v>
      </c>
      <c r="M7136" t="s">
        <v>7991</v>
      </c>
    </row>
    <row r="7137" spans="1:13">
      <c r="A7137" t="s">
        <v>8127</v>
      </c>
      <c r="B7137" t="s">
        <v>8145</v>
      </c>
      <c r="C7137" t="s">
        <v>111</v>
      </c>
      <c r="D7137">
        <v>4</v>
      </c>
      <c r="E7137">
        <v>0</v>
      </c>
      <c r="F7137">
        <v>0</v>
      </c>
      <c r="H7137" t="s">
        <v>155</v>
      </c>
      <c r="I7137">
        <f t="shared" si="336"/>
        <v>0</v>
      </c>
      <c r="J7137">
        <f t="shared" si="337"/>
        <v>0</v>
      </c>
      <c r="L7137" t="str">
        <f t="shared" si="335"/>
        <v>4310MILBONG</v>
      </c>
      <c r="M7137" t="s">
        <v>7991</v>
      </c>
    </row>
    <row r="7138" spans="1:13">
      <c r="A7138" t="s">
        <v>8127</v>
      </c>
      <c r="B7138" t="s">
        <v>8146</v>
      </c>
      <c r="C7138" t="s">
        <v>111</v>
      </c>
      <c r="D7138">
        <v>4</v>
      </c>
      <c r="E7138">
        <v>0</v>
      </c>
      <c r="F7138">
        <v>0</v>
      </c>
      <c r="H7138" t="s">
        <v>155</v>
      </c>
      <c r="I7138">
        <f t="shared" si="336"/>
        <v>0</v>
      </c>
      <c r="J7138">
        <f t="shared" si="337"/>
        <v>0</v>
      </c>
      <c r="L7138" t="str">
        <f t="shared" si="335"/>
        <v>4310MILFORD</v>
      </c>
      <c r="M7138" t="s">
        <v>7991</v>
      </c>
    </row>
    <row r="7139" spans="1:13">
      <c r="A7139" t="s">
        <v>8127</v>
      </c>
      <c r="B7139" t="s">
        <v>8147</v>
      </c>
      <c r="C7139" t="s">
        <v>111</v>
      </c>
      <c r="D7139">
        <v>4</v>
      </c>
      <c r="E7139">
        <v>0</v>
      </c>
      <c r="F7139">
        <v>0</v>
      </c>
      <c r="H7139" t="s">
        <v>155</v>
      </c>
      <c r="I7139">
        <f t="shared" si="336"/>
        <v>0</v>
      </c>
      <c r="J7139">
        <f t="shared" si="337"/>
        <v>0</v>
      </c>
      <c r="L7139" t="str">
        <f t="shared" si="335"/>
        <v>4310MOUNT ALFORD</v>
      </c>
      <c r="M7139" t="s">
        <v>7991</v>
      </c>
    </row>
    <row r="7140" spans="1:13">
      <c r="A7140" t="s">
        <v>8127</v>
      </c>
      <c r="B7140" t="s">
        <v>8148</v>
      </c>
      <c r="C7140" t="s">
        <v>111</v>
      </c>
      <c r="D7140">
        <v>4</v>
      </c>
      <c r="E7140">
        <v>0</v>
      </c>
      <c r="F7140">
        <v>0</v>
      </c>
      <c r="H7140" t="s">
        <v>155</v>
      </c>
      <c r="I7140">
        <f t="shared" si="336"/>
        <v>0</v>
      </c>
      <c r="J7140">
        <f t="shared" si="337"/>
        <v>0</v>
      </c>
      <c r="L7140" t="str">
        <f t="shared" si="335"/>
        <v>4310MOUNT FRENCH</v>
      </c>
      <c r="M7140" t="s">
        <v>7991</v>
      </c>
    </row>
    <row r="7141" spans="1:13">
      <c r="A7141" t="s">
        <v>8127</v>
      </c>
      <c r="B7141" t="s">
        <v>8149</v>
      </c>
      <c r="C7141" t="s">
        <v>111</v>
      </c>
      <c r="D7141">
        <v>4</v>
      </c>
      <c r="E7141">
        <v>0</v>
      </c>
      <c r="F7141">
        <v>0</v>
      </c>
      <c r="H7141" t="s">
        <v>155</v>
      </c>
      <c r="I7141">
        <f t="shared" si="336"/>
        <v>0</v>
      </c>
      <c r="J7141">
        <f t="shared" si="337"/>
        <v>0</v>
      </c>
      <c r="L7141" t="str">
        <f t="shared" si="335"/>
        <v>4310ROADVALE</v>
      </c>
      <c r="M7141" t="s">
        <v>7991</v>
      </c>
    </row>
    <row r="7142" spans="1:13">
      <c r="A7142" t="s">
        <v>8127</v>
      </c>
      <c r="B7142" t="s">
        <v>8150</v>
      </c>
      <c r="C7142" t="s">
        <v>111</v>
      </c>
      <c r="D7142">
        <v>4</v>
      </c>
      <c r="E7142">
        <v>0</v>
      </c>
      <c r="F7142">
        <v>0</v>
      </c>
      <c r="H7142" t="s">
        <v>155</v>
      </c>
      <c r="I7142">
        <f t="shared" si="336"/>
        <v>0</v>
      </c>
      <c r="J7142">
        <f t="shared" si="337"/>
        <v>0</v>
      </c>
      <c r="L7142" t="str">
        <f t="shared" si="335"/>
        <v>4310TEMPLIN</v>
      </c>
      <c r="M7142" t="s">
        <v>7991</v>
      </c>
    </row>
    <row r="7143" spans="1:13">
      <c r="A7143" t="s">
        <v>8127</v>
      </c>
      <c r="B7143" t="s">
        <v>8151</v>
      </c>
      <c r="C7143" t="s">
        <v>111</v>
      </c>
      <c r="D7143">
        <v>4</v>
      </c>
      <c r="E7143">
        <v>0</v>
      </c>
      <c r="F7143">
        <v>0</v>
      </c>
      <c r="H7143" t="s">
        <v>155</v>
      </c>
      <c r="I7143">
        <f t="shared" si="336"/>
        <v>0</v>
      </c>
      <c r="J7143">
        <f t="shared" si="337"/>
        <v>0</v>
      </c>
      <c r="L7143" t="str">
        <f t="shared" si="335"/>
        <v>4310WALLACES CREEK</v>
      </c>
      <c r="M7143" t="s">
        <v>7991</v>
      </c>
    </row>
    <row r="7144" spans="1:13">
      <c r="A7144" t="s">
        <v>8127</v>
      </c>
      <c r="B7144" t="s">
        <v>8152</v>
      </c>
      <c r="C7144" t="s">
        <v>111</v>
      </c>
      <c r="D7144">
        <v>4</v>
      </c>
      <c r="E7144">
        <v>0</v>
      </c>
      <c r="F7144">
        <v>0</v>
      </c>
      <c r="H7144" t="s">
        <v>155</v>
      </c>
      <c r="I7144">
        <f t="shared" si="336"/>
        <v>0</v>
      </c>
      <c r="J7144">
        <f t="shared" si="337"/>
        <v>0</v>
      </c>
      <c r="L7144" t="str">
        <f t="shared" si="335"/>
        <v>4310WOOLOOMAN</v>
      </c>
      <c r="M7144" t="s">
        <v>7991</v>
      </c>
    </row>
    <row r="7145" spans="1:13">
      <c r="A7145" t="s">
        <v>8127</v>
      </c>
      <c r="B7145" t="s">
        <v>8153</v>
      </c>
      <c r="C7145" t="s">
        <v>111</v>
      </c>
      <c r="D7145">
        <v>4</v>
      </c>
      <c r="E7145">
        <v>0</v>
      </c>
      <c r="F7145">
        <v>0</v>
      </c>
      <c r="H7145" t="s">
        <v>155</v>
      </c>
      <c r="I7145">
        <f t="shared" si="336"/>
        <v>0</v>
      </c>
      <c r="J7145">
        <f t="shared" si="337"/>
        <v>0</v>
      </c>
      <c r="L7145" t="str">
        <f t="shared" si="335"/>
        <v>4310WYARALONG</v>
      </c>
      <c r="M7145" t="s">
        <v>7991</v>
      </c>
    </row>
    <row r="7146" spans="1:13">
      <c r="A7146" t="s">
        <v>8154</v>
      </c>
      <c r="B7146" t="s">
        <v>8155</v>
      </c>
      <c r="C7146" t="s">
        <v>111</v>
      </c>
      <c r="D7146">
        <v>4</v>
      </c>
      <c r="E7146">
        <v>0</v>
      </c>
      <c r="F7146">
        <v>0</v>
      </c>
      <c r="H7146" t="s">
        <v>155</v>
      </c>
      <c r="I7146">
        <f t="shared" si="336"/>
        <v>0</v>
      </c>
      <c r="J7146">
        <f t="shared" si="337"/>
        <v>0</v>
      </c>
      <c r="L7146" t="str">
        <f t="shared" si="335"/>
        <v>4309ARATULA</v>
      </c>
      <c r="M7146" t="s">
        <v>7991</v>
      </c>
    </row>
    <row r="7147" spans="1:13">
      <c r="A7147" t="s">
        <v>8154</v>
      </c>
      <c r="B7147" t="s">
        <v>8156</v>
      </c>
      <c r="C7147" t="s">
        <v>111</v>
      </c>
      <c r="D7147">
        <v>4</v>
      </c>
      <c r="E7147">
        <v>0</v>
      </c>
      <c r="F7147">
        <v>0</v>
      </c>
      <c r="H7147" t="s">
        <v>155</v>
      </c>
      <c r="I7147">
        <f t="shared" si="336"/>
        <v>0</v>
      </c>
      <c r="J7147">
        <f t="shared" si="337"/>
        <v>0</v>
      </c>
      <c r="L7147" t="str">
        <f t="shared" si="335"/>
        <v>4309CHARLWOOD</v>
      </c>
      <c r="M7147" t="s">
        <v>7991</v>
      </c>
    </row>
    <row r="7148" spans="1:13">
      <c r="A7148" t="s">
        <v>8154</v>
      </c>
      <c r="B7148" t="s">
        <v>8157</v>
      </c>
      <c r="C7148" t="s">
        <v>111</v>
      </c>
      <c r="D7148">
        <v>4</v>
      </c>
      <c r="E7148">
        <v>0</v>
      </c>
      <c r="F7148">
        <v>0</v>
      </c>
      <c r="H7148" t="s">
        <v>155</v>
      </c>
      <c r="I7148">
        <f t="shared" si="336"/>
        <v>0</v>
      </c>
      <c r="J7148">
        <f t="shared" si="337"/>
        <v>0</v>
      </c>
      <c r="L7148" t="str">
        <f t="shared" si="335"/>
        <v>4309CLUMBER</v>
      </c>
      <c r="M7148" t="s">
        <v>7991</v>
      </c>
    </row>
    <row r="7149" spans="1:13">
      <c r="A7149" t="s">
        <v>8154</v>
      </c>
      <c r="B7149" t="s">
        <v>8158</v>
      </c>
      <c r="C7149" t="s">
        <v>111</v>
      </c>
      <c r="D7149">
        <v>4</v>
      </c>
      <c r="E7149">
        <v>0</v>
      </c>
      <c r="F7149">
        <v>0</v>
      </c>
      <c r="H7149" t="s">
        <v>155</v>
      </c>
      <c r="I7149">
        <f t="shared" si="336"/>
        <v>0</v>
      </c>
      <c r="J7149">
        <f t="shared" si="337"/>
        <v>0</v>
      </c>
      <c r="L7149" t="str">
        <f t="shared" si="335"/>
        <v>4309FASSIFERN</v>
      </c>
      <c r="M7149" t="s">
        <v>7991</v>
      </c>
    </row>
    <row r="7150" spans="1:13">
      <c r="A7150" t="s">
        <v>8154</v>
      </c>
      <c r="B7150" t="s">
        <v>8159</v>
      </c>
      <c r="C7150" t="s">
        <v>111</v>
      </c>
      <c r="D7150">
        <v>4</v>
      </c>
      <c r="E7150">
        <v>0</v>
      </c>
      <c r="F7150">
        <v>0</v>
      </c>
      <c r="H7150" t="s">
        <v>155</v>
      </c>
      <c r="I7150">
        <f t="shared" si="336"/>
        <v>0</v>
      </c>
      <c r="J7150">
        <f t="shared" si="337"/>
        <v>0</v>
      </c>
      <c r="L7150" t="str">
        <f t="shared" si="335"/>
        <v>4309FASSIFERN VALLEY</v>
      </c>
      <c r="M7150" t="s">
        <v>7991</v>
      </c>
    </row>
    <row r="7151" spans="1:13">
      <c r="A7151" t="s">
        <v>8154</v>
      </c>
      <c r="B7151" t="s">
        <v>8160</v>
      </c>
      <c r="C7151" t="s">
        <v>111</v>
      </c>
      <c r="D7151">
        <v>4</v>
      </c>
      <c r="E7151">
        <v>0</v>
      </c>
      <c r="F7151">
        <v>0</v>
      </c>
      <c r="H7151" t="s">
        <v>155</v>
      </c>
      <c r="I7151">
        <f t="shared" si="336"/>
        <v>0</v>
      </c>
      <c r="J7151">
        <f t="shared" si="337"/>
        <v>0</v>
      </c>
      <c r="L7151" t="str">
        <f t="shared" si="335"/>
        <v>4309FRAZERVIEW</v>
      </c>
      <c r="M7151" t="s">
        <v>7991</v>
      </c>
    </row>
    <row r="7152" spans="1:13">
      <c r="A7152" t="s">
        <v>8154</v>
      </c>
      <c r="B7152" t="s">
        <v>8161</v>
      </c>
      <c r="C7152" t="s">
        <v>111</v>
      </c>
      <c r="D7152">
        <v>4</v>
      </c>
      <c r="E7152">
        <v>0</v>
      </c>
      <c r="F7152">
        <v>0</v>
      </c>
      <c r="H7152" t="s">
        <v>155</v>
      </c>
      <c r="I7152">
        <f t="shared" si="336"/>
        <v>0</v>
      </c>
      <c r="J7152">
        <f t="shared" si="337"/>
        <v>0</v>
      </c>
      <c r="L7152" t="str">
        <f t="shared" si="335"/>
        <v>4309KALBAR</v>
      </c>
      <c r="M7152" t="s">
        <v>7991</v>
      </c>
    </row>
    <row r="7153" spans="1:13">
      <c r="A7153" t="s">
        <v>8154</v>
      </c>
      <c r="B7153" t="s">
        <v>8162</v>
      </c>
      <c r="C7153" t="s">
        <v>111</v>
      </c>
      <c r="D7153">
        <v>4</v>
      </c>
      <c r="E7153">
        <v>0</v>
      </c>
      <c r="F7153">
        <v>0</v>
      </c>
      <c r="H7153" t="s">
        <v>155</v>
      </c>
      <c r="I7153">
        <f t="shared" si="336"/>
        <v>0</v>
      </c>
      <c r="J7153">
        <f t="shared" si="337"/>
        <v>0</v>
      </c>
      <c r="L7153" t="str">
        <f t="shared" si="335"/>
        <v>4309KENTS LAGOON</v>
      </c>
      <c r="M7153" t="s">
        <v>7991</v>
      </c>
    </row>
    <row r="7154" spans="1:13">
      <c r="A7154" t="s">
        <v>8154</v>
      </c>
      <c r="B7154" t="s">
        <v>8163</v>
      </c>
      <c r="C7154" t="s">
        <v>111</v>
      </c>
      <c r="D7154">
        <v>4</v>
      </c>
      <c r="E7154">
        <v>0</v>
      </c>
      <c r="F7154">
        <v>0</v>
      </c>
      <c r="H7154" t="s">
        <v>155</v>
      </c>
      <c r="I7154">
        <f t="shared" si="336"/>
        <v>0</v>
      </c>
      <c r="J7154">
        <f t="shared" si="337"/>
        <v>0</v>
      </c>
      <c r="L7154" t="str">
        <f t="shared" si="335"/>
        <v>4309KULGUN</v>
      </c>
      <c r="M7154" t="s">
        <v>7991</v>
      </c>
    </row>
    <row r="7155" spans="1:13">
      <c r="A7155" t="s">
        <v>8154</v>
      </c>
      <c r="B7155" t="s">
        <v>8164</v>
      </c>
      <c r="C7155" t="s">
        <v>111</v>
      </c>
      <c r="D7155">
        <v>4</v>
      </c>
      <c r="E7155">
        <v>0</v>
      </c>
      <c r="F7155">
        <v>0</v>
      </c>
      <c r="H7155" t="s">
        <v>155</v>
      </c>
      <c r="I7155">
        <f t="shared" si="336"/>
        <v>0</v>
      </c>
      <c r="J7155">
        <f t="shared" si="337"/>
        <v>0</v>
      </c>
      <c r="L7155" t="str">
        <f t="shared" si="335"/>
        <v>4309MILORA</v>
      </c>
      <c r="M7155" t="s">
        <v>7991</v>
      </c>
    </row>
    <row r="7156" spans="1:13">
      <c r="A7156" t="s">
        <v>8154</v>
      </c>
      <c r="B7156" t="s">
        <v>8165</v>
      </c>
      <c r="C7156" t="s">
        <v>111</v>
      </c>
      <c r="D7156">
        <v>4</v>
      </c>
      <c r="E7156">
        <v>0</v>
      </c>
      <c r="F7156">
        <v>0</v>
      </c>
      <c r="H7156" t="s">
        <v>155</v>
      </c>
      <c r="I7156">
        <f t="shared" si="336"/>
        <v>0</v>
      </c>
      <c r="J7156">
        <f t="shared" si="337"/>
        <v>0</v>
      </c>
      <c r="L7156" t="str">
        <f t="shared" si="335"/>
        <v>4309MOOGERAH</v>
      </c>
      <c r="M7156" t="s">
        <v>7991</v>
      </c>
    </row>
    <row r="7157" spans="1:13">
      <c r="A7157" t="s">
        <v>8154</v>
      </c>
      <c r="B7157" t="s">
        <v>8166</v>
      </c>
      <c r="C7157" t="s">
        <v>111</v>
      </c>
      <c r="D7157">
        <v>4</v>
      </c>
      <c r="E7157">
        <v>0</v>
      </c>
      <c r="F7157">
        <v>0</v>
      </c>
      <c r="H7157" t="s">
        <v>155</v>
      </c>
      <c r="I7157">
        <f t="shared" si="336"/>
        <v>0</v>
      </c>
      <c r="J7157">
        <f t="shared" si="337"/>
        <v>0</v>
      </c>
      <c r="L7157" t="str">
        <f t="shared" si="335"/>
        <v>4309MORWINCHA</v>
      </c>
      <c r="M7157" t="s">
        <v>7991</v>
      </c>
    </row>
    <row r="7158" spans="1:13">
      <c r="A7158" t="s">
        <v>8154</v>
      </c>
      <c r="B7158" t="s">
        <v>8167</v>
      </c>
      <c r="C7158" t="s">
        <v>111</v>
      </c>
      <c r="D7158">
        <v>4</v>
      </c>
      <c r="E7158">
        <v>0</v>
      </c>
      <c r="F7158">
        <v>0</v>
      </c>
      <c r="H7158" t="s">
        <v>155</v>
      </c>
      <c r="I7158">
        <f t="shared" si="336"/>
        <v>0</v>
      </c>
      <c r="J7158">
        <f t="shared" si="337"/>
        <v>0</v>
      </c>
      <c r="L7158" t="str">
        <f t="shared" si="335"/>
        <v>4309MOUNT EDWARDS</v>
      </c>
      <c r="M7158" t="s">
        <v>7991</v>
      </c>
    </row>
    <row r="7159" spans="1:13">
      <c r="A7159" t="s">
        <v>8154</v>
      </c>
      <c r="B7159" t="s">
        <v>8168</v>
      </c>
      <c r="C7159" t="s">
        <v>111</v>
      </c>
      <c r="D7159">
        <v>4</v>
      </c>
      <c r="E7159">
        <v>0</v>
      </c>
      <c r="F7159">
        <v>0</v>
      </c>
      <c r="H7159" t="s">
        <v>155</v>
      </c>
      <c r="I7159">
        <f t="shared" si="336"/>
        <v>0</v>
      </c>
      <c r="J7159">
        <f t="shared" si="337"/>
        <v>0</v>
      </c>
      <c r="L7159" t="str">
        <f t="shared" si="335"/>
        <v>4309MUNBILLA</v>
      </c>
      <c r="M7159" t="s">
        <v>7991</v>
      </c>
    </row>
    <row r="7160" spans="1:13">
      <c r="A7160" t="s">
        <v>8154</v>
      </c>
      <c r="B7160" t="s">
        <v>8169</v>
      </c>
      <c r="C7160" t="s">
        <v>111</v>
      </c>
      <c r="D7160">
        <v>4</v>
      </c>
      <c r="E7160">
        <v>0</v>
      </c>
      <c r="F7160">
        <v>0</v>
      </c>
      <c r="H7160" t="s">
        <v>155</v>
      </c>
      <c r="I7160">
        <f t="shared" si="336"/>
        <v>0</v>
      </c>
      <c r="J7160">
        <f t="shared" si="337"/>
        <v>0</v>
      </c>
      <c r="L7160" t="str">
        <f t="shared" si="335"/>
        <v>4309OBUM OBUM</v>
      </c>
      <c r="M7160" t="s">
        <v>7991</v>
      </c>
    </row>
    <row r="7161" spans="1:13">
      <c r="A7161" t="s">
        <v>8154</v>
      </c>
      <c r="B7161" t="s">
        <v>8170</v>
      </c>
      <c r="C7161" t="s">
        <v>111</v>
      </c>
      <c r="D7161">
        <v>4</v>
      </c>
      <c r="E7161">
        <v>0</v>
      </c>
      <c r="F7161">
        <v>0</v>
      </c>
      <c r="H7161" t="s">
        <v>155</v>
      </c>
      <c r="I7161">
        <f t="shared" si="336"/>
        <v>0</v>
      </c>
      <c r="J7161">
        <f t="shared" si="337"/>
        <v>0</v>
      </c>
      <c r="L7161" t="str">
        <f t="shared" si="335"/>
        <v>4309TAROME</v>
      </c>
      <c r="M7161" t="s">
        <v>7991</v>
      </c>
    </row>
    <row r="7162" spans="1:13">
      <c r="A7162" t="s">
        <v>8154</v>
      </c>
      <c r="B7162" t="s">
        <v>8171</v>
      </c>
      <c r="C7162" t="s">
        <v>111</v>
      </c>
      <c r="D7162">
        <v>4</v>
      </c>
      <c r="E7162">
        <v>0</v>
      </c>
      <c r="F7162">
        <v>0</v>
      </c>
      <c r="H7162" t="s">
        <v>155</v>
      </c>
      <c r="I7162">
        <f t="shared" si="336"/>
        <v>0</v>
      </c>
      <c r="J7162">
        <f t="shared" si="337"/>
        <v>0</v>
      </c>
      <c r="L7162" t="str">
        <f t="shared" si="335"/>
        <v>4309TEVIOTVILLE</v>
      </c>
      <c r="M7162" t="s">
        <v>7991</v>
      </c>
    </row>
    <row r="7163" spans="1:13">
      <c r="A7163" t="s">
        <v>8154</v>
      </c>
      <c r="B7163" t="s">
        <v>3807</v>
      </c>
      <c r="C7163" t="s">
        <v>111</v>
      </c>
      <c r="D7163">
        <v>4</v>
      </c>
      <c r="E7163">
        <v>0</v>
      </c>
      <c r="F7163">
        <v>0</v>
      </c>
      <c r="H7163" t="s">
        <v>155</v>
      </c>
      <c r="I7163">
        <f t="shared" si="336"/>
        <v>0</v>
      </c>
      <c r="J7163">
        <f t="shared" si="337"/>
        <v>0</v>
      </c>
      <c r="L7163" t="str">
        <f t="shared" si="335"/>
        <v>4309WASHPOOL</v>
      </c>
      <c r="M7163" t="s">
        <v>7991</v>
      </c>
    </row>
    <row r="7164" spans="1:13">
      <c r="A7164" t="s">
        <v>8172</v>
      </c>
      <c r="B7164" t="s">
        <v>8173</v>
      </c>
      <c r="C7164" t="s">
        <v>111</v>
      </c>
      <c r="D7164">
        <v>4</v>
      </c>
      <c r="E7164">
        <v>0</v>
      </c>
      <c r="F7164">
        <v>0</v>
      </c>
      <c r="H7164" t="s">
        <v>155</v>
      </c>
      <c r="I7164">
        <f t="shared" si="336"/>
        <v>0</v>
      </c>
      <c r="J7164">
        <f t="shared" si="337"/>
        <v>0</v>
      </c>
      <c r="L7164" t="str">
        <f t="shared" si="335"/>
        <v>4307COLEYVILLE</v>
      </c>
      <c r="M7164" t="s">
        <v>7991</v>
      </c>
    </row>
    <row r="7165" spans="1:13">
      <c r="A7165" t="s">
        <v>8172</v>
      </c>
      <c r="B7165" t="s">
        <v>8174</v>
      </c>
      <c r="C7165" t="s">
        <v>111</v>
      </c>
      <c r="D7165">
        <v>4</v>
      </c>
      <c r="E7165">
        <v>0</v>
      </c>
      <c r="F7165">
        <v>0</v>
      </c>
      <c r="H7165" t="s">
        <v>155</v>
      </c>
      <c r="I7165">
        <f t="shared" si="336"/>
        <v>0</v>
      </c>
      <c r="J7165">
        <f t="shared" si="337"/>
        <v>0</v>
      </c>
      <c r="L7165" t="str">
        <f t="shared" si="335"/>
        <v>4307HARRISVILLE</v>
      </c>
      <c r="M7165" t="s">
        <v>7991</v>
      </c>
    </row>
    <row r="7166" spans="1:13">
      <c r="A7166" t="s">
        <v>8172</v>
      </c>
      <c r="B7166" t="s">
        <v>8175</v>
      </c>
      <c r="C7166" t="s">
        <v>111</v>
      </c>
      <c r="D7166">
        <v>4</v>
      </c>
      <c r="E7166">
        <v>0</v>
      </c>
      <c r="F7166">
        <v>0</v>
      </c>
      <c r="H7166" t="s">
        <v>155</v>
      </c>
      <c r="I7166">
        <f t="shared" si="336"/>
        <v>0</v>
      </c>
      <c r="J7166">
        <f t="shared" si="337"/>
        <v>0</v>
      </c>
      <c r="L7166" t="str">
        <f t="shared" si="335"/>
        <v>4307MUTDAPILLY</v>
      </c>
      <c r="M7166" t="s">
        <v>7991</v>
      </c>
    </row>
    <row r="7167" spans="1:13">
      <c r="A7167" t="s">
        <v>8172</v>
      </c>
      <c r="B7167" t="s">
        <v>8176</v>
      </c>
      <c r="C7167" t="s">
        <v>111</v>
      </c>
      <c r="D7167">
        <v>4</v>
      </c>
      <c r="E7167">
        <v>0</v>
      </c>
      <c r="F7167">
        <v>0</v>
      </c>
      <c r="H7167" t="s">
        <v>155</v>
      </c>
      <c r="I7167">
        <f t="shared" si="336"/>
        <v>0</v>
      </c>
      <c r="J7167">
        <f t="shared" si="337"/>
        <v>0</v>
      </c>
      <c r="L7167" t="str">
        <f t="shared" si="335"/>
        <v>4307RADFORD</v>
      </c>
      <c r="M7167" t="s">
        <v>7991</v>
      </c>
    </row>
    <row r="7168" spans="1:13">
      <c r="A7168" t="s">
        <v>8172</v>
      </c>
      <c r="B7168" t="s">
        <v>8177</v>
      </c>
      <c r="C7168" t="s">
        <v>111</v>
      </c>
      <c r="D7168">
        <v>4</v>
      </c>
      <c r="E7168">
        <v>0</v>
      </c>
      <c r="F7168">
        <v>0</v>
      </c>
      <c r="H7168" t="s">
        <v>155</v>
      </c>
      <c r="I7168">
        <f t="shared" si="336"/>
        <v>0</v>
      </c>
      <c r="J7168">
        <f t="shared" si="337"/>
        <v>0</v>
      </c>
      <c r="L7168" t="str">
        <f t="shared" si="335"/>
        <v>4307SILVERDALE</v>
      </c>
      <c r="M7168" t="s">
        <v>7991</v>
      </c>
    </row>
    <row r="7169" spans="1:13">
      <c r="A7169" t="s">
        <v>8172</v>
      </c>
      <c r="B7169" t="s">
        <v>8178</v>
      </c>
      <c r="C7169" t="s">
        <v>111</v>
      </c>
      <c r="D7169">
        <v>4</v>
      </c>
      <c r="E7169">
        <v>0</v>
      </c>
      <c r="F7169">
        <v>0</v>
      </c>
      <c r="H7169" t="s">
        <v>155</v>
      </c>
      <c r="I7169">
        <f t="shared" si="336"/>
        <v>0</v>
      </c>
      <c r="J7169">
        <f t="shared" si="337"/>
        <v>0</v>
      </c>
      <c r="L7169" t="str">
        <f t="shared" si="335"/>
        <v>4307WARRILL VIEW</v>
      </c>
      <c r="M7169" t="s">
        <v>7991</v>
      </c>
    </row>
    <row r="7170" spans="1:13">
      <c r="A7170" t="s">
        <v>8172</v>
      </c>
      <c r="B7170" t="s">
        <v>8179</v>
      </c>
      <c r="C7170" t="s">
        <v>111</v>
      </c>
      <c r="D7170">
        <v>4</v>
      </c>
      <c r="E7170">
        <v>0</v>
      </c>
      <c r="F7170">
        <v>0</v>
      </c>
      <c r="H7170" t="s">
        <v>155</v>
      </c>
      <c r="I7170">
        <f t="shared" si="336"/>
        <v>0</v>
      </c>
      <c r="J7170">
        <f t="shared" si="337"/>
        <v>0</v>
      </c>
      <c r="L7170" t="str">
        <f t="shared" ref="L7170:L7233" si="338">CONCATENATE(A7170,B7170)</f>
        <v>4307WILSONS PLAINS</v>
      </c>
      <c r="M7170" t="s">
        <v>7991</v>
      </c>
    </row>
    <row r="7171" spans="1:13">
      <c r="A7171" t="s">
        <v>8180</v>
      </c>
      <c r="B7171" t="s">
        <v>8181</v>
      </c>
      <c r="C7171" t="s">
        <v>111</v>
      </c>
      <c r="D7171">
        <v>1</v>
      </c>
      <c r="E7171">
        <v>0</v>
      </c>
      <c r="F7171">
        <v>2</v>
      </c>
      <c r="H7171" t="s">
        <v>116</v>
      </c>
      <c r="I7171">
        <f t="shared" si="336"/>
        <v>0</v>
      </c>
      <c r="J7171">
        <f t="shared" si="337"/>
        <v>0</v>
      </c>
      <c r="L7171" t="str">
        <f t="shared" si="338"/>
        <v>4306AMBERLEY</v>
      </c>
      <c r="M7171" t="s">
        <v>6784</v>
      </c>
    </row>
    <row r="7172" spans="1:13">
      <c r="A7172" t="s">
        <v>8180</v>
      </c>
      <c r="B7172" t="s">
        <v>8182</v>
      </c>
      <c r="C7172" t="s">
        <v>111</v>
      </c>
      <c r="D7172">
        <v>4</v>
      </c>
      <c r="E7172">
        <v>0</v>
      </c>
      <c r="F7172">
        <v>0</v>
      </c>
      <c r="H7172" t="s">
        <v>116</v>
      </c>
      <c r="I7172">
        <f t="shared" si="336"/>
        <v>0</v>
      </c>
      <c r="J7172">
        <f t="shared" si="337"/>
        <v>0</v>
      </c>
      <c r="L7172" t="str">
        <f t="shared" si="338"/>
        <v>4306BANKS CREEK</v>
      </c>
      <c r="M7172" t="s">
        <v>6784</v>
      </c>
    </row>
    <row r="7173" spans="1:13">
      <c r="A7173" t="s">
        <v>8180</v>
      </c>
      <c r="B7173" t="s">
        <v>8183</v>
      </c>
      <c r="C7173" t="s">
        <v>111</v>
      </c>
      <c r="D7173">
        <v>1</v>
      </c>
      <c r="E7173">
        <v>0</v>
      </c>
      <c r="F7173">
        <v>2</v>
      </c>
      <c r="H7173" t="s">
        <v>116</v>
      </c>
      <c r="I7173">
        <f t="shared" si="336"/>
        <v>0</v>
      </c>
      <c r="J7173">
        <f t="shared" si="337"/>
        <v>0</v>
      </c>
      <c r="L7173" t="str">
        <f t="shared" si="338"/>
        <v>4306BARELLAN POINT</v>
      </c>
      <c r="M7173" t="s">
        <v>6784</v>
      </c>
    </row>
    <row r="7174" spans="1:13">
      <c r="A7174" t="s">
        <v>8180</v>
      </c>
      <c r="B7174" t="s">
        <v>8184</v>
      </c>
      <c r="C7174" t="s">
        <v>111</v>
      </c>
      <c r="D7174">
        <v>1</v>
      </c>
      <c r="E7174">
        <v>0</v>
      </c>
      <c r="F7174">
        <v>2</v>
      </c>
      <c r="H7174" t="s">
        <v>116</v>
      </c>
      <c r="I7174">
        <f t="shared" si="336"/>
        <v>0</v>
      </c>
      <c r="J7174">
        <f t="shared" si="337"/>
        <v>0</v>
      </c>
      <c r="L7174" t="str">
        <f t="shared" si="338"/>
        <v>4306BLACKSOIL</v>
      </c>
      <c r="M7174" t="s">
        <v>6784</v>
      </c>
    </row>
    <row r="7175" spans="1:13">
      <c r="A7175" t="s">
        <v>8180</v>
      </c>
      <c r="B7175" t="s">
        <v>8185</v>
      </c>
      <c r="C7175" t="s">
        <v>111</v>
      </c>
      <c r="D7175">
        <v>2</v>
      </c>
      <c r="E7175">
        <v>0</v>
      </c>
      <c r="F7175">
        <v>2</v>
      </c>
      <c r="H7175" t="s">
        <v>116</v>
      </c>
      <c r="I7175">
        <f t="shared" si="336"/>
        <v>0</v>
      </c>
      <c r="J7175">
        <f t="shared" si="337"/>
        <v>0</v>
      </c>
      <c r="L7175" t="str">
        <f t="shared" si="338"/>
        <v>4306BORALLON</v>
      </c>
      <c r="M7175" t="s">
        <v>6784</v>
      </c>
    </row>
    <row r="7176" spans="1:13">
      <c r="A7176" t="s">
        <v>8180</v>
      </c>
      <c r="B7176" t="s">
        <v>8186</v>
      </c>
      <c r="C7176" t="s">
        <v>111</v>
      </c>
      <c r="D7176">
        <v>1</v>
      </c>
      <c r="E7176">
        <v>0</v>
      </c>
      <c r="F7176">
        <v>2</v>
      </c>
      <c r="H7176" t="s">
        <v>116</v>
      </c>
      <c r="I7176">
        <f t="shared" si="336"/>
        <v>0</v>
      </c>
      <c r="J7176">
        <f t="shared" si="337"/>
        <v>0</v>
      </c>
      <c r="L7176" t="str">
        <f t="shared" si="338"/>
        <v>4306CHUWAR</v>
      </c>
      <c r="M7176" t="s">
        <v>6784</v>
      </c>
    </row>
    <row r="7177" spans="1:13">
      <c r="A7177" t="s">
        <v>8180</v>
      </c>
      <c r="B7177" t="s">
        <v>8187</v>
      </c>
      <c r="C7177" t="s">
        <v>111</v>
      </c>
      <c r="D7177">
        <v>2</v>
      </c>
      <c r="E7177">
        <v>0</v>
      </c>
      <c r="F7177">
        <v>2</v>
      </c>
      <c r="H7177" t="s">
        <v>116</v>
      </c>
      <c r="I7177">
        <f t="shared" ref="I7177:I7240" si="339">IF(ISERROR(VLOOKUP(A7177,SelPostCode,1,FALSE)),0,1)</f>
        <v>0</v>
      </c>
      <c r="J7177">
        <f t="shared" ref="J7177:J7240" si="340">IF(I7177=0,0,IF(ISERROR(VLOOKUP(B7177,SelSuburb,1,FALSE)),0,1))</f>
        <v>0</v>
      </c>
      <c r="L7177" t="str">
        <f t="shared" si="338"/>
        <v>4306DEEBING HEIGHTS</v>
      </c>
      <c r="M7177" t="s">
        <v>6784</v>
      </c>
    </row>
    <row r="7178" spans="1:13">
      <c r="A7178" t="s">
        <v>8180</v>
      </c>
      <c r="B7178" t="s">
        <v>1866</v>
      </c>
      <c r="C7178" t="s">
        <v>111</v>
      </c>
      <c r="D7178">
        <v>4</v>
      </c>
      <c r="E7178">
        <v>0</v>
      </c>
      <c r="F7178">
        <v>0</v>
      </c>
      <c r="H7178" t="s">
        <v>116</v>
      </c>
      <c r="I7178">
        <f t="shared" si="339"/>
        <v>0</v>
      </c>
      <c r="J7178">
        <f t="shared" si="340"/>
        <v>0</v>
      </c>
      <c r="L7178" t="str">
        <f t="shared" si="338"/>
        <v>4306DUNDAS</v>
      </c>
      <c r="M7178" t="s">
        <v>6784</v>
      </c>
    </row>
    <row r="7179" spans="1:13">
      <c r="A7179" t="s">
        <v>8180</v>
      </c>
      <c r="B7179" t="s">
        <v>8188</v>
      </c>
      <c r="C7179" t="s">
        <v>111</v>
      </c>
      <c r="D7179">
        <v>4</v>
      </c>
      <c r="E7179">
        <v>0</v>
      </c>
      <c r="F7179">
        <v>0</v>
      </c>
      <c r="H7179" t="s">
        <v>116</v>
      </c>
      <c r="I7179">
        <f t="shared" si="339"/>
        <v>0</v>
      </c>
      <c r="J7179">
        <f t="shared" si="340"/>
        <v>0</v>
      </c>
      <c r="L7179" t="str">
        <f t="shared" si="338"/>
        <v>4306ENGLAND CREEK</v>
      </c>
      <c r="M7179" t="s">
        <v>6784</v>
      </c>
    </row>
    <row r="7180" spans="1:13">
      <c r="A7180" t="s">
        <v>8180</v>
      </c>
      <c r="B7180" t="s">
        <v>8189</v>
      </c>
      <c r="C7180" t="s">
        <v>111</v>
      </c>
      <c r="D7180">
        <v>3</v>
      </c>
      <c r="E7180">
        <v>0</v>
      </c>
      <c r="F7180">
        <v>0</v>
      </c>
      <c r="H7180" t="s">
        <v>116</v>
      </c>
      <c r="I7180">
        <f t="shared" si="339"/>
        <v>0</v>
      </c>
      <c r="J7180">
        <f t="shared" si="340"/>
        <v>0</v>
      </c>
      <c r="L7180" t="str">
        <f t="shared" si="338"/>
        <v>4306FAIRNEY VIEW</v>
      </c>
      <c r="M7180" t="s">
        <v>6784</v>
      </c>
    </row>
    <row r="7181" spans="1:13">
      <c r="A7181" t="s">
        <v>8180</v>
      </c>
      <c r="B7181" t="s">
        <v>8190</v>
      </c>
      <c r="C7181" t="s">
        <v>111</v>
      </c>
      <c r="D7181">
        <v>3</v>
      </c>
      <c r="E7181">
        <v>0</v>
      </c>
      <c r="F7181">
        <v>0</v>
      </c>
      <c r="H7181" t="s">
        <v>116</v>
      </c>
      <c r="I7181">
        <f t="shared" si="339"/>
        <v>0</v>
      </c>
      <c r="J7181">
        <f t="shared" si="340"/>
        <v>0</v>
      </c>
      <c r="L7181" t="str">
        <f t="shared" si="338"/>
        <v>4306FERNVALE</v>
      </c>
      <c r="M7181" t="s">
        <v>6784</v>
      </c>
    </row>
    <row r="7182" spans="1:13">
      <c r="A7182" t="s">
        <v>8180</v>
      </c>
      <c r="B7182" t="s">
        <v>8191</v>
      </c>
      <c r="C7182" t="s">
        <v>111</v>
      </c>
      <c r="D7182">
        <v>3</v>
      </c>
      <c r="E7182">
        <v>0</v>
      </c>
      <c r="F7182">
        <v>0</v>
      </c>
      <c r="H7182" t="s">
        <v>116</v>
      </c>
      <c r="I7182">
        <f t="shared" si="339"/>
        <v>0</v>
      </c>
      <c r="J7182">
        <f t="shared" si="340"/>
        <v>0</v>
      </c>
      <c r="L7182" t="str">
        <f t="shared" si="338"/>
        <v>4306GLAMORGAN VALE</v>
      </c>
      <c r="M7182" t="s">
        <v>6784</v>
      </c>
    </row>
    <row r="7183" spans="1:13">
      <c r="A7183" t="s">
        <v>8180</v>
      </c>
      <c r="B7183" t="s">
        <v>8192</v>
      </c>
      <c r="C7183" t="s">
        <v>111</v>
      </c>
      <c r="D7183">
        <v>2</v>
      </c>
      <c r="E7183">
        <v>0</v>
      </c>
      <c r="F7183">
        <v>2</v>
      </c>
      <c r="H7183" t="s">
        <v>116</v>
      </c>
      <c r="I7183">
        <f t="shared" si="339"/>
        <v>0</v>
      </c>
      <c r="J7183">
        <f t="shared" si="340"/>
        <v>0</v>
      </c>
      <c r="L7183" t="str">
        <f t="shared" si="338"/>
        <v>4306GOOLMAN</v>
      </c>
      <c r="M7183" t="s">
        <v>6784</v>
      </c>
    </row>
    <row r="7184" spans="1:13">
      <c r="A7184" t="s">
        <v>8180</v>
      </c>
      <c r="B7184" t="s">
        <v>8193</v>
      </c>
      <c r="C7184" t="s">
        <v>111</v>
      </c>
      <c r="D7184">
        <v>2</v>
      </c>
      <c r="E7184">
        <v>0</v>
      </c>
      <c r="F7184">
        <v>2</v>
      </c>
      <c r="H7184" t="s">
        <v>116</v>
      </c>
      <c r="I7184">
        <f t="shared" si="339"/>
        <v>0</v>
      </c>
      <c r="J7184">
        <f t="shared" si="340"/>
        <v>0</v>
      </c>
      <c r="L7184" t="str">
        <f t="shared" si="338"/>
        <v>4306HAIGSLEA</v>
      </c>
      <c r="M7184" t="s">
        <v>6784</v>
      </c>
    </row>
    <row r="7185" spans="1:13">
      <c r="A7185" t="s">
        <v>8180</v>
      </c>
      <c r="B7185" t="s">
        <v>8194</v>
      </c>
      <c r="C7185" t="s">
        <v>111</v>
      </c>
      <c r="D7185">
        <v>1</v>
      </c>
      <c r="E7185">
        <v>0</v>
      </c>
      <c r="F7185">
        <v>2</v>
      </c>
      <c r="H7185" t="s">
        <v>116</v>
      </c>
      <c r="I7185">
        <f t="shared" si="339"/>
        <v>0</v>
      </c>
      <c r="J7185">
        <f t="shared" si="340"/>
        <v>0</v>
      </c>
      <c r="L7185" t="str">
        <f t="shared" si="338"/>
        <v>4306IRONBARK</v>
      </c>
      <c r="M7185" t="s">
        <v>6784</v>
      </c>
    </row>
    <row r="7186" spans="1:13">
      <c r="A7186" t="s">
        <v>8180</v>
      </c>
      <c r="B7186" t="s">
        <v>8195</v>
      </c>
      <c r="C7186" t="s">
        <v>111</v>
      </c>
      <c r="D7186">
        <v>1</v>
      </c>
      <c r="E7186">
        <v>0</v>
      </c>
      <c r="F7186">
        <v>2</v>
      </c>
      <c r="H7186" t="s">
        <v>116</v>
      </c>
      <c r="I7186">
        <f t="shared" si="339"/>
        <v>0</v>
      </c>
      <c r="J7186">
        <f t="shared" si="340"/>
        <v>0</v>
      </c>
      <c r="L7186" t="str">
        <f t="shared" si="338"/>
        <v>4306KARALEE</v>
      </c>
      <c r="M7186" t="s">
        <v>6784</v>
      </c>
    </row>
    <row r="7187" spans="1:13">
      <c r="A7187" t="s">
        <v>8180</v>
      </c>
      <c r="B7187" t="s">
        <v>8196</v>
      </c>
      <c r="C7187" t="s">
        <v>111</v>
      </c>
      <c r="D7187">
        <v>1</v>
      </c>
      <c r="E7187">
        <v>0</v>
      </c>
      <c r="F7187">
        <v>2</v>
      </c>
      <c r="H7187" t="s">
        <v>116</v>
      </c>
      <c r="I7187">
        <f t="shared" si="339"/>
        <v>0</v>
      </c>
      <c r="J7187">
        <f t="shared" si="340"/>
        <v>0</v>
      </c>
      <c r="L7187" t="str">
        <f t="shared" si="338"/>
        <v>4306KARANA DOWNS</v>
      </c>
      <c r="M7187" t="s">
        <v>6784</v>
      </c>
    </row>
    <row r="7188" spans="1:13">
      <c r="A7188" t="s">
        <v>8180</v>
      </c>
      <c r="B7188" t="s">
        <v>8197</v>
      </c>
      <c r="C7188" t="s">
        <v>111</v>
      </c>
      <c r="D7188">
        <v>1</v>
      </c>
      <c r="E7188">
        <v>0</v>
      </c>
      <c r="F7188">
        <v>2</v>
      </c>
      <c r="H7188" t="s">
        <v>116</v>
      </c>
      <c r="I7188">
        <f t="shared" si="339"/>
        <v>0</v>
      </c>
      <c r="J7188">
        <f t="shared" si="340"/>
        <v>0</v>
      </c>
      <c r="L7188" t="str">
        <f t="shared" si="338"/>
        <v>4306KARRABIN</v>
      </c>
      <c r="M7188" t="s">
        <v>6784</v>
      </c>
    </row>
    <row r="7189" spans="1:13">
      <c r="A7189" t="s">
        <v>8180</v>
      </c>
      <c r="B7189" t="s">
        <v>8198</v>
      </c>
      <c r="C7189" t="s">
        <v>111</v>
      </c>
      <c r="D7189">
        <v>3</v>
      </c>
      <c r="E7189">
        <v>0</v>
      </c>
      <c r="F7189">
        <v>0</v>
      </c>
      <c r="H7189" t="s">
        <v>116</v>
      </c>
      <c r="I7189">
        <f t="shared" si="339"/>
        <v>0</v>
      </c>
      <c r="J7189">
        <f t="shared" si="340"/>
        <v>0</v>
      </c>
      <c r="L7189" t="str">
        <f t="shared" si="338"/>
        <v>4306KHOLO</v>
      </c>
      <c r="M7189" t="s">
        <v>6784</v>
      </c>
    </row>
    <row r="7190" spans="1:13">
      <c r="A7190" t="s">
        <v>8180</v>
      </c>
      <c r="B7190" t="s">
        <v>8199</v>
      </c>
      <c r="C7190" t="s">
        <v>111</v>
      </c>
      <c r="D7190">
        <v>3</v>
      </c>
      <c r="E7190">
        <v>0</v>
      </c>
      <c r="F7190">
        <v>0</v>
      </c>
      <c r="H7190" t="s">
        <v>116</v>
      </c>
      <c r="I7190">
        <f t="shared" si="339"/>
        <v>0</v>
      </c>
      <c r="J7190">
        <f t="shared" si="340"/>
        <v>0</v>
      </c>
      <c r="L7190" t="str">
        <f t="shared" si="338"/>
        <v>4306LAKE MANCHESTER</v>
      </c>
      <c r="M7190" t="s">
        <v>6784</v>
      </c>
    </row>
    <row r="7191" spans="1:13">
      <c r="A7191" t="s">
        <v>8180</v>
      </c>
      <c r="B7191" t="s">
        <v>8200</v>
      </c>
      <c r="C7191" t="s">
        <v>111</v>
      </c>
      <c r="D7191">
        <v>3</v>
      </c>
      <c r="E7191">
        <v>0</v>
      </c>
      <c r="F7191">
        <v>0</v>
      </c>
      <c r="H7191" t="s">
        <v>116</v>
      </c>
      <c r="I7191">
        <f t="shared" si="339"/>
        <v>0</v>
      </c>
      <c r="J7191">
        <f t="shared" si="340"/>
        <v>0</v>
      </c>
      <c r="L7191" t="str">
        <f t="shared" si="338"/>
        <v>4306LARK HILL</v>
      </c>
      <c r="M7191" t="s">
        <v>6784</v>
      </c>
    </row>
    <row r="7192" spans="1:13">
      <c r="A7192" t="s">
        <v>8180</v>
      </c>
      <c r="B7192" t="s">
        <v>8201</v>
      </c>
      <c r="C7192" t="s">
        <v>111</v>
      </c>
      <c r="D7192">
        <v>1</v>
      </c>
      <c r="E7192">
        <v>0</v>
      </c>
      <c r="F7192">
        <v>2</v>
      </c>
      <c r="H7192" t="s">
        <v>116</v>
      </c>
      <c r="I7192">
        <f t="shared" si="339"/>
        <v>0</v>
      </c>
      <c r="J7192">
        <f t="shared" si="340"/>
        <v>0</v>
      </c>
      <c r="L7192" t="str">
        <f t="shared" si="338"/>
        <v>4306MOUNT CROSBY</v>
      </c>
      <c r="M7192" t="s">
        <v>6784</v>
      </c>
    </row>
    <row r="7193" spans="1:13">
      <c r="A7193" t="s">
        <v>8180</v>
      </c>
      <c r="B7193" t="s">
        <v>8202</v>
      </c>
      <c r="C7193" t="s">
        <v>111</v>
      </c>
      <c r="D7193">
        <v>2</v>
      </c>
      <c r="E7193">
        <v>0</v>
      </c>
      <c r="F7193">
        <v>2</v>
      </c>
      <c r="H7193" t="s">
        <v>116</v>
      </c>
      <c r="I7193">
        <f t="shared" si="339"/>
        <v>0</v>
      </c>
      <c r="J7193">
        <f t="shared" si="340"/>
        <v>0</v>
      </c>
      <c r="L7193" t="str">
        <f t="shared" si="338"/>
        <v>4306MOUNT MARROW</v>
      </c>
      <c r="M7193" t="s">
        <v>6784</v>
      </c>
    </row>
    <row r="7194" spans="1:13">
      <c r="A7194" t="s">
        <v>8180</v>
      </c>
      <c r="B7194" t="s">
        <v>8203</v>
      </c>
      <c r="C7194" t="s">
        <v>111</v>
      </c>
      <c r="D7194">
        <v>1</v>
      </c>
      <c r="E7194">
        <v>0</v>
      </c>
      <c r="F7194">
        <v>2</v>
      </c>
      <c r="H7194" t="s">
        <v>116</v>
      </c>
      <c r="I7194">
        <f t="shared" si="339"/>
        <v>0</v>
      </c>
      <c r="J7194">
        <f t="shared" si="340"/>
        <v>0</v>
      </c>
      <c r="L7194" t="str">
        <f t="shared" si="338"/>
        <v>4306MUIRLEA</v>
      </c>
      <c r="M7194" t="s">
        <v>6784</v>
      </c>
    </row>
    <row r="7195" spans="1:13">
      <c r="A7195" t="s">
        <v>8180</v>
      </c>
      <c r="B7195" t="s">
        <v>8204</v>
      </c>
      <c r="C7195" t="s">
        <v>111</v>
      </c>
      <c r="D7195">
        <v>2</v>
      </c>
      <c r="E7195">
        <v>0</v>
      </c>
      <c r="F7195">
        <v>2</v>
      </c>
      <c r="H7195" t="s">
        <v>116</v>
      </c>
      <c r="I7195">
        <f t="shared" si="339"/>
        <v>0</v>
      </c>
      <c r="J7195">
        <f t="shared" si="340"/>
        <v>0</v>
      </c>
      <c r="L7195" t="str">
        <f t="shared" si="338"/>
        <v>4306PEAK CROSSING</v>
      </c>
      <c r="M7195" t="s">
        <v>6784</v>
      </c>
    </row>
    <row r="7196" spans="1:13">
      <c r="A7196" t="s">
        <v>8180</v>
      </c>
      <c r="B7196" t="s">
        <v>8205</v>
      </c>
      <c r="C7196" t="s">
        <v>111</v>
      </c>
      <c r="D7196">
        <v>1</v>
      </c>
      <c r="E7196">
        <v>0</v>
      </c>
      <c r="F7196">
        <v>2</v>
      </c>
      <c r="H7196" t="s">
        <v>116</v>
      </c>
      <c r="I7196">
        <f t="shared" si="339"/>
        <v>0</v>
      </c>
      <c r="J7196">
        <f t="shared" si="340"/>
        <v>0</v>
      </c>
      <c r="L7196" t="str">
        <f t="shared" si="338"/>
        <v>4306PINE MOUNTAIN</v>
      </c>
      <c r="M7196" t="s">
        <v>6784</v>
      </c>
    </row>
    <row r="7197" spans="1:13">
      <c r="A7197" t="s">
        <v>8180</v>
      </c>
      <c r="B7197" t="s">
        <v>8206</v>
      </c>
      <c r="C7197" t="s">
        <v>111</v>
      </c>
      <c r="D7197">
        <v>1</v>
      </c>
      <c r="E7197">
        <v>0</v>
      </c>
      <c r="F7197">
        <v>2</v>
      </c>
      <c r="H7197" t="s">
        <v>116</v>
      </c>
      <c r="I7197">
        <f t="shared" si="339"/>
        <v>0</v>
      </c>
      <c r="J7197">
        <f t="shared" si="340"/>
        <v>0</v>
      </c>
      <c r="L7197" t="str">
        <f t="shared" si="338"/>
        <v>4306PURGA</v>
      </c>
      <c r="M7197" t="s">
        <v>6784</v>
      </c>
    </row>
    <row r="7198" spans="1:13">
      <c r="A7198" t="s">
        <v>8180</v>
      </c>
      <c r="B7198" t="s">
        <v>8207</v>
      </c>
      <c r="C7198" t="s">
        <v>111</v>
      </c>
      <c r="D7198">
        <v>2</v>
      </c>
      <c r="E7198">
        <v>0</v>
      </c>
      <c r="F7198">
        <v>2</v>
      </c>
      <c r="H7198" t="s">
        <v>116</v>
      </c>
      <c r="I7198">
        <f t="shared" si="339"/>
        <v>0</v>
      </c>
      <c r="J7198">
        <f t="shared" si="340"/>
        <v>0</v>
      </c>
      <c r="L7198" t="str">
        <f t="shared" si="338"/>
        <v>4306RIPLEY</v>
      </c>
      <c r="M7198" t="s">
        <v>6784</v>
      </c>
    </row>
    <row r="7199" spans="1:13">
      <c r="A7199" t="s">
        <v>8180</v>
      </c>
      <c r="B7199" t="s">
        <v>8208</v>
      </c>
      <c r="C7199" t="s">
        <v>111</v>
      </c>
      <c r="D7199">
        <v>3</v>
      </c>
      <c r="E7199">
        <v>0</v>
      </c>
      <c r="F7199">
        <v>0</v>
      </c>
      <c r="H7199" t="s">
        <v>116</v>
      </c>
      <c r="I7199">
        <f t="shared" si="339"/>
        <v>0</v>
      </c>
      <c r="J7199">
        <f t="shared" si="340"/>
        <v>0</v>
      </c>
      <c r="L7199" t="str">
        <f t="shared" si="338"/>
        <v>4306SOUTH RIPLEY</v>
      </c>
      <c r="M7199" t="s">
        <v>6784</v>
      </c>
    </row>
    <row r="7200" spans="1:13">
      <c r="A7200" t="s">
        <v>8180</v>
      </c>
      <c r="B7200" t="s">
        <v>8209</v>
      </c>
      <c r="C7200" t="s">
        <v>111</v>
      </c>
      <c r="D7200">
        <v>4</v>
      </c>
      <c r="E7200">
        <v>0</v>
      </c>
      <c r="F7200">
        <v>0</v>
      </c>
      <c r="H7200" t="s">
        <v>116</v>
      </c>
      <c r="I7200">
        <f t="shared" si="339"/>
        <v>0</v>
      </c>
      <c r="J7200">
        <f t="shared" si="340"/>
        <v>0</v>
      </c>
      <c r="L7200" t="str">
        <f t="shared" si="338"/>
        <v>4306SPLIT YARD CREEK</v>
      </c>
      <c r="M7200" t="s">
        <v>6784</v>
      </c>
    </row>
    <row r="7201" spans="1:14">
      <c r="A7201" t="s">
        <v>8180</v>
      </c>
      <c r="B7201" t="s">
        <v>8210</v>
      </c>
      <c r="C7201" t="s">
        <v>111</v>
      </c>
      <c r="D7201">
        <v>1</v>
      </c>
      <c r="E7201">
        <v>0</v>
      </c>
      <c r="F7201">
        <v>2</v>
      </c>
      <c r="H7201" t="s">
        <v>116</v>
      </c>
      <c r="I7201">
        <f t="shared" si="339"/>
        <v>0</v>
      </c>
      <c r="J7201">
        <f t="shared" si="340"/>
        <v>0</v>
      </c>
      <c r="L7201" t="str">
        <f t="shared" si="338"/>
        <v>4306SWANBANK</v>
      </c>
      <c r="M7201" t="s">
        <v>6784</v>
      </c>
    </row>
    <row r="7202" spans="1:14">
      <c r="A7202" t="s">
        <v>8180</v>
      </c>
      <c r="B7202" t="s">
        <v>8211</v>
      </c>
      <c r="C7202" t="s">
        <v>111</v>
      </c>
      <c r="D7202">
        <v>1</v>
      </c>
      <c r="E7202">
        <v>0</v>
      </c>
      <c r="F7202">
        <v>2</v>
      </c>
      <c r="H7202" t="s">
        <v>116</v>
      </c>
      <c r="I7202">
        <f t="shared" si="339"/>
        <v>0</v>
      </c>
      <c r="J7202">
        <f t="shared" si="340"/>
        <v>0</v>
      </c>
      <c r="L7202" t="str">
        <f t="shared" si="338"/>
        <v>4306THAGOONA</v>
      </c>
      <c r="M7202" t="s">
        <v>6784</v>
      </c>
    </row>
    <row r="7203" spans="1:14">
      <c r="A7203" t="s">
        <v>8180</v>
      </c>
      <c r="B7203" t="s">
        <v>8212</v>
      </c>
      <c r="C7203" t="s">
        <v>111</v>
      </c>
      <c r="D7203">
        <v>3</v>
      </c>
      <c r="E7203">
        <v>0</v>
      </c>
      <c r="F7203">
        <v>0</v>
      </c>
      <c r="H7203" t="s">
        <v>116</v>
      </c>
      <c r="I7203">
        <f t="shared" si="339"/>
        <v>0</v>
      </c>
      <c r="J7203">
        <f t="shared" si="340"/>
        <v>0</v>
      </c>
      <c r="L7203" t="str">
        <f t="shared" si="338"/>
        <v>4306VERNOR</v>
      </c>
      <c r="M7203" t="s">
        <v>6784</v>
      </c>
    </row>
    <row r="7204" spans="1:14">
      <c r="A7204" t="s">
        <v>8180</v>
      </c>
      <c r="B7204" t="s">
        <v>8213</v>
      </c>
      <c r="C7204" t="s">
        <v>111</v>
      </c>
      <c r="D7204">
        <v>1</v>
      </c>
      <c r="E7204">
        <v>0</v>
      </c>
      <c r="F7204">
        <v>2</v>
      </c>
      <c r="H7204" t="s">
        <v>116</v>
      </c>
      <c r="I7204">
        <f t="shared" si="339"/>
        <v>0</v>
      </c>
      <c r="J7204">
        <f t="shared" si="340"/>
        <v>0</v>
      </c>
      <c r="L7204" t="str">
        <f t="shared" si="338"/>
        <v>4306WALLOON</v>
      </c>
      <c r="M7204" t="s">
        <v>6784</v>
      </c>
    </row>
    <row r="7205" spans="1:14">
      <c r="A7205" t="s">
        <v>8180</v>
      </c>
      <c r="B7205" t="s">
        <v>8214</v>
      </c>
      <c r="C7205" t="s">
        <v>111</v>
      </c>
      <c r="D7205">
        <v>3</v>
      </c>
      <c r="E7205">
        <v>0</v>
      </c>
      <c r="F7205">
        <v>0</v>
      </c>
      <c r="H7205" t="s">
        <v>116</v>
      </c>
      <c r="I7205">
        <f t="shared" si="339"/>
        <v>0</v>
      </c>
      <c r="J7205">
        <f t="shared" si="340"/>
        <v>0</v>
      </c>
      <c r="L7205" t="str">
        <f t="shared" si="338"/>
        <v>4306WANORA</v>
      </c>
      <c r="M7205" t="s">
        <v>6784</v>
      </c>
    </row>
    <row r="7206" spans="1:14">
      <c r="A7206" t="s">
        <v>8180</v>
      </c>
      <c r="B7206" t="s">
        <v>8215</v>
      </c>
      <c r="C7206" t="s">
        <v>111</v>
      </c>
      <c r="D7206">
        <v>4</v>
      </c>
      <c r="E7206">
        <v>0</v>
      </c>
      <c r="F7206">
        <v>0</v>
      </c>
      <c r="H7206" t="s">
        <v>116</v>
      </c>
      <c r="I7206">
        <f t="shared" si="339"/>
        <v>0</v>
      </c>
      <c r="J7206">
        <f t="shared" si="340"/>
        <v>0</v>
      </c>
      <c r="L7206" t="str">
        <f t="shared" si="338"/>
        <v>4306WEST AMBERLEY</v>
      </c>
      <c r="M7206" t="s">
        <v>6784</v>
      </c>
    </row>
    <row r="7207" spans="1:14">
      <c r="A7207" t="s">
        <v>8180</v>
      </c>
      <c r="B7207" t="s">
        <v>5573</v>
      </c>
      <c r="C7207" t="s">
        <v>111</v>
      </c>
      <c r="D7207">
        <v>3</v>
      </c>
      <c r="E7207">
        <v>0</v>
      </c>
      <c r="F7207">
        <v>0</v>
      </c>
      <c r="H7207" t="s">
        <v>116</v>
      </c>
      <c r="I7207">
        <f t="shared" si="339"/>
        <v>0</v>
      </c>
      <c r="J7207">
        <f t="shared" si="340"/>
        <v>0</v>
      </c>
      <c r="L7207" t="str">
        <f t="shared" si="338"/>
        <v>4306WHITE ROCK</v>
      </c>
      <c r="M7207" t="s">
        <v>6784</v>
      </c>
    </row>
    <row r="7208" spans="1:14">
      <c r="A7208" t="s">
        <v>8180</v>
      </c>
      <c r="B7208" t="s">
        <v>8216</v>
      </c>
      <c r="C7208" t="s">
        <v>111</v>
      </c>
      <c r="D7208">
        <v>1</v>
      </c>
      <c r="E7208">
        <v>0</v>
      </c>
      <c r="F7208">
        <v>2</v>
      </c>
      <c r="H7208" t="s">
        <v>116</v>
      </c>
      <c r="I7208">
        <f t="shared" si="339"/>
        <v>0</v>
      </c>
      <c r="J7208">
        <f t="shared" si="340"/>
        <v>0</v>
      </c>
      <c r="L7208" t="str">
        <f t="shared" si="338"/>
        <v>4306WILLOWBANK</v>
      </c>
      <c r="M7208" t="s">
        <v>6784</v>
      </c>
    </row>
    <row r="7209" spans="1:14">
      <c r="A7209" t="s">
        <v>8180</v>
      </c>
      <c r="B7209" t="s">
        <v>8217</v>
      </c>
      <c r="C7209" t="s">
        <v>111</v>
      </c>
      <c r="D7209">
        <v>4</v>
      </c>
      <c r="E7209">
        <v>0</v>
      </c>
      <c r="F7209">
        <v>0</v>
      </c>
      <c r="H7209" t="s">
        <v>116</v>
      </c>
      <c r="I7209">
        <f t="shared" si="339"/>
        <v>0</v>
      </c>
      <c r="J7209">
        <f t="shared" si="340"/>
        <v>0</v>
      </c>
      <c r="L7209" t="str">
        <f t="shared" si="338"/>
        <v>4306WIVENHOE POCKET</v>
      </c>
      <c r="M7209" t="s">
        <v>6784</v>
      </c>
    </row>
    <row r="7210" spans="1:14">
      <c r="A7210" t="s">
        <v>8218</v>
      </c>
      <c r="B7210" t="s">
        <v>8219</v>
      </c>
      <c r="C7210" t="s">
        <v>111</v>
      </c>
      <c r="D7210">
        <v>3</v>
      </c>
      <c r="E7210">
        <v>0</v>
      </c>
      <c r="F7210">
        <v>0</v>
      </c>
      <c r="H7210" t="s">
        <v>116</v>
      </c>
      <c r="I7210">
        <f t="shared" si="339"/>
        <v>0</v>
      </c>
      <c r="J7210">
        <f t="shared" si="340"/>
        <v>0</v>
      </c>
      <c r="L7210" t="str">
        <f t="shared" si="338"/>
        <v>4305LIMESTONE RIDGES</v>
      </c>
      <c r="M7210" t="s">
        <v>7991</v>
      </c>
    </row>
    <row r="7211" spans="1:14">
      <c r="A7211" t="s">
        <v>8218</v>
      </c>
      <c r="B7211" t="s">
        <v>8220</v>
      </c>
      <c r="C7211" t="s">
        <v>111</v>
      </c>
      <c r="D7211">
        <v>1</v>
      </c>
      <c r="E7211">
        <v>0</v>
      </c>
      <c r="F7211">
        <v>2</v>
      </c>
      <c r="H7211" t="s">
        <v>116</v>
      </c>
      <c r="I7211">
        <f t="shared" si="339"/>
        <v>0</v>
      </c>
      <c r="J7211">
        <f t="shared" si="340"/>
        <v>0</v>
      </c>
      <c r="L7211" t="str">
        <f t="shared" si="338"/>
        <v>4305BASIN POCKET</v>
      </c>
      <c r="M7211" t="s">
        <v>7991</v>
      </c>
      <c r="N7211" t="s">
        <v>732</v>
      </c>
    </row>
    <row r="7212" spans="1:14">
      <c r="A7212" t="s">
        <v>8218</v>
      </c>
      <c r="B7212" t="s">
        <v>8221</v>
      </c>
      <c r="C7212" t="s">
        <v>111</v>
      </c>
      <c r="D7212">
        <v>1</v>
      </c>
      <c r="E7212">
        <v>0</v>
      </c>
      <c r="F7212">
        <v>2</v>
      </c>
      <c r="H7212" t="s">
        <v>116</v>
      </c>
      <c r="I7212">
        <f t="shared" si="339"/>
        <v>0</v>
      </c>
      <c r="J7212">
        <f t="shared" si="340"/>
        <v>0</v>
      </c>
      <c r="L7212" t="str">
        <f t="shared" si="338"/>
        <v>4305BRASSALL</v>
      </c>
      <c r="M7212" t="s">
        <v>7991</v>
      </c>
      <c r="N7212" t="s">
        <v>732</v>
      </c>
    </row>
    <row r="7213" spans="1:14">
      <c r="A7213" t="s">
        <v>8218</v>
      </c>
      <c r="B7213" t="s">
        <v>8222</v>
      </c>
      <c r="C7213" t="s">
        <v>111</v>
      </c>
      <c r="D7213">
        <v>1</v>
      </c>
      <c r="E7213">
        <v>0</v>
      </c>
      <c r="F7213">
        <v>2</v>
      </c>
      <c r="H7213" t="s">
        <v>116</v>
      </c>
      <c r="I7213">
        <f t="shared" si="339"/>
        <v>0</v>
      </c>
      <c r="J7213">
        <f t="shared" si="340"/>
        <v>0</v>
      </c>
      <c r="L7213" t="str">
        <f t="shared" si="338"/>
        <v>4305BREMER</v>
      </c>
      <c r="M7213" t="s">
        <v>7991</v>
      </c>
      <c r="N7213" t="s">
        <v>732</v>
      </c>
    </row>
    <row r="7214" spans="1:14">
      <c r="A7214" t="s">
        <v>8218</v>
      </c>
      <c r="B7214" t="s">
        <v>8223</v>
      </c>
      <c r="C7214" t="s">
        <v>111</v>
      </c>
      <c r="D7214">
        <v>1</v>
      </c>
      <c r="E7214">
        <v>0</v>
      </c>
      <c r="F7214">
        <v>2</v>
      </c>
      <c r="H7214" t="s">
        <v>116</v>
      </c>
      <c r="I7214">
        <f t="shared" si="339"/>
        <v>0</v>
      </c>
      <c r="J7214">
        <f t="shared" si="340"/>
        <v>0</v>
      </c>
      <c r="L7214" t="str">
        <f t="shared" si="338"/>
        <v>4305CHURCHILL</v>
      </c>
      <c r="M7214" t="s">
        <v>7991</v>
      </c>
      <c r="N7214" t="s">
        <v>732</v>
      </c>
    </row>
    <row r="7215" spans="1:14">
      <c r="A7215" t="s">
        <v>8218</v>
      </c>
      <c r="B7215" t="s">
        <v>8224</v>
      </c>
      <c r="C7215" t="s">
        <v>111</v>
      </c>
      <c r="D7215">
        <v>1</v>
      </c>
      <c r="E7215">
        <v>0</v>
      </c>
      <c r="F7215">
        <v>2</v>
      </c>
      <c r="H7215" t="s">
        <v>116</v>
      </c>
      <c r="I7215">
        <f t="shared" si="339"/>
        <v>0</v>
      </c>
      <c r="J7215">
        <f t="shared" si="340"/>
        <v>0</v>
      </c>
      <c r="L7215" t="str">
        <f t="shared" si="338"/>
        <v>4305COALFALLS</v>
      </c>
      <c r="M7215" t="s">
        <v>7991</v>
      </c>
      <c r="N7215" t="s">
        <v>732</v>
      </c>
    </row>
    <row r="7216" spans="1:14">
      <c r="A7216" t="s">
        <v>8218</v>
      </c>
      <c r="B7216" t="s">
        <v>8225</v>
      </c>
      <c r="C7216" t="s">
        <v>111</v>
      </c>
      <c r="D7216">
        <v>1</v>
      </c>
      <c r="E7216">
        <v>0</v>
      </c>
      <c r="F7216">
        <v>2</v>
      </c>
      <c r="H7216" t="s">
        <v>116</v>
      </c>
      <c r="I7216">
        <f t="shared" si="339"/>
        <v>0</v>
      </c>
      <c r="J7216">
        <f t="shared" si="340"/>
        <v>0</v>
      </c>
      <c r="L7216" t="str">
        <f t="shared" si="338"/>
        <v>4305EAST IPSWICH</v>
      </c>
      <c r="M7216" t="s">
        <v>7991</v>
      </c>
      <c r="N7216" t="s">
        <v>732</v>
      </c>
    </row>
    <row r="7217" spans="1:14">
      <c r="A7217" t="s">
        <v>8218</v>
      </c>
      <c r="B7217" t="s">
        <v>8226</v>
      </c>
      <c r="C7217" t="s">
        <v>111</v>
      </c>
      <c r="D7217">
        <v>1</v>
      </c>
      <c r="E7217">
        <v>0</v>
      </c>
      <c r="F7217">
        <v>2</v>
      </c>
      <c r="H7217" t="s">
        <v>116</v>
      </c>
      <c r="I7217">
        <f t="shared" si="339"/>
        <v>0</v>
      </c>
      <c r="J7217">
        <f t="shared" si="340"/>
        <v>0</v>
      </c>
      <c r="L7217" t="str">
        <f t="shared" si="338"/>
        <v>4305EASTERN HEIGHTS</v>
      </c>
      <c r="M7217" t="s">
        <v>7991</v>
      </c>
      <c r="N7217" t="s">
        <v>732</v>
      </c>
    </row>
    <row r="7218" spans="1:14">
      <c r="A7218" t="s">
        <v>8218</v>
      </c>
      <c r="B7218" t="s">
        <v>8227</v>
      </c>
      <c r="C7218" t="s">
        <v>111</v>
      </c>
      <c r="D7218">
        <v>1</v>
      </c>
      <c r="E7218">
        <v>0</v>
      </c>
      <c r="F7218">
        <v>2</v>
      </c>
      <c r="H7218" t="s">
        <v>116</v>
      </c>
      <c r="I7218">
        <f t="shared" si="339"/>
        <v>0</v>
      </c>
      <c r="J7218">
        <f t="shared" si="340"/>
        <v>0</v>
      </c>
      <c r="L7218" t="str">
        <f t="shared" si="338"/>
        <v>4305FLINDERS VIEW</v>
      </c>
      <c r="M7218" t="s">
        <v>7991</v>
      </c>
      <c r="N7218" t="s">
        <v>732</v>
      </c>
    </row>
    <row r="7219" spans="1:14">
      <c r="A7219" t="s">
        <v>8218</v>
      </c>
      <c r="B7219" t="s">
        <v>8228</v>
      </c>
      <c r="C7219" t="s">
        <v>111</v>
      </c>
      <c r="D7219">
        <v>1</v>
      </c>
      <c r="E7219">
        <v>0</v>
      </c>
      <c r="F7219">
        <v>2</v>
      </c>
      <c r="H7219" t="s">
        <v>116</v>
      </c>
      <c r="I7219">
        <f t="shared" si="339"/>
        <v>0</v>
      </c>
      <c r="J7219">
        <f t="shared" si="340"/>
        <v>0</v>
      </c>
      <c r="L7219" t="str">
        <f t="shared" si="338"/>
        <v>4305IPSWICH</v>
      </c>
      <c r="M7219" t="s">
        <v>7991</v>
      </c>
      <c r="N7219" t="s">
        <v>732</v>
      </c>
    </row>
    <row r="7220" spans="1:14">
      <c r="A7220" t="s">
        <v>8218</v>
      </c>
      <c r="B7220" t="s">
        <v>8229</v>
      </c>
      <c r="C7220" t="s">
        <v>111</v>
      </c>
      <c r="D7220">
        <v>1</v>
      </c>
      <c r="E7220">
        <v>0</v>
      </c>
      <c r="F7220">
        <v>2</v>
      </c>
      <c r="H7220" t="s">
        <v>116</v>
      </c>
      <c r="I7220">
        <f t="shared" si="339"/>
        <v>0</v>
      </c>
      <c r="J7220">
        <f t="shared" si="340"/>
        <v>0</v>
      </c>
      <c r="L7220" t="str">
        <f t="shared" si="338"/>
        <v>4305LEICHHARDT</v>
      </c>
      <c r="M7220" t="s">
        <v>7991</v>
      </c>
      <c r="N7220" t="s">
        <v>732</v>
      </c>
    </row>
    <row r="7221" spans="1:14">
      <c r="A7221" t="s">
        <v>8218</v>
      </c>
      <c r="B7221" t="s">
        <v>8230</v>
      </c>
      <c r="C7221" t="s">
        <v>111</v>
      </c>
      <c r="D7221">
        <v>1</v>
      </c>
      <c r="E7221">
        <v>0</v>
      </c>
      <c r="F7221">
        <v>2</v>
      </c>
      <c r="H7221" t="s">
        <v>116</v>
      </c>
      <c r="I7221">
        <f t="shared" si="339"/>
        <v>0</v>
      </c>
      <c r="J7221">
        <f t="shared" si="340"/>
        <v>0</v>
      </c>
      <c r="L7221" t="str">
        <f t="shared" si="338"/>
        <v>4305MOORES POCKET</v>
      </c>
      <c r="M7221" t="s">
        <v>7991</v>
      </c>
      <c r="N7221" t="s">
        <v>732</v>
      </c>
    </row>
    <row r="7222" spans="1:14">
      <c r="A7222" t="s">
        <v>8218</v>
      </c>
      <c r="B7222" t="s">
        <v>7961</v>
      </c>
      <c r="C7222" t="s">
        <v>111</v>
      </c>
      <c r="D7222">
        <v>1</v>
      </c>
      <c r="E7222">
        <v>0</v>
      </c>
      <c r="F7222">
        <v>2</v>
      </c>
      <c r="H7222" t="s">
        <v>116</v>
      </c>
      <c r="I7222">
        <f t="shared" si="339"/>
        <v>0</v>
      </c>
      <c r="J7222">
        <f t="shared" si="340"/>
        <v>0</v>
      </c>
      <c r="L7222" t="str">
        <f t="shared" si="338"/>
        <v>4305NEWTOWN</v>
      </c>
      <c r="M7222" t="s">
        <v>7991</v>
      </c>
      <c r="N7222" t="s">
        <v>732</v>
      </c>
    </row>
    <row r="7223" spans="1:14">
      <c r="A7223" t="s">
        <v>8218</v>
      </c>
      <c r="B7223" t="s">
        <v>8231</v>
      </c>
      <c r="C7223" t="s">
        <v>111</v>
      </c>
      <c r="D7223">
        <v>1</v>
      </c>
      <c r="E7223">
        <v>0</v>
      </c>
      <c r="F7223">
        <v>2</v>
      </c>
      <c r="H7223" t="s">
        <v>116</v>
      </c>
      <c r="I7223">
        <f t="shared" si="339"/>
        <v>0</v>
      </c>
      <c r="J7223">
        <f t="shared" si="340"/>
        <v>0</v>
      </c>
      <c r="L7223" t="str">
        <f t="shared" si="338"/>
        <v>4305NORTH IPSWICH</v>
      </c>
      <c r="M7223" t="s">
        <v>7991</v>
      </c>
      <c r="N7223" t="s">
        <v>732</v>
      </c>
    </row>
    <row r="7224" spans="1:14">
      <c r="A7224" t="s">
        <v>8218</v>
      </c>
      <c r="B7224" t="s">
        <v>8232</v>
      </c>
      <c r="C7224" t="s">
        <v>111</v>
      </c>
      <c r="D7224">
        <v>1</v>
      </c>
      <c r="E7224">
        <v>0</v>
      </c>
      <c r="F7224">
        <v>2</v>
      </c>
      <c r="H7224" t="s">
        <v>116</v>
      </c>
      <c r="I7224">
        <f t="shared" si="339"/>
        <v>0</v>
      </c>
      <c r="J7224">
        <f t="shared" si="340"/>
        <v>0</v>
      </c>
      <c r="L7224" t="str">
        <f t="shared" si="338"/>
        <v>4305NORTH TIVOLI</v>
      </c>
      <c r="M7224" t="s">
        <v>7991</v>
      </c>
      <c r="N7224" t="s">
        <v>732</v>
      </c>
    </row>
    <row r="7225" spans="1:14">
      <c r="A7225" t="s">
        <v>8218</v>
      </c>
      <c r="B7225" t="s">
        <v>8233</v>
      </c>
      <c r="C7225" t="s">
        <v>111</v>
      </c>
      <c r="D7225">
        <v>1</v>
      </c>
      <c r="E7225">
        <v>0</v>
      </c>
      <c r="F7225">
        <v>2</v>
      </c>
      <c r="H7225" t="s">
        <v>116</v>
      </c>
      <c r="I7225">
        <f t="shared" si="339"/>
        <v>0</v>
      </c>
      <c r="J7225">
        <f t="shared" si="340"/>
        <v>0</v>
      </c>
      <c r="L7225" t="str">
        <f t="shared" si="338"/>
        <v>4305ONE MILE</v>
      </c>
      <c r="M7225" t="s">
        <v>7991</v>
      </c>
      <c r="N7225" t="s">
        <v>732</v>
      </c>
    </row>
    <row r="7226" spans="1:14">
      <c r="A7226" t="s">
        <v>8218</v>
      </c>
      <c r="B7226" t="s">
        <v>8234</v>
      </c>
      <c r="C7226" t="s">
        <v>111</v>
      </c>
      <c r="D7226">
        <v>1</v>
      </c>
      <c r="E7226">
        <v>0</v>
      </c>
      <c r="F7226">
        <v>2</v>
      </c>
      <c r="H7226" t="s">
        <v>116</v>
      </c>
      <c r="I7226">
        <f t="shared" si="339"/>
        <v>0</v>
      </c>
      <c r="J7226">
        <f t="shared" si="340"/>
        <v>0</v>
      </c>
      <c r="L7226" t="str">
        <f t="shared" si="338"/>
        <v>4305RACEVIEW</v>
      </c>
      <c r="M7226" t="s">
        <v>7991</v>
      </c>
      <c r="N7226" t="s">
        <v>732</v>
      </c>
    </row>
    <row r="7227" spans="1:14">
      <c r="A7227" t="s">
        <v>8218</v>
      </c>
      <c r="B7227" t="s">
        <v>8235</v>
      </c>
      <c r="C7227" t="s">
        <v>111</v>
      </c>
      <c r="D7227">
        <v>1</v>
      </c>
      <c r="E7227">
        <v>0</v>
      </c>
      <c r="F7227">
        <v>2</v>
      </c>
      <c r="H7227" t="s">
        <v>116</v>
      </c>
      <c r="I7227">
        <f t="shared" si="339"/>
        <v>0</v>
      </c>
      <c r="J7227">
        <f t="shared" si="340"/>
        <v>0</v>
      </c>
      <c r="L7227" t="str">
        <f t="shared" si="338"/>
        <v>4305SADLIERS CROSSING</v>
      </c>
      <c r="M7227" t="s">
        <v>7991</v>
      </c>
      <c r="N7227" t="s">
        <v>732</v>
      </c>
    </row>
    <row r="7228" spans="1:14">
      <c r="A7228" t="s">
        <v>8218</v>
      </c>
      <c r="B7228" t="s">
        <v>8236</v>
      </c>
      <c r="C7228" t="s">
        <v>111</v>
      </c>
      <c r="D7228">
        <v>1</v>
      </c>
      <c r="E7228">
        <v>0</v>
      </c>
      <c r="F7228">
        <v>2</v>
      </c>
      <c r="H7228" t="s">
        <v>116</v>
      </c>
      <c r="I7228">
        <f t="shared" si="339"/>
        <v>0</v>
      </c>
      <c r="J7228">
        <f t="shared" si="340"/>
        <v>0</v>
      </c>
      <c r="L7228" t="str">
        <f t="shared" si="338"/>
        <v>4305TIVOLI</v>
      </c>
      <c r="M7228" t="s">
        <v>7991</v>
      </c>
      <c r="N7228" t="s">
        <v>732</v>
      </c>
    </row>
    <row r="7229" spans="1:14">
      <c r="A7229" t="s">
        <v>8218</v>
      </c>
      <c r="B7229" t="s">
        <v>8237</v>
      </c>
      <c r="C7229" t="s">
        <v>111</v>
      </c>
      <c r="D7229">
        <v>1</v>
      </c>
      <c r="E7229">
        <v>0</v>
      </c>
      <c r="F7229">
        <v>2</v>
      </c>
      <c r="H7229" t="s">
        <v>116</v>
      </c>
      <c r="I7229">
        <f t="shared" si="339"/>
        <v>0</v>
      </c>
      <c r="J7229">
        <f t="shared" si="340"/>
        <v>0</v>
      </c>
      <c r="L7229" t="str">
        <f t="shared" si="338"/>
        <v>4305WEST IPSWICH</v>
      </c>
      <c r="M7229" t="s">
        <v>7991</v>
      </c>
      <c r="N7229" t="s">
        <v>732</v>
      </c>
    </row>
    <row r="7230" spans="1:14">
      <c r="A7230" t="s">
        <v>8218</v>
      </c>
      <c r="B7230" t="s">
        <v>8238</v>
      </c>
      <c r="C7230" t="s">
        <v>111</v>
      </c>
      <c r="D7230">
        <v>1</v>
      </c>
      <c r="E7230">
        <v>0</v>
      </c>
      <c r="F7230">
        <v>2</v>
      </c>
      <c r="H7230" t="s">
        <v>116</v>
      </c>
      <c r="I7230">
        <f t="shared" si="339"/>
        <v>0</v>
      </c>
      <c r="J7230">
        <f t="shared" si="340"/>
        <v>0</v>
      </c>
      <c r="L7230" t="str">
        <f t="shared" si="338"/>
        <v>4305WOODEND</v>
      </c>
      <c r="M7230" t="s">
        <v>7991</v>
      </c>
      <c r="N7230" t="s">
        <v>732</v>
      </c>
    </row>
    <row r="7231" spans="1:14">
      <c r="A7231" t="s">
        <v>8218</v>
      </c>
      <c r="B7231" t="s">
        <v>8239</v>
      </c>
      <c r="C7231" t="s">
        <v>111</v>
      </c>
      <c r="D7231">
        <v>1</v>
      </c>
      <c r="E7231">
        <v>0</v>
      </c>
      <c r="F7231">
        <v>2</v>
      </c>
      <c r="H7231" t="s">
        <v>116</v>
      </c>
      <c r="I7231">
        <f t="shared" si="339"/>
        <v>0</v>
      </c>
      <c r="J7231">
        <f t="shared" si="340"/>
        <v>0</v>
      </c>
      <c r="L7231" t="str">
        <f t="shared" si="338"/>
        <v>4305WULKURAKA</v>
      </c>
      <c r="M7231" t="s">
        <v>7991</v>
      </c>
      <c r="N7231" t="s">
        <v>732</v>
      </c>
    </row>
    <row r="7232" spans="1:14">
      <c r="A7232" t="s">
        <v>8218</v>
      </c>
      <c r="B7232" t="s">
        <v>8240</v>
      </c>
      <c r="C7232" t="s">
        <v>111</v>
      </c>
      <c r="D7232">
        <v>1</v>
      </c>
      <c r="E7232">
        <v>0</v>
      </c>
      <c r="F7232">
        <v>2</v>
      </c>
      <c r="H7232" t="s">
        <v>116</v>
      </c>
      <c r="I7232">
        <f t="shared" si="339"/>
        <v>0</v>
      </c>
      <c r="J7232">
        <f t="shared" si="340"/>
        <v>0</v>
      </c>
      <c r="L7232" t="str">
        <f t="shared" si="338"/>
        <v>4305YAMANTO</v>
      </c>
      <c r="M7232" t="s">
        <v>7991</v>
      </c>
      <c r="N7232" t="s">
        <v>732</v>
      </c>
    </row>
    <row r="7233" spans="1:14">
      <c r="A7233" t="s">
        <v>8241</v>
      </c>
      <c r="B7233" t="s">
        <v>8242</v>
      </c>
      <c r="C7233" t="s">
        <v>111</v>
      </c>
      <c r="D7233">
        <v>1</v>
      </c>
      <c r="E7233">
        <v>0</v>
      </c>
      <c r="F7233">
        <v>2</v>
      </c>
      <c r="H7233" t="s">
        <v>116</v>
      </c>
      <c r="I7233">
        <f t="shared" si="339"/>
        <v>0</v>
      </c>
      <c r="J7233">
        <f t="shared" si="340"/>
        <v>0</v>
      </c>
      <c r="L7233" t="str">
        <f t="shared" si="338"/>
        <v>4304BLACKSTONE</v>
      </c>
      <c r="M7233" t="s">
        <v>7991</v>
      </c>
      <c r="N7233" t="s">
        <v>732</v>
      </c>
    </row>
    <row r="7234" spans="1:14">
      <c r="A7234" t="s">
        <v>8241</v>
      </c>
      <c r="B7234" t="s">
        <v>8243</v>
      </c>
      <c r="C7234" t="s">
        <v>111</v>
      </c>
      <c r="D7234">
        <v>1</v>
      </c>
      <c r="E7234">
        <v>0</v>
      </c>
      <c r="F7234">
        <v>2</v>
      </c>
      <c r="H7234" t="s">
        <v>116</v>
      </c>
      <c r="I7234">
        <f t="shared" si="339"/>
        <v>0</v>
      </c>
      <c r="J7234">
        <f t="shared" si="340"/>
        <v>0</v>
      </c>
      <c r="L7234" t="str">
        <f t="shared" ref="L7234:L7297" si="341">CONCATENATE(A7234,B7234)</f>
        <v>4304BOOVAL</v>
      </c>
      <c r="M7234" t="s">
        <v>7991</v>
      </c>
      <c r="N7234" t="s">
        <v>732</v>
      </c>
    </row>
    <row r="7235" spans="1:14">
      <c r="A7235" t="s">
        <v>8241</v>
      </c>
      <c r="B7235" t="s">
        <v>8244</v>
      </c>
      <c r="C7235" t="s">
        <v>111</v>
      </c>
      <c r="D7235">
        <v>1</v>
      </c>
      <c r="E7235">
        <v>0</v>
      </c>
      <c r="F7235">
        <v>2</v>
      </c>
      <c r="H7235" t="s">
        <v>116</v>
      </c>
      <c r="I7235">
        <f t="shared" si="339"/>
        <v>0</v>
      </c>
      <c r="J7235">
        <f t="shared" si="340"/>
        <v>0</v>
      </c>
      <c r="L7235" t="str">
        <f t="shared" si="341"/>
        <v>4304BOOVAL FAIR</v>
      </c>
      <c r="M7235" t="s">
        <v>7991</v>
      </c>
      <c r="N7235" t="s">
        <v>732</v>
      </c>
    </row>
    <row r="7236" spans="1:14">
      <c r="A7236" t="s">
        <v>8241</v>
      </c>
      <c r="B7236" t="s">
        <v>8245</v>
      </c>
      <c r="C7236" t="s">
        <v>111</v>
      </c>
      <c r="D7236">
        <v>1</v>
      </c>
      <c r="E7236">
        <v>0</v>
      </c>
      <c r="F7236">
        <v>2</v>
      </c>
      <c r="H7236" t="s">
        <v>116</v>
      </c>
      <c r="I7236">
        <f t="shared" si="339"/>
        <v>0</v>
      </c>
      <c r="J7236">
        <f t="shared" si="340"/>
        <v>0</v>
      </c>
      <c r="L7236" t="str">
        <f t="shared" si="341"/>
        <v>4304BUNDAMBA</v>
      </c>
      <c r="M7236" t="s">
        <v>7991</v>
      </c>
      <c r="N7236" t="s">
        <v>732</v>
      </c>
    </row>
    <row r="7237" spans="1:14">
      <c r="A7237" t="s">
        <v>8241</v>
      </c>
      <c r="B7237" t="s">
        <v>8246</v>
      </c>
      <c r="C7237" t="s">
        <v>111</v>
      </c>
      <c r="D7237">
        <v>1</v>
      </c>
      <c r="E7237">
        <v>0</v>
      </c>
      <c r="F7237">
        <v>2</v>
      </c>
      <c r="H7237" t="s">
        <v>116</v>
      </c>
      <c r="I7237">
        <f t="shared" si="339"/>
        <v>0</v>
      </c>
      <c r="J7237">
        <f t="shared" si="340"/>
        <v>0</v>
      </c>
      <c r="L7237" t="str">
        <f t="shared" si="341"/>
        <v>4304EBBW VALE</v>
      </c>
      <c r="M7237" t="s">
        <v>7991</v>
      </c>
      <c r="N7237" t="s">
        <v>732</v>
      </c>
    </row>
    <row r="7238" spans="1:14">
      <c r="A7238" t="s">
        <v>8241</v>
      </c>
      <c r="B7238" t="s">
        <v>8247</v>
      </c>
      <c r="C7238" t="s">
        <v>111</v>
      </c>
      <c r="D7238">
        <v>1</v>
      </c>
      <c r="E7238">
        <v>0</v>
      </c>
      <c r="F7238">
        <v>2</v>
      </c>
      <c r="H7238" t="s">
        <v>116</v>
      </c>
      <c r="I7238">
        <f t="shared" si="339"/>
        <v>0</v>
      </c>
      <c r="J7238">
        <f t="shared" si="340"/>
        <v>0</v>
      </c>
      <c r="L7238" t="str">
        <f t="shared" si="341"/>
        <v>4304NORTH BOOVAL</v>
      </c>
      <c r="M7238" t="s">
        <v>7991</v>
      </c>
      <c r="N7238" t="s">
        <v>732</v>
      </c>
    </row>
    <row r="7239" spans="1:14">
      <c r="A7239" t="s">
        <v>8241</v>
      </c>
      <c r="B7239" t="s">
        <v>8248</v>
      </c>
      <c r="C7239" t="s">
        <v>111</v>
      </c>
      <c r="D7239">
        <v>1</v>
      </c>
      <c r="E7239">
        <v>0</v>
      </c>
      <c r="F7239">
        <v>2</v>
      </c>
      <c r="H7239" t="s">
        <v>116</v>
      </c>
      <c r="I7239">
        <f t="shared" si="339"/>
        <v>0</v>
      </c>
      <c r="J7239">
        <f t="shared" si="340"/>
        <v>0</v>
      </c>
      <c r="L7239" t="str">
        <f t="shared" si="341"/>
        <v>4304SILKSTONE</v>
      </c>
      <c r="M7239" t="s">
        <v>7991</v>
      </c>
      <c r="N7239" t="s">
        <v>732</v>
      </c>
    </row>
    <row r="7240" spans="1:14">
      <c r="A7240" t="s">
        <v>8249</v>
      </c>
      <c r="B7240" t="s">
        <v>8250</v>
      </c>
      <c r="C7240" t="s">
        <v>111</v>
      </c>
      <c r="D7240">
        <v>1</v>
      </c>
      <c r="E7240">
        <v>0</v>
      </c>
      <c r="F7240">
        <v>2</v>
      </c>
      <c r="H7240" t="s">
        <v>116</v>
      </c>
      <c r="I7240">
        <f t="shared" si="339"/>
        <v>0</v>
      </c>
      <c r="J7240">
        <f t="shared" si="340"/>
        <v>0</v>
      </c>
      <c r="L7240" t="str">
        <f t="shared" si="341"/>
        <v>4303DINMORE</v>
      </c>
      <c r="M7240" t="s">
        <v>7991</v>
      </c>
      <c r="N7240" t="s">
        <v>732</v>
      </c>
    </row>
    <row r="7241" spans="1:14">
      <c r="A7241" t="s">
        <v>8249</v>
      </c>
      <c r="B7241" t="s">
        <v>8251</v>
      </c>
      <c r="C7241" t="s">
        <v>111</v>
      </c>
      <c r="D7241">
        <v>1</v>
      </c>
      <c r="E7241">
        <v>0</v>
      </c>
      <c r="F7241">
        <v>2</v>
      </c>
      <c r="H7241" t="s">
        <v>116</v>
      </c>
      <c r="I7241">
        <f t="shared" ref="I7241:I7304" si="342">IF(ISERROR(VLOOKUP(A7241,SelPostCode,1,FALSE)),0,1)</f>
        <v>0</v>
      </c>
      <c r="J7241">
        <f t="shared" ref="J7241:J7304" si="343">IF(I7241=0,0,IF(ISERROR(VLOOKUP(B7241,SelSuburb,1,FALSE)),0,1))</f>
        <v>0</v>
      </c>
      <c r="L7241" t="str">
        <f t="shared" si="341"/>
        <v>4303NEW CHUM</v>
      </c>
      <c r="M7241" t="s">
        <v>7991</v>
      </c>
      <c r="N7241" t="s">
        <v>732</v>
      </c>
    </row>
    <row r="7242" spans="1:14">
      <c r="A7242" t="s">
        <v>8249</v>
      </c>
      <c r="B7242" t="s">
        <v>8252</v>
      </c>
      <c r="C7242" t="s">
        <v>111</v>
      </c>
      <c r="D7242">
        <v>1</v>
      </c>
      <c r="E7242">
        <v>0</v>
      </c>
      <c r="F7242">
        <v>2</v>
      </c>
      <c r="H7242" t="s">
        <v>116</v>
      </c>
      <c r="I7242">
        <f t="shared" si="342"/>
        <v>0</v>
      </c>
      <c r="J7242">
        <f t="shared" si="343"/>
        <v>0</v>
      </c>
      <c r="L7242" t="str">
        <f t="shared" si="341"/>
        <v>4303RIVERVIEW</v>
      </c>
      <c r="M7242" t="s">
        <v>7991</v>
      </c>
      <c r="N7242" t="s">
        <v>732</v>
      </c>
    </row>
    <row r="7243" spans="1:14">
      <c r="A7243" t="s">
        <v>8253</v>
      </c>
      <c r="B7243" t="s">
        <v>2279</v>
      </c>
      <c r="C7243" t="s">
        <v>111</v>
      </c>
      <c r="D7243">
        <v>1</v>
      </c>
      <c r="E7243">
        <v>0</v>
      </c>
      <c r="F7243">
        <v>2</v>
      </c>
      <c r="H7243" t="s">
        <v>116</v>
      </c>
      <c r="I7243">
        <f t="shared" si="342"/>
        <v>0</v>
      </c>
      <c r="J7243">
        <f t="shared" si="343"/>
        <v>0</v>
      </c>
      <c r="L7243" t="str">
        <f t="shared" si="341"/>
        <v>4301COLLINGWOOD PARK</v>
      </c>
      <c r="M7243" t="s">
        <v>7991</v>
      </c>
      <c r="N7243" t="s">
        <v>732</v>
      </c>
    </row>
    <row r="7244" spans="1:14">
      <c r="A7244" t="s">
        <v>8253</v>
      </c>
      <c r="B7244" t="s">
        <v>1283</v>
      </c>
      <c r="C7244" t="s">
        <v>111</v>
      </c>
      <c r="D7244">
        <v>1</v>
      </c>
      <c r="E7244">
        <v>0</v>
      </c>
      <c r="F7244">
        <v>2</v>
      </c>
      <c r="H7244" t="s">
        <v>116</v>
      </c>
      <c r="I7244">
        <f t="shared" si="342"/>
        <v>0</v>
      </c>
      <c r="J7244">
        <f t="shared" si="343"/>
        <v>0</v>
      </c>
      <c r="L7244" t="str">
        <f t="shared" si="341"/>
        <v>4301REDBANK</v>
      </c>
      <c r="M7244" t="s">
        <v>7991</v>
      </c>
      <c r="N7244" t="s">
        <v>732</v>
      </c>
    </row>
    <row r="7245" spans="1:14">
      <c r="A7245" t="s">
        <v>8253</v>
      </c>
      <c r="B7245" t="s">
        <v>8254</v>
      </c>
      <c r="C7245" t="s">
        <v>111</v>
      </c>
      <c r="D7245">
        <v>1</v>
      </c>
      <c r="E7245">
        <v>0</v>
      </c>
      <c r="F7245">
        <v>2</v>
      </c>
      <c r="H7245" t="s">
        <v>116</v>
      </c>
      <c r="I7245">
        <f t="shared" si="342"/>
        <v>0</v>
      </c>
      <c r="J7245">
        <f t="shared" si="343"/>
        <v>0</v>
      </c>
      <c r="L7245" t="str">
        <f t="shared" si="341"/>
        <v>4301REDBANK PLAINS</v>
      </c>
      <c r="M7245" t="s">
        <v>7991</v>
      </c>
      <c r="N7245" t="s">
        <v>732</v>
      </c>
    </row>
    <row r="7246" spans="1:14">
      <c r="A7246" t="s">
        <v>8255</v>
      </c>
      <c r="B7246" t="s">
        <v>8256</v>
      </c>
      <c r="C7246" t="s">
        <v>111</v>
      </c>
      <c r="D7246">
        <v>2</v>
      </c>
      <c r="E7246">
        <v>0</v>
      </c>
      <c r="F7246">
        <v>2</v>
      </c>
      <c r="H7246" t="s">
        <v>116</v>
      </c>
      <c r="I7246">
        <f t="shared" si="342"/>
        <v>0</v>
      </c>
      <c r="J7246">
        <f t="shared" si="343"/>
        <v>0</v>
      </c>
      <c r="L7246" t="str">
        <f t="shared" si="341"/>
        <v>4300AUGUSTINE HEIGHTS</v>
      </c>
      <c r="M7246" t="s">
        <v>7991</v>
      </c>
      <c r="N7246" t="s">
        <v>732</v>
      </c>
    </row>
    <row r="7247" spans="1:14">
      <c r="A7247" t="s">
        <v>8255</v>
      </c>
      <c r="B7247" t="s">
        <v>8257</v>
      </c>
      <c r="C7247" t="s">
        <v>111</v>
      </c>
      <c r="D7247">
        <v>1</v>
      </c>
      <c r="E7247">
        <v>0</v>
      </c>
      <c r="F7247">
        <v>2</v>
      </c>
      <c r="H7247" t="s">
        <v>116</v>
      </c>
      <c r="I7247">
        <f t="shared" si="342"/>
        <v>0</v>
      </c>
      <c r="J7247">
        <f t="shared" si="343"/>
        <v>0</v>
      </c>
      <c r="L7247" t="str">
        <f t="shared" si="341"/>
        <v>4300BELLBIRD PARK</v>
      </c>
      <c r="M7247" t="s">
        <v>7991</v>
      </c>
      <c r="N7247" t="s">
        <v>732</v>
      </c>
    </row>
    <row r="7248" spans="1:14">
      <c r="A7248" t="s">
        <v>8255</v>
      </c>
      <c r="B7248" t="s">
        <v>8258</v>
      </c>
      <c r="C7248" t="s">
        <v>111</v>
      </c>
      <c r="D7248">
        <v>1</v>
      </c>
      <c r="E7248">
        <v>0</v>
      </c>
      <c r="F7248">
        <v>2</v>
      </c>
      <c r="H7248" t="s">
        <v>116</v>
      </c>
      <c r="I7248">
        <f t="shared" si="342"/>
        <v>0</v>
      </c>
      <c r="J7248">
        <f t="shared" si="343"/>
        <v>0</v>
      </c>
      <c r="L7248" t="str">
        <f t="shared" si="341"/>
        <v>4300BROOKWATER</v>
      </c>
      <c r="M7248" t="s">
        <v>7991</v>
      </c>
      <c r="N7248" t="s">
        <v>732</v>
      </c>
    </row>
    <row r="7249" spans="1:14">
      <c r="A7249" t="s">
        <v>8255</v>
      </c>
      <c r="B7249" t="s">
        <v>8259</v>
      </c>
      <c r="C7249" t="s">
        <v>111</v>
      </c>
      <c r="D7249">
        <v>1</v>
      </c>
      <c r="E7249">
        <v>0</v>
      </c>
      <c r="F7249">
        <v>2</v>
      </c>
      <c r="H7249" t="s">
        <v>116</v>
      </c>
      <c r="I7249">
        <f t="shared" si="342"/>
        <v>0</v>
      </c>
      <c r="J7249">
        <f t="shared" si="343"/>
        <v>0</v>
      </c>
      <c r="L7249" t="str">
        <f t="shared" si="341"/>
        <v>4300CAMIRA</v>
      </c>
      <c r="M7249" t="s">
        <v>7991</v>
      </c>
      <c r="N7249" t="s">
        <v>732</v>
      </c>
    </row>
    <row r="7250" spans="1:14">
      <c r="A7250" t="s">
        <v>8255</v>
      </c>
      <c r="B7250" t="s">
        <v>8260</v>
      </c>
      <c r="C7250" t="s">
        <v>111</v>
      </c>
      <c r="D7250">
        <v>1</v>
      </c>
      <c r="E7250">
        <v>0</v>
      </c>
      <c r="F7250">
        <v>2</v>
      </c>
      <c r="H7250" t="s">
        <v>116</v>
      </c>
      <c r="I7250">
        <f t="shared" si="342"/>
        <v>0</v>
      </c>
      <c r="J7250">
        <f t="shared" si="343"/>
        <v>0</v>
      </c>
      <c r="L7250" t="str">
        <f t="shared" si="341"/>
        <v>4300CAROLE PARK</v>
      </c>
      <c r="M7250" t="s">
        <v>7991</v>
      </c>
      <c r="N7250" t="s">
        <v>732</v>
      </c>
    </row>
    <row r="7251" spans="1:14">
      <c r="A7251" t="s">
        <v>8255</v>
      </c>
      <c r="B7251" t="s">
        <v>8261</v>
      </c>
      <c r="C7251" t="s">
        <v>111</v>
      </c>
      <c r="D7251">
        <v>1</v>
      </c>
      <c r="E7251">
        <v>0</v>
      </c>
      <c r="F7251">
        <v>2</v>
      </c>
      <c r="H7251" t="s">
        <v>116</v>
      </c>
      <c r="I7251">
        <f t="shared" si="342"/>
        <v>0</v>
      </c>
      <c r="J7251">
        <f t="shared" si="343"/>
        <v>0</v>
      </c>
      <c r="L7251" t="str">
        <f t="shared" si="341"/>
        <v>4300GAILES</v>
      </c>
      <c r="M7251" t="s">
        <v>7991</v>
      </c>
      <c r="N7251" t="s">
        <v>732</v>
      </c>
    </row>
    <row r="7252" spans="1:14">
      <c r="A7252" t="s">
        <v>8255</v>
      </c>
      <c r="B7252" t="s">
        <v>8262</v>
      </c>
      <c r="C7252" t="s">
        <v>111</v>
      </c>
      <c r="D7252">
        <v>1</v>
      </c>
      <c r="E7252">
        <v>0</v>
      </c>
      <c r="F7252">
        <v>2</v>
      </c>
      <c r="H7252" t="s">
        <v>116</v>
      </c>
      <c r="I7252">
        <f t="shared" si="342"/>
        <v>0</v>
      </c>
      <c r="J7252">
        <f t="shared" si="343"/>
        <v>0</v>
      </c>
      <c r="L7252" t="str">
        <f t="shared" si="341"/>
        <v>4300GOODNA</v>
      </c>
      <c r="M7252" t="s">
        <v>7991</v>
      </c>
      <c r="N7252" t="s">
        <v>732</v>
      </c>
    </row>
    <row r="7253" spans="1:14">
      <c r="A7253" t="s">
        <v>8255</v>
      </c>
      <c r="B7253" t="s">
        <v>514</v>
      </c>
      <c r="C7253" t="s">
        <v>111</v>
      </c>
      <c r="D7253">
        <v>1</v>
      </c>
      <c r="E7253">
        <v>0</v>
      </c>
      <c r="F7253">
        <v>2</v>
      </c>
      <c r="H7253" t="s">
        <v>116</v>
      </c>
      <c r="I7253">
        <f t="shared" si="342"/>
        <v>0</v>
      </c>
      <c r="J7253">
        <f t="shared" si="343"/>
        <v>0</v>
      </c>
      <c r="L7253" t="str">
        <f t="shared" si="341"/>
        <v>4300SPRINGFIELD</v>
      </c>
      <c r="M7253" t="s">
        <v>7991</v>
      </c>
      <c r="N7253" t="s">
        <v>732</v>
      </c>
    </row>
    <row r="7254" spans="1:14">
      <c r="A7254" t="s">
        <v>8255</v>
      </c>
      <c r="B7254" t="s">
        <v>8263</v>
      </c>
      <c r="C7254" t="s">
        <v>111</v>
      </c>
      <c r="D7254">
        <v>1</v>
      </c>
      <c r="E7254">
        <v>0</v>
      </c>
      <c r="F7254">
        <v>2</v>
      </c>
      <c r="H7254" t="s">
        <v>116</v>
      </c>
      <c r="I7254">
        <f t="shared" si="342"/>
        <v>0</v>
      </c>
      <c r="J7254">
        <f t="shared" si="343"/>
        <v>0</v>
      </c>
      <c r="L7254" t="str">
        <f t="shared" si="341"/>
        <v>4300SPRINGFIELD CENTRAL</v>
      </c>
      <c r="M7254" t="s">
        <v>7991</v>
      </c>
      <c r="N7254" t="s">
        <v>732</v>
      </c>
    </row>
    <row r="7255" spans="1:14">
      <c r="A7255" t="s">
        <v>8255</v>
      </c>
      <c r="B7255" t="s">
        <v>8264</v>
      </c>
      <c r="C7255" t="s">
        <v>111</v>
      </c>
      <c r="D7255">
        <v>1</v>
      </c>
      <c r="E7255">
        <v>0</v>
      </c>
      <c r="F7255">
        <v>2</v>
      </c>
      <c r="H7255" t="s">
        <v>116</v>
      </c>
      <c r="I7255">
        <f t="shared" si="342"/>
        <v>0</v>
      </c>
      <c r="J7255">
        <f t="shared" si="343"/>
        <v>0</v>
      </c>
      <c r="L7255" t="str">
        <f t="shared" si="341"/>
        <v>4300SPRINGFIELD LAKES</v>
      </c>
      <c r="M7255" t="s">
        <v>7991</v>
      </c>
      <c r="N7255" t="s">
        <v>732</v>
      </c>
    </row>
    <row r="7256" spans="1:14">
      <c r="A7256" t="s">
        <v>8265</v>
      </c>
      <c r="B7256" t="s">
        <v>8266</v>
      </c>
      <c r="C7256" t="s">
        <v>111</v>
      </c>
      <c r="D7256">
        <v>4</v>
      </c>
      <c r="E7256">
        <v>0</v>
      </c>
      <c r="F7256">
        <v>0</v>
      </c>
      <c r="H7256" t="s">
        <v>155</v>
      </c>
      <c r="I7256">
        <f t="shared" si="342"/>
        <v>0</v>
      </c>
      <c r="J7256">
        <f t="shared" si="343"/>
        <v>0</v>
      </c>
      <c r="L7256" t="str">
        <f t="shared" si="341"/>
        <v>4287BARNEY VIEW</v>
      </c>
      <c r="M7256" t="s">
        <v>7991</v>
      </c>
    </row>
    <row r="7257" spans="1:14">
      <c r="A7257" t="s">
        <v>8265</v>
      </c>
      <c r="B7257" t="s">
        <v>8267</v>
      </c>
      <c r="C7257" t="s">
        <v>111</v>
      </c>
      <c r="D7257">
        <v>4</v>
      </c>
      <c r="E7257">
        <v>0</v>
      </c>
      <c r="F7257">
        <v>0</v>
      </c>
      <c r="H7257" t="s">
        <v>155</v>
      </c>
      <c r="I7257">
        <f t="shared" si="342"/>
        <v>0</v>
      </c>
      <c r="J7257">
        <f t="shared" si="343"/>
        <v>0</v>
      </c>
      <c r="L7257" t="str">
        <f t="shared" si="341"/>
        <v>4287MOUNT BARNEY</v>
      </c>
      <c r="M7257" t="s">
        <v>7991</v>
      </c>
    </row>
    <row r="7258" spans="1:14">
      <c r="A7258" t="s">
        <v>8265</v>
      </c>
      <c r="B7258" t="s">
        <v>2260</v>
      </c>
      <c r="C7258" t="s">
        <v>111</v>
      </c>
      <c r="D7258">
        <v>4</v>
      </c>
      <c r="E7258">
        <v>0</v>
      </c>
      <c r="F7258">
        <v>0</v>
      </c>
      <c r="H7258" t="s">
        <v>155</v>
      </c>
      <c r="I7258">
        <f t="shared" si="342"/>
        <v>0</v>
      </c>
      <c r="J7258">
        <f t="shared" si="343"/>
        <v>0</v>
      </c>
      <c r="L7258" t="str">
        <f t="shared" si="341"/>
        <v>4287MOUNT LINDESAY</v>
      </c>
      <c r="M7258" t="s">
        <v>7991</v>
      </c>
    </row>
    <row r="7259" spans="1:14">
      <c r="A7259" t="s">
        <v>8265</v>
      </c>
      <c r="B7259" t="s">
        <v>8268</v>
      </c>
      <c r="C7259" t="s">
        <v>111</v>
      </c>
      <c r="D7259">
        <v>4</v>
      </c>
      <c r="E7259">
        <v>0</v>
      </c>
      <c r="F7259">
        <v>0</v>
      </c>
      <c r="H7259" t="s">
        <v>155</v>
      </c>
      <c r="I7259">
        <f t="shared" si="342"/>
        <v>0</v>
      </c>
      <c r="J7259">
        <f t="shared" si="343"/>
        <v>0</v>
      </c>
      <c r="L7259" t="str">
        <f t="shared" si="341"/>
        <v>4287PALEN CREEK</v>
      </c>
      <c r="M7259" t="s">
        <v>7991</v>
      </c>
    </row>
    <row r="7260" spans="1:14">
      <c r="A7260" t="s">
        <v>8265</v>
      </c>
      <c r="B7260" t="s">
        <v>8269</v>
      </c>
      <c r="C7260" t="s">
        <v>111</v>
      </c>
      <c r="D7260">
        <v>4</v>
      </c>
      <c r="E7260">
        <v>0</v>
      </c>
      <c r="F7260">
        <v>0</v>
      </c>
      <c r="H7260" t="s">
        <v>155</v>
      </c>
      <c r="I7260">
        <f t="shared" si="342"/>
        <v>0</v>
      </c>
      <c r="J7260">
        <f t="shared" si="343"/>
        <v>0</v>
      </c>
      <c r="L7260" t="str">
        <f t="shared" si="341"/>
        <v>4287RATHDOWNEY</v>
      </c>
      <c r="M7260" t="s">
        <v>7991</v>
      </c>
    </row>
    <row r="7261" spans="1:14">
      <c r="A7261" t="s">
        <v>8265</v>
      </c>
      <c r="B7261" t="s">
        <v>8270</v>
      </c>
      <c r="C7261" t="s">
        <v>111</v>
      </c>
      <c r="D7261">
        <v>4</v>
      </c>
      <c r="E7261">
        <v>0</v>
      </c>
      <c r="F7261">
        <v>0</v>
      </c>
      <c r="H7261" t="s">
        <v>155</v>
      </c>
      <c r="I7261">
        <f t="shared" si="342"/>
        <v>0</v>
      </c>
      <c r="J7261">
        <f t="shared" si="343"/>
        <v>0</v>
      </c>
      <c r="L7261" t="str">
        <f t="shared" si="341"/>
        <v>4287RUNNING CREEK</v>
      </c>
      <c r="M7261" t="s">
        <v>7991</v>
      </c>
    </row>
    <row r="7262" spans="1:14">
      <c r="A7262" t="s">
        <v>8271</v>
      </c>
      <c r="B7262" t="s">
        <v>8272</v>
      </c>
      <c r="C7262" t="s">
        <v>111</v>
      </c>
      <c r="D7262">
        <v>3</v>
      </c>
      <c r="E7262">
        <v>0</v>
      </c>
      <c r="F7262">
        <v>0</v>
      </c>
      <c r="H7262" t="s">
        <v>155</v>
      </c>
      <c r="I7262">
        <f t="shared" si="342"/>
        <v>0</v>
      </c>
      <c r="J7262">
        <f t="shared" si="343"/>
        <v>0</v>
      </c>
      <c r="L7262" t="str">
        <f t="shared" si="341"/>
        <v>4285ALLENVIEW</v>
      </c>
      <c r="M7262" t="s">
        <v>7991</v>
      </c>
    </row>
    <row r="7263" spans="1:14">
      <c r="A7263" t="s">
        <v>8271</v>
      </c>
      <c r="B7263" t="s">
        <v>7873</v>
      </c>
      <c r="C7263" t="s">
        <v>111</v>
      </c>
      <c r="D7263">
        <v>3</v>
      </c>
      <c r="E7263">
        <v>0</v>
      </c>
      <c r="F7263">
        <v>0</v>
      </c>
      <c r="H7263" t="s">
        <v>155</v>
      </c>
      <c r="I7263">
        <f t="shared" si="342"/>
        <v>0</v>
      </c>
      <c r="J7263">
        <f t="shared" si="343"/>
        <v>0</v>
      </c>
      <c r="L7263" t="str">
        <f t="shared" si="341"/>
        <v>4285BIRNAM</v>
      </c>
      <c r="M7263" t="s">
        <v>7991</v>
      </c>
    </row>
    <row r="7264" spans="1:14">
      <c r="A7264" t="s">
        <v>8271</v>
      </c>
      <c r="B7264" t="s">
        <v>8273</v>
      </c>
      <c r="C7264" t="s">
        <v>111</v>
      </c>
      <c r="D7264">
        <v>3</v>
      </c>
      <c r="E7264">
        <v>0</v>
      </c>
      <c r="F7264">
        <v>0</v>
      </c>
      <c r="H7264" t="s">
        <v>155</v>
      </c>
      <c r="I7264">
        <f t="shared" si="342"/>
        <v>0</v>
      </c>
      <c r="J7264">
        <f t="shared" si="343"/>
        <v>0</v>
      </c>
      <c r="L7264" t="str">
        <f t="shared" si="341"/>
        <v>4285BROMELTON</v>
      </c>
      <c r="M7264" t="s">
        <v>7991</v>
      </c>
    </row>
    <row r="7265" spans="1:13">
      <c r="A7265" t="s">
        <v>8271</v>
      </c>
      <c r="B7265" t="s">
        <v>8274</v>
      </c>
      <c r="C7265" t="s">
        <v>111</v>
      </c>
      <c r="D7265">
        <v>4</v>
      </c>
      <c r="E7265">
        <v>0</v>
      </c>
      <c r="F7265">
        <v>0</v>
      </c>
      <c r="H7265" t="s">
        <v>155</v>
      </c>
      <c r="I7265">
        <f t="shared" si="342"/>
        <v>0</v>
      </c>
      <c r="J7265">
        <f t="shared" si="343"/>
        <v>0</v>
      </c>
      <c r="L7265" t="str">
        <f t="shared" si="341"/>
        <v>4285CAINBABLE</v>
      </c>
      <c r="M7265" t="s">
        <v>7991</v>
      </c>
    </row>
    <row r="7266" spans="1:13">
      <c r="A7266" t="s">
        <v>8271</v>
      </c>
      <c r="B7266" t="s">
        <v>8275</v>
      </c>
      <c r="C7266" t="s">
        <v>111</v>
      </c>
      <c r="D7266">
        <v>3</v>
      </c>
      <c r="E7266">
        <v>0</v>
      </c>
      <c r="F7266">
        <v>0</v>
      </c>
      <c r="H7266" t="s">
        <v>155</v>
      </c>
      <c r="I7266">
        <f t="shared" si="342"/>
        <v>0</v>
      </c>
      <c r="J7266">
        <f t="shared" si="343"/>
        <v>0</v>
      </c>
      <c r="L7266" t="str">
        <f t="shared" si="341"/>
        <v>4285CEDAR GROVE</v>
      </c>
      <c r="M7266" t="s">
        <v>7991</v>
      </c>
    </row>
    <row r="7267" spans="1:13">
      <c r="A7267" t="s">
        <v>8271</v>
      </c>
      <c r="B7267" t="s">
        <v>8276</v>
      </c>
      <c r="C7267" t="s">
        <v>111</v>
      </c>
      <c r="D7267">
        <v>3</v>
      </c>
      <c r="E7267">
        <v>0</v>
      </c>
      <c r="F7267">
        <v>0</v>
      </c>
      <c r="H7267" t="s">
        <v>155</v>
      </c>
      <c r="I7267">
        <f t="shared" si="342"/>
        <v>0</v>
      </c>
      <c r="J7267">
        <f t="shared" si="343"/>
        <v>0</v>
      </c>
      <c r="L7267" t="str">
        <f t="shared" si="341"/>
        <v>4285CEDAR VALE</v>
      </c>
      <c r="M7267" t="s">
        <v>7991</v>
      </c>
    </row>
    <row r="7268" spans="1:13">
      <c r="A7268" t="s">
        <v>8271</v>
      </c>
      <c r="B7268" t="s">
        <v>8277</v>
      </c>
      <c r="C7268" t="s">
        <v>111</v>
      </c>
      <c r="D7268">
        <v>4</v>
      </c>
      <c r="E7268">
        <v>0</v>
      </c>
      <c r="F7268">
        <v>0</v>
      </c>
      <c r="H7268" t="s">
        <v>155</v>
      </c>
      <c r="I7268">
        <f t="shared" si="342"/>
        <v>0</v>
      </c>
      <c r="J7268">
        <f t="shared" si="343"/>
        <v>0</v>
      </c>
      <c r="L7268" t="str">
        <f t="shared" si="341"/>
        <v>4285CHINGHEE CREEK</v>
      </c>
      <c r="M7268" t="s">
        <v>7991</v>
      </c>
    </row>
    <row r="7269" spans="1:13">
      <c r="A7269" t="s">
        <v>8271</v>
      </c>
      <c r="B7269" t="s">
        <v>8278</v>
      </c>
      <c r="C7269" t="s">
        <v>111</v>
      </c>
      <c r="D7269">
        <v>4</v>
      </c>
      <c r="E7269">
        <v>0</v>
      </c>
      <c r="F7269">
        <v>0</v>
      </c>
      <c r="H7269" t="s">
        <v>155</v>
      </c>
      <c r="I7269">
        <f t="shared" si="342"/>
        <v>0</v>
      </c>
      <c r="J7269">
        <f t="shared" si="343"/>
        <v>0</v>
      </c>
      <c r="L7269" t="str">
        <f t="shared" si="341"/>
        <v>4285CHRISTMAS CREEK</v>
      </c>
      <c r="M7269" t="s">
        <v>7991</v>
      </c>
    </row>
    <row r="7270" spans="1:13">
      <c r="A7270" t="s">
        <v>8271</v>
      </c>
      <c r="B7270" t="s">
        <v>8279</v>
      </c>
      <c r="C7270" t="s">
        <v>111</v>
      </c>
      <c r="D7270">
        <v>3</v>
      </c>
      <c r="E7270">
        <v>0</v>
      </c>
      <c r="F7270">
        <v>0</v>
      </c>
      <c r="H7270" t="s">
        <v>155</v>
      </c>
      <c r="I7270">
        <f t="shared" si="342"/>
        <v>0</v>
      </c>
      <c r="J7270">
        <f t="shared" si="343"/>
        <v>0</v>
      </c>
      <c r="L7270" t="str">
        <f t="shared" si="341"/>
        <v>4285CRYNA</v>
      </c>
      <c r="M7270" t="s">
        <v>7991</v>
      </c>
    </row>
    <row r="7271" spans="1:13">
      <c r="A7271" t="s">
        <v>8271</v>
      </c>
      <c r="B7271" t="s">
        <v>3052</v>
      </c>
      <c r="C7271" t="s">
        <v>111</v>
      </c>
      <c r="D7271">
        <v>4</v>
      </c>
      <c r="E7271">
        <v>0</v>
      </c>
      <c r="F7271">
        <v>0</v>
      </c>
      <c r="H7271" t="s">
        <v>155</v>
      </c>
      <c r="I7271">
        <f t="shared" si="342"/>
        <v>0</v>
      </c>
      <c r="J7271">
        <f t="shared" si="343"/>
        <v>0</v>
      </c>
      <c r="L7271" t="str">
        <f t="shared" si="341"/>
        <v>4285DARLINGTON</v>
      </c>
      <c r="M7271" t="s">
        <v>7991</v>
      </c>
    </row>
    <row r="7272" spans="1:13">
      <c r="A7272" t="s">
        <v>8271</v>
      </c>
      <c r="B7272" t="s">
        <v>8280</v>
      </c>
      <c r="C7272" t="s">
        <v>111</v>
      </c>
      <c r="D7272">
        <v>3</v>
      </c>
      <c r="E7272">
        <v>0</v>
      </c>
      <c r="F7272">
        <v>0</v>
      </c>
      <c r="H7272" t="s">
        <v>155</v>
      </c>
      <c r="I7272">
        <f t="shared" si="342"/>
        <v>0</v>
      </c>
      <c r="J7272">
        <f t="shared" si="343"/>
        <v>0</v>
      </c>
      <c r="L7272" t="str">
        <f t="shared" si="341"/>
        <v>4285GLENEAGLE</v>
      </c>
      <c r="M7272" t="s">
        <v>7991</v>
      </c>
    </row>
    <row r="7273" spans="1:13">
      <c r="A7273" t="s">
        <v>8271</v>
      </c>
      <c r="B7273" t="s">
        <v>8281</v>
      </c>
      <c r="C7273" t="s">
        <v>111</v>
      </c>
      <c r="D7273">
        <v>4</v>
      </c>
      <c r="E7273">
        <v>0</v>
      </c>
      <c r="F7273">
        <v>0</v>
      </c>
      <c r="H7273" t="s">
        <v>155</v>
      </c>
      <c r="I7273">
        <f t="shared" si="342"/>
        <v>0</v>
      </c>
      <c r="J7273">
        <f t="shared" si="343"/>
        <v>0</v>
      </c>
      <c r="L7273" t="str">
        <f t="shared" si="341"/>
        <v>4285HILLVIEW</v>
      </c>
      <c r="M7273" t="s">
        <v>7991</v>
      </c>
    </row>
    <row r="7274" spans="1:13">
      <c r="A7274" t="s">
        <v>8271</v>
      </c>
      <c r="B7274" t="s">
        <v>8282</v>
      </c>
      <c r="C7274" t="s">
        <v>111</v>
      </c>
      <c r="D7274">
        <v>4</v>
      </c>
      <c r="E7274">
        <v>0</v>
      </c>
      <c r="F7274">
        <v>0</v>
      </c>
      <c r="H7274" t="s">
        <v>155</v>
      </c>
      <c r="I7274">
        <f t="shared" si="342"/>
        <v>0</v>
      </c>
      <c r="J7274">
        <f t="shared" si="343"/>
        <v>0</v>
      </c>
      <c r="L7274" t="str">
        <f t="shared" si="341"/>
        <v>4285INNISPLAIN</v>
      </c>
      <c r="M7274" t="s">
        <v>7991</v>
      </c>
    </row>
    <row r="7275" spans="1:13">
      <c r="A7275" t="s">
        <v>8271</v>
      </c>
      <c r="B7275" t="s">
        <v>8283</v>
      </c>
      <c r="C7275" t="s">
        <v>111</v>
      </c>
      <c r="D7275">
        <v>4</v>
      </c>
      <c r="E7275">
        <v>0</v>
      </c>
      <c r="F7275">
        <v>0</v>
      </c>
      <c r="H7275" t="s">
        <v>155</v>
      </c>
      <c r="I7275">
        <f t="shared" si="342"/>
        <v>0</v>
      </c>
      <c r="J7275">
        <f t="shared" si="343"/>
        <v>0</v>
      </c>
      <c r="L7275" t="str">
        <f t="shared" si="341"/>
        <v>4285JOSEPHVILLE</v>
      </c>
      <c r="M7275" t="s">
        <v>7991</v>
      </c>
    </row>
    <row r="7276" spans="1:13">
      <c r="A7276" t="s">
        <v>8271</v>
      </c>
      <c r="B7276" t="s">
        <v>8284</v>
      </c>
      <c r="C7276" t="s">
        <v>111</v>
      </c>
      <c r="D7276">
        <v>3</v>
      </c>
      <c r="E7276">
        <v>0</v>
      </c>
      <c r="F7276">
        <v>0</v>
      </c>
      <c r="H7276" t="s">
        <v>155</v>
      </c>
      <c r="I7276">
        <f t="shared" si="342"/>
        <v>0</v>
      </c>
      <c r="J7276">
        <f t="shared" si="343"/>
        <v>0</v>
      </c>
      <c r="L7276" t="str">
        <f t="shared" si="341"/>
        <v>4285KAGARU</v>
      </c>
      <c r="M7276" t="s">
        <v>7991</v>
      </c>
    </row>
    <row r="7277" spans="1:13">
      <c r="A7277" t="s">
        <v>8271</v>
      </c>
      <c r="B7277" t="s">
        <v>8285</v>
      </c>
      <c r="C7277" t="s">
        <v>111</v>
      </c>
      <c r="D7277">
        <v>4</v>
      </c>
      <c r="E7277">
        <v>0</v>
      </c>
      <c r="F7277">
        <v>0</v>
      </c>
      <c r="H7277" t="s">
        <v>155</v>
      </c>
      <c r="I7277">
        <f t="shared" si="342"/>
        <v>0</v>
      </c>
      <c r="J7277">
        <f t="shared" si="343"/>
        <v>0</v>
      </c>
      <c r="L7277" t="str">
        <f t="shared" si="341"/>
        <v>4285KERRY</v>
      </c>
      <c r="M7277" t="s">
        <v>7991</v>
      </c>
    </row>
    <row r="7278" spans="1:13">
      <c r="A7278" t="s">
        <v>8271</v>
      </c>
      <c r="B7278" t="s">
        <v>8286</v>
      </c>
      <c r="C7278" t="s">
        <v>111</v>
      </c>
      <c r="D7278">
        <v>4</v>
      </c>
      <c r="E7278">
        <v>0</v>
      </c>
      <c r="F7278">
        <v>0</v>
      </c>
      <c r="H7278" t="s">
        <v>155</v>
      </c>
      <c r="I7278">
        <f t="shared" si="342"/>
        <v>0</v>
      </c>
      <c r="J7278">
        <f t="shared" si="343"/>
        <v>0</v>
      </c>
      <c r="L7278" t="str">
        <f t="shared" si="341"/>
        <v>4285KNAPP CREEK</v>
      </c>
      <c r="M7278" t="s">
        <v>7991</v>
      </c>
    </row>
    <row r="7279" spans="1:13">
      <c r="A7279" t="s">
        <v>8271</v>
      </c>
      <c r="B7279" t="s">
        <v>8287</v>
      </c>
      <c r="C7279" t="s">
        <v>111</v>
      </c>
      <c r="D7279">
        <v>4</v>
      </c>
      <c r="E7279">
        <v>0</v>
      </c>
      <c r="F7279">
        <v>0</v>
      </c>
      <c r="H7279" t="s">
        <v>155</v>
      </c>
      <c r="I7279">
        <f t="shared" si="342"/>
        <v>0</v>
      </c>
      <c r="J7279">
        <f t="shared" si="343"/>
        <v>0</v>
      </c>
      <c r="L7279" t="str">
        <f t="shared" si="341"/>
        <v>4285KOORALBYN</v>
      </c>
      <c r="M7279" t="s">
        <v>7991</v>
      </c>
    </row>
    <row r="7280" spans="1:13">
      <c r="A7280" t="s">
        <v>8271</v>
      </c>
      <c r="B7280" t="s">
        <v>1929</v>
      </c>
      <c r="C7280" t="s">
        <v>111</v>
      </c>
      <c r="D7280">
        <v>4</v>
      </c>
      <c r="E7280">
        <v>0</v>
      </c>
      <c r="F7280">
        <v>0</v>
      </c>
      <c r="H7280" t="s">
        <v>155</v>
      </c>
      <c r="I7280">
        <f t="shared" si="342"/>
        <v>0</v>
      </c>
      <c r="J7280">
        <f t="shared" si="343"/>
        <v>0</v>
      </c>
      <c r="L7280" t="str">
        <f t="shared" si="341"/>
        <v>4285LAMINGTON</v>
      </c>
      <c r="M7280" t="s">
        <v>7991</v>
      </c>
    </row>
    <row r="7281" spans="1:14">
      <c r="A7281" t="s">
        <v>8271</v>
      </c>
      <c r="B7281" t="s">
        <v>8288</v>
      </c>
      <c r="C7281" t="s">
        <v>111</v>
      </c>
      <c r="D7281">
        <v>4</v>
      </c>
      <c r="E7281">
        <v>0</v>
      </c>
      <c r="F7281">
        <v>0</v>
      </c>
      <c r="H7281" t="s">
        <v>155</v>
      </c>
      <c r="I7281">
        <f t="shared" si="342"/>
        <v>0</v>
      </c>
      <c r="J7281">
        <f t="shared" si="343"/>
        <v>0</v>
      </c>
      <c r="L7281" t="str">
        <f t="shared" si="341"/>
        <v>4285LARAVALE</v>
      </c>
      <c r="M7281" t="s">
        <v>7991</v>
      </c>
    </row>
    <row r="7282" spans="1:14">
      <c r="A7282" t="s">
        <v>8271</v>
      </c>
      <c r="B7282" t="s">
        <v>8289</v>
      </c>
      <c r="C7282" t="s">
        <v>111</v>
      </c>
      <c r="D7282">
        <v>4</v>
      </c>
      <c r="E7282">
        <v>0</v>
      </c>
      <c r="F7282">
        <v>0</v>
      </c>
      <c r="H7282" t="s">
        <v>155</v>
      </c>
      <c r="I7282">
        <f t="shared" si="342"/>
        <v>0</v>
      </c>
      <c r="J7282">
        <f t="shared" si="343"/>
        <v>0</v>
      </c>
      <c r="L7282" t="str">
        <f t="shared" si="341"/>
        <v>4285MOUNT GIPPS</v>
      </c>
      <c r="M7282" t="s">
        <v>7991</v>
      </c>
    </row>
    <row r="7283" spans="1:14">
      <c r="A7283" t="s">
        <v>8271</v>
      </c>
      <c r="B7283" t="s">
        <v>8290</v>
      </c>
      <c r="C7283" t="s">
        <v>111</v>
      </c>
      <c r="D7283">
        <v>3</v>
      </c>
      <c r="E7283">
        <v>0</v>
      </c>
      <c r="F7283">
        <v>0</v>
      </c>
      <c r="H7283" t="s">
        <v>155</v>
      </c>
      <c r="I7283">
        <f t="shared" si="342"/>
        <v>0</v>
      </c>
      <c r="J7283">
        <f t="shared" si="343"/>
        <v>0</v>
      </c>
      <c r="L7283" t="str">
        <f t="shared" si="341"/>
        <v>4285MUNDOOLUN</v>
      </c>
      <c r="M7283" t="s">
        <v>7991</v>
      </c>
    </row>
    <row r="7284" spans="1:14">
      <c r="A7284" t="s">
        <v>8271</v>
      </c>
      <c r="B7284" t="s">
        <v>8291</v>
      </c>
      <c r="C7284" t="s">
        <v>111</v>
      </c>
      <c r="D7284">
        <v>3</v>
      </c>
      <c r="E7284">
        <v>0</v>
      </c>
      <c r="F7284">
        <v>0</v>
      </c>
      <c r="H7284" t="s">
        <v>155</v>
      </c>
      <c r="I7284">
        <f t="shared" si="342"/>
        <v>0</v>
      </c>
      <c r="J7284">
        <f t="shared" si="343"/>
        <v>0</v>
      </c>
      <c r="L7284" t="str">
        <f t="shared" si="341"/>
        <v>4285NINDOOINBAH</v>
      </c>
      <c r="M7284" t="s">
        <v>7991</v>
      </c>
    </row>
    <row r="7285" spans="1:14">
      <c r="A7285" t="s">
        <v>8271</v>
      </c>
      <c r="B7285" t="s">
        <v>8292</v>
      </c>
      <c r="C7285" t="s">
        <v>111</v>
      </c>
      <c r="D7285">
        <v>4</v>
      </c>
      <c r="E7285">
        <v>0</v>
      </c>
      <c r="F7285">
        <v>0</v>
      </c>
      <c r="H7285" t="s">
        <v>155</v>
      </c>
      <c r="I7285">
        <f t="shared" si="342"/>
        <v>0</v>
      </c>
      <c r="J7285">
        <f t="shared" si="343"/>
        <v>0</v>
      </c>
      <c r="L7285" t="str">
        <f t="shared" si="341"/>
        <v>4285OAKY CREEK</v>
      </c>
      <c r="M7285" t="s">
        <v>7991</v>
      </c>
    </row>
    <row r="7286" spans="1:14">
      <c r="A7286" t="s">
        <v>8271</v>
      </c>
      <c r="B7286" t="s">
        <v>8293</v>
      </c>
      <c r="C7286" t="s">
        <v>111</v>
      </c>
      <c r="D7286">
        <v>4</v>
      </c>
      <c r="E7286">
        <v>0</v>
      </c>
      <c r="F7286">
        <v>0</v>
      </c>
      <c r="H7286" t="s">
        <v>155</v>
      </c>
      <c r="I7286">
        <f t="shared" si="342"/>
        <v>0</v>
      </c>
      <c r="J7286">
        <f t="shared" si="343"/>
        <v>0</v>
      </c>
      <c r="L7286" t="str">
        <f t="shared" si="341"/>
        <v>4285TABOOBA</v>
      </c>
      <c r="M7286" t="s">
        <v>7991</v>
      </c>
    </row>
    <row r="7287" spans="1:14">
      <c r="A7287" t="s">
        <v>8271</v>
      </c>
      <c r="B7287" t="s">
        <v>8294</v>
      </c>
      <c r="C7287" t="s">
        <v>111</v>
      </c>
      <c r="D7287">
        <v>3</v>
      </c>
      <c r="E7287">
        <v>0</v>
      </c>
      <c r="F7287">
        <v>0</v>
      </c>
      <c r="H7287" t="s">
        <v>155</v>
      </c>
      <c r="I7287">
        <f t="shared" si="342"/>
        <v>0</v>
      </c>
      <c r="J7287">
        <f t="shared" si="343"/>
        <v>0</v>
      </c>
      <c r="L7287" t="str">
        <f t="shared" si="341"/>
        <v>4285TABRAGALBA</v>
      </c>
      <c r="M7287" t="s">
        <v>7991</v>
      </c>
    </row>
    <row r="7288" spans="1:14">
      <c r="A7288" t="s">
        <v>8271</v>
      </c>
      <c r="B7288" t="s">
        <v>8295</v>
      </c>
      <c r="C7288" t="s">
        <v>111</v>
      </c>
      <c r="D7288">
        <v>4</v>
      </c>
      <c r="E7288">
        <v>0</v>
      </c>
      <c r="F7288">
        <v>0</v>
      </c>
      <c r="H7288" t="s">
        <v>155</v>
      </c>
      <c r="I7288">
        <f t="shared" si="342"/>
        <v>0</v>
      </c>
      <c r="J7288">
        <f t="shared" si="343"/>
        <v>0</v>
      </c>
      <c r="L7288" t="str">
        <f t="shared" si="341"/>
        <v>4285TAMROOKUM</v>
      </c>
      <c r="M7288" t="s">
        <v>7991</v>
      </c>
    </row>
    <row r="7289" spans="1:14">
      <c r="A7289" t="s">
        <v>8271</v>
      </c>
      <c r="B7289" t="s">
        <v>8296</v>
      </c>
      <c r="C7289" t="s">
        <v>111</v>
      </c>
      <c r="D7289">
        <v>4</v>
      </c>
      <c r="E7289">
        <v>0</v>
      </c>
      <c r="F7289">
        <v>0</v>
      </c>
      <c r="H7289" t="s">
        <v>155</v>
      </c>
      <c r="I7289">
        <f t="shared" si="342"/>
        <v>0</v>
      </c>
      <c r="J7289">
        <f t="shared" si="343"/>
        <v>0</v>
      </c>
      <c r="L7289" t="str">
        <f t="shared" si="341"/>
        <v>4285TAMROOKUM CREEK</v>
      </c>
      <c r="M7289" t="s">
        <v>7991</v>
      </c>
    </row>
    <row r="7290" spans="1:14">
      <c r="A7290" t="s">
        <v>8271</v>
      </c>
      <c r="B7290" t="s">
        <v>8297</v>
      </c>
      <c r="C7290" t="s">
        <v>111</v>
      </c>
      <c r="D7290">
        <v>4</v>
      </c>
      <c r="E7290">
        <v>0</v>
      </c>
      <c r="F7290">
        <v>0</v>
      </c>
      <c r="H7290" t="s">
        <v>155</v>
      </c>
      <c r="I7290">
        <f t="shared" si="342"/>
        <v>0</v>
      </c>
      <c r="J7290">
        <f t="shared" si="343"/>
        <v>0</v>
      </c>
      <c r="L7290" t="str">
        <f t="shared" si="341"/>
        <v>4285UNDULLAH</v>
      </c>
      <c r="M7290" t="s">
        <v>7991</v>
      </c>
    </row>
    <row r="7291" spans="1:14">
      <c r="A7291" t="s">
        <v>8271</v>
      </c>
      <c r="B7291" t="s">
        <v>8298</v>
      </c>
      <c r="C7291" t="s">
        <v>111</v>
      </c>
      <c r="D7291">
        <v>3</v>
      </c>
      <c r="E7291">
        <v>0</v>
      </c>
      <c r="F7291">
        <v>0</v>
      </c>
      <c r="H7291" t="s">
        <v>155</v>
      </c>
      <c r="I7291">
        <f t="shared" si="342"/>
        <v>0</v>
      </c>
      <c r="J7291">
        <f t="shared" si="343"/>
        <v>0</v>
      </c>
      <c r="L7291" t="str">
        <f t="shared" si="341"/>
        <v>4285VERESDALE</v>
      </c>
      <c r="M7291" t="s">
        <v>7991</v>
      </c>
    </row>
    <row r="7292" spans="1:14">
      <c r="A7292" t="s">
        <v>8271</v>
      </c>
      <c r="B7292" t="s">
        <v>8299</v>
      </c>
      <c r="C7292" t="s">
        <v>111</v>
      </c>
      <c r="D7292">
        <v>3</v>
      </c>
      <c r="E7292">
        <v>0</v>
      </c>
      <c r="F7292">
        <v>0</v>
      </c>
      <c r="H7292" t="s">
        <v>155</v>
      </c>
      <c r="I7292">
        <f t="shared" si="342"/>
        <v>0</v>
      </c>
      <c r="J7292">
        <f t="shared" si="343"/>
        <v>0</v>
      </c>
      <c r="L7292" t="str">
        <f t="shared" si="341"/>
        <v>4285VERESDALE SCRUB</v>
      </c>
      <c r="M7292" t="s">
        <v>7991</v>
      </c>
    </row>
    <row r="7293" spans="1:14">
      <c r="A7293" t="s">
        <v>8271</v>
      </c>
      <c r="B7293" t="s">
        <v>8300</v>
      </c>
      <c r="C7293" t="s">
        <v>111</v>
      </c>
      <c r="D7293">
        <v>3</v>
      </c>
      <c r="E7293">
        <v>0</v>
      </c>
      <c r="F7293">
        <v>0</v>
      </c>
      <c r="H7293" t="s">
        <v>155</v>
      </c>
      <c r="I7293">
        <f t="shared" si="342"/>
        <v>0</v>
      </c>
      <c r="J7293">
        <f t="shared" si="343"/>
        <v>0</v>
      </c>
      <c r="L7293" t="str">
        <f t="shared" si="341"/>
        <v>4285WOODHILL</v>
      </c>
      <c r="M7293" t="s">
        <v>7991</v>
      </c>
    </row>
    <row r="7294" spans="1:14">
      <c r="A7294" t="s">
        <v>8271</v>
      </c>
      <c r="B7294" t="s">
        <v>8301</v>
      </c>
      <c r="C7294" t="s">
        <v>111</v>
      </c>
      <c r="D7294">
        <v>2</v>
      </c>
      <c r="E7294">
        <v>0</v>
      </c>
      <c r="F7294">
        <v>2</v>
      </c>
      <c r="H7294" t="s">
        <v>155</v>
      </c>
      <c r="I7294">
        <f t="shared" si="342"/>
        <v>0</v>
      </c>
      <c r="J7294">
        <f t="shared" si="343"/>
        <v>0</v>
      </c>
      <c r="L7294" t="str">
        <f t="shared" si="341"/>
        <v>4285BEAUDESERT</v>
      </c>
      <c r="M7294" t="s">
        <v>7991</v>
      </c>
      <c r="N7294" t="s">
        <v>732</v>
      </c>
    </row>
    <row r="7295" spans="1:14">
      <c r="A7295" t="s">
        <v>8302</v>
      </c>
      <c r="B7295" t="s">
        <v>8303</v>
      </c>
      <c r="C7295" t="s">
        <v>8304</v>
      </c>
      <c r="D7295">
        <v>2</v>
      </c>
      <c r="E7295">
        <v>0</v>
      </c>
      <c r="F7295">
        <v>2</v>
      </c>
      <c r="H7295" t="s">
        <v>155</v>
      </c>
      <c r="I7295">
        <f t="shared" si="342"/>
        <v>0</v>
      </c>
      <c r="J7295">
        <f t="shared" si="343"/>
        <v>0</v>
      </c>
      <c r="L7295" t="str">
        <f t="shared" si="341"/>
        <v>4280FLAGSTONE</v>
      </c>
      <c r="M7295" t="s">
        <v>8305</v>
      </c>
    </row>
    <row r="7296" spans="1:14">
      <c r="A7296" t="s">
        <v>8302</v>
      </c>
      <c r="B7296" t="s">
        <v>8306</v>
      </c>
      <c r="C7296" t="s">
        <v>111</v>
      </c>
      <c r="D7296">
        <v>2</v>
      </c>
      <c r="E7296">
        <v>0</v>
      </c>
      <c r="F7296">
        <v>2</v>
      </c>
      <c r="H7296" t="s">
        <v>155</v>
      </c>
      <c r="I7296">
        <f t="shared" si="342"/>
        <v>0</v>
      </c>
      <c r="J7296">
        <f t="shared" si="343"/>
        <v>0</v>
      </c>
      <c r="L7296" t="str">
        <f t="shared" si="341"/>
        <v>4280JIMBOOMBA</v>
      </c>
      <c r="M7296" t="s">
        <v>8305</v>
      </c>
    </row>
    <row r="7297" spans="1:14">
      <c r="A7297" t="s">
        <v>8302</v>
      </c>
      <c r="B7297" t="s">
        <v>8307</v>
      </c>
      <c r="C7297" t="s">
        <v>111</v>
      </c>
      <c r="D7297">
        <v>2</v>
      </c>
      <c r="E7297">
        <v>0</v>
      </c>
      <c r="F7297">
        <v>2</v>
      </c>
      <c r="H7297" t="s">
        <v>155</v>
      </c>
      <c r="I7297">
        <f t="shared" si="342"/>
        <v>0</v>
      </c>
      <c r="J7297">
        <f t="shared" si="343"/>
        <v>0</v>
      </c>
      <c r="L7297" t="str">
        <f t="shared" si="341"/>
        <v>4280NORTH MACLEAN</v>
      </c>
      <c r="M7297" t="s">
        <v>8305</v>
      </c>
    </row>
    <row r="7298" spans="1:14">
      <c r="A7298" t="s">
        <v>8302</v>
      </c>
      <c r="B7298" t="s">
        <v>8308</v>
      </c>
      <c r="C7298" t="s">
        <v>111</v>
      </c>
      <c r="D7298">
        <v>2</v>
      </c>
      <c r="E7298">
        <v>0</v>
      </c>
      <c r="F7298">
        <v>2</v>
      </c>
      <c r="H7298" t="s">
        <v>155</v>
      </c>
      <c r="I7298">
        <f t="shared" si="342"/>
        <v>0</v>
      </c>
      <c r="J7298">
        <f t="shared" si="343"/>
        <v>0</v>
      </c>
      <c r="L7298" t="str">
        <f t="shared" ref="L7298:L7361" si="344">CONCATENATE(A7298,B7298)</f>
        <v>4280SOUTH MACLEAN</v>
      </c>
      <c r="M7298" t="s">
        <v>8305</v>
      </c>
    </row>
    <row r="7299" spans="1:14">
      <c r="A7299" t="s">
        <v>8302</v>
      </c>
      <c r="B7299" t="s">
        <v>8309</v>
      </c>
      <c r="C7299" t="s">
        <v>111</v>
      </c>
      <c r="D7299">
        <v>2</v>
      </c>
      <c r="E7299">
        <v>0</v>
      </c>
      <c r="F7299">
        <v>2</v>
      </c>
      <c r="H7299" t="s">
        <v>155</v>
      </c>
      <c r="I7299">
        <f t="shared" si="342"/>
        <v>0</v>
      </c>
      <c r="J7299">
        <f t="shared" si="343"/>
        <v>0</v>
      </c>
      <c r="L7299" t="str">
        <f t="shared" si="344"/>
        <v>4280STOCKLEIGH</v>
      </c>
      <c r="M7299" t="s">
        <v>8305</v>
      </c>
    </row>
    <row r="7300" spans="1:14">
      <c r="A7300" t="s">
        <v>8310</v>
      </c>
      <c r="B7300" t="s">
        <v>8311</v>
      </c>
      <c r="C7300" t="s">
        <v>111</v>
      </c>
      <c r="D7300">
        <v>3</v>
      </c>
      <c r="E7300">
        <v>0</v>
      </c>
      <c r="F7300">
        <v>0</v>
      </c>
      <c r="H7300" t="s">
        <v>155</v>
      </c>
      <c r="I7300">
        <f t="shared" si="342"/>
        <v>0</v>
      </c>
      <c r="J7300">
        <f t="shared" si="343"/>
        <v>0</v>
      </c>
      <c r="L7300" t="str">
        <f t="shared" si="344"/>
        <v>4275BENOBBLE</v>
      </c>
      <c r="M7300" t="s">
        <v>8312</v>
      </c>
    </row>
    <row r="7301" spans="1:14">
      <c r="A7301" t="s">
        <v>8310</v>
      </c>
      <c r="B7301" t="s">
        <v>8313</v>
      </c>
      <c r="C7301" t="s">
        <v>111</v>
      </c>
      <c r="D7301">
        <v>3</v>
      </c>
      <c r="E7301">
        <v>0</v>
      </c>
      <c r="F7301">
        <v>0</v>
      </c>
      <c r="H7301" t="s">
        <v>155</v>
      </c>
      <c r="I7301">
        <f t="shared" si="342"/>
        <v>0</v>
      </c>
      <c r="J7301">
        <f t="shared" si="343"/>
        <v>0</v>
      </c>
      <c r="L7301" t="str">
        <f t="shared" si="344"/>
        <v>4275BIDDADDABA</v>
      </c>
      <c r="M7301" t="s">
        <v>8312</v>
      </c>
    </row>
    <row r="7302" spans="1:14">
      <c r="A7302" t="s">
        <v>8310</v>
      </c>
      <c r="B7302" t="s">
        <v>8314</v>
      </c>
      <c r="C7302" t="s">
        <v>111</v>
      </c>
      <c r="D7302">
        <v>3</v>
      </c>
      <c r="E7302">
        <v>0</v>
      </c>
      <c r="F7302">
        <v>0</v>
      </c>
      <c r="H7302" t="s">
        <v>155</v>
      </c>
      <c r="I7302">
        <f t="shared" si="342"/>
        <v>0</v>
      </c>
      <c r="J7302">
        <f t="shared" si="343"/>
        <v>0</v>
      </c>
      <c r="L7302" t="str">
        <f t="shared" si="344"/>
        <v>4275BOYLAND</v>
      </c>
      <c r="M7302" t="s">
        <v>8312</v>
      </c>
    </row>
    <row r="7303" spans="1:14">
      <c r="A7303" t="s">
        <v>8310</v>
      </c>
      <c r="B7303" t="s">
        <v>8315</v>
      </c>
      <c r="C7303" t="s">
        <v>111</v>
      </c>
      <c r="D7303">
        <v>3</v>
      </c>
      <c r="E7303">
        <v>0</v>
      </c>
      <c r="F7303">
        <v>0</v>
      </c>
      <c r="H7303" t="s">
        <v>155</v>
      </c>
      <c r="I7303">
        <f t="shared" si="342"/>
        <v>0</v>
      </c>
      <c r="J7303">
        <f t="shared" si="343"/>
        <v>0</v>
      </c>
      <c r="L7303" t="str">
        <f t="shared" si="344"/>
        <v>4275CANUNGRA</v>
      </c>
      <c r="M7303" t="s">
        <v>8312</v>
      </c>
    </row>
    <row r="7304" spans="1:14">
      <c r="A7304" t="s">
        <v>8310</v>
      </c>
      <c r="B7304" t="s">
        <v>8316</v>
      </c>
      <c r="C7304" t="s">
        <v>111</v>
      </c>
      <c r="D7304">
        <v>3</v>
      </c>
      <c r="E7304">
        <v>0</v>
      </c>
      <c r="F7304">
        <v>0</v>
      </c>
      <c r="H7304" t="s">
        <v>155</v>
      </c>
      <c r="I7304">
        <f t="shared" si="342"/>
        <v>0</v>
      </c>
      <c r="J7304">
        <f t="shared" si="343"/>
        <v>0</v>
      </c>
      <c r="L7304" t="str">
        <f t="shared" si="344"/>
        <v>4275FERNY GLEN</v>
      </c>
      <c r="M7304" t="s">
        <v>8312</v>
      </c>
    </row>
    <row r="7305" spans="1:14">
      <c r="A7305" t="s">
        <v>8310</v>
      </c>
      <c r="B7305" t="s">
        <v>8317</v>
      </c>
      <c r="C7305" t="s">
        <v>111</v>
      </c>
      <c r="D7305">
        <v>3</v>
      </c>
      <c r="E7305">
        <v>0</v>
      </c>
      <c r="F7305">
        <v>0</v>
      </c>
      <c r="H7305" t="s">
        <v>155</v>
      </c>
      <c r="I7305">
        <f t="shared" ref="I7305:I7368" si="345">IF(ISERROR(VLOOKUP(A7305,SelPostCode,1,FALSE)),0,1)</f>
        <v>0</v>
      </c>
      <c r="J7305">
        <f t="shared" ref="J7305:J7368" si="346">IF(I7305=0,0,IF(ISERROR(VLOOKUP(B7305,SelSuburb,1,FALSE)),0,1))</f>
        <v>0</v>
      </c>
      <c r="L7305" t="str">
        <f t="shared" si="344"/>
        <v>4275FLYING FOX</v>
      </c>
      <c r="M7305" t="s">
        <v>8312</v>
      </c>
    </row>
    <row r="7306" spans="1:14">
      <c r="A7306" t="s">
        <v>8310</v>
      </c>
      <c r="B7306" t="s">
        <v>8318</v>
      </c>
      <c r="C7306" t="s">
        <v>111</v>
      </c>
      <c r="D7306">
        <v>4</v>
      </c>
      <c r="E7306">
        <v>0</v>
      </c>
      <c r="F7306">
        <v>0</v>
      </c>
      <c r="H7306" t="s">
        <v>155</v>
      </c>
      <c r="I7306">
        <f t="shared" si="345"/>
        <v>0</v>
      </c>
      <c r="J7306">
        <f t="shared" si="346"/>
        <v>0</v>
      </c>
      <c r="L7306" t="str">
        <f t="shared" si="344"/>
        <v>4275ILLINBAH</v>
      </c>
      <c r="M7306" t="s">
        <v>8312</v>
      </c>
    </row>
    <row r="7307" spans="1:14">
      <c r="A7307" t="s">
        <v>8310</v>
      </c>
      <c r="B7307" t="s">
        <v>8319</v>
      </c>
      <c r="C7307" t="s">
        <v>111</v>
      </c>
      <c r="D7307">
        <v>4</v>
      </c>
      <c r="E7307">
        <v>0</v>
      </c>
      <c r="F7307">
        <v>0</v>
      </c>
      <c r="H7307" t="s">
        <v>155</v>
      </c>
      <c r="I7307">
        <f t="shared" si="345"/>
        <v>0</v>
      </c>
      <c r="J7307">
        <f t="shared" si="346"/>
        <v>0</v>
      </c>
      <c r="L7307" t="str">
        <f t="shared" si="344"/>
        <v>4275SARABAH</v>
      </c>
      <c r="M7307" t="s">
        <v>8312</v>
      </c>
    </row>
    <row r="7308" spans="1:14">
      <c r="A7308" t="s">
        <v>8310</v>
      </c>
      <c r="B7308" t="s">
        <v>8320</v>
      </c>
      <c r="C7308" t="s">
        <v>111</v>
      </c>
      <c r="D7308">
        <v>3</v>
      </c>
      <c r="E7308">
        <v>0</v>
      </c>
      <c r="F7308">
        <v>0</v>
      </c>
      <c r="H7308" t="s">
        <v>155</v>
      </c>
      <c r="I7308">
        <f t="shared" si="345"/>
        <v>0</v>
      </c>
      <c r="J7308">
        <f t="shared" si="346"/>
        <v>0</v>
      </c>
      <c r="L7308" t="str">
        <f t="shared" si="344"/>
        <v>4275WITHEREN</v>
      </c>
      <c r="M7308" t="s">
        <v>8312</v>
      </c>
    </row>
    <row r="7309" spans="1:14">
      <c r="A7309" t="s">
        <v>8310</v>
      </c>
      <c r="B7309" t="s">
        <v>8321</v>
      </c>
      <c r="C7309" t="s">
        <v>111</v>
      </c>
      <c r="D7309">
        <v>3</v>
      </c>
      <c r="E7309">
        <v>0</v>
      </c>
      <c r="F7309">
        <v>0</v>
      </c>
      <c r="H7309" t="s">
        <v>155</v>
      </c>
      <c r="I7309">
        <f t="shared" si="345"/>
        <v>0</v>
      </c>
      <c r="J7309">
        <f t="shared" si="346"/>
        <v>0</v>
      </c>
      <c r="L7309" t="str">
        <f t="shared" si="344"/>
        <v>4275WONGLEPONG</v>
      </c>
      <c r="M7309" t="s">
        <v>8312</v>
      </c>
    </row>
    <row r="7310" spans="1:14">
      <c r="A7310" t="s">
        <v>8310</v>
      </c>
      <c r="B7310" t="s">
        <v>8322</v>
      </c>
      <c r="C7310" t="s">
        <v>111</v>
      </c>
      <c r="D7310">
        <v>2</v>
      </c>
      <c r="E7310">
        <v>0</v>
      </c>
      <c r="F7310">
        <v>2</v>
      </c>
      <c r="H7310" t="s">
        <v>155</v>
      </c>
      <c r="I7310">
        <f t="shared" si="345"/>
        <v>0</v>
      </c>
      <c r="J7310">
        <f t="shared" si="346"/>
        <v>0</v>
      </c>
      <c r="L7310" t="str">
        <f t="shared" si="344"/>
        <v>4275LAMINGTON NATIONAL PARK</v>
      </c>
      <c r="M7310" t="s">
        <v>8312</v>
      </c>
    </row>
    <row r="7311" spans="1:14">
      <c r="A7311" t="s">
        <v>8323</v>
      </c>
      <c r="B7311" t="s">
        <v>8324</v>
      </c>
      <c r="C7311" t="s">
        <v>111</v>
      </c>
      <c r="D7311">
        <v>2</v>
      </c>
      <c r="E7311">
        <v>0</v>
      </c>
      <c r="F7311">
        <v>2</v>
      </c>
      <c r="H7311" t="s">
        <v>155</v>
      </c>
      <c r="I7311">
        <f t="shared" si="345"/>
        <v>0</v>
      </c>
      <c r="J7311">
        <f t="shared" si="346"/>
        <v>0</v>
      </c>
      <c r="L7311" t="str">
        <f t="shared" si="344"/>
        <v>4272MOUNT TAMBORINE</v>
      </c>
      <c r="M7311" t="s">
        <v>8312</v>
      </c>
      <c r="N7311" t="s">
        <v>732</v>
      </c>
    </row>
    <row r="7312" spans="1:14">
      <c r="A7312" t="s">
        <v>8323</v>
      </c>
      <c r="B7312" t="s">
        <v>8325</v>
      </c>
      <c r="C7312" t="s">
        <v>111</v>
      </c>
      <c r="D7312">
        <v>2</v>
      </c>
      <c r="E7312">
        <v>0</v>
      </c>
      <c r="F7312">
        <v>2</v>
      </c>
      <c r="H7312" t="s">
        <v>155</v>
      </c>
      <c r="I7312">
        <f t="shared" si="345"/>
        <v>0</v>
      </c>
      <c r="J7312">
        <f t="shared" si="346"/>
        <v>0</v>
      </c>
      <c r="L7312" t="str">
        <f t="shared" si="344"/>
        <v>4272NORTH TAMBORINE</v>
      </c>
      <c r="M7312" t="s">
        <v>8312</v>
      </c>
      <c r="N7312" t="s">
        <v>732</v>
      </c>
    </row>
    <row r="7313" spans="1:14">
      <c r="A7313" t="s">
        <v>8323</v>
      </c>
      <c r="B7313" t="s">
        <v>8326</v>
      </c>
      <c r="C7313" t="s">
        <v>111</v>
      </c>
      <c r="D7313">
        <v>2</v>
      </c>
      <c r="E7313">
        <v>0</v>
      </c>
      <c r="F7313">
        <v>2</v>
      </c>
      <c r="H7313" t="s">
        <v>155</v>
      </c>
      <c r="I7313">
        <f t="shared" si="345"/>
        <v>0</v>
      </c>
      <c r="J7313">
        <f t="shared" si="346"/>
        <v>0</v>
      </c>
      <c r="L7313" t="str">
        <f t="shared" si="344"/>
        <v>4272TAMBORINE MOUNTAIN</v>
      </c>
      <c r="M7313" t="s">
        <v>8312</v>
      </c>
      <c r="N7313" t="s">
        <v>732</v>
      </c>
    </row>
    <row r="7314" spans="1:14">
      <c r="A7314" t="s">
        <v>8327</v>
      </c>
      <c r="B7314" t="s">
        <v>8328</v>
      </c>
      <c r="C7314" t="s">
        <v>111</v>
      </c>
      <c r="D7314">
        <v>3</v>
      </c>
      <c r="E7314">
        <v>0</v>
      </c>
      <c r="F7314">
        <v>0</v>
      </c>
      <c r="H7314" t="s">
        <v>155</v>
      </c>
      <c r="I7314">
        <f t="shared" si="345"/>
        <v>0</v>
      </c>
      <c r="J7314">
        <f t="shared" si="346"/>
        <v>0</v>
      </c>
      <c r="L7314" t="str">
        <f t="shared" si="344"/>
        <v>4271EAGLE HEIGHTS</v>
      </c>
      <c r="M7314" t="s">
        <v>8312</v>
      </c>
    </row>
    <row r="7315" spans="1:14">
      <c r="A7315" t="s">
        <v>8329</v>
      </c>
      <c r="B7315" t="s">
        <v>8330</v>
      </c>
      <c r="C7315" t="s">
        <v>111</v>
      </c>
      <c r="D7315">
        <v>2</v>
      </c>
      <c r="E7315">
        <v>0</v>
      </c>
      <c r="F7315">
        <v>2</v>
      </c>
      <c r="H7315" t="s">
        <v>155</v>
      </c>
      <c r="I7315">
        <f t="shared" si="345"/>
        <v>0</v>
      </c>
      <c r="J7315">
        <f t="shared" si="346"/>
        <v>0</v>
      </c>
      <c r="L7315" t="str">
        <f t="shared" si="344"/>
        <v>4270TAMBORINE</v>
      </c>
      <c r="M7315" t="s">
        <v>8312</v>
      </c>
      <c r="N7315" t="s">
        <v>732</v>
      </c>
    </row>
    <row r="7316" spans="1:14">
      <c r="A7316" t="s">
        <v>8331</v>
      </c>
      <c r="B7316" t="s">
        <v>8332</v>
      </c>
      <c r="C7316" t="s">
        <v>111</v>
      </c>
      <c r="D7316">
        <v>1</v>
      </c>
      <c r="E7316">
        <v>0</v>
      </c>
      <c r="F7316">
        <v>2</v>
      </c>
      <c r="G7316" t="s">
        <v>1060</v>
      </c>
      <c r="H7316" t="s">
        <v>155</v>
      </c>
      <c r="I7316">
        <f t="shared" si="345"/>
        <v>0</v>
      </c>
      <c r="J7316">
        <f t="shared" si="346"/>
        <v>0</v>
      </c>
      <c r="L7316" t="str">
        <f t="shared" si="344"/>
        <v>4230ROBINA TOWN CENTRE</v>
      </c>
      <c r="M7316" t="s">
        <v>8312</v>
      </c>
    </row>
    <row r="7317" spans="1:14">
      <c r="A7317" t="s">
        <v>8333</v>
      </c>
      <c r="B7317" t="s">
        <v>8334</v>
      </c>
      <c r="C7317" t="s">
        <v>111</v>
      </c>
      <c r="D7317">
        <v>1</v>
      </c>
      <c r="E7317">
        <v>0</v>
      </c>
      <c r="F7317">
        <v>2</v>
      </c>
      <c r="G7317" t="s">
        <v>1060</v>
      </c>
      <c r="H7317" t="s">
        <v>155</v>
      </c>
      <c r="I7317">
        <f t="shared" si="345"/>
        <v>0</v>
      </c>
      <c r="J7317">
        <f t="shared" si="346"/>
        <v>0</v>
      </c>
      <c r="L7317" t="str">
        <f t="shared" si="344"/>
        <v>4228TALLEBUDGERA</v>
      </c>
      <c r="M7317" t="s">
        <v>8312</v>
      </c>
    </row>
    <row r="7318" spans="1:14">
      <c r="A7318" t="s">
        <v>8333</v>
      </c>
      <c r="B7318" t="s">
        <v>8335</v>
      </c>
      <c r="C7318" t="s">
        <v>111</v>
      </c>
      <c r="D7318">
        <v>1</v>
      </c>
      <c r="E7318">
        <v>0</v>
      </c>
      <c r="F7318">
        <v>2</v>
      </c>
      <c r="G7318" t="s">
        <v>1060</v>
      </c>
      <c r="H7318" t="s">
        <v>155</v>
      </c>
      <c r="I7318">
        <f t="shared" si="345"/>
        <v>0</v>
      </c>
      <c r="J7318">
        <f t="shared" si="346"/>
        <v>0</v>
      </c>
      <c r="L7318" t="str">
        <f t="shared" si="344"/>
        <v>4228TALLEBUDGERA VALLEY</v>
      </c>
      <c r="M7318" t="s">
        <v>8312</v>
      </c>
    </row>
    <row r="7319" spans="1:14">
      <c r="A7319" t="s">
        <v>8336</v>
      </c>
      <c r="B7319" t="s">
        <v>4288</v>
      </c>
      <c r="C7319" t="s">
        <v>111</v>
      </c>
      <c r="D7319">
        <v>1</v>
      </c>
      <c r="E7319">
        <v>0</v>
      </c>
      <c r="F7319">
        <v>2</v>
      </c>
      <c r="G7319" t="s">
        <v>1060</v>
      </c>
      <c r="H7319" t="s">
        <v>155</v>
      </c>
      <c r="I7319">
        <f t="shared" si="345"/>
        <v>0</v>
      </c>
      <c r="J7319">
        <f t="shared" si="346"/>
        <v>0</v>
      </c>
      <c r="L7319" t="str">
        <f t="shared" si="344"/>
        <v>4227REEDY CREEK</v>
      </c>
      <c r="M7319" t="s">
        <v>8312</v>
      </c>
    </row>
    <row r="7320" spans="1:14">
      <c r="A7320" t="s">
        <v>8336</v>
      </c>
      <c r="B7320" t="s">
        <v>8337</v>
      </c>
      <c r="C7320" t="s">
        <v>111</v>
      </c>
      <c r="D7320">
        <v>1</v>
      </c>
      <c r="E7320">
        <v>0</v>
      </c>
      <c r="F7320">
        <v>2</v>
      </c>
      <c r="G7320" t="s">
        <v>1060</v>
      </c>
      <c r="H7320" t="s">
        <v>155</v>
      </c>
      <c r="I7320">
        <f t="shared" si="345"/>
        <v>0</v>
      </c>
      <c r="J7320">
        <f t="shared" si="346"/>
        <v>0</v>
      </c>
      <c r="L7320" t="str">
        <f t="shared" si="344"/>
        <v>4227VARSITY LAKES</v>
      </c>
      <c r="M7320" t="s">
        <v>8312</v>
      </c>
    </row>
    <row r="7321" spans="1:14">
      <c r="A7321" t="s">
        <v>8338</v>
      </c>
      <c r="B7321" t="s">
        <v>8339</v>
      </c>
      <c r="C7321" t="s">
        <v>111</v>
      </c>
      <c r="D7321">
        <v>1</v>
      </c>
      <c r="E7321">
        <v>0</v>
      </c>
      <c r="F7321">
        <v>2</v>
      </c>
      <c r="G7321" t="s">
        <v>1060</v>
      </c>
      <c r="H7321" t="s">
        <v>155</v>
      </c>
      <c r="I7321">
        <f t="shared" si="345"/>
        <v>0</v>
      </c>
      <c r="J7321">
        <f t="shared" si="346"/>
        <v>0</v>
      </c>
      <c r="L7321" t="str">
        <f t="shared" si="344"/>
        <v>4226CLEAR ISLAND WATERS</v>
      </c>
      <c r="M7321" t="s">
        <v>8312</v>
      </c>
    </row>
    <row r="7322" spans="1:14">
      <c r="A7322" t="s">
        <v>8338</v>
      </c>
      <c r="B7322" t="s">
        <v>8340</v>
      </c>
      <c r="C7322" t="s">
        <v>111</v>
      </c>
      <c r="D7322">
        <v>1</v>
      </c>
      <c r="E7322">
        <v>0</v>
      </c>
      <c r="F7322">
        <v>2</v>
      </c>
      <c r="G7322" t="s">
        <v>1060</v>
      </c>
      <c r="H7322" t="s">
        <v>155</v>
      </c>
      <c r="I7322">
        <f t="shared" si="345"/>
        <v>0</v>
      </c>
      <c r="J7322">
        <f t="shared" si="346"/>
        <v>0</v>
      </c>
      <c r="L7322" t="str">
        <f t="shared" si="344"/>
        <v>4226MERRIMAC</v>
      </c>
      <c r="M7322" t="s">
        <v>8312</v>
      </c>
    </row>
    <row r="7323" spans="1:14">
      <c r="A7323" t="s">
        <v>8338</v>
      </c>
      <c r="B7323" t="s">
        <v>8341</v>
      </c>
      <c r="C7323" t="s">
        <v>111</v>
      </c>
      <c r="D7323">
        <v>1</v>
      </c>
      <c r="E7323">
        <v>0</v>
      </c>
      <c r="F7323">
        <v>2</v>
      </c>
      <c r="G7323" t="s">
        <v>1060</v>
      </c>
      <c r="H7323" t="s">
        <v>155</v>
      </c>
      <c r="I7323">
        <f t="shared" si="345"/>
        <v>0</v>
      </c>
      <c r="J7323">
        <f t="shared" si="346"/>
        <v>0</v>
      </c>
      <c r="L7323" t="str">
        <f t="shared" si="344"/>
        <v>4226ROBINA</v>
      </c>
      <c r="M7323" t="s">
        <v>8312</v>
      </c>
    </row>
    <row r="7324" spans="1:14">
      <c r="A7324" t="s">
        <v>8342</v>
      </c>
      <c r="B7324" t="s">
        <v>8343</v>
      </c>
      <c r="C7324" t="s">
        <v>111</v>
      </c>
      <c r="D7324">
        <v>1</v>
      </c>
      <c r="E7324">
        <v>0</v>
      </c>
      <c r="F7324">
        <v>2</v>
      </c>
      <c r="G7324" t="s">
        <v>1060</v>
      </c>
      <c r="H7324" t="s">
        <v>155</v>
      </c>
      <c r="I7324">
        <f t="shared" si="345"/>
        <v>0</v>
      </c>
      <c r="J7324">
        <f t="shared" si="346"/>
        <v>0</v>
      </c>
      <c r="L7324" t="str">
        <f t="shared" si="344"/>
        <v>4225BILINGA</v>
      </c>
      <c r="M7324" t="s">
        <v>8312</v>
      </c>
    </row>
    <row r="7325" spans="1:14">
      <c r="A7325" t="s">
        <v>8342</v>
      </c>
      <c r="B7325" t="s">
        <v>8344</v>
      </c>
      <c r="C7325" t="s">
        <v>111</v>
      </c>
      <c r="D7325">
        <v>1</v>
      </c>
      <c r="E7325">
        <v>0</v>
      </c>
      <c r="F7325">
        <v>2</v>
      </c>
      <c r="G7325" t="s">
        <v>1060</v>
      </c>
      <c r="H7325" t="s">
        <v>155</v>
      </c>
      <c r="I7325">
        <f t="shared" si="345"/>
        <v>0</v>
      </c>
      <c r="J7325">
        <f t="shared" si="346"/>
        <v>0</v>
      </c>
      <c r="L7325" t="str">
        <f t="shared" si="344"/>
        <v>4225COOLANGATTA</v>
      </c>
      <c r="M7325" t="s">
        <v>8312</v>
      </c>
    </row>
    <row r="7326" spans="1:14">
      <c r="A7326" t="s">
        <v>8345</v>
      </c>
      <c r="B7326" t="s">
        <v>8346</v>
      </c>
      <c r="C7326" t="s">
        <v>111</v>
      </c>
      <c r="D7326">
        <v>1</v>
      </c>
      <c r="E7326">
        <v>0</v>
      </c>
      <c r="F7326">
        <v>2</v>
      </c>
      <c r="G7326" t="s">
        <v>1060</v>
      </c>
      <c r="H7326" t="s">
        <v>155</v>
      </c>
      <c r="I7326">
        <f t="shared" si="345"/>
        <v>0</v>
      </c>
      <c r="J7326">
        <f t="shared" si="346"/>
        <v>0</v>
      </c>
      <c r="L7326" t="str">
        <f t="shared" si="344"/>
        <v>4224TUGUN</v>
      </c>
      <c r="M7326" t="s">
        <v>8312</v>
      </c>
    </row>
    <row r="7327" spans="1:14">
      <c r="A7327" t="s">
        <v>8345</v>
      </c>
      <c r="B7327" t="s">
        <v>8347</v>
      </c>
      <c r="C7327" t="s">
        <v>111</v>
      </c>
      <c r="D7327">
        <v>1</v>
      </c>
      <c r="E7327">
        <v>0</v>
      </c>
      <c r="F7327">
        <v>2</v>
      </c>
      <c r="G7327" t="s">
        <v>1060</v>
      </c>
      <c r="H7327" t="s">
        <v>155</v>
      </c>
      <c r="I7327">
        <f t="shared" si="345"/>
        <v>0</v>
      </c>
      <c r="J7327">
        <f t="shared" si="346"/>
        <v>0</v>
      </c>
      <c r="L7327" t="str">
        <f t="shared" si="344"/>
        <v>4224TUGUN HEIGHTS</v>
      </c>
      <c r="M7327" t="s">
        <v>8312</v>
      </c>
    </row>
    <row r="7328" spans="1:14">
      <c r="A7328" t="s">
        <v>8348</v>
      </c>
      <c r="B7328" t="s">
        <v>8349</v>
      </c>
      <c r="C7328" t="s">
        <v>111</v>
      </c>
      <c r="D7328">
        <v>1</v>
      </c>
      <c r="E7328">
        <v>0</v>
      </c>
      <c r="F7328">
        <v>2</v>
      </c>
      <c r="G7328" t="s">
        <v>1060</v>
      </c>
      <c r="H7328" t="s">
        <v>103</v>
      </c>
      <c r="I7328">
        <f t="shared" si="345"/>
        <v>0</v>
      </c>
      <c r="J7328">
        <f t="shared" si="346"/>
        <v>0</v>
      </c>
      <c r="L7328" t="str">
        <f t="shared" si="344"/>
        <v>4223CURRUMBIN</v>
      </c>
      <c r="M7328" t="s">
        <v>8312</v>
      </c>
    </row>
    <row r="7329" spans="1:13">
      <c r="A7329" t="s">
        <v>8348</v>
      </c>
      <c r="B7329" t="s">
        <v>8350</v>
      </c>
      <c r="C7329" t="s">
        <v>111</v>
      </c>
      <c r="D7329">
        <v>1</v>
      </c>
      <c r="E7329">
        <v>0</v>
      </c>
      <c r="F7329">
        <v>2</v>
      </c>
      <c r="G7329" t="s">
        <v>1060</v>
      </c>
      <c r="H7329" t="s">
        <v>103</v>
      </c>
      <c r="I7329">
        <f t="shared" si="345"/>
        <v>0</v>
      </c>
      <c r="J7329">
        <f t="shared" si="346"/>
        <v>0</v>
      </c>
      <c r="L7329" t="str">
        <f t="shared" si="344"/>
        <v>4223CURRUMBIN VALLEY</v>
      </c>
      <c r="M7329" t="s">
        <v>8312</v>
      </c>
    </row>
    <row r="7330" spans="1:13">
      <c r="A7330" t="s">
        <v>8348</v>
      </c>
      <c r="B7330" t="s">
        <v>8351</v>
      </c>
      <c r="C7330" t="s">
        <v>111</v>
      </c>
      <c r="D7330">
        <v>1</v>
      </c>
      <c r="E7330">
        <v>0</v>
      </c>
      <c r="F7330">
        <v>2</v>
      </c>
      <c r="G7330" t="s">
        <v>1060</v>
      </c>
      <c r="H7330" t="s">
        <v>103</v>
      </c>
      <c r="I7330">
        <f t="shared" si="345"/>
        <v>0</v>
      </c>
      <c r="J7330">
        <f t="shared" si="346"/>
        <v>0</v>
      </c>
      <c r="L7330" t="str">
        <f t="shared" si="344"/>
        <v>4223CURRUMBIN WATERS</v>
      </c>
      <c r="M7330" t="s">
        <v>8312</v>
      </c>
    </row>
    <row r="7331" spans="1:13">
      <c r="A7331" t="s">
        <v>8352</v>
      </c>
      <c r="B7331" t="s">
        <v>8353</v>
      </c>
      <c r="C7331" t="s">
        <v>111</v>
      </c>
      <c r="D7331">
        <v>1</v>
      </c>
      <c r="E7331">
        <v>0</v>
      </c>
      <c r="F7331">
        <v>2</v>
      </c>
      <c r="G7331" t="s">
        <v>1060</v>
      </c>
      <c r="H7331" t="s">
        <v>155</v>
      </c>
      <c r="I7331">
        <f t="shared" si="345"/>
        <v>0</v>
      </c>
      <c r="J7331">
        <f t="shared" si="346"/>
        <v>0</v>
      </c>
      <c r="L7331" t="str">
        <f t="shared" si="344"/>
        <v>4221ELANORA</v>
      </c>
      <c r="M7331" t="s">
        <v>8312</v>
      </c>
    </row>
    <row r="7332" spans="1:13">
      <c r="A7332" t="s">
        <v>8352</v>
      </c>
      <c r="B7332" t="s">
        <v>8354</v>
      </c>
      <c r="C7332" t="s">
        <v>111</v>
      </c>
      <c r="D7332">
        <v>1</v>
      </c>
      <c r="E7332">
        <v>0</v>
      </c>
      <c r="F7332">
        <v>2</v>
      </c>
      <c r="G7332" t="s">
        <v>1060</v>
      </c>
      <c r="H7332" t="s">
        <v>155</v>
      </c>
      <c r="I7332">
        <f t="shared" si="345"/>
        <v>0</v>
      </c>
      <c r="J7332">
        <f t="shared" si="346"/>
        <v>0</v>
      </c>
      <c r="L7332" t="str">
        <f t="shared" si="344"/>
        <v>4221PALM BEACH</v>
      </c>
      <c r="M7332" t="s">
        <v>8312</v>
      </c>
    </row>
    <row r="7333" spans="1:13">
      <c r="A7333" t="s">
        <v>8355</v>
      </c>
      <c r="B7333" t="s">
        <v>8356</v>
      </c>
      <c r="C7333" t="s">
        <v>111</v>
      </c>
      <c r="D7333">
        <v>1</v>
      </c>
      <c r="E7333">
        <v>0</v>
      </c>
      <c r="F7333">
        <v>2</v>
      </c>
      <c r="G7333" t="s">
        <v>1060</v>
      </c>
      <c r="H7333" t="s">
        <v>155</v>
      </c>
      <c r="I7333">
        <f t="shared" si="345"/>
        <v>0</v>
      </c>
      <c r="J7333">
        <f t="shared" si="346"/>
        <v>0</v>
      </c>
      <c r="L7333" t="str">
        <f t="shared" si="344"/>
        <v>4220BURLEIGH HEADS</v>
      </c>
      <c r="M7333" t="s">
        <v>8312</v>
      </c>
    </row>
    <row r="7334" spans="1:13">
      <c r="A7334" t="s">
        <v>8355</v>
      </c>
      <c r="B7334" t="s">
        <v>8357</v>
      </c>
      <c r="C7334" t="s">
        <v>111</v>
      </c>
      <c r="D7334">
        <v>1</v>
      </c>
      <c r="E7334">
        <v>0</v>
      </c>
      <c r="F7334">
        <v>2</v>
      </c>
      <c r="G7334" t="s">
        <v>1060</v>
      </c>
      <c r="H7334" t="s">
        <v>155</v>
      </c>
      <c r="I7334">
        <f t="shared" si="345"/>
        <v>0</v>
      </c>
      <c r="J7334">
        <f t="shared" si="346"/>
        <v>0</v>
      </c>
      <c r="L7334" t="str">
        <f t="shared" si="344"/>
        <v>4220BURLEIGH TOWN</v>
      </c>
      <c r="M7334" t="s">
        <v>8312</v>
      </c>
    </row>
    <row r="7335" spans="1:13">
      <c r="A7335" t="s">
        <v>8355</v>
      </c>
      <c r="B7335" t="s">
        <v>8358</v>
      </c>
      <c r="C7335" t="s">
        <v>111</v>
      </c>
      <c r="D7335">
        <v>1</v>
      </c>
      <c r="E7335">
        <v>0</v>
      </c>
      <c r="F7335">
        <v>2</v>
      </c>
      <c r="G7335" t="s">
        <v>1060</v>
      </c>
      <c r="H7335" t="s">
        <v>155</v>
      </c>
      <c r="I7335">
        <f t="shared" si="345"/>
        <v>0</v>
      </c>
      <c r="J7335">
        <f t="shared" si="346"/>
        <v>0</v>
      </c>
      <c r="L7335" t="str">
        <f t="shared" si="344"/>
        <v>4220BURLEIGH WATERS</v>
      </c>
      <c r="M7335" t="s">
        <v>8312</v>
      </c>
    </row>
    <row r="7336" spans="1:13">
      <c r="A7336" t="s">
        <v>8355</v>
      </c>
      <c r="B7336" t="s">
        <v>8359</v>
      </c>
      <c r="C7336" t="s">
        <v>111</v>
      </c>
      <c r="D7336">
        <v>1</v>
      </c>
      <c r="E7336">
        <v>0</v>
      </c>
      <c r="F7336">
        <v>2</v>
      </c>
      <c r="G7336" t="s">
        <v>1060</v>
      </c>
      <c r="H7336" t="s">
        <v>155</v>
      </c>
      <c r="I7336">
        <f t="shared" si="345"/>
        <v>0</v>
      </c>
      <c r="J7336">
        <f t="shared" si="346"/>
        <v>0</v>
      </c>
      <c r="L7336" t="str">
        <f t="shared" si="344"/>
        <v>4220MIAMI</v>
      </c>
      <c r="M7336" t="s">
        <v>8312</v>
      </c>
    </row>
    <row r="7337" spans="1:13">
      <c r="A7337" t="s">
        <v>8360</v>
      </c>
      <c r="B7337" t="s">
        <v>8361</v>
      </c>
      <c r="C7337" t="s">
        <v>111</v>
      </c>
      <c r="D7337">
        <v>1</v>
      </c>
      <c r="E7337">
        <v>0</v>
      </c>
      <c r="F7337">
        <v>2</v>
      </c>
      <c r="G7337" t="s">
        <v>1060</v>
      </c>
      <c r="H7337" t="s">
        <v>155</v>
      </c>
      <c r="I7337">
        <f t="shared" si="345"/>
        <v>0</v>
      </c>
      <c r="J7337">
        <f t="shared" si="346"/>
        <v>0</v>
      </c>
      <c r="L7337" t="str">
        <f t="shared" si="344"/>
        <v>4219WEST BURLEIGH</v>
      </c>
      <c r="M7337" t="s">
        <v>8312</v>
      </c>
    </row>
    <row r="7338" spans="1:13">
      <c r="A7338" t="s">
        <v>8362</v>
      </c>
      <c r="B7338" t="s">
        <v>8363</v>
      </c>
      <c r="C7338" t="s">
        <v>111</v>
      </c>
      <c r="D7338">
        <v>1</v>
      </c>
      <c r="E7338">
        <v>0</v>
      </c>
      <c r="F7338">
        <v>2</v>
      </c>
      <c r="G7338" t="s">
        <v>1060</v>
      </c>
      <c r="H7338" t="s">
        <v>155</v>
      </c>
      <c r="I7338">
        <f t="shared" si="345"/>
        <v>0</v>
      </c>
      <c r="J7338">
        <f t="shared" si="346"/>
        <v>0</v>
      </c>
      <c r="L7338" t="str">
        <f t="shared" si="344"/>
        <v>4218BROADBEACH</v>
      </c>
      <c r="M7338" t="s">
        <v>8312</v>
      </c>
    </row>
    <row r="7339" spans="1:13">
      <c r="A7339" t="s">
        <v>8362</v>
      </c>
      <c r="B7339" t="s">
        <v>8364</v>
      </c>
      <c r="C7339" t="s">
        <v>111</v>
      </c>
      <c r="D7339">
        <v>1</v>
      </c>
      <c r="E7339">
        <v>0</v>
      </c>
      <c r="F7339">
        <v>2</v>
      </c>
      <c r="G7339" t="s">
        <v>1060</v>
      </c>
      <c r="H7339" t="s">
        <v>155</v>
      </c>
      <c r="I7339">
        <f t="shared" si="345"/>
        <v>0</v>
      </c>
      <c r="J7339">
        <f t="shared" si="346"/>
        <v>0</v>
      </c>
      <c r="L7339" t="str">
        <f t="shared" si="344"/>
        <v>4218BROADBEACH WATERS</v>
      </c>
      <c r="M7339" t="s">
        <v>8312</v>
      </c>
    </row>
    <row r="7340" spans="1:13">
      <c r="A7340" t="s">
        <v>8362</v>
      </c>
      <c r="B7340" t="s">
        <v>8365</v>
      </c>
      <c r="C7340" t="s">
        <v>111</v>
      </c>
      <c r="D7340">
        <v>1</v>
      </c>
      <c r="E7340">
        <v>0</v>
      </c>
      <c r="F7340">
        <v>2</v>
      </c>
      <c r="G7340" t="s">
        <v>1060</v>
      </c>
      <c r="H7340" t="s">
        <v>155</v>
      </c>
      <c r="I7340">
        <f t="shared" si="345"/>
        <v>0</v>
      </c>
      <c r="J7340">
        <f t="shared" si="346"/>
        <v>0</v>
      </c>
      <c r="L7340" t="str">
        <f t="shared" si="344"/>
        <v>4218MERMAID BEACH</v>
      </c>
      <c r="M7340" t="s">
        <v>8312</v>
      </c>
    </row>
    <row r="7341" spans="1:13">
      <c r="A7341" t="s">
        <v>8362</v>
      </c>
      <c r="B7341" t="s">
        <v>8366</v>
      </c>
      <c r="C7341" t="s">
        <v>111</v>
      </c>
      <c r="D7341">
        <v>1</v>
      </c>
      <c r="E7341">
        <v>0</v>
      </c>
      <c r="F7341">
        <v>2</v>
      </c>
      <c r="G7341" t="s">
        <v>1060</v>
      </c>
      <c r="H7341" t="s">
        <v>155</v>
      </c>
      <c r="I7341">
        <f t="shared" si="345"/>
        <v>0</v>
      </c>
      <c r="J7341">
        <f t="shared" si="346"/>
        <v>0</v>
      </c>
      <c r="L7341" t="str">
        <f t="shared" si="344"/>
        <v>4218MERMAID WATERS</v>
      </c>
      <c r="M7341" t="s">
        <v>8312</v>
      </c>
    </row>
    <row r="7342" spans="1:13">
      <c r="A7342" t="s">
        <v>8362</v>
      </c>
      <c r="B7342" t="s">
        <v>8367</v>
      </c>
      <c r="C7342" t="s">
        <v>111</v>
      </c>
      <c r="D7342">
        <v>1</v>
      </c>
      <c r="E7342">
        <v>0</v>
      </c>
      <c r="F7342">
        <v>2</v>
      </c>
      <c r="G7342" t="s">
        <v>1060</v>
      </c>
      <c r="H7342" t="s">
        <v>155</v>
      </c>
      <c r="I7342">
        <f t="shared" si="345"/>
        <v>0</v>
      </c>
      <c r="J7342">
        <f t="shared" si="346"/>
        <v>0</v>
      </c>
      <c r="L7342" t="str">
        <f t="shared" si="344"/>
        <v>4218NOBBY BEACH</v>
      </c>
      <c r="M7342" t="s">
        <v>8312</v>
      </c>
    </row>
    <row r="7343" spans="1:13">
      <c r="A7343" t="s">
        <v>8362</v>
      </c>
      <c r="B7343" t="s">
        <v>8368</v>
      </c>
      <c r="C7343" t="s">
        <v>111</v>
      </c>
      <c r="D7343">
        <v>1</v>
      </c>
      <c r="E7343">
        <v>0</v>
      </c>
      <c r="F7343">
        <v>2</v>
      </c>
      <c r="G7343" t="s">
        <v>1060</v>
      </c>
      <c r="H7343" t="s">
        <v>155</v>
      </c>
      <c r="I7343">
        <f t="shared" si="345"/>
        <v>0</v>
      </c>
      <c r="J7343">
        <f t="shared" si="346"/>
        <v>0</v>
      </c>
      <c r="L7343" t="str">
        <f t="shared" si="344"/>
        <v>4218PACIFIC FAIR</v>
      </c>
      <c r="M7343" t="s">
        <v>8312</v>
      </c>
    </row>
    <row r="7344" spans="1:13">
      <c r="A7344" t="s">
        <v>8362</v>
      </c>
      <c r="B7344" t="s">
        <v>8369</v>
      </c>
      <c r="C7344" t="s">
        <v>111</v>
      </c>
      <c r="D7344">
        <v>1</v>
      </c>
      <c r="E7344">
        <v>0</v>
      </c>
      <c r="F7344">
        <v>2</v>
      </c>
      <c r="G7344" t="s">
        <v>1060</v>
      </c>
      <c r="H7344" t="s">
        <v>155</v>
      </c>
      <c r="I7344">
        <f t="shared" si="345"/>
        <v>0</v>
      </c>
      <c r="J7344">
        <f t="shared" si="346"/>
        <v>0</v>
      </c>
      <c r="L7344" t="str">
        <f t="shared" si="344"/>
        <v>4218Q SUPERCENTRE</v>
      </c>
      <c r="M7344" t="s">
        <v>8312</v>
      </c>
    </row>
    <row r="7345" spans="1:13">
      <c r="A7345" t="s">
        <v>8370</v>
      </c>
      <c r="B7345" t="s">
        <v>8371</v>
      </c>
      <c r="C7345" t="s">
        <v>111</v>
      </c>
      <c r="D7345">
        <v>4</v>
      </c>
      <c r="E7345">
        <v>0</v>
      </c>
      <c r="F7345">
        <v>0</v>
      </c>
      <c r="G7345" t="s">
        <v>1060</v>
      </c>
      <c r="H7345" t="s">
        <v>155</v>
      </c>
      <c r="I7345">
        <f t="shared" si="345"/>
        <v>0</v>
      </c>
      <c r="J7345">
        <f t="shared" si="346"/>
        <v>0</v>
      </c>
      <c r="L7345" t="str">
        <f t="shared" si="344"/>
        <v>4217ISLE OF CAPRI</v>
      </c>
      <c r="M7345" t="s">
        <v>8312</v>
      </c>
    </row>
    <row r="7346" spans="1:13">
      <c r="A7346" t="s">
        <v>8370</v>
      </c>
      <c r="B7346" t="s">
        <v>8372</v>
      </c>
      <c r="C7346" t="s">
        <v>111</v>
      </c>
      <c r="D7346">
        <v>1</v>
      </c>
      <c r="E7346">
        <v>0</v>
      </c>
      <c r="F7346">
        <v>2</v>
      </c>
      <c r="G7346" t="s">
        <v>1060</v>
      </c>
      <c r="H7346" t="s">
        <v>155</v>
      </c>
      <c r="I7346">
        <f t="shared" si="345"/>
        <v>0</v>
      </c>
      <c r="J7346">
        <f t="shared" si="346"/>
        <v>0</v>
      </c>
      <c r="L7346" t="str">
        <f t="shared" si="344"/>
        <v>4217BENOWA</v>
      </c>
      <c r="M7346" t="s">
        <v>8312</v>
      </c>
    </row>
    <row r="7347" spans="1:13">
      <c r="A7347" t="s">
        <v>8370</v>
      </c>
      <c r="B7347" t="s">
        <v>8373</v>
      </c>
      <c r="C7347" t="s">
        <v>111</v>
      </c>
      <c r="D7347">
        <v>1</v>
      </c>
      <c r="E7347">
        <v>0</v>
      </c>
      <c r="F7347">
        <v>2</v>
      </c>
      <c r="G7347" t="s">
        <v>1060</v>
      </c>
      <c r="H7347" t="s">
        <v>155</v>
      </c>
      <c r="I7347">
        <f t="shared" si="345"/>
        <v>0</v>
      </c>
      <c r="J7347">
        <f t="shared" si="346"/>
        <v>0</v>
      </c>
      <c r="L7347" t="str">
        <f t="shared" si="344"/>
        <v>4217BUNDALL</v>
      </c>
      <c r="M7347" t="s">
        <v>8312</v>
      </c>
    </row>
    <row r="7348" spans="1:13">
      <c r="A7348" t="s">
        <v>8370</v>
      </c>
      <c r="B7348" t="s">
        <v>8374</v>
      </c>
      <c r="C7348" t="s">
        <v>111</v>
      </c>
      <c r="D7348">
        <v>1</v>
      </c>
      <c r="E7348">
        <v>0</v>
      </c>
      <c r="F7348">
        <v>2</v>
      </c>
      <c r="G7348" t="s">
        <v>1060</v>
      </c>
      <c r="H7348" t="s">
        <v>155</v>
      </c>
      <c r="I7348">
        <f t="shared" si="345"/>
        <v>0</v>
      </c>
      <c r="J7348">
        <f t="shared" si="346"/>
        <v>0</v>
      </c>
      <c r="L7348" t="str">
        <f t="shared" si="344"/>
        <v>4217CHEVRON ISLAND</v>
      </c>
      <c r="M7348" t="s">
        <v>8312</v>
      </c>
    </row>
    <row r="7349" spans="1:13">
      <c r="A7349" t="s">
        <v>8370</v>
      </c>
      <c r="B7349" t="s">
        <v>8375</v>
      </c>
      <c r="C7349" t="s">
        <v>111</v>
      </c>
      <c r="D7349">
        <v>1</v>
      </c>
      <c r="E7349">
        <v>0</v>
      </c>
      <c r="F7349">
        <v>2</v>
      </c>
      <c r="G7349" t="s">
        <v>1060</v>
      </c>
      <c r="H7349" t="s">
        <v>155</v>
      </c>
      <c r="I7349">
        <f t="shared" si="345"/>
        <v>0</v>
      </c>
      <c r="J7349">
        <f t="shared" si="346"/>
        <v>0</v>
      </c>
      <c r="L7349" t="str">
        <f t="shared" si="344"/>
        <v>4217MAIN BEACH</v>
      </c>
      <c r="M7349" t="s">
        <v>8312</v>
      </c>
    </row>
    <row r="7350" spans="1:13">
      <c r="A7350" t="s">
        <v>8370</v>
      </c>
      <c r="B7350" t="s">
        <v>8376</v>
      </c>
      <c r="C7350" t="s">
        <v>111</v>
      </c>
      <c r="D7350">
        <v>1</v>
      </c>
      <c r="E7350">
        <v>0</v>
      </c>
      <c r="F7350">
        <v>2</v>
      </c>
      <c r="G7350" t="s">
        <v>1060</v>
      </c>
      <c r="H7350" t="s">
        <v>155</v>
      </c>
      <c r="I7350">
        <f t="shared" si="345"/>
        <v>0</v>
      </c>
      <c r="J7350">
        <f t="shared" si="346"/>
        <v>0</v>
      </c>
      <c r="L7350" t="str">
        <f t="shared" si="344"/>
        <v>4217SURFERS PARADISE</v>
      </c>
      <c r="M7350" t="s">
        <v>8312</v>
      </c>
    </row>
    <row r="7351" spans="1:13">
      <c r="A7351" t="s">
        <v>8377</v>
      </c>
      <c r="B7351" t="s">
        <v>8378</v>
      </c>
      <c r="C7351" t="s">
        <v>111</v>
      </c>
      <c r="D7351">
        <v>5</v>
      </c>
      <c r="E7351">
        <v>0</v>
      </c>
      <c r="F7351">
        <v>2</v>
      </c>
      <c r="G7351" t="s">
        <v>1060</v>
      </c>
      <c r="H7351" t="s">
        <v>155</v>
      </c>
      <c r="I7351">
        <f t="shared" si="345"/>
        <v>0</v>
      </c>
      <c r="J7351">
        <f t="shared" si="346"/>
        <v>0</v>
      </c>
      <c r="L7351" t="str">
        <f t="shared" si="344"/>
        <v>4216SOUTH STRADBROKE</v>
      </c>
      <c r="M7351" t="s">
        <v>8312</v>
      </c>
    </row>
    <row r="7352" spans="1:13">
      <c r="A7352" t="s">
        <v>8377</v>
      </c>
      <c r="B7352" t="s">
        <v>8379</v>
      </c>
      <c r="C7352" t="s">
        <v>111</v>
      </c>
      <c r="D7352">
        <v>1</v>
      </c>
      <c r="E7352">
        <v>0</v>
      </c>
      <c r="F7352">
        <v>2</v>
      </c>
      <c r="G7352" t="s">
        <v>1060</v>
      </c>
      <c r="H7352" t="s">
        <v>155</v>
      </c>
      <c r="I7352">
        <f t="shared" si="345"/>
        <v>0</v>
      </c>
      <c r="J7352">
        <f t="shared" si="346"/>
        <v>0</v>
      </c>
      <c r="L7352" t="str">
        <f t="shared" si="344"/>
        <v>4216BIGGERA WATERS</v>
      </c>
      <c r="M7352" t="s">
        <v>8312</v>
      </c>
    </row>
    <row r="7353" spans="1:13">
      <c r="A7353" t="s">
        <v>8377</v>
      </c>
      <c r="B7353" t="s">
        <v>8380</v>
      </c>
      <c r="C7353" t="s">
        <v>111</v>
      </c>
      <c r="D7353">
        <v>1</v>
      </c>
      <c r="E7353">
        <v>0</v>
      </c>
      <c r="F7353">
        <v>2</v>
      </c>
      <c r="G7353" t="s">
        <v>1060</v>
      </c>
      <c r="H7353" t="s">
        <v>155</v>
      </c>
      <c r="I7353">
        <f t="shared" si="345"/>
        <v>0</v>
      </c>
      <c r="J7353">
        <f t="shared" si="346"/>
        <v>0</v>
      </c>
      <c r="L7353" t="str">
        <f t="shared" si="344"/>
        <v>4216COOMBABAH</v>
      </c>
      <c r="M7353" t="s">
        <v>8312</v>
      </c>
    </row>
    <row r="7354" spans="1:13">
      <c r="A7354" t="s">
        <v>8377</v>
      </c>
      <c r="B7354" t="s">
        <v>8381</v>
      </c>
      <c r="C7354" t="s">
        <v>111</v>
      </c>
      <c r="D7354">
        <v>1</v>
      </c>
      <c r="E7354">
        <v>0</v>
      </c>
      <c r="F7354">
        <v>2</v>
      </c>
      <c r="G7354" t="s">
        <v>1060</v>
      </c>
      <c r="H7354" t="s">
        <v>155</v>
      </c>
      <c r="I7354">
        <f t="shared" si="345"/>
        <v>0</v>
      </c>
      <c r="J7354">
        <f t="shared" si="346"/>
        <v>0</v>
      </c>
      <c r="L7354" t="str">
        <f t="shared" si="344"/>
        <v>4216HOLLYWELL</v>
      </c>
      <c r="M7354" t="s">
        <v>8312</v>
      </c>
    </row>
    <row r="7355" spans="1:13">
      <c r="A7355" t="s">
        <v>8377</v>
      </c>
      <c r="B7355" t="s">
        <v>8382</v>
      </c>
      <c r="C7355" t="s">
        <v>111</v>
      </c>
      <c r="D7355">
        <v>1</v>
      </c>
      <c r="E7355">
        <v>0</v>
      </c>
      <c r="F7355">
        <v>2</v>
      </c>
      <c r="G7355" t="s">
        <v>1060</v>
      </c>
      <c r="H7355" t="s">
        <v>155</v>
      </c>
      <c r="I7355">
        <f t="shared" si="345"/>
        <v>0</v>
      </c>
      <c r="J7355">
        <f t="shared" si="346"/>
        <v>0</v>
      </c>
      <c r="L7355" t="str">
        <f t="shared" si="344"/>
        <v>4216PARADISE POINT</v>
      </c>
      <c r="M7355" t="s">
        <v>8312</v>
      </c>
    </row>
    <row r="7356" spans="1:13">
      <c r="A7356" t="s">
        <v>8377</v>
      </c>
      <c r="B7356" t="s">
        <v>8383</v>
      </c>
      <c r="C7356" t="s">
        <v>111</v>
      </c>
      <c r="D7356">
        <v>1</v>
      </c>
      <c r="E7356">
        <v>0</v>
      </c>
      <c r="F7356">
        <v>2</v>
      </c>
      <c r="G7356" t="s">
        <v>1060</v>
      </c>
      <c r="H7356" t="s">
        <v>155</v>
      </c>
      <c r="I7356">
        <f t="shared" si="345"/>
        <v>0</v>
      </c>
      <c r="J7356">
        <f t="shared" si="346"/>
        <v>0</v>
      </c>
      <c r="L7356" t="str">
        <f t="shared" si="344"/>
        <v>4216RUNAWAY BAY</v>
      </c>
      <c r="M7356" t="s">
        <v>8312</v>
      </c>
    </row>
    <row r="7357" spans="1:13">
      <c r="A7357" t="s">
        <v>8384</v>
      </c>
      <c r="B7357" t="s">
        <v>8385</v>
      </c>
      <c r="C7357" t="s">
        <v>111</v>
      </c>
      <c r="D7357">
        <v>1</v>
      </c>
      <c r="E7357">
        <v>0</v>
      </c>
      <c r="F7357">
        <v>2</v>
      </c>
      <c r="G7357" t="s">
        <v>1060</v>
      </c>
      <c r="H7357" t="s">
        <v>155</v>
      </c>
      <c r="I7357">
        <f t="shared" si="345"/>
        <v>0</v>
      </c>
      <c r="J7357">
        <f t="shared" si="346"/>
        <v>0</v>
      </c>
      <c r="L7357" t="str">
        <f t="shared" si="344"/>
        <v>4215AUSTRALIA FAIR</v>
      </c>
      <c r="M7357" t="s">
        <v>8312</v>
      </c>
    </row>
    <row r="7358" spans="1:13">
      <c r="A7358" t="s">
        <v>8384</v>
      </c>
      <c r="B7358" t="s">
        <v>8386</v>
      </c>
      <c r="C7358" t="s">
        <v>111</v>
      </c>
      <c r="D7358">
        <v>1</v>
      </c>
      <c r="E7358">
        <v>0</v>
      </c>
      <c r="F7358">
        <v>2</v>
      </c>
      <c r="G7358" t="s">
        <v>1060</v>
      </c>
      <c r="H7358" t="s">
        <v>155</v>
      </c>
      <c r="I7358">
        <f t="shared" si="345"/>
        <v>0</v>
      </c>
      <c r="J7358">
        <f t="shared" si="346"/>
        <v>0</v>
      </c>
      <c r="L7358" t="str">
        <f t="shared" si="344"/>
        <v>4215CHIRN PARK</v>
      </c>
      <c r="M7358" t="s">
        <v>8312</v>
      </c>
    </row>
    <row r="7359" spans="1:13">
      <c r="A7359" t="s">
        <v>8384</v>
      </c>
      <c r="B7359" t="s">
        <v>8387</v>
      </c>
      <c r="C7359" t="s">
        <v>111</v>
      </c>
      <c r="D7359">
        <v>1</v>
      </c>
      <c r="E7359">
        <v>0</v>
      </c>
      <c r="F7359">
        <v>2</v>
      </c>
      <c r="G7359" t="s">
        <v>1060</v>
      </c>
      <c r="H7359" t="s">
        <v>155</v>
      </c>
      <c r="I7359">
        <f t="shared" si="345"/>
        <v>0</v>
      </c>
      <c r="J7359">
        <f t="shared" si="346"/>
        <v>0</v>
      </c>
      <c r="L7359" t="str">
        <f t="shared" si="344"/>
        <v>4215LABRADOR</v>
      </c>
      <c r="M7359" t="s">
        <v>8312</v>
      </c>
    </row>
    <row r="7360" spans="1:13">
      <c r="A7360" t="s">
        <v>8384</v>
      </c>
      <c r="B7360" t="s">
        <v>902</v>
      </c>
      <c r="C7360" t="s">
        <v>111</v>
      </c>
      <c r="D7360">
        <v>1</v>
      </c>
      <c r="E7360">
        <v>0</v>
      </c>
      <c r="F7360">
        <v>2</v>
      </c>
      <c r="G7360" t="s">
        <v>1060</v>
      </c>
      <c r="H7360" t="s">
        <v>155</v>
      </c>
      <c r="I7360">
        <f t="shared" si="345"/>
        <v>0</v>
      </c>
      <c r="J7360">
        <f t="shared" si="346"/>
        <v>0</v>
      </c>
      <c r="L7360" t="str">
        <f t="shared" si="344"/>
        <v>4215SOUTHPORT</v>
      </c>
      <c r="M7360" t="s">
        <v>8312</v>
      </c>
    </row>
    <row r="7361" spans="1:13">
      <c r="A7361" t="s">
        <v>8384</v>
      </c>
      <c r="B7361" t="s">
        <v>8388</v>
      </c>
      <c r="C7361" t="s">
        <v>111</v>
      </c>
      <c r="D7361">
        <v>1</v>
      </c>
      <c r="E7361">
        <v>0</v>
      </c>
      <c r="F7361">
        <v>2</v>
      </c>
      <c r="G7361" t="s">
        <v>1060</v>
      </c>
      <c r="H7361" t="s">
        <v>155</v>
      </c>
      <c r="I7361">
        <f t="shared" si="345"/>
        <v>0</v>
      </c>
      <c r="J7361">
        <f t="shared" si="346"/>
        <v>0</v>
      </c>
      <c r="L7361" t="str">
        <f t="shared" si="344"/>
        <v>4215SOUTHPORT PARK</v>
      </c>
      <c r="M7361" t="s">
        <v>8312</v>
      </c>
    </row>
    <row r="7362" spans="1:13">
      <c r="A7362" t="s">
        <v>8389</v>
      </c>
      <c r="B7362" t="s">
        <v>8390</v>
      </c>
      <c r="C7362" t="s">
        <v>111</v>
      </c>
      <c r="D7362">
        <v>1</v>
      </c>
      <c r="E7362">
        <v>0</v>
      </c>
      <c r="F7362">
        <v>2</v>
      </c>
      <c r="G7362" t="s">
        <v>1060</v>
      </c>
      <c r="H7362" t="s">
        <v>155</v>
      </c>
      <c r="I7362">
        <f t="shared" si="345"/>
        <v>0</v>
      </c>
      <c r="J7362">
        <f t="shared" si="346"/>
        <v>0</v>
      </c>
      <c r="L7362" t="str">
        <f t="shared" ref="L7362:L7425" si="347">CONCATENATE(A7362,B7362)</f>
        <v>4214ARUNDEL</v>
      </c>
      <c r="M7362" t="s">
        <v>8312</v>
      </c>
    </row>
    <row r="7363" spans="1:13">
      <c r="A7363" t="s">
        <v>8389</v>
      </c>
      <c r="B7363" t="s">
        <v>8391</v>
      </c>
      <c r="C7363" t="s">
        <v>111</v>
      </c>
      <c r="D7363">
        <v>1</v>
      </c>
      <c r="E7363">
        <v>0</v>
      </c>
      <c r="F7363">
        <v>2</v>
      </c>
      <c r="G7363" t="s">
        <v>1060</v>
      </c>
      <c r="H7363" t="s">
        <v>155</v>
      </c>
      <c r="I7363">
        <f t="shared" si="345"/>
        <v>0</v>
      </c>
      <c r="J7363">
        <f t="shared" si="346"/>
        <v>0</v>
      </c>
      <c r="L7363" t="str">
        <f t="shared" si="347"/>
        <v>4214ASHMORE</v>
      </c>
      <c r="M7363" t="s">
        <v>8312</v>
      </c>
    </row>
    <row r="7364" spans="1:13">
      <c r="A7364" t="s">
        <v>8389</v>
      </c>
      <c r="B7364" t="s">
        <v>8392</v>
      </c>
      <c r="C7364" t="s">
        <v>111</v>
      </c>
      <c r="D7364">
        <v>1</v>
      </c>
      <c r="E7364">
        <v>0</v>
      </c>
      <c r="F7364">
        <v>2</v>
      </c>
      <c r="G7364" t="s">
        <v>1060</v>
      </c>
      <c r="H7364" t="s">
        <v>155</v>
      </c>
      <c r="I7364">
        <f t="shared" si="345"/>
        <v>0</v>
      </c>
      <c r="J7364">
        <f t="shared" si="346"/>
        <v>0</v>
      </c>
      <c r="L7364" t="str">
        <f t="shared" si="347"/>
        <v>4214ASHMORE CITY</v>
      </c>
      <c r="M7364" t="s">
        <v>8312</v>
      </c>
    </row>
    <row r="7365" spans="1:13">
      <c r="A7365" t="s">
        <v>8389</v>
      </c>
      <c r="B7365" t="s">
        <v>8393</v>
      </c>
      <c r="C7365" t="s">
        <v>111</v>
      </c>
      <c r="D7365">
        <v>1</v>
      </c>
      <c r="E7365">
        <v>0</v>
      </c>
      <c r="F7365">
        <v>2</v>
      </c>
      <c r="G7365" t="s">
        <v>1060</v>
      </c>
      <c r="H7365" t="s">
        <v>155</v>
      </c>
      <c r="I7365">
        <f t="shared" si="345"/>
        <v>0</v>
      </c>
      <c r="J7365">
        <f t="shared" si="346"/>
        <v>0</v>
      </c>
      <c r="L7365" t="str">
        <f t="shared" si="347"/>
        <v>4214MOLENDINAR</v>
      </c>
      <c r="M7365" t="s">
        <v>8312</v>
      </c>
    </row>
    <row r="7366" spans="1:13">
      <c r="A7366" t="s">
        <v>8389</v>
      </c>
      <c r="B7366" t="s">
        <v>2930</v>
      </c>
      <c r="C7366" t="s">
        <v>111</v>
      </c>
      <c r="D7366">
        <v>1</v>
      </c>
      <c r="E7366">
        <v>0</v>
      </c>
      <c r="F7366">
        <v>2</v>
      </c>
      <c r="G7366" t="s">
        <v>1060</v>
      </c>
      <c r="H7366" t="s">
        <v>155</v>
      </c>
      <c r="I7366">
        <f t="shared" si="345"/>
        <v>0</v>
      </c>
      <c r="J7366">
        <f t="shared" si="346"/>
        <v>0</v>
      </c>
      <c r="L7366" t="str">
        <f t="shared" si="347"/>
        <v>4214PARKWOOD</v>
      </c>
      <c r="M7366" t="s">
        <v>8312</v>
      </c>
    </row>
    <row r="7367" spans="1:13">
      <c r="A7367" t="s">
        <v>8394</v>
      </c>
      <c r="B7367" t="s">
        <v>8395</v>
      </c>
      <c r="C7367" t="s">
        <v>111</v>
      </c>
      <c r="D7367">
        <v>4</v>
      </c>
      <c r="E7367">
        <v>0</v>
      </c>
      <c r="F7367">
        <v>0</v>
      </c>
      <c r="H7367" t="s">
        <v>155</v>
      </c>
      <c r="I7367">
        <f t="shared" si="345"/>
        <v>0</v>
      </c>
      <c r="J7367">
        <f t="shared" si="346"/>
        <v>0</v>
      </c>
      <c r="L7367" t="str">
        <f t="shared" si="347"/>
        <v>4213NERANWOOD</v>
      </c>
      <c r="M7367" t="s">
        <v>8312</v>
      </c>
    </row>
    <row r="7368" spans="1:13">
      <c r="A7368" t="s">
        <v>8394</v>
      </c>
      <c r="B7368" t="s">
        <v>8396</v>
      </c>
      <c r="C7368" t="s">
        <v>111</v>
      </c>
      <c r="D7368">
        <v>2</v>
      </c>
      <c r="E7368">
        <v>0</v>
      </c>
      <c r="F7368">
        <v>2</v>
      </c>
      <c r="G7368" t="s">
        <v>1060</v>
      </c>
      <c r="H7368" t="s">
        <v>155</v>
      </c>
      <c r="I7368">
        <f t="shared" si="345"/>
        <v>0</v>
      </c>
      <c r="J7368">
        <f t="shared" si="346"/>
        <v>0</v>
      </c>
      <c r="L7368" t="str">
        <f t="shared" si="347"/>
        <v>4213AUSTINVILLE</v>
      </c>
      <c r="M7368" t="s">
        <v>8312</v>
      </c>
    </row>
    <row r="7369" spans="1:13">
      <c r="A7369" t="s">
        <v>8394</v>
      </c>
      <c r="B7369" t="s">
        <v>8397</v>
      </c>
      <c r="C7369" t="s">
        <v>111</v>
      </c>
      <c r="D7369">
        <v>1</v>
      </c>
      <c r="E7369">
        <v>0</v>
      </c>
      <c r="F7369">
        <v>2</v>
      </c>
      <c r="G7369" t="s">
        <v>1060</v>
      </c>
      <c r="H7369" t="s">
        <v>155</v>
      </c>
      <c r="I7369">
        <f t="shared" ref="I7369:I7432" si="348">IF(ISERROR(VLOOKUP(A7369,SelPostCode,1,FALSE)),0,1)</f>
        <v>0</v>
      </c>
      <c r="J7369">
        <f t="shared" ref="J7369:J7432" si="349">IF(I7369=0,0,IF(ISERROR(VLOOKUP(B7369,SelSuburb,1,FALSE)),0,1))</f>
        <v>0</v>
      </c>
      <c r="L7369" t="str">
        <f t="shared" si="347"/>
        <v>4213BONOGIN</v>
      </c>
      <c r="M7369" t="s">
        <v>8312</v>
      </c>
    </row>
    <row r="7370" spans="1:13">
      <c r="A7370" t="s">
        <v>8394</v>
      </c>
      <c r="B7370" t="s">
        <v>8398</v>
      </c>
      <c r="C7370" t="s">
        <v>111</v>
      </c>
      <c r="D7370">
        <v>1</v>
      </c>
      <c r="E7370">
        <v>0</v>
      </c>
      <c r="F7370">
        <v>2</v>
      </c>
      <c r="G7370" t="s">
        <v>1060</v>
      </c>
      <c r="H7370" t="s">
        <v>155</v>
      </c>
      <c r="I7370">
        <f t="shared" si="348"/>
        <v>0</v>
      </c>
      <c r="J7370">
        <f t="shared" si="349"/>
        <v>0</v>
      </c>
      <c r="L7370" t="str">
        <f t="shared" si="347"/>
        <v>4213MUDGEERABA</v>
      </c>
      <c r="M7370" t="s">
        <v>8312</v>
      </c>
    </row>
    <row r="7371" spans="1:13">
      <c r="A7371" t="s">
        <v>8394</v>
      </c>
      <c r="B7371" t="s">
        <v>8399</v>
      </c>
      <c r="C7371" t="s">
        <v>111</v>
      </c>
      <c r="D7371">
        <v>1</v>
      </c>
      <c r="E7371">
        <v>0</v>
      </c>
      <c r="F7371">
        <v>2</v>
      </c>
      <c r="G7371" t="s">
        <v>1060</v>
      </c>
      <c r="H7371" t="s">
        <v>155</v>
      </c>
      <c r="I7371">
        <f t="shared" si="348"/>
        <v>0</v>
      </c>
      <c r="J7371">
        <f t="shared" si="349"/>
        <v>0</v>
      </c>
      <c r="L7371" t="str">
        <f t="shared" si="347"/>
        <v>4213SPRINGBROOK</v>
      </c>
      <c r="M7371" t="s">
        <v>8312</v>
      </c>
    </row>
    <row r="7372" spans="1:13">
      <c r="A7372" t="s">
        <v>8394</v>
      </c>
      <c r="B7372" t="s">
        <v>8400</v>
      </c>
      <c r="C7372" t="s">
        <v>111</v>
      </c>
      <c r="D7372">
        <v>1</v>
      </c>
      <c r="E7372">
        <v>0</v>
      </c>
      <c r="F7372">
        <v>2</v>
      </c>
      <c r="G7372" t="s">
        <v>1060</v>
      </c>
      <c r="H7372" t="s">
        <v>155</v>
      </c>
      <c r="I7372">
        <f t="shared" si="348"/>
        <v>0</v>
      </c>
      <c r="J7372">
        <f t="shared" si="349"/>
        <v>0</v>
      </c>
      <c r="L7372" t="str">
        <f t="shared" si="347"/>
        <v>4213TALLAI</v>
      </c>
      <c r="M7372" t="s">
        <v>8312</v>
      </c>
    </row>
    <row r="7373" spans="1:13">
      <c r="A7373" t="s">
        <v>8394</v>
      </c>
      <c r="B7373" t="s">
        <v>8401</v>
      </c>
      <c r="C7373" t="s">
        <v>111</v>
      </c>
      <c r="D7373">
        <v>1</v>
      </c>
      <c r="E7373">
        <v>0</v>
      </c>
      <c r="F7373">
        <v>2</v>
      </c>
      <c r="G7373" t="s">
        <v>1060</v>
      </c>
      <c r="H7373" t="s">
        <v>155</v>
      </c>
      <c r="I7373">
        <f t="shared" si="348"/>
        <v>0</v>
      </c>
      <c r="J7373">
        <f t="shared" si="349"/>
        <v>0</v>
      </c>
      <c r="L7373" t="str">
        <f t="shared" si="347"/>
        <v>4213WORONGARY</v>
      </c>
      <c r="M7373" t="s">
        <v>8312</v>
      </c>
    </row>
    <row r="7374" spans="1:13">
      <c r="A7374" t="s">
        <v>8402</v>
      </c>
      <c r="B7374" t="s">
        <v>8403</v>
      </c>
      <c r="C7374" t="s">
        <v>111</v>
      </c>
      <c r="D7374">
        <v>1</v>
      </c>
      <c r="E7374">
        <v>0</v>
      </c>
      <c r="F7374">
        <v>2</v>
      </c>
      <c r="G7374" t="s">
        <v>1060</v>
      </c>
      <c r="H7374" t="s">
        <v>103</v>
      </c>
      <c r="I7374">
        <f t="shared" si="348"/>
        <v>0</v>
      </c>
      <c r="J7374">
        <f t="shared" si="349"/>
        <v>0</v>
      </c>
      <c r="L7374" t="str">
        <f t="shared" si="347"/>
        <v>4212HELENSVALE</v>
      </c>
      <c r="M7374" t="s">
        <v>8312</v>
      </c>
    </row>
    <row r="7375" spans="1:13">
      <c r="A7375" t="s">
        <v>8402</v>
      </c>
      <c r="B7375" t="s">
        <v>8404</v>
      </c>
      <c r="C7375" t="s">
        <v>111</v>
      </c>
      <c r="D7375">
        <v>1</v>
      </c>
      <c r="E7375">
        <v>0</v>
      </c>
      <c r="F7375">
        <v>2</v>
      </c>
      <c r="G7375" t="s">
        <v>1060</v>
      </c>
      <c r="H7375" t="s">
        <v>103</v>
      </c>
      <c r="I7375">
        <f t="shared" si="348"/>
        <v>0</v>
      </c>
      <c r="J7375">
        <f t="shared" si="349"/>
        <v>0</v>
      </c>
      <c r="L7375" t="str">
        <f t="shared" si="347"/>
        <v>4212HOPE ISLAND</v>
      </c>
      <c r="M7375" t="s">
        <v>8312</v>
      </c>
    </row>
    <row r="7376" spans="1:13">
      <c r="A7376" t="s">
        <v>8402</v>
      </c>
      <c r="B7376" t="s">
        <v>8405</v>
      </c>
      <c r="C7376" t="s">
        <v>111</v>
      </c>
      <c r="D7376">
        <v>1</v>
      </c>
      <c r="E7376">
        <v>0</v>
      </c>
      <c r="F7376">
        <v>2</v>
      </c>
      <c r="G7376" t="s">
        <v>1060</v>
      </c>
      <c r="H7376" t="s">
        <v>103</v>
      </c>
      <c r="I7376">
        <f t="shared" si="348"/>
        <v>0</v>
      </c>
      <c r="J7376">
        <f t="shared" si="349"/>
        <v>0</v>
      </c>
      <c r="L7376" t="str">
        <f t="shared" si="347"/>
        <v>4212SANCTUARY COVE</v>
      </c>
      <c r="M7376" t="s">
        <v>8312</v>
      </c>
    </row>
    <row r="7377" spans="1:14">
      <c r="A7377" t="s">
        <v>8406</v>
      </c>
      <c r="B7377" t="s">
        <v>8407</v>
      </c>
      <c r="C7377" t="s">
        <v>111</v>
      </c>
      <c r="D7377">
        <v>3</v>
      </c>
      <c r="E7377">
        <v>0</v>
      </c>
      <c r="F7377">
        <v>0</v>
      </c>
      <c r="H7377" t="s">
        <v>155</v>
      </c>
      <c r="I7377">
        <f t="shared" si="348"/>
        <v>0</v>
      </c>
      <c r="J7377">
        <f t="shared" si="349"/>
        <v>0</v>
      </c>
      <c r="L7377" t="str">
        <f t="shared" si="347"/>
        <v>4211BEECHMONT</v>
      </c>
      <c r="M7377" t="s">
        <v>8312</v>
      </c>
    </row>
    <row r="7378" spans="1:14">
      <c r="A7378" t="s">
        <v>8406</v>
      </c>
      <c r="B7378" t="s">
        <v>8408</v>
      </c>
      <c r="C7378" t="s">
        <v>111</v>
      </c>
      <c r="D7378">
        <v>3</v>
      </c>
      <c r="E7378">
        <v>0</v>
      </c>
      <c r="F7378">
        <v>0</v>
      </c>
      <c r="H7378" t="s">
        <v>155</v>
      </c>
      <c r="I7378">
        <f t="shared" si="348"/>
        <v>0</v>
      </c>
      <c r="J7378">
        <f t="shared" si="349"/>
        <v>0</v>
      </c>
      <c r="L7378" t="str">
        <f t="shared" si="347"/>
        <v>4211BINNA BURRA</v>
      </c>
      <c r="M7378" t="s">
        <v>8312</v>
      </c>
    </row>
    <row r="7379" spans="1:14">
      <c r="A7379" t="s">
        <v>8406</v>
      </c>
      <c r="B7379" t="s">
        <v>8409</v>
      </c>
      <c r="C7379" t="s">
        <v>111</v>
      </c>
      <c r="D7379">
        <v>4</v>
      </c>
      <c r="E7379">
        <v>0</v>
      </c>
      <c r="F7379">
        <v>0</v>
      </c>
      <c r="H7379" t="s">
        <v>155</v>
      </c>
      <c r="I7379">
        <f t="shared" si="348"/>
        <v>0</v>
      </c>
      <c r="J7379">
        <f t="shared" si="349"/>
        <v>0</v>
      </c>
      <c r="L7379" t="str">
        <f t="shared" si="347"/>
        <v>4211LOWER BEECHMONT</v>
      </c>
      <c r="M7379" t="s">
        <v>8312</v>
      </c>
    </row>
    <row r="7380" spans="1:14">
      <c r="A7380" t="s">
        <v>8406</v>
      </c>
      <c r="B7380" t="s">
        <v>8410</v>
      </c>
      <c r="C7380" t="s">
        <v>111</v>
      </c>
      <c r="D7380">
        <v>3</v>
      </c>
      <c r="E7380">
        <v>0</v>
      </c>
      <c r="F7380">
        <v>0</v>
      </c>
      <c r="H7380" t="s">
        <v>155</v>
      </c>
      <c r="I7380">
        <f t="shared" si="348"/>
        <v>0</v>
      </c>
      <c r="J7380">
        <f t="shared" si="349"/>
        <v>0</v>
      </c>
      <c r="L7380" t="str">
        <f t="shared" si="347"/>
        <v>4211NATURAL BRIDGE</v>
      </c>
      <c r="M7380" t="s">
        <v>8312</v>
      </c>
    </row>
    <row r="7381" spans="1:14">
      <c r="A7381" t="s">
        <v>8406</v>
      </c>
      <c r="B7381" t="s">
        <v>8411</v>
      </c>
      <c r="C7381" t="s">
        <v>111</v>
      </c>
      <c r="D7381">
        <v>3</v>
      </c>
      <c r="E7381">
        <v>0</v>
      </c>
      <c r="F7381">
        <v>0</v>
      </c>
      <c r="H7381" t="s">
        <v>155</v>
      </c>
      <c r="I7381">
        <f t="shared" si="348"/>
        <v>0</v>
      </c>
      <c r="J7381">
        <f t="shared" si="349"/>
        <v>0</v>
      </c>
      <c r="L7381" t="str">
        <f t="shared" si="347"/>
        <v>4211NUMINBAH VALLEY</v>
      </c>
      <c r="M7381" t="s">
        <v>8312</v>
      </c>
    </row>
    <row r="7382" spans="1:14">
      <c r="A7382" t="s">
        <v>8406</v>
      </c>
      <c r="B7382" t="s">
        <v>8412</v>
      </c>
      <c r="C7382" t="s">
        <v>111</v>
      </c>
      <c r="D7382">
        <v>3</v>
      </c>
      <c r="E7382">
        <v>0</v>
      </c>
      <c r="F7382">
        <v>0</v>
      </c>
      <c r="H7382" t="s">
        <v>155</v>
      </c>
      <c r="I7382">
        <f t="shared" si="348"/>
        <v>0</v>
      </c>
      <c r="J7382">
        <f t="shared" si="349"/>
        <v>0</v>
      </c>
      <c r="L7382" t="str">
        <f t="shared" si="347"/>
        <v>4211O'REILLY</v>
      </c>
      <c r="M7382" t="s">
        <v>8312</v>
      </c>
    </row>
    <row r="7383" spans="1:14">
      <c r="A7383" t="s">
        <v>8406</v>
      </c>
      <c r="B7383" t="s">
        <v>8413</v>
      </c>
      <c r="C7383" t="s">
        <v>111</v>
      </c>
      <c r="D7383">
        <v>4</v>
      </c>
      <c r="E7383">
        <v>0</v>
      </c>
      <c r="F7383">
        <v>0</v>
      </c>
      <c r="H7383" t="s">
        <v>155</v>
      </c>
      <c r="I7383">
        <f t="shared" si="348"/>
        <v>0</v>
      </c>
      <c r="J7383">
        <f t="shared" si="349"/>
        <v>0</v>
      </c>
      <c r="L7383" t="str">
        <f t="shared" si="347"/>
        <v>4211SOUTHERN LAMINGTON</v>
      </c>
      <c r="M7383" t="s">
        <v>8312</v>
      </c>
    </row>
    <row r="7384" spans="1:14">
      <c r="A7384" t="s">
        <v>8406</v>
      </c>
      <c r="B7384" t="s">
        <v>8414</v>
      </c>
      <c r="C7384" t="s">
        <v>111</v>
      </c>
      <c r="D7384">
        <v>2</v>
      </c>
      <c r="E7384">
        <v>0</v>
      </c>
      <c r="F7384">
        <v>2</v>
      </c>
      <c r="H7384" t="s">
        <v>155</v>
      </c>
      <c r="I7384">
        <f t="shared" si="348"/>
        <v>0</v>
      </c>
      <c r="J7384">
        <f t="shared" si="349"/>
        <v>0</v>
      </c>
      <c r="L7384" t="str">
        <f t="shared" si="347"/>
        <v>4211ADVANCETOWN</v>
      </c>
      <c r="M7384" t="s">
        <v>8312</v>
      </c>
      <c r="N7384" t="s">
        <v>732</v>
      </c>
    </row>
    <row r="7385" spans="1:14">
      <c r="A7385" t="s">
        <v>8406</v>
      </c>
      <c r="B7385" t="s">
        <v>8415</v>
      </c>
      <c r="C7385" t="s">
        <v>111</v>
      </c>
      <c r="D7385">
        <v>1</v>
      </c>
      <c r="E7385">
        <v>0</v>
      </c>
      <c r="F7385">
        <v>2</v>
      </c>
      <c r="H7385" t="s">
        <v>155</v>
      </c>
      <c r="I7385">
        <f t="shared" si="348"/>
        <v>0</v>
      </c>
      <c r="J7385">
        <f t="shared" si="349"/>
        <v>0</v>
      </c>
      <c r="L7385" t="str">
        <f t="shared" si="347"/>
        <v>4211CARRARA</v>
      </c>
      <c r="M7385" t="s">
        <v>8312</v>
      </c>
      <c r="N7385" t="s">
        <v>732</v>
      </c>
    </row>
    <row r="7386" spans="1:14">
      <c r="A7386" t="s">
        <v>8406</v>
      </c>
      <c r="B7386" t="s">
        <v>8416</v>
      </c>
      <c r="C7386" t="s">
        <v>111</v>
      </c>
      <c r="D7386">
        <v>2</v>
      </c>
      <c r="E7386">
        <v>0</v>
      </c>
      <c r="F7386">
        <v>2</v>
      </c>
      <c r="H7386" t="s">
        <v>155</v>
      </c>
      <c r="I7386">
        <f t="shared" si="348"/>
        <v>0</v>
      </c>
      <c r="J7386">
        <f t="shared" si="349"/>
        <v>0</v>
      </c>
      <c r="L7386" t="str">
        <f t="shared" si="347"/>
        <v>4211CLAGIRABA</v>
      </c>
      <c r="M7386" t="s">
        <v>8312</v>
      </c>
      <c r="N7386" t="s">
        <v>732</v>
      </c>
    </row>
    <row r="7387" spans="1:14">
      <c r="A7387" t="s">
        <v>8406</v>
      </c>
      <c r="B7387" t="s">
        <v>8417</v>
      </c>
      <c r="C7387" t="s">
        <v>111</v>
      </c>
      <c r="D7387">
        <v>1</v>
      </c>
      <c r="E7387">
        <v>0</v>
      </c>
      <c r="F7387">
        <v>2</v>
      </c>
      <c r="H7387" t="s">
        <v>155</v>
      </c>
      <c r="I7387">
        <f t="shared" si="348"/>
        <v>0</v>
      </c>
      <c r="J7387">
        <f t="shared" si="349"/>
        <v>0</v>
      </c>
      <c r="L7387" t="str">
        <f t="shared" si="347"/>
        <v>4211GAVEN</v>
      </c>
      <c r="M7387" t="s">
        <v>8312</v>
      </c>
      <c r="N7387" t="s">
        <v>732</v>
      </c>
    </row>
    <row r="7388" spans="1:14">
      <c r="A7388" t="s">
        <v>8406</v>
      </c>
      <c r="B7388" t="s">
        <v>8418</v>
      </c>
      <c r="C7388" t="s">
        <v>111</v>
      </c>
      <c r="D7388">
        <v>2</v>
      </c>
      <c r="E7388">
        <v>0</v>
      </c>
      <c r="F7388">
        <v>2</v>
      </c>
      <c r="H7388" t="s">
        <v>155</v>
      </c>
      <c r="I7388">
        <f t="shared" si="348"/>
        <v>0</v>
      </c>
      <c r="J7388">
        <f t="shared" si="349"/>
        <v>0</v>
      </c>
      <c r="L7388" t="str">
        <f t="shared" si="347"/>
        <v>4211GILSTON</v>
      </c>
      <c r="M7388" t="s">
        <v>8312</v>
      </c>
      <c r="N7388" t="s">
        <v>732</v>
      </c>
    </row>
    <row r="7389" spans="1:14">
      <c r="A7389" t="s">
        <v>8406</v>
      </c>
      <c r="B7389" t="s">
        <v>8419</v>
      </c>
      <c r="C7389" t="s">
        <v>111</v>
      </c>
      <c r="D7389">
        <v>1</v>
      </c>
      <c r="E7389">
        <v>0</v>
      </c>
      <c r="F7389">
        <v>2</v>
      </c>
      <c r="H7389" t="s">
        <v>155</v>
      </c>
      <c r="I7389">
        <f t="shared" si="348"/>
        <v>0</v>
      </c>
      <c r="J7389">
        <f t="shared" si="349"/>
        <v>0</v>
      </c>
      <c r="L7389" t="str">
        <f t="shared" si="347"/>
        <v>4211HIGHLAND PARK</v>
      </c>
      <c r="M7389" t="s">
        <v>8312</v>
      </c>
      <c r="N7389" t="s">
        <v>732</v>
      </c>
    </row>
    <row r="7390" spans="1:14">
      <c r="A7390" t="s">
        <v>8406</v>
      </c>
      <c r="B7390" t="s">
        <v>8420</v>
      </c>
      <c r="C7390" t="s">
        <v>111</v>
      </c>
      <c r="D7390">
        <v>1</v>
      </c>
      <c r="E7390">
        <v>0</v>
      </c>
      <c r="F7390">
        <v>2</v>
      </c>
      <c r="H7390" t="s">
        <v>155</v>
      </c>
      <c r="I7390">
        <f t="shared" si="348"/>
        <v>0</v>
      </c>
      <c r="J7390">
        <f t="shared" si="349"/>
        <v>0</v>
      </c>
      <c r="L7390" t="str">
        <f t="shared" si="347"/>
        <v>4211MOUNT NATHAN</v>
      </c>
      <c r="M7390" t="s">
        <v>8312</v>
      </c>
      <c r="N7390" t="s">
        <v>732</v>
      </c>
    </row>
    <row r="7391" spans="1:14">
      <c r="A7391" t="s">
        <v>8406</v>
      </c>
      <c r="B7391" t="s">
        <v>8421</v>
      </c>
      <c r="C7391" t="s">
        <v>111</v>
      </c>
      <c r="D7391">
        <v>1</v>
      </c>
      <c r="E7391">
        <v>0</v>
      </c>
      <c r="F7391">
        <v>2</v>
      </c>
      <c r="H7391" t="s">
        <v>155</v>
      </c>
      <c r="I7391">
        <f t="shared" si="348"/>
        <v>0</v>
      </c>
      <c r="J7391">
        <f t="shared" si="349"/>
        <v>0</v>
      </c>
      <c r="L7391" t="str">
        <f t="shared" si="347"/>
        <v>4211NERANG</v>
      </c>
      <c r="M7391" t="s">
        <v>8312</v>
      </c>
      <c r="N7391" t="s">
        <v>732</v>
      </c>
    </row>
    <row r="7392" spans="1:14">
      <c r="A7392" t="s">
        <v>8406</v>
      </c>
      <c r="B7392" t="s">
        <v>8422</v>
      </c>
      <c r="C7392" t="s">
        <v>111</v>
      </c>
      <c r="D7392">
        <v>1</v>
      </c>
      <c r="E7392">
        <v>0</v>
      </c>
      <c r="F7392">
        <v>2</v>
      </c>
      <c r="H7392" t="s">
        <v>155</v>
      </c>
      <c r="I7392">
        <f t="shared" si="348"/>
        <v>0</v>
      </c>
      <c r="J7392">
        <f t="shared" si="349"/>
        <v>0</v>
      </c>
      <c r="L7392" t="str">
        <f t="shared" si="347"/>
        <v>4211PACIFIC PINES</v>
      </c>
      <c r="M7392" t="s">
        <v>8312</v>
      </c>
      <c r="N7392" t="s">
        <v>732</v>
      </c>
    </row>
    <row r="7393" spans="1:14">
      <c r="A7393" t="s">
        <v>8423</v>
      </c>
      <c r="B7393" t="s">
        <v>8424</v>
      </c>
      <c r="C7393" t="s">
        <v>111</v>
      </c>
      <c r="D7393">
        <v>3</v>
      </c>
      <c r="E7393">
        <v>0</v>
      </c>
      <c r="F7393">
        <v>0</v>
      </c>
      <c r="H7393" t="s">
        <v>155</v>
      </c>
      <c r="I7393">
        <f t="shared" si="348"/>
        <v>0</v>
      </c>
      <c r="J7393">
        <f t="shared" si="349"/>
        <v>0</v>
      </c>
      <c r="L7393" t="str">
        <f t="shared" si="347"/>
        <v>4210GUANABA</v>
      </c>
      <c r="M7393" t="s">
        <v>8312</v>
      </c>
    </row>
    <row r="7394" spans="1:14">
      <c r="A7394" t="s">
        <v>8423</v>
      </c>
      <c r="B7394" t="s">
        <v>8425</v>
      </c>
      <c r="C7394" t="s">
        <v>111</v>
      </c>
      <c r="D7394">
        <v>3</v>
      </c>
      <c r="E7394">
        <v>0</v>
      </c>
      <c r="F7394">
        <v>0</v>
      </c>
      <c r="H7394" t="s">
        <v>155</v>
      </c>
      <c r="I7394">
        <f t="shared" si="348"/>
        <v>0</v>
      </c>
      <c r="J7394">
        <f t="shared" si="349"/>
        <v>0</v>
      </c>
      <c r="L7394" t="str">
        <f t="shared" si="347"/>
        <v>4210WONGAWALLAN</v>
      </c>
      <c r="M7394" t="s">
        <v>8312</v>
      </c>
    </row>
    <row r="7395" spans="1:14">
      <c r="A7395" t="s">
        <v>8423</v>
      </c>
      <c r="B7395" t="s">
        <v>8426</v>
      </c>
      <c r="C7395" t="s">
        <v>111</v>
      </c>
      <c r="D7395">
        <v>1</v>
      </c>
      <c r="E7395">
        <v>0</v>
      </c>
      <c r="F7395">
        <v>0</v>
      </c>
      <c r="H7395" t="s">
        <v>155</v>
      </c>
      <c r="I7395">
        <f t="shared" si="348"/>
        <v>0</v>
      </c>
      <c r="J7395">
        <f t="shared" si="349"/>
        <v>0</v>
      </c>
      <c r="L7395" t="str">
        <f t="shared" si="347"/>
        <v>4210MAUDSLAND</v>
      </c>
      <c r="M7395" t="s">
        <v>8312</v>
      </c>
      <c r="N7395" t="s">
        <v>732</v>
      </c>
    </row>
    <row r="7396" spans="1:14">
      <c r="A7396" t="s">
        <v>8423</v>
      </c>
      <c r="B7396" t="s">
        <v>8427</v>
      </c>
      <c r="C7396" t="s">
        <v>111</v>
      </c>
      <c r="D7396">
        <v>1</v>
      </c>
      <c r="E7396">
        <v>0</v>
      </c>
      <c r="F7396">
        <v>2</v>
      </c>
      <c r="H7396" t="s">
        <v>155</v>
      </c>
      <c r="I7396">
        <f t="shared" si="348"/>
        <v>0</v>
      </c>
      <c r="J7396">
        <f t="shared" si="349"/>
        <v>0</v>
      </c>
      <c r="L7396" t="str">
        <f t="shared" si="347"/>
        <v>4210OXENFORD</v>
      </c>
      <c r="M7396" t="s">
        <v>8312</v>
      </c>
      <c r="N7396" t="s">
        <v>732</v>
      </c>
    </row>
    <row r="7397" spans="1:14">
      <c r="A7397" t="s">
        <v>8423</v>
      </c>
      <c r="B7397" t="s">
        <v>8428</v>
      </c>
      <c r="C7397" t="s">
        <v>111</v>
      </c>
      <c r="D7397">
        <v>1</v>
      </c>
      <c r="E7397">
        <v>0</v>
      </c>
      <c r="F7397">
        <v>2</v>
      </c>
      <c r="H7397" t="s">
        <v>155</v>
      </c>
      <c r="I7397">
        <f t="shared" si="348"/>
        <v>0</v>
      </c>
      <c r="J7397">
        <f t="shared" si="349"/>
        <v>0</v>
      </c>
      <c r="L7397" t="str">
        <f t="shared" si="347"/>
        <v>4210STUDIO VILLAGE</v>
      </c>
      <c r="M7397" t="s">
        <v>8312</v>
      </c>
      <c r="N7397" t="s">
        <v>732</v>
      </c>
    </row>
    <row r="7398" spans="1:14">
      <c r="A7398" t="s">
        <v>8429</v>
      </c>
      <c r="B7398" t="s">
        <v>8430</v>
      </c>
      <c r="C7398" t="s">
        <v>111</v>
      </c>
      <c r="D7398">
        <v>1</v>
      </c>
      <c r="E7398">
        <v>0</v>
      </c>
      <c r="F7398">
        <v>2</v>
      </c>
      <c r="H7398" t="s">
        <v>116</v>
      </c>
      <c r="I7398">
        <f t="shared" si="348"/>
        <v>0</v>
      </c>
      <c r="J7398">
        <f t="shared" si="349"/>
        <v>0</v>
      </c>
      <c r="L7398" t="str">
        <f t="shared" si="347"/>
        <v>4209COOMERA</v>
      </c>
      <c r="M7398" t="s">
        <v>8312</v>
      </c>
      <c r="N7398" t="s">
        <v>732</v>
      </c>
    </row>
    <row r="7399" spans="1:14">
      <c r="A7399" t="s">
        <v>8429</v>
      </c>
      <c r="B7399" t="s">
        <v>8431</v>
      </c>
      <c r="C7399" t="s">
        <v>111</v>
      </c>
      <c r="D7399">
        <v>1</v>
      </c>
      <c r="E7399">
        <v>0</v>
      </c>
      <c r="F7399">
        <v>2</v>
      </c>
      <c r="H7399" t="s">
        <v>116</v>
      </c>
      <c r="I7399">
        <f t="shared" si="348"/>
        <v>0</v>
      </c>
      <c r="J7399">
        <f t="shared" si="349"/>
        <v>0</v>
      </c>
      <c r="L7399" t="str">
        <f t="shared" si="347"/>
        <v>4209PIMPAMA</v>
      </c>
      <c r="M7399" t="s">
        <v>8312</v>
      </c>
      <c r="N7399" t="s">
        <v>732</v>
      </c>
    </row>
    <row r="7400" spans="1:14">
      <c r="A7400" t="s">
        <v>8429</v>
      </c>
      <c r="B7400" t="s">
        <v>8432</v>
      </c>
      <c r="C7400" t="s">
        <v>111</v>
      </c>
      <c r="D7400">
        <v>1</v>
      </c>
      <c r="E7400">
        <v>0</v>
      </c>
      <c r="F7400">
        <v>2</v>
      </c>
      <c r="H7400" t="s">
        <v>116</v>
      </c>
      <c r="I7400">
        <f t="shared" si="348"/>
        <v>0</v>
      </c>
      <c r="J7400">
        <f t="shared" si="349"/>
        <v>0</v>
      </c>
      <c r="L7400" t="str">
        <f t="shared" si="347"/>
        <v>4209UPPER COOMERA</v>
      </c>
      <c r="M7400" t="s">
        <v>8312</v>
      </c>
      <c r="N7400" t="s">
        <v>732</v>
      </c>
    </row>
    <row r="7401" spans="1:14">
      <c r="A7401" t="s">
        <v>8429</v>
      </c>
      <c r="B7401" t="s">
        <v>8433</v>
      </c>
      <c r="C7401" t="s">
        <v>111</v>
      </c>
      <c r="D7401">
        <v>1</v>
      </c>
      <c r="E7401">
        <v>0</v>
      </c>
      <c r="F7401">
        <v>2</v>
      </c>
      <c r="H7401" t="s">
        <v>116</v>
      </c>
      <c r="I7401">
        <f t="shared" si="348"/>
        <v>0</v>
      </c>
      <c r="J7401">
        <f t="shared" si="349"/>
        <v>0</v>
      </c>
      <c r="L7401" t="str">
        <f t="shared" si="347"/>
        <v>4209WILLOW VALE</v>
      </c>
      <c r="M7401" t="s">
        <v>8312</v>
      </c>
      <c r="N7401" t="s">
        <v>732</v>
      </c>
    </row>
    <row r="7402" spans="1:14">
      <c r="A7402" t="s">
        <v>8434</v>
      </c>
      <c r="B7402" t="s">
        <v>8435</v>
      </c>
      <c r="C7402" t="s">
        <v>111</v>
      </c>
      <c r="D7402">
        <v>3</v>
      </c>
      <c r="E7402">
        <v>0</v>
      </c>
      <c r="F7402">
        <v>0</v>
      </c>
      <c r="H7402" t="s">
        <v>116</v>
      </c>
      <c r="I7402">
        <f t="shared" si="348"/>
        <v>0</v>
      </c>
      <c r="J7402">
        <f t="shared" si="349"/>
        <v>0</v>
      </c>
      <c r="L7402" t="str">
        <f t="shared" si="347"/>
        <v>4208KINGSHOLME</v>
      </c>
      <c r="M7402" t="s">
        <v>8312</v>
      </c>
    </row>
    <row r="7403" spans="1:14">
      <c r="A7403" t="s">
        <v>8434</v>
      </c>
      <c r="B7403" t="s">
        <v>4981</v>
      </c>
      <c r="C7403" t="s">
        <v>111</v>
      </c>
      <c r="D7403">
        <v>1</v>
      </c>
      <c r="E7403">
        <v>0</v>
      </c>
      <c r="F7403">
        <v>2</v>
      </c>
      <c r="H7403" t="s">
        <v>116</v>
      </c>
      <c r="I7403">
        <f t="shared" si="348"/>
        <v>0</v>
      </c>
      <c r="J7403">
        <f t="shared" si="349"/>
        <v>0</v>
      </c>
      <c r="L7403" t="str">
        <f t="shared" si="347"/>
        <v>4208GILBERTON</v>
      </c>
      <c r="M7403" t="s">
        <v>8312</v>
      </c>
      <c r="N7403" t="s">
        <v>732</v>
      </c>
    </row>
    <row r="7404" spans="1:14">
      <c r="A7404" t="s">
        <v>8434</v>
      </c>
      <c r="B7404" t="s">
        <v>8436</v>
      </c>
      <c r="C7404" t="s">
        <v>111</v>
      </c>
      <c r="D7404">
        <v>1</v>
      </c>
      <c r="E7404">
        <v>0</v>
      </c>
      <c r="F7404">
        <v>2</v>
      </c>
      <c r="H7404" t="s">
        <v>116</v>
      </c>
      <c r="I7404">
        <f t="shared" si="348"/>
        <v>0</v>
      </c>
      <c r="J7404">
        <f t="shared" si="349"/>
        <v>0</v>
      </c>
      <c r="L7404" t="str">
        <f t="shared" si="347"/>
        <v>4208JACOBS WELL</v>
      </c>
      <c r="M7404" t="s">
        <v>8312</v>
      </c>
      <c r="N7404" t="s">
        <v>732</v>
      </c>
    </row>
    <row r="7405" spans="1:14">
      <c r="A7405" t="s">
        <v>8434</v>
      </c>
      <c r="B7405" t="s">
        <v>8437</v>
      </c>
      <c r="C7405" t="s">
        <v>111</v>
      </c>
      <c r="D7405">
        <v>1</v>
      </c>
      <c r="E7405">
        <v>0</v>
      </c>
      <c r="F7405">
        <v>2</v>
      </c>
      <c r="H7405" t="s">
        <v>116</v>
      </c>
      <c r="I7405">
        <f t="shared" si="348"/>
        <v>0</v>
      </c>
      <c r="J7405">
        <f t="shared" si="349"/>
        <v>0</v>
      </c>
      <c r="L7405" t="str">
        <f t="shared" si="347"/>
        <v>4208NORWELL</v>
      </c>
      <c r="M7405" t="s">
        <v>8312</v>
      </c>
      <c r="N7405" t="s">
        <v>732</v>
      </c>
    </row>
    <row r="7406" spans="1:14">
      <c r="A7406" t="s">
        <v>8434</v>
      </c>
      <c r="B7406" t="s">
        <v>8438</v>
      </c>
      <c r="C7406" t="s">
        <v>111</v>
      </c>
      <c r="D7406">
        <v>1</v>
      </c>
      <c r="E7406">
        <v>0</v>
      </c>
      <c r="F7406">
        <v>2</v>
      </c>
      <c r="H7406" t="s">
        <v>116</v>
      </c>
      <c r="I7406">
        <f t="shared" si="348"/>
        <v>0</v>
      </c>
      <c r="J7406">
        <f t="shared" si="349"/>
        <v>0</v>
      </c>
      <c r="L7406" t="str">
        <f t="shared" si="347"/>
        <v>4208ORMEAU</v>
      </c>
      <c r="M7406" t="s">
        <v>8312</v>
      </c>
      <c r="N7406" t="s">
        <v>732</v>
      </c>
    </row>
    <row r="7407" spans="1:14">
      <c r="A7407" t="s">
        <v>8434</v>
      </c>
      <c r="B7407" t="s">
        <v>8439</v>
      </c>
      <c r="C7407" t="s">
        <v>111</v>
      </c>
      <c r="D7407">
        <v>1</v>
      </c>
      <c r="E7407">
        <v>0</v>
      </c>
      <c r="F7407">
        <v>2</v>
      </c>
      <c r="H7407" t="s">
        <v>116</v>
      </c>
      <c r="I7407">
        <f t="shared" si="348"/>
        <v>0</v>
      </c>
      <c r="J7407">
        <f t="shared" si="349"/>
        <v>0</v>
      </c>
      <c r="L7407" t="str">
        <f t="shared" si="347"/>
        <v>4208ORMEAU HILLS</v>
      </c>
      <c r="M7407" t="s">
        <v>8312</v>
      </c>
      <c r="N7407" t="s">
        <v>732</v>
      </c>
    </row>
    <row r="7408" spans="1:14">
      <c r="A7408" t="s">
        <v>8440</v>
      </c>
      <c r="B7408" t="s">
        <v>7251</v>
      </c>
      <c r="C7408" t="s">
        <v>111</v>
      </c>
      <c r="D7408">
        <v>3</v>
      </c>
      <c r="E7408">
        <v>0</v>
      </c>
      <c r="F7408">
        <v>0</v>
      </c>
      <c r="H7408" t="s">
        <v>116</v>
      </c>
      <c r="I7408">
        <f t="shared" si="348"/>
        <v>0</v>
      </c>
      <c r="J7408">
        <f t="shared" si="349"/>
        <v>0</v>
      </c>
      <c r="L7408" t="str">
        <f t="shared" si="347"/>
        <v>4207CEDAR CREEK</v>
      </c>
      <c r="M7408" t="s">
        <v>8312</v>
      </c>
    </row>
    <row r="7409" spans="1:14">
      <c r="A7409" t="s">
        <v>8440</v>
      </c>
      <c r="B7409" t="s">
        <v>8441</v>
      </c>
      <c r="C7409" t="s">
        <v>111</v>
      </c>
      <c r="D7409">
        <v>3</v>
      </c>
      <c r="E7409">
        <v>0</v>
      </c>
      <c r="F7409">
        <v>0</v>
      </c>
      <c r="H7409" t="s">
        <v>116</v>
      </c>
      <c r="I7409">
        <f t="shared" si="348"/>
        <v>0</v>
      </c>
      <c r="J7409">
        <f t="shared" si="349"/>
        <v>0</v>
      </c>
      <c r="L7409" t="str">
        <f t="shared" si="347"/>
        <v>4207STEIGLITZ</v>
      </c>
      <c r="M7409" t="s">
        <v>8312</v>
      </c>
    </row>
    <row r="7410" spans="1:14">
      <c r="A7410" t="s">
        <v>8440</v>
      </c>
      <c r="B7410" t="s">
        <v>490</v>
      </c>
      <c r="C7410" t="s">
        <v>111</v>
      </c>
      <c r="D7410">
        <v>1</v>
      </c>
      <c r="E7410">
        <v>0</v>
      </c>
      <c r="F7410">
        <v>2</v>
      </c>
      <c r="H7410" t="s">
        <v>116</v>
      </c>
      <c r="I7410">
        <f t="shared" si="348"/>
        <v>0</v>
      </c>
      <c r="J7410">
        <f t="shared" si="349"/>
        <v>0</v>
      </c>
      <c r="L7410" t="str">
        <f t="shared" si="347"/>
        <v>4207ALBERTON</v>
      </c>
      <c r="M7410" t="s">
        <v>8312</v>
      </c>
      <c r="N7410" t="s">
        <v>732</v>
      </c>
    </row>
    <row r="7411" spans="1:14">
      <c r="A7411" t="s">
        <v>8440</v>
      </c>
      <c r="B7411" t="s">
        <v>8442</v>
      </c>
      <c r="C7411" t="s">
        <v>111</v>
      </c>
      <c r="D7411">
        <v>1</v>
      </c>
      <c r="E7411">
        <v>0</v>
      </c>
      <c r="F7411">
        <v>2</v>
      </c>
      <c r="H7411" t="s">
        <v>116</v>
      </c>
      <c r="I7411">
        <f t="shared" si="348"/>
        <v>0</v>
      </c>
      <c r="J7411">
        <f t="shared" si="349"/>
        <v>0</v>
      </c>
      <c r="L7411" t="str">
        <f t="shared" si="347"/>
        <v>4207BAHRS SCRUB</v>
      </c>
      <c r="M7411" t="s">
        <v>8312</v>
      </c>
      <c r="N7411" t="s">
        <v>732</v>
      </c>
    </row>
    <row r="7412" spans="1:14">
      <c r="A7412" t="s">
        <v>8440</v>
      </c>
      <c r="B7412" t="s">
        <v>8443</v>
      </c>
      <c r="C7412" t="s">
        <v>111</v>
      </c>
      <c r="D7412">
        <v>1</v>
      </c>
      <c r="E7412">
        <v>0</v>
      </c>
      <c r="F7412">
        <v>2</v>
      </c>
      <c r="H7412" t="s">
        <v>116</v>
      </c>
      <c r="I7412">
        <f t="shared" si="348"/>
        <v>0</v>
      </c>
      <c r="J7412">
        <f t="shared" si="349"/>
        <v>0</v>
      </c>
      <c r="L7412" t="str">
        <f t="shared" si="347"/>
        <v>4207BANNOCKBURN</v>
      </c>
      <c r="M7412" t="s">
        <v>8312</v>
      </c>
      <c r="N7412" t="s">
        <v>732</v>
      </c>
    </row>
    <row r="7413" spans="1:14">
      <c r="A7413" t="s">
        <v>8440</v>
      </c>
      <c r="B7413" t="s">
        <v>8444</v>
      </c>
      <c r="C7413" t="s">
        <v>111</v>
      </c>
      <c r="D7413">
        <v>1</v>
      </c>
      <c r="E7413">
        <v>0</v>
      </c>
      <c r="F7413">
        <v>2</v>
      </c>
      <c r="H7413" t="s">
        <v>116</v>
      </c>
      <c r="I7413">
        <f t="shared" si="348"/>
        <v>0</v>
      </c>
      <c r="J7413">
        <f t="shared" si="349"/>
        <v>0</v>
      </c>
      <c r="L7413" t="str">
        <f t="shared" si="347"/>
        <v>4207BEENLEIGH</v>
      </c>
      <c r="M7413" t="s">
        <v>8312</v>
      </c>
      <c r="N7413" t="s">
        <v>732</v>
      </c>
    </row>
    <row r="7414" spans="1:14">
      <c r="A7414" t="s">
        <v>8440</v>
      </c>
      <c r="B7414" t="s">
        <v>8445</v>
      </c>
      <c r="C7414" t="s">
        <v>111</v>
      </c>
      <c r="D7414">
        <v>1</v>
      </c>
      <c r="E7414">
        <v>0</v>
      </c>
      <c r="F7414">
        <v>2</v>
      </c>
      <c r="H7414" t="s">
        <v>116</v>
      </c>
      <c r="I7414">
        <f t="shared" si="348"/>
        <v>0</v>
      </c>
      <c r="J7414">
        <f t="shared" si="349"/>
        <v>0</v>
      </c>
      <c r="L7414" t="str">
        <f t="shared" si="347"/>
        <v>4207BELIVAH</v>
      </c>
      <c r="M7414" t="s">
        <v>8312</v>
      </c>
      <c r="N7414" t="s">
        <v>732</v>
      </c>
    </row>
    <row r="7415" spans="1:14">
      <c r="A7415" t="s">
        <v>8440</v>
      </c>
      <c r="B7415" t="s">
        <v>8446</v>
      </c>
      <c r="C7415" t="s">
        <v>111</v>
      </c>
      <c r="D7415">
        <v>1</v>
      </c>
      <c r="E7415">
        <v>0</v>
      </c>
      <c r="F7415">
        <v>2</v>
      </c>
      <c r="H7415" t="s">
        <v>116</v>
      </c>
      <c r="I7415">
        <f t="shared" si="348"/>
        <v>0</v>
      </c>
      <c r="J7415">
        <f t="shared" si="349"/>
        <v>0</v>
      </c>
      <c r="L7415" t="str">
        <f t="shared" si="347"/>
        <v>4207BUCCAN</v>
      </c>
      <c r="M7415" t="s">
        <v>8312</v>
      </c>
      <c r="N7415" t="s">
        <v>732</v>
      </c>
    </row>
    <row r="7416" spans="1:14">
      <c r="A7416" t="s">
        <v>8440</v>
      </c>
      <c r="B7416" t="s">
        <v>8447</v>
      </c>
      <c r="C7416" t="s">
        <v>111</v>
      </c>
      <c r="D7416">
        <v>1</v>
      </c>
      <c r="E7416">
        <v>0</v>
      </c>
      <c r="F7416">
        <v>2</v>
      </c>
      <c r="H7416" t="s">
        <v>116</v>
      </c>
      <c r="I7416">
        <f t="shared" si="348"/>
        <v>0</v>
      </c>
      <c r="J7416">
        <f t="shared" si="349"/>
        <v>0</v>
      </c>
      <c r="L7416" t="str">
        <f t="shared" si="347"/>
        <v>4207EAGLEBY</v>
      </c>
      <c r="M7416" t="s">
        <v>8312</v>
      </c>
      <c r="N7416" t="s">
        <v>732</v>
      </c>
    </row>
    <row r="7417" spans="1:14">
      <c r="A7417" t="s">
        <v>8440</v>
      </c>
      <c r="B7417" t="s">
        <v>8448</v>
      </c>
      <c r="C7417" t="s">
        <v>111</v>
      </c>
      <c r="D7417">
        <v>1</v>
      </c>
      <c r="E7417">
        <v>0</v>
      </c>
      <c r="F7417">
        <v>2</v>
      </c>
      <c r="H7417" t="s">
        <v>116</v>
      </c>
      <c r="I7417">
        <f t="shared" si="348"/>
        <v>0</v>
      </c>
      <c r="J7417">
        <f t="shared" si="349"/>
        <v>0</v>
      </c>
      <c r="L7417" t="str">
        <f t="shared" si="347"/>
        <v>4207EDENS LANDING</v>
      </c>
      <c r="M7417" t="s">
        <v>8312</v>
      </c>
      <c r="N7417" t="s">
        <v>732</v>
      </c>
    </row>
    <row r="7418" spans="1:14">
      <c r="A7418" t="s">
        <v>8440</v>
      </c>
      <c r="B7418" t="s">
        <v>8449</v>
      </c>
      <c r="C7418" t="s">
        <v>111</v>
      </c>
      <c r="D7418">
        <v>1</v>
      </c>
      <c r="E7418">
        <v>0</v>
      </c>
      <c r="F7418">
        <v>2</v>
      </c>
      <c r="H7418" t="s">
        <v>116</v>
      </c>
      <c r="I7418">
        <f t="shared" si="348"/>
        <v>0</v>
      </c>
      <c r="J7418">
        <f t="shared" si="349"/>
        <v>0</v>
      </c>
      <c r="L7418" t="str">
        <f t="shared" si="347"/>
        <v>4207HOLMVIEW</v>
      </c>
      <c r="M7418" t="s">
        <v>8312</v>
      </c>
      <c r="N7418" t="s">
        <v>732</v>
      </c>
    </row>
    <row r="7419" spans="1:14">
      <c r="A7419" t="s">
        <v>8440</v>
      </c>
      <c r="B7419" t="s">
        <v>8450</v>
      </c>
      <c r="C7419" t="s">
        <v>111</v>
      </c>
      <c r="D7419">
        <v>1</v>
      </c>
      <c r="E7419">
        <v>0</v>
      </c>
      <c r="F7419">
        <v>2</v>
      </c>
      <c r="H7419" t="s">
        <v>116</v>
      </c>
      <c r="I7419">
        <f t="shared" si="348"/>
        <v>0</v>
      </c>
      <c r="J7419">
        <f t="shared" si="349"/>
        <v>0</v>
      </c>
      <c r="L7419" t="str">
        <f t="shared" si="347"/>
        <v>4207LOGAN VILLAGE</v>
      </c>
      <c r="M7419" t="s">
        <v>8312</v>
      </c>
      <c r="N7419" t="s">
        <v>732</v>
      </c>
    </row>
    <row r="7420" spans="1:14">
      <c r="A7420" t="s">
        <v>8440</v>
      </c>
      <c r="B7420" t="s">
        <v>8451</v>
      </c>
      <c r="C7420" t="s">
        <v>111</v>
      </c>
      <c r="D7420">
        <v>1</v>
      </c>
      <c r="E7420">
        <v>0</v>
      </c>
      <c r="F7420">
        <v>2</v>
      </c>
      <c r="H7420" t="s">
        <v>116</v>
      </c>
      <c r="I7420">
        <f t="shared" si="348"/>
        <v>0</v>
      </c>
      <c r="J7420">
        <f t="shared" si="349"/>
        <v>0</v>
      </c>
      <c r="L7420" t="str">
        <f t="shared" si="347"/>
        <v>4207LUSCOMBE</v>
      </c>
      <c r="M7420" t="s">
        <v>8312</v>
      </c>
      <c r="N7420" t="s">
        <v>732</v>
      </c>
    </row>
    <row r="7421" spans="1:14">
      <c r="A7421" t="s">
        <v>8440</v>
      </c>
      <c r="B7421" t="s">
        <v>8452</v>
      </c>
      <c r="C7421" t="s">
        <v>111</v>
      </c>
      <c r="D7421">
        <v>1</v>
      </c>
      <c r="E7421">
        <v>0</v>
      </c>
      <c r="F7421">
        <v>2</v>
      </c>
      <c r="H7421" t="s">
        <v>116</v>
      </c>
      <c r="I7421">
        <f t="shared" si="348"/>
        <v>0</v>
      </c>
      <c r="J7421">
        <f t="shared" si="349"/>
        <v>0</v>
      </c>
      <c r="L7421" t="str">
        <f t="shared" si="347"/>
        <v>4207MOUNT WARREN PARK</v>
      </c>
      <c r="M7421" t="s">
        <v>8312</v>
      </c>
      <c r="N7421" t="s">
        <v>732</v>
      </c>
    </row>
    <row r="7422" spans="1:14">
      <c r="A7422" t="s">
        <v>8440</v>
      </c>
      <c r="B7422" t="s">
        <v>8453</v>
      </c>
      <c r="C7422" t="s">
        <v>111</v>
      </c>
      <c r="D7422">
        <v>1</v>
      </c>
      <c r="E7422">
        <v>0</v>
      </c>
      <c r="F7422">
        <v>2</v>
      </c>
      <c r="H7422" t="s">
        <v>116</v>
      </c>
      <c r="I7422">
        <f t="shared" si="348"/>
        <v>0</v>
      </c>
      <c r="J7422">
        <f t="shared" si="349"/>
        <v>0</v>
      </c>
      <c r="L7422" t="str">
        <f t="shared" si="347"/>
        <v>4207STAPYLTON</v>
      </c>
      <c r="M7422" t="s">
        <v>8312</v>
      </c>
      <c r="N7422" t="s">
        <v>732</v>
      </c>
    </row>
    <row r="7423" spans="1:14">
      <c r="A7423" t="s">
        <v>8440</v>
      </c>
      <c r="B7423" t="s">
        <v>8454</v>
      </c>
      <c r="C7423" t="s">
        <v>111</v>
      </c>
      <c r="D7423">
        <v>1</v>
      </c>
      <c r="E7423">
        <v>0</v>
      </c>
      <c r="F7423">
        <v>2</v>
      </c>
      <c r="H7423" t="s">
        <v>116</v>
      </c>
      <c r="I7423">
        <f t="shared" si="348"/>
        <v>0</v>
      </c>
      <c r="J7423">
        <f t="shared" si="349"/>
        <v>0</v>
      </c>
      <c r="L7423" t="str">
        <f t="shared" si="347"/>
        <v>4207WINDAROO</v>
      </c>
      <c r="M7423" t="s">
        <v>8312</v>
      </c>
      <c r="N7423" t="s">
        <v>732</v>
      </c>
    </row>
    <row r="7424" spans="1:14">
      <c r="A7424" t="s">
        <v>8440</v>
      </c>
      <c r="B7424" t="s">
        <v>8455</v>
      </c>
      <c r="C7424" t="s">
        <v>111</v>
      </c>
      <c r="D7424">
        <v>1</v>
      </c>
      <c r="E7424">
        <v>0</v>
      </c>
      <c r="F7424">
        <v>2</v>
      </c>
      <c r="H7424" t="s">
        <v>116</v>
      </c>
      <c r="I7424">
        <f t="shared" si="348"/>
        <v>0</v>
      </c>
      <c r="J7424">
        <f t="shared" si="349"/>
        <v>0</v>
      </c>
      <c r="L7424" t="str">
        <f t="shared" si="347"/>
        <v>4207WOLFFDENE</v>
      </c>
      <c r="M7424" t="s">
        <v>8312</v>
      </c>
      <c r="N7424" t="s">
        <v>732</v>
      </c>
    </row>
    <row r="7425" spans="1:14">
      <c r="A7425" t="s">
        <v>8440</v>
      </c>
      <c r="B7425" t="s">
        <v>8456</v>
      </c>
      <c r="C7425" t="s">
        <v>111</v>
      </c>
      <c r="D7425">
        <v>1</v>
      </c>
      <c r="E7425">
        <v>0</v>
      </c>
      <c r="F7425">
        <v>2</v>
      </c>
      <c r="H7425" t="s">
        <v>116</v>
      </c>
      <c r="I7425">
        <f t="shared" si="348"/>
        <v>0</v>
      </c>
      <c r="J7425">
        <f t="shared" si="349"/>
        <v>0</v>
      </c>
      <c r="L7425" t="str">
        <f t="shared" si="347"/>
        <v>4207WOONGOOLBA</v>
      </c>
      <c r="M7425" t="s">
        <v>8312</v>
      </c>
      <c r="N7425" t="s">
        <v>732</v>
      </c>
    </row>
    <row r="7426" spans="1:14">
      <c r="A7426" t="s">
        <v>8440</v>
      </c>
      <c r="B7426" t="s">
        <v>8457</v>
      </c>
      <c r="C7426" t="s">
        <v>111</v>
      </c>
      <c r="D7426">
        <v>2</v>
      </c>
      <c r="E7426">
        <v>0</v>
      </c>
      <c r="F7426">
        <v>0</v>
      </c>
      <c r="H7426" t="s">
        <v>116</v>
      </c>
      <c r="I7426">
        <f t="shared" si="348"/>
        <v>0</v>
      </c>
      <c r="J7426">
        <f t="shared" si="349"/>
        <v>0</v>
      </c>
      <c r="L7426" t="str">
        <f t="shared" ref="L7426:L7489" si="350">CONCATENATE(A7426,B7426)</f>
        <v>4207YARRABILBA</v>
      </c>
      <c r="M7426" t="s">
        <v>8312</v>
      </c>
      <c r="N7426" t="s">
        <v>732</v>
      </c>
    </row>
    <row r="7427" spans="1:14">
      <c r="A7427" t="s">
        <v>8440</v>
      </c>
      <c r="B7427" t="s">
        <v>8458</v>
      </c>
      <c r="C7427" t="s">
        <v>111</v>
      </c>
      <c r="D7427">
        <v>1</v>
      </c>
      <c r="E7427">
        <v>0</v>
      </c>
      <c r="F7427">
        <v>2</v>
      </c>
      <c r="H7427" t="s">
        <v>116</v>
      </c>
      <c r="I7427">
        <f t="shared" si="348"/>
        <v>0</v>
      </c>
      <c r="J7427">
        <f t="shared" si="349"/>
        <v>0</v>
      </c>
      <c r="L7427" t="str">
        <f t="shared" si="350"/>
        <v>4207YATALA</v>
      </c>
      <c r="M7427" t="s">
        <v>8312</v>
      </c>
      <c r="N7427" t="s">
        <v>732</v>
      </c>
    </row>
    <row r="7428" spans="1:14">
      <c r="A7428" t="s">
        <v>8459</v>
      </c>
      <c r="B7428" t="s">
        <v>8460</v>
      </c>
      <c r="C7428" t="s">
        <v>111</v>
      </c>
      <c r="D7428">
        <v>1</v>
      </c>
      <c r="E7428">
        <v>0</v>
      </c>
      <c r="F7428">
        <v>2</v>
      </c>
      <c r="H7428" t="s">
        <v>116</v>
      </c>
      <c r="I7428">
        <f t="shared" si="348"/>
        <v>0</v>
      </c>
      <c r="J7428">
        <f t="shared" si="349"/>
        <v>0</v>
      </c>
      <c r="L7428" t="str">
        <f t="shared" si="350"/>
        <v>4205BETHANIA</v>
      </c>
      <c r="M7428" t="s">
        <v>8305</v>
      </c>
    </row>
    <row r="7429" spans="1:14">
      <c r="A7429" t="s">
        <v>8461</v>
      </c>
      <c r="B7429" t="s">
        <v>8462</v>
      </c>
      <c r="C7429" t="s">
        <v>111</v>
      </c>
      <c r="D7429">
        <v>4</v>
      </c>
      <c r="E7429">
        <v>0</v>
      </c>
      <c r="F7429">
        <v>0</v>
      </c>
      <c r="H7429" t="s">
        <v>116</v>
      </c>
      <c r="I7429">
        <f t="shared" si="348"/>
        <v>0</v>
      </c>
      <c r="J7429">
        <f t="shared" si="349"/>
        <v>0</v>
      </c>
      <c r="L7429" t="str">
        <f t="shared" si="350"/>
        <v>4184COOCHIEMUDLO ISLAND</v>
      </c>
      <c r="M7429" t="s">
        <v>8463</v>
      </c>
    </row>
    <row r="7430" spans="1:14">
      <c r="A7430" t="s">
        <v>8464</v>
      </c>
      <c r="B7430" t="s">
        <v>8465</v>
      </c>
      <c r="C7430" t="s">
        <v>111</v>
      </c>
      <c r="D7430">
        <v>4</v>
      </c>
      <c r="E7430">
        <v>0</v>
      </c>
      <c r="F7430">
        <v>0</v>
      </c>
      <c r="H7430" t="s">
        <v>116</v>
      </c>
      <c r="I7430">
        <f t="shared" si="348"/>
        <v>0</v>
      </c>
      <c r="J7430">
        <f t="shared" si="349"/>
        <v>0</v>
      </c>
      <c r="L7430" t="str">
        <f t="shared" si="350"/>
        <v>4183AMITY</v>
      </c>
      <c r="M7430" t="s">
        <v>8463</v>
      </c>
    </row>
    <row r="7431" spans="1:14">
      <c r="A7431" t="s">
        <v>8464</v>
      </c>
      <c r="B7431" t="s">
        <v>8466</v>
      </c>
      <c r="C7431" t="s">
        <v>111</v>
      </c>
      <c r="D7431">
        <v>4</v>
      </c>
      <c r="E7431">
        <v>0</v>
      </c>
      <c r="F7431">
        <v>0</v>
      </c>
      <c r="H7431" t="s">
        <v>116</v>
      </c>
      <c r="I7431">
        <f t="shared" si="348"/>
        <v>0</v>
      </c>
      <c r="J7431">
        <f t="shared" si="349"/>
        <v>0</v>
      </c>
      <c r="L7431" t="str">
        <f t="shared" si="350"/>
        <v>4183AMITY POINT</v>
      </c>
      <c r="M7431" t="s">
        <v>8463</v>
      </c>
    </row>
    <row r="7432" spans="1:14">
      <c r="A7432" t="s">
        <v>8464</v>
      </c>
      <c r="B7432" t="s">
        <v>8467</v>
      </c>
      <c r="C7432" t="s">
        <v>111</v>
      </c>
      <c r="D7432">
        <v>4</v>
      </c>
      <c r="E7432">
        <v>0</v>
      </c>
      <c r="F7432">
        <v>0</v>
      </c>
      <c r="H7432" t="s">
        <v>116</v>
      </c>
      <c r="I7432">
        <f t="shared" si="348"/>
        <v>0</v>
      </c>
      <c r="J7432">
        <f t="shared" si="349"/>
        <v>0</v>
      </c>
      <c r="L7432" t="str">
        <f t="shared" si="350"/>
        <v>4183DUNWICH</v>
      </c>
      <c r="M7432" t="s">
        <v>8463</v>
      </c>
    </row>
    <row r="7433" spans="1:14">
      <c r="A7433" t="s">
        <v>8464</v>
      </c>
      <c r="B7433" t="s">
        <v>8468</v>
      </c>
      <c r="C7433" t="s">
        <v>111</v>
      </c>
      <c r="D7433">
        <v>4</v>
      </c>
      <c r="E7433">
        <v>0</v>
      </c>
      <c r="F7433">
        <v>0</v>
      </c>
      <c r="H7433" t="s">
        <v>116</v>
      </c>
      <c r="I7433">
        <f t="shared" ref="I7433:I7496" si="351">IF(ISERROR(VLOOKUP(A7433,SelPostCode,1,FALSE)),0,1)</f>
        <v>0</v>
      </c>
      <c r="J7433">
        <f t="shared" ref="J7433:J7496" si="352">IF(I7433=0,0,IF(ISERROR(VLOOKUP(B7433,SelSuburb,1,FALSE)),0,1))</f>
        <v>0</v>
      </c>
      <c r="L7433" t="str">
        <f t="shared" si="350"/>
        <v>4183POINT LOOKOUT</v>
      </c>
      <c r="M7433" t="s">
        <v>8463</v>
      </c>
    </row>
    <row r="7434" spans="1:14">
      <c r="A7434" t="s">
        <v>8469</v>
      </c>
      <c r="B7434" t="s">
        <v>8470</v>
      </c>
      <c r="C7434" t="s">
        <v>111</v>
      </c>
      <c r="D7434">
        <v>1</v>
      </c>
      <c r="E7434">
        <v>0</v>
      </c>
      <c r="F7434">
        <v>2</v>
      </c>
      <c r="H7434" t="s">
        <v>116</v>
      </c>
      <c r="I7434">
        <f t="shared" si="351"/>
        <v>0</v>
      </c>
      <c r="J7434">
        <f t="shared" si="352"/>
        <v>0</v>
      </c>
      <c r="L7434" t="str">
        <f t="shared" si="350"/>
        <v>4179LOTA</v>
      </c>
      <c r="M7434" t="s">
        <v>8463</v>
      </c>
      <c r="N7434" t="s">
        <v>732</v>
      </c>
    </row>
    <row r="7435" spans="1:14">
      <c r="A7435" t="s">
        <v>8469</v>
      </c>
      <c r="B7435" t="s">
        <v>8471</v>
      </c>
      <c r="C7435" t="s">
        <v>111</v>
      </c>
      <c r="D7435">
        <v>1</v>
      </c>
      <c r="E7435">
        <v>0</v>
      </c>
      <c r="F7435">
        <v>2</v>
      </c>
      <c r="H7435" t="s">
        <v>116</v>
      </c>
      <c r="I7435">
        <f t="shared" si="351"/>
        <v>0</v>
      </c>
      <c r="J7435">
        <f t="shared" si="352"/>
        <v>0</v>
      </c>
      <c r="L7435" t="str">
        <f t="shared" si="350"/>
        <v>4179MANLY</v>
      </c>
      <c r="M7435" t="s">
        <v>8463</v>
      </c>
      <c r="N7435" t="s">
        <v>732</v>
      </c>
    </row>
    <row r="7436" spans="1:14">
      <c r="A7436" t="s">
        <v>8469</v>
      </c>
      <c r="B7436" t="s">
        <v>8472</v>
      </c>
      <c r="C7436" t="s">
        <v>111</v>
      </c>
      <c r="D7436">
        <v>1</v>
      </c>
      <c r="E7436">
        <v>0</v>
      </c>
      <c r="F7436">
        <v>2</v>
      </c>
      <c r="H7436" t="s">
        <v>116</v>
      </c>
      <c r="I7436">
        <f t="shared" si="351"/>
        <v>0</v>
      </c>
      <c r="J7436">
        <f t="shared" si="352"/>
        <v>0</v>
      </c>
      <c r="L7436" t="str">
        <f t="shared" si="350"/>
        <v>4179MANLY WEST</v>
      </c>
      <c r="M7436" t="s">
        <v>8463</v>
      </c>
      <c r="N7436" t="s">
        <v>732</v>
      </c>
    </row>
    <row r="7437" spans="1:14">
      <c r="A7437" t="s">
        <v>8473</v>
      </c>
      <c r="B7437" t="s">
        <v>8474</v>
      </c>
      <c r="C7437" t="s">
        <v>111</v>
      </c>
      <c r="D7437">
        <v>1</v>
      </c>
      <c r="E7437">
        <v>0</v>
      </c>
      <c r="F7437">
        <v>2</v>
      </c>
      <c r="H7437" t="s">
        <v>116</v>
      </c>
      <c r="I7437">
        <f t="shared" si="351"/>
        <v>0</v>
      </c>
      <c r="J7437">
        <f t="shared" si="352"/>
        <v>0</v>
      </c>
      <c r="L7437" t="str">
        <f t="shared" si="350"/>
        <v>4178LYTTON</v>
      </c>
      <c r="M7437" t="s">
        <v>8463</v>
      </c>
      <c r="N7437" t="s">
        <v>732</v>
      </c>
    </row>
    <row r="7438" spans="1:14">
      <c r="A7438" t="s">
        <v>8473</v>
      </c>
      <c r="B7438" t="s">
        <v>8475</v>
      </c>
      <c r="C7438" t="s">
        <v>111</v>
      </c>
      <c r="D7438">
        <v>1</v>
      </c>
      <c r="E7438">
        <v>0</v>
      </c>
      <c r="F7438">
        <v>2</v>
      </c>
      <c r="H7438" t="s">
        <v>116</v>
      </c>
      <c r="I7438">
        <f t="shared" si="351"/>
        <v>0</v>
      </c>
      <c r="J7438">
        <f t="shared" si="352"/>
        <v>0</v>
      </c>
      <c r="L7438" t="str">
        <f t="shared" si="350"/>
        <v>4178PORT OF BRISBANE</v>
      </c>
      <c r="M7438" t="s">
        <v>8463</v>
      </c>
      <c r="N7438" t="s">
        <v>732</v>
      </c>
    </row>
    <row r="7439" spans="1:14">
      <c r="A7439" t="s">
        <v>8473</v>
      </c>
      <c r="B7439" t="s">
        <v>8476</v>
      </c>
      <c r="C7439" t="s">
        <v>111</v>
      </c>
      <c r="D7439">
        <v>1</v>
      </c>
      <c r="E7439">
        <v>0</v>
      </c>
      <c r="F7439">
        <v>2</v>
      </c>
      <c r="H7439" t="s">
        <v>116</v>
      </c>
      <c r="I7439">
        <f t="shared" si="351"/>
        <v>0</v>
      </c>
      <c r="J7439">
        <f t="shared" si="352"/>
        <v>0</v>
      </c>
      <c r="L7439" t="str">
        <f t="shared" si="350"/>
        <v>4178WYNNUM</v>
      </c>
      <c r="M7439" t="s">
        <v>8463</v>
      </c>
      <c r="N7439" t="s">
        <v>732</v>
      </c>
    </row>
    <row r="7440" spans="1:14">
      <c r="A7440" t="s">
        <v>8473</v>
      </c>
      <c r="B7440" t="s">
        <v>8477</v>
      </c>
      <c r="C7440" t="s">
        <v>111</v>
      </c>
      <c r="D7440">
        <v>1</v>
      </c>
      <c r="E7440">
        <v>0</v>
      </c>
      <c r="F7440">
        <v>2</v>
      </c>
      <c r="H7440" t="s">
        <v>116</v>
      </c>
      <c r="I7440">
        <f t="shared" si="351"/>
        <v>0</v>
      </c>
      <c r="J7440">
        <f t="shared" si="352"/>
        <v>0</v>
      </c>
      <c r="L7440" t="str">
        <f t="shared" si="350"/>
        <v>4178WYNNUM NORTH</v>
      </c>
      <c r="M7440" t="s">
        <v>8463</v>
      </c>
      <c r="N7440" t="s">
        <v>732</v>
      </c>
    </row>
    <row r="7441" spans="1:14">
      <c r="A7441" t="s">
        <v>8473</v>
      </c>
      <c r="B7441" t="s">
        <v>8478</v>
      </c>
      <c r="C7441" t="s">
        <v>111</v>
      </c>
      <c r="D7441">
        <v>1</v>
      </c>
      <c r="E7441">
        <v>0</v>
      </c>
      <c r="F7441">
        <v>2</v>
      </c>
      <c r="H7441" t="s">
        <v>116</v>
      </c>
      <c r="I7441">
        <f t="shared" si="351"/>
        <v>0</v>
      </c>
      <c r="J7441">
        <f t="shared" si="352"/>
        <v>0</v>
      </c>
      <c r="L7441" t="str">
        <f t="shared" si="350"/>
        <v>4178WYNNUM PLAZA</v>
      </c>
      <c r="M7441" t="s">
        <v>8463</v>
      </c>
      <c r="N7441" t="s">
        <v>732</v>
      </c>
    </row>
    <row r="7442" spans="1:14">
      <c r="A7442" t="s">
        <v>8473</v>
      </c>
      <c r="B7442" t="s">
        <v>8479</v>
      </c>
      <c r="C7442" t="s">
        <v>111</v>
      </c>
      <c r="D7442">
        <v>1</v>
      </c>
      <c r="E7442">
        <v>0</v>
      </c>
      <c r="F7442">
        <v>2</v>
      </c>
      <c r="H7442" t="s">
        <v>116</v>
      </c>
      <c r="I7442">
        <f t="shared" si="351"/>
        <v>0</v>
      </c>
      <c r="J7442">
        <f t="shared" si="352"/>
        <v>0</v>
      </c>
      <c r="L7442" t="str">
        <f t="shared" si="350"/>
        <v>4178WYNNUM WEST</v>
      </c>
      <c r="M7442" t="s">
        <v>8463</v>
      </c>
      <c r="N7442" t="s">
        <v>732</v>
      </c>
    </row>
    <row r="7443" spans="1:14">
      <c r="A7443" t="s">
        <v>8480</v>
      </c>
      <c r="B7443" t="s">
        <v>8481</v>
      </c>
      <c r="C7443" t="s">
        <v>111</v>
      </c>
      <c r="D7443">
        <v>1</v>
      </c>
      <c r="E7443">
        <v>0</v>
      </c>
      <c r="F7443">
        <v>2</v>
      </c>
      <c r="H7443" t="s">
        <v>116</v>
      </c>
      <c r="I7443">
        <f t="shared" si="351"/>
        <v>0</v>
      </c>
      <c r="J7443">
        <f t="shared" si="352"/>
        <v>0</v>
      </c>
      <c r="L7443" t="str">
        <f t="shared" si="350"/>
        <v>4174HEMMANT</v>
      </c>
      <c r="M7443" t="s">
        <v>8463</v>
      </c>
    </row>
    <row r="7444" spans="1:14">
      <c r="A7444" t="s">
        <v>8482</v>
      </c>
      <c r="B7444" t="s">
        <v>8483</v>
      </c>
      <c r="C7444" t="s">
        <v>111</v>
      </c>
      <c r="D7444">
        <v>1</v>
      </c>
      <c r="E7444">
        <v>0</v>
      </c>
      <c r="F7444">
        <v>2</v>
      </c>
      <c r="H7444" t="s">
        <v>116</v>
      </c>
      <c r="I7444">
        <f t="shared" si="351"/>
        <v>0</v>
      </c>
      <c r="J7444">
        <f t="shared" si="352"/>
        <v>0</v>
      </c>
      <c r="L7444" t="str">
        <f t="shared" si="350"/>
        <v>4173TINGALPA</v>
      </c>
      <c r="M7444" t="s">
        <v>8463</v>
      </c>
      <c r="N7444" t="s">
        <v>732</v>
      </c>
    </row>
    <row r="7445" spans="1:14">
      <c r="A7445" t="s">
        <v>8484</v>
      </c>
      <c r="B7445" t="s">
        <v>8485</v>
      </c>
      <c r="C7445" t="s">
        <v>111</v>
      </c>
      <c r="D7445">
        <v>1</v>
      </c>
      <c r="E7445">
        <v>0</v>
      </c>
      <c r="F7445">
        <v>2</v>
      </c>
      <c r="H7445" t="s">
        <v>116</v>
      </c>
      <c r="I7445">
        <f t="shared" si="351"/>
        <v>0</v>
      </c>
      <c r="J7445">
        <f t="shared" si="352"/>
        <v>0</v>
      </c>
      <c r="L7445" t="str">
        <f t="shared" si="350"/>
        <v>4172MURARRIE</v>
      </c>
      <c r="M7445" t="s">
        <v>8463</v>
      </c>
      <c r="N7445" t="s">
        <v>732</v>
      </c>
    </row>
    <row r="7446" spans="1:14">
      <c r="A7446" t="s">
        <v>8486</v>
      </c>
      <c r="B7446" t="s">
        <v>8487</v>
      </c>
      <c r="C7446" t="s">
        <v>111</v>
      </c>
      <c r="D7446">
        <v>1</v>
      </c>
      <c r="E7446">
        <v>0</v>
      </c>
      <c r="F7446">
        <v>2</v>
      </c>
      <c r="H7446" t="s">
        <v>116</v>
      </c>
      <c r="I7446">
        <f t="shared" si="351"/>
        <v>0</v>
      </c>
      <c r="J7446">
        <f t="shared" si="352"/>
        <v>0</v>
      </c>
      <c r="L7446" t="str">
        <f t="shared" si="350"/>
        <v>4171BALMORAL</v>
      </c>
      <c r="M7446" t="s">
        <v>8488</v>
      </c>
    </row>
    <row r="7447" spans="1:14">
      <c r="A7447" t="s">
        <v>8486</v>
      </c>
      <c r="B7447" t="s">
        <v>8489</v>
      </c>
      <c r="C7447" t="s">
        <v>111</v>
      </c>
      <c r="D7447">
        <v>1</v>
      </c>
      <c r="E7447">
        <v>0</v>
      </c>
      <c r="F7447">
        <v>2</v>
      </c>
      <c r="H7447" t="s">
        <v>116</v>
      </c>
      <c r="I7447">
        <f t="shared" si="351"/>
        <v>0</v>
      </c>
      <c r="J7447">
        <f t="shared" si="352"/>
        <v>0</v>
      </c>
      <c r="L7447" t="str">
        <f t="shared" si="350"/>
        <v>4171BULIMBA</v>
      </c>
      <c r="M7447" t="s">
        <v>8488</v>
      </c>
    </row>
    <row r="7448" spans="1:14">
      <c r="A7448" t="s">
        <v>8486</v>
      </c>
      <c r="B7448" t="s">
        <v>8490</v>
      </c>
      <c r="C7448" t="s">
        <v>111</v>
      </c>
      <c r="D7448">
        <v>1</v>
      </c>
      <c r="E7448">
        <v>0</v>
      </c>
      <c r="F7448">
        <v>2</v>
      </c>
      <c r="H7448" t="s">
        <v>116</v>
      </c>
      <c r="I7448">
        <f t="shared" si="351"/>
        <v>0</v>
      </c>
      <c r="J7448">
        <f t="shared" si="352"/>
        <v>0</v>
      </c>
      <c r="L7448" t="str">
        <f t="shared" si="350"/>
        <v>4171HAWTHORNE</v>
      </c>
      <c r="M7448" t="s">
        <v>8488</v>
      </c>
    </row>
    <row r="7449" spans="1:14">
      <c r="A7449" t="s">
        <v>8491</v>
      </c>
      <c r="B7449" t="s">
        <v>8492</v>
      </c>
      <c r="C7449" t="s">
        <v>111</v>
      </c>
      <c r="D7449">
        <v>1</v>
      </c>
      <c r="E7449">
        <v>0</v>
      </c>
      <c r="F7449">
        <v>2</v>
      </c>
      <c r="H7449" t="s">
        <v>116</v>
      </c>
      <c r="I7449">
        <f t="shared" si="351"/>
        <v>0</v>
      </c>
      <c r="J7449">
        <f t="shared" si="352"/>
        <v>0</v>
      </c>
      <c r="L7449" t="str">
        <f t="shared" si="350"/>
        <v>4170CANNON HILL</v>
      </c>
      <c r="M7449" t="s">
        <v>8463</v>
      </c>
      <c r="N7449" t="s">
        <v>732</v>
      </c>
    </row>
    <row r="7450" spans="1:14">
      <c r="A7450" t="s">
        <v>8491</v>
      </c>
      <c r="B7450" t="s">
        <v>8493</v>
      </c>
      <c r="C7450" t="s">
        <v>111</v>
      </c>
      <c r="D7450">
        <v>1</v>
      </c>
      <c r="E7450">
        <v>0</v>
      </c>
      <c r="F7450">
        <v>2</v>
      </c>
      <c r="H7450" t="s">
        <v>116</v>
      </c>
      <c r="I7450">
        <f t="shared" si="351"/>
        <v>0</v>
      </c>
      <c r="J7450">
        <f t="shared" si="352"/>
        <v>0</v>
      </c>
      <c r="L7450" t="str">
        <f t="shared" si="350"/>
        <v>4170MORNINGSIDE</v>
      </c>
      <c r="M7450" t="s">
        <v>8463</v>
      </c>
      <c r="N7450" t="s">
        <v>732</v>
      </c>
    </row>
    <row r="7451" spans="1:14">
      <c r="A7451" t="s">
        <v>8491</v>
      </c>
      <c r="B7451" t="s">
        <v>8494</v>
      </c>
      <c r="C7451" t="s">
        <v>111</v>
      </c>
      <c r="D7451">
        <v>1</v>
      </c>
      <c r="E7451">
        <v>0</v>
      </c>
      <c r="F7451">
        <v>2</v>
      </c>
      <c r="H7451" t="s">
        <v>116</v>
      </c>
      <c r="I7451">
        <f t="shared" si="351"/>
        <v>0</v>
      </c>
      <c r="J7451">
        <f t="shared" si="352"/>
        <v>0</v>
      </c>
      <c r="L7451" t="str">
        <f t="shared" si="350"/>
        <v>4170NORMAN PARK</v>
      </c>
      <c r="M7451" t="s">
        <v>8463</v>
      </c>
      <c r="N7451" t="s">
        <v>732</v>
      </c>
    </row>
    <row r="7452" spans="1:14">
      <c r="A7452" t="s">
        <v>8491</v>
      </c>
      <c r="B7452" t="s">
        <v>8495</v>
      </c>
      <c r="C7452" t="s">
        <v>111</v>
      </c>
      <c r="D7452">
        <v>1</v>
      </c>
      <c r="E7452">
        <v>0</v>
      </c>
      <c r="F7452">
        <v>2</v>
      </c>
      <c r="H7452" t="s">
        <v>116</v>
      </c>
      <c r="I7452">
        <f t="shared" si="351"/>
        <v>0</v>
      </c>
      <c r="J7452">
        <f t="shared" si="352"/>
        <v>0</v>
      </c>
      <c r="L7452" t="str">
        <f t="shared" si="350"/>
        <v>4170SEVEN HILLS</v>
      </c>
      <c r="M7452" t="s">
        <v>8463</v>
      </c>
      <c r="N7452" t="s">
        <v>732</v>
      </c>
    </row>
    <row r="7453" spans="1:14">
      <c r="A7453" t="s">
        <v>8496</v>
      </c>
      <c r="B7453" t="s">
        <v>8497</v>
      </c>
      <c r="C7453" t="s">
        <v>111</v>
      </c>
      <c r="D7453">
        <v>1</v>
      </c>
      <c r="E7453">
        <v>0</v>
      </c>
      <c r="F7453">
        <v>2</v>
      </c>
      <c r="G7453" t="s">
        <v>1060</v>
      </c>
      <c r="H7453" t="s">
        <v>116</v>
      </c>
      <c r="I7453">
        <f t="shared" si="351"/>
        <v>0</v>
      </c>
      <c r="J7453">
        <f t="shared" si="352"/>
        <v>0</v>
      </c>
      <c r="L7453" t="str">
        <f t="shared" si="350"/>
        <v>4169EAST BRISBANE</v>
      </c>
      <c r="M7453" t="s">
        <v>8498</v>
      </c>
    </row>
    <row r="7454" spans="1:14">
      <c r="A7454" t="s">
        <v>8496</v>
      </c>
      <c r="B7454" t="s">
        <v>8499</v>
      </c>
      <c r="C7454" t="s">
        <v>111</v>
      </c>
      <c r="D7454">
        <v>1</v>
      </c>
      <c r="E7454">
        <v>0</v>
      </c>
      <c r="F7454">
        <v>2</v>
      </c>
      <c r="G7454" t="s">
        <v>1060</v>
      </c>
      <c r="H7454" t="s">
        <v>116</v>
      </c>
      <c r="I7454">
        <f t="shared" si="351"/>
        <v>0</v>
      </c>
      <c r="J7454">
        <f t="shared" si="352"/>
        <v>0</v>
      </c>
      <c r="L7454" t="str">
        <f t="shared" si="350"/>
        <v>4169KANGAROO POINT</v>
      </c>
      <c r="M7454" t="s">
        <v>8498</v>
      </c>
    </row>
    <row r="7455" spans="1:14">
      <c r="A7455" t="s">
        <v>8500</v>
      </c>
      <c r="B7455" t="s">
        <v>8501</v>
      </c>
      <c r="C7455" t="s">
        <v>111</v>
      </c>
      <c r="D7455">
        <v>1</v>
      </c>
      <c r="E7455">
        <v>0</v>
      </c>
      <c r="F7455">
        <v>2</v>
      </c>
      <c r="H7455" t="s">
        <v>116</v>
      </c>
      <c r="I7455">
        <f t="shared" si="351"/>
        <v>0</v>
      </c>
      <c r="J7455">
        <f t="shared" si="352"/>
        <v>0</v>
      </c>
      <c r="L7455" t="str">
        <f t="shared" si="350"/>
        <v>4165MOUNT COTTON</v>
      </c>
      <c r="M7455" t="s">
        <v>8463</v>
      </c>
      <c r="N7455" t="s">
        <v>732</v>
      </c>
    </row>
    <row r="7456" spans="1:14">
      <c r="A7456" t="s">
        <v>8500</v>
      </c>
      <c r="B7456" t="s">
        <v>8502</v>
      </c>
      <c r="C7456" t="s">
        <v>111</v>
      </c>
      <c r="D7456">
        <v>1</v>
      </c>
      <c r="E7456">
        <v>0</v>
      </c>
      <c r="F7456">
        <v>2</v>
      </c>
      <c r="H7456" t="s">
        <v>116</v>
      </c>
      <c r="I7456">
        <f t="shared" si="351"/>
        <v>0</v>
      </c>
      <c r="J7456">
        <f t="shared" si="352"/>
        <v>0</v>
      </c>
      <c r="L7456" t="str">
        <f t="shared" si="350"/>
        <v>4165REDLAND BAY</v>
      </c>
      <c r="M7456" t="s">
        <v>8463</v>
      </c>
      <c r="N7456" t="s">
        <v>732</v>
      </c>
    </row>
    <row r="7457" spans="1:14">
      <c r="A7457" t="s">
        <v>8500</v>
      </c>
      <c r="B7457" t="s">
        <v>8503</v>
      </c>
      <c r="C7457" t="s">
        <v>111</v>
      </c>
      <c r="D7457">
        <v>1</v>
      </c>
      <c r="E7457">
        <v>0</v>
      </c>
      <c r="F7457">
        <v>2</v>
      </c>
      <c r="H7457" t="s">
        <v>116</v>
      </c>
      <c r="I7457">
        <f t="shared" si="351"/>
        <v>0</v>
      </c>
      <c r="J7457">
        <f t="shared" si="352"/>
        <v>0</v>
      </c>
      <c r="L7457" t="str">
        <f t="shared" si="350"/>
        <v>4165VICTORIA POINT</v>
      </c>
      <c r="M7457" t="s">
        <v>8463</v>
      </c>
      <c r="N7457" t="s">
        <v>732</v>
      </c>
    </row>
    <row r="7458" spans="1:14">
      <c r="A7458" t="s">
        <v>8500</v>
      </c>
      <c r="B7458" t="s">
        <v>8504</v>
      </c>
      <c r="C7458" t="s">
        <v>111</v>
      </c>
      <c r="D7458">
        <v>1</v>
      </c>
      <c r="E7458">
        <v>0</v>
      </c>
      <c r="F7458">
        <v>2</v>
      </c>
      <c r="H7458" t="s">
        <v>116</v>
      </c>
      <c r="I7458">
        <f t="shared" si="351"/>
        <v>0</v>
      </c>
      <c r="J7458">
        <f t="shared" si="352"/>
        <v>0</v>
      </c>
      <c r="L7458" t="str">
        <f t="shared" si="350"/>
        <v>4165VICTORIA POINT WEST</v>
      </c>
      <c r="M7458" t="s">
        <v>8463</v>
      </c>
      <c r="N7458" t="s">
        <v>732</v>
      </c>
    </row>
    <row r="7459" spans="1:14">
      <c r="A7459" t="s">
        <v>8505</v>
      </c>
      <c r="B7459" t="s">
        <v>8506</v>
      </c>
      <c r="C7459" t="s">
        <v>111</v>
      </c>
      <c r="D7459">
        <v>1</v>
      </c>
      <c r="E7459">
        <v>0</v>
      </c>
      <c r="F7459">
        <v>2</v>
      </c>
      <c r="H7459" t="s">
        <v>116</v>
      </c>
      <c r="I7459">
        <f t="shared" si="351"/>
        <v>0</v>
      </c>
      <c r="J7459">
        <f t="shared" si="352"/>
        <v>0</v>
      </c>
      <c r="L7459" t="str">
        <f t="shared" si="350"/>
        <v>4164THORNLANDS</v>
      </c>
      <c r="M7459" t="s">
        <v>8463</v>
      </c>
      <c r="N7459" t="s">
        <v>732</v>
      </c>
    </row>
    <row r="7460" spans="1:14">
      <c r="A7460" t="s">
        <v>8507</v>
      </c>
      <c r="B7460" t="s">
        <v>666</v>
      </c>
      <c r="C7460" t="s">
        <v>111</v>
      </c>
      <c r="D7460">
        <v>1</v>
      </c>
      <c r="E7460">
        <v>0</v>
      </c>
      <c r="F7460">
        <v>2</v>
      </c>
      <c r="H7460" t="s">
        <v>116</v>
      </c>
      <c r="I7460">
        <f t="shared" si="351"/>
        <v>0</v>
      </c>
      <c r="J7460">
        <f t="shared" si="352"/>
        <v>0</v>
      </c>
      <c r="L7460" t="str">
        <f t="shared" si="350"/>
        <v>4163CLEVELAND</v>
      </c>
      <c r="M7460" t="s">
        <v>8463</v>
      </c>
      <c r="N7460" t="s">
        <v>732</v>
      </c>
    </row>
    <row r="7461" spans="1:14">
      <c r="A7461" t="s">
        <v>8508</v>
      </c>
      <c r="B7461" t="s">
        <v>8509</v>
      </c>
      <c r="C7461" t="s">
        <v>111</v>
      </c>
      <c r="D7461">
        <v>1</v>
      </c>
      <c r="E7461">
        <v>0</v>
      </c>
      <c r="F7461">
        <v>2</v>
      </c>
      <c r="H7461" t="s">
        <v>116</v>
      </c>
      <c r="I7461">
        <f t="shared" si="351"/>
        <v>0</v>
      </c>
      <c r="J7461">
        <f t="shared" si="352"/>
        <v>0</v>
      </c>
      <c r="L7461" t="str">
        <f t="shared" si="350"/>
        <v>4161ALEXANDRA HILLS</v>
      </c>
      <c r="M7461" t="s">
        <v>8463</v>
      </c>
      <c r="N7461" t="s">
        <v>732</v>
      </c>
    </row>
    <row r="7462" spans="1:14">
      <c r="A7462" t="s">
        <v>8510</v>
      </c>
      <c r="B7462" t="s">
        <v>8511</v>
      </c>
      <c r="C7462" t="s">
        <v>111</v>
      </c>
      <c r="D7462">
        <v>1</v>
      </c>
      <c r="E7462">
        <v>0</v>
      </c>
      <c r="F7462">
        <v>2</v>
      </c>
      <c r="H7462" t="s">
        <v>116</v>
      </c>
      <c r="I7462">
        <f t="shared" si="351"/>
        <v>0</v>
      </c>
      <c r="J7462">
        <f t="shared" si="352"/>
        <v>0</v>
      </c>
      <c r="L7462" t="str">
        <f t="shared" si="350"/>
        <v>4160ORMISTON</v>
      </c>
      <c r="M7462" t="s">
        <v>8463</v>
      </c>
      <c r="N7462" t="s">
        <v>732</v>
      </c>
    </row>
    <row r="7463" spans="1:14">
      <c r="A7463" t="s">
        <v>8510</v>
      </c>
      <c r="B7463" t="s">
        <v>8512</v>
      </c>
      <c r="C7463" t="s">
        <v>111</v>
      </c>
      <c r="D7463">
        <v>1</v>
      </c>
      <c r="E7463">
        <v>0</v>
      </c>
      <c r="F7463">
        <v>2</v>
      </c>
      <c r="H7463" t="s">
        <v>116</v>
      </c>
      <c r="I7463">
        <f t="shared" si="351"/>
        <v>0</v>
      </c>
      <c r="J7463">
        <f t="shared" si="352"/>
        <v>0</v>
      </c>
      <c r="L7463" t="str">
        <f t="shared" si="350"/>
        <v>4160WELLINGTON POINT</v>
      </c>
      <c r="M7463" t="s">
        <v>8463</v>
      </c>
      <c r="N7463" t="s">
        <v>732</v>
      </c>
    </row>
    <row r="7464" spans="1:14">
      <c r="A7464" t="s">
        <v>8513</v>
      </c>
      <c r="B7464" t="s">
        <v>8514</v>
      </c>
      <c r="C7464" t="s">
        <v>111</v>
      </c>
      <c r="D7464">
        <v>1</v>
      </c>
      <c r="E7464">
        <v>0</v>
      </c>
      <c r="F7464">
        <v>2</v>
      </c>
      <c r="H7464" t="s">
        <v>116</v>
      </c>
      <c r="I7464">
        <f t="shared" si="351"/>
        <v>0</v>
      </c>
      <c r="J7464">
        <f t="shared" si="352"/>
        <v>0</v>
      </c>
      <c r="L7464" t="str">
        <f t="shared" si="350"/>
        <v>4159BIRKDALE</v>
      </c>
      <c r="M7464" t="s">
        <v>8463</v>
      </c>
      <c r="N7464" t="s">
        <v>732</v>
      </c>
    </row>
    <row r="7465" spans="1:14">
      <c r="A7465" t="s">
        <v>8515</v>
      </c>
      <c r="B7465" t="s">
        <v>8516</v>
      </c>
      <c r="C7465" t="s">
        <v>111</v>
      </c>
      <c r="D7465">
        <v>1</v>
      </c>
      <c r="E7465">
        <v>0</v>
      </c>
      <c r="F7465">
        <v>2</v>
      </c>
      <c r="H7465" t="s">
        <v>116</v>
      </c>
      <c r="I7465">
        <f t="shared" si="351"/>
        <v>0</v>
      </c>
      <c r="J7465">
        <f t="shared" si="352"/>
        <v>0</v>
      </c>
      <c r="L7465" t="str">
        <f t="shared" si="350"/>
        <v>4158THORNESIDE</v>
      </c>
      <c r="M7465" t="s">
        <v>8463</v>
      </c>
      <c r="N7465" t="s">
        <v>732</v>
      </c>
    </row>
    <row r="7466" spans="1:14">
      <c r="A7466" t="s">
        <v>8517</v>
      </c>
      <c r="B7466" t="s">
        <v>8518</v>
      </c>
      <c r="C7466" t="s">
        <v>111</v>
      </c>
      <c r="D7466">
        <v>1</v>
      </c>
      <c r="E7466">
        <v>0</v>
      </c>
      <c r="F7466">
        <v>2</v>
      </c>
      <c r="H7466" t="s">
        <v>116</v>
      </c>
      <c r="I7466">
        <f t="shared" si="351"/>
        <v>0</v>
      </c>
      <c r="J7466">
        <f t="shared" si="352"/>
        <v>0</v>
      </c>
      <c r="L7466" t="str">
        <f t="shared" si="350"/>
        <v>4157CAPALABA</v>
      </c>
      <c r="M7466" t="s">
        <v>8463</v>
      </c>
      <c r="N7466" t="s">
        <v>732</v>
      </c>
    </row>
    <row r="7467" spans="1:14">
      <c r="A7467" t="s">
        <v>8517</v>
      </c>
      <c r="B7467" t="s">
        <v>8519</v>
      </c>
      <c r="C7467" t="s">
        <v>111</v>
      </c>
      <c r="D7467">
        <v>1</v>
      </c>
      <c r="E7467">
        <v>0</v>
      </c>
      <c r="F7467">
        <v>2</v>
      </c>
      <c r="H7467" t="s">
        <v>116</v>
      </c>
      <c r="I7467">
        <f t="shared" si="351"/>
        <v>0</v>
      </c>
      <c r="J7467">
        <f t="shared" si="352"/>
        <v>0</v>
      </c>
      <c r="L7467" t="str">
        <f t="shared" si="350"/>
        <v>4157CAPALABA WEST</v>
      </c>
      <c r="M7467" t="s">
        <v>8463</v>
      </c>
      <c r="N7467" t="s">
        <v>732</v>
      </c>
    </row>
    <row r="7468" spans="1:14">
      <c r="A7468" t="s">
        <v>8517</v>
      </c>
      <c r="B7468" t="s">
        <v>8520</v>
      </c>
      <c r="C7468" t="s">
        <v>111</v>
      </c>
      <c r="D7468">
        <v>1</v>
      </c>
      <c r="E7468">
        <v>0</v>
      </c>
      <c r="F7468">
        <v>2</v>
      </c>
      <c r="H7468" t="s">
        <v>116</v>
      </c>
      <c r="I7468">
        <f t="shared" si="351"/>
        <v>0</v>
      </c>
      <c r="J7468">
        <f t="shared" si="352"/>
        <v>0</v>
      </c>
      <c r="L7468" t="str">
        <f t="shared" si="350"/>
        <v>4157SHELDON</v>
      </c>
      <c r="M7468" t="s">
        <v>8463</v>
      </c>
      <c r="N7468" t="s">
        <v>732</v>
      </c>
    </row>
    <row r="7469" spans="1:14">
      <c r="A7469" t="s">
        <v>8521</v>
      </c>
      <c r="B7469" t="s">
        <v>8522</v>
      </c>
      <c r="C7469" t="s">
        <v>111</v>
      </c>
      <c r="D7469">
        <v>1</v>
      </c>
      <c r="E7469">
        <v>0</v>
      </c>
      <c r="F7469">
        <v>2</v>
      </c>
      <c r="H7469" t="s">
        <v>116</v>
      </c>
      <c r="I7469">
        <f t="shared" si="351"/>
        <v>0</v>
      </c>
      <c r="J7469">
        <f t="shared" si="352"/>
        <v>0</v>
      </c>
      <c r="L7469" t="str">
        <f t="shared" si="350"/>
        <v>4156BURBANK</v>
      </c>
      <c r="M7469" t="s">
        <v>8463</v>
      </c>
      <c r="N7469" t="s">
        <v>732</v>
      </c>
    </row>
    <row r="7470" spans="1:14">
      <c r="A7470" t="s">
        <v>8521</v>
      </c>
      <c r="B7470" t="s">
        <v>6410</v>
      </c>
      <c r="C7470" t="s">
        <v>111</v>
      </c>
      <c r="D7470">
        <v>1</v>
      </c>
      <c r="E7470">
        <v>0</v>
      </c>
      <c r="F7470">
        <v>2</v>
      </c>
      <c r="H7470" t="s">
        <v>116</v>
      </c>
      <c r="I7470">
        <f t="shared" si="351"/>
        <v>0</v>
      </c>
      <c r="J7470">
        <f t="shared" si="352"/>
        <v>0</v>
      </c>
      <c r="L7470" t="str">
        <f t="shared" si="350"/>
        <v>4156MACKENZIE</v>
      </c>
      <c r="M7470" t="s">
        <v>8463</v>
      </c>
      <c r="N7470" t="s">
        <v>732</v>
      </c>
    </row>
    <row r="7471" spans="1:14">
      <c r="A7471" t="s">
        <v>8523</v>
      </c>
      <c r="B7471" t="s">
        <v>1731</v>
      </c>
      <c r="C7471" t="s">
        <v>111</v>
      </c>
      <c r="D7471">
        <v>1</v>
      </c>
      <c r="E7471">
        <v>0</v>
      </c>
      <c r="F7471">
        <v>2</v>
      </c>
      <c r="H7471" t="s">
        <v>116</v>
      </c>
      <c r="I7471">
        <f t="shared" si="351"/>
        <v>0</v>
      </c>
      <c r="J7471">
        <f t="shared" si="352"/>
        <v>0</v>
      </c>
      <c r="L7471" t="str">
        <f t="shared" si="350"/>
        <v>4155CHANDLER</v>
      </c>
      <c r="M7471" t="s">
        <v>8463</v>
      </c>
      <c r="N7471" t="s">
        <v>732</v>
      </c>
    </row>
    <row r="7472" spans="1:14">
      <c r="A7472" t="s">
        <v>8524</v>
      </c>
      <c r="B7472" t="s">
        <v>8525</v>
      </c>
      <c r="C7472" t="s">
        <v>111</v>
      </c>
      <c r="D7472">
        <v>1</v>
      </c>
      <c r="E7472">
        <v>0</v>
      </c>
      <c r="F7472">
        <v>2</v>
      </c>
      <c r="H7472" t="s">
        <v>116</v>
      </c>
      <c r="I7472">
        <f t="shared" si="351"/>
        <v>0</v>
      </c>
      <c r="J7472">
        <f t="shared" si="352"/>
        <v>0</v>
      </c>
      <c r="L7472" t="str">
        <f t="shared" si="350"/>
        <v>4154GUMDALE</v>
      </c>
      <c r="M7472" t="s">
        <v>8463</v>
      </c>
      <c r="N7472" t="s">
        <v>732</v>
      </c>
    </row>
    <row r="7473" spans="1:14">
      <c r="A7473" t="s">
        <v>8524</v>
      </c>
      <c r="B7473" t="s">
        <v>8526</v>
      </c>
      <c r="C7473" t="s">
        <v>111</v>
      </c>
      <c r="D7473">
        <v>1</v>
      </c>
      <c r="E7473">
        <v>0</v>
      </c>
      <c r="F7473">
        <v>2</v>
      </c>
      <c r="H7473" t="s">
        <v>116</v>
      </c>
      <c r="I7473">
        <f t="shared" si="351"/>
        <v>0</v>
      </c>
      <c r="J7473">
        <f t="shared" si="352"/>
        <v>0</v>
      </c>
      <c r="L7473" t="str">
        <f t="shared" si="350"/>
        <v>4154RANSOME</v>
      </c>
      <c r="M7473" t="s">
        <v>8463</v>
      </c>
      <c r="N7473" t="s">
        <v>732</v>
      </c>
    </row>
    <row r="7474" spans="1:14">
      <c r="A7474" t="s">
        <v>8524</v>
      </c>
      <c r="B7474" t="s">
        <v>8527</v>
      </c>
      <c r="C7474" t="s">
        <v>111</v>
      </c>
      <c r="D7474">
        <v>1</v>
      </c>
      <c r="E7474">
        <v>0</v>
      </c>
      <c r="F7474">
        <v>2</v>
      </c>
      <c r="H7474" t="s">
        <v>116</v>
      </c>
      <c r="I7474">
        <f t="shared" si="351"/>
        <v>0</v>
      </c>
      <c r="J7474">
        <f t="shared" si="352"/>
        <v>0</v>
      </c>
      <c r="L7474" t="str">
        <f t="shared" si="350"/>
        <v>4154WAKERLEY</v>
      </c>
      <c r="M7474" t="s">
        <v>8463</v>
      </c>
      <c r="N7474" t="s">
        <v>732</v>
      </c>
    </row>
    <row r="7475" spans="1:14">
      <c r="A7475" t="s">
        <v>8528</v>
      </c>
      <c r="B7475" t="s">
        <v>1079</v>
      </c>
      <c r="C7475" t="s">
        <v>111</v>
      </c>
      <c r="D7475">
        <v>1</v>
      </c>
      <c r="E7475">
        <v>0</v>
      </c>
      <c r="F7475">
        <v>2</v>
      </c>
      <c r="H7475" t="s">
        <v>116</v>
      </c>
      <c r="I7475">
        <f t="shared" si="351"/>
        <v>0</v>
      </c>
      <c r="J7475">
        <f t="shared" si="352"/>
        <v>0</v>
      </c>
      <c r="L7475" t="str">
        <f t="shared" si="350"/>
        <v>4153BELMONT</v>
      </c>
      <c r="M7475" t="s">
        <v>8463</v>
      </c>
      <c r="N7475" t="s">
        <v>732</v>
      </c>
    </row>
    <row r="7476" spans="1:14">
      <c r="A7476" t="s">
        <v>8529</v>
      </c>
      <c r="B7476" t="s">
        <v>8530</v>
      </c>
      <c r="C7476" t="s">
        <v>111</v>
      </c>
      <c r="D7476">
        <v>1</v>
      </c>
      <c r="E7476">
        <v>0</v>
      </c>
      <c r="F7476">
        <v>2</v>
      </c>
      <c r="H7476" t="s">
        <v>116</v>
      </c>
      <c r="I7476">
        <f t="shared" si="351"/>
        <v>0</v>
      </c>
      <c r="J7476">
        <f t="shared" si="352"/>
        <v>0</v>
      </c>
      <c r="L7476" t="str">
        <f t="shared" si="350"/>
        <v>4152CAMP HILL</v>
      </c>
      <c r="M7476" t="s">
        <v>8498</v>
      </c>
      <c r="N7476" t="s">
        <v>732</v>
      </c>
    </row>
    <row r="7477" spans="1:14">
      <c r="A7477" t="s">
        <v>8529</v>
      </c>
      <c r="B7477" t="s">
        <v>8531</v>
      </c>
      <c r="C7477" t="s">
        <v>111</v>
      </c>
      <c r="D7477">
        <v>1</v>
      </c>
      <c r="E7477">
        <v>0</v>
      </c>
      <c r="F7477">
        <v>2</v>
      </c>
      <c r="H7477" t="s">
        <v>116</v>
      </c>
      <c r="I7477">
        <f t="shared" si="351"/>
        <v>0</v>
      </c>
      <c r="J7477">
        <f t="shared" si="352"/>
        <v>0</v>
      </c>
      <c r="L7477" t="str">
        <f t="shared" si="350"/>
        <v>4152CARINA</v>
      </c>
      <c r="M7477" t="s">
        <v>8498</v>
      </c>
      <c r="N7477" t="s">
        <v>732</v>
      </c>
    </row>
    <row r="7478" spans="1:14">
      <c r="A7478" t="s">
        <v>8529</v>
      </c>
      <c r="B7478" t="s">
        <v>8532</v>
      </c>
      <c r="C7478" t="s">
        <v>111</v>
      </c>
      <c r="D7478">
        <v>1</v>
      </c>
      <c r="E7478">
        <v>0</v>
      </c>
      <c r="F7478">
        <v>2</v>
      </c>
      <c r="H7478" t="s">
        <v>116</v>
      </c>
      <c r="I7478">
        <f t="shared" si="351"/>
        <v>0</v>
      </c>
      <c r="J7478">
        <f t="shared" si="352"/>
        <v>0</v>
      </c>
      <c r="L7478" t="str">
        <f t="shared" si="350"/>
        <v>4152CARINA HEIGHTS</v>
      </c>
      <c r="M7478" t="s">
        <v>8498</v>
      </c>
      <c r="N7478" t="s">
        <v>732</v>
      </c>
    </row>
    <row r="7479" spans="1:14">
      <c r="A7479" t="s">
        <v>8529</v>
      </c>
      <c r="B7479" t="s">
        <v>8533</v>
      </c>
      <c r="C7479" t="s">
        <v>111</v>
      </c>
      <c r="D7479">
        <v>1</v>
      </c>
      <c r="E7479">
        <v>0</v>
      </c>
      <c r="F7479">
        <v>2</v>
      </c>
      <c r="H7479" t="s">
        <v>116</v>
      </c>
      <c r="I7479">
        <f t="shared" si="351"/>
        <v>0</v>
      </c>
      <c r="J7479">
        <f t="shared" si="352"/>
        <v>0</v>
      </c>
      <c r="L7479" t="str">
        <f t="shared" si="350"/>
        <v>4152CARINDALE</v>
      </c>
      <c r="M7479" t="s">
        <v>8498</v>
      </c>
      <c r="N7479" t="s">
        <v>732</v>
      </c>
    </row>
    <row r="7480" spans="1:14">
      <c r="A7480" t="s">
        <v>8534</v>
      </c>
      <c r="B7480" t="s">
        <v>8535</v>
      </c>
      <c r="C7480" t="s">
        <v>111</v>
      </c>
      <c r="D7480">
        <v>1</v>
      </c>
      <c r="E7480">
        <v>0</v>
      </c>
      <c r="F7480">
        <v>2</v>
      </c>
      <c r="H7480" t="s">
        <v>116</v>
      </c>
      <c r="I7480">
        <f t="shared" si="351"/>
        <v>0</v>
      </c>
      <c r="J7480">
        <f t="shared" si="352"/>
        <v>0</v>
      </c>
      <c r="L7480" t="str">
        <f t="shared" si="350"/>
        <v>4151COORPAROO</v>
      </c>
      <c r="M7480" t="s">
        <v>8498</v>
      </c>
      <c r="N7480" t="s">
        <v>732</v>
      </c>
    </row>
    <row r="7481" spans="1:14">
      <c r="A7481" t="s">
        <v>8536</v>
      </c>
      <c r="B7481" t="s">
        <v>8537</v>
      </c>
      <c r="C7481" t="s">
        <v>111</v>
      </c>
      <c r="D7481">
        <v>1</v>
      </c>
      <c r="E7481">
        <v>0</v>
      </c>
      <c r="F7481">
        <v>2</v>
      </c>
      <c r="H7481" t="s">
        <v>116</v>
      </c>
      <c r="I7481">
        <f t="shared" si="351"/>
        <v>0</v>
      </c>
      <c r="J7481">
        <f t="shared" si="352"/>
        <v>0</v>
      </c>
      <c r="L7481" t="str">
        <f t="shared" si="350"/>
        <v>4133CHAMBERS FLAT</v>
      </c>
      <c r="M7481" t="s">
        <v>8305</v>
      </c>
    </row>
    <row r="7482" spans="1:14">
      <c r="A7482" t="s">
        <v>8536</v>
      </c>
      <c r="B7482" t="s">
        <v>8538</v>
      </c>
      <c r="C7482" t="s">
        <v>111</v>
      </c>
      <c r="D7482">
        <v>1</v>
      </c>
      <c r="E7482">
        <v>0</v>
      </c>
      <c r="F7482">
        <v>2</v>
      </c>
      <c r="H7482" t="s">
        <v>116</v>
      </c>
      <c r="I7482">
        <f t="shared" si="351"/>
        <v>0</v>
      </c>
      <c r="J7482">
        <f t="shared" si="352"/>
        <v>0</v>
      </c>
      <c r="L7482" t="str">
        <f t="shared" si="350"/>
        <v>4133LOGAN RESERVE</v>
      </c>
      <c r="M7482" t="s">
        <v>8305</v>
      </c>
    </row>
    <row r="7483" spans="1:14">
      <c r="A7483" t="s">
        <v>8536</v>
      </c>
      <c r="B7483" t="s">
        <v>2911</v>
      </c>
      <c r="C7483" t="s">
        <v>111</v>
      </c>
      <c r="D7483">
        <v>1</v>
      </c>
      <c r="E7483">
        <v>0</v>
      </c>
      <c r="F7483">
        <v>2</v>
      </c>
      <c r="H7483" t="s">
        <v>116</v>
      </c>
      <c r="I7483">
        <f t="shared" si="351"/>
        <v>0</v>
      </c>
      <c r="J7483">
        <f t="shared" si="352"/>
        <v>0</v>
      </c>
      <c r="L7483" t="str">
        <f t="shared" si="350"/>
        <v>4133WATERFORD</v>
      </c>
      <c r="M7483" t="s">
        <v>8305</v>
      </c>
    </row>
    <row r="7484" spans="1:14">
      <c r="A7484" t="s">
        <v>8536</v>
      </c>
      <c r="B7484" t="s">
        <v>8539</v>
      </c>
      <c r="C7484" t="s">
        <v>111</v>
      </c>
      <c r="D7484">
        <v>1</v>
      </c>
      <c r="E7484">
        <v>0</v>
      </c>
      <c r="F7484">
        <v>2</v>
      </c>
      <c r="H7484" t="s">
        <v>116</v>
      </c>
      <c r="I7484">
        <f t="shared" si="351"/>
        <v>0</v>
      </c>
      <c r="J7484">
        <f t="shared" si="352"/>
        <v>0</v>
      </c>
      <c r="L7484" t="str">
        <f t="shared" si="350"/>
        <v>4133WATERFORD WEST</v>
      </c>
      <c r="M7484" t="s">
        <v>8305</v>
      </c>
    </row>
    <row r="7485" spans="1:14">
      <c r="A7485" t="s">
        <v>8540</v>
      </c>
      <c r="B7485" t="s">
        <v>8541</v>
      </c>
      <c r="C7485" t="s">
        <v>111</v>
      </c>
      <c r="D7485">
        <v>1</v>
      </c>
      <c r="E7485">
        <v>0</v>
      </c>
      <c r="F7485">
        <v>2</v>
      </c>
      <c r="H7485" t="s">
        <v>116</v>
      </c>
      <c r="I7485">
        <f t="shared" si="351"/>
        <v>0</v>
      </c>
      <c r="J7485">
        <f t="shared" si="352"/>
        <v>0</v>
      </c>
      <c r="L7485" t="str">
        <f t="shared" si="350"/>
        <v>4132CRESTMEAD</v>
      </c>
      <c r="M7485" t="s">
        <v>8305</v>
      </c>
    </row>
    <row r="7486" spans="1:14">
      <c r="A7486" t="s">
        <v>8540</v>
      </c>
      <c r="B7486" t="s">
        <v>8542</v>
      </c>
      <c r="C7486" t="s">
        <v>111</v>
      </c>
      <c r="D7486">
        <v>1</v>
      </c>
      <c r="E7486">
        <v>0</v>
      </c>
      <c r="F7486">
        <v>2</v>
      </c>
      <c r="H7486" t="s">
        <v>116</v>
      </c>
      <c r="I7486">
        <f t="shared" si="351"/>
        <v>0</v>
      </c>
      <c r="J7486">
        <f t="shared" si="352"/>
        <v>0</v>
      </c>
      <c r="L7486" t="str">
        <f t="shared" si="350"/>
        <v>4132MARSDEN</v>
      </c>
      <c r="M7486" t="s">
        <v>8305</v>
      </c>
    </row>
    <row r="7487" spans="1:14">
      <c r="A7487" t="s">
        <v>8543</v>
      </c>
      <c r="B7487" t="s">
        <v>8544</v>
      </c>
      <c r="C7487" t="s">
        <v>111</v>
      </c>
      <c r="D7487">
        <v>1</v>
      </c>
      <c r="E7487">
        <v>0</v>
      </c>
      <c r="F7487">
        <v>2</v>
      </c>
      <c r="H7487" t="s">
        <v>116</v>
      </c>
      <c r="I7487">
        <f t="shared" si="351"/>
        <v>0</v>
      </c>
      <c r="J7487">
        <f t="shared" si="352"/>
        <v>0</v>
      </c>
      <c r="L7487" t="str">
        <f t="shared" si="350"/>
        <v>4131LOGANLEA</v>
      </c>
      <c r="M7487" t="s">
        <v>8305</v>
      </c>
    </row>
    <row r="7488" spans="1:14">
      <c r="A7488" t="s">
        <v>8543</v>
      </c>
      <c r="B7488" t="s">
        <v>8545</v>
      </c>
      <c r="C7488" t="s">
        <v>111</v>
      </c>
      <c r="D7488">
        <v>1</v>
      </c>
      <c r="E7488">
        <v>0</v>
      </c>
      <c r="F7488">
        <v>2</v>
      </c>
      <c r="H7488" t="s">
        <v>116</v>
      </c>
      <c r="I7488">
        <f t="shared" si="351"/>
        <v>0</v>
      </c>
      <c r="J7488">
        <f t="shared" si="352"/>
        <v>0</v>
      </c>
      <c r="L7488" t="str">
        <f t="shared" si="350"/>
        <v>4131MEADOWBROOK</v>
      </c>
      <c r="M7488" t="s">
        <v>8305</v>
      </c>
    </row>
    <row r="7489" spans="1:14">
      <c r="A7489" t="s">
        <v>8546</v>
      </c>
      <c r="B7489" t="s">
        <v>8547</v>
      </c>
      <c r="C7489" t="s">
        <v>111</v>
      </c>
      <c r="D7489">
        <v>1</v>
      </c>
      <c r="E7489">
        <v>0</v>
      </c>
      <c r="F7489">
        <v>2</v>
      </c>
      <c r="H7489" t="s">
        <v>116</v>
      </c>
      <c r="I7489">
        <f t="shared" si="351"/>
        <v>0</v>
      </c>
      <c r="J7489">
        <f t="shared" si="352"/>
        <v>0</v>
      </c>
      <c r="L7489" t="str">
        <f t="shared" si="350"/>
        <v>4130CARBROOK</v>
      </c>
      <c r="M7489" t="s">
        <v>8305</v>
      </c>
    </row>
    <row r="7490" spans="1:14">
      <c r="A7490" t="s">
        <v>8546</v>
      </c>
      <c r="B7490" t="s">
        <v>8548</v>
      </c>
      <c r="C7490" t="s">
        <v>111</v>
      </c>
      <c r="D7490">
        <v>1</v>
      </c>
      <c r="E7490">
        <v>0</v>
      </c>
      <c r="F7490">
        <v>2</v>
      </c>
      <c r="H7490" t="s">
        <v>116</v>
      </c>
      <c r="I7490">
        <f t="shared" si="351"/>
        <v>0</v>
      </c>
      <c r="J7490">
        <f t="shared" si="352"/>
        <v>0</v>
      </c>
      <c r="L7490" t="str">
        <f t="shared" ref="L7490:L7553" si="353">CONCATENATE(A7490,B7490)</f>
        <v>4130CORNUBIA</v>
      </c>
      <c r="M7490" t="s">
        <v>8305</v>
      </c>
    </row>
    <row r="7491" spans="1:14">
      <c r="A7491" t="s">
        <v>8549</v>
      </c>
      <c r="B7491" t="s">
        <v>8550</v>
      </c>
      <c r="C7491" t="s">
        <v>111</v>
      </c>
      <c r="D7491">
        <v>1</v>
      </c>
      <c r="E7491">
        <v>0</v>
      </c>
      <c r="F7491">
        <v>2</v>
      </c>
      <c r="H7491" t="s">
        <v>116</v>
      </c>
      <c r="I7491">
        <f t="shared" si="351"/>
        <v>0</v>
      </c>
      <c r="J7491">
        <f t="shared" si="352"/>
        <v>0</v>
      </c>
      <c r="L7491" t="str">
        <f t="shared" si="353"/>
        <v>4129LOGANHOLME</v>
      </c>
      <c r="M7491" t="s">
        <v>8305</v>
      </c>
    </row>
    <row r="7492" spans="1:14">
      <c r="A7492" t="s">
        <v>8551</v>
      </c>
      <c r="B7492" t="s">
        <v>8552</v>
      </c>
      <c r="C7492" t="s">
        <v>111</v>
      </c>
      <c r="D7492">
        <v>1</v>
      </c>
      <c r="E7492">
        <v>0</v>
      </c>
      <c r="F7492">
        <v>2</v>
      </c>
      <c r="H7492" t="s">
        <v>116</v>
      </c>
      <c r="I7492">
        <f t="shared" si="351"/>
        <v>0</v>
      </c>
      <c r="J7492">
        <f t="shared" si="352"/>
        <v>0</v>
      </c>
      <c r="L7492" t="str">
        <f t="shared" si="353"/>
        <v>4128SHAILER PARK</v>
      </c>
      <c r="M7492" t="s">
        <v>8305</v>
      </c>
    </row>
    <row r="7493" spans="1:14">
      <c r="A7493" t="s">
        <v>8551</v>
      </c>
      <c r="B7493" t="s">
        <v>8553</v>
      </c>
      <c r="C7493" t="s">
        <v>111</v>
      </c>
      <c r="D7493">
        <v>1</v>
      </c>
      <c r="E7493">
        <v>0</v>
      </c>
      <c r="F7493">
        <v>2</v>
      </c>
      <c r="H7493" t="s">
        <v>116</v>
      </c>
      <c r="I7493">
        <f t="shared" si="351"/>
        <v>0</v>
      </c>
      <c r="J7493">
        <f t="shared" si="352"/>
        <v>0</v>
      </c>
      <c r="L7493" t="str">
        <f t="shared" si="353"/>
        <v>4128TANAH MERAH</v>
      </c>
      <c r="M7493" t="s">
        <v>8305</v>
      </c>
    </row>
    <row r="7494" spans="1:14">
      <c r="A7494" t="s">
        <v>8554</v>
      </c>
      <c r="B7494" t="s">
        <v>8555</v>
      </c>
      <c r="C7494" t="s">
        <v>111</v>
      </c>
      <c r="D7494">
        <v>1</v>
      </c>
      <c r="E7494">
        <v>0</v>
      </c>
      <c r="F7494">
        <v>2</v>
      </c>
      <c r="H7494" t="s">
        <v>116</v>
      </c>
      <c r="I7494">
        <f t="shared" si="351"/>
        <v>0</v>
      </c>
      <c r="J7494">
        <f t="shared" si="352"/>
        <v>0</v>
      </c>
      <c r="L7494" t="str">
        <f t="shared" si="353"/>
        <v>4127DAISY HILL</v>
      </c>
      <c r="M7494" t="s">
        <v>8498</v>
      </c>
      <c r="N7494" t="s">
        <v>732</v>
      </c>
    </row>
    <row r="7495" spans="1:14">
      <c r="A7495" t="s">
        <v>8554</v>
      </c>
      <c r="B7495" t="s">
        <v>8556</v>
      </c>
      <c r="C7495" t="s">
        <v>111</v>
      </c>
      <c r="D7495">
        <v>1</v>
      </c>
      <c r="E7495">
        <v>0</v>
      </c>
      <c r="F7495">
        <v>2</v>
      </c>
      <c r="H7495" t="s">
        <v>116</v>
      </c>
      <c r="I7495">
        <f t="shared" si="351"/>
        <v>0</v>
      </c>
      <c r="J7495">
        <f t="shared" si="352"/>
        <v>0</v>
      </c>
      <c r="L7495" t="str">
        <f t="shared" si="353"/>
        <v>4127PRIESTDALE</v>
      </c>
      <c r="M7495" t="s">
        <v>8498</v>
      </c>
      <c r="N7495" t="s">
        <v>732</v>
      </c>
    </row>
    <row r="7496" spans="1:14">
      <c r="A7496" t="s">
        <v>8554</v>
      </c>
      <c r="B7496" t="s">
        <v>8557</v>
      </c>
      <c r="C7496" t="s">
        <v>111</v>
      </c>
      <c r="D7496">
        <v>1</v>
      </c>
      <c r="E7496">
        <v>0</v>
      </c>
      <c r="F7496">
        <v>2</v>
      </c>
      <c r="H7496" t="s">
        <v>116</v>
      </c>
      <c r="I7496">
        <f t="shared" si="351"/>
        <v>0</v>
      </c>
      <c r="J7496">
        <f t="shared" si="352"/>
        <v>0</v>
      </c>
      <c r="L7496" t="str">
        <f t="shared" si="353"/>
        <v>4127SLACKS CREEK</v>
      </c>
      <c r="M7496" t="s">
        <v>8498</v>
      </c>
      <c r="N7496" t="s">
        <v>732</v>
      </c>
    </row>
    <row r="7497" spans="1:14">
      <c r="A7497" t="s">
        <v>8554</v>
      </c>
      <c r="B7497" t="s">
        <v>8558</v>
      </c>
      <c r="C7497" t="s">
        <v>111</v>
      </c>
      <c r="D7497">
        <v>1</v>
      </c>
      <c r="E7497">
        <v>0</v>
      </c>
      <c r="F7497">
        <v>2</v>
      </c>
      <c r="H7497" t="s">
        <v>116</v>
      </c>
      <c r="I7497">
        <f t="shared" ref="I7497:I7560" si="354">IF(ISERROR(VLOOKUP(A7497,SelPostCode,1,FALSE)),0,1)</f>
        <v>0</v>
      </c>
      <c r="J7497">
        <f t="shared" ref="J7497:J7560" si="355">IF(I7497=0,0,IF(ISERROR(VLOOKUP(B7497,SelSuburb,1,FALSE)),0,1))</f>
        <v>0</v>
      </c>
      <c r="L7497" t="str">
        <f t="shared" si="353"/>
        <v>4127SPRINGWOOD</v>
      </c>
      <c r="M7497" t="s">
        <v>8498</v>
      </c>
      <c r="N7497" t="s">
        <v>732</v>
      </c>
    </row>
    <row r="7498" spans="1:14">
      <c r="A7498" t="s">
        <v>8559</v>
      </c>
      <c r="B7498" t="s">
        <v>8560</v>
      </c>
      <c r="C7498" t="s">
        <v>111</v>
      </c>
      <c r="D7498">
        <v>1</v>
      </c>
      <c r="E7498">
        <v>0</v>
      </c>
      <c r="F7498">
        <v>2</v>
      </c>
      <c r="H7498" t="s">
        <v>116</v>
      </c>
      <c r="I7498">
        <f t="shared" si="354"/>
        <v>0</v>
      </c>
      <c r="J7498">
        <f t="shared" si="355"/>
        <v>0</v>
      </c>
      <c r="L7498" t="str">
        <f t="shared" si="353"/>
        <v>4125MUNRUBEN</v>
      </c>
      <c r="M7498" t="s">
        <v>8305</v>
      </c>
    </row>
    <row r="7499" spans="1:14">
      <c r="A7499" t="s">
        <v>8559</v>
      </c>
      <c r="B7499" t="s">
        <v>8561</v>
      </c>
      <c r="C7499" t="s">
        <v>111</v>
      </c>
      <c r="D7499">
        <v>1</v>
      </c>
      <c r="E7499">
        <v>0</v>
      </c>
      <c r="F7499">
        <v>2</v>
      </c>
      <c r="H7499" t="s">
        <v>116</v>
      </c>
      <c r="I7499">
        <f t="shared" si="354"/>
        <v>0</v>
      </c>
      <c r="J7499">
        <f t="shared" si="355"/>
        <v>0</v>
      </c>
      <c r="L7499" t="str">
        <f t="shared" si="353"/>
        <v>4125PARK RIDGE</v>
      </c>
      <c r="M7499" t="s">
        <v>8305</v>
      </c>
    </row>
    <row r="7500" spans="1:14">
      <c r="A7500" t="s">
        <v>8559</v>
      </c>
      <c r="B7500" t="s">
        <v>8562</v>
      </c>
      <c r="C7500" t="s">
        <v>111</v>
      </c>
      <c r="D7500">
        <v>1</v>
      </c>
      <c r="E7500">
        <v>0</v>
      </c>
      <c r="F7500">
        <v>2</v>
      </c>
      <c r="H7500" t="s">
        <v>116</v>
      </c>
      <c r="I7500">
        <f t="shared" si="354"/>
        <v>0</v>
      </c>
      <c r="J7500">
        <f t="shared" si="355"/>
        <v>0</v>
      </c>
      <c r="L7500" t="str">
        <f t="shared" si="353"/>
        <v>4125PARK RIDGE SOUTH</v>
      </c>
      <c r="M7500" t="s">
        <v>8305</v>
      </c>
    </row>
    <row r="7501" spans="1:14">
      <c r="A7501" t="s">
        <v>8563</v>
      </c>
      <c r="B7501" t="s">
        <v>8564</v>
      </c>
      <c r="C7501" t="s">
        <v>111</v>
      </c>
      <c r="D7501">
        <v>1</v>
      </c>
      <c r="E7501">
        <v>0</v>
      </c>
      <c r="F7501">
        <v>2</v>
      </c>
      <c r="H7501" t="s">
        <v>116</v>
      </c>
      <c r="I7501">
        <f t="shared" si="354"/>
        <v>0</v>
      </c>
      <c r="J7501">
        <f t="shared" si="355"/>
        <v>0</v>
      </c>
      <c r="L7501" t="str">
        <f t="shared" si="353"/>
        <v>4124BORONIA HEIGHTS</v>
      </c>
      <c r="M7501" t="s">
        <v>7991</v>
      </c>
      <c r="N7501" t="s">
        <v>732</v>
      </c>
    </row>
    <row r="7502" spans="1:14">
      <c r="A7502" t="s">
        <v>8563</v>
      </c>
      <c r="B7502" t="s">
        <v>8565</v>
      </c>
      <c r="C7502" t="s">
        <v>111</v>
      </c>
      <c r="D7502">
        <v>1</v>
      </c>
      <c r="E7502">
        <v>0</v>
      </c>
      <c r="F7502">
        <v>2</v>
      </c>
      <c r="H7502" t="s">
        <v>116</v>
      </c>
      <c r="I7502">
        <f t="shared" si="354"/>
        <v>0</v>
      </c>
      <c r="J7502">
        <f t="shared" si="355"/>
        <v>0</v>
      </c>
      <c r="L7502" t="str">
        <f t="shared" si="353"/>
        <v>4124GREENBANK</v>
      </c>
      <c r="M7502" t="s">
        <v>7991</v>
      </c>
      <c r="N7502" t="s">
        <v>732</v>
      </c>
    </row>
    <row r="7503" spans="1:14">
      <c r="A7503" t="s">
        <v>8563</v>
      </c>
      <c r="B7503" t="s">
        <v>8566</v>
      </c>
      <c r="C7503" t="s">
        <v>111</v>
      </c>
      <c r="D7503">
        <v>1</v>
      </c>
      <c r="E7503">
        <v>0</v>
      </c>
      <c r="F7503">
        <v>2</v>
      </c>
      <c r="H7503" t="s">
        <v>116</v>
      </c>
      <c r="I7503">
        <f t="shared" si="354"/>
        <v>0</v>
      </c>
      <c r="J7503">
        <f t="shared" si="355"/>
        <v>0</v>
      </c>
      <c r="L7503" t="str">
        <f t="shared" si="353"/>
        <v>4124LYONS</v>
      </c>
      <c r="M7503" t="s">
        <v>7991</v>
      </c>
      <c r="N7503" t="s">
        <v>732</v>
      </c>
    </row>
    <row r="7504" spans="1:14">
      <c r="A7504" t="s">
        <v>8563</v>
      </c>
      <c r="B7504" t="s">
        <v>8567</v>
      </c>
      <c r="C7504" t="s">
        <v>111</v>
      </c>
      <c r="D7504">
        <v>1</v>
      </c>
      <c r="E7504">
        <v>0</v>
      </c>
      <c r="F7504">
        <v>2</v>
      </c>
      <c r="H7504" t="s">
        <v>116</v>
      </c>
      <c r="I7504">
        <f t="shared" si="354"/>
        <v>0</v>
      </c>
      <c r="J7504">
        <f t="shared" si="355"/>
        <v>0</v>
      </c>
      <c r="L7504" t="str">
        <f t="shared" si="353"/>
        <v>4124NEW BEITH</v>
      </c>
      <c r="M7504" t="s">
        <v>7991</v>
      </c>
      <c r="N7504" t="s">
        <v>732</v>
      </c>
    </row>
    <row r="7505" spans="1:14">
      <c r="A7505" t="s">
        <v>8563</v>
      </c>
      <c r="B7505" t="s">
        <v>8568</v>
      </c>
      <c r="C7505" t="s">
        <v>111</v>
      </c>
      <c r="D7505">
        <v>1</v>
      </c>
      <c r="E7505">
        <v>0</v>
      </c>
      <c r="F7505">
        <v>2</v>
      </c>
      <c r="H7505" t="s">
        <v>116</v>
      </c>
      <c r="I7505">
        <f t="shared" si="354"/>
        <v>0</v>
      </c>
      <c r="J7505">
        <f t="shared" si="355"/>
        <v>0</v>
      </c>
      <c r="L7505" t="str">
        <f t="shared" si="353"/>
        <v>4124SPRING MOUNTAIN</v>
      </c>
      <c r="M7505" t="s">
        <v>7991</v>
      </c>
      <c r="N7505" t="s">
        <v>732</v>
      </c>
    </row>
    <row r="7506" spans="1:14">
      <c r="A7506" t="s">
        <v>8569</v>
      </c>
      <c r="B7506" t="s">
        <v>8570</v>
      </c>
      <c r="C7506" t="s">
        <v>111</v>
      </c>
      <c r="D7506">
        <v>1</v>
      </c>
      <c r="E7506">
        <v>0</v>
      </c>
      <c r="F7506">
        <v>2</v>
      </c>
      <c r="H7506" t="s">
        <v>116</v>
      </c>
      <c r="I7506">
        <f t="shared" si="354"/>
        <v>0</v>
      </c>
      <c r="J7506">
        <f t="shared" si="355"/>
        <v>0</v>
      </c>
      <c r="L7506" t="str">
        <f t="shared" si="353"/>
        <v>4123ROCHEDALE</v>
      </c>
      <c r="M7506" t="s">
        <v>8498</v>
      </c>
      <c r="N7506" t="s">
        <v>732</v>
      </c>
    </row>
    <row r="7507" spans="1:14">
      <c r="A7507" t="s">
        <v>8569</v>
      </c>
      <c r="B7507" t="s">
        <v>8571</v>
      </c>
      <c r="C7507" t="s">
        <v>111</v>
      </c>
      <c r="D7507">
        <v>1</v>
      </c>
      <c r="E7507">
        <v>0</v>
      </c>
      <c r="F7507">
        <v>2</v>
      </c>
      <c r="H7507" t="s">
        <v>116</v>
      </c>
      <c r="I7507">
        <f t="shared" si="354"/>
        <v>0</v>
      </c>
      <c r="J7507">
        <f t="shared" si="355"/>
        <v>0</v>
      </c>
      <c r="L7507" t="str">
        <f t="shared" si="353"/>
        <v>4123ROCHEDALE SOUTH</v>
      </c>
      <c r="M7507" t="s">
        <v>8498</v>
      </c>
      <c r="N7507" t="s">
        <v>732</v>
      </c>
    </row>
    <row r="7508" spans="1:14">
      <c r="A7508" t="s">
        <v>8572</v>
      </c>
      <c r="B7508" t="s">
        <v>8573</v>
      </c>
      <c r="C7508" t="s">
        <v>111</v>
      </c>
      <c r="D7508">
        <v>1</v>
      </c>
      <c r="E7508">
        <v>0</v>
      </c>
      <c r="F7508">
        <v>2</v>
      </c>
      <c r="H7508" t="s">
        <v>116</v>
      </c>
      <c r="I7508">
        <f t="shared" si="354"/>
        <v>0</v>
      </c>
      <c r="J7508">
        <f t="shared" si="355"/>
        <v>0</v>
      </c>
      <c r="L7508" t="str">
        <f t="shared" si="353"/>
        <v>4122MANSFIELD</v>
      </c>
      <c r="M7508" t="s">
        <v>8498</v>
      </c>
      <c r="N7508" t="s">
        <v>732</v>
      </c>
    </row>
    <row r="7509" spans="1:14">
      <c r="A7509" t="s">
        <v>8572</v>
      </c>
      <c r="B7509" t="s">
        <v>8574</v>
      </c>
      <c r="C7509" t="s">
        <v>111</v>
      </c>
      <c r="D7509">
        <v>1</v>
      </c>
      <c r="E7509">
        <v>0</v>
      </c>
      <c r="F7509">
        <v>2</v>
      </c>
      <c r="H7509" t="s">
        <v>116</v>
      </c>
      <c r="I7509">
        <f t="shared" si="354"/>
        <v>0</v>
      </c>
      <c r="J7509">
        <f t="shared" si="355"/>
        <v>0</v>
      </c>
      <c r="L7509" t="str">
        <f t="shared" si="353"/>
        <v>4122MOUNT GRAVATT</v>
      </c>
      <c r="M7509" t="s">
        <v>8498</v>
      </c>
      <c r="N7509" t="s">
        <v>732</v>
      </c>
    </row>
    <row r="7510" spans="1:14">
      <c r="A7510" t="s">
        <v>8572</v>
      </c>
      <c r="B7510" t="s">
        <v>8575</v>
      </c>
      <c r="C7510" t="s">
        <v>111</v>
      </c>
      <c r="D7510">
        <v>1</v>
      </c>
      <c r="E7510">
        <v>0</v>
      </c>
      <c r="F7510">
        <v>2</v>
      </c>
      <c r="H7510" t="s">
        <v>116</v>
      </c>
      <c r="I7510">
        <f t="shared" si="354"/>
        <v>0</v>
      </c>
      <c r="J7510">
        <f t="shared" si="355"/>
        <v>0</v>
      </c>
      <c r="L7510" t="str">
        <f t="shared" si="353"/>
        <v>4122MOUNT GRAVATT EAST</v>
      </c>
      <c r="M7510" t="s">
        <v>8498</v>
      </c>
      <c r="N7510" t="s">
        <v>732</v>
      </c>
    </row>
    <row r="7511" spans="1:14">
      <c r="A7511" t="s">
        <v>8572</v>
      </c>
      <c r="B7511" t="s">
        <v>8576</v>
      </c>
      <c r="C7511" t="s">
        <v>111</v>
      </c>
      <c r="D7511">
        <v>1</v>
      </c>
      <c r="E7511">
        <v>0</v>
      </c>
      <c r="F7511">
        <v>2</v>
      </c>
      <c r="H7511" t="s">
        <v>116</v>
      </c>
      <c r="I7511">
        <f t="shared" si="354"/>
        <v>0</v>
      </c>
      <c r="J7511">
        <f t="shared" si="355"/>
        <v>0</v>
      </c>
      <c r="L7511" t="str">
        <f t="shared" si="353"/>
        <v>4122UPPER MOUNT GRAVATT</v>
      </c>
      <c r="M7511" t="s">
        <v>8498</v>
      </c>
      <c r="N7511" t="s">
        <v>732</v>
      </c>
    </row>
    <row r="7512" spans="1:14">
      <c r="A7512" t="s">
        <v>8572</v>
      </c>
      <c r="B7512" t="s">
        <v>8577</v>
      </c>
      <c r="C7512" t="s">
        <v>111</v>
      </c>
      <c r="D7512">
        <v>1</v>
      </c>
      <c r="E7512">
        <v>0</v>
      </c>
      <c r="F7512">
        <v>2</v>
      </c>
      <c r="H7512" t="s">
        <v>116</v>
      </c>
      <c r="I7512">
        <f t="shared" si="354"/>
        <v>0</v>
      </c>
      <c r="J7512">
        <f t="shared" si="355"/>
        <v>0</v>
      </c>
      <c r="L7512" t="str">
        <f t="shared" si="353"/>
        <v>4122WISHART</v>
      </c>
      <c r="M7512" t="s">
        <v>8498</v>
      </c>
      <c r="N7512" t="s">
        <v>732</v>
      </c>
    </row>
    <row r="7513" spans="1:14">
      <c r="A7513" t="s">
        <v>8578</v>
      </c>
      <c r="B7513" t="s">
        <v>8579</v>
      </c>
      <c r="C7513" t="s">
        <v>111</v>
      </c>
      <c r="D7513">
        <v>1</v>
      </c>
      <c r="E7513">
        <v>0</v>
      </c>
      <c r="F7513">
        <v>2</v>
      </c>
      <c r="H7513" t="s">
        <v>116</v>
      </c>
      <c r="I7513">
        <f t="shared" si="354"/>
        <v>0</v>
      </c>
      <c r="J7513">
        <f t="shared" si="355"/>
        <v>0</v>
      </c>
      <c r="L7513" t="str">
        <f t="shared" si="353"/>
        <v>4121HOLLAND PARK</v>
      </c>
      <c r="M7513" t="s">
        <v>8498</v>
      </c>
      <c r="N7513" t="s">
        <v>732</v>
      </c>
    </row>
    <row r="7514" spans="1:14">
      <c r="A7514" t="s">
        <v>8578</v>
      </c>
      <c r="B7514" t="s">
        <v>8580</v>
      </c>
      <c r="C7514" t="s">
        <v>111</v>
      </c>
      <c r="D7514">
        <v>1</v>
      </c>
      <c r="E7514">
        <v>0</v>
      </c>
      <c r="F7514">
        <v>2</v>
      </c>
      <c r="H7514" t="s">
        <v>116</v>
      </c>
      <c r="I7514">
        <f t="shared" si="354"/>
        <v>0</v>
      </c>
      <c r="J7514">
        <f t="shared" si="355"/>
        <v>0</v>
      </c>
      <c r="L7514" t="str">
        <f t="shared" si="353"/>
        <v>4121HOLLAND PARK EAST</v>
      </c>
      <c r="M7514" t="s">
        <v>8498</v>
      </c>
      <c r="N7514" t="s">
        <v>732</v>
      </c>
    </row>
    <row r="7515" spans="1:14">
      <c r="A7515" t="s">
        <v>8578</v>
      </c>
      <c r="B7515" t="s">
        <v>8581</v>
      </c>
      <c r="C7515" t="s">
        <v>111</v>
      </c>
      <c r="D7515">
        <v>1</v>
      </c>
      <c r="E7515">
        <v>0</v>
      </c>
      <c r="F7515">
        <v>2</v>
      </c>
      <c r="H7515" t="s">
        <v>116</v>
      </c>
      <c r="I7515">
        <f t="shared" si="354"/>
        <v>0</v>
      </c>
      <c r="J7515">
        <f t="shared" si="355"/>
        <v>0</v>
      </c>
      <c r="L7515" t="str">
        <f t="shared" si="353"/>
        <v>4121HOLLAND PARK WEST</v>
      </c>
      <c r="M7515" t="s">
        <v>8498</v>
      </c>
      <c r="N7515" t="s">
        <v>732</v>
      </c>
    </row>
    <row r="7516" spans="1:14">
      <c r="A7516" t="s">
        <v>8578</v>
      </c>
      <c r="B7516" t="s">
        <v>8582</v>
      </c>
      <c r="C7516" t="s">
        <v>111</v>
      </c>
      <c r="D7516">
        <v>1</v>
      </c>
      <c r="E7516">
        <v>0</v>
      </c>
      <c r="F7516">
        <v>2</v>
      </c>
      <c r="H7516" t="s">
        <v>116</v>
      </c>
      <c r="I7516">
        <f t="shared" si="354"/>
        <v>0</v>
      </c>
      <c r="J7516">
        <f t="shared" si="355"/>
        <v>0</v>
      </c>
      <c r="L7516" t="str">
        <f t="shared" si="353"/>
        <v>4121TARRAGINDI</v>
      </c>
      <c r="M7516" t="s">
        <v>8498</v>
      </c>
      <c r="N7516" t="s">
        <v>732</v>
      </c>
    </row>
    <row r="7517" spans="1:14">
      <c r="A7517" t="s">
        <v>8578</v>
      </c>
      <c r="B7517" t="s">
        <v>8583</v>
      </c>
      <c r="C7517" t="s">
        <v>111</v>
      </c>
      <c r="D7517">
        <v>1</v>
      </c>
      <c r="E7517">
        <v>0</v>
      </c>
      <c r="F7517">
        <v>2</v>
      </c>
      <c r="H7517" t="s">
        <v>116</v>
      </c>
      <c r="I7517">
        <f t="shared" si="354"/>
        <v>0</v>
      </c>
      <c r="J7517">
        <f t="shared" si="355"/>
        <v>0</v>
      </c>
      <c r="L7517" t="str">
        <f t="shared" si="353"/>
        <v>4121WELLERS HILL</v>
      </c>
      <c r="M7517" t="s">
        <v>8498</v>
      </c>
      <c r="N7517" t="s">
        <v>732</v>
      </c>
    </row>
    <row r="7518" spans="1:14">
      <c r="A7518" t="s">
        <v>8584</v>
      </c>
      <c r="B7518" t="s">
        <v>8585</v>
      </c>
      <c r="C7518" t="s">
        <v>111</v>
      </c>
      <c r="D7518">
        <v>1</v>
      </c>
      <c r="E7518">
        <v>0</v>
      </c>
      <c r="F7518">
        <v>2</v>
      </c>
      <c r="H7518" t="s">
        <v>116</v>
      </c>
      <c r="I7518">
        <f t="shared" si="354"/>
        <v>0</v>
      </c>
      <c r="J7518">
        <f t="shared" si="355"/>
        <v>0</v>
      </c>
      <c r="L7518" t="str">
        <f t="shared" si="353"/>
        <v>4120GREENSLOPES</v>
      </c>
      <c r="M7518" t="s">
        <v>8498</v>
      </c>
      <c r="N7518" t="s">
        <v>732</v>
      </c>
    </row>
    <row r="7519" spans="1:14">
      <c r="A7519" t="s">
        <v>8584</v>
      </c>
      <c r="B7519" t="s">
        <v>8586</v>
      </c>
      <c r="C7519" t="s">
        <v>111</v>
      </c>
      <c r="D7519">
        <v>1</v>
      </c>
      <c r="E7519">
        <v>0</v>
      </c>
      <c r="F7519">
        <v>2</v>
      </c>
      <c r="H7519" t="s">
        <v>116</v>
      </c>
      <c r="I7519">
        <f t="shared" si="354"/>
        <v>0</v>
      </c>
      <c r="J7519">
        <f t="shared" si="355"/>
        <v>0</v>
      </c>
      <c r="L7519" t="str">
        <f t="shared" si="353"/>
        <v>4120STONES CORNER</v>
      </c>
      <c r="M7519" t="s">
        <v>8498</v>
      </c>
      <c r="N7519" t="s">
        <v>732</v>
      </c>
    </row>
    <row r="7520" spans="1:14">
      <c r="A7520" t="s">
        <v>8587</v>
      </c>
      <c r="B7520" t="s">
        <v>464</v>
      </c>
      <c r="C7520" t="s">
        <v>111</v>
      </c>
      <c r="D7520">
        <v>1</v>
      </c>
      <c r="E7520">
        <v>0</v>
      </c>
      <c r="F7520">
        <v>2</v>
      </c>
      <c r="H7520" t="s">
        <v>116</v>
      </c>
      <c r="I7520">
        <f t="shared" si="354"/>
        <v>0</v>
      </c>
      <c r="J7520">
        <f t="shared" si="355"/>
        <v>0</v>
      </c>
      <c r="L7520" t="str">
        <f t="shared" si="353"/>
        <v>4119UNDERWOOD</v>
      </c>
      <c r="M7520" t="s">
        <v>8305</v>
      </c>
    </row>
    <row r="7521" spans="1:14">
      <c r="A7521" t="s">
        <v>8588</v>
      </c>
      <c r="B7521" t="s">
        <v>8589</v>
      </c>
      <c r="C7521" t="s">
        <v>111</v>
      </c>
      <c r="D7521">
        <v>1</v>
      </c>
      <c r="E7521">
        <v>0</v>
      </c>
      <c r="F7521">
        <v>2</v>
      </c>
      <c r="H7521" t="s">
        <v>116</v>
      </c>
      <c r="I7521">
        <f t="shared" si="354"/>
        <v>0</v>
      </c>
      <c r="J7521">
        <f t="shared" si="355"/>
        <v>0</v>
      </c>
      <c r="L7521" t="str">
        <f t="shared" si="353"/>
        <v>4118BROWNS PLAINS</v>
      </c>
      <c r="M7521" t="s">
        <v>8305</v>
      </c>
    </row>
    <row r="7522" spans="1:14">
      <c r="A7522" t="s">
        <v>8588</v>
      </c>
      <c r="B7522" t="s">
        <v>8590</v>
      </c>
      <c r="C7522" t="s">
        <v>111</v>
      </c>
      <c r="D7522">
        <v>1</v>
      </c>
      <c r="E7522">
        <v>0</v>
      </c>
      <c r="F7522">
        <v>2</v>
      </c>
      <c r="H7522" t="s">
        <v>116</v>
      </c>
      <c r="I7522">
        <f t="shared" si="354"/>
        <v>0</v>
      </c>
      <c r="J7522">
        <f t="shared" si="355"/>
        <v>0</v>
      </c>
      <c r="L7522" t="str">
        <f t="shared" si="353"/>
        <v>4118FORESTDALE</v>
      </c>
      <c r="M7522" t="s">
        <v>8305</v>
      </c>
    </row>
    <row r="7523" spans="1:14">
      <c r="A7523" t="s">
        <v>8588</v>
      </c>
      <c r="B7523" t="s">
        <v>8591</v>
      </c>
      <c r="C7523" t="s">
        <v>111</v>
      </c>
      <c r="D7523">
        <v>1</v>
      </c>
      <c r="E7523">
        <v>0</v>
      </c>
      <c r="F7523">
        <v>2</v>
      </c>
      <c r="H7523" t="s">
        <v>116</v>
      </c>
      <c r="I7523">
        <f t="shared" si="354"/>
        <v>0</v>
      </c>
      <c r="J7523">
        <f t="shared" si="355"/>
        <v>0</v>
      </c>
      <c r="L7523" t="str">
        <f t="shared" si="353"/>
        <v>4118HERITAGE PARK</v>
      </c>
      <c r="M7523" t="s">
        <v>8305</v>
      </c>
    </row>
    <row r="7524" spans="1:14">
      <c r="A7524" t="s">
        <v>8588</v>
      </c>
      <c r="B7524" t="s">
        <v>261</v>
      </c>
      <c r="C7524" t="s">
        <v>111</v>
      </c>
      <c r="D7524">
        <v>1</v>
      </c>
      <c r="E7524">
        <v>0</v>
      </c>
      <c r="F7524">
        <v>2</v>
      </c>
      <c r="H7524" t="s">
        <v>116</v>
      </c>
      <c r="I7524">
        <f t="shared" si="354"/>
        <v>0</v>
      </c>
      <c r="J7524">
        <f t="shared" si="355"/>
        <v>0</v>
      </c>
      <c r="L7524" t="str">
        <f t="shared" si="353"/>
        <v>4118HILLCREST</v>
      </c>
      <c r="M7524" t="s">
        <v>8305</v>
      </c>
    </row>
    <row r="7525" spans="1:14">
      <c r="A7525" t="s">
        <v>8588</v>
      </c>
      <c r="B7525" t="s">
        <v>8592</v>
      </c>
      <c r="C7525" t="s">
        <v>111</v>
      </c>
      <c r="D7525">
        <v>1</v>
      </c>
      <c r="E7525">
        <v>0</v>
      </c>
      <c r="F7525">
        <v>2</v>
      </c>
      <c r="H7525" t="s">
        <v>116</v>
      </c>
      <c r="I7525">
        <f t="shared" si="354"/>
        <v>0</v>
      </c>
      <c r="J7525">
        <f t="shared" si="355"/>
        <v>0</v>
      </c>
      <c r="L7525" t="str">
        <f t="shared" si="353"/>
        <v>4118REGENTS PARK</v>
      </c>
      <c r="M7525" t="s">
        <v>8305</v>
      </c>
    </row>
    <row r="7526" spans="1:14">
      <c r="A7526" t="s">
        <v>8593</v>
      </c>
      <c r="B7526" t="s">
        <v>8594</v>
      </c>
      <c r="C7526" t="s">
        <v>111</v>
      </c>
      <c r="D7526">
        <v>1</v>
      </c>
      <c r="E7526">
        <v>0</v>
      </c>
      <c r="F7526">
        <v>2</v>
      </c>
      <c r="H7526" t="s">
        <v>116</v>
      </c>
      <c r="I7526">
        <f t="shared" si="354"/>
        <v>0</v>
      </c>
      <c r="J7526">
        <f t="shared" si="355"/>
        <v>0</v>
      </c>
      <c r="L7526" t="str">
        <f t="shared" si="353"/>
        <v>4117BERRINBA</v>
      </c>
      <c r="M7526" t="s">
        <v>8498</v>
      </c>
      <c r="N7526" t="s">
        <v>732</v>
      </c>
    </row>
    <row r="7527" spans="1:14">
      <c r="A7527" t="s">
        <v>8593</v>
      </c>
      <c r="B7527" t="s">
        <v>8595</v>
      </c>
      <c r="C7527" t="s">
        <v>111</v>
      </c>
      <c r="D7527">
        <v>1</v>
      </c>
      <c r="E7527">
        <v>0</v>
      </c>
      <c r="F7527">
        <v>2</v>
      </c>
      <c r="H7527" t="s">
        <v>116</v>
      </c>
      <c r="I7527">
        <f t="shared" si="354"/>
        <v>0</v>
      </c>
      <c r="J7527">
        <f t="shared" si="355"/>
        <v>0</v>
      </c>
      <c r="L7527" t="str">
        <f t="shared" si="353"/>
        <v>4117KARAWATHA</v>
      </c>
      <c r="M7527" t="s">
        <v>8498</v>
      </c>
      <c r="N7527" t="s">
        <v>732</v>
      </c>
    </row>
    <row r="7528" spans="1:14">
      <c r="A7528" t="s">
        <v>8596</v>
      </c>
      <c r="B7528" t="s">
        <v>8597</v>
      </c>
      <c r="C7528" t="s">
        <v>111</v>
      </c>
      <c r="D7528">
        <v>1</v>
      </c>
      <c r="E7528">
        <v>0</v>
      </c>
      <c r="F7528">
        <v>2</v>
      </c>
      <c r="H7528" t="s">
        <v>116</v>
      </c>
      <c r="I7528">
        <f t="shared" si="354"/>
        <v>0</v>
      </c>
      <c r="J7528">
        <f t="shared" si="355"/>
        <v>0</v>
      </c>
      <c r="L7528" t="str">
        <f t="shared" si="353"/>
        <v>4116CALAMVALE</v>
      </c>
      <c r="M7528" t="s">
        <v>8498</v>
      </c>
      <c r="N7528" t="s">
        <v>732</v>
      </c>
    </row>
    <row r="7529" spans="1:14">
      <c r="A7529" t="s">
        <v>8596</v>
      </c>
      <c r="B7529" t="s">
        <v>8598</v>
      </c>
      <c r="C7529" t="s">
        <v>111</v>
      </c>
      <c r="D7529">
        <v>1</v>
      </c>
      <c r="E7529">
        <v>0</v>
      </c>
      <c r="F7529">
        <v>2</v>
      </c>
      <c r="H7529" t="s">
        <v>116</v>
      </c>
      <c r="I7529">
        <f t="shared" si="354"/>
        <v>0</v>
      </c>
      <c r="J7529">
        <f t="shared" si="355"/>
        <v>0</v>
      </c>
      <c r="L7529" t="str">
        <f t="shared" si="353"/>
        <v>4116DREWVALE</v>
      </c>
      <c r="M7529" t="s">
        <v>8498</v>
      </c>
      <c r="N7529" t="s">
        <v>732</v>
      </c>
    </row>
    <row r="7530" spans="1:14">
      <c r="A7530" t="s">
        <v>8596</v>
      </c>
      <c r="B7530" t="s">
        <v>8599</v>
      </c>
      <c r="C7530" t="s">
        <v>111</v>
      </c>
      <c r="D7530">
        <v>1</v>
      </c>
      <c r="E7530">
        <v>0</v>
      </c>
      <c r="F7530">
        <v>2</v>
      </c>
      <c r="H7530" t="s">
        <v>116</v>
      </c>
      <c r="I7530">
        <f t="shared" si="354"/>
        <v>0</v>
      </c>
      <c r="J7530">
        <f t="shared" si="355"/>
        <v>0</v>
      </c>
      <c r="L7530" t="str">
        <f t="shared" si="353"/>
        <v>4116STRETTON</v>
      </c>
      <c r="M7530" t="s">
        <v>8498</v>
      </c>
      <c r="N7530" t="s">
        <v>732</v>
      </c>
    </row>
    <row r="7531" spans="1:14">
      <c r="A7531" t="s">
        <v>8600</v>
      </c>
      <c r="B7531" t="s">
        <v>8601</v>
      </c>
      <c r="C7531" t="s">
        <v>111</v>
      </c>
      <c r="D7531">
        <v>1</v>
      </c>
      <c r="E7531">
        <v>0</v>
      </c>
      <c r="F7531">
        <v>2</v>
      </c>
      <c r="H7531" t="s">
        <v>116</v>
      </c>
      <c r="I7531">
        <f t="shared" si="354"/>
        <v>0</v>
      </c>
      <c r="J7531">
        <f t="shared" si="355"/>
        <v>0</v>
      </c>
      <c r="L7531" t="str">
        <f t="shared" si="353"/>
        <v>4115ALGESTER</v>
      </c>
      <c r="M7531" t="s">
        <v>8498</v>
      </c>
      <c r="N7531" t="s">
        <v>732</v>
      </c>
    </row>
    <row r="7532" spans="1:14">
      <c r="A7532" t="s">
        <v>8600</v>
      </c>
      <c r="B7532" t="s">
        <v>8602</v>
      </c>
      <c r="C7532" t="s">
        <v>111</v>
      </c>
      <c r="D7532">
        <v>1</v>
      </c>
      <c r="E7532">
        <v>0</v>
      </c>
      <c r="F7532">
        <v>2</v>
      </c>
      <c r="H7532" t="s">
        <v>116</v>
      </c>
      <c r="I7532">
        <f t="shared" si="354"/>
        <v>0</v>
      </c>
      <c r="J7532">
        <f t="shared" si="355"/>
        <v>0</v>
      </c>
      <c r="L7532" t="str">
        <f t="shared" si="353"/>
        <v>4115PARKINSON</v>
      </c>
      <c r="M7532" t="s">
        <v>8498</v>
      </c>
      <c r="N7532" t="s">
        <v>732</v>
      </c>
    </row>
    <row r="7533" spans="1:14">
      <c r="A7533" t="s">
        <v>8603</v>
      </c>
      <c r="B7533" t="s">
        <v>932</v>
      </c>
      <c r="C7533" t="s">
        <v>111</v>
      </c>
      <c r="D7533">
        <v>1</v>
      </c>
      <c r="E7533">
        <v>0</v>
      </c>
      <c r="F7533">
        <v>2</v>
      </c>
      <c r="H7533" t="s">
        <v>116</v>
      </c>
      <c r="I7533">
        <f t="shared" si="354"/>
        <v>0</v>
      </c>
      <c r="J7533">
        <f t="shared" si="355"/>
        <v>0</v>
      </c>
      <c r="L7533" t="str">
        <f t="shared" si="353"/>
        <v>4114KINGSTON</v>
      </c>
      <c r="M7533" t="s">
        <v>8305</v>
      </c>
    </row>
    <row r="7534" spans="1:14">
      <c r="A7534" t="s">
        <v>8603</v>
      </c>
      <c r="B7534" t="s">
        <v>8604</v>
      </c>
      <c r="C7534" t="s">
        <v>111</v>
      </c>
      <c r="D7534">
        <v>1</v>
      </c>
      <c r="E7534">
        <v>0</v>
      </c>
      <c r="F7534">
        <v>2</v>
      </c>
      <c r="H7534" t="s">
        <v>116</v>
      </c>
      <c r="I7534">
        <f t="shared" si="354"/>
        <v>0</v>
      </c>
      <c r="J7534">
        <f t="shared" si="355"/>
        <v>0</v>
      </c>
      <c r="L7534" t="str">
        <f t="shared" si="353"/>
        <v>4114LOGAN CENTRAL</v>
      </c>
      <c r="M7534" t="s">
        <v>8305</v>
      </c>
    </row>
    <row r="7535" spans="1:14">
      <c r="A7535" t="s">
        <v>8603</v>
      </c>
      <c r="B7535" t="s">
        <v>3157</v>
      </c>
      <c r="C7535" t="s">
        <v>111</v>
      </c>
      <c r="D7535">
        <v>1</v>
      </c>
      <c r="E7535">
        <v>0</v>
      </c>
      <c r="F7535">
        <v>2</v>
      </c>
      <c r="H7535" t="s">
        <v>116</v>
      </c>
      <c r="I7535">
        <f t="shared" si="354"/>
        <v>0</v>
      </c>
      <c r="J7535">
        <f t="shared" si="355"/>
        <v>0</v>
      </c>
      <c r="L7535" t="str">
        <f t="shared" si="353"/>
        <v>4114WOODRIDGE</v>
      </c>
      <c r="M7535" t="s">
        <v>8305</v>
      </c>
    </row>
    <row r="7536" spans="1:14">
      <c r="A7536" t="s">
        <v>8605</v>
      </c>
      <c r="B7536" t="s">
        <v>8606</v>
      </c>
      <c r="C7536" t="s">
        <v>111</v>
      </c>
      <c r="D7536">
        <v>1</v>
      </c>
      <c r="E7536">
        <v>0</v>
      </c>
      <c r="F7536">
        <v>2</v>
      </c>
      <c r="H7536" t="s">
        <v>116</v>
      </c>
      <c r="I7536">
        <f t="shared" si="354"/>
        <v>0</v>
      </c>
      <c r="J7536">
        <f t="shared" si="355"/>
        <v>0</v>
      </c>
      <c r="L7536" t="str">
        <f t="shared" si="353"/>
        <v>4113EIGHT MILE PLAINS</v>
      </c>
      <c r="M7536" t="s">
        <v>8498</v>
      </c>
      <c r="N7536" t="s">
        <v>732</v>
      </c>
    </row>
    <row r="7537" spans="1:14">
      <c r="A7537" t="s">
        <v>8605</v>
      </c>
      <c r="B7537" t="s">
        <v>8607</v>
      </c>
      <c r="C7537" t="s">
        <v>111</v>
      </c>
      <c r="D7537">
        <v>1</v>
      </c>
      <c r="E7537">
        <v>0</v>
      </c>
      <c r="F7537">
        <v>2</v>
      </c>
      <c r="H7537" t="s">
        <v>116</v>
      </c>
      <c r="I7537">
        <f t="shared" si="354"/>
        <v>0</v>
      </c>
      <c r="J7537">
        <f t="shared" si="355"/>
        <v>0</v>
      </c>
      <c r="L7537" t="str">
        <f t="shared" si="353"/>
        <v>4113RUNCORN</v>
      </c>
      <c r="M7537" t="s">
        <v>8498</v>
      </c>
      <c r="N7537" t="s">
        <v>732</v>
      </c>
    </row>
    <row r="7538" spans="1:14">
      <c r="A7538" t="s">
        <v>8608</v>
      </c>
      <c r="B7538" t="s">
        <v>8609</v>
      </c>
      <c r="C7538" t="s">
        <v>111</v>
      </c>
      <c r="D7538">
        <v>1</v>
      </c>
      <c r="E7538">
        <v>0</v>
      </c>
      <c r="F7538">
        <v>2</v>
      </c>
      <c r="H7538" t="s">
        <v>116</v>
      </c>
      <c r="I7538">
        <f t="shared" si="354"/>
        <v>0</v>
      </c>
      <c r="J7538">
        <f t="shared" si="355"/>
        <v>0</v>
      </c>
      <c r="L7538" t="str">
        <f t="shared" si="353"/>
        <v>4112KURABY</v>
      </c>
      <c r="M7538" t="s">
        <v>8498</v>
      </c>
      <c r="N7538" t="s">
        <v>732</v>
      </c>
    </row>
    <row r="7539" spans="1:14">
      <c r="A7539" t="s">
        <v>8610</v>
      </c>
      <c r="B7539" t="s">
        <v>8611</v>
      </c>
      <c r="C7539" t="s">
        <v>111</v>
      </c>
      <c r="D7539">
        <v>1</v>
      </c>
      <c r="E7539">
        <v>0</v>
      </c>
      <c r="F7539">
        <v>2</v>
      </c>
      <c r="H7539" t="s">
        <v>116</v>
      </c>
      <c r="I7539">
        <f t="shared" si="354"/>
        <v>0</v>
      </c>
      <c r="J7539">
        <f t="shared" si="355"/>
        <v>0</v>
      </c>
      <c r="L7539" t="str">
        <f t="shared" si="353"/>
        <v>4111NATHAN</v>
      </c>
      <c r="M7539" t="s">
        <v>8498</v>
      </c>
      <c r="N7539" t="s">
        <v>732</v>
      </c>
    </row>
    <row r="7540" spans="1:14">
      <c r="A7540" t="s">
        <v>8612</v>
      </c>
      <c r="B7540" t="s">
        <v>8613</v>
      </c>
      <c r="C7540" t="s">
        <v>111</v>
      </c>
      <c r="D7540">
        <v>1</v>
      </c>
      <c r="E7540">
        <v>0</v>
      </c>
      <c r="F7540">
        <v>2</v>
      </c>
      <c r="H7540" t="s">
        <v>116</v>
      </c>
      <c r="I7540">
        <f t="shared" si="354"/>
        <v>0</v>
      </c>
      <c r="J7540">
        <f t="shared" si="355"/>
        <v>0</v>
      </c>
      <c r="L7540" t="str">
        <f t="shared" si="353"/>
        <v>4110ACACIA RIDGE</v>
      </c>
      <c r="M7540" t="s">
        <v>8498</v>
      </c>
      <c r="N7540" t="s">
        <v>732</v>
      </c>
    </row>
    <row r="7541" spans="1:14">
      <c r="A7541" t="s">
        <v>8612</v>
      </c>
      <c r="B7541" t="s">
        <v>8614</v>
      </c>
      <c r="C7541" t="s">
        <v>111</v>
      </c>
      <c r="D7541">
        <v>1</v>
      </c>
      <c r="E7541">
        <v>0</v>
      </c>
      <c r="F7541">
        <v>2</v>
      </c>
      <c r="H7541" t="s">
        <v>116</v>
      </c>
      <c r="I7541">
        <f t="shared" si="354"/>
        <v>0</v>
      </c>
      <c r="J7541">
        <f t="shared" si="355"/>
        <v>0</v>
      </c>
      <c r="L7541" t="str">
        <f t="shared" si="353"/>
        <v>4110HEATHWOOD</v>
      </c>
      <c r="M7541" t="s">
        <v>8498</v>
      </c>
      <c r="N7541" t="s">
        <v>732</v>
      </c>
    </row>
    <row r="7542" spans="1:14">
      <c r="A7542" t="s">
        <v>8612</v>
      </c>
      <c r="B7542" t="s">
        <v>8615</v>
      </c>
      <c r="C7542" t="s">
        <v>111</v>
      </c>
      <c r="D7542">
        <v>1</v>
      </c>
      <c r="E7542">
        <v>0</v>
      </c>
      <c r="F7542">
        <v>2</v>
      </c>
      <c r="H7542" t="s">
        <v>116</v>
      </c>
      <c r="I7542">
        <f t="shared" si="354"/>
        <v>0</v>
      </c>
      <c r="J7542">
        <f t="shared" si="355"/>
        <v>0</v>
      </c>
      <c r="L7542" t="str">
        <f t="shared" si="353"/>
        <v>4110LARAPINTA</v>
      </c>
      <c r="M7542" t="s">
        <v>8498</v>
      </c>
      <c r="N7542" t="s">
        <v>732</v>
      </c>
    </row>
    <row r="7543" spans="1:14">
      <c r="A7543" t="s">
        <v>8612</v>
      </c>
      <c r="B7543" t="s">
        <v>8616</v>
      </c>
      <c r="C7543" t="s">
        <v>111</v>
      </c>
      <c r="D7543">
        <v>1</v>
      </c>
      <c r="E7543">
        <v>0</v>
      </c>
      <c r="F7543">
        <v>2</v>
      </c>
      <c r="H7543" t="s">
        <v>116</v>
      </c>
      <c r="I7543">
        <f t="shared" si="354"/>
        <v>0</v>
      </c>
      <c r="J7543">
        <f t="shared" si="355"/>
        <v>0</v>
      </c>
      <c r="L7543" t="str">
        <f t="shared" si="353"/>
        <v>4110PALLARA</v>
      </c>
      <c r="M7543" t="s">
        <v>8498</v>
      </c>
      <c r="N7543" t="s">
        <v>732</v>
      </c>
    </row>
    <row r="7544" spans="1:14">
      <c r="A7544" t="s">
        <v>8612</v>
      </c>
      <c r="B7544" t="s">
        <v>8617</v>
      </c>
      <c r="C7544" t="s">
        <v>111</v>
      </c>
      <c r="D7544">
        <v>1</v>
      </c>
      <c r="E7544">
        <v>0</v>
      </c>
      <c r="F7544">
        <v>2</v>
      </c>
      <c r="H7544" t="s">
        <v>116</v>
      </c>
      <c r="I7544">
        <f t="shared" si="354"/>
        <v>0</v>
      </c>
      <c r="J7544">
        <f t="shared" si="355"/>
        <v>0</v>
      </c>
      <c r="L7544" t="str">
        <f t="shared" si="353"/>
        <v>4110WILLAWONG</v>
      </c>
      <c r="M7544" t="s">
        <v>8498</v>
      </c>
      <c r="N7544" t="s">
        <v>732</v>
      </c>
    </row>
    <row r="7545" spans="1:14">
      <c r="A7545" t="s">
        <v>8618</v>
      </c>
      <c r="B7545" t="s">
        <v>8619</v>
      </c>
      <c r="C7545" t="s">
        <v>111</v>
      </c>
      <c r="D7545">
        <v>1</v>
      </c>
      <c r="E7545">
        <v>0</v>
      </c>
      <c r="F7545">
        <v>2</v>
      </c>
      <c r="H7545" t="s">
        <v>116</v>
      </c>
      <c r="I7545">
        <f t="shared" si="354"/>
        <v>0</v>
      </c>
      <c r="J7545">
        <f t="shared" si="355"/>
        <v>0</v>
      </c>
      <c r="L7545" t="str">
        <f t="shared" si="353"/>
        <v>4109MACGREGOR</v>
      </c>
      <c r="M7545" t="s">
        <v>8498</v>
      </c>
      <c r="N7545" t="s">
        <v>732</v>
      </c>
    </row>
    <row r="7546" spans="1:14">
      <c r="A7546" t="s">
        <v>8618</v>
      </c>
      <c r="B7546" t="s">
        <v>8620</v>
      </c>
      <c r="C7546" t="s">
        <v>111</v>
      </c>
      <c r="D7546">
        <v>1</v>
      </c>
      <c r="E7546">
        <v>0</v>
      </c>
      <c r="F7546">
        <v>2</v>
      </c>
      <c r="H7546" t="s">
        <v>116</v>
      </c>
      <c r="I7546">
        <f t="shared" si="354"/>
        <v>0</v>
      </c>
      <c r="J7546">
        <f t="shared" si="355"/>
        <v>0</v>
      </c>
      <c r="L7546" t="str">
        <f t="shared" si="353"/>
        <v>4109ROBERTSON</v>
      </c>
      <c r="M7546" t="s">
        <v>8498</v>
      </c>
      <c r="N7546" t="s">
        <v>732</v>
      </c>
    </row>
    <row r="7547" spans="1:14">
      <c r="A7547" t="s">
        <v>8618</v>
      </c>
      <c r="B7547" t="s">
        <v>8621</v>
      </c>
      <c r="C7547" t="s">
        <v>111</v>
      </c>
      <c r="D7547">
        <v>1</v>
      </c>
      <c r="E7547">
        <v>0</v>
      </c>
      <c r="F7547">
        <v>2</v>
      </c>
      <c r="H7547" t="s">
        <v>116</v>
      </c>
      <c r="I7547">
        <f t="shared" si="354"/>
        <v>0</v>
      </c>
      <c r="J7547">
        <f t="shared" si="355"/>
        <v>0</v>
      </c>
      <c r="L7547" t="str">
        <f t="shared" si="353"/>
        <v>4109SUNNYBANK</v>
      </c>
      <c r="M7547" t="s">
        <v>8498</v>
      </c>
      <c r="N7547" t="s">
        <v>732</v>
      </c>
    </row>
    <row r="7548" spans="1:14">
      <c r="A7548" t="s">
        <v>8618</v>
      </c>
      <c r="B7548" t="s">
        <v>8622</v>
      </c>
      <c r="C7548" t="s">
        <v>111</v>
      </c>
      <c r="D7548">
        <v>1</v>
      </c>
      <c r="E7548">
        <v>0</v>
      </c>
      <c r="F7548">
        <v>2</v>
      </c>
      <c r="H7548" t="s">
        <v>116</v>
      </c>
      <c r="I7548">
        <f t="shared" si="354"/>
        <v>0</v>
      </c>
      <c r="J7548">
        <f t="shared" si="355"/>
        <v>0</v>
      </c>
      <c r="L7548" t="str">
        <f t="shared" si="353"/>
        <v>4109SUNNYBANK HILLS</v>
      </c>
      <c r="M7548" t="s">
        <v>8498</v>
      </c>
      <c r="N7548" t="s">
        <v>732</v>
      </c>
    </row>
    <row r="7549" spans="1:14">
      <c r="A7549" t="s">
        <v>8618</v>
      </c>
      <c r="B7549" t="s">
        <v>8623</v>
      </c>
      <c r="C7549" t="s">
        <v>111</v>
      </c>
      <c r="D7549">
        <v>1</v>
      </c>
      <c r="E7549">
        <v>0</v>
      </c>
      <c r="F7549">
        <v>2</v>
      </c>
      <c r="H7549" t="s">
        <v>116</v>
      </c>
      <c r="I7549">
        <f t="shared" si="354"/>
        <v>0</v>
      </c>
      <c r="J7549">
        <f t="shared" si="355"/>
        <v>0</v>
      </c>
      <c r="L7549" t="str">
        <f t="shared" si="353"/>
        <v>4109SUNNYBANK SOUTH</v>
      </c>
      <c r="M7549" t="s">
        <v>8498</v>
      </c>
      <c r="N7549" t="s">
        <v>732</v>
      </c>
    </row>
    <row r="7550" spans="1:14">
      <c r="A7550" t="s">
        <v>8624</v>
      </c>
      <c r="B7550" t="s">
        <v>8625</v>
      </c>
      <c r="C7550" t="s">
        <v>111</v>
      </c>
      <c r="D7550">
        <v>1</v>
      </c>
      <c r="E7550">
        <v>0</v>
      </c>
      <c r="F7550">
        <v>2</v>
      </c>
      <c r="H7550" t="s">
        <v>116</v>
      </c>
      <c r="I7550">
        <f t="shared" si="354"/>
        <v>0</v>
      </c>
      <c r="J7550">
        <f t="shared" si="355"/>
        <v>0</v>
      </c>
      <c r="L7550" t="str">
        <f t="shared" si="353"/>
        <v>4108ARCHERFIELD</v>
      </c>
      <c r="M7550" t="s">
        <v>8498</v>
      </c>
      <c r="N7550" t="s">
        <v>732</v>
      </c>
    </row>
    <row r="7551" spans="1:14">
      <c r="A7551" t="s">
        <v>8624</v>
      </c>
      <c r="B7551" t="s">
        <v>8626</v>
      </c>
      <c r="C7551" t="s">
        <v>111</v>
      </c>
      <c r="D7551">
        <v>1</v>
      </c>
      <c r="E7551">
        <v>0</v>
      </c>
      <c r="F7551">
        <v>2</v>
      </c>
      <c r="H7551" t="s">
        <v>116</v>
      </c>
      <c r="I7551">
        <f t="shared" si="354"/>
        <v>0</v>
      </c>
      <c r="J7551">
        <f t="shared" si="355"/>
        <v>0</v>
      </c>
      <c r="L7551" t="str">
        <f t="shared" si="353"/>
        <v>4108COOPERS PLAINS</v>
      </c>
      <c r="M7551" t="s">
        <v>8498</v>
      </c>
      <c r="N7551" t="s">
        <v>732</v>
      </c>
    </row>
    <row r="7552" spans="1:14">
      <c r="A7552" t="s">
        <v>8627</v>
      </c>
      <c r="B7552" t="s">
        <v>4902</v>
      </c>
      <c r="C7552" t="s">
        <v>111</v>
      </c>
      <c r="D7552">
        <v>1</v>
      </c>
      <c r="E7552">
        <v>0</v>
      </c>
      <c r="F7552">
        <v>2</v>
      </c>
      <c r="H7552" t="s">
        <v>116</v>
      </c>
      <c r="I7552">
        <f t="shared" si="354"/>
        <v>0</v>
      </c>
      <c r="J7552">
        <f t="shared" si="355"/>
        <v>0</v>
      </c>
      <c r="L7552" t="str">
        <f t="shared" si="353"/>
        <v>4107SALISBURY</v>
      </c>
      <c r="M7552" t="s">
        <v>8498</v>
      </c>
      <c r="N7552" t="s">
        <v>732</v>
      </c>
    </row>
    <row r="7553" spans="1:14">
      <c r="A7553" t="s">
        <v>8627</v>
      </c>
      <c r="B7553" t="s">
        <v>4895</v>
      </c>
      <c r="C7553" t="s">
        <v>111</v>
      </c>
      <c r="D7553">
        <v>1</v>
      </c>
      <c r="E7553">
        <v>0</v>
      </c>
      <c r="F7553">
        <v>2</v>
      </c>
      <c r="H7553" t="s">
        <v>116</v>
      </c>
      <c r="I7553">
        <f t="shared" si="354"/>
        <v>0</v>
      </c>
      <c r="J7553">
        <f t="shared" si="355"/>
        <v>0</v>
      </c>
      <c r="L7553" t="str">
        <f t="shared" si="353"/>
        <v>4107SALISBURY EAST</v>
      </c>
      <c r="M7553" t="s">
        <v>8498</v>
      </c>
      <c r="N7553" t="s">
        <v>732</v>
      </c>
    </row>
    <row r="7554" spans="1:14">
      <c r="A7554" t="s">
        <v>8628</v>
      </c>
      <c r="B7554" t="s">
        <v>8629</v>
      </c>
      <c r="C7554" t="s">
        <v>111</v>
      </c>
      <c r="D7554">
        <v>1</v>
      </c>
      <c r="E7554">
        <v>0</v>
      </c>
      <c r="F7554">
        <v>2</v>
      </c>
      <c r="H7554" t="s">
        <v>116</v>
      </c>
      <c r="I7554">
        <f t="shared" si="354"/>
        <v>0</v>
      </c>
      <c r="J7554">
        <f t="shared" si="355"/>
        <v>0</v>
      </c>
      <c r="L7554" t="str">
        <f t="shared" ref="L7554:L7617" si="356">CONCATENATE(A7554,B7554)</f>
        <v>4106BRISBANE MARKET</v>
      </c>
      <c r="M7554" t="s">
        <v>8498</v>
      </c>
      <c r="N7554" t="s">
        <v>732</v>
      </c>
    </row>
    <row r="7555" spans="1:14">
      <c r="A7555" t="s">
        <v>8628</v>
      </c>
      <c r="B7555" t="s">
        <v>1228</v>
      </c>
      <c r="C7555" t="s">
        <v>111</v>
      </c>
      <c r="D7555">
        <v>1</v>
      </c>
      <c r="E7555">
        <v>0</v>
      </c>
      <c r="F7555">
        <v>2</v>
      </c>
      <c r="H7555" t="s">
        <v>116</v>
      </c>
      <c r="I7555">
        <f t="shared" si="354"/>
        <v>0</v>
      </c>
      <c r="J7555">
        <f t="shared" si="355"/>
        <v>0</v>
      </c>
      <c r="L7555" t="str">
        <f t="shared" si="356"/>
        <v>4106ROCKLEA</v>
      </c>
      <c r="M7555" t="s">
        <v>8498</v>
      </c>
      <c r="N7555" t="s">
        <v>732</v>
      </c>
    </row>
    <row r="7556" spans="1:14">
      <c r="A7556" t="s">
        <v>8630</v>
      </c>
      <c r="B7556" t="s">
        <v>8631</v>
      </c>
      <c r="C7556" t="s">
        <v>111</v>
      </c>
      <c r="D7556">
        <v>1</v>
      </c>
      <c r="E7556">
        <v>0</v>
      </c>
      <c r="F7556">
        <v>2</v>
      </c>
      <c r="H7556" t="s">
        <v>116</v>
      </c>
      <c r="I7556">
        <f t="shared" si="354"/>
        <v>0</v>
      </c>
      <c r="J7556">
        <f t="shared" si="355"/>
        <v>0</v>
      </c>
      <c r="L7556" t="str">
        <f t="shared" si="356"/>
        <v>4105MOOROOKA</v>
      </c>
      <c r="M7556" t="s">
        <v>8498</v>
      </c>
      <c r="N7556" t="s">
        <v>732</v>
      </c>
    </row>
    <row r="7557" spans="1:14">
      <c r="A7557" t="s">
        <v>8630</v>
      </c>
      <c r="B7557" t="s">
        <v>5195</v>
      </c>
      <c r="C7557" t="s">
        <v>111</v>
      </c>
      <c r="D7557">
        <v>1</v>
      </c>
      <c r="E7557">
        <v>0</v>
      </c>
      <c r="F7557">
        <v>2</v>
      </c>
      <c r="H7557" t="s">
        <v>116</v>
      </c>
      <c r="I7557">
        <f t="shared" si="354"/>
        <v>0</v>
      </c>
      <c r="J7557">
        <f t="shared" si="355"/>
        <v>0</v>
      </c>
      <c r="L7557" t="str">
        <f t="shared" si="356"/>
        <v>4105TENNYSON</v>
      </c>
      <c r="M7557" t="s">
        <v>8498</v>
      </c>
      <c r="N7557" t="s">
        <v>732</v>
      </c>
    </row>
    <row r="7558" spans="1:14">
      <c r="A7558" t="s">
        <v>8630</v>
      </c>
      <c r="B7558" t="s">
        <v>8632</v>
      </c>
      <c r="C7558" t="s">
        <v>111</v>
      </c>
      <c r="D7558">
        <v>1</v>
      </c>
      <c r="E7558">
        <v>0</v>
      </c>
      <c r="F7558">
        <v>2</v>
      </c>
      <c r="H7558" t="s">
        <v>116</v>
      </c>
      <c r="I7558">
        <f t="shared" si="354"/>
        <v>0</v>
      </c>
      <c r="J7558">
        <f t="shared" si="355"/>
        <v>0</v>
      </c>
      <c r="L7558" t="str">
        <f t="shared" si="356"/>
        <v>4105YEERONGPILLY</v>
      </c>
      <c r="M7558" t="s">
        <v>8498</v>
      </c>
      <c r="N7558" t="s">
        <v>732</v>
      </c>
    </row>
    <row r="7559" spans="1:14">
      <c r="A7559" t="s">
        <v>8633</v>
      </c>
      <c r="B7559" t="s">
        <v>8634</v>
      </c>
      <c r="C7559" t="s">
        <v>111</v>
      </c>
      <c r="D7559">
        <v>1</v>
      </c>
      <c r="E7559">
        <v>0</v>
      </c>
      <c r="F7559">
        <v>2</v>
      </c>
      <c r="H7559" t="s">
        <v>116</v>
      </c>
      <c r="I7559">
        <f t="shared" si="354"/>
        <v>0</v>
      </c>
      <c r="J7559">
        <f t="shared" si="355"/>
        <v>0</v>
      </c>
      <c r="L7559" t="str">
        <f t="shared" si="356"/>
        <v>4104YERONGA</v>
      </c>
      <c r="M7559" t="s">
        <v>8498</v>
      </c>
      <c r="N7559" t="s">
        <v>732</v>
      </c>
    </row>
    <row r="7560" spans="1:14">
      <c r="A7560" t="s">
        <v>8635</v>
      </c>
      <c r="B7560" t="s">
        <v>8636</v>
      </c>
      <c r="C7560" t="s">
        <v>111</v>
      </c>
      <c r="D7560">
        <v>1</v>
      </c>
      <c r="E7560">
        <v>0</v>
      </c>
      <c r="F7560">
        <v>2</v>
      </c>
      <c r="H7560" t="s">
        <v>116</v>
      </c>
      <c r="I7560">
        <f t="shared" si="354"/>
        <v>0</v>
      </c>
      <c r="J7560">
        <f t="shared" si="355"/>
        <v>0</v>
      </c>
      <c r="L7560" t="str">
        <f t="shared" si="356"/>
        <v>4103ANNERLEY</v>
      </c>
      <c r="M7560" t="s">
        <v>8498</v>
      </c>
      <c r="N7560" t="s">
        <v>732</v>
      </c>
    </row>
    <row r="7561" spans="1:14">
      <c r="A7561" t="s">
        <v>8635</v>
      </c>
      <c r="B7561" t="s">
        <v>8637</v>
      </c>
      <c r="C7561" t="s">
        <v>111</v>
      </c>
      <c r="D7561">
        <v>1</v>
      </c>
      <c r="E7561">
        <v>0</v>
      </c>
      <c r="F7561">
        <v>2</v>
      </c>
      <c r="H7561" t="s">
        <v>116</v>
      </c>
      <c r="I7561">
        <f t="shared" ref="I7561:I7624" si="357">IF(ISERROR(VLOOKUP(A7561,SelPostCode,1,FALSE)),0,1)</f>
        <v>0</v>
      </c>
      <c r="J7561">
        <f t="shared" ref="J7561:J7624" si="358">IF(I7561=0,0,IF(ISERROR(VLOOKUP(B7561,SelSuburb,1,FALSE)),0,1))</f>
        <v>0</v>
      </c>
      <c r="L7561" t="str">
        <f t="shared" si="356"/>
        <v>4103FAIRFIELD</v>
      </c>
      <c r="M7561" t="s">
        <v>8498</v>
      </c>
      <c r="N7561" t="s">
        <v>732</v>
      </c>
    </row>
    <row r="7562" spans="1:14">
      <c r="A7562" t="s">
        <v>8635</v>
      </c>
      <c r="B7562" t="s">
        <v>8638</v>
      </c>
      <c r="C7562" t="s">
        <v>111</v>
      </c>
      <c r="D7562">
        <v>1</v>
      </c>
      <c r="E7562">
        <v>0</v>
      </c>
      <c r="F7562">
        <v>2</v>
      </c>
      <c r="H7562" t="s">
        <v>116</v>
      </c>
      <c r="I7562">
        <f t="shared" si="357"/>
        <v>0</v>
      </c>
      <c r="J7562">
        <f t="shared" si="358"/>
        <v>0</v>
      </c>
      <c r="L7562" t="str">
        <f t="shared" si="356"/>
        <v>4103FAIRFIELD GARDENS</v>
      </c>
      <c r="M7562" t="s">
        <v>8498</v>
      </c>
      <c r="N7562" t="s">
        <v>732</v>
      </c>
    </row>
    <row r="7563" spans="1:14">
      <c r="A7563" t="s">
        <v>8639</v>
      </c>
      <c r="B7563" t="s">
        <v>8640</v>
      </c>
      <c r="C7563" t="s">
        <v>111</v>
      </c>
      <c r="D7563">
        <v>1</v>
      </c>
      <c r="E7563">
        <v>0</v>
      </c>
      <c r="F7563">
        <v>2</v>
      </c>
      <c r="H7563" t="s">
        <v>116</v>
      </c>
      <c r="I7563">
        <f t="shared" si="357"/>
        <v>0</v>
      </c>
      <c r="J7563">
        <f t="shared" si="358"/>
        <v>0</v>
      </c>
      <c r="L7563" t="str">
        <f t="shared" si="356"/>
        <v>4102BURANDA</v>
      </c>
      <c r="M7563" t="s">
        <v>8498</v>
      </c>
      <c r="N7563" t="s">
        <v>732</v>
      </c>
    </row>
    <row r="7564" spans="1:14">
      <c r="A7564" t="s">
        <v>8639</v>
      </c>
      <c r="B7564" t="s">
        <v>8641</v>
      </c>
      <c r="C7564" t="s">
        <v>111</v>
      </c>
      <c r="D7564">
        <v>1</v>
      </c>
      <c r="E7564">
        <v>0</v>
      </c>
      <c r="F7564">
        <v>2</v>
      </c>
      <c r="H7564" t="s">
        <v>116</v>
      </c>
      <c r="I7564">
        <f t="shared" si="357"/>
        <v>0</v>
      </c>
      <c r="J7564">
        <f t="shared" si="358"/>
        <v>0</v>
      </c>
      <c r="L7564" t="str">
        <f t="shared" si="356"/>
        <v>4102DUTTON PARK</v>
      </c>
      <c r="M7564" t="s">
        <v>8498</v>
      </c>
      <c r="N7564" t="s">
        <v>732</v>
      </c>
    </row>
    <row r="7565" spans="1:14">
      <c r="A7565" t="s">
        <v>8639</v>
      </c>
      <c r="B7565" t="s">
        <v>8642</v>
      </c>
      <c r="C7565" t="s">
        <v>111</v>
      </c>
      <c r="D7565">
        <v>1</v>
      </c>
      <c r="E7565">
        <v>0</v>
      </c>
      <c r="F7565">
        <v>2</v>
      </c>
      <c r="H7565" t="s">
        <v>116</v>
      </c>
      <c r="I7565">
        <f t="shared" si="357"/>
        <v>0</v>
      </c>
      <c r="J7565">
        <f t="shared" si="358"/>
        <v>0</v>
      </c>
      <c r="L7565" t="str">
        <f t="shared" si="356"/>
        <v>4102WOOLLOONGABBA</v>
      </c>
      <c r="M7565" t="s">
        <v>8498</v>
      </c>
      <c r="N7565" t="s">
        <v>732</v>
      </c>
    </row>
    <row r="7566" spans="1:14">
      <c r="A7566" t="s">
        <v>8643</v>
      </c>
      <c r="B7566" t="s">
        <v>8644</v>
      </c>
      <c r="C7566" t="s">
        <v>111</v>
      </c>
      <c r="D7566">
        <v>1</v>
      </c>
      <c r="E7566">
        <v>0</v>
      </c>
      <c r="F7566">
        <v>2</v>
      </c>
      <c r="G7566" t="s">
        <v>1060</v>
      </c>
      <c r="H7566" t="s">
        <v>116</v>
      </c>
      <c r="I7566">
        <f t="shared" si="357"/>
        <v>0</v>
      </c>
      <c r="J7566">
        <f t="shared" si="358"/>
        <v>0</v>
      </c>
      <c r="L7566" t="str">
        <f t="shared" si="356"/>
        <v>4101HIGHGATE HILL</v>
      </c>
      <c r="M7566" t="s">
        <v>8498</v>
      </c>
    </row>
    <row r="7567" spans="1:14">
      <c r="A7567" t="s">
        <v>8643</v>
      </c>
      <c r="B7567" t="s">
        <v>8645</v>
      </c>
      <c r="C7567" t="s">
        <v>111</v>
      </c>
      <c r="D7567">
        <v>1</v>
      </c>
      <c r="E7567">
        <v>0</v>
      </c>
      <c r="F7567">
        <v>2</v>
      </c>
      <c r="G7567" t="s">
        <v>1060</v>
      </c>
      <c r="H7567" t="s">
        <v>116</v>
      </c>
      <c r="I7567">
        <f t="shared" si="357"/>
        <v>0</v>
      </c>
      <c r="J7567">
        <f t="shared" si="358"/>
        <v>0</v>
      </c>
      <c r="L7567" t="str">
        <f t="shared" si="356"/>
        <v>4101SOUTH BRISBANE</v>
      </c>
      <c r="M7567" t="s">
        <v>8498</v>
      </c>
    </row>
    <row r="7568" spans="1:14">
      <c r="A7568" t="s">
        <v>8643</v>
      </c>
      <c r="B7568" t="s">
        <v>1611</v>
      </c>
      <c r="C7568" t="s">
        <v>111</v>
      </c>
      <c r="D7568">
        <v>1</v>
      </c>
      <c r="E7568">
        <v>0</v>
      </c>
      <c r="F7568">
        <v>2</v>
      </c>
      <c r="G7568" t="s">
        <v>1060</v>
      </c>
      <c r="H7568" t="s">
        <v>116</v>
      </c>
      <c r="I7568">
        <f t="shared" si="357"/>
        <v>0</v>
      </c>
      <c r="J7568">
        <f t="shared" si="358"/>
        <v>0</v>
      </c>
      <c r="L7568" t="str">
        <f t="shared" si="356"/>
        <v>4101WEST END</v>
      </c>
      <c r="M7568" t="s">
        <v>8498</v>
      </c>
    </row>
    <row r="7569" spans="1:14">
      <c r="A7569" t="s">
        <v>8646</v>
      </c>
      <c r="B7569" t="s">
        <v>8647</v>
      </c>
      <c r="C7569" t="s">
        <v>111</v>
      </c>
      <c r="D7569">
        <v>1</v>
      </c>
      <c r="E7569">
        <v>0</v>
      </c>
      <c r="F7569">
        <v>2</v>
      </c>
      <c r="H7569" t="s">
        <v>116</v>
      </c>
      <c r="I7569">
        <f t="shared" si="357"/>
        <v>0</v>
      </c>
      <c r="J7569">
        <f t="shared" si="358"/>
        <v>0</v>
      </c>
      <c r="L7569" t="str">
        <f t="shared" si="356"/>
        <v>4078ELLEN GROVE</v>
      </c>
      <c r="M7569" t="s">
        <v>8498</v>
      </c>
      <c r="N7569" t="s">
        <v>732</v>
      </c>
    </row>
    <row r="7570" spans="1:14">
      <c r="A7570" t="s">
        <v>8646</v>
      </c>
      <c r="B7570" t="s">
        <v>8648</v>
      </c>
      <c r="C7570" t="s">
        <v>111</v>
      </c>
      <c r="D7570">
        <v>1</v>
      </c>
      <c r="E7570">
        <v>0</v>
      </c>
      <c r="F7570">
        <v>2</v>
      </c>
      <c r="H7570" t="s">
        <v>116</v>
      </c>
      <c r="I7570">
        <f t="shared" si="357"/>
        <v>0</v>
      </c>
      <c r="J7570">
        <f t="shared" si="358"/>
        <v>0</v>
      </c>
      <c r="L7570" t="str">
        <f t="shared" si="356"/>
        <v>4078FOREST LAKE</v>
      </c>
      <c r="M7570" t="s">
        <v>8498</v>
      </c>
      <c r="N7570" t="s">
        <v>732</v>
      </c>
    </row>
    <row r="7571" spans="1:14">
      <c r="A7571" t="s">
        <v>8649</v>
      </c>
      <c r="B7571" t="s">
        <v>8650</v>
      </c>
      <c r="C7571" t="s">
        <v>111</v>
      </c>
      <c r="D7571">
        <v>1</v>
      </c>
      <c r="E7571">
        <v>0</v>
      </c>
      <c r="F7571">
        <v>2</v>
      </c>
      <c r="H7571" t="s">
        <v>116</v>
      </c>
      <c r="I7571">
        <f t="shared" si="357"/>
        <v>0</v>
      </c>
      <c r="J7571">
        <f t="shared" si="358"/>
        <v>0</v>
      </c>
      <c r="L7571" t="str">
        <f t="shared" si="356"/>
        <v>4077DOOLANDELLA</v>
      </c>
      <c r="M7571" t="s">
        <v>8498</v>
      </c>
      <c r="N7571" t="s">
        <v>732</v>
      </c>
    </row>
    <row r="7572" spans="1:14">
      <c r="A7572" t="s">
        <v>8649</v>
      </c>
      <c r="B7572" t="s">
        <v>1233</v>
      </c>
      <c r="C7572" t="s">
        <v>111</v>
      </c>
      <c r="D7572">
        <v>1</v>
      </c>
      <c r="E7572">
        <v>0</v>
      </c>
      <c r="F7572">
        <v>2</v>
      </c>
      <c r="H7572" t="s">
        <v>116</v>
      </c>
      <c r="I7572">
        <f t="shared" si="357"/>
        <v>0</v>
      </c>
      <c r="J7572">
        <f t="shared" si="358"/>
        <v>0</v>
      </c>
      <c r="L7572" t="str">
        <f t="shared" si="356"/>
        <v>4077DURACK</v>
      </c>
      <c r="M7572" t="s">
        <v>8498</v>
      </c>
      <c r="N7572" t="s">
        <v>732</v>
      </c>
    </row>
    <row r="7573" spans="1:14">
      <c r="A7573" t="s">
        <v>8649</v>
      </c>
      <c r="B7573" t="s">
        <v>8651</v>
      </c>
      <c r="C7573" t="s">
        <v>111</v>
      </c>
      <c r="D7573">
        <v>1</v>
      </c>
      <c r="E7573">
        <v>0</v>
      </c>
      <c r="F7573">
        <v>2</v>
      </c>
      <c r="H7573" t="s">
        <v>116</v>
      </c>
      <c r="I7573">
        <f t="shared" si="357"/>
        <v>0</v>
      </c>
      <c r="J7573">
        <f t="shared" si="358"/>
        <v>0</v>
      </c>
      <c r="L7573" t="str">
        <f t="shared" si="356"/>
        <v>4077INALA</v>
      </c>
      <c r="M7573" t="s">
        <v>8498</v>
      </c>
      <c r="N7573" t="s">
        <v>732</v>
      </c>
    </row>
    <row r="7574" spans="1:14">
      <c r="A7574" t="s">
        <v>8649</v>
      </c>
      <c r="B7574" t="s">
        <v>8652</v>
      </c>
      <c r="C7574" t="s">
        <v>111</v>
      </c>
      <c r="D7574">
        <v>1</v>
      </c>
      <c r="E7574">
        <v>0</v>
      </c>
      <c r="F7574">
        <v>2</v>
      </c>
      <c r="H7574" t="s">
        <v>116</v>
      </c>
      <c r="I7574">
        <f t="shared" si="357"/>
        <v>0</v>
      </c>
      <c r="J7574">
        <f t="shared" si="358"/>
        <v>0</v>
      </c>
      <c r="L7574" t="str">
        <f t="shared" si="356"/>
        <v>4077INALA EAST</v>
      </c>
      <c r="M7574" t="s">
        <v>8498</v>
      </c>
      <c r="N7574" t="s">
        <v>732</v>
      </c>
    </row>
    <row r="7575" spans="1:14">
      <c r="A7575" t="s">
        <v>8649</v>
      </c>
      <c r="B7575" t="s">
        <v>8653</v>
      </c>
      <c r="C7575" t="s">
        <v>111</v>
      </c>
      <c r="D7575">
        <v>1</v>
      </c>
      <c r="E7575">
        <v>0</v>
      </c>
      <c r="F7575">
        <v>2</v>
      </c>
      <c r="H7575" t="s">
        <v>116</v>
      </c>
      <c r="I7575">
        <f t="shared" si="357"/>
        <v>0</v>
      </c>
      <c r="J7575">
        <f t="shared" si="358"/>
        <v>0</v>
      </c>
      <c r="L7575" t="str">
        <f t="shared" si="356"/>
        <v>4077INALA HEIGHTS</v>
      </c>
      <c r="M7575" t="s">
        <v>8498</v>
      </c>
      <c r="N7575" t="s">
        <v>732</v>
      </c>
    </row>
    <row r="7576" spans="1:14">
      <c r="A7576" t="s">
        <v>8649</v>
      </c>
      <c r="B7576" t="s">
        <v>8654</v>
      </c>
      <c r="C7576" t="s">
        <v>111</v>
      </c>
      <c r="D7576">
        <v>1</v>
      </c>
      <c r="E7576">
        <v>0</v>
      </c>
      <c r="F7576">
        <v>2</v>
      </c>
      <c r="H7576" t="s">
        <v>116</v>
      </c>
      <c r="I7576">
        <f t="shared" si="357"/>
        <v>0</v>
      </c>
      <c r="J7576">
        <f t="shared" si="358"/>
        <v>0</v>
      </c>
      <c r="L7576" t="str">
        <f t="shared" si="356"/>
        <v>4077RICHLANDS</v>
      </c>
      <c r="M7576" t="s">
        <v>8498</v>
      </c>
      <c r="N7576" t="s">
        <v>732</v>
      </c>
    </row>
    <row r="7577" spans="1:14">
      <c r="A7577" t="s">
        <v>8655</v>
      </c>
      <c r="B7577" t="s">
        <v>8656</v>
      </c>
      <c r="C7577" t="s">
        <v>111</v>
      </c>
      <c r="D7577">
        <v>1</v>
      </c>
      <c r="E7577">
        <v>0</v>
      </c>
      <c r="F7577">
        <v>2</v>
      </c>
      <c r="H7577" t="s">
        <v>116</v>
      </c>
      <c r="I7577">
        <f t="shared" si="357"/>
        <v>0</v>
      </c>
      <c r="J7577">
        <f t="shared" si="358"/>
        <v>0</v>
      </c>
      <c r="L7577" t="str">
        <f t="shared" si="356"/>
        <v>4076DARRA</v>
      </c>
      <c r="M7577" t="s">
        <v>7991</v>
      </c>
      <c r="N7577" t="s">
        <v>732</v>
      </c>
    </row>
    <row r="7578" spans="1:14">
      <c r="A7578" t="s">
        <v>8655</v>
      </c>
      <c r="B7578" t="s">
        <v>8657</v>
      </c>
      <c r="C7578" t="s">
        <v>111</v>
      </c>
      <c r="D7578">
        <v>1</v>
      </c>
      <c r="E7578">
        <v>0</v>
      </c>
      <c r="F7578">
        <v>2</v>
      </c>
      <c r="H7578" t="s">
        <v>116</v>
      </c>
      <c r="I7578">
        <f t="shared" si="357"/>
        <v>0</v>
      </c>
      <c r="J7578">
        <f t="shared" si="358"/>
        <v>0</v>
      </c>
      <c r="L7578" t="str">
        <f t="shared" si="356"/>
        <v>4076WACOL</v>
      </c>
      <c r="M7578" t="s">
        <v>7991</v>
      </c>
      <c r="N7578" t="s">
        <v>732</v>
      </c>
    </row>
    <row r="7579" spans="1:14">
      <c r="A7579" t="s">
        <v>8658</v>
      </c>
      <c r="B7579" t="s">
        <v>8659</v>
      </c>
      <c r="C7579" t="s">
        <v>111</v>
      </c>
      <c r="D7579">
        <v>1</v>
      </c>
      <c r="E7579">
        <v>0</v>
      </c>
      <c r="F7579">
        <v>2</v>
      </c>
      <c r="H7579" t="s">
        <v>116</v>
      </c>
      <c r="I7579">
        <f t="shared" si="357"/>
        <v>0</v>
      </c>
      <c r="J7579">
        <f t="shared" si="358"/>
        <v>0</v>
      </c>
      <c r="L7579" t="str">
        <f t="shared" si="356"/>
        <v>4075CORINDA</v>
      </c>
      <c r="M7579" t="s">
        <v>7246</v>
      </c>
      <c r="N7579" t="s">
        <v>732</v>
      </c>
    </row>
    <row r="7580" spans="1:14">
      <c r="A7580" t="s">
        <v>8658</v>
      </c>
      <c r="B7580" t="s">
        <v>8660</v>
      </c>
      <c r="C7580" t="s">
        <v>111</v>
      </c>
      <c r="D7580">
        <v>1</v>
      </c>
      <c r="E7580">
        <v>0</v>
      </c>
      <c r="F7580">
        <v>2</v>
      </c>
      <c r="H7580" t="s">
        <v>116</v>
      </c>
      <c r="I7580">
        <f t="shared" si="357"/>
        <v>0</v>
      </c>
      <c r="J7580">
        <f t="shared" si="358"/>
        <v>0</v>
      </c>
      <c r="L7580" t="str">
        <f t="shared" si="356"/>
        <v>4075GRACEVILLE</v>
      </c>
      <c r="M7580" t="s">
        <v>7246</v>
      </c>
      <c r="N7580" t="s">
        <v>732</v>
      </c>
    </row>
    <row r="7581" spans="1:14">
      <c r="A7581" t="s">
        <v>8658</v>
      </c>
      <c r="B7581" t="s">
        <v>8661</v>
      </c>
      <c r="C7581" t="s">
        <v>111</v>
      </c>
      <c r="D7581">
        <v>1</v>
      </c>
      <c r="E7581">
        <v>0</v>
      </c>
      <c r="F7581">
        <v>2</v>
      </c>
      <c r="H7581" t="s">
        <v>116</v>
      </c>
      <c r="I7581">
        <f t="shared" si="357"/>
        <v>0</v>
      </c>
      <c r="J7581">
        <f t="shared" si="358"/>
        <v>0</v>
      </c>
      <c r="L7581" t="str">
        <f t="shared" si="356"/>
        <v>4075GRACEVILLE EAST</v>
      </c>
      <c r="M7581" t="s">
        <v>7246</v>
      </c>
      <c r="N7581" t="s">
        <v>732</v>
      </c>
    </row>
    <row r="7582" spans="1:14">
      <c r="A7582" t="s">
        <v>8658</v>
      </c>
      <c r="B7582" t="s">
        <v>8662</v>
      </c>
      <c r="C7582" t="s">
        <v>111</v>
      </c>
      <c r="D7582">
        <v>1</v>
      </c>
      <c r="E7582">
        <v>0</v>
      </c>
      <c r="F7582">
        <v>2</v>
      </c>
      <c r="H7582" t="s">
        <v>116</v>
      </c>
      <c r="I7582">
        <f t="shared" si="357"/>
        <v>0</v>
      </c>
      <c r="J7582">
        <f t="shared" si="358"/>
        <v>0</v>
      </c>
      <c r="L7582" t="str">
        <f t="shared" si="356"/>
        <v>4075OXLEY</v>
      </c>
      <c r="M7582" t="s">
        <v>7246</v>
      </c>
      <c r="N7582" t="s">
        <v>732</v>
      </c>
    </row>
    <row r="7583" spans="1:14">
      <c r="A7583" t="s">
        <v>8658</v>
      </c>
      <c r="B7583" t="s">
        <v>4353</v>
      </c>
      <c r="C7583" t="s">
        <v>111</v>
      </c>
      <c r="D7583">
        <v>1</v>
      </c>
      <c r="E7583">
        <v>0</v>
      </c>
      <c r="F7583">
        <v>2</v>
      </c>
      <c r="H7583" t="s">
        <v>116</v>
      </c>
      <c r="I7583">
        <f t="shared" si="357"/>
        <v>0</v>
      </c>
      <c r="J7583">
        <f t="shared" si="358"/>
        <v>0</v>
      </c>
      <c r="L7583" t="str">
        <f t="shared" si="356"/>
        <v>4075SHERWOOD</v>
      </c>
      <c r="M7583" t="s">
        <v>7246</v>
      </c>
      <c r="N7583" t="s">
        <v>732</v>
      </c>
    </row>
    <row r="7584" spans="1:14">
      <c r="A7584" t="s">
        <v>8663</v>
      </c>
      <c r="B7584" t="s">
        <v>8664</v>
      </c>
      <c r="C7584" t="s">
        <v>111</v>
      </c>
      <c r="D7584">
        <v>1</v>
      </c>
      <c r="E7584">
        <v>0</v>
      </c>
      <c r="F7584">
        <v>2</v>
      </c>
      <c r="H7584" t="s">
        <v>116</v>
      </c>
      <c r="I7584">
        <f t="shared" si="357"/>
        <v>0</v>
      </c>
      <c r="J7584">
        <f t="shared" si="358"/>
        <v>0</v>
      </c>
      <c r="L7584" t="str">
        <f t="shared" si="356"/>
        <v>4074JAMBOREE HEIGHTS</v>
      </c>
      <c r="M7584" t="s">
        <v>7246</v>
      </c>
      <c r="N7584" t="s">
        <v>732</v>
      </c>
    </row>
    <row r="7585" spans="1:14">
      <c r="A7585" t="s">
        <v>8663</v>
      </c>
      <c r="B7585" t="s">
        <v>3164</v>
      </c>
      <c r="C7585" t="s">
        <v>111</v>
      </c>
      <c r="D7585">
        <v>1</v>
      </c>
      <c r="E7585">
        <v>0</v>
      </c>
      <c r="F7585">
        <v>2</v>
      </c>
      <c r="H7585" t="s">
        <v>116</v>
      </c>
      <c r="I7585">
        <f t="shared" si="357"/>
        <v>0</v>
      </c>
      <c r="J7585">
        <f t="shared" si="358"/>
        <v>0</v>
      </c>
      <c r="L7585" t="str">
        <f t="shared" si="356"/>
        <v>4074JINDALEE</v>
      </c>
      <c r="M7585" t="s">
        <v>7246</v>
      </c>
      <c r="N7585" t="s">
        <v>732</v>
      </c>
    </row>
    <row r="7586" spans="1:14">
      <c r="A7586" t="s">
        <v>8663</v>
      </c>
      <c r="B7586" t="s">
        <v>8665</v>
      </c>
      <c r="C7586" t="s">
        <v>111</v>
      </c>
      <c r="D7586">
        <v>1</v>
      </c>
      <c r="E7586">
        <v>0</v>
      </c>
      <c r="F7586">
        <v>2</v>
      </c>
      <c r="H7586" t="s">
        <v>116</v>
      </c>
      <c r="I7586">
        <f t="shared" si="357"/>
        <v>0</v>
      </c>
      <c r="J7586">
        <f t="shared" si="358"/>
        <v>0</v>
      </c>
      <c r="L7586" t="str">
        <f t="shared" si="356"/>
        <v>4074MIDDLE PARK</v>
      </c>
      <c r="M7586" t="s">
        <v>7246</v>
      </c>
      <c r="N7586" t="s">
        <v>732</v>
      </c>
    </row>
    <row r="7587" spans="1:14">
      <c r="A7587" t="s">
        <v>8663</v>
      </c>
      <c r="B7587" t="s">
        <v>8666</v>
      </c>
      <c r="C7587" t="s">
        <v>111</v>
      </c>
      <c r="D7587">
        <v>1</v>
      </c>
      <c r="E7587">
        <v>0</v>
      </c>
      <c r="F7587">
        <v>2</v>
      </c>
      <c r="H7587" t="s">
        <v>116</v>
      </c>
      <c r="I7587">
        <f t="shared" si="357"/>
        <v>0</v>
      </c>
      <c r="J7587">
        <f t="shared" si="358"/>
        <v>0</v>
      </c>
      <c r="L7587" t="str">
        <f t="shared" si="356"/>
        <v>4074MOUNT OMMANEY</v>
      </c>
      <c r="M7587" t="s">
        <v>7246</v>
      </c>
      <c r="N7587" t="s">
        <v>732</v>
      </c>
    </row>
    <row r="7588" spans="1:14">
      <c r="A7588" t="s">
        <v>8663</v>
      </c>
      <c r="B7588" t="s">
        <v>8667</v>
      </c>
      <c r="C7588" t="s">
        <v>111</v>
      </c>
      <c r="D7588">
        <v>1</v>
      </c>
      <c r="E7588">
        <v>0</v>
      </c>
      <c r="F7588">
        <v>2</v>
      </c>
      <c r="H7588" t="s">
        <v>116</v>
      </c>
      <c r="I7588">
        <f t="shared" si="357"/>
        <v>0</v>
      </c>
      <c r="J7588">
        <f t="shared" si="358"/>
        <v>0</v>
      </c>
      <c r="L7588" t="str">
        <f t="shared" si="356"/>
        <v>4074RIVERHILLS</v>
      </c>
      <c r="M7588" t="s">
        <v>7246</v>
      </c>
      <c r="N7588" t="s">
        <v>732</v>
      </c>
    </row>
    <row r="7589" spans="1:14">
      <c r="A7589" t="s">
        <v>8663</v>
      </c>
      <c r="B7589" t="s">
        <v>8668</v>
      </c>
      <c r="C7589" t="s">
        <v>111</v>
      </c>
      <c r="D7589">
        <v>1</v>
      </c>
      <c r="E7589">
        <v>0</v>
      </c>
      <c r="F7589">
        <v>2</v>
      </c>
      <c r="H7589" t="s">
        <v>116</v>
      </c>
      <c r="I7589">
        <f t="shared" si="357"/>
        <v>0</v>
      </c>
      <c r="J7589">
        <f t="shared" si="358"/>
        <v>0</v>
      </c>
      <c r="L7589" t="str">
        <f t="shared" si="356"/>
        <v>4074SUMNER</v>
      </c>
      <c r="M7589" t="s">
        <v>7246</v>
      </c>
      <c r="N7589" t="s">
        <v>732</v>
      </c>
    </row>
    <row r="7590" spans="1:14">
      <c r="A7590" t="s">
        <v>8663</v>
      </c>
      <c r="B7590" t="s">
        <v>8669</v>
      </c>
      <c r="C7590" t="s">
        <v>111</v>
      </c>
      <c r="D7590">
        <v>1</v>
      </c>
      <c r="E7590">
        <v>0</v>
      </c>
      <c r="F7590">
        <v>2</v>
      </c>
      <c r="H7590" t="s">
        <v>116</v>
      </c>
      <c r="I7590">
        <f t="shared" si="357"/>
        <v>0</v>
      </c>
      <c r="J7590">
        <f t="shared" si="358"/>
        <v>0</v>
      </c>
      <c r="L7590" t="str">
        <f t="shared" si="356"/>
        <v>4074WESTLAKE</v>
      </c>
      <c r="M7590" t="s">
        <v>7246</v>
      </c>
      <c r="N7590" t="s">
        <v>732</v>
      </c>
    </row>
    <row r="7591" spans="1:14">
      <c r="A7591" t="s">
        <v>8670</v>
      </c>
      <c r="B7591" t="s">
        <v>8671</v>
      </c>
      <c r="C7591" t="s">
        <v>111</v>
      </c>
      <c r="D7591">
        <v>1</v>
      </c>
      <c r="E7591">
        <v>0</v>
      </c>
      <c r="F7591">
        <v>2</v>
      </c>
      <c r="H7591" t="s">
        <v>116</v>
      </c>
      <c r="I7591">
        <f t="shared" si="357"/>
        <v>0</v>
      </c>
      <c r="J7591">
        <f t="shared" si="358"/>
        <v>0</v>
      </c>
      <c r="L7591" t="str">
        <f t="shared" si="356"/>
        <v>4073SEVENTEEN MILE ROCKS</v>
      </c>
      <c r="M7591" t="s">
        <v>7246</v>
      </c>
      <c r="N7591" t="s">
        <v>732</v>
      </c>
    </row>
    <row r="7592" spans="1:14">
      <c r="A7592" t="s">
        <v>8670</v>
      </c>
      <c r="B7592" t="s">
        <v>8672</v>
      </c>
      <c r="C7592" t="s">
        <v>111</v>
      </c>
      <c r="D7592">
        <v>1</v>
      </c>
      <c r="E7592">
        <v>0</v>
      </c>
      <c r="F7592">
        <v>2</v>
      </c>
      <c r="H7592" t="s">
        <v>116</v>
      </c>
      <c r="I7592">
        <f t="shared" si="357"/>
        <v>0</v>
      </c>
      <c r="J7592">
        <f t="shared" si="358"/>
        <v>0</v>
      </c>
      <c r="L7592" t="str">
        <f t="shared" si="356"/>
        <v>4073SINNAMON PARK</v>
      </c>
      <c r="M7592" t="s">
        <v>7246</v>
      </c>
      <c r="N7592" t="s">
        <v>732</v>
      </c>
    </row>
    <row r="7593" spans="1:14">
      <c r="A7593" t="s">
        <v>8673</v>
      </c>
      <c r="B7593" t="s">
        <v>8674</v>
      </c>
      <c r="C7593" t="s">
        <v>111</v>
      </c>
      <c r="D7593">
        <v>1</v>
      </c>
      <c r="E7593">
        <v>0</v>
      </c>
      <c r="F7593">
        <v>2</v>
      </c>
      <c r="H7593" t="s">
        <v>116</v>
      </c>
      <c r="I7593">
        <f t="shared" si="357"/>
        <v>0</v>
      </c>
      <c r="J7593">
        <f t="shared" si="358"/>
        <v>0</v>
      </c>
      <c r="L7593" t="str">
        <f t="shared" si="356"/>
        <v>4070ANSTEAD</v>
      </c>
      <c r="M7593" t="s">
        <v>7246</v>
      </c>
      <c r="N7593" t="s">
        <v>732</v>
      </c>
    </row>
    <row r="7594" spans="1:14">
      <c r="A7594" t="s">
        <v>8673</v>
      </c>
      <c r="B7594" t="s">
        <v>8675</v>
      </c>
      <c r="C7594" t="s">
        <v>111</v>
      </c>
      <c r="D7594">
        <v>1</v>
      </c>
      <c r="E7594">
        <v>0</v>
      </c>
      <c r="F7594">
        <v>2</v>
      </c>
      <c r="H7594" t="s">
        <v>116</v>
      </c>
      <c r="I7594">
        <f t="shared" si="357"/>
        <v>0</v>
      </c>
      <c r="J7594">
        <f t="shared" si="358"/>
        <v>0</v>
      </c>
      <c r="L7594" t="str">
        <f t="shared" si="356"/>
        <v>4070BELLBOWRIE</v>
      </c>
      <c r="M7594" t="s">
        <v>7246</v>
      </c>
      <c r="N7594" t="s">
        <v>732</v>
      </c>
    </row>
    <row r="7595" spans="1:14">
      <c r="A7595" t="s">
        <v>8673</v>
      </c>
      <c r="B7595" t="s">
        <v>8676</v>
      </c>
      <c r="C7595" t="s">
        <v>111</v>
      </c>
      <c r="D7595">
        <v>1</v>
      </c>
      <c r="E7595">
        <v>0</v>
      </c>
      <c r="F7595">
        <v>2</v>
      </c>
      <c r="H7595" t="s">
        <v>116</v>
      </c>
      <c r="I7595">
        <f t="shared" si="357"/>
        <v>0</v>
      </c>
      <c r="J7595">
        <f t="shared" si="358"/>
        <v>0</v>
      </c>
      <c r="L7595" t="str">
        <f t="shared" si="356"/>
        <v>4070MOGGILL</v>
      </c>
      <c r="M7595" t="s">
        <v>7246</v>
      </c>
      <c r="N7595" t="s">
        <v>732</v>
      </c>
    </row>
    <row r="7596" spans="1:14">
      <c r="A7596" t="s">
        <v>8677</v>
      </c>
      <c r="B7596" t="s">
        <v>8678</v>
      </c>
      <c r="C7596" t="s">
        <v>111</v>
      </c>
      <c r="D7596">
        <v>1</v>
      </c>
      <c r="E7596">
        <v>0</v>
      </c>
      <c r="F7596">
        <v>2</v>
      </c>
      <c r="H7596" t="s">
        <v>116</v>
      </c>
      <c r="I7596">
        <f t="shared" si="357"/>
        <v>0</v>
      </c>
      <c r="J7596">
        <f t="shared" si="358"/>
        <v>0</v>
      </c>
      <c r="L7596" t="str">
        <f t="shared" si="356"/>
        <v>4069BROOKFIELD</v>
      </c>
      <c r="M7596" t="s">
        <v>7246</v>
      </c>
      <c r="N7596" t="s">
        <v>732</v>
      </c>
    </row>
    <row r="7597" spans="1:14">
      <c r="A7597" t="s">
        <v>8677</v>
      </c>
      <c r="B7597" t="s">
        <v>8679</v>
      </c>
      <c r="C7597" t="s">
        <v>111</v>
      </c>
      <c r="D7597">
        <v>1</v>
      </c>
      <c r="E7597">
        <v>0</v>
      </c>
      <c r="F7597">
        <v>2</v>
      </c>
      <c r="H7597" t="s">
        <v>116</v>
      </c>
      <c r="I7597">
        <f t="shared" si="357"/>
        <v>0</v>
      </c>
      <c r="J7597">
        <f t="shared" si="358"/>
        <v>0</v>
      </c>
      <c r="L7597" t="str">
        <f t="shared" si="356"/>
        <v>4069CHAPEL HILL</v>
      </c>
      <c r="M7597" t="s">
        <v>7246</v>
      </c>
      <c r="N7597" t="s">
        <v>732</v>
      </c>
    </row>
    <row r="7598" spans="1:14">
      <c r="A7598" t="s">
        <v>8677</v>
      </c>
      <c r="B7598" t="s">
        <v>8680</v>
      </c>
      <c r="C7598" t="s">
        <v>111</v>
      </c>
      <c r="D7598">
        <v>1</v>
      </c>
      <c r="E7598">
        <v>0</v>
      </c>
      <c r="F7598">
        <v>2</v>
      </c>
      <c r="H7598" t="s">
        <v>116</v>
      </c>
      <c r="I7598">
        <f t="shared" si="357"/>
        <v>0</v>
      </c>
      <c r="J7598">
        <f t="shared" si="358"/>
        <v>0</v>
      </c>
      <c r="L7598" t="str">
        <f t="shared" si="356"/>
        <v>4069FIG TREE POCKET</v>
      </c>
      <c r="M7598" t="s">
        <v>7246</v>
      </c>
      <c r="N7598" t="s">
        <v>732</v>
      </c>
    </row>
    <row r="7599" spans="1:14">
      <c r="A7599" t="s">
        <v>8677</v>
      </c>
      <c r="B7599" t="s">
        <v>8681</v>
      </c>
      <c r="C7599" t="s">
        <v>111</v>
      </c>
      <c r="D7599">
        <v>1</v>
      </c>
      <c r="E7599">
        <v>0</v>
      </c>
      <c r="F7599">
        <v>2</v>
      </c>
      <c r="H7599" t="s">
        <v>116</v>
      </c>
      <c r="I7599">
        <f t="shared" si="357"/>
        <v>0</v>
      </c>
      <c r="J7599">
        <f t="shared" si="358"/>
        <v>0</v>
      </c>
      <c r="L7599" t="str">
        <f t="shared" si="356"/>
        <v>4069KENMORE</v>
      </c>
      <c r="M7599" t="s">
        <v>7246</v>
      </c>
      <c r="N7599" t="s">
        <v>732</v>
      </c>
    </row>
    <row r="7600" spans="1:14">
      <c r="A7600" t="s">
        <v>8677</v>
      </c>
      <c r="B7600" t="s">
        <v>8682</v>
      </c>
      <c r="C7600" t="s">
        <v>111</v>
      </c>
      <c r="D7600">
        <v>1</v>
      </c>
      <c r="E7600">
        <v>0</v>
      </c>
      <c r="F7600">
        <v>2</v>
      </c>
      <c r="H7600" t="s">
        <v>116</v>
      </c>
      <c r="I7600">
        <f t="shared" si="357"/>
        <v>0</v>
      </c>
      <c r="J7600">
        <f t="shared" si="358"/>
        <v>0</v>
      </c>
      <c r="L7600" t="str">
        <f t="shared" si="356"/>
        <v>4069KENMORE EAST</v>
      </c>
      <c r="M7600" t="s">
        <v>7246</v>
      </c>
      <c r="N7600" t="s">
        <v>732</v>
      </c>
    </row>
    <row r="7601" spans="1:14">
      <c r="A7601" t="s">
        <v>8677</v>
      </c>
      <c r="B7601" t="s">
        <v>8683</v>
      </c>
      <c r="C7601" t="s">
        <v>111</v>
      </c>
      <c r="D7601">
        <v>1</v>
      </c>
      <c r="E7601">
        <v>0</v>
      </c>
      <c r="F7601">
        <v>2</v>
      </c>
      <c r="H7601" t="s">
        <v>116</v>
      </c>
      <c r="I7601">
        <f t="shared" si="357"/>
        <v>0</v>
      </c>
      <c r="J7601">
        <f t="shared" si="358"/>
        <v>0</v>
      </c>
      <c r="L7601" t="str">
        <f t="shared" si="356"/>
        <v>4069KENMORE HILLS</v>
      </c>
      <c r="M7601" t="s">
        <v>7246</v>
      </c>
      <c r="N7601" t="s">
        <v>732</v>
      </c>
    </row>
    <row r="7602" spans="1:14">
      <c r="A7602" t="s">
        <v>8677</v>
      </c>
      <c r="B7602" t="s">
        <v>8684</v>
      </c>
      <c r="C7602" t="s">
        <v>111</v>
      </c>
      <c r="D7602">
        <v>1</v>
      </c>
      <c r="E7602">
        <v>0</v>
      </c>
      <c r="F7602">
        <v>2</v>
      </c>
      <c r="H7602" t="s">
        <v>116</v>
      </c>
      <c r="I7602">
        <f t="shared" si="357"/>
        <v>0</v>
      </c>
      <c r="J7602">
        <f t="shared" si="358"/>
        <v>0</v>
      </c>
      <c r="L7602" t="str">
        <f t="shared" si="356"/>
        <v>4069PINJARRA HILLS</v>
      </c>
      <c r="M7602" t="s">
        <v>7246</v>
      </c>
      <c r="N7602" t="s">
        <v>732</v>
      </c>
    </row>
    <row r="7603" spans="1:14">
      <c r="A7603" t="s">
        <v>8677</v>
      </c>
      <c r="B7603" t="s">
        <v>8685</v>
      </c>
      <c r="C7603" t="s">
        <v>111</v>
      </c>
      <c r="D7603">
        <v>1</v>
      </c>
      <c r="E7603">
        <v>0</v>
      </c>
      <c r="F7603">
        <v>2</v>
      </c>
      <c r="H7603" t="s">
        <v>116</v>
      </c>
      <c r="I7603">
        <f t="shared" si="357"/>
        <v>0</v>
      </c>
      <c r="J7603">
        <f t="shared" si="358"/>
        <v>0</v>
      </c>
      <c r="L7603" t="str">
        <f t="shared" si="356"/>
        <v>4069PULLENVALE</v>
      </c>
      <c r="M7603" t="s">
        <v>7246</v>
      </c>
      <c r="N7603" t="s">
        <v>732</v>
      </c>
    </row>
    <row r="7604" spans="1:14">
      <c r="A7604" t="s">
        <v>8677</v>
      </c>
      <c r="B7604" t="s">
        <v>8686</v>
      </c>
      <c r="C7604" t="s">
        <v>111</v>
      </c>
      <c r="D7604">
        <v>1</v>
      </c>
      <c r="E7604">
        <v>0</v>
      </c>
      <c r="F7604">
        <v>2</v>
      </c>
      <c r="H7604" t="s">
        <v>116</v>
      </c>
      <c r="I7604">
        <f t="shared" si="357"/>
        <v>0</v>
      </c>
      <c r="J7604">
        <f t="shared" si="358"/>
        <v>0</v>
      </c>
      <c r="L7604" t="str">
        <f t="shared" si="356"/>
        <v>4069UPPER BROOKFIELD</v>
      </c>
      <c r="M7604" t="s">
        <v>7246</v>
      </c>
      <c r="N7604" t="s">
        <v>732</v>
      </c>
    </row>
    <row r="7605" spans="1:14">
      <c r="A7605" t="s">
        <v>8687</v>
      </c>
      <c r="B7605" t="s">
        <v>8688</v>
      </c>
      <c r="C7605" t="s">
        <v>111</v>
      </c>
      <c r="D7605">
        <v>1</v>
      </c>
      <c r="E7605">
        <v>0</v>
      </c>
      <c r="F7605">
        <v>2</v>
      </c>
      <c r="H7605" t="s">
        <v>116</v>
      </c>
      <c r="I7605">
        <f t="shared" si="357"/>
        <v>0</v>
      </c>
      <c r="J7605">
        <f t="shared" si="358"/>
        <v>0</v>
      </c>
      <c r="L7605" t="str">
        <f t="shared" si="356"/>
        <v>4068CHELMER</v>
      </c>
      <c r="M7605" t="s">
        <v>7246</v>
      </c>
      <c r="N7605" t="s">
        <v>732</v>
      </c>
    </row>
    <row r="7606" spans="1:14">
      <c r="A7606" t="s">
        <v>8687</v>
      </c>
      <c r="B7606" t="s">
        <v>8689</v>
      </c>
      <c r="C7606" t="s">
        <v>111</v>
      </c>
      <c r="D7606">
        <v>1</v>
      </c>
      <c r="E7606">
        <v>0</v>
      </c>
      <c r="F7606">
        <v>2</v>
      </c>
      <c r="H7606" t="s">
        <v>116</v>
      </c>
      <c r="I7606">
        <f t="shared" si="357"/>
        <v>0</v>
      </c>
      <c r="J7606">
        <f t="shared" si="358"/>
        <v>0</v>
      </c>
      <c r="L7606" t="str">
        <f t="shared" si="356"/>
        <v>4068INDOOROOPILLY</v>
      </c>
      <c r="M7606" t="s">
        <v>7246</v>
      </c>
      <c r="N7606" t="s">
        <v>732</v>
      </c>
    </row>
    <row r="7607" spans="1:14">
      <c r="A7607" t="s">
        <v>8687</v>
      </c>
      <c r="B7607" t="s">
        <v>8690</v>
      </c>
      <c r="C7607" t="s">
        <v>111</v>
      </c>
      <c r="D7607">
        <v>1</v>
      </c>
      <c r="E7607">
        <v>0</v>
      </c>
      <c r="F7607">
        <v>2</v>
      </c>
      <c r="H7607" t="s">
        <v>116</v>
      </c>
      <c r="I7607">
        <f t="shared" si="357"/>
        <v>0</v>
      </c>
      <c r="J7607">
        <f t="shared" si="358"/>
        <v>0</v>
      </c>
      <c r="L7607" t="str">
        <f t="shared" si="356"/>
        <v>4068INDOOROOPILLY CENTRE</v>
      </c>
      <c r="M7607" t="s">
        <v>7246</v>
      </c>
      <c r="N7607" t="s">
        <v>732</v>
      </c>
    </row>
    <row r="7608" spans="1:14">
      <c r="A7608" t="s">
        <v>8687</v>
      </c>
      <c r="B7608" t="s">
        <v>8691</v>
      </c>
      <c r="C7608" t="s">
        <v>111</v>
      </c>
      <c r="D7608">
        <v>1</v>
      </c>
      <c r="E7608">
        <v>0</v>
      </c>
      <c r="F7608">
        <v>2</v>
      </c>
      <c r="H7608" t="s">
        <v>116</v>
      </c>
      <c r="I7608">
        <f t="shared" si="357"/>
        <v>0</v>
      </c>
      <c r="J7608">
        <f t="shared" si="358"/>
        <v>0</v>
      </c>
      <c r="L7608" t="str">
        <f t="shared" si="356"/>
        <v>4068TARINGA</v>
      </c>
      <c r="M7608" t="s">
        <v>7246</v>
      </c>
      <c r="N7608" t="s">
        <v>732</v>
      </c>
    </row>
    <row r="7609" spans="1:14">
      <c r="A7609" t="s">
        <v>8692</v>
      </c>
      <c r="B7609" t="s">
        <v>8693</v>
      </c>
      <c r="C7609" t="s">
        <v>111</v>
      </c>
      <c r="D7609">
        <v>1</v>
      </c>
      <c r="E7609">
        <v>0</v>
      </c>
      <c r="F7609">
        <v>2</v>
      </c>
      <c r="H7609" t="s">
        <v>116</v>
      </c>
      <c r="I7609">
        <f t="shared" si="357"/>
        <v>0</v>
      </c>
      <c r="J7609">
        <f t="shared" si="358"/>
        <v>0</v>
      </c>
      <c r="L7609" t="str">
        <f t="shared" si="356"/>
        <v>4067ST LUCIA</v>
      </c>
      <c r="M7609" t="s">
        <v>7246</v>
      </c>
      <c r="N7609" t="s">
        <v>732</v>
      </c>
    </row>
    <row r="7610" spans="1:14">
      <c r="A7610" t="s">
        <v>8692</v>
      </c>
      <c r="B7610" t="s">
        <v>8694</v>
      </c>
      <c r="C7610" t="s">
        <v>111</v>
      </c>
      <c r="D7610">
        <v>1</v>
      </c>
      <c r="E7610">
        <v>0</v>
      </c>
      <c r="F7610">
        <v>2</v>
      </c>
      <c r="H7610" t="s">
        <v>116</v>
      </c>
      <c r="I7610">
        <f t="shared" si="357"/>
        <v>0</v>
      </c>
      <c r="J7610">
        <f t="shared" si="358"/>
        <v>0</v>
      </c>
      <c r="L7610" t="str">
        <f t="shared" si="356"/>
        <v>4067ST LUCIA SOUTH</v>
      </c>
      <c r="M7610" t="s">
        <v>7246</v>
      </c>
      <c r="N7610" t="s">
        <v>732</v>
      </c>
    </row>
    <row r="7611" spans="1:14">
      <c r="A7611" t="s">
        <v>8695</v>
      </c>
      <c r="B7611" t="s">
        <v>8696</v>
      </c>
      <c r="C7611" t="s">
        <v>111</v>
      </c>
      <c r="D7611">
        <v>1</v>
      </c>
      <c r="E7611">
        <v>0</v>
      </c>
      <c r="F7611">
        <v>2</v>
      </c>
      <c r="H7611" t="s">
        <v>116</v>
      </c>
      <c r="I7611">
        <f t="shared" si="357"/>
        <v>0</v>
      </c>
      <c r="J7611">
        <f t="shared" si="358"/>
        <v>0</v>
      </c>
      <c r="L7611" t="str">
        <f t="shared" si="356"/>
        <v>4066AUCHENFLOWER</v>
      </c>
      <c r="M7611" t="s">
        <v>7246</v>
      </c>
      <c r="N7611" t="s">
        <v>732</v>
      </c>
    </row>
    <row r="7612" spans="1:14">
      <c r="A7612" t="s">
        <v>8695</v>
      </c>
      <c r="B7612" t="s">
        <v>8697</v>
      </c>
      <c r="C7612" t="s">
        <v>111</v>
      </c>
      <c r="D7612">
        <v>1</v>
      </c>
      <c r="E7612">
        <v>0</v>
      </c>
      <c r="F7612">
        <v>2</v>
      </c>
      <c r="H7612" t="s">
        <v>116</v>
      </c>
      <c r="I7612">
        <f t="shared" si="357"/>
        <v>0</v>
      </c>
      <c r="J7612">
        <f t="shared" si="358"/>
        <v>0</v>
      </c>
      <c r="L7612" t="str">
        <f t="shared" si="356"/>
        <v>4066MOUNT COOT-THA</v>
      </c>
      <c r="M7612" t="s">
        <v>7246</v>
      </c>
      <c r="N7612" t="s">
        <v>732</v>
      </c>
    </row>
    <row r="7613" spans="1:14">
      <c r="A7613" t="s">
        <v>8695</v>
      </c>
      <c r="B7613" t="s">
        <v>8698</v>
      </c>
      <c r="C7613" t="s">
        <v>111</v>
      </c>
      <c r="D7613">
        <v>1</v>
      </c>
      <c r="E7613">
        <v>0</v>
      </c>
      <c r="F7613">
        <v>2</v>
      </c>
      <c r="H7613" t="s">
        <v>116</v>
      </c>
      <c r="I7613">
        <f t="shared" si="357"/>
        <v>0</v>
      </c>
      <c r="J7613">
        <f t="shared" si="358"/>
        <v>0</v>
      </c>
      <c r="L7613" t="str">
        <f t="shared" si="356"/>
        <v>4066TOOWONG</v>
      </c>
      <c r="M7613" t="s">
        <v>7246</v>
      </c>
      <c r="N7613" t="s">
        <v>732</v>
      </c>
    </row>
    <row r="7614" spans="1:14">
      <c r="A7614" t="s">
        <v>8699</v>
      </c>
      <c r="B7614" t="s">
        <v>8700</v>
      </c>
      <c r="C7614" t="s">
        <v>111</v>
      </c>
      <c r="D7614">
        <v>1</v>
      </c>
      <c r="E7614">
        <v>0</v>
      </c>
      <c r="F7614">
        <v>2</v>
      </c>
      <c r="H7614" t="s">
        <v>116</v>
      </c>
      <c r="I7614">
        <f t="shared" si="357"/>
        <v>0</v>
      </c>
      <c r="J7614">
        <f t="shared" si="358"/>
        <v>0</v>
      </c>
      <c r="L7614" t="str">
        <f t="shared" si="356"/>
        <v>4065BARDON</v>
      </c>
      <c r="M7614" t="s">
        <v>8488</v>
      </c>
    </row>
    <row r="7615" spans="1:14">
      <c r="A7615" t="s">
        <v>8701</v>
      </c>
      <c r="B7615" t="s">
        <v>8702</v>
      </c>
      <c r="C7615" t="s">
        <v>111</v>
      </c>
      <c r="D7615">
        <v>1</v>
      </c>
      <c r="E7615">
        <v>0</v>
      </c>
      <c r="F7615">
        <v>2</v>
      </c>
      <c r="H7615" t="s">
        <v>116</v>
      </c>
      <c r="I7615">
        <f t="shared" si="357"/>
        <v>0</v>
      </c>
      <c r="J7615">
        <f t="shared" si="358"/>
        <v>0</v>
      </c>
      <c r="L7615" t="str">
        <f t="shared" si="356"/>
        <v>4064MILTON</v>
      </c>
      <c r="M7615" t="s">
        <v>8488</v>
      </c>
    </row>
    <row r="7616" spans="1:14">
      <c r="A7616" t="s">
        <v>8701</v>
      </c>
      <c r="B7616" t="s">
        <v>8703</v>
      </c>
      <c r="C7616" t="s">
        <v>111</v>
      </c>
      <c r="D7616">
        <v>1</v>
      </c>
      <c r="E7616">
        <v>0</v>
      </c>
      <c r="F7616">
        <v>2</v>
      </c>
      <c r="H7616" t="s">
        <v>116</v>
      </c>
      <c r="I7616">
        <f t="shared" si="357"/>
        <v>0</v>
      </c>
      <c r="J7616">
        <f t="shared" si="358"/>
        <v>0</v>
      </c>
      <c r="L7616" t="str">
        <f t="shared" si="356"/>
        <v>4064PADDINGTON</v>
      </c>
      <c r="M7616" t="s">
        <v>8488</v>
      </c>
    </row>
    <row r="7617" spans="1:14">
      <c r="A7617" t="s">
        <v>8704</v>
      </c>
      <c r="B7617" t="s">
        <v>4321</v>
      </c>
      <c r="C7617" t="s">
        <v>111</v>
      </c>
      <c r="D7617">
        <v>1</v>
      </c>
      <c r="E7617">
        <v>0</v>
      </c>
      <c r="F7617">
        <v>2</v>
      </c>
      <c r="H7617" t="s">
        <v>116</v>
      </c>
      <c r="I7617">
        <f t="shared" si="357"/>
        <v>0</v>
      </c>
      <c r="J7617">
        <f t="shared" si="358"/>
        <v>0</v>
      </c>
      <c r="L7617" t="str">
        <f t="shared" si="356"/>
        <v>4061THE GAP</v>
      </c>
      <c r="M7617" t="s">
        <v>7246</v>
      </c>
      <c r="N7617" t="s">
        <v>732</v>
      </c>
    </row>
    <row r="7618" spans="1:14">
      <c r="A7618" t="s">
        <v>8705</v>
      </c>
      <c r="B7618" t="s">
        <v>8706</v>
      </c>
      <c r="C7618" t="s">
        <v>111</v>
      </c>
      <c r="D7618">
        <v>1</v>
      </c>
      <c r="E7618">
        <v>0</v>
      </c>
      <c r="F7618">
        <v>2</v>
      </c>
      <c r="H7618" t="s">
        <v>116</v>
      </c>
      <c r="I7618">
        <f t="shared" si="357"/>
        <v>0</v>
      </c>
      <c r="J7618">
        <f t="shared" si="358"/>
        <v>0</v>
      </c>
      <c r="L7618" t="str">
        <f t="shared" ref="L7618:L7681" si="359">CONCATENATE(A7618,B7618)</f>
        <v>4060ASHGROVE</v>
      </c>
      <c r="M7618" t="s">
        <v>7246</v>
      </c>
      <c r="N7618" t="s">
        <v>732</v>
      </c>
    </row>
    <row r="7619" spans="1:14">
      <c r="A7619" t="s">
        <v>8705</v>
      </c>
      <c r="B7619" t="s">
        <v>8707</v>
      </c>
      <c r="C7619" t="s">
        <v>111</v>
      </c>
      <c r="D7619">
        <v>1</v>
      </c>
      <c r="E7619">
        <v>0</v>
      </c>
      <c r="F7619">
        <v>2</v>
      </c>
      <c r="H7619" t="s">
        <v>116</v>
      </c>
      <c r="I7619">
        <f t="shared" si="357"/>
        <v>0</v>
      </c>
      <c r="J7619">
        <f t="shared" si="358"/>
        <v>0</v>
      </c>
      <c r="L7619" t="str">
        <f t="shared" si="359"/>
        <v>4060ASHGROVE EAST</v>
      </c>
      <c r="M7619" t="s">
        <v>7246</v>
      </c>
      <c r="N7619" t="s">
        <v>732</v>
      </c>
    </row>
    <row r="7620" spans="1:14">
      <c r="A7620" t="s">
        <v>8705</v>
      </c>
      <c r="B7620" t="s">
        <v>8708</v>
      </c>
      <c r="C7620" t="s">
        <v>111</v>
      </c>
      <c r="D7620">
        <v>1</v>
      </c>
      <c r="E7620">
        <v>0</v>
      </c>
      <c r="F7620">
        <v>2</v>
      </c>
      <c r="H7620" t="s">
        <v>116</v>
      </c>
      <c r="I7620">
        <f t="shared" si="357"/>
        <v>0</v>
      </c>
      <c r="J7620">
        <f t="shared" si="358"/>
        <v>0</v>
      </c>
      <c r="L7620" t="str">
        <f t="shared" si="359"/>
        <v>4060ASHGROVE WEST</v>
      </c>
      <c r="M7620" t="s">
        <v>7246</v>
      </c>
      <c r="N7620" t="s">
        <v>732</v>
      </c>
    </row>
    <row r="7621" spans="1:14">
      <c r="A7621" t="s">
        <v>8705</v>
      </c>
      <c r="B7621" t="s">
        <v>8709</v>
      </c>
      <c r="C7621" t="s">
        <v>111</v>
      </c>
      <c r="D7621">
        <v>1</v>
      </c>
      <c r="E7621">
        <v>0</v>
      </c>
      <c r="F7621">
        <v>2</v>
      </c>
      <c r="H7621" t="s">
        <v>116</v>
      </c>
      <c r="I7621">
        <f t="shared" si="357"/>
        <v>0</v>
      </c>
      <c r="J7621">
        <f t="shared" si="358"/>
        <v>0</v>
      </c>
      <c r="L7621" t="str">
        <f t="shared" si="359"/>
        <v>4060DORRINGTON</v>
      </c>
      <c r="M7621" t="s">
        <v>7246</v>
      </c>
      <c r="N7621" t="s">
        <v>732</v>
      </c>
    </row>
    <row r="7622" spans="1:14">
      <c r="A7622" t="s">
        <v>8710</v>
      </c>
      <c r="B7622" t="s">
        <v>8711</v>
      </c>
      <c r="C7622" t="s">
        <v>111</v>
      </c>
      <c r="D7622">
        <v>1</v>
      </c>
      <c r="E7622">
        <v>0</v>
      </c>
      <c r="F7622">
        <v>2</v>
      </c>
      <c r="H7622" t="s">
        <v>116</v>
      </c>
      <c r="I7622">
        <f t="shared" si="357"/>
        <v>0</v>
      </c>
      <c r="J7622">
        <f t="shared" si="358"/>
        <v>0</v>
      </c>
      <c r="L7622" t="str">
        <f t="shared" si="359"/>
        <v>4059KELVIN GROVE</v>
      </c>
      <c r="M7622" t="s">
        <v>8488</v>
      </c>
    </row>
    <row r="7623" spans="1:14">
      <c r="A7623" t="s">
        <v>8710</v>
      </c>
      <c r="B7623" t="s">
        <v>3118</v>
      </c>
      <c r="C7623" t="s">
        <v>111</v>
      </c>
      <c r="D7623">
        <v>1</v>
      </c>
      <c r="E7623">
        <v>0</v>
      </c>
      <c r="F7623">
        <v>2</v>
      </c>
      <c r="H7623" t="s">
        <v>116</v>
      </c>
      <c r="I7623">
        <f t="shared" si="357"/>
        <v>0</v>
      </c>
      <c r="J7623">
        <f t="shared" si="358"/>
        <v>0</v>
      </c>
      <c r="L7623" t="str">
        <f t="shared" si="359"/>
        <v>4059RED HILL</v>
      </c>
      <c r="M7623" t="s">
        <v>8488</v>
      </c>
    </row>
    <row r="7624" spans="1:14">
      <c r="A7624" t="s">
        <v>8712</v>
      </c>
      <c r="B7624" t="s">
        <v>8713</v>
      </c>
      <c r="C7624" t="s">
        <v>111</v>
      </c>
      <c r="D7624">
        <v>1</v>
      </c>
      <c r="E7624">
        <v>0</v>
      </c>
      <c r="F7624">
        <v>2</v>
      </c>
      <c r="H7624" t="s">
        <v>116</v>
      </c>
      <c r="I7624">
        <f t="shared" si="357"/>
        <v>0</v>
      </c>
      <c r="J7624">
        <f t="shared" si="358"/>
        <v>0</v>
      </c>
      <c r="L7624" t="str">
        <f t="shared" si="359"/>
        <v>4055BUNYA</v>
      </c>
      <c r="M7624" t="s">
        <v>7246</v>
      </c>
      <c r="N7624" t="s">
        <v>732</v>
      </c>
    </row>
    <row r="7625" spans="1:14">
      <c r="A7625" t="s">
        <v>8712</v>
      </c>
      <c r="B7625" t="s">
        <v>8714</v>
      </c>
      <c r="C7625" t="s">
        <v>111</v>
      </c>
      <c r="D7625">
        <v>1</v>
      </c>
      <c r="E7625">
        <v>0</v>
      </c>
      <c r="F7625">
        <v>2</v>
      </c>
      <c r="H7625" t="s">
        <v>116</v>
      </c>
      <c r="I7625">
        <f t="shared" ref="I7625:I7688" si="360">IF(ISERROR(VLOOKUP(A7625,SelPostCode,1,FALSE)),0,1)</f>
        <v>0</v>
      </c>
      <c r="J7625">
        <f t="shared" ref="J7625:J7688" si="361">IF(I7625=0,0,IF(ISERROR(VLOOKUP(B7625,SelSuburb,1,FALSE)),0,1))</f>
        <v>0</v>
      </c>
      <c r="L7625" t="str">
        <f t="shared" si="359"/>
        <v>4055FERNY GROVE</v>
      </c>
      <c r="M7625" t="s">
        <v>7246</v>
      </c>
      <c r="N7625" t="s">
        <v>732</v>
      </c>
    </row>
    <row r="7626" spans="1:14">
      <c r="A7626" t="s">
        <v>8712</v>
      </c>
      <c r="B7626" t="s">
        <v>8715</v>
      </c>
      <c r="C7626" t="s">
        <v>111</v>
      </c>
      <c r="D7626">
        <v>1</v>
      </c>
      <c r="E7626">
        <v>0</v>
      </c>
      <c r="F7626">
        <v>2</v>
      </c>
      <c r="H7626" t="s">
        <v>116</v>
      </c>
      <c r="I7626">
        <f t="shared" si="360"/>
        <v>0</v>
      </c>
      <c r="J7626">
        <f t="shared" si="361"/>
        <v>0</v>
      </c>
      <c r="L7626" t="str">
        <f t="shared" si="359"/>
        <v>4055FERNY HILLS</v>
      </c>
      <c r="M7626" t="s">
        <v>7246</v>
      </c>
      <c r="N7626" t="s">
        <v>732</v>
      </c>
    </row>
    <row r="7627" spans="1:14">
      <c r="A7627" t="s">
        <v>8712</v>
      </c>
      <c r="B7627" t="s">
        <v>8716</v>
      </c>
      <c r="C7627" t="s">
        <v>111</v>
      </c>
      <c r="D7627">
        <v>1</v>
      </c>
      <c r="E7627">
        <v>0</v>
      </c>
      <c r="F7627">
        <v>2</v>
      </c>
      <c r="H7627" t="s">
        <v>116</v>
      </c>
      <c r="I7627">
        <f t="shared" si="360"/>
        <v>0</v>
      </c>
      <c r="J7627">
        <f t="shared" si="361"/>
        <v>0</v>
      </c>
      <c r="L7627" t="str">
        <f t="shared" si="359"/>
        <v>4055UPPER KEDRON</v>
      </c>
      <c r="M7627" t="s">
        <v>7246</v>
      </c>
      <c r="N7627" t="s">
        <v>732</v>
      </c>
    </row>
    <row r="7628" spans="1:14">
      <c r="A7628" t="s">
        <v>8717</v>
      </c>
      <c r="B7628" t="s">
        <v>8718</v>
      </c>
      <c r="C7628" t="s">
        <v>111</v>
      </c>
      <c r="D7628">
        <v>1</v>
      </c>
      <c r="E7628">
        <v>0</v>
      </c>
      <c r="F7628">
        <v>2</v>
      </c>
      <c r="H7628" t="s">
        <v>116</v>
      </c>
      <c r="I7628">
        <f t="shared" si="360"/>
        <v>0</v>
      </c>
      <c r="J7628">
        <f t="shared" si="361"/>
        <v>0</v>
      </c>
      <c r="L7628" t="str">
        <f t="shared" si="359"/>
        <v>4054ARANA HILLS</v>
      </c>
      <c r="M7628" t="s">
        <v>7246</v>
      </c>
      <c r="N7628" t="s">
        <v>732</v>
      </c>
    </row>
    <row r="7629" spans="1:14">
      <c r="A7629" t="s">
        <v>8717</v>
      </c>
      <c r="B7629" t="s">
        <v>8719</v>
      </c>
      <c r="C7629" t="s">
        <v>111</v>
      </c>
      <c r="D7629">
        <v>1</v>
      </c>
      <c r="E7629">
        <v>0</v>
      </c>
      <c r="F7629">
        <v>2</v>
      </c>
      <c r="H7629" t="s">
        <v>116</v>
      </c>
      <c r="I7629">
        <f t="shared" si="360"/>
        <v>0</v>
      </c>
      <c r="J7629">
        <f t="shared" si="361"/>
        <v>0</v>
      </c>
      <c r="L7629" t="str">
        <f t="shared" si="359"/>
        <v>4054KEPERRA</v>
      </c>
      <c r="M7629" t="s">
        <v>7246</v>
      </c>
      <c r="N7629" t="s">
        <v>732</v>
      </c>
    </row>
    <row r="7630" spans="1:14">
      <c r="A7630" t="s">
        <v>8720</v>
      </c>
      <c r="B7630" t="s">
        <v>8721</v>
      </c>
      <c r="C7630" t="s">
        <v>111</v>
      </c>
      <c r="D7630">
        <v>1</v>
      </c>
      <c r="E7630">
        <v>0</v>
      </c>
      <c r="F7630">
        <v>2</v>
      </c>
      <c r="H7630" t="s">
        <v>116</v>
      </c>
      <c r="I7630">
        <f t="shared" si="360"/>
        <v>0</v>
      </c>
      <c r="J7630">
        <f t="shared" si="361"/>
        <v>0</v>
      </c>
      <c r="L7630" t="str">
        <f t="shared" si="359"/>
        <v>4053BROOKSIDE CENTRE</v>
      </c>
      <c r="M7630" t="s">
        <v>8722</v>
      </c>
      <c r="N7630" t="s">
        <v>732</v>
      </c>
    </row>
    <row r="7631" spans="1:14">
      <c r="A7631" t="s">
        <v>8720</v>
      </c>
      <c r="B7631" t="s">
        <v>8723</v>
      </c>
      <c r="C7631" t="s">
        <v>111</v>
      </c>
      <c r="D7631">
        <v>1</v>
      </c>
      <c r="E7631">
        <v>0</v>
      </c>
      <c r="F7631">
        <v>2</v>
      </c>
      <c r="H7631" t="s">
        <v>116</v>
      </c>
      <c r="I7631">
        <f t="shared" si="360"/>
        <v>0</v>
      </c>
      <c r="J7631">
        <f t="shared" si="361"/>
        <v>0</v>
      </c>
      <c r="L7631" t="str">
        <f t="shared" si="359"/>
        <v>4053EVERTON HILLS</v>
      </c>
      <c r="M7631" t="s">
        <v>8722</v>
      </c>
      <c r="N7631" t="s">
        <v>732</v>
      </c>
    </row>
    <row r="7632" spans="1:14">
      <c r="A7632" t="s">
        <v>8720</v>
      </c>
      <c r="B7632" t="s">
        <v>8724</v>
      </c>
      <c r="C7632" t="s">
        <v>111</v>
      </c>
      <c r="D7632">
        <v>1</v>
      </c>
      <c r="E7632">
        <v>0</v>
      </c>
      <c r="F7632">
        <v>2</v>
      </c>
      <c r="H7632" t="s">
        <v>116</v>
      </c>
      <c r="I7632">
        <f t="shared" si="360"/>
        <v>0</v>
      </c>
      <c r="J7632">
        <f t="shared" si="361"/>
        <v>0</v>
      </c>
      <c r="L7632" t="str">
        <f t="shared" si="359"/>
        <v>4053EVERTON PARK</v>
      </c>
      <c r="M7632" t="s">
        <v>8722</v>
      </c>
      <c r="N7632" t="s">
        <v>732</v>
      </c>
    </row>
    <row r="7633" spans="1:14">
      <c r="A7633" t="s">
        <v>8720</v>
      </c>
      <c r="B7633" t="s">
        <v>8725</v>
      </c>
      <c r="C7633" t="s">
        <v>111</v>
      </c>
      <c r="D7633">
        <v>1</v>
      </c>
      <c r="E7633">
        <v>0</v>
      </c>
      <c r="F7633">
        <v>2</v>
      </c>
      <c r="H7633" t="s">
        <v>116</v>
      </c>
      <c r="I7633">
        <f t="shared" si="360"/>
        <v>0</v>
      </c>
      <c r="J7633">
        <f t="shared" si="361"/>
        <v>0</v>
      </c>
      <c r="L7633" t="str">
        <f t="shared" si="359"/>
        <v>4053MCDOWALL</v>
      </c>
      <c r="M7633" t="s">
        <v>8722</v>
      </c>
      <c r="N7633" t="s">
        <v>732</v>
      </c>
    </row>
    <row r="7634" spans="1:14">
      <c r="A7634" t="s">
        <v>8720</v>
      </c>
      <c r="B7634" t="s">
        <v>8726</v>
      </c>
      <c r="C7634" t="s">
        <v>111</v>
      </c>
      <c r="D7634">
        <v>1</v>
      </c>
      <c r="E7634">
        <v>0</v>
      </c>
      <c r="F7634">
        <v>2</v>
      </c>
      <c r="H7634" t="s">
        <v>116</v>
      </c>
      <c r="I7634">
        <f t="shared" si="360"/>
        <v>0</v>
      </c>
      <c r="J7634">
        <f t="shared" si="361"/>
        <v>0</v>
      </c>
      <c r="L7634" t="str">
        <f t="shared" si="359"/>
        <v>4053MITCHELTON</v>
      </c>
      <c r="M7634" t="s">
        <v>8722</v>
      </c>
      <c r="N7634" t="s">
        <v>732</v>
      </c>
    </row>
    <row r="7635" spans="1:14">
      <c r="A7635" t="s">
        <v>8720</v>
      </c>
      <c r="B7635" t="s">
        <v>8727</v>
      </c>
      <c r="C7635" t="s">
        <v>111</v>
      </c>
      <c r="D7635">
        <v>1</v>
      </c>
      <c r="E7635">
        <v>0</v>
      </c>
      <c r="F7635">
        <v>2</v>
      </c>
      <c r="H7635" t="s">
        <v>116</v>
      </c>
      <c r="I7635">
        <f t="shared" si="360"/>
        <v>0</v>
      </c>
      <c r="J7635">
        <f t="shared" si="361"/>
        <v>0</v>
      </c>
      <c r="L7635" t="str">
        <f t="shared" si="359"/>
        <v>4053STAFFORD</v>
      </c>
      <c r="M7635" t="s">
        <v>8722</v>
      </c>
      <c r="N7635" t="s">
        <v>732</v>
      </c>
    </row>
    <row r="7636" spans="1:14">
      <c r="A7636" t="s">
        <v>8720</v>
      </c>
      <c r="B7636" t="s">
        <v>8728</v>
      </c>
      <c r="C7636" t="s">
        <v>111</v>
      </c>
      <c r="D7636">
        <v>1</v>
      </c>
      <c r="E7636">
        <v>0</v>
      </c>
      <c r="F7636">
        <v>2</v>
      </c>
      <c r="H7636" t="s">
        <v>116</v>
      </c>
      <c r="I7636">
        <f t="shared" si="360"/>
        <v>0</v>
      </c>
      <c r="J7636">
        <f t="shared" si="361"/>
        <v>0</v>
      </c>
      <c r="L7636" t="str">
        <f t="shared" si="359"/>
        <v>4053STAFFORD HEIGHTS</v>
      </c>
      <c r="M7636" t="s">
        <v>8722</v>
      </c>
      <c r="N7636" t="s">
        <v>732</v>
      </c>
    </row>
    <row r="7637" spans="1:14">
      <c r="A7637" t="s">
        <v>8729</v>
      </c>
      <c r="B7637" t="s">
        <v>8730</v>
      </c>
      <c r="C7637" t="s">
        <v>111</v>
      </c>
      <c r="D7637">
        <v>1</v>
      </c>
      <c r="E7637">
        <v>0</v>
      </c>
      <c r="F7637">
        <v>2</v>
      </c>
      <c r="H7637" t="s">
        <v>116</v>
      </c>
      <c r="I7637">
        <f t="shared" si="360"/>
        <v>0</v>
      </c>
      <c r="J7637">
        <f t="shared" si="361"/>
        <v>0</v>
      </c>
      <c r="L7637" t="str">
        <f t="shared" si="359"/>
        <v>4051ALDERLEY</v>
      </c>
      <c r="M7637" t="s">
        <v>8722</v>
      </c>
      <c r="N7637" t="s">
        <v>732</v>
      </c>
    </row>
    <row r="7638" spans="1:14">
      <c r="A7638" t="s">
        <v>8729</v>
      </c>
      <c r="B7638" t="s">
        <v>8731</v>
      </c>
      <c r="C7638" t="s">
        <v>111</v>
      </c>
      <c r="D7638">
        <v>1</v>
      </c>
      <c r="E7638">
        <v>0</v>
      </c>
      <c r="F7638">
        <v>2</v>
      </c>
      <c r="H7638" t="s">
        <v>116</v>
      </c>
      <c r="I7638">
        <f t="shared" si="360"/>
        <v>0</v>
      </c>
      <c r="J7638">
        <f t="shared" si="361"/>
        <v>0</v>
      </c>
      <c r="L7638" t="str">
        <f t="shared" si="359"/>
        <v>4051ENOGGERA</v>
      </c>
      <c r="M7638" t="s">
        <v>8722</v>
      </c>
      <c r="N7638" t="s">
        <v>732</v>
      </c>
    </row>
    <row r="7639" spans="1:14">
      <c r="A7639" t="s">
        <v>8729</v>
      </c>
      <c r="B7639" t="s">
        <v>8732</v>
      </c>
      <c r="C7639" t="s">
        <v>111</v>
      </c>
      <c r="D7639">
        <v>1</v>
      </c>
      <c r="E7639">
        <v>0</v>
      </c>
      <c r="F7639">
        <v>2</v>
      </c>
      <c r="H7639" t="s">
        <v>116</v>
      </c>
      <c r="I7639">
        <f t="shared" si="360"/>
        <v>0</v>
      </c>
      <c r="J7639">
        <f t="shared" si="361"/>
        <v>0</v>
      </c>
      <c r="L7639" t="str">
        <f t="shared" si="359"/>
        <v>4051GAYTHORNE</v>
      </c>
      <c r="M7639" t="s">
        <v>8722</v>
      </c>
      <c r="N7639" t="s">
        <v>732</v>
      </c>
    </row>
    <row r="7640" spans="1:14">
      <c r="A7640" t="s">
        <v>8729</v>
      </c>
      <c r="B7640" t="s">
        <v>5191</v>
      </c>
      <c r="C7640" t="s">
        <v>111</v>
      </c>
      <c r="D7640">
        <v>1</v>
      </c>
      <c r="E7640">
        <v>0</v>
      </c>
      <c r="F7640">
        <v>2</v>
      </c>
      <c r="H7640" t="s">
        <v>116</v>
      </c>
      <c r="I7640">
        <f t="shared" si="360"/>
        <v>0</v>
      </c>
      <c r="J7640">
        <f t="shared" si="361"/>
        <v>0</v>
      </c>
      <c r="L7640" t="str">
        <f t="shared" si="359"/>
        <v>4051GRANGE</v>
      </c>
      <c r="M7640" t="s">
        <v>8722</v>
      </c>
      <c r="N7640" t="s">
        <v>732</v>
      </c>
    </row>
    <row r="7641" spans="1:14">
      <c r="A7641" t="s">
        <v>8729</v>
      </c>
      <c r="B7641" t="s">
        <v>8733</v>
      </c>
      <c r="C7641" t="s">
        <v>111</v>
      </c>
      <c r="D7641">
        <v>1</v>
      </c>
      <c r="E7641">
        <v>0</v>
      </c>
      <c r="F7641">
        <v>2</v>
      </c>
      <c r="H7641" t="s">
        <v>116</v>
      </c>
      <c r="I7641">
        <f t="shared" si="360"/>
        <v>0</v>
      </c>
      <c r="J7641">
        <f t="shared" si="361"/>
        <v>0</v>
      </c>
      <c r="L7641" t="str">
        <f t="shared" si="359"/>
        <v>4051NEWMARKET</v>
      </c>
      <c r="M7641" t="s">
        <v>8722</v>
      </c>
      <c r="N7641" t="s">
        <v>732</v>
      </c>
    </row>
    <row r="7642" spans="1:14">
      <c r="A7642" t="s">
        <v>8729</v>
      </c>
      <c r="B7642" t="s">
        <v>8734</v>
      </c>
      <c r="C7642" t="s">
        <v>111</v>
      </c>
      <c r="D7642">
        <v>1</v>
      </c>
      <c r="E7642">
        <v>0</v>
      </c>
      <c r="F7642">
        <v>2</v>
      </c>
      <c r="H7642" t="s">
        <v>116</v>
      </c>
      <c r="I7642">
        <f t="shared" si="360"/>
        <v>0</v>
      </c>
      <c r="J7642">
        <f t="shared" si="361"/>
        <v>0</v>
      </c>
      <c r="L7642" t="str">
        <f t="shared" si="359"/>
        <v>4051WILSTON</v>
      </c>
      <c r="M7642" t="s">
        <v>8722</v>
      </c>
      <c r="N7642" t="s">
        <v>732</v>
      </c>
    </row>
    <row r="7643" spans="1:14">
      <c r="A7643" t="s">
        <v>8735</v>
      </c>
      <c r="B7643" t="s">
        <v>8736</v>
      </c>
      <c r="C7643" t="s">
        <v>111</v>
      </c>
      <c r="D7643">
        <v>1</v>
      </c>
      <c r="E7643">
        <v>0</v>
      </c>
      <c r="F7643">
        <v>2</v>
      </c>
      <c r="H7643" t="s">
        <v>116</v>
      </c>
      <c r="I7643">
        <f t="shared" si="360"/>
        <v>0</v>
      </c>
      <c r="J7643">
        <f t="shared" si="361"/>
        <v>0</v>
      </c>
      <c r="L7643" t="str">
        <f t="shared" si="359"/>
        <v>4037EATONS HILL</v>
      </c>
      <c r="M7643" t="s">
        <v>7319</v>
      </c>
      <c r="N7643" t="s">
        <v>732</v>
      </c>
    </row>
    <row r="7644" spans="1:14">
      <c r="A7644" t="s">
        <v>8737</v>
      </c>
      <c r="B7644" t="s">
        <v>4654</v>
      </c>
      <c r="C7644" t="s">
        <v>111</v>
      </c>
      <c r="D7644">
        <v>1</v>
      </c>
      <c r="E7644">
        <v>0</v>
      </c>
      <c r="F7644">
        <v>2</v>
      </c>
      <c r="H7644" t="s">
        <v>116</v>
      </c>
      <c r="I7644">
        <f t="shared" si="360"/>
        <v>0</v>
      </c>
      <c r="J7644">
        <f t="shared" si="361"/>
        <v>0</v>
      </c>
      <c r="L7644" t="str">
        <f t="shared" si="359"/>
        <v>4036BALD HILLS</v>
      </c>
      <c r="M7644" t="s">
        <v>8722</v>
      </c>
      <c r="N7644" t="s">
        <v>732</v>
      </c>
    </row>
    <row r="7645" spans="1:14">
      <c r="A7645" t="s">
        <v>8738</v>
      </c>
      <c r="B7645" t="s">
        <v>8739</v>
      </c>
      <c r="C7645" t="s">
        <v>111</v>
      </c>
      <c r="D7645">
        <v>1</v>
      </c>
      <c r="E7645">
        <v>0</v>
      </c>
      <c r="F7645">
        <v>2</v>
      </c>
      <c r="H7645" t="s">
        <v>116</v>
      </c>
      <c r="I7645">
        <f t="shared" si="360"/>
        <v>0</v>
      </c>
      <c r="J7645">
        <f t="shared" si="361"/>
        <v>0</v>
      </c>
      <c r="L7645" t="str">
        <f t="shared" si="359"/>
        <v>4035ALBANY CREEK</v>
      </c>
      <c r="M7645" t="s">
        <v>8722</v>
      </c>
      <c r="N7645" t="s">
        <v>732</v>
      </c>
    </row>
    <row r="7646" spans="1:14">
      <c r="A7646" t="s">
        <v>8738</v>
      </c>
      <c r="B7646" t="s">
        <v>8740</v>
      </c>
      <c r="C7646" t="s">
        <v>111</v>
      </c>
      <c r="D7646">
        <v>1</v>
      </c>
      <c r="E7646">
        <v>0</v>
      </c>
      <c r="F7646">
        <v>2</v>
      </c>
      <c r="H7646" t="s">
        <v>116</v>
      </c>
      <c r="I7646">
        <f t="shared" si="360"/>
        <v>0</v>
      </c>
      <c r="J7646">
        <f t="shared" si="361"/>
        <v>0</v>
      </c>
      <c r="L7646" t="str">
        <f t="shared" si="359"/>
        <v>4035BRIDGEMAN DOWNS</v>
      </c>
      <c r="M7646" t="s">
        <v>8722</v>
      </c>
      <c r="N7646" t="s">
        <v>732</v>
      </c>
    </row>
    <row r="7647" spans="1:14">
      <c r="A7647" t="s">
        <v>8741</v>
      </c>
      <c r="B7647" t="s">
        <v>8742</v>
      </c>
      <c r="C7647" t="s">
        <v>111</v>
      </c>
      <c r="D7647">
        <v>1</v>
      </c>
      <c r="E7647">
        <v>0</v>
      </c>
      <c r="F7647">
        <v>2</v>
      </c>
      <c r="H7647" t="s">
        <v>116</v>
      </c>
      <c r="I7647">
        <f t="shared" si="360"/>
        <v>0</v>
      </c>
      <c r="J7647">
        <f t="shared" si="361"/>
        <v>0</v>
      </c>
      <c r="L7647" t="str">
        <f t="shared" si="359"/>
        <v>4034ASPLEY</v>
      </c>
      <c r="M7647" t="s">
        <v>8722</v>
      </c>
      <c r="N7647" t="s">
        <v>732</v>
      </c>
    </row>
    <row r="7648" spans="1:14">
      <c r="A7648" t="s">
        <v>8741</v>
      </c>
      <c r="B7648" t="s">
        <v>8743</v>
      </c>
      <c r="C7648" t="s">
        <v>111</v>
      </c>
      <c r="D7648">
        <v>1</v>
      </c>
      <c r="E7648">
        <v>0</v>
      </c>
      <c r="F7648">
        <v>2</v>
      </c>
      <c r="H7648" t="s">
        <v>116</v>
      </c>
      <c r="I7648">
        <f t="shared" si="360"/>
        <v>0</v>
      </c>
      <c r="J7648">
        <f t="shared" si="361"/>
        <v>0</v>
      </c>
      <c r="L7648" t="str">
        <f t="shared" si="359"/>
        <v>4034BOONDALL</v>
      </c>
      <c r="M7648" t="s">
        <v>8722</v>
      </c>
      <c r="N7648" t="s">
        <v>732</v>
      </c>
    </row>
    <row r="7649" spans="1:14">
      <c r="A7649" t="s">
        <v>8741</v>
      </c>
      <c r="B7649" t="s">
        <v>8744</v>
      </c>
      <c r="C7649" t="s">
        <v>111</v>
      </c>
      <c r="D7649">
        <v>1</v>
      </c>
      <c r="E7649">
        <v>0</v>
      </c>
      <c r="F7649">
        <v>2</v>
      </c>
      <c r="H7649" t="s">
        <v>116</v>
      </c>
      <c r="I7649">
        <f t="shared" si="360"/>
        <v>0</v>
      </c>
      <c r="J7649">
        <f t="shared" si="361"/>
        <v>0</v>
      </c>
      <c r="L7649" t="str">
        <f t="shared" si="359"/>
        <v>4034CARSELDINE</v>
      </c>
      <c r="M7649" t="s">
        <v>8722</v>
      </c>
      <c r="N7649" t="s">
        <v>732</v>
      </c>
    </row>
    <row r="7650" spans="1:14">
      <c r="A7650" t="s">
        <v>8741</v>
      </c>
      <c r="B7650" t="s">
        <v>8745</v>
      </c>
      <c r="C7650" t="s">
        <v>111</v>
      </c>
      <c r="D7650">
        <v>1</v>
      </c>
      <c r="E7650">
        <v>0</v>
      </c>
      <c r="F7650">
        <v>2</v>
      </c>
      <c r="H7650" t="s">
        <v>116</v>
      </c>
      <c r="I7650">
        <f t="shared" si="360"/>
        <v>0</v>
      </c>
      <c r="J7650">
        <f t="shared" si="361"/>
        <v>0</v>
      </c>
      <c r="L7650" t="str">
        <f t="shared" si="359"/>
        <v>4034GEEBUNG</v>
      </c>
      <c r="M7650" t="s">
        <v>8722</v>
      </c>
      <c r="N7650" t="s">
        <v>732</v>
      </c>
    </row>
    <row r="7651" spans="1:14">
      <c r="A7651" t="s">
        <v>8741</v>
      </c>
      <c r="B7651" t="s">
        <v>8746</v>
      </c>
      <c r="C7651" t="s">
        <v>111</v>
      </c>
      <c r="D7651">
        <v>1</v>
      </c>
      <c r="E7651">
        <v>0</v>
      </c>
      <c r="F7651">
        <v>2</v>
      </c>
      <c r="H7651" t="s">
        <v>116</v>
      </c>
      <c r="I7651">
        <f t="shared" si="360"/>
        <v>0</v>
      </c>
      <c r="J7651">
        <f t="shared" si="361"/>
        <v>0</v>
      </c>
      <c r="L7651" t="str">
        <f t="shared" si="359"/>
        <v>4034ZILLMERE</v>
      </c>
      <c r="M7651" t="s">
        <v>8722</v>
      </c>
      <c r="N7651" t="s">
        <v>732</v>
      </c>
    </row>
    <row r="7652" spans="1:14">
      <c r="A7652" t="s">
        <v>8747</v>
      </c>
      <c r="B7652" t="s">
        <v>8748</v>
      </c>
      <c r="C7652" t="s">
        <v>111</v>
      </c>
      <c r="D7652">
        <v>1</v>
      </c>
      <c r="E7652">
        <v>0</v>
      </c>
      <c r="F7652">
        <v>2</v>
      </c>
      <c r="H7652" t="s">
        <v>116</v>
      </c>
      <c r="I7652">
        <f t="shared" si="360"/>
        <v>0</v>
      </c>
      <c r="J7652">
        <f t="shared" si="361"/>
        <v>0</v>
      </c>
      <c r="L7652" t="str">
        <f t="shared" si="359"/>
        <v>4032CHERMSIDE</v>
      </c>
      <c r="M7652" t="s">
        <v>8722</v>
      </c>
      <c r="N7652" t="s">
        <v>732</v>
      </c>
    </row>
    <row r="7653" spans="1:14">
      <c r="A7653" t="s">
        <v>8747</v>
      </c>
      <c r="B7653" t="s">
        <v>8749</v>
      </c>
      <c r="C7653" t="s">
        <v>111</v>
      </c>
      <c r="D7653">
        <v>1</v>
      </c>
      <c r="E7653">
        <v>0</v>
      </c>
      <c r="F7653">
        <v>2</v>
      </c>
      <c r="H7653" t="s">
        <v>116</v>
      </c>
      <c r="I7653">
        <f t="shared" si="360"/>
        <v>0</v>
      </c>
      <c r="J7653">
        <f t="shared" si="361"/>
        <v>0</v>
      </c>
      <c r="L7653" t="str">
        <f t="shared" si="359"/>
        <v>4032CHERMSIDE CENTRE</v>
      </c>
      <c r="M7653" t="s">
        <v>8722</v>
      </c>
      <c r="N7653" t="s">
        <v>732</v>
      </c>
    </row>
    <row r="7654" spans="1:14">
      <c r="A7654" t="s">
        <v>8747</v>
      </c>
      <c r="B7654" t="s">
        <v>8750</v>
      </c>
      <c r="C7654" t="s">
        <v>111</v>
      </c>
      <c r="D7654">
        <v>1</v>
      </c>
      <c r="E7654">
        <v>0</v>
      </c>
      <c r="F7654">
        <v>2</v>
      </c>
      <c r="H7654" t="s">
        <v>116</v>
      </c>
      <c r="I7654">
        <f t="shared" si="360"/>
        <v>0</v>
      </c>
      <c r="J7654">
        <f t="shared" si="361"/>
        <v>0</v>
      </c>
      <c r="L7654" t="str">
        <f t="shared" si="359"/>
        <v>4032CHERMSIDE SOUTH</v>
      </c>
      <c r="M7654" t="s">
        <v>8722</v>
      </c>
      <c r="N7654" t="s">
        <v>732</v>
      </c>
    </row>
    <row r="7655" spans="1:14">
      <c r="A7655" t="s">
        <v>8747</v>
      </c>
      <c r="B7655" t="s">
        <v>8751</v>
      </c>
      <c r="C7655" t="s">
        <v>111</v>
      </c>
      <c r="D7655">
        <v>1</v>
      </c>
      <c r="E7655">
        <v>0</v>
      </c>
      <c r="F7655">
        <v>2</v>
      </c>
      <c r="H7655" t="s">
        <v>116</v>
      </c>
      <c r="I7655">
        <f t="shared" si="360"/>
        <v>0</v>
      </c>
      <c r="J7655">
        <f t="shared" si="361"/>
        <v>0</v>
      </c>
      <c r="L7655" t="str">
        <f t="shared" si="359"/>
        <v>4032CHERMSIDE WEST</v>
      </c>
      <c r="M7655" t="s">
        <v>8722</v>
      </c>
      <c r="N7655" t="s">
        <v>732</v>
      </c>
    </row>
    <row r="7656" spans="1:14">
      <c r="A7656" t="s">
        <v>8752</v>
      </c>
      <c r="B7656" t="s">
        <v>8753</v>
      </c>
      <c r="C7656" t="s">
        <v>111</v>
      </c>
      <c r="D7656">
        <v>1</v>
      </c>
      <c r="E7656">
        <v>0</v>
      </c>
      <c r="F7656">
        <v>2</v>
      </c>
      <c r="H7656" t="s">
        <v>116</v>
      </c>
      <c r="I7656">
        <f t="shared" si="360"/>
        <v>0</v>
      </c>
      <c r="J7656">
        <f t="shared" si="361"/>
        <v>0</v>
      </c>
      <c r="L7656" t="str">
        <f t="shared" si="359"/>
        <v>4031GORDON PARK</v>
      </c>
      <c r="M7656" t="s">
        <v>8722</v>
      </c>
      <c r="N7656" t="s">
        <v>732</v>
      </c>
    </row>
    <row r="7657" spans="1:14">
      <c r="A7657" t="s">
        <v>8752</v>
      </c>
      <c r="B7657" t="s">
        <v>8754</v>
      </c>
      <c r="C7657" t="s">
        <v>111</v>
      </c>
      <c r="D7657">
        <v>1</v>
      </c>
      <c r="E7657">
        <v>0</v>
      </c>
      <c r="F7657">
        <v>2</v>
      </c>
      <c r="H7657" t="s">
        <v>116</v>
      </c>
      <c r="I7657">
        <f t="shared" si="360"/>
        <v>0</v>
      </c>
      <c r="J7657">
        <f t="shared" si="361"/>
        <v>0</v>
      </c>
      <c r="L7657" t="str">
        <f t="shared" si="359"/>
        <v>4031KEDRON</v>
      </c>
      <c r="M7657" t="s">
        <v>8722</v>
      </c>
      <c r="N7657" t="s">
        <v>732</v>
      </c>
    </row>
    <row r="7658" spans="1:14">
      <c r="A7658" t="s">
        <v>8755</v>
      </c>
      <c r="B7658" t="s">
        <v>8756</v>
      </c>
      <c r="C7658" t="s">
        <v>111</v>
      </c>
      <c r="D7658">
        <v>1</v>
      </c>
      <c r="E7658">
        <v>0</v>
      </c>
      <c r="F7658">
        <v>2</v>
      </c>
      <c r="H7658" t="s">
        <v>116</v>
      </c>
      <c r="I7658">
        <f t="shared" si="360"/>
        <v>0</v>
      </c>
      <c r="J7658">
        <f t="shared" si="361"/>
        <v>0</v>
      </c>
      <c r="L7658" t="str">
        <f t="shared" si="359"/>
        <v>4030LUTWYCHE</v>
      </c>
      <c r="M7658" t="s">
        <v>8488</v>
      </c>
    </row>
    <row r="7659" spans="1:14">
      <c r="A7659" t="s">
        <v>8755</v>
      </c>
      <c r="B7659" t="s">
        <v>3728</v>
      </c>
      <c r="C7659" t="s">
        <v>111</v>
      </c>
      <c r="D7659">
        <v>1</v>
      </c>
      <c r="E7659">
        <v>0</v>
      </c>
      <c r="F7659">
        <v>2</v>
      </c>
      <c r="H7659" t="s">
        <v>116</v>
      </c>
      <c r="I7659">
        <f t="shared" si="360"/>
        <v>0</v>
      </c>
      <c r="J7659">
        <f t="shared" si="361"/>
        <v>0</v>
      </c>
      <c r="L7659" t="str">
        <f t="shared" si="359"/>
        <v>4030WINDSOR</v>
      </c>
      <c r="M7659" t="s">
        <v>8488</v>
      </c>
    </row>
    <row r="7660" spans="1:14">
      <c r="A7660" t="s">
        <v>8755</v>
      </c>
      <c r="B7660" t="s">
        <v>8757</v>
      </c>
      <c r="C7660" t="s">
        <v>111</v>
      </c>
      <c r="D7660">
        <v>1</v>
      </c>
      <c r="E7660">
        <v>0</v>
      </c>
      <c r="F7660">
        <v>2</v>
      </c>
      <c r="H7660" t="s">
        <v>116</v>
      </c>
      <c r="I7660">
        <f t="shared" si="360"/>
        <v>0</v>
      </c>
      <c r="J7660">
        <f t="shared" si="361"/>
        <v>0</v>
      </c>
      <c r="L7660" t="str">
        <f t="shared" si="359"/>
        <v>4030WOOLOOWIN</v>
      </c>
      <c r="M7660" t="s">
        <v>8488</v>
      </c>
    </row>
    <row r="7661" spans="1:14">
      <c r="A7661" t="s">
        <v>8758</v>
      </c>
      <c r="B7661" t="s">
        <v>8759</v>
      </c>
      <c r="C7661" t="s">
        <v>111</v>
      </c>
      <c r="D7661">
        <v>5</v>
      </c>
      <c r="E7661">
        <v>0</v>
      </c>
      <c r="F7661">
        <v>0</v>
      </c>
      <c r="H7661" t="s">
        <v>116</v>
      </c>
      <c r="I7661">
        <f t="shared" si="360"/>
        <v>0</v>
      </c>
      <c r="J7661">
        <f t="shared" si="361"/>
        <v>0</v>
      </c>
      <c r="L7661" t="str">
        <f t="shared" si="359"/>
        <v>4025BULWER</v>
      </c>
      <c r="M7661" t="s">
        <v>8463</v>
      </c>
    </row>
    <row r="7662" spans="1:14">
      <c r="A7662" t="s">
        <v>8758</v>
      </c>
      <c r="B7662" t="s">
        <v>8760</v>
      </c>
      <c r="C7662" t="s">
        <v>111</v>
      </c>
      <c r="D7662">
        <v>5</v>
      </c>
      <c r="E7662">
        <v>0</v>
      </c>
      <c r="F7662">
        <v>0</v>
      </c>
      <c r="H7662" t="s">
        <v>116</v>
      </c>
      <c r="I7662">
        <f t="shared" si="360"/>
        <v>0</v>
      </c>
      <c r="J7662">
        <f t="shared" si="361"/>
        <v>0</v>
      </c>
      <c r="L7662" t="str">
        <f t="shared" si="359"/>
        <v>4025CAPE MORETON</v>
      </c>
      <c r="M7662" t="s">
        <v>8463</v>
      </c>
    </row>
    <row r="7663" spans="1:14">
      <c r="A7663" t="s">
        <v>8758</v>
      </c>
      <c r="B7663" t="s">
        <v>8761</v>
      </c>
      <c r="C7663" t="s">
        <v>111</v>
      </c>
      <c r="D7663">
        <v>5</v>
      </c>
      <c r="E7663">
        <v>0</v>
      </c>
      <c r="F7663">
        <v>0</v>
      </c>
      <c r="H7663" t="s">
        <v>116</v>
      </c>
      <c r="I7663">
        <f t="shared" si="360"/>
        <v>0</v>
      </c>
      <c r="J7663">
        <f t="shared" si="361"/>
        <v>0</v>
      </c>
      <c r="L7663" t="str">
        <f t="shared" si="359"/>
        <v>4025COWAN COWAN</v>
      </c>
      <c r="M7663" t="s">
        <v>8463</v>
      </c>
    </row>
    <row r="7664" spans="1:14">
      <c r="A7664" t="s">
        <v>8758</v>
      </c>
      <c r="B7664" t="s">
        <v>8762</v>
      </c>
      <c r="C7664" t="s">
        <v>111</v>
      </c>
      <c r="D7664">
        <v>5</v>
      </c>
      <c r="E7664">
        <v>0</v>
      </c>
      <c r="F7664">
        <v>0</v>
      </c>
      <c r="H7664" t="s">
        <v>116</v>
      </c>
      <c r="I7664">
        <f t="shared" si="360"/>
        <v>0</v>
      </c>
      <c r="J7664">
        <f t="shared" si="361"/>
        <v>0</v>
      </c>
      <c r="L7664" t="str">
        <f t="shared" si="359"/>
        <v>4025KOORINGAL</v>
      </c>
      <c r="M7664" t="s">
        <v>8463</v>
      </c>
    </row>
    <row r="7665" spans="1:14">
      <c r="A7665" t="s">
        <v>8758</v>
      </c>
      <c r="B7665" t="s">
        <v>8763</v>
      </c>
      <c r="C7665" t="s">
        <v>111</v>
      </c>
      <c r="D7665">
        <v>5</v>
      </c>
      <c r="E7665">
        <v>0</v>
      </c>
      <c r="F7665">
        <v>0</v>
      </c>
      <c r="H7665" t="s">
        <v>116</v>
      </c>
      <c r="I7665">
        <f t="shared" si="360"/>
        <v>0</v>
      </c>
      <c r="J7665">
        <f t="shared" si="361"/>
        <v>0</v>
      </c>
      <c r="L7665" t="str">
        <f t="shared" si="359"/>
        <v>4025TANGALOOMA</v>
      </c>
      <c r="M7665" t="s">
        <v>8463</v>
      </c>
    </row>
    <row r="7666" spans="1:14">
      <c r="A7666" t="s">
        <v>8764</v>
      </c>
      <c r="B7666" t="s">
        <v>8765</v>
      </c>
      <c r="C7666" t="s">
        <v>111</v>
      </c>
      <c r="D7666">
        <v>1</v>
      </c>
      <c r="E7666">
        <v>0</v>
      </c>
      <c r="F7666">
        <v>2</v>
      </c>
      <c r="H7666" t="s">
        <v>116</v>
      </c>
      <c r="I7666">
        <f t="shared" si="360"/>
        <v>0</v>
      </c>
      <c r="J7666">
        <f t="shared" si="361"/>
        <v>0</v>
      </c>
      <c r="L7666" t="str">
        <f t="shared" si="359"/>
        <v>4022ROTHWELL</v>
      </c>
      <c r="M7666" t="s">
        <v>7204</v>
      </c>
      <c r="N7666" t="s">
        <v>732</v>
      </c>
    </row>
    <row r="7667" spans="1:14">
      <c r="A7667" t="s">
        <v>8766</v>
      </c>
      <c r="B7667" t="s">
        <v>8767</v>
      </c>
      <c r="C7667" t="s">
        <v>111</v>
      </c>
      <c r="D7667">
        <v>1</v>
      </c>
      <c r="E7667">
        <v>0</v>
      </c>
      <c r="F7667">
        <v>2</v>
      </c>
      <c r="H7667" t="s">
        <v>116</v>
      </c>
      <c r="I7667">
        <f t="shared" si="360"/>
        <v>0</v>
      </c>
      <c r="J7667">
        <f t="shared" si="361"/>
        <v>0</v>
      </c>
      <c r="L7667" t="str">
        <f t="shared" si="359"/>
        <v>4021KIPPA-RING</v>
      </c>
      <c r="M7667" t="s">
        <v>7204</v>
      </c>
      <c r="N7667" t="s">
        <v>732</v>
      </c>
    </row>
    <row r="7668" spans="1:14">
      <c r="A7668" t="s">
        <v>8768</v>
      </c>
      <c r="B7668" t="s">
        <v>8769</v>
      </c>
      <c r="C7668" t="s">
        <v>111</v>
      </c>
      <c r="D7668">
        <v>1</v>
      </c>
      <c r="E7668">
        <v>0</v>
      </c>
      <c r="F7668">
        <v>2</v>
      </c>
      <c r="H7668" t="s">
        <v>116</v>
      </c>
      <c r="I7668">
        <f t="shared" si="360"/>
        <v>0</v>
      </c>
      <c r="J7668">
        <f t="shared" si="361"/>
        <v>0</v>
      </c>
      <c r="L7668" t="str">
        <f t="shared" si="359"/>
        <v>4020NEWPORT</v>
      </c>
      <c r="M7668" t="s">
        <v>7204</v>
      </c>
      <c r="N7668" t="s">
        <v>732</v>
      </c>
    </row>
    <row r="7669" spans="1:14">
      <c r="A7669" t="s">
        <v>8768</v>
      </c>
      <c r="B7669" t="s">
        <v>2992</v>
      </c>
      <c r="C7669" t="s">
        <v>111</v>
      </c>
      <c r="D7669">
        <v>1</v>
      </c>
      <c r="E7669">
        <v>0</v>
      </c>
      <c r="F7669">
        <v>2</v>
      </c>
      <c r="H7669" t="s">
        <v>116</v>
      </c>
      <c r="I7669">
        <f t="shared" si="360"/>
        <v>0</v>
      </c>
      <c r="J7669">
        <f t="shared" si="361"/>
        <v>0</v>
      </c>
      <c r="L7669" t="str">
        <f t="shared" si="359"/>
        <v>4020REDCLIFFE</v>
      </c>
      <c r="M7669" t="s">
        <v>7204</v>
      </c>
      <c r="N7669" t="s">
        <v>732</v>
      </c>
    </row>
    <row r="7670" spans="1:14">
      <c r="A7670" t="s">
        <v>8768</v>
      </c>
      <c r="B7670" t="s">
        <v>8770</v>
      </c>
      <c r="C7670" t="s">
        <v>111</v>
      </c>
      <c r="D7670">
        <v>1</v>
      </c>
      <c r="E7670">
        <v>0</v>
      </c>
      <c r="F7670">
        <v>2</v>
      </c>
      <c r="H7670" t="s">
        <v>116</v>
      </c>
      <c r="I7670">
        <f t="shared" si="360"/>
        <v>0</v>
      </c>
      <c r="J7670">
        <f t="shared" si="361"/>
        <v>0</v>
      </c>
      <c r="L7670" t="str">
        <f t="shared" si="359"/>
        <v>4020REDCLIFFE NORTH</v>
      </c>
      <c r="M7670" t="s">
        <v>7204</v>
      </c>
      <c r="N7670" t="s">
        <v>732</v>
      </c>
    </row>
    <row r="7671" spans="1:14">
      <c r="A7671" t="s">
        <v>8768</v>
      </c>
      <c r="B7671" t="s">
        <v>1144</v>
      </c>
      <c r="C7671" t="s">
        <v>111</v>
      </c>
      <c r="D7671">
        <v>1</v>
      </c>
      <c r="E7671">
        <v>0</v>
      </c>
      <c r="F7671">
        <v>2</v>
      </c>
      <c r="H7671" t="s">
        <v>116</v>
      </c>
      <c r="I7671">
        <f t="shared" si="360"/>
        <v>0</v>
      </c>
      <c r="J7671">
        <f t="shared" si="361"/>
        <v>0</v>
      </c>
      <c r="L7671" t="str">
        <f t="shared" si="359"/>
        <v>4020SCARBOROUGH</v>
      </c>
      <c r="M7671" t="s">
        <v>7204</v>
      </c>
      <c r="N7671" t="s">
        <v>732</v>
      </c>
    </row>
    <row r="7672" spans="1:14">
      <c r="A7672" t="s">
        <v>8771</v>
      </c>
      <c r="B7672" t="s">
        <v>7813</v>
      </c>
      <c r="C7672" t="s">
        <v>111</v>
      </c>
      <c r="D7672">
        <v>1</v>
      </c>
      <c r="E7672">
        <v>0</v>
      </c>
      <c r="F7672">
        <v>2</v>
      </c>
      <c r="H7672" t="s">
        <v>116</v>
      </c>
      <c r="I7672">
        <f t="shared" si="360"/>
        <v>0</v>
      </c>
      <c r="J7672">
        <f t="shared" si="361"/>
        <v>0</v>
      </c>
      <c r="L7672" t="str">
        <f t="shared" si="359"/>
        <v>4019CLONTARF</v>
      </c>
      <c r="M7672" t="s">
        <v>7204</v>
      </c>
      <c r="N7672" t="s">
        <v>732</v>
      </c>
    </row>
    <row r="7673" spans="1:14">
      <c r="A7673" t="s">
        <v>8771</v>
      </c>
      <c r="B7673" t="s">
        <v>8772</v>
      </c>
      <c r="C7673" t="s">
        <v>111</v>
      </c>
      <c r="D7673">
        <v>1</v>
      </c>
      <c r="E7673">
        <v>0</v>
      </c>
      <c r="F7673">
        <v>2</v>
      </c>
      <c r="H7673" t="s">
        <v>116</v>
      </c>
      <c r="I7673">
        <f t="shared" si="360"/>
        <v>0</v>
      </c>
      <c r="J7673">
        <f t="shared" si="361"/>
        <v>0</v>
      </c>
      <c r="L7673" t="str">
        <f t="shared" si="359"/>
        <v>4019CLONTARF BEACH</v>
      </c>
      <c r="M7673" t="s">
        <v>7204</v>
      </c>
      <c r="N7673" t="s">
        <v>732</v>
      </c>
    </row>
    <row r="7674" spans="1:14">
      <c r="A7674" t="s">
        <v>8771</v>
      </c>
      <c r="B7674" t="s">
        <v>918</v>
      </c>
      <c r="C7674" t="s">
        <v>111</v>
      </c>
      <c r="D7674">
        <v>1</v>
      </c>
      <c r="E7674">
        <v>0</v>
      </c>
      <c r="F7674">
        <v>2</v>
      </c>
      <c r="H7674" t="s">
        <v>116</v>
      </c>
      <c r="I7674">
        <f t="shared" si="360"/>
        <v>0</v>
      </c>
      <c r="J7674">
        <f t="shared" si="361"/>
        <v>0</v>
      </c>
      <c r="L7674" t="str">
        <f t="shared" si="359"/>
        <v>4019MARGATE</v>
      </c>
      <c r="M7674" t="s">
        <v>7204</v>
      </c>
      <c r="N7674" t="s">
        <v>732</v>
      </c>
    </row>
    <row r="7675" spans="1:14">
      <c r="A7675" t="s">
        <v>8771</v>
      </c>
      <c r="B7675" t="s">
        <v>8773</v>
      </c>
      <c r="C7675" t="s">
        <v>111</v>
      </c>
      <c r="D7675">
        <v>1</v>
      </c>
      <c r="E7675">
        <v>0</v>
      </c>
      <c r="F7675">
        <v>2</v>
      </c>
      <c r="H7675" t="s">
        <v>116</v>
      </c>
      <c r="I7675">
        <f t="shared" si="360"/>
        <v>0</v>
      </c>
      <c r="J7675">
        <f t="shared" si="361"/>
        <v>0</v>
      </c>
      <c r="L7675" t="str">
        <f t="shared" si="359"/>
        <v>4019MARGATE BEACH</v>
      </c>
      <c r="M7675" t="s">
        <v>7204</v>
      </c>
      <c r="N7675" t="s">
        <v>732</v>
      </c>
    </row>
    <row r="7676" spans="1:14">
      <c r="A7676" t="s">
        <v>8771</v>
      </c>
      <c r="B7676" t="s">
        <v>8774</v>
      </c>
      <c r="C7676" t="s">
        <v>111</v>
      </c>
      <c r="D7676">
        <v>1</v>
      </c>
      <c r="E7676">
        <v>0</v>
      </c>
      <c r="F7676">
        <v>2</v>
      </c>
      <c r="H7676" t="s">
        <v>116</v>
      </c>
      <c r="I7676">
        <f t="shared" si="360"/>
        <v>0</v>
      </c>
      <c r="J7676">
        <f t="shared" si="361"/>
        <v>0</v>
      </c>
      <c r="L7676" t="str">
        <f t="shared" si="359"/>
        <v>4019WOODY POINT</v>
      </c>
      <c r="M7676" t="s">
        <v>7204</v>
      </c>
      <c r="N7676" t="s">
        <v>732</v>
      </c>
    </row>
    <row r="7677" spans="1:14">
      <c r="A7677" t="s">
        <v>8775</v>
      </c>
      <c r="B7677" t="s">
        <v>8776</v>
      </c>
      <c r="C7677" t="s">
        <v>111</v>
      </c>
      <c r="D7677">
        <v>1</v>
      </c>
      <c r="E7677">
        <v>0</v>
      </c>
      <c r="F7677">
        <v>2</v>
      </c>
      <c r="H7677" t="s">
        <v>116</v>
      </c>
      <c r="I7677">
        <f t="shared" si="360"/>
        <v>0</v>
      </c>
      <c r="J7677">
        <f t="shared" si="361"/>
        <v>0</v>
      </c>
      <c r="L7677" t="str">
        <f t="shared" si="359"/>
        <v>4018FITZGIBBON</v>
      </c>
      <c r="M7677" t="s">
        <v>8722</v>
      </c>
      <c r="N7677" t="s">
        <v>732</v>
      </c>
    </row>
    <row r="7678" spans="1:14">
      <c r="A7678" t="s">
        <v>8775</v>
      </c>
      <c r="B7678" t="s">
        <v>8777</v>
      </c>
      <c r="C7678" t="s">
        <v>111</v>
      </c>
      <c r="D7678">
        <v>1</v>
      </c>
      <c r="E7678">
        <v>0</v>
      </c>
      <c r="F7678">
        <v>2</v>
      </c>
      <c r="H7678" t="s">
        <v>116</v>
      </c>
      <c r="I7678">
        <f t="shared" si="360"/>
        <v>0</v>
      </c>
      <c r="J7678">
        <f t="shared" si="361"/>
        <v>0</v>
      </c>
      <c r="L7678" t="str">
        <f t="shared" si="359"/>
        <v>4018TAIGUM</v>
      </c>
      <c r="M7678" t="s">
        <v>8722</v>
      </c>
      <c r="N7678" t="s">
        <v>732</v>
      </c>
    </row>
    <row r="7679" spans="1:14">
      <c r="A7679" t="s">
        <v>8778</v>
      </c>
      <c r="B7679" t="s">
        <v>8779</v>
      </c>
      <c r="C7679" t="s">
        <v>111</v>
      </c>
      <c r="D7679">
        <v>1</v>
      </c>
      <c r="E7679">
        <v>0</v>
      </c>
      <c r="F7679">
        <v>2</v>
      </c>
      <c r="H7679" t="s">
        <v>116</v>
      </c>
      <c r="I7679">
        <f t="shared" si="360"/>
        <v>0</v>
      </c>
      <c r="J7679">
        <f t="shared" si="361"/>
        <v>0</v>
      </c>
      <c r="L7679" t="str">
        <f t="shared" si="359"/>
        <v>4017BRACKEN RIDGE</v>
      </c>
      <c r="M7679" t="s">
        <v>8722</v>
      </c>
      <c r="N7679" t="s">
        <v>732</v>
      </c>
    </row>
    <row r="7680" spans="1:14">
      <c r="A7680" t="s">
        <v>8778</v>
      </c>
      <c r="B7680" t="s">
        <v>943</v>
      </c>
      <c r="C7680" t="s">
        <v>111</v>
      </c>
      <c r="D7680">
        <v>1</v>
      </c>
      <c r="E7680">
        <v>0</v>
      </c>
      <c r="F7680">
        <v>2</v>
      </c>
      <c r="H7680" t="s">
        <v>116</v>
      </c>
      <c r="I7680">
        <f t="shared" si="360"/>
        <v>0</v>
      </c>
      <c r="J7680">
        <f t="shared" si="361"/>
        <v>0</v>
      </c>
      <c r="L7680" t="str">
        <f t="shared" si="359"/>
        <v>4017BRIGHTON</v>
      </c>
      <c r="M7680" t="s">
        <v>8722</v>
      </c>
      <c r="N7680" t="s">
        <v>732</v>
      </c>
    </row>
    <row r="7681" spans="1:14">
      <c r="A7681" t="s">
        <v>8778</v>
      </c>
      <c r="B7681" t="s">
        <v>8780</v>
      </c>
      <c r="C7681" t="s">
        <v>111</v>
      </c>
      <c r="D7681">
        <v>1</v>
      </c>
      <c r="E7681">
        <v>0</v>
      </c>
      <c r="F7681">
        <v>2</v>
      </c>
      <c r="H7681" t="s">
        <v>116</v>
      </c>
      <c r="I7681">
        <f t="shared" si="360"/>
        <v>0</v>
      </c>
      <c r="J7681">
        <f t="shared" si="361"/>
        <v>0</v>
      </c>
      <c r="L7681" t="str">
        <f t="shared" si="359"/>
        <v>4017BRIGHTON EVENTIDE</v>
      </c>
      <c r="M7681" t="s">
        <v>8722</v>
      </c>
      <c r="N7681" t="s">
        <v>732</v>
      </c>
    </row>
    <row r="7682" spans="1:14">
      <c r="A7682" t="s">
        <v>8778</v>
      </c>
      <c r="B7682" t="s">
        <v>8781</v>
      </c>
      <c r="C7682" t="s">
        <v>111</v>
      </c>
      <c r="D7682">
        <v>1</v>
      </c>
      <c r="E7682">
        <v>0</v>
      </c>
      <c r="F7682">
        <v>2</v>
      </c>
      <c r="H7682" t="s">
        <v>116</v>
      </c>
      <c r="I7682">
        <f t="shared" si="360"/>
        <v>0</v>
      </c>
      <c r="J7682">
        <f t="shared" si="361"/>
        <v>0</v>
      </c>
      <c r="L7682" t="str">
        <f t="shared" ref="L7682:L7745" si="362">CONCATENATE(A7682,B7682)</f>
        <v>4017BRIGHTON NATHAN STREET</v>
      </c>
      <c r="M7682" t="s">
        <v>8722</v>
      </c>
      <c r="N7682" t="s">
        <v>732</v>
      </c>
    </row>
    <row r="7683" spans="1:14">
      <c r="A7683" t="s">
        <v>8778</v>
      </c>
      <c r="B7683" t="s">
        <v>8782</v>
      </c>
      <c r="C7683" t="s">
        <v>111</v>
      </c>
      <c r="D7683">
        <v>1</v>
      </c>
      <c r="E7683">
        <v>0</v>
      </c>
      <c r="F7683">
        <v>2</v>
      </c>
      <c r="H7683" t="s">
        <v>116</v>
      </c>
      <c r="I7683">
        <f t="shared" si="360"/>
        <v>0</v>
      </c>
      <c r="J7683">
        <f t="shared" si="361"/>
        <v>0</v>
      </c>
      <c r="L7683" t="str">
        <f t="shared" si="362"/>
        <v>4017DEAGON</v>
      </c>
      <c r="M7683" t="s">
        <v>8722</v>
      </c>
      <c r="N7683" t="s">
        <v>732</v>
      </c>
    </row>
    <row r="7684" spans="1:14">
      <c r="A7684" t="s">
        <v>8778</v>
      </c>
      <c r="B7684" t="s">
        <v>8783</v>
      </c>
      <c r="C7684" t="s">
        <v>111</v>
      </c>
      <c r="D7684">
        <v>1</v>
      </c>
      <c r="E7684">
        <v>0</v>
      </c>
      <c r="F7684">
        <v>2</v>
      </c>
      <c r="H7684" t="s">
        <v>116</v>
      </c>
      <c r="I7684">
        <f t="shared" si="360"/>
        <v>0</v>
      </c>
      <c r="J7684">
        <f t="shared" si="361"/>
        <v>0</v>
      </c>
      <c r="L7684" t="str">
        <f t="shared" si="362"/>
        <v>4017SANDGATE</v>
      </c>
      <c r="M7684" t="s">
        <v>8722</v>
      </c>
      <c r="N7684" t="s">
        <v>732</v>
      </c>
    </row>
    <row r="7685" spans="1:14">
      <c r="A7685" t="s">
        <v>8778</v>
      </c>
      <c r="B7685" t="s">
        <v>8784</v>
      </c>
      <c r="C7685" t="s">
        <v>111</v>
      </c>
      <c r="D7685">
        <v>1</v>
      </c>
      <c r="E7685">
        <v>0</v>
      </c>
      <c r="F7685">
        <v>2</v>
      </c>
      <c r="H7685" t="s">
        <v>116</v>
      </c>
      <c r="I7685">
        <f t="shared" si="360"/>
        <v>0</v>
      </c>
      <c r="J7685">
        <f t="shared" si="361"/>
        <v>0</v>
      </c>
      <c r="L7685" t="str">
        <f t="shared" si="362"/>
        <v>4017SHORNCLIFFE</v>
      </c>
      <c r="M7685" t="s">
        <v>8722</v>
      </c>
      <c r="N7685" t="s">
        <v>732</v>
      </c>
    </row>
    <row r="7686" spans="1:14">
      <c r="A7686" t="s">
        <v>8785</v>
      </c>
      <c r="B7686" t="s">
        <v>8786</v>
      </c>
      <c r="C7686" t="s">
        <v>111</v>
      </c>
      <c r="D7686">
        <v>1</v>
      </c>
      <c r="E7686">
        <v>0</v>
      </c>
      <c r="F7686">
        <v>2</v>
      </c>
      <c r="H7686" t="s">
        <v>116</v>
      </c>
      <c r="I7686">
        <f t="shared" si="360"/>
        <v>0</v>
      </c>
      <c r="J7686">
        <f t="shared" si="361"/>
        <v>0</v>
      </c>
      <c r="L7686" t="str">
        <f t="shared" si="362"/>
        <v>4014BANYO</v>
      </c>
      <c r="M7686" t="s">
        <v>8722</v>
      </c>
      <c r="N7686" t="s">
        <v>732</v>
      </c>
    </row>
    <row r="7687" spans="1:14">
      <c r="A7687" t="s">
        <v>8785</v>
      </c>
      <c r="B7687" t="s">
        <v>8787</v>
      </c>
      <c r="C7687" t="s">
        <v>111</v>
      </c>
      <c r="D7687">
        <v>1</v>
      </c>
      <c r="E7687">
        <v>0</v>
      </c>
      <c r="F7687">
        <v>2</v>
      </c>
      <c r="H7687" t="s">
        <v>116</v>
      </c>
      <c r="I7687">
        <f t="shared" si="360"/>
        <v>0</v>
      </c>
      <c r="J7687">
        <f t="shared" si="361"/>
        <v>0</v>
      </c>
      <c r="L7687" t="str">
        <f t="shared" si="362"/>
        <v>4014NUDGEE</v>
      </c>
      <c r="M7687" t="s">
        <v>8722</v>
      </c>
      <c r="N7687" t="s">
        <v>732</v>
      </c>
    </row>
    <row r="7688" spans="1:14">
      <c r="A7688" t="s">
        <v>8785</v>
      </c>
      <c r="B7688" t="s">
        <v>8788</v>
      </c>
      <c r="C7688" t="s">
        <v>111</v>
      </c>
      <c r="D7688">
        <v>1</v>
      </c>
      <c r="E7688">
        <v>0</v>
      </c>
      <c r="F7688">
        <v>2</v>
      </c>
      <c r="H7688" t="s">
        <v>116</v>
      </c>
      <c r="I7688">
        <f t="shared" si="360"/>
        <v>0</v>
      </c>
      <c r="J7688">
        <f t="shared" si="361"/>
        <v>0</v>
      </c>
      <c r="L7688" t="str">
        <f t="shared" si="362"/>
        <v>4014NUDGEE BEACH</v>
      </c>
      <c r="M7688" t="s">
        <v>8722</v>
      </c>
      <c r="N7688" t="s">
        <v>732</v>
      </c>
    </row>
    <row r="7689" spans="1:14">
      <c r="A7689" t="s">
        <v>8785</v>
      </c>
      <c r="B7689" t="s">
        <v>4824</v>
      </c>
      <c r="C7689" t="s">
        <v>111</v>
      </c>
      <c r="D7689">
        <v>1</v>
      </c>
      <c r="E7689">
        <v>0</v>
      </c>
      <c r="F7689">
        <v>2</v>
      </c>
      <c r="H7689" t="s">
        <v>116</v>
      </c>
      <c r="I7689">
        <f t="shared" ref="I7689:I7752" si="363">IF(ISERROR(VLOOKUP(A7689,SelPostCode,1,FALSE)),0,1)</f>
        <v>0</v>
      </c>
      <c r="J7689">
        <f t="shared" ref="J7689:J7752" si="364">IF(I7689=0,0,IF(ISERROR(VLOOKUP(B7689,SelSuburb,1,FALSE)),0,1))</f>
        <v>0</v>
      </c>
      <c r="L7689" t="str">
        <f t="shared" si="362"/>
        <v>4014VIRGINIA</v>
      </c>
      <c r="M7689" t="s">
        <v>8722</v>
      </c>
      <c r="N7689" t="s">
        <v>732</v>
      </c>
    </row>
    <row r="7690" spans="1:14">
      <c r="A7690" t="s">
        <v>8789</v>
      </c>
      <c r="B7690" t="s">
        <v>4963</v>
      </c>
      <c r="C7690" t="s">
        <v>111</v>
      </c>
      <c r="D7690">
        <v>1</v>
      </c>
      <c r="E7690">
        <v>0</v>
      </c>
      <c r="F7690">
        <v>2</v>
      </c>
      <c r="H7690" t="s">
        <v>116</v>
      </c>
      <c r="I7690">
        <f t="shared" si="363"/>
        <v>0</v>
      </c>
      <c r="J7690">
        <f t="shared" si="364"/>
        <v>0</v>
      </c>
      <c r="L7690" t="str">
        <f t="shared" si="362"/>
        <v>4013NORTHGATE</v>
      </c>
      <c r="M7690" t="s">
        <v>8722</v>
      </c>
      <c r="N7690" t="s">
        <v>732</v>
      </c>
    </row>
    <row r="7691" spans="1:14">
      <c r="A7691" t="s">
        <v>8789</v>
      </c>
      <c r="B7691" t="s">
        <v>8790</v>
      </c>
      <c r="C7691" t="s">
        <v>111</v>
      </c>
      <c r="D7691">
        <v>1</v>
      </c>
      <c r="E7691">
        <v>0</v>
      </c>
      <c r="F7691">
        <v>2</v>
      </c>
      <c r="H7691" t="s">
        <v>116</v>
      </c>
      <c r="I7691">
        <f t="shared" si="363"/>
        <v>0</v>
      </c>
      <c r="J7691">
        <f t="shared" si="364"/>
        <v>0</v>
      </c>
      <c r="L7691" t="str">
        <f t="shared" si="362"/>
        <v>4013NORTHGATE MC</v>
      </c>
      <c r="M7691" t="s">
        <v>8722</v>
      </c>
      <c r="N7691" t="s">
        <v>732</v>
      </c>
    </row>
    <row r="7692" spans="1:14">
      <c r="A7692" t="s">
        <v>8791</v>
      </c>
      <c r="B7692" t="s">
        <v>8792</v>
      </c>
      <c r="C7692" t="s">
        <v>111</v>
      </c>
      <c r="D7692">
        <v>1</v>
      </c>
      <c r="E7692">
        <v>0</v>
      </c>
      <c r="F7692">
        <v>2</v>
      </c>
      <c r="H7692" t="s">
        <v>116</v>
      </c>
      <c r="I7692">
        <f t="shared" si="363"/>
        <v>0</v>
      </c>
      <c r="J7692">
        <f t="shared" si="364"/>
        <v>0</v>
      </c>
      <c r="L7692" t="str">
        <f t="shared" si="362"/>
        <v>4012NUNDAH</v>
      </c>
      <c r="M7692" t="s">
        <v>8722</v>
      </c>
      <c r="N7692" t="s">
        <v>732</v>
      </c>
    </row>
    <row r="7693" spans="1:14">
      <c r="A7693" t="s">
        <v>8791</v>
      </c>
      <c r="B7693" t="s">
        <v>8793</v>
      </c>
      <c r="C7693" t="s">
        <v>111</v>
      </c>
      <c r="D7693">
        <v>1</v>
      </c>
      <c r="E7693">
        <v>0</v>
      </c>
      <c r="F7693">
        <v>2</v>
      </c>
      <c r="H7693" t="s">
        <v>116</v>
      </c>
      <c r="I7693">
        <f t="shared" si="363"/>
        <v>0</v>
      </c>
      <c r="J7693">
        <f t="shared" si="364"/>
        <v>0</v>
      </c>
      <c r="L7693" t="str">
        <f t="shared" si="362"/>
        <v>4012TOOMBUL</v>
      </c>
      <c r="M7693" t="s">
        <v>8722</v>
      </c>
      <c r="N7693" t="s">
        <v>732</v>
      </c>
    </row>
    <row r="7694" spans="1:14">
      <c r="A7694" t="s">
        <v>8791</v>
      </c>
      <c r="B7694" t="s">
        <v>8794</v>
      </c>
      <c r="C7694" t="s">
        <v>111</v>
      </c>
      <c r="D7694">
        <v>1</v>
      </c>
      <c r="E7694">
        <v>0</v>
      </c>
      <c r="F7694">
        <v>2</v>
      </c>
      <c r="H7694" t="s">
        <v>116</v>
      </c>
      <c r="I7694">
        <f t="shared" si="363"/>
        <v>0</v>
      </c>
      <c r="J7694">
        <f t="shared" si="364"/>
        <v>0</v>
      </c>
      <c r="L7694" t="str">
        <f t="shared" si="362"/>
        <v>4012WAVELL HEIGHTS</v>
      </c>
      <c r="M7694" t="s">
        <v>8722</v>
      </c>
      <c r="N7694" t="s">
        <v>732</v>
      </c>
    </row>
    <row r="7695" spans="1:14">
      <c r="A7695" t="s">
        <v>8791</v>
      </c>
      <c r="B7695" t="s">
        <v>8795</v>
      </c>
      <c r="C7695" t="s">
        <v>111</v>
      </c>
      <c r="D7695">
        <v>1</v>
      </c>
      <c r="E7695">
        <v>0</v>
      </c>
      <c r="F7695">
        <v>2</v>
      </c>
      <c r="H7695" t="s">
        <v>116</v>
      </c>
      <c r="I7695">
        <f t="shared" si="363"/>
        <v>0</v>
      </c>
      <c r="J7695">
        <f t="shared" si="364"/>
        <v>0</v>
      </c>
      <c r="L7695" t="str">
        <f t="shared" si="362"/>
        <v>4012WAVELL HEIGHTS NORTH</v>
      </c>
      <c r="M7695" t="s">
        <v>8722</v>
      </c>
      <c r="N7695" t="s">
        <v>732</v>
      </c>
    </row>
    <row r="7696" spans="1:14">
      <c r="A7696" t="s">
        <v>8796</v>
      </c>
      <c r="B7696" t="s">
        <v>8797</v>
      </c>
      <c r="C7696" t="s">
        <v>111</v>
      </c>
      <c r="D7696">
        <v>1</v>
      </c>
      <c r="E7696">
        <v>0</v>
      </c>
      <c r="F7696">
        <v>2</v>
      </c>
      <c r="H7696" t="s">
        <v>116</v>
      </c>
      <c r="I7696">
        <f t="shared" si="363"/>
        <v>0</v>
      </c>
      <c r="J7696">
        <f t="shared" si="364"/>
        <v>0</v>
      </c>
      <c r="L7696" t="str">
        <f t="shared" si="362"/>
        <v>4011CLAYFIELD</v>
      </c>
      <c r="M7696" t="s">
        <v>8488</v>
      </c>
    </row>
    <row r="7697" spans="1:13">
      <c r="A7697" t="s">
        <v>8796</v>
      </c>
      <c r="B7697" t="s">
        <v>8798</v>
      </c>
      <c r="C7697" t="s">
        <v>111</v>
      </c>
      <c r="D7697">
        <v>1</v>
      </c>
      <c r="E7697">
        <v>0</v>
      </c>
      <c r="F7697">
        <v>2</v>
      </c>
      <c r="H7697" t="s">
        <v>116</v>
      </c>
      <c r="I7697">
        <f t="shared" si="363"/>
        <v>0</v>
      </c>
      <c r="J7697">
        <f t="shared" si="364"/>
        <v>0</v>
      </c>
      <c r="L7697" t="str">
        <f t="shared" si="362"/>
        <v>4011HENDRA</v>
      </c>
      <c r="M7697" t="s">
        <v>8488</v>
      </c>
    </row>
    <row r="7698" spans="1:13">
      <c r="A7698" t="s">
        <v>8799</v>
      </c>
      <c r="B7698" t="s">
        <v>5785</v>
      </c>
      <c r="C7698" t="s">
        <v>111</v>
      </c>
      <c r="D7698">
        <v>1</v>
      </c>
      <c r="E7698">
        <v>0</v>
      </c>
      <c r="F7698">
        <v>2</v>
      </c>
      <c r="G7698" t="s">
        <v>1060</v>
      </c>
      <c r="H7698" t="s">
        <v>116</v>
      </c>
      <c r="I7698">
        <f t="shared" si="363"/>
        <v>0</v>
      </c>
      <c r="J7698">
        <f t="shared" si="364"/>
        <v>0</v>
      </c>
      <c r="L7698" t="str">
        <f t="shared" si="362"/>
        <v>4010ALBION</v>
      </c>
      <c r="M7698" t="s">
        <v>8488</v>
      </c>
    </row>
    <row r="7699" spans="1:13">
      <c r="A7699" t="s">
        <v>8800</v>
      </c>
      <c r="B7699" t="s">
        <v>8801</v>
      </c>
      <c r="C7699" t="s">
        <v>111</v>
      </c>
      <c r="D7699">
        <v>1</v>
      </c>
      <c r="E7699">
        <v>0</v>
      </c>
      <c r="F7699">
        <v>2</v>
      </c>
      <c r="G7699" t="s">
        <v>1060</v>
      </c>
      <c r="H7699" t="s">
        <v>116</v>
      </c>
      <c r="I7699">
        <f t="shared" si="363"/>
        <v>0</v>
      </c>
      <c r="J7699">
        <f t="shared" si="364"/>
        <v>0</v>
      </c>
      <c r="L7699" t="str">
        <f t="shared" si="362"/>
        <v>4009EAGLE FARM</v>
      </c>
      <c r="M7699" t="s">
        <v>8722</v>
      </c>
    </row>
    <row r="7700" spans="1:13">
      <c r="A7700" t="s">
        <v>8802</v>
      </c>
      <c r="B7700" t="s">
        <v>8803</v>
      </c>
      <c r="C7700" t="s">
        <v>111</v>
      </c>
      <c r="D7700">
        <v>4</v>
      </c>
      <c r="E7700">
        <v>0</v>
      </c>
      <c r="F7700">
        <v>0</v>
      </c>
      <c r="H7700" t="s">
        <v>116</v>
      </c>
      <c r="I7700">
        <f t="shared" si="363"/>
        <v>0</v>
      </c>
      <c r="J7700">
        <f t="shared" si="364"/>
        <v>0</v>
      </c>
      <c r="L7700" t="str">
        <f t="shared" si="362"/>
        <v>4008BULWER ISLAND</v>
      </c>
      <c r="M7700" t="s">
        <v>8722</v>
      </c>
    </row>
    <row r="7701" spans="1:13">
      <c r="A7701" t="s">
        <v>8802</v>
      </c>
      <c r="B7701" t="s">
        <v>8804</v>
      </c>
      <c r="C7701" t="s">
        <v>111</v>
      </c>
      <c r="D7701">
        <v>1</v>
      </c>
      <c r="E7701">
        <v>0</v>
      </c>
      <c r="F7701">
        <v>2</v>
      </c>
      <c r="H7701" t="s">
        <v>116</v>
      </c>
      <c r="I7701">
        <f t="shared" si="363"/>
        <v>0</v>
      </c>
      <c r="J7701">
        <f t="shared" si="364"/>
        <v>0</v>
      </c>
      <c r="L7701" t="str">
        <f t="shared" si="362"/>
        <v>4008PINKENBA</v>
      </c>
      <c r="M7701" t="s">
        <v>8722</v>
      </c>
    </row>
    <row r="7702" spans="1:13">
      <c r="A7702" t="s">
        <v>8805</v>
      </c>
      <c r="B7702" t="s">
        <v>2991</v>
      </c>
      <c r="C7702" t="s">
        <v>111</v>
      </c>
      <c r="D7702">
        <v>1</v>
      </c>
      <c r="E7702">
        <v>0</v>
      </c>
      <c r="F7702">
        <v>2</v>
      </c>
      <c r="G7702" t="s">
        <v>1060</v>
      </c>
      <c r="H7702" t="s">
        <v>116</v>
      </c>
      <c r="I7702">
        <f t="shared" si="363"/>
        <v>0</v>
      </c>
      <c r="J7702">
        <f t="shared" si="364"/>
        <v>0</v>
      </c>
      <c r="L7702" t="str">
        <f t="shared" si="362"/>
        <v>4007ASCOT</v>
      </c>
      <c r="M7702" t="s">
        <v>8488</v>
      </c>
    </row>
    <row r="7703" spans="1:13">
      <c r="A7703" t="s">
        <v>8805</v>
      </c>
      <c r="B7703" t="s">
        <v>797</v>
      </c>
      <c r="C7703" t="s">
        <v>111</v>
      </c>
      <c r="D7703">
        <v>1</v>
      </c>
      <c r="E7703">
        <v>0</v>
      </c>
      <c r="F7703">
        <v>2</v>
      </c>
      <c r="G7703" t="s">
        <v>1060</v>
      </c>
      <c r="H7703" t="s">
        <v>116</v>
      </c>
      <c r="I7703">
        <f t="shared" si="363"/>
        <v>0</v>
      </c>
      <c r="J7703">
        <f t="shared" si="364"/>
        <v>0</v>
      </c>
      <c r="L7703" t="str">
        <f t="shared" si="362"/>
        <v>4007HAMILTON</v>
      </c>
      <c r="M7703" t="s">
        <v>8488</v>
      </c>
    </row>
    <row r="7704" spans="1:13">
      <c r="A7704" t="s">
        <v>8805</v>
      </c>
      <c r="B7704" t="s">
        <v>8806</v>
      </c>
      <c r="C7704" t="s">
        <v>111</v>
      </c>
      <c r="D7704">
        <v>1</v>
      </c>
      <c r="E7704">
        <v>0</v>
      </c>
      <c r="F7704">
        <v>2</v>
      </c>
      <c r="G7704" t="s">
        <v>1060</v>
      </c>
      <c r="H7704" t="s">
        <v>116</v>
      </c>
      <c r="I7704">
        <f t="shared" si="363"/>
        <v>0</v>
      </c>
      <c r="J7704">
        <f t="shared" si="364"/>
        <v>0</v>
      </c>
      <c r="L7704" t="str">
        <f t="shared" si="362"/>
        <v>4007HAMILTON CENTRAL</v>
      </c>
      <c r="M7704" t="s">
        <v>8488</v>
      </c>
    </row>
    <row r="7705" spans="1:13">
      <c r="A7705" t="s">
        <v>8807</v>
      </c>
      <c r="B7705" t="s">
        <v>8808</v>
      </c>
      <c r="C7705" t="s">
        <v>111</v>
      </c>
      <c r="D7705">
        <v>1</v>
      </c>
      <c r="E7705">
        <v>0</v>
      </c>
      <c r="F7705">
        <v>2</v>
      </c>
      <c r="G7705" t="s">
        <v>1060</v>
      </c>
      <c r="H7705" t="s">
        <v>116</v>
      </c>
      <c r="I7705">
        <f t="shared" si="363"/>
        <v>0</v>
      </c>
      <c r="J7705">
        <f t="shared" si="364"/>
        <v>0</v>
      </c>
      <c r="L7705" t="str">
        <f t="shared" si="362"/>
        <v>4006BOWEN HILLS</v>
      </c>
      <c r="M7705" t="s">
        <v>8488</v>
      </c>
    </row>
    <row r="7706" spans="1:13">
      <c r="A7706" t="s">
        <v>8807</v>
      </c>
      <c r="B7706" t="s">
        <v>8809</v>
      </c>
      <c r="C7706" t="s">
        <v>111</v>
      </c>
      <c r="D7706">
        <v>1</v>
      </c>
      <c r="E7706">
        <v>0</v>
      </c>
      <c r="F7706">
        <v>2</v>
      </c>
      <c r="G7706" t="s">
        <v>1060</v>
      </c>
      <c r="H7706" t="s">
        <v>116</v>
      </c>
      <c r="I7706">
        <f t="shared" si="363"/>
        <v>0</v>
      </c>
      <c r="J7706">
        <f t="shared" si="364"/>
        <v>0</v>
      </c>
      <c r="L7706" t="str">
        <f t="shared" si="362"/>
        <v>4006FORTITUDE VALLEY</v>
      </c>
      <c r="M7706" t="s">
        <v>8488</v>
      </c>
    </row>
    <row r="7707" spans="1:13">
      <c r="A7707" t="s">
        <v>8807</v>
      </c>
      <c r="B7707" t="s">
        <v>8810</v>
      </c>
      <c r="C7707" t="s">
        <v>111</v>
      </c>
      <c r="D7707">
        <v>1</v>
      </c>
      <c r="E7707">
        <v>0</v>
      </c>
      <c r="F7707">
        <v>2</v>
      </c>
      <c r="G7707" t="s">
        <v>1060</v>
      </c>
      <c r="H7707" t="s">
        <v>116</v>
      </c>
      <c r="I7707">
        <f t="shared" si="363"/>
        <v>0</v>
      </c>
      <c r="J7707">
        <f t="shared" si="364"/>
        <v>0</v>
      </c>
      <c r="L7707" t="str">
        <f t="shared" si="362"/>
        <v>4006HERSTON</v>
      </c>
      <c r="M7707" t="s">
        <v>8488</v>
      </c>
    </row>
    <row r="7708" spans="1:13">
      <c r="A7708" t="s">
        <v>8807</v>
      </c>
      <c r="B7708" t="s">
        <v>592</v>
      </c>
      <c r="C7708" t="s">
        <v>111</v>
      </c>
      <c r="D7708">
        <v>1</v>
      </c>
      <c r="E7708">
        <v>0</v>
      </c>
      <c r="F7708">
        <v>2</v>
      </c>
      <c r="G7708" t="s">
        <v>1060</v>
      </c>
      <c r="H7708" t="s">
        <v>116</v>
      </c>
      <c r="I7708">
        <f t="shared" si="363"/>
        <v>0</v>
      </c>
      <c r="J7708">
        <f t="shared" si="364"/>
        <v>0</v>
      </c>
      <c r="L7708" t="str">
        <f t="shared" si="362"/>
        <v>4006NEWSTEAD</v>
      </c>
      <c r="M7708" t="s">
        <v>8488</v>
      </c>
    </row>
    <row r="7709" spans="1:13">
      <c r="A7709" t="s">
        <v>8811</v>
      </c>
      <c r="B7709" t="s">
        <v>8812</v>
      </c>
      <c r="C7709" t="s">
        <v>111</v>
      </c>
      <c r="D7709">
        <v>1</v>
      </c>
      <c r="E7709">
        <v>0</v>
      </c>
      <c r="F7709">
        <v>2</v>
      </c>
      <c r="G7709" t="s">
        <v>1060</v>
      </c>
      <c r="H7709" t="s">
        <v>116</v>
      </c>
      <c r="I7709">
        <f t="shared" si="363"/>
        <v>0</v>
      </c>
      <c r="J7709">
        <f t="shared" si="364"/>
        <v>0</v>
      </c>
      <c r="L7709" t="str">
        <f t="shared" si="362"/>
        <v>4005NEW FARM</v>
      </c>
      <c r="M7709" t="s">
        <v>8488</v>
      </c>
    </row>
    <row r="7710" spans="1:13">
      <c r="A7710" t="s">
        <v>8811</v>
      </c>
      <c r="B7710" t="s">
        <v>8813</v>
      </c>
      <c r="C7710" t="s">
        <v>111</v>
      </c>
      <c r="D7710">
        <v>1</v>
      </c>
      <c r="E7710">
        <v>0</v>
      </c>
      <c r="F7710">
        <v>2</v>
      </c>
      <c r="G7710" t="s">
        <v>1060</v>
      </c>
      <c r="H7710" t="s">
        <v>116</v>
      </c>
      <c r="I7710">
        <f t="shared" si="363"/>
        <v>0</v>
      </c>
      <c r="J7710">
        <f t="shared" si="364"/>
        <v>0</v>
      </c>
      <c r="L7710" t="str">
        <f t="shared" si="362"/>
        <v>4005TENERIFFE</v>
      </c>
      <c r="M7710" t="s">
        <v>8488</v>
      </c>
    </row>
    <row r="7711" spans="1:13">
      <c r="A7711" t="s">
        <v>8814</v>
      </c>
      <c r="B7711" t="s">
        <v>8815</v>
      </c>
      <c r="C7711" t="s">
        <v>111</v>
      </c>
      <c r="D7711">
        <v>1</v>
      </c>
      <c r="E7711">
        <v>0</v>
      </c>
      <c r="F7711">
        <v>2</v>
      </c>
      <c r="G7711" t="s">
        <v>1060</v>
      </c>
      <c r="H7711" t="s">
        <v>1054</v>
      </c>
      <c r="I7711">
        <f t="shared" si="363"/>
        <v>0</v>
      </c>
      <c r="J7711">
        <f t="shared" si="364"/>
        <v>0</v>
      </c>
      <c r="L7711" t="str">
        <f t="shared" si="362"/>
        <v>4004SPRING HILL</v>
      </c>
      <c r="M7711" t="s">
        <v>8722</v>
      </c>
    </row>
    <row r="7712" spans="1:13">
      <c r="A7712" t="s">
        <v>8816</v>
      </c>
      <c r="B7712" t="s">
        <v>8817</v>
      </c>
      <c r="C7712" t="s">
        <v>111</v>
      </c>
      <c r="D7712">
        <v>1</v>
      </c>
      <c r="E7712">
        <v>0</v>
      </c>
      <c r="F7712">
        <v>2</v>
      </c>
      <c r="G7712" t="s">
        <v>1060</v>
      </c>
      <c r="H7712" t="s">
        <v>1054</v>
      </c>
      <c r="I7712">
        <f t="shared" si="363"/>
        <v>0</v>
      </c>
      <c r="J7712">
        <f t="shared" si="364"/>
        <v>0</v>
      </c>
      <c r="L7712" t="str">
        <f t="shared" si="362"/>
        <v>4003GEORGE STREET</v>
      </c>
      <c r="M7712" t="s">
        <v>8722</v>
      </c>
    </row>
    <row r="7713" spans="1:13">
      <c r="A7713" t="s">
        <v>8818</v>
      </c>
      <c r="B7713" t="s">
        <v>8819</v>
      </c>
      <c r="C7713" t="s">
        <v>111</v>
      </c>
      <c r="D7713">
        <v>1</v>
      </c>
      <c r="E7713">
        <v>0</v>
      </c>
      <c r="F7713">
        <v>2</v>
      </c>
      <c r="G7713" t="s">
        <v>1060</v>
      </c>
      <c r="H7713" t="s">
        <v>1054</v>
      </c>
      <c r="I7713">
        <f t="shared" si="363"/>
        <v>0</v>
      </c>
      <c r="J7713">
        <f t="shared" si="364"/>
        <v>0</v>
      </c>
      <c r="L7713" t="str">
        <f t="shared" si="362"/>
        <v>4002CITY EAST</v>
      </c>
      <c r="M7713" t="s">
        <v>8722</v>
      </c>
    </row>
    <row r="7714" spans="1:13">
      <c r="A7714" t="s">
        <v>8820</v>
      </c>
      <c r="B7714" t="s">
        <v>8821</v>
      </c>
      <c r="C7714" t="s">
        <v>111</v>
      </c>
      <c r="D7714">
        <v>1</v>
      </c>
      <c r="E7714">
        <v>0</v>
      </c>
      <c r="F7714">
        <v>2</v>
      </c>
      <c r="G7714" t="s">
        <v>1060</v>
      </c>
      <c r="H7714" t="s">
        <v>1054</v>
      </c>
      <c r="I7714">
        <f t="shared" si="363"/>
        <v>0</v>
      </c>
      <c r="J7714">
        <f t="shared" si="364"/>
        <v>0</v>
      </c>
      <c r="L7714" t="str">
        <f t="shared" si="362"/>
        <v>4001BRISBANE</v>
      </c>
      <c r="M7714" t="s">
        <v>8722</v>
      </c>
    </row>
    <row r="7715" spans="1:13">
      <c r="A7715" t="s">
        <v>8822</v>
      </c>
      <c r="B7715" t="s">
        <v>8821</v>
      </c>
      <c r="C7715" t="s">
        <v>111</v>
      </c>
      <c r="D7715">
        <v>1</v>
      </c>
      <c r="E7715">
        <v>0</v>
      </c>
      <c r="F7715">
        <v>2</v>
      </c>
      <c r="G7715" t="s">
        <v>1060</v>
      </c>
      <c r="H7715" t="s">
        <v>1054</v>
      </c>
      <c r="I7715">
        <f t="shared" si="363"/>
        <v>0</v>
      </c>
      <c r="J7715">
        <f t="shared" si="364"/>
        <v>0</v>
      </c>
      <c r="L7715" t="str">
        <f t="shared" si="362"/>
        <v>4000BRISBANE</v>
      </c>
      <c r="M7715" t="s">
        <v>8488</v>
      </c>
    </row>
    <row r="7716" spans="1:13">
      <c r="A7716" t="s">
        <v>8822</v>
      </c>
      <c r="B7716" t="s">
        <v>8823</v>
      </c>
      <c r="C7716" t="s">
        <v>111</v>
      </c>
      <c r="D7716">
        <v>1</v>
      </c>
      <c r="E7716">
        <v>0</v>
      </c>
      <c r="F7716">
        <v>2</v>
      </c>
      <c r="G7716" t="s">
        <v>1060</v>
      </c>
      <c r="H7716" t="s">
        <v>1054</v>
      </c>
      <c r="I7716">
        <f t="shared" si="363"/>
        <v>0</v>
      </c>
      <c r="J7716">
        <f t="shared" si="364"/>
        <v>0</v>
      </c>
      <c r="L7716" t="str">
        <f t="shared" si="362"/>
        <v>4000BRISBANE ADELAIDE STREET</v>
      </c>
      <c r="M7716" t="s">
        <v>8488</v>
      </c>
    </row>
    <row r="7717" spans="1:13">
      <c r="A7717" t="s">
        <v>8822</v>
      </c>
      <c r="B7717" t="s">
        <v>8824</v>
      </c>
      <c r="C7717" t="s">
        <v>111</v>
      </c>
      <c r="D7717">
        <v>1</v>
      </c>
      <c r="E7717">
        <v>0</v>
      </c>
      <c r="F7717">
        <v>2</v>
      </c>
      <c r="G7717" t="s">
        <v>1060</v>
      </c>
      <c r="H7717" t="s">
        <v>1054</v>
      </c>
      <c r="I7717">
        <f t="shared" si="363"/>
        <v>0</v>
      </c>
      <c r="J7717">
        <f t="shared" si="364"/>
        <v>0</v>
      </c>
      <c r="L7717" t="str">
        <f t="shared" si="362"/>
        <v>4000BRISBANE CITY</v>
      </c>
      <c r="M7717" t="s">
        <v>8488</v>
      </c>
    </row>
    <row r="7718" spans="1:13">
      <c r="A7718" t="s">
        <v>8822</v>
      </c>
      <c r="B7718" t="s">
        <v>8825</v>
      </c>
      <c r="C7718" t="s">
        <v>111</v>
      </c>
      <c r="D7718">
        <v>1</v>
      </c>
      <c r="E7718">
        <v>0</v>
      </c>
      <c r="F7718">
        <v>2</v>
      </c>
      <c r="G7718" t="s">
        <v>1060</v>
      </c>
      <c r="H7718" t="s">
        <v>1054</v>
      </c>
      <c r="I7718">
        <f t="shared" si="363"/>
        <v>0</v>
      </c>
      <c r="J7718">
        <f t="shared" si="364"/>
        <v>0</v>
      </c>
      <c r="L7718" t="str">
        <f t="shared" si="362"/>
        <v>4000PETRIE TERRACE</v>
      </c>
      <c r="M7718" t="s">
        <v>8488</v>
      </c>
    </row>
    <row r="7719" spans="1:13">
      <c r="A7719" t="s">
        <v>8822</v>
      </c>
      <c r="B7719" t="s">
        <v>8815</v>
      </c>
      <c r="C7719" t="s">
        <v>111</v>
      </c>
      <c r="D7719">
        <v>1</v>
      </c>
      <c r="E7719">
        <v>0</v>
      </c>
      <c r="F7719">
        <v>2</v>
      </c>
      <c r="G7719" t="s">
        <v>1060</v>
      </c>
      <c r="H7719" t="s">
        <v>1054</v>
      </c>
      <c r="I7719">
        <f t="shared" si="363"/>
        <v>0</v>
      </c>
      <c r="J7719">
        <f t="shared" si="364"/>
        <v>0</v>
      </c>
      <c r="L7719" t="str">
        <f t="shared" si="362"/>
        <v>4000SPRING HILL</v>
      </c>
      <c r="M7719" t="s">
        <v>8488</v>
      </c>
    </row>
    <row r="7720" spans="1:13">
      <c r="A7720" t="s">
        <v>8826</v>
      </c>
      <c r="B7720" t="s">
        <v>8827</v>
      </c>
      <c r="C7720" t="s">
        <v>110</v>
      </c>
      <c r="D7720">
        <v>4</v>
      </c>
      <c r="E7720">
        <v>0</v>
      </c>
      <c r="F7720">
        <v>0</v>
      </c>
      <c r="H7720" t="s">
        <v>103</v>
      </c>
      <c r="I7720">
        <f t="shared" si="363"/>
        <v>0</v>
      </c>
      <c r="J7720">
        <f t="shared" si="364"/>
        <v>0</v>
      </c>
      <c r="L7720" t="str">
        <f t="shared" si="362"/>
        <v>3996INVERLOCH</v>
      </c>
      <c r="M7720" t="s">
        <v>8828</v>
      </c>
    </row>
    <row r="7721" spans="1:13">
      <c r="A7721" t="s">
        <v>8826</v>
      </c>
      <c r="B7721" t="s">
        <v>8829</v>
      </c>
      <c r="C7721" t="s">
        <v>110</v>
      </c>
      <c r="D7721">
        <v>4</v>
      </c>
      <c r="E7721">
        <v>0</v>
      </c>
      <c r="F7721">
        <v>0</v>
      </c>
      <c r="H7721" t="s">
        <v>103</v>
      </c>
      <c r="I7721">
        <f t="shared" si="363"/>
        <v>0</v>
      </c>
      <c r="J7721">
        <f t="shared" si="364"/>
        <v>0</v>
      </c>
      <c r="L7721" t="str">
        <f t="shared" si="362"/>
        <v>3996POUND CREEK</v>
      </c>
      <c r="M7721" t="s">
        <v>8828</v>
      </c>
    </row>
    <row r="7722" spans="1:13">
      <c r="A7722" t="s">
        <v>8830</v>
      </c>
      <c r="B7722" t="s">
        <v>8831</v>
      </c>
      <c r="C7722" t="s">
        <v>110</v>
      </c>
      <c r="D7722">
        <v>3</v>
      </c>
      <c r="E7722">
        <v>0</v>
      </c>
      <c r="F7722">
        <v>0</v>
      </c>
      <c r="H7722" t="s">
        <v>103</v>
      </c>
      <c r="I7722">
        <f t="shared" si="363"/>
        <v>0</v>
      </c>
      <c r="J7722">
        <f t="shared" si="364"/>
        <v>0</v>
      </c>
      <c r="L7722" t="str">
        <f t="shared" si="362"/>
        <v>3995ANDERSON</v>
      </c>
      <c r="M7722" t="s">
        <v>8828</v>
      </c>
    </row>
    <row r="7723" spans="1:13">
      <c r="A7723" t="s">
        <v>8830</v>
      </c>
      <c r="B7723" t="s">
        <v>8832</v>
      </c>
      <c r="C7723" t="s">
        <v>110</v>
      </c>
      <c r="D7723">
        <v>4</v>
      </c>
      <c r="E7723">
        <v>0</v>
      </c>
      <c r="F7723">
        <v>0</v>
      </c>
      <c r="H7723" t="s">
        <v>103</v>
      </c>
      <c r="I7723">
        <f t="shared" si="363"/>
        <v>0</v>
      </c>
      <c r="J7723">
        <f t="shared" si="364"/>
        <v>0</v>
      </c>
      <c r="L7723" t="str">
        <f t="shared" si="362"/>
        <v>3995ARCHIES CREEK</v>
      </c>
      <c r="M7723" t="s">
        <v>8828</v>
      </c>
    </row>
    <row r="7724" spans="1:13">
      <c r="A7724" t="s">
        <v>8830</v>
      </c>
      <c r="B7724" t="s">
        <v>8833</v>
      </c>
      <c r="C7724" t="s">
        <v>110</v>
      </c>
      <c r="D7724">
        <v>3</v>
      </c>
      <c r="E7724">
        <v>0</v>
      </c>
      <c r="F7724">
        <v>0</v>
      </c>
      <c r="H7724" t="s">
        <v>103</v>
      </c>
      <c r="I7724">
        <f t="shared" si="363"/>
        <v>0</v>
      </c>
      <c r="J7724">
        <f t="shared" si="364"/>
        <v>0</v>
      </c>
      <c r="L7724" t="str">
        <f t="shared" si="362"/>
        <v>3995CAPE PATERSON</v>
      </c>
      <c r="M7724" t="s">
        <v>8828</v>
      </c>
    </row>
    <row r="7725" spans="1:13">
      <c r="A7725" t="s">
        <v>8830</v>
      </c>
      <c r="B7725" t="s">
        <v>8834</v>
      </c>
      <c r="C7725" t="s">
        <v>110</v>
      </c>
      <c r="D7725">
        <v>3</v>
      </c>
      <c r="E7725">
        <v>0</v>
      </c>
      <c r="F7725">
        <v>0</v>
      </c>
      <c r="H7725" t="s">
        <v>103</v>
      </c>
      <c r="I7725">
        <f t="shared" si="363"/>
        <v>0</v>
      </c>
      <c r="J7725">
        <f t="shared" si="364"/>
        <v>0</v>
      </c>
      <c r="L7725" t="str">
        <f t="shared" si="362"/>
        <v>3995HARMERS HAVEN</v>
      </c>
      <c r="M7725" t="s">
        <v>8828</v>
      </c>
    </row>
    <row r="7726" spans="1:13">
      <c r="A7726" t="s">
        <v>8830</v>
      </c>
      <c r="B7726" t="s">
        <v>8835</v>
      </c>
      <c r="C7726" t="s">
        <v>110</v>
      </c>
      <c r="D7726">
        <v>3</v>
      </c>
      <c r="E7726">
        <v>0</v>
      </c>
      <c r="F7726">
        <v>0</v>
      </c>
      <c r="H7726" t="s">
        <v>103</v>
      </c>
      <c r="I7726">
        <f t="shared" si="363"/>
        <v>0</v>
      </c>
      <c r="J7726">
        <f t="shared" si="364"/>
        <v>0</v>
      </c>
      <c r="L7726" t="str">
        <f t="shared" si="362"/>
        <v>3995HICKSBOROUGH</v>
      </c>
      <c r="M7726" t="s">
        <v>8828</v>
      </c>
    </row>
    <row r="7727" spans="1:13">
      <c r="A7727" t="s">
        <v>8830</v>
      </c>
      <c r="B7727" t="s">
        <v>8836</v>
      </c>
      <c r="C7727" t="s">
        <v>110</v>
      </c>
      <c r="D7727">
        <v>3</v>
      </c>
      <c r="E7727">
        <v>0</v>
      </c>
      <c r="F7727">
        <v>0</v>
      </c>
      <c r="H7727" t="s">
        <v>103</v>
      </c>
      <c r="I7727">
        <f t="shared" si="363"/>
        <v>0</v>
      </c>
      <c r="J7727">
        <f t="shared" si="364"/>
        <v>0</v>
      </c>
      <c r="L7727" t="str">
        <f t="shared" si="362"/>
        <v>3995KILCUNDA</v>
      </c>
      <c r="M7727" t="s">
        <v>8828</v>
      </c>
    </row>
    <row r="7728" spans="1:13">
      <c r="A7728" t="s">
        <v>8830</v>
      </c>
      <c r="B7728" t="s">
        <v>8837</v>
      </c>
      <c r="C7728" t="s">
        <v>110</v>
      </c>
      <c r="D7728">
        <v>3</v>
      </c>
      <c r="E7728">
        <v>0</v>
      </c>
      <c r="F7728">
        <v>0</v>
      </c>
      <c r="H7728" t="s">
        <v>103</v>
      </c>
      <c r="I7728">
        <f t="shared" si="363"/>
        <v>0</v>
      </c>
      <c r="J7728">
        <f t="shared" si="364"/>
        <v>0</v>
      </c>
      <c r="L7728" t="str">
        <f t="shared" si="362"/>
        <v>3995LANCE CREEK</v>
      </c>
      <c r="M7728" t="s">
        <v>8828</v>
      </c>
    </row>
    <row r="7729" spans="1:13">
      <c r="A7729" t="s">
        <v>8830</v>
      </c>
      <c r="B7729" t="s">
        <v>8838</v>
      </c>
      <c r="C7729" t="s">
        <v>110</v>
      </c>
      <c r="D7729">
        <v>3</v>
      </c>
      <c r="E7729">
        <v>0</v>
      </c>
      <c r="F7729">
        <v>0</v>
      </c>
      <c r="H7729" t="s">
        <v>103</v>
      </c>
      <c r="I7729">
        <f t="shared" si="363"/>
        <v>0</v>
      </c>
      <c r="J7729">
        <f t="shared" si="364"/>
        <v>0</v>
      </c>
      <c r="L7729" t="str">
        <f t="shared" si="362"/>
        <v>3995NORTH WONTHAGGI</v>
      </c>
      <c r="M7729" t="s">
        <v>8828</v>
      </c>
    </row>
    <row r="7730" spans="1:13">
      <c r="A7730" t="s">
        <v>8830</v>
      </c>
      <c r="B7730" t="s">
        <v>8839</v>
      </c>
      <c r="C7730" t="s">
        <v>110</v>
      </c>
      <c r="D7730">
        <v>4</v>
      </c>
      <c r="E7730">
        <v>0</v>
      </c>
      <c r="F7730">
        <v>0</v>
      </c>
      <c r="H7730" t="s">
        <v>103</v>
      </c>
      <c r="I7730">
        <f t="shared" si="363"/>
        <v>0</v>
      </c>
      <c r="J7730">
        <f t="shared" si="364"/>
        <v>0</v>
      </c>
      <c r="L7730" t="str">
        <f t="shared" si="362"/>
        <v>3995POWLETT RIVER</v>
      </c>
      <c r="M7730" t="s">
        <v>8828</v>
      </c>
    </row>
    <row r="7731" spans="1:13">
      <c r="A7731" t="s">
        <v>8830</v>
      </c>
      <c r="B7731" t="s">
        <v>8840</v>
      </c>
      <c r="C7731" t="s">
        <v>110</v>
      </c>
      <c r="D7731">
        <v>3</v>
      </c>
      <c r="E7731">
        <v>0</v>
      </c>
      <c r="F7731">
        <v>0</v>
      </c>
      <c r="H7731" t="s">
        <v>103</v>
      </c>
      <c r="I7731">
        <f t="shared" si="363"/>
        <v>0</v>
      </c>
      <c r="J7731">
        <f t="shared" si="364"/>
        <v>0</v>
      </c>
      <c r="L7731" t="str">
        <f t="shared" si="362"/>
        <v>3995SOUTH DUDLEY</v>
      </c>
      <c r="M7731" t="s">
        <v>8828</v>
      </c>
    </row>
    <row r="7732" spans="1:13">
      <c r="A7732" t="s">
        <v>8830</v>
      </c>
      <c r="B7732" t="s">
        <v>8841</v>
      </c>
      <c r="C7732" t="s">
        <v>110</v>
      </c>
      <c r="D7732">
        <v>3</v>
      </c>
      <c r="E7732">
        <v>0</v>
      </c>
      <c r="F7732">
        <v>0</v>
      </c>
      <c r="H7732" t="s">
        <v>103</v>
      </c>
      <c r="I7732">
        <f t="shared" si="363"/>
        <v>0</v>
      </c>
      <c r="J7732">
        <f t="shared" si="364"/>
        <v>0</v>
      </c>
      <c r="L7732" t="str">
        <f t="shared" si="362"/>
        <v>3995ST CLAIR</v>
      </c>
      <c r="M7732" t="s">
        <v>8828</v>
      </c>
    </row>
    <row r="7733" spans="1:13">
      <c r="A7733" t="s">
        <v>8830</v>
      </c>
      <c r="B7733" t="s">
        <v>8842</v>
      </c>
      <c r="C7733" t="s">
        <v>110</v>
      </c>
      <c r="D7733">
        <v>4</v>
      </c>
      <c r="E7733">
        <v>0</v>
      </c>
      <c r="F7733">
        <v>0</v>
      </c>
      <c r="H7733" t="s">
        <v>103</v>
      </c>
      <c r="I7733">
        <f t="shared" si="363"/>
        <v>0</v>
      </c>
      <c r="J7733">
        <f t="shared" si="364"/>
        <v>0</v>
      </c>
      <c r="L7733" t="str">
        <f t="shared" si="362"/>
        <v>3995WATTLE BANK</v>
      </c>
      <c r="M7733" t="s">
        <v>8828</v>
      </c>
    </row>
    <row r="7734" spans="1:13">
      <c r="A7734" t="s">
        <v>8830</v>
      </c>
      <c r="B7734" t="s">
        <v>8843</v>
      </c>
      <c r="C7734" t="s">
        <v>110</v>
      </c>
      <c r="D7734">
        <v>3</v>
      </c>
      <c r="E7734">
        <v>0</v>
      </c>
      <c r="F7734">
        <v>0</v>
      </c>
      <c r="H7734" t="s">
        <v>103</v>
      </c>
      <c r="I7734">
        <f t="shared" si="363"/>
        <v>0</v>
      </c>
      <c r="J7734">
        <f t="shared" si="364"/>
        <v>0</v>
      </c>
      <c r="L7734" t="str">
        <f t="shared" si="362"/>
        <v>3995WONTHAGGI</v>
      </c>
      <c r="M7734" t="s">
        <v>8828</v>
      </c>
    </row>
    <row r="7735" spans="1:13">
      <c r="A7735" t="s">
        <v>8830</v>
      </c>
      <c r="B7735" t="s">
        <v>8844</v>
      </c>
      <c r="C7735" t="s">
        <v>110</v>
      </c>
      <c r="D7735">
        <v>3</v>
      </c>
      <c r="E7735">
        <v>0</v>
      </c>
      <c r="F7735">
        <v>0</v>
      </c>
      <c r="H7735" t="s">
        <v>103</v>
      </c>
      <c r="I7735">
        <f t="shared" si="363"/>
        <v>0</v>
      </c>
      <c r="J7735">
        <f t="shared" si="364"/>
        <v>0</v>
      </c>
      <c r="L7735" t="str">
        <f t="shared" si="362"/>
        <v>3995WOOLAMAI</v>
      </c>
      <c r="M7735" t="s">
        <v>8828</v>
      </c>
    </row>
    <row r="7736" spans="1:13">
      <c r="A7736" t="s">
        <v>8845</v>
      </c>
      <c r="B7736" t="s">
        <v>8846</v>
      </c>
      <c r="C7736" t="s">
        <v>110</v>
      </c>
      <c r="D7736">
        <v>4</v>
      </c>
      <c r="E7736">
        <v>0</v>
      </c>
      <c r="F7736">
        <v>0</v>
      </c>
      <c r="H7736" t="s">
        <v>103</v>
      </c>
      <c r="I7736">
        <f t="shared" si="363"/>
        <v>0</v>
      </c>
      <c r="J7736">
        <f t="shared" si="364"/>
        <v>0</v>
      </c>
      <c r="L7736" t="str">
        <f t="shared" si="362"/>
        <v>3992BLACKWOOD FOREST</v>
      </c>
      <c r="M7736" t="s">
        <v>8828</v>
      </c>
    </row>
    <row r="7737" spans="1:13">
      <c r="A7737" t="s">
        <v>8845</v>
      </c>
      <c r="B7737" t="s">
        <v>8847</v>
      </c>
      <c r="C7737" t="s">
        <v>110</v>
      </c>
      <c r="D7737">
        <v>4</v>
      </c>
      <c r="E7737">
        <v>0</v>
      </c>
      <c r="F7737">
        <v>0</v>
      </c>
      <c r="H7737" t="s">
        <v>103</v>
      </c>
      <c r="I7737">
        <f t="shared" si="363"/>
        <v>0</v>
      </c>
      <c r="J7737">
        <f t="shared" si="364"/>
        <v>0</v>
      </c>
      <c r="L7737" t="str">
        <f t="shared" si="362"/>
        <v>3992DALYSTON</v>
      </c>
      <c r="M7737" t="s">
        <v>8828</v>
      </c>
    </row>
    <row r="7738" spans="1:13">
      <c r="A7738" t="s">
        <v>8845</v>
      </c>
      <c r="B7738" t="s">
        <v>8848</v>
      </c>
      <c r="C7738" t="s">
        <v>110</v>
      </c>
      <c r="D7738">
        <v>4</v>
      </c>
      <c r="E7738">
        <v>0</v>
      </c>
      <c r="F7738">
        <v>0</v>
      </c>
      <c r="H7738" t="s">
        <v>103</v>
      </c>
      <c r="I7738">
        <f t="shared" si="363"/>
        <v>0</v>
      </c>
      <c r="J7738">
        <f t="shared" si="364"/>
        <v>0</v>
      </c>
      <c r="L7738" t="str">
        <f t="shared" si="362"/>
        <v>3992RYANSTON</v>
      </c>
      <c r="M7738" t="s">
        <v>8828</v>
      </c>
    </row>
    <row r="7739" spans="1:13">
      <c r="A7739" t="s">
        <v>8845</v>
      </c>
      <c r="B7739" t="s">
        <v>8849</v>
      </c>
      <c r="C7739" t="s">
        <v>110</v>
      </c>
      <c r="D7739">
        <v>4</v>
      </c>
      <c r="E7739">
        <v>0</v>
      </c>
      <c r="F7739">
        <v>0</v>
      </c>
      <c r="H7739" t="s">
        <v>103</v>
      </c>
      <c r="I7739">
        <f t="shared" si="363"/>
        <v>0</v>
      </c>
      <c r="J7739">
        <f t="shared" si="364"/>
        <v>0</v>
      </c>
      <c r="L7739" t="str">
        <f t="shared" si="362"/>
        <v>3992WEST CREEK</v>
      </c>
      <c r="M7739" t="s">
        <v>8828</v>
      </c>
    </row>
    <row r="7740" spans="1:13">
      <c r="A7740" t="s">
        <v>8850</v>
      </c>
      <c r="B7740" t="s">
        <v>8851</v>
      </c>
      <c r="C7740" t="s">
        <v>110</v>
      </c>
      <c r="D7740">
        <v>4</v>
      </c>
      <c r="E7740">
        <v>0</v>
      </c>
      <c r="F7740">
        <v>0</v>
      </c>
      <c r="H7740" t="s">
        <v>103</v>
      </c>
      <c r="I7740">
        <f t="shared" si="363"/>
        <v>0</v>
      </c>
      <c r="J7740">
        <f t="shared" si="364"/>
        <v>0</v>
      </c>
      <c r="L7740" t="str">
        <f t="shared" si="362"/>
        <v>3991BASS</v>
      </c>
      <c r="M7740" t="s">
        <v>8828</v>
      </c>
    </row>
    <row r="7741" spans="1:13">
      <c r="A7741" t="s">
        <v>8852</v>
      </c>
      <c r="B7741" t="s">
        <v>8853</v>
      </c>
      <c r="C7741" t="s">
        <v>110</v>
      </c>
      <c r="D7741">
        <v>4</v>
      </c>
      <c r="E7741">
        <v>0</v>
      </c>
      <c r="F7741">
        <v>0</v>
      </c>
      <c r="H7741" t="s">
        <v>103</v>
      </c>
      <c r="I7741">
        <f t="shared" si="363"/>
        <v>0</v>
      </c>
      <c r="J7741">
        <f t="shared" si="364"/>
        <v>0</v>
      </c>
      <c r="L7741" t="str">
        <f t="shared" si="362"/>
        <v>3990GLEN FORBES</v>
      </c>
      <c r="M7741" t="s">
        <v>8828</v>
      </c>
    </row>
    <row r="7742" spans="1:13">
      <c r="A7742" t="s">
        <v>8854</v>
      </c>
      <c r="B7742" t="s">
        <v>8855</v>
      </c>
      <c r="C7742" t="s">
        <v>110</v>
      </c>
      <c r="D7742">
        <v>4</v>
      </c>
      <c r="E7742">
        <v>0</v>
      </c>
      <c r="F7742">
        <v>0</v>
      </c>
      <c r="H7742" t="s">
        <v>103</v>
      </c>
      <c r="I7742">
        <f t="shared" si="363"/>
        <v>0</v>
      </c>
      <c r="J7742">
        <f t="shared" si="364"/>
        <v>0</v>
      </c>
      <c r="L7742" t="str">
        <f t="shared" si="362"/>
        <v>3988MOUNTAIN VIEW</v>
      </c>
      <c r="M7742" t="s">
        <v>8828</v>
      </c>
    </row>
    <row r="7743" spans="1:13">
      <c r="A7743" t="s">
        <v>8854</v>
      </c>
      <c r="B7743" t="s">
        <v>8856</v>
      </c>
      <c r="C7743" t="s">
        <v>110</v>
      </c>
      <c r="D7743">
        <v>4</v>
      </c>
      <c r="E7743">
        <v>0</v>
      </c>
      <c r="F7743">
        <v>0</v>
      </c>
      <c r="H7743" t="s">
        <v>103</v>
      </c>
      <c r="I7743">
        <f t="shared" si="363"/>
        <v>0</v>
      </c>
      <c r="J7743">
        <f t="shared" si="364"/>
        <v>0</v>
      </c>
      <c r="L7743" t="str">
        <f t="shared" si="362"/>
        <v>3988POOWONG</v>
      </c>
      <c r="M7743" t="s">
        <v>8828</v>
      </c>
    </row>
    <row r="7744" spans="1:13">
      <c r="A7744" t="s">
        <v>8854</v>
      </c>
      <c r="B7744" t="s">
        <v>8857</v>
      </c>
      <c r="C7744" t="s">
        <v>110</v>
      </c>
      <c r="D7744">
        <v>4</v>
      </c>
      <c r="E7744">
        <v>0</v>
      </c>
      <c r="F7744">
        <v>0</v>
      </c>
      <c r="H7744" t="s">
        <v>103</v>
      </c>
      <c r="I7744">
        <f t="shared" si="363"/>
        <v>0</v>
      </c>
      <c r="J7744">
        <f t="shared" si="364"/>
        <v>0</v>
      </c>
      <c r="L7744" t="str">
        <f t="shared" si="362"/>
        <v>3988POOWONG EAST</v>
      </c>
      <c r="M7744" t="s">
        <v>8828</v>
      </c>
    </row>
    <row r="7745" spans="1:13">
      <c r="A7745" t="s">
        <v>8854</v>
      </c>
      <c r="B7745" t="s">
        <v>8858</v>
      </c>
      <c r="C7745" t="s">
        <v>110</v>
      </c>
      <c r="D7745">
        <v>4</v>
      </c>
      <c r="E7745">
        <v>0</v>
      </c>
      <c r="F7745">
        <v>0</v>
      </c>
      <c r="H7745" t="s">
        <v>103</v>
      </c>
      <c r="I7745">
        <f t="shared" si="363"/>
        <v>0</v>
      </c>
      <c r="J7745">
        <f t="shared" si="364"/>
        <v>0</v>
      </c>
      <c r="L7745" t="str">
        <f t="shared" si="362"/>
        <v>3988POOWONG NORTH</v>
      </c>
      <c r="M7745" t="s">
        <v>8828</v>
      </c>
    </row>
    <row r="7746" spans="1:13">
      <c r="A7746" t="s">
        <v>8859</v>
      </c>
      <c r="B7746" t="s">
        <v>8860</v>
      </c>
      <c r="C7746" t="s">
        <v>110</v>
      </c>
      <c r="D7746">
        <v>4</v>
      </c>
      <c r="E7746">
        <v>0</v>
      </c>
      <c r="F7746">
        <v>0</v>
      </c>
      <c r="H7746" t="s">
        <v>103</v>
      </c>
      <c r="I7746">
        <f t="shared" si="363"/>
        <v>0</v>
      </c>
      <c r="J7746">
        <f t="shared" si="364"/>
        <v>0</v>
      </c>
      <c r="L7746" t="str">
        <f t="shared" ref="L7746:L7809" si="365">CONCATENATE(A7746,B7746)</f>
        <v>3987NYORA</v>
      </c>
      <c r="M7746" t="s">
        <v>8828</v>
      </c>
    </row>
    <row r="7747" spans="1:13">
      <c r="A7747" t="s">
        <v>8861</v>
      </c>
      <c r="B7747" t="s">
        <v>8862</v>
      </c>
      <c r="C7747" t="s">
        <v>110</v>
      </c>
      <c r="D7747">
        <v>4</v>
      </c>
      <c r="E7747">
        <v>0</v>
      </c>
      <c r="F7747">
        <v>0</v>
      </c>
      <c r="H7747" t="s">
        <v>103</v>
      </c>
      <c r="I7747">
        <f t="shared" si="363"/>
        <v>0</v>
      </c>
      <c r="J7747">
        <f t="shared" si="364"/>
        <v>0</v>
      </c>
      <c r="L7747" t="str">
        <f t="shared" si="365"/>
        <v>3984ADAMS ESTATE</v>
      </c>
      <c r="M7747" t="s">
        <v>8828</v>
      </c>
    </row>
    <row r="7748" spans="1:13">
      <c r="A7748" t="s">
        <v>8861</v>
      </c>
      <c r="B7748" t="s">
        <v>8863</v>
      </c>
      <c r="C7748" t="s">
        <v>110</v>
      </c>
      <c r="D7748">
        <v>4</v>
      </c>
      <c r="E7748">
        <v>0</v>
      </c>
      <c r="F7748">
        <v>0</v>
      </c>
      <c r="H7748" t="s">
        <v>103</v>
      </c>
      <c r="I7748">
        <f t="shared" si="363"/>
        <v>0</v>
      </c>
      <c r="J7748">
        <f t="shared" si="364"/>
        <v>0</v>
      </c>
      <c r="L7748" t="str">
        <f t="shared" si="365"/>
        <v>3984CALDERMEADE</v>
      </c>
      <c r="M7748" t="s">
        <v>8828</v>
      </c>
    </row>
    <row r="7749" spans="1:13">
      <c r="A7749" t="s">
        <v>8861</v>
      </c>
      <c r="B7749" t="s">
        <v>8864</v>
      </c>
      <c r="C7749" t="s">
        <v>110</v>
      </c>
      <c r="D7749">
        <v>4</v>
      </c>
      <c r="E7749">
        <v>0</v>
      </c>
      <c r="F7749">
        <v>0</v>
      </c>
      <c r="H7749" t="s">
        <v>103</v>
      </c>
      <c r="I7749">
        <f t="shared" si="363"/>
        <v>0</v>
      </c>
      <c r="J7749">
        <f t="shared" si="364"/>
        <v>0</v>
      </c>
      <c r="L7749" t="str">
        <f t="shared" si="365"/>
        <v>3984CORINELLA</v>
      </c>
      <c r="M7749" t="s">
        <v>8828</v>
      </c>
    </row>
    <row r="7750" spans="1:13">
      <c r="A7750" t="s">
        <v>8861</v>
      </c>
      <c r="B7750" t="s">
        <v>8865</v>
      </c>
      <c r="C7750" t="s">
        <v>110</v>
      </c>
      <c r="D7750">
        <v>4</v>
      </c>
      <c r="E7750">
        <v>0</v>
      </c>
      <c r="F7750">
        <v>0</v>
      </c>
      <c r="H7750" t="s">
        <v>103</v>
      </c>
      <c r="I7750">
        <f t="shared" si="363"/>
        <v>0</v>
      </c>
      <c r="J7750">
        <f t="shared" si="364"/>
        <v>0</v>
      </c>
      <c r="L7750" t="str">
        <f t="shared" si="365"/>
        <v>3984CORONET BAY</v>
      </c>
      <c r="M7750" t="s">
        <v>8828</v>
      </c>
    </row>
    <row r="7751" spans="1:13">
      <c r="A7751" t="s">
        <v>8861</v>
      </c>
      <c r="B7751" t="s">
        <v>8866</v>
      </c>
      <c r="C7751" t="s">
        <v>110</v>
      </c>
      <c r="D7751">
        <v>4</v>
      </c>
      <c r="E7751">
        <v>0</v>
      </c>
      <c r="F7751">
        <v>0</v>
      </c>
      <c r="H7751" t="s">
        <v>103</v>
      </c>
      <c r="I7751">
        <f t="shared" si="363"/>
        <v>0</v>
      </c>
      <c r="J7751">
        <f t="shared" si="364"/>
        <v>0</v>
      </c>
      <c r="L7751" t="str">
        <f t="shared" si="365"/>
        <v>3984GRANTVILLE</v>
      </c>
      <c r="M7751" t="s">
        <v>8828</v>
      </c>
    </row>
    <row r="7752" spans="1:13">
      <c r="A7752" t="s">
        <v>8861</v>
      </c>
      <c r="B7752" t="s">
        <v>8867</v>
      </c>
      <c r="C7752" t="s">
        <v>110</v>
      </c>
      <c r="D7752">
        <v>4</v>
      </c>
      <c r="E7752">
        <v>0</v>
      </c>
      <c r="F7752">
        <v>0</v>
      </c>
      <c r="H7752" t="s">
        <v>103</v>
      </c>
      <c r="I7752">
        <f t="shared" si="363"/>
        <v>0</v>
      </c>
      <c r="J7752">
        <f t="shared" si="364"/>
        <v>0</v>
      </c>
      <c r="L7752" t="str">
        <f t="shared" si="365"/>
        <v>3984JAM JERRUP</v>
      </c>
      <c r="M7752" t="s">
        <v>8828</v>
      </c>
    </row>
    <row r="7753" spans="1:13">
      <c r="A7753" t="s">
        <v>8861</v>
      </c>
      <c r="B7753" t="s">
        <v>8868</v>
      </c>
      <c r="C7753" t="s">
        <v>110</v>
      </c>
      <c r="D7753">
        <v>4</v>
      </c>
      <c r="E7753">
        <v>0</v>
      </c>
      <c r="F7753">
        <v>0</v>
      </c>
      <c r="H7753" t="s">
        <v>103</v>
      </c>
      <c r="I7753">
        <f t="shared" ref="I7753:I7816" si="366">IF(ISERROR(VLOOKUP(A7753,SelPostCode,1,FALSE)),0,1)</f>
        <v>0</v>
      </c>
      <c r="J7753">
        <f t="shared" ref="J7753:J7816" si="367">IF(I7753=0,0,IF(ISERROR(VLOOKUP(B7753,SelSuburb,1,FALSE)),0,1))</f>
        <v>0</v>
      </c>
      <c r="L7753" t="str">
        <f t="shared" si="365"/>
        <v>3984LANG LANG</v>
      </c>
      <c r="M7753" t="s">
        <v>8828</v>
      </c>
    </row>
    <row r="7754" spans="1:13">
      <c r="A7754" t="s">
        <v>8861</v>
      </c>
      <c r="B7754" t="s">
        <v>8869</v>
      </c>
      <c r="C7754" t="s">
        <v>110</v>
      </c>
      <c r="D7754">
        <v>4</v>
      </c>
      <c r="E7754">
        <v>0</v>
      </c>
      <c r="F7754">
        <v>0</v>
      </c>
      <c r="H7754" t="s">
        <v>103</v>
      </c>
      <c r="I7754">
        <f t="shared" si="366"/>
        <v>0</v>
      </c>
      <c r="J7754">
        <f t="shared" si="367"/>
        <v>0</v>
      </c>
      <c r="L7754" t="str">
        <f t="shared" si="365"/>
        <v>3984LANG LANG EAST</v>
      </c>
      <c r="M7754" t="s">
        <v>8828</v>
      </c>
    </row>
    <row r="7755" spans="1:13">
      <c r="A7755" t="s">
        <v>8861</v>
      </c>
      <c r="B7755" t="s">
        <v>8870</v>
      </c>
      <c r="C7755" t="s">
        <v>110</v>
      </c>
      <c r="D7755">
        <v>4</v>
      </c>
      <c r="E7755">
        <v>0</v>
      </c>
      <c r="F7755">
        <v>0</v>
      </c>
      <c r="H7755" t="s">
        <v>103</v>
      </c>
      <c r="I7755">
        <f t="shared" si="366"/>
        <v>0</v>
      </c>
      <c r="J7755">
        <f t="shared" si="367"/>
        <v>0</v>
      </c>
      <c r="L7755" t="str">
        <f t="shared" si="365"/>
        <v>3984MONOMEITH</v>
      </c>
      <c r="M7755" t="s">
        <v>8828</v>
      </c>
    </row>
    <row r="7756" spans="1:13">
      <c r="A7756" t="s">
        <v>8861</v>
      </c>
      <c r="B7756" t="s">
        <v>8871</v>
      </c>
      <c r="C7756" t="s">
        <v>110</v>
      </c>
      <c r="D7756">
        <v>4</v>
      </c>
      <c r="E7756">
        <v>0</v>
      </c>
      <c r="F7756">
        <v>0</v>
      </c>
      <c r="H7756" t="s">
        <v>103</v>
      </c>
      <c r="I7756">
        <f t="shared" si="366"/>
        <v>0</v>
      </c>
      <c r="J7756">
        <f t="shared" si="367"/>
        <v>0</v>
      </c>
      <c r="L7756" t="str">
        <f t="shared" si="365"/>
        <v>3984PIONEER BAY</v>
      </c>
      <c r="M7756" t="s">
        <v>8828</v>
      </c>
    </row>
    <row r="7757" spans="1:13">
      <c r="A7757" t="s">
        <v>8861</v>
      </c>
      <c r="B7757" t="s">
        <v>8872</v>
      </c>
      <c r="C7757" t="s">
        <v>110</v>
      </c>
      <c r="D7757">
        <v>4</v>
      </c>
      <c r="E7757">
        <v>0</v>
      </c>
      <c r="F7757">
        <v>0</v>
      </c>
      <c r="H7757" t="s">
        <v>103</v>
      </c>
      <c r="I7757">
        <f t="shared" si="366"/>
        <v>0</v>
      </c>
      <c r="J7757">
        <f t="shared" si="367"/>
        <v>0</v>
      </c>
      <c r="L7757" t="str">
        <f t="shared" si="365"/>
        <v>3984QUEENSFERRY</v>
      </c>
      <c r="M7757" t="s">
        <v>8828</v>
      </c>
    </row>
    <row r="7758" spans="1:13">
      <c r="A7758" t="s">
        <v>8861</v>
      </c>
      <c r="B7758" t="s">
        <v>8873</v>
      </c>
      <c r="C7758" t="s">
        <v>110</v>
      </c>
      <c r="D7758">
        <v>4</v>
      </c>
      <c r="E7758">
        <v>0</v>
      </c>
      <c r="F7758">
        <v>0</v>
      </c>
      <c r="H7758" t="s">
        <v>103</v>
      </c>
      <c r="I7758">
        <f t="shared" si="366"/>
        <v>0</v>
      </c>
      <c r="J7758">
        <f t="shared" si="367"/>
        <v>0</v>
      </c>
      <c r="L7758" t="str">
        <f t="shared" si="365"/>
        <v>3984TENBY POINT</v>
      </c>
      <c r="M7758" t="s">
        <v>8828</v>
      </c>
    </row>
    <row r="7759" spans="1:13">
      <c r="A7759" t="s">
        <v>8861</v>
      </c>
      <c r="B7759" t="s">
        <v>8874</v>
      </c>
      <c r="C7759" t="s">
        <v>110</v>
      </c>
      <c r="D7759">
        <v>4</v>
      </c>
      <c r="E7759">
        <v>0</v>
      </c>
      <c r="F7759">
        <v>0</v>
      </c>
      <c r="H7759" t="s">
        <v>103</v>
      </c>
      <c r="I7759">
        <f t="shared" si="366"/>
        <v>0</v>
      </c>
      <c r="J7759">
        <f t="shared" si="367"/>
        <v>0</v>
      </c>
      <c r="L7759" t="str">
        <f t="shared" si="365"/>
        <v>3984THE GURDIES</v>
      </c>
      <c r="M7759" t="s">
        <v>8828</v>
      </c>
    </row>
    <row r="7760" spans="1:13">
      <c r="A7760" t="s">
        <v>8875</v>
      </c>
      <c r="B7760" t="s">
        <v>8876</v>
      </c>
      <c r="C7760" t="s">
        <v>110</v>
      </c>
      <c r="D7760">
        <v>3</v>
      </c>
      <c r="E7760">
        <v>0</v>
      </c>
      <c r="F7760">
        <v>0</v>
      </c>
      <c r="H7760" t="s">
        <v>116</v>
      </c>
      <c r="I7760">
        <f t="shared" si="366"/>
        <v>0</v>
      </c>
      <c r="J7760">
        <f t="shared" si="367"/>
        <v>0</v>
      </c>
      <c r="L7760" t="str">
        <f t="shared" si="365"/>
        <v>3981BAYLES</v>
      </c>
      <c r="M7760" t="s">
        <v>8828</v>
      </c>
    </row>
    <row r="7761" spans="1:14">
      <c r="A7761" t="s">
        <v>8875</v>
      </c>
      <c r="B7761" t="s">
        <v>8877</v>
      </c>
      <c r="C7761" t="s">
        <v>110</v>
      </c>
      <c r="D7761">
        <v>4</v>
      </c>
      <c r="E7761">
        <v>0</v>
      </c>
      <c r="F7761">
        <v>0</v>
      </c>
      <c r="H7761" t="s">
        <v>116</v>
      </c>
      <c r="I7761">
        <f t="shared" si="366"/>
        <v>0</v>
      </c>
      <c r="J7761">
        <f t="shared" si="367"/>
        <v>0</v>
      </c>
      <c r="L7761" t="str">
        <f t="shared" si="365"/>
        <v>3981CATANI</v>
      </c>
      <c r="M7761" t="s">
        <v>8828</v>
      </c>
    </row>
    <row r="7762" spans="1:14">
      <c r="A7762" t="s">
        <v>8875</v>
      </c>
      <c r="B7762" t="s">
        <v>8878</v>
      </c>
      <c r="C7762" t="s">
        <v>110</v>
      </c>
      <c r="D7762">
        <v>3</v>
      </c>
      <c r="E7762">
        <v>0</v>
      </c>
      <c r="F7762">
        <v>0</v>
      </c>
      <c r="H7762" t="s">
        <v>116</v>
      </c>
      <c r="I7762">
        <f t="shared" si="366"/>
        <v>0</v>
      </c>
      <c r="J7762">
        <f t="shared" si="367"/>
        <v>0</v>
      </c>
      <c r="L7762" t="str">
        <f t="shared" si="365"/>
        <v>3981DALMORE</v>
      </c>
      <c r="M7762" t="s">
        <v>8828</v>
      </c>
    </row>
    <row r="7763" spans="1:14">
      <c r="A7763" t="s">
        <v>8875</v>
      </c>
      <c r="B7763" t="s">
        <v>8879</v>
      </c>
      <c r="C7763" t="s">
        <v>110</v>
      </c>
      <c r="D7763">
        <v>4</v>
      </c>
      <c r="E7763">
        <v>0</v>
      </c>
      <c r="F7763">
        <v>0</v>
      </c>
      <c r="H7763" t="s">
        <v>116</v>
      </c>
      <c r="I7763">
        <f t="shared" si="366"/>
        <v>0</v>
      </c>
      <c r="J7763">
        <f t="shared" si="367"/>
        <v>0</v>
      </c>
      <c r="L7763" t="str">
        <f t="shared" si="365"/>
        <v>3981HEATH HILL</v>
      </c>
      <c r="M7763" t="s">
        <v>8828</v>
      </c>
    </row>
    <row r="7764" spans="1:14">
      <c r="A7764" t="s">
        <v>8875</v>
      </c>
      <c r="B7764" t="s">
        <v>8880</v>
      </c>
      <c r="C7764" t="s">
        <v>110</v>
      </c>
      <c r="D7764">
        <v>3</v>
      </c>
      <c r="E7764">
        <v>0</v>
      </c>
      <c r="F7764">
        <v>0</v>
      </c>
      <c r="H7764" t="s">
        <v>116</v>
      </c>
      <c r="I7764">
        <f t="shared" si="366"/>
        <v>0</v>
      </c>
      <c r="J7764">
        <f t="shared" si="367"/>
        <v>0</v>
      </c>
      <c r="L7764" t="str">
        <f t="shared" si="365"/>
        <v>3981KOO WEE RUP</v>
      </c>
      <c r="M7764" t="s">
        <v>8828</v>
      </c>
    </row>
    <row r="7765" spans="1:14">
      <c r="A7765" t="s">
        <v>8875</v>
      </c>
      <c r="B7765" t="s">
        <v>8881</v>
      </c>
      <c r="C7765" t="s">
        <v>110</v>
      </c>
      <c r="D7765">
        <v>3</v>
      </c>
      <c r="E7765">
        <v>0</v>
      </c>
      <c r="F7765">
        <v>0</v>
      </c>
      <c r="H7765" t="s">
        <v>116</v>
      </c>
      <c r="I7765">
        <f t="shared" si="366"/>
        <v>0</v>
      </c>
      <c r="J7765">
        <f t="shared" si="367"/>
        <v>0</v>
      </c>
      <c r="L7765" t="str">
        <f t="shared" si="365"/>
        <v>3981KOO WEE RUP NORTH</v>
      </c>
      <c r="M7765" t="s">
        <v>8828</v>
      </c>
    </row>
    <row r="7766" spans="1:14">
      <c r="A7766" t="s">
        <v>8875</v>
      </c>
      <c r="B7766" t="s">
        <v>8882</v>
      </c>
      <c r="C7766" t="s">
        <v>110</v>
      </c>
      <c r="D7766">
        <v>3</v>
      </c>
      <c r="E7766">
        <v>0</v>
      </c>
      <c r="F7766">
        <v>0</v>
      </c>
      <c r="H7766" t="s">
        <v>116</v>
      </c>
      <c r="I7766">
        <f t="shared" si="366"/>
        <v>0</v>
      </c>
      <c r="J7766">
        <f t="shared" si="367"/>
        <v>0</v>
      </c>
      <c r="L7766" t="str">
        <f t="shared" si="365"/>
        <v>3981YANNATHAN</v>
      </c>
      <c r="M7766" t="s">
        <v>8828</v>
      </c>
    </row>
    <row r="7767" spans="1:14">
      <c r="A7767" t="s">
        <v>8883</v>
      </c>
      <c r="B7767" t="s">
        <v>8884</v>
      </c>
      <c r="C7767" t="s">
        <v>110</v>
      </c>
      <c r="D7767">
        <v>2</v>
      </c>
      <c r="E7767">
        <v>0</v>
      </c>
      <c r="F7767">
        <v>1</v>
      </c>
      <c r="H7767" t="s">
        <v>116</v>
      </c>
      <c r="I7767">
        <f t="shared" si="366"/>
        <v>0</v>
      </c>
      <c r="J7767">
        <f t="shared" si="367"/>
        <v>0</v>
      </c>
      <c r="L7767" t="str">
        <f t="shared" si="365"/>
        <v>3980BLIND BIGHT</v>
      </c>
      <c r="M7767" t="s">
        <v>8885</v>
      </c>
      <c r="N7767" t="s">
        <v>732</v>
      </c>
    </row>
    <row r="7768" spans="1:14">
      <c r="A7768" t="s">
        <v>8883</v>
      </c>
      <c r="B7768" t="s">
        <v>8886</v>
      </c>
      <c r="C7768" t="s">
        <v>110</v>
      </c>
      <c r="D7768">
        <v>2</v>
      </c>
      <c r="E7768">
        <v>0</v>
      </c>
      <c r="F7768">
        <v>1</v>
      </c>
      <c r="H7768" t="s">
        <v>116</v>
      </c>
      <c r="I7768">
        <f t="shared" si="366"/>
        <v>0</v>
      </c>
      <c r="J7768">
        <f t="shared" si="367"/>
        <v>0</v>
      </c>
      <c r="L7768" t="str">
        <f t="shared" si="365"/>
        <v>3980TOORADIN</v>
      </c>
      <c r="M7768" t="s">
        <v>8885</v>
      </c>
      <c r="N7768" t="s">
        <v>732</v>
      </c>
    </row>
    <row r="7769" spans="1:14">
      <c r="A7769" t="s">
        <v>8883</v>
      </c>
      <c r="B7769" t="s">
        <v>8887</v>
      </c>
      <c r="C7769" t="s">
        <v>110</v>
      </c>
      <c r="D7769">
        <v>2</v>
      </c>
      <c r="E7769">
        <v>0</v>
      </c>
      <c r="F7769">
        <v>1</v>
      </c>
      <c r="H7769" t="s">
        <v>116</v>
      </c>
      <c r="I7769">
        <f t="shared" si="366"/>
        <v>0</v>
      </c>
      <c r="J7769">
        <f t="shared" si="367"/>
        <v>0</v>
      </c>
      <c r="L7769" t="str">
        <f t="shared" si="365"/>
        <v>3980WARNEET</v>
      </c>
      <c r="M7769" t="s">
        <v>8885</v>
      </c>
      <c r="N7769" t="s">
        <v>732</v>
      </c>
    </row>
    <row r="7770" spans="1:14">
      <c r="A7770" t="s">
        <v>8888</v>
      </c>
      <c r="B7770" t="s">
        <v>8889</v>
      </c>
      <c r="C7770" t="s">
        <v>110</v>
      </c>
      <c r="D7770">
        <v>4</v>
      </c>
      <c r="E7770">
        <v>0</v>
      </c>
      <c r="F7770">
        <v>0</v>
      </c>
      <c r="H7770" t="s">
        <v>103</v>
      </c>
      <c r="I7770">
        <f t="shared" si="366"/>
        <v>0</v>
      </c>
      <c r="J7770">
        <f t="shared" si="367"/>
        <v>0</v>
      </c>
      <c r="L7770" t="str">
        <f t="shared" si="365"/>
        <v>3979ALMURTA</v>
      </c>
      <c r="M7770" t="s">
        <v>8828</v>
      </c>
    </row>
    <row r="7771" spans="1:14">
      <c r="A7771" t="s">
        <v>8888</v>
      </c>
      <c r="B7771" t="s">
        <v>8890</v>
      </c>
      <c r="C7771" t="s">
        <v>110</v>
      </c>
      <c r="D7771">
        <v>4</v>
      </c>
      <c r="E7771">
        <v>0</v>
      </c>
      <c r="F7771">
        <v>0</v>
      </c>
      <c r="H7771" t="s">
        <v>103</v>
      </c>
      <c r="I7771">
        <f t="shared" si="366"/>
        <v>0</v>
      </c>
      <c r="J7771">
        <f t="shared" si="367"/>
        <v>0</v>
      </c>
      <c r="L7771" t="str">
        <f t="shared" si="365"/>
        <v>3979GLEN ALVIE</v>
      </c>
      <c r="M7771" t="s">
        <v>8828</v>
      </c>
    </row>
    <row r="7772" spans="1:14">
      <c r="A7772" t="s">
        <v>8888</v>
      </c>
      <c r="B7772" t="s">
        <v>8891</v>
      </c>
      <c r="C7772" t="s">
        <v>110</v>
      </c>
      <c r="D7772">
        <v>4</v>
      </c>
      <c r="E7772">
        <v>0</v>
      </c>
      <c r="F7772">
        <v>0</v>
      </c>
      <c r="H7772" t="s">
        <v>103</v>
      </c>
      <c r="I7772">
        <f t="shared" si="366"/>
        <v>0</v>
      </c>
      <c r="J7772">
        <f t="shared" si="367"/>
        <v>0</v>
      </c>
      <c r="L7772" t="str">
        <f t="shared" si="365"/>
        <v>3979KERNOT</v>
      </c>
      <c r="M7772" t="s">
        <v>8828</v>
      </c>
    </row>
    <row r="7773" spans="1:14">
      <c r="A7773" t="s">
        <v>8888</v>
      </c>
      <c r="B7773" t="s">
        <v>8892</v>
      </c>
      <c r="C7773" t="s">
        <v>110</v>
      </c>
      <c r="D7773">
        <v>4</v>
      </c>
      <c r="E7773">
        <v>0</v>
      </c>
      <c r="F7773">
        <v>0</v>
      </c>
      <c r="H7773" t="s">
        <v>103</v>
      </c>
      <c r="I7773">
        <f t="shared" si="366"/>
        <v>0</v>
      </c>
      <c r="J7773">
        <f t="shared" si="367"/>
        <v>0</v>
      </c>
      <c r="L7773" t="str">
        <f t="shared" si="365"/>
        <v>3979KORRINE</v>
      </c>
      <c r="M7773" t="s">
        <v>8828</v>
      </c>
    </row>
    <row r="7774" spans="1:14">
      <c r="A7774" t="s">
        <v>8893</v>
      </c>
      <c r="B7774" t="s">
        <v>8894</v>
      </c>
      <c r="C7774" t="s">
        <v>110</v>
      </c>
      <c r="D7774">
        <v>1</v>
      </c>
      <c r="E7774">
        <v>0</v>
      </c>
      <c r="F7774">
        <v>1</v>
      </c>
      <c r="H7774" t="s">
        <v>116</v>
      </c>
      <c r="I7774">
        <f t="shared" si="366"/>
        <v>0</v>
      </c>
      <c r="J7774">
        <f t="shared" si="367"/>
        <v>0</v>
      </c>
      <c r="L7774" t="str">
        <f t="shared" si="365"/>
        <v>3978CARDINIA</v>
      </c>
      <c r="M7774" t="s">
        <v>8885</v>
      </c>
      <c r="N7774" t="s">
        <v>732</v>
      </c>
    </row>
    <row r="7775" spans="1:14">
      <c r="A7775" t="s">
        <v>8893</v>
      </c>
      <c r="B7775" t="s">
        <v>8895</v>
      </c>
      <c r="C7775" t="s">
        <v>110</v>
      </c>
      <c r="D7775">
        <v>1</v>
      </c>
      <c r="E7775">
        <v>0</v>
      </c>
      <c r="F7775">
        <v>1</v>
      </c>
      <c r="H7775" t="s">
        <v>116</v>
      </c>
      <c r="I7775">
        <f t="shared" si="366"/>
        <v>0</v>
      </c>
      <c r="J7775">
        <f t="shared" si="367"/>
        <v>0</v>
      </c>
      <c r="L7775" t="str">
        <f t="shared" si="365"/>
        <v>3978CLYDE</v>
      </c>
      <c r="M7775" t="s">
        <v>8885</v>
      </c>
      <c r="N7775" t="s">
        <v>732</v>
      </c>
    </row>
    <row r="7776" spans="1:14">
      <c r="A7776" t="s">
        <v>8893</v>
      </c>
      <c r="B7776" t="s">
        <v>8896</v>
      </c>
      <c r="C7776" t="s">
        <v>110</v>
      </c>
      <c r="D7776">
        <v>1</v>
      </c>
      <c r="E7776">
        <v>0</v>
      </c>
      <c r="F7776">
        <v>1</v>
      </c>
      <c r="H7776" t="s">
        <v>116</v>
      </c>
      <c r="I7776">
        <f t="shared" si="366"/>
        <v>0</v>
      </c>
      <c r="J7776">
        <f t="shared" si="367"/>
        <v>0</v>
      </c>
      <c r="L7776" t="str">
        <f t="shared" si="365"/>
        <v>3978CLYDE NORTH</v>
      </c>
      <c r="M7776" t="s">
        <v>8885</v>
      </c>
      <c r="N7776" t="s">
        <v>732</v>
      </c>
    </row>
    <row r="7777" spans="1:14">
      <c r="A7777" t="s">
        <v>8897</v>
      </c>
      <c r="B7777" t="s">
        <v>8898</v>
      </c>
      <c r="C7777" t="s">
        <v>110</v>
      </c>
      <c r="D7777">
        <v>1</v>
      </c>
      <c r="E7777">
        <v>1</v>
      </c>
      <c r="F7777">
        <v>1</v>
      </c>
      <c r="H7777" t="s">
        <v>116</v>
      </c>
      <c r="I7777">
        <f t="shared" si="366"/>
        <v>0</v>
      </c>
      <c r="J7777">
        <f t="shared" si="367"/>
        <v>0</v>
      </c>
      <c r="L7777" t="str">
        <f t="shared" si="365"/>
        <v>3977BOTANIC RIDGE</v>
      </c>
      <c r="M7777" t="s">
        <v>8885</v>
      </c>
      <c r="N7777" t="s">
        <v>732</v>
      </c>
    </row>
    <row r="7778" spans="1:14">
      <c r="A7778" t="s">
        <v>8897</v>
      </c>
      <c r="B7778" t="s">
        <v>8899</v>
      </c>
      <c r="C7778" t="s">
        <v>110</v>
      </c>
      <c r="D7778">
        <v>2</v>
      </c>
      <c r="E7778">
        <v>1</v>
      </c>
      <c r="F7778">
        <v>1</v>
      </c>
      <c r="H7778" t="s">
        <v>116</v>
      </c>
      <c r="I7778">
        <f t="shared" si="366"/>
        <v>0</v>
      </c>
      <c r="J7778">
        <f t="shared" si="367"/>
        <v>0</v>
      </c>
      <c r="L7778" t="str">
        <f t="shared" si="365"/>
        <v>3977CANNONS CREEK</v>
      </c>
      <c r="M7778" t="s">
        <v>8885</v>
      </c>
      <c r="N7778" t="s">
        <v>732</v>
      </c>
    </row>
    <row r="7779" spans="1:14">
      <c r="A7779" t="s">
        <v>8897</v>
      </c>
      <c r="B7779" t="s">
        <v>8900</v>
      </c>
      <c r="C7779" t="s">
        <v>110</v>
      </c>
      <c r="D7779">
        <v>1</v>
      </c>
      <c r="E7779">
        <v>1</v>
      </c>
      <c r="F7779">
        <v>1</v>
      </c>
      <c r="H7779" t="s">
        <v>116</v>
      </c>
      <c r="I7779">
        <f t="shared" si="366"/>
        <v>0</v>
      </c>
      <c r="J7779">
        <f t="shared" si="367"/>
        <v>0</v>
      </c>
      <c r="L7779" t="str">
        <f t="shared" si="365"/>
        <v>3977CRANBOURNE</v>
      </c>
      <c r="M7779" t="s">
        <v>8885</v>
      </c>
      <c r="N7779" t="s">
        <v>732</v>
      </c>
    </row>
    <row r="7780" spans="1:14">
      <c r="A7780" t="s">
        <v>8897</v>
      </c>
      <c r="B7780" t="s">
        <v>8901</v>
      </c>
      <c r="C7780" t="s">
        <v>110</v>
      </c>
      <c r="D7780">
        <v>1</v>
      </c>
      <c r="E7780">
        <v>1</v>
      </c>
      <c r="F7780">
        <v>1</v>
      </c>
      <c r="H7780" t="s">
        <v>116</v>
      </c>
      <c r="I7780">
        <f t="shared" si="366"/>
        <v>0</v>
      </c>
      <c r="J7780">
        <f t="shared" si="367"/>
        <v>0</v>
      </c>
      <c r="L7780" t="str">
        <f t="shared" si="365"/>
        <v>3977CRANBOURNE EAST</v>
      </c>
      <c r="M7780" t="s">
        <v>8885</v>
      </c>
      <c r="N7780" t="s">
        <v>732</v>
      </c>
    </row>
    <row r="7781" spans="1:14">
      <c r="A7781" t="s">
        <v>8897</v>
      </c>
      <c r="B7781" t="s">
        <v>8902</v>
      </c>
      <c r="C7781" t="s">
        <v>110</v>
      </c>
      <c r="D7781">
        <v>1</v>
      </c>
      <c r="E7781">
        <v>1</v>
      </c>
      <c r="F7781">
        <v>1</v>
      </c>
      <c r="H7781" t="s">
        <v>116</v>
      </c>
      <c r="I7781">
        <f t="shared" si="366"/>
        <v>0</v>
      </c>
      <c r="J7781">
        <f t="shared" si="367"/>
        <v>0</v>
      </c>
      <c r="L7781" t="str">
        <f t="shared" si="365"/>
        <v>3977CRANBOURNE NORTH</v>
      </c>
      <c r="M7781" t="s">
        <v>8885</v>
      </c>
      <c r="N7781" t="s">
        <v>732</v>
      </c>
    </row>
    <row r="7782" spans="1:14">
      <c r="A7782" t="s">
        <v>8897</v>
      </c>
      <c r="B7782" t="s">
        <v>8903</v>
      </c>
      <c r="C7782" t="s">
        <v>110</v>
      </c>
      <c r="D7782">
        <v>1</v>
      </c>
      <c r="E7782">
        <v>1</v>
      </c>
      <c r="F7782">
        <v>1</v>
      </c>
      <c r="H7782" t="s">
        <v>116</v>
      </c>
      <c r="I7782">
        <f t="shared" si="366"/>
        <v>0</v>
      </c>
      <c r="J7782">
        <f t="shared" si="367"/>
        <v>0</v>
      </c>
      <c r="L7782" t="str">
        <f t="shared" si="365"/>
        <v>3977CRANBOURNE SOUTH</v>
      </c>
      <c r="M7782" t="s">
        <v>8885</v>
      </c>
      <c r="N7782" t="s">
        <v>732</v>
      </c>
    </row>
    <row r="7783" spans="1:14">
      <c r="A7783" t="s">
        <v>8897</v>
      </c>
      <c r="B7783" t="s">
        <v>8904</v>
      </c>
      <c r="C7783" t="s">
        <v>110</v>
      </c>
      <c r="D7783">
        <v>1</v>
      </c>
      <c r="E7783">
        <v>1</v>
      </c>
      <c r="F7783">
        <v>1</v>
      </c>
      <c r="H7783" t="s">
        <v>116</v>
      </c>
      <c r="I7783">
        <f t="shared" si="366"/>
        <v>0</v>
      </c>
      <c r="J7783">
        <f t="shared" si="367"/>
        <v>0</v>
      </c>
      <c r="L7783" t="str">
        <f t="shared" si="365"/>
        <v>3977CRANBOURNE WEST</v>
      </c>
      <c r="M7783" t="s">
        <v>8885</v>
      </c>
      <c r="N7783" t="s">
        <v>732</v>
      </c>
    </row>
    <row r="7784" spans="1:14">
      <c r="A7784" t="s">
        <v>8897</v>
      </c>
      <c r="B7784" t="s">
        <v>8905</v>
      </c>
      <c r="C7784" t="s">
        <v>110</v>
      </c>
      <c r="D7784">
        <v>2</v>
      </c>
      <c r="E7784">
        <v>1</v>
      </c>
      <c r="F7784">
        <v>1</v>
      </c>
      <c r="H7784" t="s">
        <v>116</v>
      </c>
      <c r="I7784">
        <f t="shared" si="366"/>
        <v>0</v>
      </c>
      <c r="J7784">
        <f t="shared" si="367"/>
        <v>0</v>
      </c>
      <c r="L7784" t="str">
        <f t="shared" si="365"/>
        <v>3977DEVON MEADOWS</v>
      </c>
      <c r="M7784" t="s">
        <v>8885</v>
      </c>
      <c r="N7784" t="s">
        <v>732</v>
      </c>
    </row>
    <row r="7785" spans="1:14">
      <c r="A7785" t="s">
        <v>8897</v>
      </c>
      <c r="B7785" t="s">
        <v>8906</v>
      </c>
      <c r="C7785" t="s">
        <v>110</v>
      </c>
      <c r="D7785">
        <v>2</v>
      </c>
      <c r="E7785">
        <v>1</v>
      </c>
      <c r="F7785">
        <v>1</v>
      </c>
      <c r="H7785" t="s">
        <v>116</v>
      </c>
      <c r="I7785">
        <f t="shared" si="366"/>
        <v>0</v>
      </c>
      <c r="J7785">
        <f t="shared" si="367"/>
        <v>0</v>
      </c>
      <c r="L7785" t="str">
        <f t="shared" si="365"/>
        <v>3977FIVE WAYS</v>
      </c>
      <c r="M7785" t="s">
        <v>8885</v>
      </c>
      <c r="N7785" t="s">
        <v>732</v>
      </c>
    </row>
    <row r="7786" spans="1:14">
      <c r="A7786" t="s">
        <v>8897</v>
      </c>
      <c r="B7786" t="s">
        <v>8907</v>
      </c>
      <c r="C7786" t="s">
        <v>110</v>
      </c>
      <c r="D7786">
        <v>2</v>
      </c>
      <c r="E7786">
        <v>1</v>
      </c>
      <c r="F7786">
        <v>1</v>
      </c>
      <c r="H7786" t="s">
        <v>116</v>
      </c>
      <c r="I7786">
        <f t="shared" si="366"/>
        <v>0</v>
      </c>
      <c r="J7786">
        <f t="shared" si="367"/>
        <v>0</v>
      </c>
      <c r="L7786" t="str">
        <f t="shared" si="365"/>
        <v>3977JUNCTION VILLAGE</v>
      </c>
      <c r="M7786" t="s">
        <v>8885</v>
      </c>
      <c r="N7786" t="s">
        <v>732</v>
      </c>
    </row>
    <row r="7787" spans="1:14">
      <c r="A7787" t="s">
        <v>8897</v>
      </c>
      <c r="B7787" t="s">
        <v>8908</v>
      </c>
      <c r="C7787" t="s">
        <v>110</v>
      </c>
      <c r="D7787">
        <v>1</v>
      </c>
      <c r="E7787">
        <v>1</v>
      </c>
      <c r="F7787">
        <v>0</v>
      </c>
      <c r="H7787" t="s">
        <v>116</v>
      </c>
      <c r="I7787">
        <f t="shared" si="366"/>
        <v>0</v>
      </c>
      <c r="J7787">
        <f t="shared" si="367"/>
        <v>0</v>
      </c>
      <c r="L7787" t="str">
        <f t="shared" si="365"/>
        <v>3977SANDHURST</v>
      </c>
      <c r="M7787" t="s">
        <v>8885</v>
      </c>
      <c r="N7787" t="s">
        <v>732</v>
      </c>
    </row>
    <row r="7788" spans="1:14">
      <c r="A7788" t="s">
        <v>8897</v>
      </c>
      <c r="B7788" t="s">
        <v>5004</v>
      </c>
      <c r="C7788" t="s">
        <v>110</v>
      </c>
      <c r="D7788">
        <v>1</v>
      </c>
      <c r="E7788">
        <v>1</v>
      </c>
      <c r="F7788">
        <v>1</v>
      </c>
      <c r="H7788" t="s">
        <v>116</v>
      </c>
      <c r="I7788">
        <f t="shared" si="366"/>
        <v>0</v>
      </c>
      <c r="J7788">
        <f t="shared" si="367"/>
        <v>0</v>
      </c>
      <c r="L7788" t="str">
        <f t="shared" si="365"/>
        <v>3977SKYE</v>
      </c>
      <c r="M7788" t="s">
        <v>8885</v>
      </c>
      <c r="N7788" t="s">
        <v>732</v>
      </c>
    </row>
    <row r="7789" spans="1:14">
      <c r="A7789" t="s">
        <v>8909</v>
      </c>
      <c r="B7789" t="s">
        <v>8910</v>
      </c>
      <c r="C7789" t="s">
        <v>110</v>
      </c>
      <c r="D7789">
        <v>1</v>
      </c>
      <c r="E7789">
        <v>1</v>
      </c>
      <c r="F7789">
        <v>1</v>
      </c>
      <c r="H7789" t="s">
        <v>116</v>
      </c>
      <c r="I7789">
        <f t="shared" si="366"/>
        <v>0</v>
      </c>
      <c r="J7789">
        <f t="shared" si="367"/>
        <v>0</v>
      </c>
      <c r="L7789" t="str">
        <f t="shared" si="365"/>
        <v>3976HAMPTON PARK</v>
      </c>
      <c r="M7789" t="s">
        <v>8885</v>
      </c>
      <c r="N7789" t="s">
        <v>732</v>
      </c>
    </row>
    <row r="7790" spans="1:14">
      <c r="A7790" t="s">
        <v>8911</v>
      </c>
      <c r="B7790" t="s">
        <v>8912</v>
      </c>
      <c r="C7790" t="s">
        <v>110</v>
      </c>
      <c r="D7790">
        <v>1</v>
      </c>
      <c r="E7790">
        <v>1</v>
      </c>
      <c r="F7790">
        <v>1</v>
      </c>
      <c r="H7790" t="s">
        <v>116</v>
      </c>
      <c r="I7790">
        <f t="shared" si="366"/>
        <v>0</v>
      </c>
      <c r="J7790">
        <f t="shared" si="367"/>
        <v>0</v>
      </c>
      <c r="L7790" t="str">
        <f t="shared" si="365"/>
        <v>3975LYNBROOK</v>
      </c>
      <c r="M7790" t="s">
        <v>8885</v>
      </c>
      <c r="N7790" t="s">
        <v>732</v>
      </c>
    </row>
    <row r="7791" spans="1:14">
      <c r="A7791" t="s">
        <v>8911</v>
      </c>
      <c r="B7791" t="s">
        <v>3276</v>
      </c>
      <c r="C7791" t="s">
        <v>110</v>
      </c>
      <c r="D7791">
        <v>1</v>
      </c>
      <c r="E7791">
        <v>1</v>
      </c>
      <c r="F7791">
        <v>1</v>
      </c>
      <c r="H7791" t="s">
        <v>116</v>
      </c>
      <c r="I7791">
        <f t="shared" si="366"/>
        <v>0</v>
      </c>
      <c r="J7791">
        <f t="shared" si="367"/>
        <v>0</v>
      </c>
      <c r="L7791" t="str">
        <f t="shared" si="365"/>
        <v>3975LYNDHURST</v>
      </c>
      <c r="M7791" t="s">
        <v>8885</v>
      </c>
      <c r="N7791" t="s">
        <v>732</v>
      </c>
    </row>
    <row r="7792" spans="1:14">
      <c r="A7792" t="s">
        <v>8913</v>
      </c>
      <c r="B7792" t="s">
        <v>490</v>
      </c>
      <c r="C7792" t="s">
        <v>110</v>
      </c>
      <c r="D7792">
        <v>4</v>
      </c>
      <c r="E7792">
        <v>0</v>
      </c>
      <c r="F7792">
        <v>0</v>
      </c>
      <c r="H7792" t="s">
        <v>103</v>
      </c>
      <c r="I7792">
        <f t="shared" si="366"/>
        <v>0</v>
      </c>
      <c r="J7792">
        <f t="shared" si="367"/>
        <v>0</v>
      </c>
      <c r="L7792" t="str">
        <f t="shared" si="365"/>
        <v>3971ALBERTON</v>
      </c>
      <c r="M7792" t="s">
        <v>8828</v>
      </c>
    </row>
    <row r="7793" spans="1:13">
      <c r="A7793" t="s">
        <v>8913</v>
      </c>
      <c r="B7793" t="s">
        <v>8914</v>
      </c>
      <c r="C7793" t="s">
        <v>110</v>
      </c>
      <c r="D7793">
        <v>4</v>
      </c>
      <c r="E7793">
        <v>0</v>
      </c>
      <c r="F7793">
        <v>0</v>
      </c>
      <c r="H7793" t="s">
        <v>103</v>
      </c>
      <c r="I7793">
        <f t="shared" si="366"/>
        <v>0</v>
      </c>
      <c r="J7793">
        <f t="shared" si="367"/>
        <v>0</v>
      </c>
      <c r="L7793" t="str">
        <f t="shared" si="365"/>
        <v>3971ALBERTON WEST</v>
      </c>
      <c r="M7793" t="s">
        <v>8828</v>
      </c>
    </row>
    <row r="7794" spans="1:13">
      <c r="A7794" t="s">
        <v>8913</v>
      </c>
      <c r="B7794" t="s">
        <v>8915</v>
      </c>
      <c r="C7794" t="s">
        <v>110</v>
      </c>
      <c r="D7794">
        <v>4</v>
      </c>
      <c r="E7794">
        <v>0</v>
      </c>
      <c r="F7794">
        <v>0</v>
      </c>
      <c r="H7794" t="s">
        <v>103</v>
      </c>
      <c r="I7794">
        <f t="shared" si="366"/>
        <v>0</v>
      </c>
      <c r="J7794">
        <f t="shared" si="367"/>
        <v>0</v>
      </c>
      <c r="L7794" t="str">
        <f t="shared" si="365"/>
        <v>3971BALOOK</v>
      </c>
      <c r="M7794" t="s">
        <v>8828</v>
      </c>
    </row>
    <row r="7795" spans="1:13">
      <c r="A7795" t="s">
        <v>8913</v>
      </c>
      <c r="B7795" t="s">
        <v>8916</v>
      </c>
      <c r="C7795" t="s">
        <v>110</v>
      </c>
      <c r="D7795">
        <v>4</v>
      </c>
      <c r="E7795">
        <v>0</v>
      </c>
      <c r="F7795">
        <v>0</v>
      </c>
      <c r="H7795" t="s">
        <v>103</v>
      </c>
      <c r="I7795">
        <f t="shared" si="366"/>
        <v>0</v>
      </c>
      <c r="J7795">
        <f t="shared" si="367"/>
        <v>0</v>
      </c>
      <c r="L7795" t="str">
        <f t="shared" si="365"/>
        <v>3971CALROSSIE</v>
      </c>
      <c r="M7795" t="s">
        <v>8828</v>
      </c>
    </row>
    <row r="7796" spans="1:13">
      <c r="A7796" t="s">
        <v>8913</v>
      </c>
      <c r="B7796" t="s">
        <v>8917</v>
      </c>
      <c r="C7796" t="s">
        <v>110</v>
      </c>
      <c r="D7796">
        <v>4</v>
      </c>
      <c r="E7796">
        <v>0</v>
      </c>
      <c r="F7796">
        <v>0</v>
      </c>
      <c r="H7796" t="s">
        <v>103</v>
      </c>
      <c r="I7796">
        <f t="shared" si="366"/>
        <v>0</v>
      </c>
      <c r="J7796">
        <f t="shared" si="367"/>
        <v>0</v>
      </c>
      <c r="L7796" t="str">
        <f t="shared" si="365"/>
        <v>3971DEVON NORTH</v>
      </c>
      <c r="M7796" t="s">
        <v>8828</v>
      </c>
    </row>
    <row r="7797" spans="1:13">
      <c r="A7797" t="s">
        <v>8913</v>
      </c>
      <c r="B7797" t="s">
        <v>8918</v>
      </c>
      <c r="C7797" t="s">
        <v>110</v>
      </c>
      <c r="D7797">
        <v>4</v>
      </c>
      <c r="E7797">
        <v>0</v>
      </c>
      <c r="F7797">
        <v>0</v>
      </c>
      <c r="H7797" t="s">
        <v>103</v>
      </c>
      <c r="I7797">
        <f t="shared" si="366"/>
        <v>0</v>
      </c>
      <c r="J7797">
        <f t="shared" si="367"/>
        <v>0</v>
      </c>
      <c r="L7797" t="str">
        <f t="shared" si="365"/>
        <v>3971GELLIONDALE</v>
      </c>
      <c r="M7797" t="s">
        <v>8828</v>
      </c>
    </row>
    <row r="7798" spans="1:13">
      <c r="A7798" t="s">
        <v>8913</v>
      </c>
      <c r="B7798" t="s">
        <v>8919</v>
      </c>
      <c r="C7798" t="s">
        <v>110</v>
      </c>
      <c r="D7798">
        <v>4</v>
      </c>
      <c r="E7798">
        <v>0</v>
      </c>
      <c r="F7798">
        <v>0</v>
      </c>
      <c r="H7798" t="s">
        <v>103</v>
      </c>
      <c r="I7798">
        <f t="shared" si="366"/>
        <v>0</v>
      </c>
      <c r="J7798">
        <f t="shared" si="367"/>
        <v>0</v>
      </c>
      <c r="L7798" t="str">
        <f t="shared" si="365"/>
        <v>3971HIAWATHA</v>
      </c>
      <c r="M7798" t="s">
        <v>8828</v>
      </c>
    </row>
    <row r="7799" spans="1:13">
      <c r="A7799" t="s">
        <v>8913</v>
      </c>
      <c r="B7799" t="s">
        <v>8920</v>
      </c>
      <c r="C7799" t="s">
        <v>110</v>
      </c>
      <c r="D7799">
        <v>4</v>
      </c>
      <c r="E7799">
        <v>0</v>
      </c>
      <c r="F7799">
        <v>0</v>
      </c>
      <c r="H7799" t="s">
        <v>103</v>
      </c>
      <c r="I7799">
        <f t="shared" si="366"/>
        <v>0</v>
      </c>
      <c r="J7799">
        <f t="shared" si="367"/>
        <v>0</v>
      </c>
      <c r="L7799" t="str">
        <f t="shared" si="365"/>
        <v>3971HUNTERSTON</v>
      </c>
      <c r="M7799" t="s">
        <v>8828</v>
      </c>
    </row>
    <row r="7800" spans="1:13">
      <c r="A7800" t="s">
        <v>8913</v>
      </c>
      <c r="B7800" t="s">
        <v>8921</v>
      </c>
      <c r="C7800" t="s">
        <v>110</v>
      </c>
      <c r="D7800">
        <v>4</v>
      </c>
      <c r="E7800">
        <v>0</v>
      </c>
      <c r="F7800">
        <v>0</v>
      </c>
      <c r="H7800" t="s">
        <v>103</v>
      </c>
      <c r="I7800">
        <f t="shared" si="366"/>
        <v>0</v>
      </c>
      <c r="J7800">
        <f t="shared" si="367"/>
        <v>0</v>
      </c>
      <c r="L7800" t="str">
        <f t="shared" si="365"/>
        <v>3971JACK RIVER</v>
      </c>
      <c r="M7800" t="s">
        <v>8828</v>
      </c>
    </row>
    <row r="7801" spans="1:13">
      <c r="A7801" t="s">
        <v>8913</v>
      </c>
      <c r="B7801" t="s">
        <v>8922</v>
      </c>
      <c r="C7801" t="s">
        <v>110</v>
      </c>
      <c r="D7801">
        <v>4</v>
      </c>
      <c r="E7801">
        <v>0</v>
      </c>
      <c r="F7801">
        <v>0</v>
      </c>
      <c r="H7801" t="s">
        <v>103</v>
      </c>
      <c r="I7801">
        <f t="shared" si="366"/>
        <v>0</v>
      </c>
      <c r="J7801">
        <f t="shared" si="367"/>
        <v>0</v>
      </c>
      <c r="L7801" t="str">
        <f t="shared" si="365"/>
        <v>3971LANGSBOROUGH</v>
      </c>
      <c r="M7801" t="s">
        <v>8828</v>
      </c>
    </row>
    <row r="7802" spans="1:13">
      <c r="A7802" t="s">
        <v>8913</v>
      </c>
      <c r="B7802" t="s">
        <v>8923</v>
      </c>
      <c r="C7802" t="s">
        <v>110</v>
      </c>
      <c r="D7802">
        <v>4</v>
      </c>
      <c r="E7802">
        <v>0</v>
      </c>
      <c r="F7802">
        <v>0</v>
      </c>
      <c r="H7802" t="s">
        <v>103</v>
      </c>
      <c r="I7802">
        <f t="shared" si="366"/>
        <v>0</v>
      </c>
      <c r="J7802">
        <f t="shared" si="367"/>
        <v>0</v>
      </c>
      <c r="L7802" t="str">
        <f t="shared" si="365"/>
        <v>3971MACKS CREEK</v>
      </c>
      <c r="M7802" t="s">
        <v>8828</v>
      </c>
    </row>
    <row r="7803" spans="1:13">
      <c r="A7803" t="s">
        <v>8913</v>
      </c>
      <c r="B7803" t="s">
        <v>8924</v>
      </c>
      <c r="C7803" t="s">
        <v>110</v>
      </c>
      <c r="D7803">
        <v>4</v>
      </c>
      <c r="E7803">
        <v>0</v>
      </c>
      <c r="F7803">
        <v>0</v>
      </c>
      <c r="H7803" t="s">
        <v>103</v>
      </c>
      <c r="I7803">
        <f t="shared" si="366"/>
        <v>0</v>
      </c>
      <c r="J7803">
        <f t="shared" si="367"/>
        <v>0</v>
      </c>
      <c r="L7803" t="str">
        <f t="shared" si="365"/>
        <v>3971MADALYA</v>
      </c>
      <c r="M7803" t="s">
        <v>8828</v>
      </c>
    </row>
    <row r="7804" spans="1:13">
      <c r="A7804" t="s">
        <v>8913</v>
      </c>
      <c r="B7804" t="s">
        <v>8925</v>
      </c>
      <c r="C7804" t="s">
        <v>110</v>
      </c>
      <c r="D7804">
        <v>4</v>
      </c>
      <c r="E7804">
        <v>0</v>
      </c>
      <c r="F7804">
        <v>0</v>
      </c>
      <c r="H7804" t="s">
        <v>103</v>
      </c>
      <c r="I7804">
        <f t="shared" si="366"/>
        <v>0</v>
      </c>
      <c r="J7804">
        <f t="shared" si="367"/>
        <v>0</v>
      </c>
      <c r="L7804" t="str">
        <f t="shared" si="365"/>
        <v>3971MANNS BEACH</v>
      </c>
      <c r="M7804" t="s">
        <v>8828</v>
      </c>
    </row>
    <row r="7805" spans="1:13">
      <c r="A7805" t="s">
        <v>8913</v>
      </c>
      <c r="B7805" t="s">
        <v>8926</v>
      </c>
      <c r="C7805" t="s">
        <v>110</v>
      </c>
      <c r="D7805">
        <v>4</v>
      </c>
      <c r="E7805">
        <v>0</v>
      </c>
      <c r="F7805">
        <v>0</v>
      </c>
      <c r="H7805" t="s">
        <v>103</v>
      </c>
      <c r="I7805">
        <f t="shared" si="366"/>
        <v>0</v>
      </c>
      <c r="J7805">
        <f t="shared" si="367"/>
        <v>0</v>
      </c>
      <c r="L7805" t="str">
        <f t="shared" si="365"/>
        <v>3971PORT ALBERT</v>
      </c>
      <c r="M7805" t="s">
        <v>8828</v>
      </c>
    </row>
    <row r="7806" spans="1:13">
      <c r="A7806" t="s">
        <v>8913</v>
      </c>
      <c r="B7806" t="s">
        <v>8927</v>
      </c>
      <c r="C7806" t="s">
        <v>110</v>
      </c>
      <c r="D7806">
        <v>4</v>
      </c>
      <c r="E7806">
        <v>0</v>
      </c>
      <c r="F7806">
        <v>0</v>
      </c>
      <c r="H7806" t="s">
        <v>103</v>
      </c>
      <c r="I7806">
        <f t="shared" si="366"/>
        <v>0</v>
      </c>
      <c r="J7806">
        <f t="shared" si="367"/>
        <v>0</v>
      </c>
      <c r="L7806" t="str">
        <f t="shared" si="365"/>
        <v>3971ROBERTSONS BEACH</v>
      </c>
      <c r="M7806" t="s">
        <v>8828</v>
      </c>
    </row>
    <row r="7807" spans="1:13">
      <c r="A7807" t="s">
        <v>8913</v>
      </c>
      <c r="B7807" t="s">
        <v>8928</v>
      </c>
      <c r="C7807" t="s">
        <v>110</v>
      </c>
      <c r="D7807">
        <v>5</v>
      </c>
      <c r="E7807">
        <v>0</v>
      </c>
      <c r="F7807">
        <v>0</v>
      </c>
      <c r="H7807" t="s">
        <v>103</v>
      </c>
      <c r="I7807">
        <f t="shared" si="366"/>
        <v>0</v>
      </c>
      <c r="J7807">
        <f t="shared" si="367"/>
        <v>0</v>
      </c>
      <c r="L7807" t="str">
        <f t="shared" si="365"/>
        <v>3971SNAKE ISLAND</v>
      </c>
      <c r="M7807" t="s">
        <v>8828</v>
      </c>
    </row>
    <row r="7808" spans="1:13">
      <c r="A7808" t="s">
        <v>8913</v>
      </c>
      <c r="B7808" t="s">
        <v>8929</v>
      </c>
      <c r="C7808" t="s">
        <v>110</v>
      </c>
      <c r="D7808">
        <v>4</v>
      </c>
      <c r="E7808">
        <v>0</v>
      </c>
      <c r="F7808">
        <v>0</v>
      </c>
      <c r="H7808" t="s">
        <v>103</v>
      </c>
      <c r="I7808">
        <f t="shared" si="366"/>
        <v>0</v>
      </c>
      <c r="J7808">
        <f t="shared" si="367"/>
        <v>0</v>
      </c>
      <c r="L7808" t="str">
        <f t="shared" si="365"/>
        <v>3971STACEYS BRIDGE</v>
      </c>
      <c r="M7808" t="s">
        <v>8828</v>
      </c>
    </row>
    <row r="7809" spans="1:13">
      <c r="A7809" t="s">
        <v>8913</v>
      </c>
      <c r="B7809" t="s">
        <v>8930</v>
      </c>
      <c r="C7809" t="s">
        <v>110</v>
      </c>
      <c r="D7809">
        <v>4</v>
      </c>
      <c r="E7809">
        <v>0</v>
      </c>
      <c r="F7809">
        <v>0</v>
      </c>
      <c r="H7809" t="s">
        <v>103</v>
      </c>
      <c r="I7809">
        <f t="shared" si="366"/>
        <v>0</v>
      </c>
      <c r="J7809">
        <f t="shared" si="367"/>
        <v>0</v>
      </c>
      <c r="L7809" t="str">
        <f t="shared" si="365"/>
        <v>3971TARRA VALLEY</v>
      </c>
      <c r="M7809" t="s">
        <v>8828</v>
      </c>
    </row>
    <row r="7810" spans="1:13">
      <c r="A7810" t="s">
        <v>8913</v>
      </c>
      <c r="B7810" t="s">
        <v>8931</v>
      </c>
      <c r="C7810" t="s">
        <v>110</v>
      </c>
      <c r="D7810">
        <v>4</v>
      </c>
      <c r="E7810">
        <v>0</v>
      </c>
      <c r="F7810">
        <v>0</v>
      </c>
      <c r="H7810" t="s">
        <v>103</v>
      </c>
      <c r="I7810">
        <f t="shared" si="366"/>
        <v>0</v>
      </c>
      <c r="J7810">
        <f t="shared" si="367"/>
        <v>0</v>
      </c>
      <c r="L7810" t="str">
        <f t="shared" ref="L7810:L7873" si="368">CONCATENATE(A7810,B7810)</f>
        <v>3971TARRAVILLE</v>
      </c>
      <c r="M7810" t="s">
        <v>8828</v>
      </c>
    </row>
    <row r="7811" spans="1:13">
      <c r="A7811" t="s">
        <v>8913</v>
      </c>
      <c r="B7811" t="s">
        <v>8932</v>
      </c>
      <c r="C7811" t="s">
        <v>110</v>
      </c>
      <c r="D7811">
        <v>4</v>
      </c>
      <c r="E7811">
        <v>0</v>
      </c>
      <c r="F7811">
        <v>0</v>
      </c>
      <c r="H7811" t="s">
        <v>103</v>
      </c>
      <c r="I7811">
        <f t="shared" si="366"/>
        <v>0</v>
      </c>
      <c r="J7811">
        <f t="shared" si="367"/>
        <v>0</v>
      </c>
      <c r="L7811" t="str">
        <f t="shared" si="368"/>
        <v>3971WON WRON</v>
      </c>
      <c r="M7811" t="s">
        <v>8828</v>
      </c>
    </row>
    <row r="7812" spans="1:13">
      <c r="A7812" t="s">
        <v>8913</v>
      </c>
      <c r="B7812" t="s">
        <v>8933</v>
      </c>
      <c r="C7812" t="s">
        <v>110</v>
      </c>
      <c r="D7812">
        <v>4</v>
      </c>
      <c r="E7812">
        <v>0</v>
      </c>
      <c r="F7812">
        <v>0</v>
      </c>
      <c r="H7812" t="s">
        <v>103</v>
      </c>
      <c r="I7812">
        <f t="shared" si="366"/>
        <v>0</v>
      </c>
      <c r="J7812">
        <f t="shared" si="367"/>
        <v>0</v>
      </c>
      <c r="L7812" t="str">
        <f t="shared" si="368"/>
        <v>3971YARRAM</v>
      </c>
      <c r="M7812" t="s">
        <v>8828</v>
      </c>
    </row>
    <row r="7813" spans="1:13">
      <c r="A7813" t="s">
        <v>8934</v>
      </c>
      <c r="B7813" t="s">
        <v>8935</v>
      </c>
      <c r="C7813" t="s">
        <v>110</v>
      </c>
      <c r="D7813">
        <v>4</v>
      </c>
      <c r="E7813">
        <v>0</v>
      </c>
      <c r="F7813">
        <v>0</v>
      </c>
      <c r="H7813" t="s">
        <v>103</v>
      </c>
      <c r="I7813">
        <f t="shared" si="366"/>
        <v>0</v>
      </c>
      <c r="J7813">
        <f t="shared" si="367"/>
        <v>0</v>
      </c>
      <c r="L7813" t="str">
        <f t="shared" si="368"/>
        <v>3967HEDLEY</v>
      </c>
      <c r="M7813" t="s">
        <v>8828</v>
      </c>
    </row>
    <row r="7814" spans="1:13">
      <c r="A7814" t="s">
        <v>8936</v>
      </c>
      <c r="B7814" t="s">
        <v>8937</v>
      </c>
      <c r="C7814" t="s">
        <v>110</v>
      </c>
      <c r="D7814">
        <v>4</v>
      </c>
      <c r="E7814">
        <v>0</v>
      </c>
      <c r="F7814">
        <v>0</v>
      </c>
      <c r="H7814" t="s">
        <v>103</v>
      </c>
      <c r="I7814">
        <f t="shared" si="366"/>
        <v>0</v>
      </c>
      <c r="J7814">
        <f t="shared" si="367"/>
        <v>0</v>
      </c>
      <c r="L7814" t="str">
        <f t="shared" si="368"/>
        <v>3966BINGINWARRI</v>
      </c>
      <c r="M7814" t="s">
        <v>8828</v>
      </c>
    </row>
    <row r="7815" spans="1:13">
      <c r="A7815" t="s">
        <v>8936</v>
      </c>
      <c r="B7815" t="s">
        <v>8938</v>
      </c>
      <c r="C7815" t="s">
        <v>110</v>
      </c>
      <c r="D7815">
        <v>4</v>
      </c>
      <c r="E7815">
        <v>0</v>
      </c>
      <c r="F7815">
        <v>0</v>
      </c>
      <c r="H7815" t="s">
        <v>103</v>
      </c>
      <c r="I7815">
        <f t="shared" si="366"/>
        <v>0</v>
      </c>
      <c r="J7815">
        <f t="shared" si="367"/>
        <v>0</v>
      </c>
      <c r="L7815" t="str">
        <f t="shared" si="368"/>
        <v>3966HAZEL PARK</v>
      </c>
      <c r="M7815" t="s">
        <v>8828</v>
      </c>
    </row>
    <row r="7816" spans="1:13">
      <c r="A7816" t="s">
        <v>8936</v>
      </c>
      <c r="B7816" t="s">
        <v>2986</v>
      </c>
      <c r="C7816" t="s">
        <v>110</v>
      </c>
      <c r="D7816">
        <v>4</v>
      </c>
      <c r="E7816">
        <v>0</v>
      </c>
      <c r="F7816">
        <v>0</v>
      </c>
      <c r="H7816" t="s">
        <v>103</v>
      </c>
      <c r="I7816">
        <f t="shared" si="366"/>
        <v>0</v>
      </c>
      <c r="J7816">
        <f t="shared" si="367"/>
        <v>0</v>
      </c>
      <c r="L7816" t="str">
        <f t="shared" si="368"/>
        <v>3966WELSHPOOL</v>
      </c>
      <c r="M7816" t="s">
        <v>8828</v>
      </c>
    </row>
    <row r="7817" spans="1:13">
      <c r="A7817" t="s">
        <v>8939</v>
      </c>
      <c r="B7817" t="s">
        <v>8940</v>
      </c>
      <c r="C7817" t="s">
        <v>110</v>
      </c>
      <c r="D7817">
        <v>4</v>
      </c>
      <c r="E7817">
        <v>0</v>
      </c>
      <c r="F7817">
        <v>0</v>
      </c>
      <c r="H7817" t="s">
        <v>103</v>
      </c>
      <c r="I7817">
        <f t="shared" ref="I7817:I7880" si="369">IF(ISERROR(VLOOKUP(A7817,SelPostCode,1,FALSE)),0,1)</f>
        <v>0</v>
      </c>
      <c r="J7817">
        <f t="shared" ref="J7817:J7880" si="370">IF(I7817=0,0,IF(ISERROR(VLOOKUP(B7817,SelSuburb,1,FALSE)),0,1))</f>
        <v>0</v>
      </c>
      <c r="L7817" t="str">
        <f t="shared" si="368"/>
        <v>3965PORT WELSHPOOL</v>
      </c>
      <c r="M7817" t="s">
        <v>8828</v>
      </c>
    </row>
    <row r="7818" spans="1:13">
      <c r="A7818" t="s">
        <v>8941</v>
      </c>
      <c r="B7818" t="s">
        <v>8942</v>
      </c>
      <c r="C7818" t="s">
        <v>110</v>
      </c>
      <c r="D7818">
        <v>4</v>
      </c>
      <c r="E7818">
        <v>0</v>
      </c>
      <c r="F7818">
        <v>0</v>
      </c>
      <c r="H7818" t="s">
        <v>103</v>
      </c>
      <c r="I7818">
        <f t="shared" si="369"/>
        <v>0</v>
      </c>
      <c r="J7818">
        <f t="shared" si="370"/>
        <v>0</v>
      </c>
      <c r="L7818" t="str">
        <f t="shared" si="368"/>
        <v>3964PORT FRANKLIN</v>
      </c>
      <c r="M7818" t="s">
        <v>8828</v>
      </c>
    </row>
    <row r="7819" spans="1:13">
      <c r="A7819" t="s">
        <v>8943</v>
      </c>
      <c r="B7819" t="s">
        <v>8944</v>
      </c>
      <c r="C7819" t="s">
        <v>110</v>
      </c>
      <c r="D7819">
        <v>4</v>
      </c>
      <c r="E7819">
        <v>0</v>
      </c>
      <c r="F7819">
        <v>0</v>
      </c>
      <c r="H7819" t="s">
        <v>103</v>
      </c>
      <c r="I7819">
        <f t="shared" si="369"/>
        <v>0</v>
      </c>
      <c r="J7819">
        <f t="shared" si="370"/>
        <v>0</v>
      </c>
      <c r="L7819" t="str">
        <f t="shared" si="368"/>
        <v>3962AGNES</v>
      </c>
      <c r="M7819" t="s">
        <v>8828</v>
      </c>
    </row>
    <row r="7820" spans="1:13">
      <c r="A7820" t="s">
        <v>8943</v>
      </c>
      <c r="B7820" t="s">
        <v>8945</v>
      </c>
      <c r="C7820" t="s">
        <v>110</v>
      </c>
      <c r="D7820">
        <v>4</v>
      </c>
      <c r="E7820">
        <v>0</v>
      </c>
      <c r="F7820">
        <v>0</v>
      </c>
      <c r="H7820" t="s">
        <v>103</v>
      </c>
      <c r="I7820">
        <f t="shared" si="369"/>
        <v>0</v>
      </c>
      <c r="J7820">
        <f t="shared" si="370"/>
        <v>0</v>
      </c>
      <c r="L7820" t="str">
        <f t="shared" si="368"/>
        <v>3962CHRISTIES</v>
      </c>
      <c r="M7820" t="s">
        <v>8828</v>
      </c>
    </row>
    <row r="7821" spans="1:13">
      <c r="A7821" t="s">
        <v>8943</v>
      </c>
      <c r="B7821" t="s">
        <v>8946</v>
      </c>
      <c r="C7821" t="s">
        <v>110</v>
      </c>
      <c r="D7821">
        <v>4</v>
      </c>
      <c r="E7821">
        <v>0</v>
      </c>
      <c r="F7821">
        <v>0</v>
      </c>
      <c r="H7821" t="s">
        <v>103</v>
      </c>
      <c r="I7821">
        <f t="shared" si="369"/>
        <v>0</v>
      </c>
      <c r="J7821">
        <f t="shared" si="370"/>
        <v>0</v>
      </c>
      <c r="L7821" t="str">
        <f t="shared" si="368"/>
        <v>3962GRAND RIDGE</v>
      </c>
      <c r="M7821" t="s">
        <v>8828</v>
      </c>
    </row>
    <row r="7822" spans="1:13">
      <c r="A7822" t="s">
        <v>8943</v>
      </c>
      <c r="B7822" t="s">
        <v>4460</v>
      </c>
      <c r="C7822" t="s">
        <v>110</v>
      </c>
      <c r="D7822">
        <v>4</v>
      </c>
      <c r="E7822">
        <v>0</v>
      </c>
      <c r="F7822">
        <v>0</v>
      </c>
      <c r="H7822" t="s">
        <v>103</v>
      </c>
      <c r="I7822">
        <f t="shared" si="369"/>
        <v>0</v>
      </c>
      <c r="J7822">
        <f t="shared" si="370"/>
        <v>0</v>
      </c>
      <c r="L7822" t="str">
        <f t="shared" si="368"/>
        <v>3962TOORA</v>
      </c>
      <c r="M7822" t="s">
        <v>8828</v>
      </c>
    </row>
    <row r="7823" spans="1:13">
      <c r="A7823" t="s">
        <v>8943</v>
      </c>
      <c r="B7823" t="s">
        <v>8947</v>
      </c>
      <c r="C7823" t="s">
        <v>110</v>
      </c>
      <c r="D7823">
        <v>4</v>
      </c>
      <c r="E7823">
        <v>0</v>
      </c>
      <c r="F7823">
        <v>0</v>
      </c>
      <c r="H7823" t="s">
        <v>103</v>
      </c>
      <c r="I7823">
        <f t="shared" si="369"/>
        <v>0</v>
      </c>
      <c r="J7823">
        <f t="shared" si="370"/>
        <v>0</v>
      </c>
      <c r="L7823" t="str">
        <f t="shared" si="368"/>
        <v>3962TOORA NORTH</v>
      </c>
      <c r="M7823" t="s">
        <v>8828</v>
      </c>
    </row>
    <row r="7824" spans="1:13">
      <c r="A7824" t="s">
        <v>8943</v>
      </c>
      <c r="B7824" t="s">
        <v>8948</v>
      </c>
      <c r="C7824" t="s">
        <v>110</v>
      </c>
      <c r="D7824">
        <v>4</v>
      </c>
      <c r="E7824">
        <v>0</v>
      </c>
      <c r="F7824">
        <v>0</v>
      </c>
      <c r="H7824" t="s">
        <v>103</v>
      </c>
      <c r="I7824">
        <f t="shared" si="369"/>
        <v>0</v>
      </c>
      <c r="J7824">
        <f t="shared" si="370"/>
        <v>0</v>
      </c>
      <c r="L7824" t="str">
        <f t="shared" si="368"/>
        <v>3962WONYIP</v>
      </c>
      <c r="M7824" t="s">
        <v>8828</v>
      </c>
    </row>
    <row r="7825" spans="1:13">
      <c r="A7825" t="s">
        <v>8943</v>
      </c>
      <c r="B7825" t="s">
        <v>8949</v>
      </c>
      <c r="C7825" t="s">
        <v>110</v>
      </c>
      <c r="D7825">
        <v>4</v>
      </c>
      <c r="E7825">
        <v>0</v>
      </c>
      <c r="F7825">
        <v>0</v>
      </c>
      <c r="H7825" t="s">
        <v>103</v>
      </c>
      <c r="I7825">
        <f t="shared" si="369"/>
        <v>0</v>
      </c>
      <c r="J7825">
        <f t="shared" si="370"/>
        <v>0</v>
      </c>
      <c r="L7825" t="str">
        <f t="shared" si="368"/>
        <v>3962WOORARRA</v>
      </c>
      <c r="M7825" t="s">
        <v>8828</v>
      </c>
    </row>
    <row r="7826" spans="1:13">
      <c r="A7826" t="s">
        <v>8943</v>
      </c>
      <c r="B7826" t="s">
        <v>8950</v>
      </c>
      <c r="C7826" t="s">
        <v>110</v>
      </c>
      <c r="D7826">
        <v>4</v>
      </c>
      <c r="E7826">
        <v>0</v>
      </c>
      <c r="F7826">
        <v>0</v>
      </c>
      <c r="H7826" t="s">
        <v>103</v>
      </c>
      <c r="I7826">
        <f t="shared" si="369"/>
        <v>0</v>
      </c>
      <c r="J7826">
        <f t="shared" si="370"/>
        <v>0</v>
      </c>
      <c r="L7826" t="str">
        <f t="shared" si="368"/>
        <v>3962WOORARRA EAST</v>
      </c>
      <c r="M7826" t="s">
        <v>8828</v>
      </c>
    </row>
    <row r="7827" spans="1:13">
      <c r="A7827" t="s">
        <v>8951</v>
      </c>
      <c r="B7827" t="s">
        <v>8952</v>
      </c>
      <c r="C7827" t="s">
        <v>110</v>
      </c>
      <c r="D7827">
        <v>4</v>
      </c>
      <c r="E7827">
        <v>0</v>
      </c>
      <c r="F7827">
        <v>0</v>
      </c>
      <c r="H7827" t="s">
        <v>103</v>
      </c>
      <c r="I7827">
        <f t="shared" si="369"/>
        <v>0</v>
      </c>
      <c r="J7827">
        <f t="shared" si="370"/>
        <v>0</v>
      </c>
      <c r="L7827" t="str">
        <f t="shared" si="368"/>
        <v>3960BENNISON</v>
      </c>
      <c r="M7827" t="s">
        <v>8828</v>
      </c>
    </row>
    <row r="7828" spans="1:13">
      <c r="A7828" t="s">
        <v>8951</v>
      </c>
      <c r="B7828" t="s">
        <v>8953</v>
      </c>
      <c r="C7828" t="s">
        <v>110</v>
      </c>
      <c r="D7828">
        <v>4</v>
      </c>
      <c r="E7828">
        <v>0</v>
      </c>
      <c r="F7828">
        <v>0</v>
      </c>
      <c r="H7828" t="s">
        <v>103</v>
      </c>
      <c r="I7828">
        <f t="shared" si="369"/>
        <v>0</v>
      </c>
      <c r="J7828">
        <f t="shared" si="370"/>
        <v>0</v>
      </c>
      <c r="L7828" t="str">
        <f t="shared" si="368"/>
        <v>3960BOOLARONG</v>
      </c>
      <c r="M7828" t="s">
        <v>8828</v>
      </c>
    </row>
    <row r="7829" spans="1:13">
      <c r="A7829" t="s">
        <v>8951</v>
      </c>
      <c r="B7829" t="s">
        <v>8954</v>
      </c>
      <c r="C7829" t="s">
        <v>110</v>
      </c>
      <c r="D7829">
        <v>4</v>
      </c>
      <c r="E7829">
        <v>0</v>
      </c>
      <c r="F7829">
        <v>0</v>
      </c>
      <c r="H7829" t="s">
        <v>103</v>
      </c>
      <c r="I7829">
        <f t="shared" si="369"/>
        <v>0</v>
      </c>
      <c r="J7829">
        <f t="shared" si="370"/>
        <v>0</v>
      </c>
      <c r="L7829" t="str">
        <f t="shared" si="368"/>
        <v>3960FOSTER</v>
      </c>
      <c r="M7829" t="s">
        <v>8828</v>
      </c>
    </row>
    <row r="7830" spans="1:13">
      <c r="A7830" t="s">
        <v>8951</v>
      </c>
      <c r="B7830" t="s">
        <v>8955</v>
      </c>
      <c r="C7830" t="s">
        <v>110</v>
      </c>
      <c r="D7830">
        <v>4</v>
      </c>
      <c r="E7830">
        <v>0</v>
      </c>
      <c r="F7830">
        <v>0</v>
      </c>
      <c r="H7830" t="s">
        <v>103</v>
      </c>
      <c r="I7830">
        <f t="shared" si="369"/>
        <v>0</v>
      </c>
      <c r="J7830">
        <f t="shared" si="370"/>
        <v>0</v>
      </c>
      <c r="L7830" t="str">
        <f t="shared" si="368"/>
        <v>3960FOSTER NORTH</v>
      </c>
      <c r="M7830" t="s">
        <v>8828</v>
      </c>
    </row>
    <row r="7831" spans="1:13">
      <c r="A7831" t="s">
        <v>8951</v>
      </c>
      <c r="B7831" t="s">
        <v>8956</v>
      </c>
      <c r="C7831" t="s">
        <v>110</v>
      </c>
      <c r="D7831">
        <v>4</v>
      </c>
      <c r="E7831">
        <v>0</v>
      </c>
      <c r="F7831">
        <v>0</v>
      </c>
      <c r="H7831" t="s">
        <v>103</v>
      </c>
      <c r="I7831">
        <f t="shared" si="369"/>
        <v>0</v>
      </c>
      <c r="J7831">
        <f t="shared" si="370"/>
        <v>0</v>
      </c>
      <c r="L7831" t="str">
        <f t="shared" si="368"/>
        <v>3960GUNYAH</v>
      </c>
      <c r="M7831" t="s">
        <v>8828</v>
      </c>
    </row>
    <row r="7832" spans="1:13">
      <c r="A7832" t="s">
        <v>8951</v>
      </c>
      <c r="B7832" t="s">
        <v>8957</v>
      </c>
      <c r="C7832" t="s">
        <v>110</v>
      </c>
      <c r="D7832">
        <v>4</v>
      </c>
      <c r="E7832">
        <v>0</v>
      </c>
      <c r="F7832">
        <v>0</v>
      </c>
      <c r="H7832" t="s">
        <v>103</v>
      </c>
      <c r="I7832">
        <f t="shared" si="369"/>
        <v>0</v>
      </c>
      <c r="J7832">
        <f t="shared" si="370"/>
        <v>0</v>
      </c>
      <c r="L7832" t="str">
        <f t="shared" si="368"/>
        <v>3960MOUNT BEST</v>
      </c>
      <c r="M7832" t="s">
        <v>8828</v>
      </c>
    </row>
    <row r="7833" spans="1:13">
      <c r="A7833" t="s">
        <v>8951</v>
      </c>
      <c r="B7833" t="s">
        <v>8958</v>
      </c>
      <c r="C7833" t="s">
        <v>110</v>
      </c>
      <c r="D7833">
        <v>4</v>
      </c>
      <c r="E7833">
        <v>0</v>
      </c>
      <c r="F7833">
        <v>0</v>
      </c>
      <c r="H7833" t="s">
        <v>103</v>
      </c>
      <c r="I7833">
        <f t="shared" si="369"/>
        <v>0</v>
      </c>
      <c r="J7833">
        <f t="shared" si="370"/>
        <v>0</v>
      </c>
      <c r="L7833" t="str">
        <f t="shared" si="368"/>
        <v>3960RUMBUG</v>
      </c>
      <c r="M7833" t="s">
        <v>8828</v>
      </c>
    </row>
    <row r="7834" spans="1:13">
      <c r="A7834" t="s">
        <v>8951</v>
      </c>
      <c r="B7834" t="s">
        <v>8959</v>
      </c>
      <c r="C7834" t="s">
        <v>110</v>
      </c>
      <c r="D7834">
        <v>4</v>
      </c>
      <c r="E7834">
        <v>0</v>
      </c>
      <c r="F7834">
        <v>0</v>
      </c>
      <c r="H7834" t="s">
        <v>103</v>
      </c>
      <c r="I7834">
        <f t="shared" si="369"/>
        <v>0</v>
      </c>
      <c r="J7834">
        <f t="shared" si="370"/>
        <v>0</v>
      </c>
      <c r="L7834" t="str">
        <f t="shared" si="368"/>
        <v>3960SHALLOW INLET</v>
      </c>
      <c r="M7834" t="s">
        <v>8828</v>
      </c>
    </row>
    <row r="7835" spans="1:13">
      <c r="A7835" t="s">
        <v>8951</v>
      </c>
      <c r="B7835" t="s">
        <v>8960</v>
      </c>
      <c r="C7835" t="s">
        <v>110</v>
      </c>
      <c r="D7835">
        <v>4</v>
      </c>
      <c r="E7835">
        <v>0</v>
      </c>
      <c r="F7835">
        <v>0</v>
      </c>
      <c r="H7835" t="s">
        <v>103</v>
      </c>
      <c r="I7835">
        <f t="shared" si="369"/>
        <v>0</v>
      </c>
      <c r="J7835">
        <f t="shared" si="370"/>
        <v>0</v>
      </c>
      <c r="L7835" t="str">
        <f t="shared" si="368"/>
        <v>3960TIDAL RIVER</v>
      </c>
      <c r="M7835" t="s">
        <v>8828</v>
      </c>
    </row>
    <row r="7836" spans="1:13">
      <c r="A7836" t="s">
        <v>8951</v>
      </c>
      <c r="B7836" t="s">
        <v>8961</v>
      </c>
      <c r="C7836" t="s">
        <v>110</v>
      </c>
      <c r="D7836">
        <v>4</v>
      </c>
      <c r="E7836">
        <v>0</v>
      </c>
      <c r="F7836">
        <v>0</v>
      </c>
      <c r="H7836" t="s">
        <v>103</v>
      </c>
      <c r="I7836">
        <f t="shared" si="369"/>
        <v>0</v>
      </c>
      <c r="J7836">
        <f t="shared" si="370"/>
        <v>0</v>
      </c>
      <c r="L7836" t="str">
        <f t="shared" si="368"/>
        <v>3960TURTONS CREEK</v>
      </c>
      <c r="M7836" t="s">
        <v>8828</v>
      </c>
    </row>
    <row r="7837" spans="1:13">
      <c r="A7837" t="s">
        <v>8951</v>
      </c>
      <c r="B7837" t="s">
        <v>8962</v>
      </c>
      <c r="C7837" t="s">
        <v>110</v>
      </c>
      <c r="D7837">
        <v>4</v>
      </c>
      <c r="E7837">
        <v>0</v>
      </c>
      <c r="F7837">
        <v>0</v>
      </c>
      <c r="H7837" t="s">
        <v>103</v>
      </c>
      <c r="I7837">
        <f t="shared" si="369"/>
        <v>0</v>
      </c>
      <c r="J7837">
        <f t="shared" si="370"/>
        <v>0</v>
      </c>
      <c r="L7837" t="str">
        <f t="shared" si="368"/>
        <v>3960WILSONS PROMONTORY</v>
      </c>
      <c r="M7837" t="s">
        <v>8828</v>
      </c>
    </row>
    <row r="7838" spans="1:13">
      <c r="A7838" t="s">
        <v>8951</v>
      </c>
      <c r="B7838" t="s">
        <v>5420</v>
      </c>
      <c r="C7838" t="s">
        <v>110</v>
      </c>
      <c r="D7838">
        <v>4</v>
      </c>
      <c r="E7838">
        <v>0</v>
      </c>
      <c r="F7838">
        <v>0</v>
      </c>
      <c r="H7838" t="s">
        <v>103</v>
      </c>
      <c r="I7838">
        <f t="shared" si="369"/>
        <v>0</v>
      </c>
      <c r="J7838">
        <f t="shared" si="370"/>
        <v>0</v>
      </c>
      <c r="L7838" t="str">
        <f t="shared" si="368"/>
        <v>3960WONGA</v>
      </c>
      <c r="M7838" t="s">
        <v>8828</v>
      </c>
    </row>
    <row r="7839" spans="1:13">
      <c r="A7839" t="s">
        <v>8951</v>
      </c>
      <c r="B7839" t="s">
        <v>8963</v>
      </c>
      <c r="C7839" t="s">
        <v>110</v>
      </c>
      <c r="D7839">
        <v>4</v>
      </c>
      <c r="E7839">
        <v>0</v>
      </c>
      <c r="F7839">
        <v>0</v>
      </c>
      <c r="H7839" t="s">
        <v>103</v>
      </c>
      <c r="I7839">
        <f t="shared" si="369"/>
        <v>0</v>
      </c>
      <c r="J7839">
        <f t="shared" si="370"/>
        <v>0</v>
      </c>
      <c r="L7839" t="str">
        <f t="shared" si="368"/>
        <v>3960WOORARRA WEST</v>
      </c>
      <c r="M7839" t="s">
        <v>8828</v>
      </c>
    </row>
    <row r="7840" spans="1:13">
      <c r="A7840" t="s">
        <v>8951</v>
      </c>
      <c r="B7840" t="s">
        <v>8964</v>
      </c>
      <c r="C7840" t="s">
        <v>110</v>
      </c>
      <c r="D7840">
        <v>4</v>
      </c>
      <c r="E7840">
        <v>0</v>
      </c>
      <c r="F7840">
        <v>0</v>
      </c>
      <c r="H7840" t="s">
        <v>103</v>
      </c>
      <c r="I7840">
        <f t="shared" si="369"/>
        <v>0</v>
      </c>
      <c r="J7840">
        <f t="shared" si="370"/>
        <v>0</v>
      </c>
      <c r="L7840" t="str">
        <f t="shared" si="368"/>
        <v>3960YANAKIE</v>
      </c>
      <c r="M7840" t="s">
        <v>8828</v>
      </c>
    </row>
    <row r="7841" spans="1:13">
      <c r="A7841" t="s">
        <v>8965</v>
      </c>
      <c r="B7841" t="s">
        <v>8966</v>
      </c>
      <c r="C7841" t="s">
        <v>110</v>
      </c>
      <c r="D7841">
        <v>4</v>
      </c>
      <c r="E7841">
        <v>0</v>
      </c>
      <c r="F7841">
        <v>0</v>
      </c>
      <c r="H7841" t="s">
        <v>103</v>
      </c>
      <c r="I7841">
        <f t="shared" si="369"/>
        <v>0</v>
      </c>
      <c r="J7841">
        <f t="shared" si="370"/>
        <v>0</v>
      </c>
      <c r="L7841" t="str">
        <f t="shared" si="368"/>
        <v>3959FISH CREEK</v>
      </c>
      <c r="M7841" t="s">
        <v>8828</v>
      </c>
    </row>
    <row r="7842" spans="1:13">
      <c r="A7842" t="s">
        <v>8965</v>
      </c>
      <c r="B7842" t="s">
        <v>8967</v>
      </c>
      <c r="C7842" t="s">
        <v>110</v>
      </c>
      <c r="D7842">
        <v>4</v>
      </c>
      <c r="E7842">
        <v>0</v>
      </c>
      <c r="F7842">
        <v>0</v>
      </c>
      <c r="H7842" t="s">
        <v>103</v>
      </c>
      <c r="I7842">
        <f t="shared" si="369"/>
        <v>0</v>
      </c>
      <c r="J7842">
        <f t="shared" si="370"/>
        <v>0</v>
      </c>
      <c r="L7842" t="str">
        <f t="shared" si="368"/>
        <v>3959HODDLE</v>
      </c>
      <c r="M7842" t="s">
        <v>8828</v>
      </c>
    </row>
    <row r="7843" spans="1:13">
      <c r="A7843" t="s">
        <v>8965</v>
      </c>
      <c r="B7843" t="s">
        <v>8968</v>
      </c>
      <c r="C7843" t="s">
        <v>110</v>
      </c>
      <c r="D7843">
        <v>4</v>
      </c>
      <c r="E7843">
        <v>0</v>
      </c>
      <c r="F7843">
        <v>0</v>
      </c>
      <c r="H7843" t="s">
        <v>103</v>
      </c>
      <c r="I7843">
        <f t="shared" si="369"/>
        <v>0</v>
      </c>
      <c r="J7843">
        <f t="shared" si="370"/>
        <v>0</v>
      </c>
      <c r="L7843" t="str">
        <f t="shared" si="368"/>
        <v>3959SANDY POINT</v>
      </c>
      <c r="M7843" t="s">
        <v>8828</v>
      </c>
    </row>
    <row r="7844" spans="1:13">
      <c r="A7844" t="s">
        <v>8965</v>
      </c>
      <c r="B7844" t="s">
        <v>8969</v>
      </c>
      <c r="C7844" t="s">
        <v>110</v>
      </c>
      <c r="D7844">
        <v>4</v>
      </c>
      <c r="E7844">
        <v>0</v>
      </c>
      <c r="F7844">
        <v>0</v>
      </c>
      <c r="H7844" t="s">
        <v>103</v>
      </c>
      <c r="I7844">
        <f t="shared" si="369"/>
        <v>0</v>
      </c>
      <c r="J7844">
        <f t="shared" si="370"/>
        <v>0</v>
      </c>
      <c r="L7844" t="str">
        <f t="shared" si="368"/>
        <v>3959WARATAH BAY</v>
      </c>
      <c r="M7844" t="s">
        <v>8828</v>
      </c>
    </row>
    <row r="7845" spans="1:13">
      <c r="A7845" t="s">
        <v>8965</v>
      </c>
      <c r="B7845" t="s">
        <v>8970</v>
      </c>
      <c r="C7845" t="s">
        <v>110</v>
      </c>
      <c r="D7845">
        <v>4</v>
      </c>
      <c r="E7845">
        <v>0</v>
      </c>
      <c r="F7845">
        <v>0</v>
      </c>
      <c r="H7845" t="s">
        <v>103</v>
      </c>
      <c r="I7845">
        <f t="shared" si="369"/>
        <v>0</v>
      </c>
      <c r="J7845">
        <f t="shared" si="370"/>
        <v>0</v>
      </c>
      <c r="L7845" t="str">
        <f t="shared" si="368"/>
        <v>3959WARATAH NORTH</v>
      </c>
      <c r="M7845" t="s">
        <v>8828</v>
      </c>
    </row>
    <row r="7846" spans="1:13">
      <c r="A7846" t="s">
        <v>8971</v>
      </c>
      <c r="B7846" t="s">
        <v>8972</v>
      </c>
      <c r="C7846" t="s">
        <v>110</v>
      </c>
      <c r="D7846">
        <v>4</v>
      </c>
      <c r="E7846">
        <v>0</v>
      </c>
      <c r="F7846">
        <v>0</v>
      </c>
      <c r="H7846" t="s">
        <v>103</v>
      </c>
      <c r="I7846">
        <f t="shared" si="369"/>
        <v>0</v>
      </c>
      <c r="J7846">
        <f t="shared" si="370"/>
        <v>0</v>
      </c>
      <c r="L7846" t="str">
        <f t="shared" si="368"/>
        <v>3958BUFFALO</v>
      </c>
      <c r="M7846" t="s">
        <v>8828</v>
      </c>
    </row>
    <row r="7847" spans="1:13">
      <c r="A7847" t="s">
        <v>8971</v>
      </c>
      <c r="B7847" t="s">
        <v>8973</v>
      </c>
      <c r="C7847" t="s">
        <v>110</v>
      </c>
      <c r="D7847">
        <v>4</v>
      </c>
      <c r="E7847">
        <v>0</v>
      </c>
      <c r="F7847">
        <v>0</v>
      </c>
      <c r="H7847" t="s">
        <v>103</v>
      </c>
      <c r="I7847">
        <f t="shared" si="369"/>
        <v>0</v>
      </c>
      <c r="J7847">
        <f t="shared" si="370"/>
        <v>0</v>
      </c>
      <c r="L7847" t="str">
        <f t="shared" si="368"/>
        <v>3958BUFFALO CREEK</v>
      </c>
      <c r="M7847" t="s">
        <v>8828</v>
      </c>
    </row>
    <row r="7848" spans="1:13">
      <c r="A7848" t="s">
        <v>8974</v>
      </c>
      <c r="B7848" t="s">
        <v>8975</v>
      </c>
      <c r="C7848" t="s">
        <v>110</v>
      </c>
      <c r="D7848">
        <v>4</v>
      </c>
      <c r="E7848">
        <v>0</v>
      </c>
      <c r="F7848">
        <v>0</v>
      </c>
      <c r="H7848" t="s">
        <v>103</v>
      </c>
      <c r="I7848">
        <f t="shared" si="369"/>
        <v>0</v>
      </c>
      <c r="J7848">
        <f t="shared" si="370"/>
        <v>0</v>
      </c>
      <c r="L7848" t="str">
        <f t="shared" si="368"/>
        <v>3957GRASSY SPUR</v>
      </c>
      <c r="M7848" t="s">
        <v>8828</v>
      </c>
    </row>
    <row r="7849" spans="1:13">
      <c r="A7849" t="s">
        <v>8974</v>
      </c>
      <c r="B7849" t="s">
        <v>7296</v>
      </c>
      <c r="C7849" t="s">
        <v>110</v>
      </c>
      <c r="D7849">
        <v>4</v>
      </c>
      <c r="E7849">
        <v>0</v>
      </c>
      <c r="F7849">
        <v>0</v>
      </c>
      <c r="H7849" t="s">
        <v>103</v>
      </c>
      <c r="I7849">
        <f t="shared" si="369"/>
        <v>0</v>
      </c>
      <c r="J7849">
        <f t="shared" si="370"/>
        <v>0</v>
      </c>
      <c r="L7849" t="str">
        <f t="shared" si="368"/>
        <v>3957STONY CREEK</v>
      </c>
      <c r="M7849" t="s">
        <v>8828</v>
      </c>
    </row>
    <row r="7850" spans="1:13">
      <c r="A7850" t="s">
        <v>8976</v>
      </c>
      <c r="B7850" t="s">
        <v>8977</v>
      </c>
      <c r="C7850" t="s">
        <v>110</v>
      </c>
      <c r="D7850">
        <v>4</v>
      </c>
      <c r="E7850">
        <v>0</v>
      </c>
      <c r="F7850">
        <v>0</v>
      </c>
      <c r="H7850" t="s">
        <v>103</v>
      </c>
      <c r="I7850">
        <f t="shared" si="369"/>
        <v>0</v>
      </c>
      <c r="J7850">
        <f t="shared" si="370"/>
        <v>0</v>
      </c>
      <c r="L7850" t="str">
        <f t="shared" si="368"/>
        <v>3956DUMBALK</v>
      </c>
      <c r="M7850" t="s">
        <v>8828</v>
      </c>
    </row>
    <row r="7851" spans="1:13">
      <c r="A7851" t="s">
        <v>8976</v>
      </c>
      <c r="B7851" t="s">
        <v>8978</v>
      </c>
      <c r="C7851" t="s">
        <v>110</v>
      </c>
      <c r="D7851">
        <v>4</v>
      </c>
      <c r="E7851">
        <v>0</v>
      </c>
      <c r="F7851">
        <v>0</v>
      </c>
      <c r="H7851" t="s">
        <v>103</v>
      </c>
      <c r="I7851">
        <f t="shared" si="369"/>
        <v>0</v>
      </c>
      <c r="J7851">
        <f t="shared" si="370"/>
        <v>0</v>
      </c>
      <c r="L7851" t="str">
        <f t="shared" si="368"/>
        <v>3956DUMBALK NORTH</v>
      </c>
      <c r="M7851" t="s">
        <v>8828</v>
      </c>
    </row>
    <row r="7852" spans="1:13">
      <c r="A7852" t="s">
        <v>8976</v>
      </c>
      <c r="B7852" t="s">
        <v>8979</v>
      </c>
      <c r="C7852" t="s">
        <v>110</v>
      </c>
      <c r="D7852">
        <v>4</v>
      </c>
      <c r="E7852">
        <v>0</v>
      </c>
      <c r="F7852">
        <v>0</v>
      </c>
      <c r="H7852" t="s">
        <v>103</v>
      </c>
      <c r="I7852">
        <f t="shared" si="369"/>
        <v>0</v>
      </c>
      <c r="J7852">
        <f t="shared" si="370"/>
        <v>0</v>
      </c>
      <c r="L7852" t="str">
        <f t="shared" si="368"/>
        <v>3956MEENIYAN</v>
      </c>
      <c r="M7852" t="s">
        <v>8828</v>
      </c>
    </row>
    <row r="7853" spans="1:13">
      <c r="A7853" t="s">
        <v>8976</v>
      </c>
      <c r="B7853" t="s">
        <v>8980</v>
      </c>
      <c r="C7853" t="s">
        <v>110</v>
      </c>
      <c r="D7853">
        <v>4</v>
      </c>
      <c r="E7853">
        <v>0</v>
      </c>
      <c r="F7853">
        <v>0</v>
      </c>
      <c r="H7853" t="s">
        <v>103</v>
      </c>
      <c r="I7853">
        <f t="shared" si="369"/>
        <v>0</v>
      </c>
      <c r="J7853">
        <f t="shared" si="370"/>
        <v>0</v>
      </c>
      <c r="L7853" t="str">
        <f t="shared" si="368"/>
        <v>3956MIDDLE TARWIN</v>
      </c>
      <c r="M7853" t="s">
        <v>8828</v>
      </c>
    </row>
    <row r="7854" spans="1:13">
      <c r="A7854" t="s">
        <v>8976</v>
      </c>
      <c r="B7854" t="s">
        <v>8981</v>
      </c>
      <c r="C7854" t="s">
        <v>110</v>
      </c>
      <c r="D7854">
        <v>4</v>
      </c>
      <c r="E7854">
        <v>0</v>
      </c>
      <c r="F7854">
        <v>0</v>
      </c>
      <c r="H7854" t="s">
        <v>103</v>
      </c>
      <c r="I7854">
        <f t="shared" si="369"/>
        <v>0</v>
      </c>
      <c r="J7854">
        <f t="shared" si="370"/>
        <v>0</v>
      </c>
      <c r="L7854" t="str">
        <f t="shared" si="368"/>
        <v>3956MIRBOO SOUTH</v>
      </c>
      <c r="M7854" t="s">
        <v>8828</v>
      </c>
    </row>
    <row r="7855" spans="1:13">
      <c r="A7855" t="s">
        <v>8976</v>
      </c>
      <c r="B7855" t="s">
        <v>8982</v>
      </c>
      <c r="C7855" t="s">
        <v>110</v>
      </c>
      <c r="D7855">
        <v>4</v>
      </c>
      <c r="E7855">
        <v>0</v>
      </c>
      <c r="F7855">
        <v>0</v>
      </c>
      <c r="H7855" t="s">
        <v>103</v>
      </c>
      <c r="I7855">
        <f t="shared" si="369"/>
        <v>0</v>
      </c>
      <c r="J7855">
        <f t="shared" si="370"/>
        <v>0</v>
      </c>
      <c r="L7855" t="str">
        <f t="shared" si="368"/>
        <v>3956TARWIN</v>
      </c>
      <c r="M7855" t="s">
        <v>8828</v>
      </c>
    </row>
    <row r="7856" spans="1:13">
      <c r="A7856" t="s">
        <v>8976</v>
      </c>
      <c r="B7856" t="s">
        <v>8983</v>
      </c>
      <c r="C7856" t="s">
        <v>110</v>
      </c>
      <c r="D7856">
        <v>4</v>
      </c>
      <c r="E7856">
        <v>0</v>
      </c>
      <c r="F7856">
        <v>0</v>
      </c>
      <c r="H7856" t="s">
        <v>103</v>
      </c>
      <c r="I7856">
        <f t="shared" si="369"/>
        <v>0</v>
      </c>
      <c r="J7856">
        <f t="shared" si="370"/>
        <v>0</v>
      </c>
      <c r="L7856" t="str">
        <f t="shared" si="368"/>
        <v>3956TARWIN LOWER</v>
      </c>
      <c r="M7856" t="s">
        <v>8828</v>
      </c>
    </row>
    <row r="7857" spans="1:13">
      <c r="A7857" t="s">
        <v>8976</v>
      </c>
      <c r="B7857" t="s">
        <v>3497</v>
      </c>
      <c r="C7857" t="s">
        <v>110</v>
      </c>
      <c r="D7857">
        <v>4</v>
      </c>
      <c r="E7857">
        <v>0</v>
      </c>
      <c r="F7857">
        <v>0</v>
      </c>
      <c r="H7857" t="s">
        <v>103</v>
      </c>
      <c r="I7857">
        <f t="shared" si="369"/>
        <v>0</v>
      </c>
      <c r="J7857">
        <f t="shared" si="370"/>
        <v>0</v>
      </c>
      <c r="L7857" t="str">
        <f t="shared" si="368"/>
        <v>3956VENUS BAY</v>
      </c>
      <c r="M7857" t="s">
        <v>8828</v>
      </c>
    </row>
    <row r="7858" spans="1:13">
      <c r="A7858" t="s">
        <v>8976</v>
      </c>
      <c r="B7858" t="s">
        <v>4985</v>
      </c>
      <c r="C7858" t="s">
        <v>110</v>
      </c>
      <c r="D7858">
        <v>4</v>
      </c>
      <c r="E7858">
        <v>0</v>
      </c>
      <c r="F7858">
        <v>0</v>
      </c>
      <c r="H7858" t="s">
        <v>103</v>
      </c>
      <c r="I7858">
        <f t="shared" si="369"/>
        <v>0</v>
      </c>
      <c r="J7858">
        <f t="shared" si="370"/>
        <v>0</v>
      </c>
      <c r="L7858" t="str">
        <f t="shared" si="368"/>
        <v>3956WALKERVILLE</v>
      </c>
      <c r="M7858" t="s">
        <v>8828</v>
      </c>
    </row>
    <row r="7859" spans="1:13">
      <c r="A7859" t="s">
        <v>8976</v>
      </c>
      <c r="B7859" t="s">
        <v>8984</v>
      </c>
      <c r="C7859" t="s">
        <v>110</v>
      </c>
      <c r="D7859">
        <v>4</v>
      </c>
      <c r="E7859">
        <v>0</v>
      </c>
      <c r="F7859">
        <v>0</v>
      </c>
      <c r="H7859" t="s">
        <v>103</v>
      </c>
      <c r="I7859">
        <f t="shared" si="369"/>
        <v>0</v>
      </c>
      <c r="J7859">
        <f t="shared" si="370"/>
        <v>0</v>
      </c>
      <c r="L7859" t="str">
        <f t="shared" si="368"/>
        <v>3956WALKERVILLE SOUTH</v>
      </c>
      <c r="M7859" t="s">
        <v>8828</v>
      </c>
    </row>
    <row r="7860" spans="1:13">
      <c r="A7860" t="s">
        <v>8985</v>
      </c>
      <c r="B7860" t="s">
        <v>8986</v>
      </c>
      <c r="C7860" t="s">
        <v>110</v>
      </c>
      <c r="D7860">
        <v>4</v>
      </c>
      <c r="E7860">
        <v>0</v>
      </c>
      <c r="F7860">
        <v>0</v>
      </c>
      <c r="H7860" t="s">
        <v>103</v>
      </c>
      <c r="I7860">
        <f t="shared" si="369"/>
        <v>0</v>
      </c>
      <c r="J7860">
        <f t="shared" si="370"/>
        <v>0</v>
      </c>
      <c r="L7860" t="str">
        <f t="shared" si="368"/>
        <v>3954KOONWARRA</v>
      </c>
      <c r="M7860" t="s">
        <v>8828</v>
      </c>
    </row>
    <row r="7861" spans="1:13">
      <c r="A7861" t="s">
        <v>8987</v>
      </c>
      <c r="B7861" t="s">
        <v>8988</v>
      </c>
      <c r="C7861" t="s">
        <v>110</v>
      </c>
      <c r="D7861">
        <v>4</v>
      </c>
      <c r="E7861">
        <v>0</v>
      </c>
      <c r="F7861">
        <v>0</v>
      </c>
      <c r="H7861" t="s">
        <v>103</v>
      </c>
      <c r="I7861">
        <f t="shared" si="369"/>
        <v>0</v>
      </c>
      <c r="J7861">
        <f t="shared" si="370"/>
        <v>0</v>
      </c>
      <c r="L7861" t="str">
        <f t="shared" si="368"/>
        <v>3953BERRYS CREEK</v>
      </c>
      <c r="M7861" t="s">
        <v>8828</v>
      </c>
    </row>
    <row r="7862" spans="1:13">
      <c r="A7862" t="s">
        <v>8987</v>
      </c>
      <c r="B7862" t="s">
        <v>8989</v>
      </c>
      <c r="C7862" t="s">
        <v>110</v>
      </c>
      <c r="D7862">
        <v>4</v>
      </c>
      <c r="E7862">
        <v>0</v>
      </c>
      <c r="F7862">
        <v>0</v>
      </c>
      <c r="H7862" t="s">
        <v>103</v>
      </c>
      <c r="I7862">
        <f t="shared" si="369"/>
        <v>0</v>
      </c>
      <c r="J7862">
        <f t="shared" si="370"/>
        <v>0</v>
      </c>
      <c r="L7862" t="str">
        <f t="shared" si="368"/>
        <v>3953BOOROOL</v>
      </c>
      <c r="M7862" t="s">
        <v>8828</v>
      </c>
    </row>
    <row r="7863" spans="1:13">
      <c r="A7863" t="s">
        <v>8987</v>
      </c>
      <c r="B7863" t="s">
        <v>8990</v>
      </c>
      <c r="C7863" t="s">
        <v>110</v>
      </c>
      <c r="D7863">
        <v>4</v>
      </c>
      <c r="E7863">
        <v>0</v>
      </c>
      <c r="F7863">
        <v>0</v>
      </c>
      <c r="H7863" t="s">
        <v>103</v>
      </c>
      <c r="I7863">
        <f t="shared" si="369"/>
        <v>0</v>
      </c>
      <c r="J7863">
        <f t="shared" si="370"/>
        <v>0</v>
      </c>
      <c r="L7863" t="str">
        <f t="shared" si="368"/>
        <v>3953HALLSTON</v>
      </c>
      <c r="M7863" t="s">
        <v>8828</v>
      </c>
    </row>
    <row r="7864" spans="1:13">
      <c r="A7864" t="s">
        <v>8987</v>
      </c>
      <c r="B7864" t="s">
        <v>8991</v>
      </c>
      <c r="C7864" t="s">
        <v>110</v>
      </c>
      <c r="D7864">
        <v>4</v>
      </c>
      <c r="E7864">
        <v>0</v>
      </c>
      <c r="F7864">
        <v>0</v>
      </c>
      <c r="H7864" t="s">
        <v>103</v>
      </c>
      <c r="I7864">
        <f t="shared" si="369"/>
        <v>0</v>
      </c>
      <c r="J7864">
        <f t="shared" si="370"/>
        <v>0</v>
      </c>
      <c r="L7864" t="str">
        <f t="shared" si="368"/>
        <v>3953KOOROOMAN</v>
      </c>
      <c r="M7864" t="s">
        <v>8828</v>
      </c>
    </row>
    <row r="7865" spans="1:13">
      <c r="A7865" t="s">
        <v>8987</v>
      </c>
      <c r="B7865" t="s">
        <v>8992</v>
      </c>
      <c r="C7865" t="s">
        <v>110</v>
      </c>
      <c r="D7865">
        <v>4</v>
      </c>
      <c r="E7865">
        <v>0</v>
      </c>
      <c r="F7865">
        <v>0</v>
      </c>
      <c r="H7865" t="s">
        <v>103</v>
      </c>
      <c r="I7865">
        <f t="shared" si="369"/>
        <v>0</v>
      </c>
      <c r="J7865">
        <f t="shared" si="370"/>
        <v>0</v>
      </c>
      <c r="L7865" t="str">
        <f t="shared" si="368"/>
        <v>3953LEONGATHA</v>
      </c>
      <c r="M7865" t="s">
        <v>8828</v>
      </c>
    </row>
    <row r="7866" spans="1:13">
      <c r="A7866" t="s">
        <v>8987</v>
      </c>
      <c r="B7866" t="s">
        <v>8993</v>
      </c>
      <c r="C7866" t="s">
        <v>110</v>
      </c>
      <c r="D7866">
        <v>4</v>
      </c>
      <c r="E7866">
        <v>0</v>
      </c>
      <c r="F7866">
        <v>0</v>
      </c>
      <c r="H7866" t="s">
        <v>103</v>
      </c>
      <c r="I7866">
        <f t="shared" si="369"/>
        <v>0</v>
      </c>
      <c r="J7866">
        <f t="shared" si="370"/>
        <v>0</v>
      </c>
      <c r="L7866" t="str">
        <f t="shared" si="368"/>
        <v>3953LEONGATHA NORTH</v>
      </c>
      <c r="M7866" t="s">
        <v>8828</v>
      </c>
    </row>
    <row r="7867" spans="1:13">
      <c r="A7867" t="s">
        <v>8987</v>
      </c>
      <c r="B7867" t="s">
        <v>8994</v>
      </c>
      <c r="C7867" t="s">
        <v>110</v>
      </c>
      <c r="D7867">
        <v>4</v>
      </c>
      <c r="E7867">
        <v>0</v>
      </c>
      <c r="F7867">
        <v>0</v>
      </c>
      <c r="H7867" t="s">
        <v>103</v>
      </c>
      <c r="I7867">
        <f t="shared" si="369"/>
        <v>0</v>
      </c>
      <c r="J7867">
        <f t="shared" si="370"/>
        <v>0</v>
      </c>
      <c r="L7867" t="str">
        <f t="shared" si="368"/>
        <v>3953LEONGATHA SOUTH</v>
      </c>
      <c r="M7867" t="s">
        <v>8828</v>
      </c>
    </row>
    <row r="7868" spans="1:13">
      <c r="A7868" t="s">
        <v>8987</v>
      </c>
      <c r="B7868" t="s">
        <v>8995</v>
      </c>
      <c r="C7868" t="s">
        <v>110</v>
      </c>
      <c r="D7868">
        <v>4</v>
      </c>
      <c r="E7868">
        <v>0</v>
      </c>
      <c r="F7868">
        <v>0</v>
      </c>
      <c r="H7868" t="s">
        <v>103</v>
      </c>
      <c r="I7868">
        <f t="shared" si="369"/>
        <v>0</v>
      </c>
      <c r="J7868">
        <f t="shared" si="370"/>
        <v>0</v>
      </c>
      <c r="L7868" t="str">
        <f t="shared" si="368"/>
        <v>3953MARDAN</v>
      </c>
      <c r="M7868" t="s">
        <v>8828</v>
      </c>
    </row>
    <row r="7869" spans="1:13">
      <c r="A7869" t="s">
        <v>8987</v>
      </c>
      <c r="B7869" t="s">
        <v>8996</v>
      </c>
      <c r="C7869" t="s">
        <v>110</v>
      </c>
      <c r="D7869">
        <v>4</v>
      </c>
      <c r="E7869">
        <v>0</v>
      </c>
      <c r="F7869">
        <v>0</v>
      </c>
      <c r="H7869" t="s">
        <v>103</v>
      </c>
      <c r="I7869">
        <f t="shared" si="369"/>
        <v>0</v>
      </c>
      <c r="J7869">
        <f t="shared" si="370"/>
        <v>0</v>
      </c>
      <c r="L7869" t="str">
        <f t="shared" si="368"/>
        <v>3953MOUNT ECCLES</v>
      </c>
      <c r="M7869" t="s">
        <v>8828</v>
      </c>
    </row>
    <row r="7870" spans="1:13">
      <c r="A7870" t="s">
        <v>8987</v>
      </c>
      <c r="B7870" t="s">
        <v>8997</v>
      </c>
      <c r="C7870" t="s">
        <v>110</v>
      </c>
      <c r="D7870">
        <v>4</v>
      </c>
      <c r="E7870">
        <v>0</v>
      </c>
      <c r="F7870">
        <v>0</v>
      </c>
      <c r="H7870" t="s">
        <v>103</v>
      </c>
      <c r="I7870">
        <f t="shared" si="369"/>
        <v>0</v>
      </c>
      <c r="J7870">
        <f t="shared" si="370"/>
        <v>0</v>
      </c>
      <c r="L7870" t="str">
        <f t="shared" si="368"/>
        <v>3953MOUNT ECCLES SOUTH</v>
      </c>
      <c r="M7870" t="s">
        <v>8828</v>
      </c>
    </row>
    <row r="7871" spans="1:13">
      <c r="A7871" t="s">
        <v>8987</v>
      </c>
      <c r="B7871" t="s">
        <v>8998</v>
      </c>
      <c r="C7871" t="s">
        <v>110</v>
      </c>
      <c r="D7871">
        <v>4</v>
      </c>
      <c r="E7871">
        <v>0</v>
      </c>
      <c r="F7871">
        <v>0</v>
      </c>
      <c r="H7871" t="s">
        <v>103</v>
      </c>
      <c r="I7871">
        <f t="shared" si="369"/>
        <v>0</v>
      </c>
      <c r="J7871">
        <f t="shared" si="370"/>
        <v>0</v>
      </c>
      <c r="L7871" t="str">
        <f t="shared" si="368"/>
        <v>3953NERRENA</v>
      </c>
      <c r="M7871" t="s">
        <v>8828</v>
      </c>
    </row>
    <row r="7872" spans="1:13">
      <c r="A7872" t="s">
        <v>8987</v>
      </c>
      <c r="B7872" t="s">
        <v>8999</v>
      </c>
      <c r="C7872" t="s">
        <v>110</v>
      </c>
      <c r="D7872">
        <v>4</v>
      </c>
      <c r="E7872">
        <v>0</v>
      </c>
      <c r="F7872">
        <v>0</v>
      </c>
      <c r="H7872" t="s">
        <v>103</v>
      </c>
      <c r="I7872">
        <f t="shared" si="369"/>
        <v>0</v>
      </c>
      <c r="J7872">
        <f t="shared" si="370"/>
        <v>0</v>
      </c>
      <c r="L7872" t="str">
        <f t="shared" si="368"/>
        <v>3953RUBY</v>
      </c>
      <c r="M7872" t="s">
        <v>8828</v>
      </c>
    </row>
    <row r="7873" spans="1:13">
      <c r="A7873" t="s">
        <v>8987</v>
      </c>
      <c r="B7873" t="s">
        <v>9000</v>
      </c>
      <c r="C7873" t="s">
        <v>110</v>
      </c>
      <c r="D7873">
        <v>4</v>
      </c>
      <c r="E7873">
        <v>0</v>
      </c>
      <c r="F7873">
        <v>0</v>
      </c>
      <c r="H7873" t="s">
        <v>103</v>
      </c>
      <c r="I7873">
        <f t="shared" si="369"/>
        <v>0</v>
      </c>
      <c r="J7873">
        <f t="shared" si="370"/>
        <v>0</v>
      </c>
      <c r="L7873" t="str">
        <f t="shared" si="368"/>
        <v>3953TRIDA</v>
      </c>
      <c r="M7873" t="s">
        <v>8828</v>
      </c>
    </row>
    <row r="7874" spans="1:13">
      <c r="A7874" t="s">
        <v>8987</v>
      </c>
      <c r="B7874" t="s">
        <v>9001</v>
      </c>
      <c r="C7874" t="s">
        <v>110</v>
      </c>
      <c r="D7874">
        <v>4</v>
      </c>
      <c r="E7874">
        <v>0</v>
      </c>
      <c r="F7874">
        <v>0</v>
      </c>
      <c r="H7874" t="s">
        <v>103</v>
      </c>
      <c r="I7874">
        <f t="shared" si="369"/>
        <v>0</v>
      </c>
      <c r="J7874">
        <f t="shared" si="370"/>
        <v>0</v>
      </c>
      <c r="L7874" t="str">
        <f t="shared" ref="L7874:L7937" si="371">CONCATENATE(A7874,B7874)</f>
        <v>3953WILD DOG VALLEY</v>
      </c>
      <c r="M7874" t="s">
        <v>8828</v>
      </c>
    </row>
    <row r="7875" spans="1:13">
      <c r="A7875" t="s">
        <v>8987</v>
      </c>
      <c r="B7875" t="s">
        <v>9002</v>
      </c>
      <c r="C7875" t="s">
        <v>110</v>
      </c>
      <c r="D7875">
        <v>4</v>
      </c>
      <c r="E7875">
        <v>0</v>
      </c>
      <c r="F7875">
        <v>0</v>
      </c>
      <c r="H7875" t="s">
        <v>103</v>
      </c>
      <c r="I7875">
        <f t="shared" si="369"/>
        <v>0</v>
      </c>
      <c r="J7875">
        <f t="shared" si="370"/>
        <v>0</v>
      </c>
      <c r="L7875" t="str">
        <f t="shared" si="371"/>
        <v>3953WOOREEN</v>
      </c>
      <c r="M7875" t="s">
        <v>8828</v>
      </c>
    </row>
    <row r="7876" spans="1:13">
      <c r="A7876" t="s">
        <v>9003</v>
      </c>
      <c r="B7876" t="s">
        <v>9004</v>
      </c>
      <c r="C7876" t="s">
        <v>110</v>
      </c>
      <c r="D7876">
        <v>4</v>
      </c>
      <c r="E7876">
        <v>0</v>
      </c>
      <c r="F7876">
        <v>0</v>
      </c>
      <c r="H7876" t="s">
        <v>103</v>
      </c>
      <c r="I7876">
        <f t="shared" si="369"/>
        <v>0</v>
      </c>
      <c r="J7876">
        <f t="shared" si="370"/>
        <v>0</v>
      </c>
      <c r="L7876" t="str">
        <f t="shared" si="371"/>
        <v>3951ARAWATA</v>
      </c>
      <c r="M7876" t="s">
        <v>8828</v>
      </c>
    </row>
    <row r="7877" spans="1:13">
      <c r="A7877" t="s">
        <v>9003</v>
      </c>
      <c r="B7877" t="s">
        <v>9005</v>
      </c>
      <c r="C7877" t="s">
        <v>110</v>
      </c>
      <c r="D7877">
        <v>4</v>
      </c>
      <c r="E7877">
        <v>0</v>
      </c>
      <c r="F7877">
        <v>0</v>
      </c>
      <c r="H7877" t="s">
        <v>103</v>
      </c>
      <c r="I7877">
        <f t="shared" si="369"/>
        <v>0</v>
      </c>
      <c r="J7877">
        <f t="shared" si="370"/>
        <v>0</v>
      </c>
      <c r="L7877" t="str">
        <f t="shared" si="371"/>
        <v>3951FAIRBANK</v>
      </c>
      <c r="M7877" t="s">
        <v>8828</v>
      </c>
    </row>
    <row r="7878" spans="1:13">
      <c r="A7878" t="s">
        <v>9003</v>
      </c>
      <c r="B7878" t="s">
        <v>9006</v>
      </c>
      <c r="C7878" t="s">
        <v>110</v>
      </c>
      <c r="D7878">
        <v>4</v>
      </c>
      <c r="E7878">
        <v>0</v>
      </c>
      <c r="F7878">
        <v>0</v>
      </c>
      <c r="H7878" t="s">
        <v>103</v>
      </c>
      <c r="I7878">
        <f t="shared" si="369"/>
        <v>0</v>
      </c>
      <c r="J7878">
        <f t="shared" si="370"/>
        <v>0</v>
      </c>
      <c r="L7878" t="str">
        <f t="shared" si="371"/>
        <v>3951JUMBUNNA</v>
      </c>
      <c r="M7878" t="s">
        <v>8828</v>
      </c>
    </row>
    <row r="7879" spans="1:13">
      <c r="A7879" t="s">
        <v>9003</v>
      </c>
      <c r="B7879" t="s">
        <v>9007</v>
      </c>
      <c r="C7879" t="s">
        <v>110</v>
      </c>
      <c r="D7879">
        <v>4</v>
      </c>
      <c r="E7879">
        <v>0</v>
      </c>
      <c r="F7879">
        <v>0</v>
      </c>
      <c r="H7879" t="s">
        <v>103</v>
      </c>
      <c r="I7879">
        <f t="shared" si="369"/>
        <v>0</v>
      </c>
      <c r="J7879">
        <f t="shared" si="370"/>
        <v>0</v>
      </c>
      <c r="L7879" t="str">
        <f t="shared" si="371"/>
        <v>3951KARDELLA</v>
      </c>
      <c r="M7879" t="s">
        <v>8828</v>
      </c>
    </row>
    <row r="7880" spans="1:13">
      <c r="A7880" t="s">
        <v>9003</v>
      </c>
      <c r="B7880" t="s">
        <v>9008</v>
      </c>
      <c r="C7880" t="s">
        <v>110</v>
      </c>
      <c r="D7880">
        <v>4</v>
      </c>
      <c r="E7880">
        <v>0</v>
      </c>
      <c r="F7880">
        <v>0</v>
      </c>
      <c r="H7880" t="s">
        <v>103</v>
      </c>
      <c r="I7880">
        <f t="shared" si="369"/>
        <v>0</v>
      </c>
      <c r="J7880">
        <f t="shared" si="370"/>
        <v>0</v>
      </c>
      <c r="L7880" t="str">
        <f t="shared" si="371"/>
        <v>3951KONGWAK</v>
      </c>
      <c r="M7880" t="s">
        <v>8828</v>
      </c>
    </row>
    <row r="7881" spans="1:13">
      <c r="A7881" t="s">
        <v>9003</v>
      </c>
      <c r="B7881" t="s">
        <v>9009</v>
      </c>
      <c r="C7881" t="s">
        <v>110</v>
      </c>
      <c r="D7881">
        <v>4</v>
      </c>
      <c r="E7881">
        <v>0</v>
      </c>
      <c r="F7881">
        <v>0</v>
      </c>
      <c r="H7881" t="s">
        <v>103</v>
      </c>
      <c r="I7881">
        <f t="shared" ref="I7881:I7944" si="372">IF(ISERROR(VLOOKUP(A7881,SelPostCode,1,FALSE)),0,1)</f>
        <v>0</v>
      </c>
      <c r="J7881">
        <f t="shared" ref="J7881:J7944" si="373">IF(I7881=0,0,IF(ISERROR(VLOOKUP(B7881,SelSuburb,1,FALSE)),0,1))</f>
        <v>0</v>
      </c>
      <c r="L7881" t="str">
        <f t="shared" si="371"/>
        <v>3951MOYARRA</v>
      </c>
      <c r="M7881" t="s">
        <v>8828</v>
      </c>
    </row>
    <row r="7882" spans="1:13">
      <c r="A7882" t="s">
        <v>9003</v>
      </c>
      <c r="B7882" t="s">
        <v>9010</v>
      </c>
      <c r="C7882" t="s">
        <v>110</v>
      </c>
      <c r="D7882">
        <v>4</v>
      </c>
      <c r="E7882">
        <v>0</v>
      </c>
      <c r="F7882">
        <v>0</v>
      </c>
      <c r="H7882" t="s">
        <v>103</v>
      </c>
      <c r="I7882">
        <f t="shared" si="372"/>
        <v>0</v>
      </c>
      <c r="J7882">
        <f t="shared" si="373"/>
        <v>0</v>
      </c>
      <c r="L7882" t="str">
        <f t="shared" si="371"/>
        <v>3951OUTTRIM</v>
      </c>
      <c r="M7882" t="s">
        <v>8828</v>
      </c>
    </row>
    <row r="7883" spans="1:13">
      <c r="A7883" t="s">
        <v>9003</v>
      </c>
      <c r="B7883" t="s">
        <v>9011</v>
      </c>
      <c r="C7883" t="s">
        <v>110</v>
      </c>
      <c r="D7883">
        <v>4</v>
      </c>
      <c r="E7883">
        <v>0</v>
      </c>
      <c r="F7883">
        <v>0</v>
      </c>
      <c r="H7883" t="s">
        <v>103</v>
      </c>
      <c r="I7883">
        <f t="shared" si="372"/>
        <v>0</v>
      </c>
      <c r="J7883">
        <f t="shared" si="373"/>
        <v>0</v>
      </c>
      <c r="L7883" t="str">
        <f t="shared" si="371"/>
        <v>3951RANCEBY</v>
      </c>
      <c r="M7883" t="s">
        <v>8828</v>
      </c>
    </row>
    <row r="7884" spans="1:13">
      <c r="A7884" t="s">
        <v>9012</v>
      </c>
      <c r="B7884" t="s">
        <v>9013</v>
      </c>
      <c r="C7884" t="s">
        <v>110</v>
      </c>
      <c r="D7884">
        <v>4</v>
      </c>
      <c r="E7884">
        <v>0</v>
      </c>
      <c r="F7884">
        <v>0</v>
      </c>
      <c r="H7884" t="s">
        <v>103</v>
      </c>
      <c r="I7884">
        <f t="shared" si="372"/>
        <v>0</v>
      </c>
      <c r="J7884">
        <f t="shared" si="373"/>
        <v>0</v>
      </c>
      <c r="L7884" t="str">
        <f t="shared" si="371"/>
        <v>3950KARDELLA SOUTH</v>
      </c>
      <c r="M7884" t="s">
        <v>8828</v>
      </c>
    </row>
    <row r="7885" spans="1:13">
      <c r="A7885" t="s">
        <v>9012</v>
      </c>
      <c r="B7885" t="s">
        <v>9014</v>
      </c>
      <c r="C7885" t="s">
        <v>110</v>
      </c>
      <c r="D7885">
        <v>4</v>
      </c>
      <c r="E7885">
        <v>0</v>
      </c>
      <c r="F7885">
        <v>0</v>
      </c>
      <c r="H7885" t="s">
        <v>103</v>
      </c>
      <c r="I7885">
        <f t="shared" si="372"/>
        <v>0</v>
      </c>
      <c r="J7885">
        <f t="shared" si="373"/>
        <v>0</v>
      </c>
      <c r="L7885" t="str">
        <f t="shared" si="371"/>
        <v>3950KORUMBURRA</v>
      </c>
      <c r="M7885" t="s">
        <v>8828</v>
      </c>
    </row>
    <row r="7886" spans="1:13">
      <c r="A7886" t="s">
        <v>9012</v>
      </c>
      <c r="B7886" t="s">
        <v>9015</v>
      </c>
      <c r="C7886" t="s">
        <v>110</v>
      </c>
      <c r="D7886">
        <v>4</v>
      </c>
      <c r="E7886">
        <v>0</v>
      </c>
      <c r="F7886">
        <v>0</v>
      </c>
      <c r="H7886" t="s">
        <v>103</v>
      </c>
      <c r="I7886">
        <f t="shared" si="372"/>
        <v>0</v>
      </c>
      <c r="J7886">
        <f t="shared" si="373"/>
        <v>0</v>
      </c>
      <c r="L7886" t="str">
        <f t="shared" si="371"/>
        <v>3950KORUMBURRA SOUTH</v>
      </c>
      <c r="M7886" t="s">
        <v>8828</v>
      </c>
    </row>
    <row r="7887" spans="1:13">
      <c r="A7887" t="s">
        <v>9012</v>
      </c>
      <c r="B7887" t="s">
        <v>559</v>
      </c>
      <c r="C7887" t="s">
        <v>110</v>
      </c>
      <c r="D7887">
        <v>4</v>
      </c>
      <c r="E7887">
        <v>0</v>
      </c>
      <c r="F7887">
        <v>0</v>
      </c>
      <c r="H7887" t="s">
        <v>103</v>
      </c>
      <c r="I7887">
        <f t="shared" si="372"/>
        <v>0</v>
      </c>
      <c r="J7887">
        <f t="shared" si="373"/>
        <v>0</v>
      </c>
      <c r="L7887" t="str">
        <f t="shared" si="371"/>
        <v>3950STRZELECKI</v>
      </c>
      <c r="M7887" t="s">
        <v>8828</v>
      </c>
    </row>
    <row r="7888" spans="1:13">
      <c r="A7888" t="s">
        <v>9012</v>
      </c>
      <c r="B7888" t="s">
        <v>9016</v>
      </c>
      <c r="C7888" t="s">
        <v>110</v>
      </c>
      <c r="D7888">
        <v>4</v>
      </c>
      <c r="E7888">
        <v>0</v>
      </c>
      <c r="F7888">
        <v>0</v>
      </c>
      <c r="H7888" t="s">
        <v>103</v>
      </c>
      <c r="I7888">
        <f t="shared" si="372"/>
        <v>0</v>
      </c>
      <c r="J7888">
        <f t="shared" si="373"/>
        <v>0</v>
      </c>
      <c r="L7888" t="str">
        <f t="shared" si="371"/>
        <v>3950WHITELAW</v>
      </c>
      <c r="M7888" t="s">
        <v>8828</v>
      </c>
    </row>
    <row r="7889" spans="1:14">
      <c r="A7889" t="s">
        <v>9017</v>
      </c>
      <c r="B7889" t="s">
        <v>9018</v>
      </c>
      <c r="C7889" t="s">
        <v>110</v>
      </c>
      <c r="D7889">
        <v>4</v>
      </c>
      <c r="E7889">
        <v>0</v>
      </c>
      <c r="F7889">
        <v>0</v>
      </c>
      <c r="H7889" t="s">
        <v>103</v>
      </c>
      <c r="I7889">
        <f t="shared" si="372"/>
        <v>0</v>
      </c>
      <c r="J7889">
        <f t="shared" si="373"/>
        <v>0</v>
      </c>
      <c r="L7889" t="str">
        <f t="shared" si="371"/>
        <v>3946BENA</v>
      </c>
      <c r="M7889" t="s">
        <v>8828</v>
      </c>
    </row>
    <row r="7890" spans="1:14">
      <c r="A7890" t="s">
        <v>9019</v>
      </c>
      <c r="B7890" t="s">
        <v>9020</v>
      </c>
      <c r="C7890" t="s">
        <v>110</v>
      </c>
      <c r="D7890">
        <v>3</v>
      </c>
      <c r="E7890">
        <v>0</v>
      </c>
      <c r="F7890">
        <v>0</v>
      </c>
      <c r="H7890" t="s">
        <v>103</v>
      </c>
      <c r="I7890">
        <f t="shared" si="372"/>
        <v>0</v>
      </c>
      <c r="J7890">
        <f t="shared" si="373"/>
        <v>0</v>
      </c>
      <c r="L7890" t="str">
        <f t="shared" si="371"/>
        <v>3945BELLVIEW</v>
      </c>
      <c r="M7890" t="s">
        <v>8828</v>
      </c>
    </row>
    <row r="7891" spans="1:14">
      <c r="A7891" t="s">
        <v>9019</v>
      </c>
      <c r="B7891" t="s">
        <v>9021</v>
      </c>
      <c r="C7891" t="s">
        <v>110</v>
      </c>
      <c r="D7891">
        <v>4</v>
      </c>
      <c r="E7891">
        <v>0</v>
      </c>
      <c r="F7891">
        <v>0</v>
      </c>
      <c r="H7891" t="s">
        <v>103</v>
      </c>
      <c r="I7891">
        <f t="shared" si="372"/>
        <v>0</v>
      </c>
      <c r="J7891">
        <f t="shared" si="373"/>
        <v>0</v>
      </c>
      <c r="L7891" t="str">
        <f t="shared" si="371"/>
        <v>3945JEETHO</v>
      </c>
      <c r="M7891" t="s">
        <v>8828</v>
      </c>
    </row>
    <row r="7892" spans="1:14">
      <c r="A7892" t="s">
        <v>9019</v>
      </c>
      <c r="B7892" t="s">
        <v>9022</v>
      </c>
      <c r="C7892" t="s">
        <v>110</v>
      </c>
      <c r="D7892">
        <v>4</v>
      </c>
      <c r="E7892">
        <v>0</v>
      </c>
      <c r="F7892">
        <v>0</v>
      </c>
      <c r="H7892" t="s">
        <v>103</v>
      </c>
      <c r="I7892">
        <f t="shared" si="372"/>
        <v>0</v>
      </c>
      <c r="J7892">
        <f t="shared" si="373"/>
        <v>0</v>
      </c>
      <c r="L7892" t="str">
        <f t="shared" si="371"/>
        <v>3945KROWERA</v>
      </c>
      <c r="M7892" t="s">
        <v>8828</v>
      </c>
    </row>
    <row r="7893" spans="1:14">
      <c r="A7893" t="s">
        <v>9019</v>
      </c>
      <c r="B7893" t="s">
        <v>9023</v>
      </c>
      <c r="C7893" t="s">
        <v>110</v>
      </c>
      <c r="D7893">
        <v>4</v>
      </c>
      <c r="E7893">
        <v>0</v>
      </c>
      <c r="F7893">
        <v>0</v>
      </c>
      <c r="H7893" t="s">
        <v>103</v>
      </c>
      <c r="I7893">
        <f t="shared" si="372"/>
        <v>0</v>
      </c>
      <c r="J7893">
        <f t="shared" si="373"/>
        <v>0</v>
      </c>
      <c r="L7893" t="str">
        <f t="shared" si="371"/>
        <v>3945LOCH</v>
      </c>
      <c r="M7893" t="s">
        <v>8828</v>
      </c>
    </row>
    <row r="7894" spans="1:14">
      <c r="A7894" t="s">
        <v>9019</v>
      </c>
      <c r="B7894" t="s">
        <v>1368</v>
      </c>
      <c r="C7894" t="s">
        <v>110</v>
      </c>
      <c r="D7894">
        <v>4</v>
      </c>
      <c r="E7894">
        <v>0</v>
      </c>
      <c r="F7894">
        <v>0</v>
      </c>
      <c r="H7894" t="s">
        <v>103</v>
      </c>
      <c r="I7894">
        <f t="shared" si="372"/>
        <v>0</v>
      </c>
      <c r="J7894">
        <f t="shared" si="373"/>
        <v>0</v>
      </c>
      <c r="L7894" t="str">
        <f t="shared" si="371"/>
        <v>3945WOODLEIGH</v>
      </c>
      <c r="M7894" t="s">
        <v>8828</v>
      </c>
    </row>
    <row r="7895" spans="1:14">
      <c r="A7895" t="s">
        <v>9024</v>
      </c>
      <c r="B7895" t="s">
        <v>9025</v>
      </c>
      <c r="C7895" t="s">
        <v>110</v>
      </c>
      <c r="D7895">
        <v>1</v>
      </c>
      <c r="E7895">
        <v>0</v>
      </c>
      <c r="F7895">
        <v>1</v>
      </c>
      <c r="H7895" t="s">
        <v>116</v>
      </c>
      <c r="I7895">
        <f t="shared" si="372"/>
        <v>0</v>
      </c>
      <c r="J7895">
        <f t="shared" si="373"/>
        <v>0</v>
      </c>
      <c r="L7895" t="str">
        <f t="shared" si="371"/>
        <v>3944PORTSEA</v>
      </c>
      <c r="M7895" t="s">
        <v>9026</v>
      </c>
      <c r="N7895" t="s">
        <v>732</v>
      </c>
    </row>
    <row r="7896" spans="1:14">
      <c r="A7896" t="s">
        <v>9027</v>
      </c>
      <c r="B7896" t="s">
        <v>3217</v>
      </c>
      <c r="C7896" t="s">
        <v>110</v>
      </c>
      <c r="D7896">
        <v>1</v>
      </c>
      <c r="E7896">
        <v>0</v>
      </c>
      <c r="F7896">
        <v>1</v>
      </c>
      <c r="H7896" t="s">
        <v>116</v>
      </c>
      <c r="I7896">
        <f t="shared" si="372"/>
        <v>0</v>
      </c>
      <c r="J7896">
        <f t="shared" si="373"/>
        <v>0</v>
      </c>
      <c r="L7896" t="str">
        <f t="shared" si="371"/>
        <v>3943SORRENTO</v>
      </c>
      <c r="M7896" t="s">
        <v>9026</v>
      </c>
    </row>
    <row r="7897" spans="1:14">
      <c r="A7897" t="s">
        <v>9028</v>
      </c>
      <c r="B7897" t="s">
        <v>9029</v>
      </c>
      <c r="C7897" t="s">
        <v>110</v>
      </c>
      <c r="D7897">
        <v>1</v>
      </c>
      <c r="E7897">
        <v>0</v>
      </c>
      <c r="F7897">
        <v>1</v>
      </c>
      <c r="H7897" t="s">
        <v>116</v>
      </c>
      <c r="I7897">
        <f t="shared" si="372"/>
        <v>0</v>
      </c>
      <c r="J7897">
        <f t="shared" si="373"/>
        <v>0</v>
      </c>
      <c r="L7897" t="str">
        <f t="shared" si="371"/>
        <v>3942BLAIRGOWRIE</v>
      </c>
      <c r="M7897" t="s">
        <v>9026</v>
      </c>
      <c r="N7897" t="s">
        <v>732</v>
      </c>
    </row>
    <row r="7898" spans="1:14">
      <c r="A7898" t="s">
        <v>9030</v>
      </c>
      <c r="B7898" t="s">
        <v>9031</v>
      </c>
      <c r="C7898" t="s">
        <v>110</v>
      </c>
      <c r="D7898">
        <v>1</v>
      </c>
      <c r="E7898">
        <v>0</v>
      </c>
      <c r="F7898">
        <v>1</v>
      </c>
      <c r="H7898" t="s">
        <v>116</v>
      </c>
      <c r="I7898">
        <f t="shared" si="372"/>
        <v>0</v>
      </c>
      <c r="J7898">
        <f t="shared" si="373"/>
        <v>0</v>
      </c>
      <c r="L7898" t="str">
        <f t="shared" si="371"/>
        <v>3941RYE</v>
      </c>
      <c r="M7898" t="s">
        <v>9026</v>
      </c>
      <c r="N7898" t="s">
        <v>732</v>
      </c>
    </row>
    <row r="7899" spans="1:14">
      <c r="A7899" t="s">
        <v>9030</v>
      </c>
      <c r="B7899" t="s">
        <v>9032</v>
      </c>
      <c r="C7899" t="s">
        <v>110</v>
      </c>
      <c r="D7899">
        <v>1</v>
      </c>
      <c r="E7899">
        <v>0</v>
      </c>
      <c r="F7899">
        <v>1</v>
      </c>
      <c r="H7899" t="s">
        <v>116</v>
      </c>
      <c r="I7899">
        <f t="shared" si="372"/>
        <v>0</v>
      </c>
      <c r="J7899">
        <f t="shared" si="373"/>
        <v>0</v>
      </c>
      <c r="L7899" t="str">
        <f t="shared" si="371"/>
        <v>3941ST ANDREWS BEACH</v>
      </c>
      <c r="M7899" t="s">
        <v>9026</v>
      </c>
      <c r="N7899" t="s">
        <v>732</v>
      </c>
    </row>
    <row r="7900" spans="1:14">
      <c r="A7900" t="s">
        <v>9030</v>
      </c>
      <c r="B7900" t="s">
        <v>9033</v>
      </c>
      <c r="C7900" t="s">
        <v>110</v>
      </c>
      <c r="D7900">
        <v>1</v>
      </c>
      <c r="E7900">
        <v>0</v>
      </c>
      <c r="F7900">
        <v>1</v>
      </c>
      <c r="H7900" t="s">
        <v>116</v>
      </c>
      <c r="I7900">
        <f t="shared" si="372"/>
        <v>0</v>
      </c>
      <c r="J7900">
        <f t="shared" si="373"/>
        <v>0</v>
      </c>
      <c r="L7900" t="str">
        <f t="shared" si="371"/>
        <v>3941TOOTGAROOK</v>
      </c>
      <c r="M7900" t="s">
        <v>9026</v>
      </c>
      <c r="N7900" t="s">
        <v>732</v>
      </c>
    </row>
    <row r="7901" spans="1:14">
      <c r="A7901" t="s">
        <v>9034</v>
      </c>
      <c r="B7901" t="s">
        <v>9035</v>
      </c>
      <c r="C7901" t="s">
        <v>110</v>
      </c>
      <c r="D7901">
        <v>1</v>
      </c>
      <c r="E7901">
        <v>0</v>
      </c>
      <c r="F7901">
        <v>1</v>
      </c>
      <c r="H7901" t="s">
        <v>116</v>
      </c>
      <c r="I7901">
        <f t="shared" si="372"/>
        <v>0</v>
      </c>
      <c r="J7901">
        <f t="shared" si="373"/>
        <v>0</v>
      </c>
      <c r="L7901" t="str">
        <f t="shared" si="371"/>
        <v>3940ROSEBUD WEST</v>
      </c>
      <c r="M7901" t="s">
        <v>9026</v>
      </c>
      <c r="N7901" t="s">
        <v>732</v>
      </c>
    </row>
    <row r="7902" spans="1:14">
      <c r="A7902" t="s">
        <v>9036</v>
      </c>
      <c r="B7902" t="s">
        <v>9037</v>
      </c>
      <c r="C7902" t="s">
        <v>110</v>
      </c>
      <c r="D7902">
        <v>1</v>
      </c>
      <c r="E7902">
        <v>0</v>
      </c>
      <c r="F7902">
        <v>1</v>
      </c>
      <c r="H7902" t="s">
        <v>116</v>
      </c>
      <c r="I7902">
        <f t="shared" si="372"/>
        <v>0</v>
      </c>
      <c r="J7902">
        <f t="shared" si="373"/>
        <v>0</v>
      </c>
      <c r="L7902" t="str">
        <f t="shared" si="371"/>
        <v>3939BONEO</v>
      </c>
      <c r="M7902" t="s">
        <v>9026</v>
      </c>
      <c r="N7902" t="s">
        <v>732</v>
      </c>
    </row>
    <row r="7903" spans="1:14">
      <c r="A7903" t="s">
        <v>9036</v>
      </c>
      <c r="B7903" t="s">
        <v>9038</v>
      </c>
      <c r="C7903" t="s">
        <v>110</v>
      </c>
      <c r="D7903">
        <v>1</v>
      </c>
      <c r="E7903">
        <v>0</v>
      </c>
      <c r="F7903">
        <v>1</v>
      </c>
      <c r="H7903" t="s">
        <v>116</v>
      </c>
      <c r="I7903">
        <f t="shared" si="372"/>
        <v>0</v>
      </c>
      <c r="J7903">
        <f t="shared" si="373"/>
        <v>0</v>
      </c>
      <c r="L7903" t="str">
        <f t="shared" si="371"/>
        <v>3939CAPE SCHANCK</v>
      </c>
      <c r="M7903" t="s">
        <v>9026</v>
      </c>
      <c r="N7903" t="s">
        <v>732</v>
      </c>
    </row>
    <row r="7904" spans="1:14">
      <c r="A7904" t="s">
        <v>9036</v>
      </c>
      <c r="B7904" t="s">
        <v>648</v>
      </c>
      <c r="C7904" t="s">
        <v>110</v>
      </c>
      <c r="D7904">
        <v>1</v>
      </c>
      <c r="E7904">
        <v>0</v>
      </c>
      <c r="F7904">
        <v>1</v>
      </c>
      <c r="H7904" t="s">
        <v>116</v>
      </c>
      <c r="I7904">
        <f t="shared" si="372"/>
        <v>0</v>
      </c>
      <c r="J7904">
        <f t="shared" si="373"/>
        <v>0</v>
      </c>
      <c r="L7904" t="str">
        <f t="shared" si="371"/>
        <v>3939FINGAL</v>
      </c>
      <c r="M7904" t="s">
        <v>9026</v>
      </c>
      <c r="N7904" t="s">
        <v>732</v>
      </c>
    </row>
    <row r="7905" spans="1:14">
      <c r="A7905" t="s">
        <v>9036</v>
      </c>
      <c r="B7905" t="s">
        <v>9039</v>
      </c>
      <c r="C7905" t="s">
        <v>110</v>
      </c>
      <c r="D7905">
        <v>1</v>
      </c>
      <c r="E7905">
        <v>0</v>
      </c>
      <c r="F7905">
        <v>1</v>
      </c>
      <c r="H7905" t="s">
        <v>116</v>
      </c>
      <c r="I7905">
        <f t="shared" si="372"/>
        <v>0</v>
      </c>
      <c r="J7905">
        <f t="shared" si="373"/>
        <v>0</v>
      </c>
      <c r="L7905" t="str">
        <f t="shared" si="371"/>
        <v>3939ROSEBUD</v>
      </c>
      <c r="M7905" t="s">
        <v>9026</v>
      </c>
      <c r="N7905" t="s">
        <v>732</v>
      </c>
    </row>
    <row r="7906" spans="1:14">
      <c r="A7906" t="s">
        <v>9036</v>
      </c>
      <c r="B7906" t="s">
        <v>9040</v>
      </c>
      <c r="C7906" t="s">
        <v>110</v>
      </c>
      <c r="D7906">
        <v>1</v>
      </c>
      <c r="E7906">
        <v>0</v>
      </c>
      <c r="F7906">
        <v>1</v>
      </c>
      <c r="H7906" t="s">
        <v>116</v>
      </c>
      <c r="I7906">
        <f t="shared" si="372"/>
        <v>0</v>
      </c>
      <c r="J7906">
        <f t="shared" si="373"/>
        <v>0</v>
      </c>
      <c r="L7906" t="str">
        <f t="shared" si="371"/>
        <v>3939ROSEBUD PLAZA</v>
      </c>
      <c r="M7906" t="s">
        <v>9026</v>
      </c>
      <c r="N7906" t="s">
        <v>732</v>
      </c>
    </row>
    <row r="7907" spans="1:14">
      <c r="A7907" t="s">
        <v>9041</v>
      </c>
      <c r="B7907" t="s">
        <v>9042</v>
      </c>
      <c r="C7907" t="s">
        <v>110</v>
      </c>
      <c r="D7907">
        <v>1</v>
      </c>
      <c r="E7907">
        <v>0</v>
      </c>
      <c r="F7907">
        <v>1</v>
      </c>
      <c r="H7907" t="s">
        <v>116</v>
      </c>
      <c r="I7907">
        <f t="shared" si="372"/>
        <v>0</v>
      </c>
      <c r="J7907">
        <f t="shared" si="373"/>
        <v>0</v>
      </c>
      <c r="L7907" t="str">
        <f t="shared" si="371"/>
        <v>3938MCCRAE</v>
      </c>
      <c r="M7907" t="s">
        <v>9026</v>
      </c>
      <c r="N7907" t="s">
        <v>732</v>
      </c>
    </row>
    <row r="7908" spans="1:14">
      <c r="A7908" t="s">
        <v>9043</v>
      </c>
      <c r="B7908" t="s">
        <v>3118</v>
      </c>
      <c r="C7908" t="s">
        <v>110</v>
      </c>
      <c r="D7908">
        <v>1</v>
      </c>
      <c r="E7908">
        <v>0</v>
      </c>
      <c r="F7908">
        <v>1</v>
      </c>
      <c r="H7908" t="s">
        <v>116</v>
      </c>
      <c r="I7908">
        <f t="shared" si="372"/>
        <v>0</v>
      </c>
      <c r="J7908">
        <f t="shared" si="373"/>
        <v>0</v>
      </c>
      <c r="L7908" t="str">
        <f t="shared" si="371"/>
        <v>3937RED HILL</v>
      </c>
      <c r="M7908" t="s">
        <v>9026</v>
      </c>
      <c r="N7908" t="s">
        <v>732</v>
      </c>
    </row>
    <row r="7909" spans="1:14">
      <c r="A7909" t="s">
        <v>9043</v>
      </c>
      <c r="B7909" t="s">
        <v>9044</v>
      </c>
      <c r="C7909" t="s">
        <v>110</v>
      </c>
      <c r="D7909">
        <v>1</v>
      </c>
      <c r="E7909">
        <v>0</v>
      </c>
      <c r="F7909">
        <v>1</v>
      </c>
      <c r="H7909" t="s">
        <v>116</v>
      </c>
      <c r="I7909">
        <f t="shared" si="372"/>
        <v>0</v>
      </c>
      <c r="J7909">
        <f t="shared" si="373"/>
        <v>0</v>
      </c>
      <c r="L7909" t="str">
        <f t="shared" si="371"/>
        <v>3937RED HILL SOUTH</v>
      </c>
      <c r="M7909" t="s">
        <v>9026</v>
      </c>
      <c r="N7909" t="s">
        <v>732</v>
      </c>
    </row>
    <row r="7910" spans="1:14">
      <c r="A7910" t="s">
        <v>9045</v>
      </c>
      <c r="B7910" t="s">
        <v>9046</v>
      </c>
      <c r="C7910" t="s">
        <v>110</v>
      </c>
      <c r="D7910">
        <v>1</v>
      </c>
      <c r="E7910">
        <v>0</v>
      </c>
      <c r="F7910">
        <v>1</v>
      </c>
      <c r="H7910" t="s">
        <v>116</v>
      </c>
      <c r="I7910">
        <f t="shared" si="372"/>
        <v>0</v>
      </c>
      <c r="J7910">
        <f t="shared" si="373"/>
        <v>0</v>
      </c>
      <c r="L7910" t="str">
        <f t="shared" si="371"/>
        <v>3936ARTHURS SEAT</v>
      </c>
      <c r="M7910" t="s">
        <v>9026</v>
      </c>
      <c r="N7910" t="s">
        <v>732</v>
      </c>
    </row>
    <row r="7911" spans="1:14">
      <c r="A7911" t="s">
        <v>9045</v>
      </c>
      <c r="B7911" t="s">
        <v>9047</v>
      </c>
      <c r="C7911" t="s">
        <v>110</v>
      </c>
      <c r="D7911">
        <v>1</v>
      </c>
      <c r="E7911">
        <v>0</v>
      </c>
      <c r="F7911">
        <v>1</v>
      </c>
      <c r="H7911" t="s">
        <v>116</v>
      </c>
      <c r="I7911">
        <f t="shared" si="372"/>
        <v>0</v>
      </c>
      <c r="J7911">
        <f t="shared" si="373"/>
        <v>0</v>
      </c>
      <c r="L7911" t="str">
        <f t="shared" si="371"/>
        <v>3936DROMANA</v>
      </c>
      <c r="M7911" t="s">
        <v>9026</v>
      </c>
      <c r="N7911" t="s">
        <v>732</v>
      </c>
    </row>
    <row r="7912" spans="1:14">
      <c r="A7912" t="s">
        <v>9045</v>
      </c>
      <c r="B7912" t="s">
        <v>9048</v>
      </c>
      <c r="C7912" t="s">
        <v>110</v>
      </c>
      <c r="D7912">
        <v>1</v>
      </c>
      <c r="E7912">
        <v>0</v>
      </c>
      <c r="F7912">
        <v>1</v>
      </c>
      <c r="H7912" t="s">
        <v>116</v>
      </c>
      <c r="I7912">
        <f t="shared" si="372"/>
        <v>0</v>
      </c>
      <c r="J7912">
        <f t="shared" si="373"/>
        <v>0</v>
      </c>
      <c r="L7912" t="str">
        <f t="shared" si="371"/>
        <v>3936SAFETY BEACH</v>
      </c>
      <c r="M7912" t="s">
        <v>9026</v>
      </c>
      <c r="N7912" t="s">
        <v>732</v>
      </c>
    </row>
    <row r="7913" spans="1:14">
      <c r="A7913" t="s">
        <v>9049</v>
      </c>
      <c r="B7913" t="s">
        <v>9050</v>
      </c>
      <c r="C7913" t="s">
        <v>110</v>
      </c>
      <c r="D7913">
        <v>1</v>
      </c>
      <c r="E7913">
        <v>0</v>
      </c>
      <c r="F7913">
        <v>1</v>
      </c>
      <c r="H7913" t="s">
        <v>116</v>
      </c>
      <c r="I7913">
        <f t="shared" si="372"/>
        <v>0</v>
      </c>
      <c r="J7913">
        <f t="shared" si="373"/>
        <v>0</v>
      </c>
      <c r="L7913" t="str">
        <f t="shared" si="371"/>
        <v>3934MOUNT MARTHA</v>
      </c>
      <c r="M7913" t="s">
        <v>9026</v>
      </c>
      <c r="N7913" t="s">
        <v>732</v>
      </c>
    </row>
    <row r="7914" spans="1:14">
      <c r="A7914" t="s">
        <v>9051</v>
      </c>
      <c r="B7914" t="s">
        <v>9052</v>
      </c>
      <c r="C7914" t="s">
        <v>110</v>
      </c>
      <c r="D7914">
        <v>1</v>
      </c>
      <c r="E7914">
        <v>0</v>
      </c>
      <c r="F7914">
        <v>1</v>
      </c>
      <c r="H7914" t="s">
        <v>116</v>
      </c>
      <c r="I7914">
        <f t="shared" si="372"/>
        <v>0</v>
      </c>
      <c r="J7914">
        <f t="shared" si="373"/>
        <v>0</v>
      </c>
      <c r="L7914" t="str">
        <f t="shared" si="371"/>
        <v>3933MOOROODUC</v>
      </c>
      <c r="M7914" t="s">
        <v>9026</v>
      </c>
    </row>
    <row r="7915" spans="1:14">
      <c r="A7915" t="s">
        <v>9053</v>
      </c>
      <c r="B7915" t="s">
        <v>998</v>
      </c>
      <c r="C7915" t="s">
        <v>110</v>
      </c>
      <c r="D7915">
        <v>1</v>
      </c>
      <c r="E7915">
        <v>0</v>
      </c>
      <c r="F7915">
        <v>1</v>
      </c>
      <c r="H7915" t="s">
        <v>116</v>
      </c>
      <c r="I7915">
        <f t="shared" si="372"/>
        <v>0</v>
      </c>
      <c r="J7915">
        <f t="shared" si="373"/>
        <v>0</v>
      </c>
      <c r="L7915" t="str">
        <f t="shared" si="371"/>
        <v>3931MORNINGTON</v>
      </c>
      <c r="M7915" t="s">
        <v>9026</v>
      </c>
      <c r="N7915" t="s">
        <v>732</v>
      </c>
    </row>
    <row r="7916" spans="1:14">
      <c r="A7916" t="s">
        <v>9054</v>
      </c>
      <c r="B7916" t="s">
        <v>9055</v>
      </c>
      <c r="C7916" t="s">
        <v>110</v>
      </c>
      <c r="D7916">
        <v>1</v>
      </c>
      <c r="E7916">
        <v>0</v>
      </c>
      <c r="F7916">
        <v>1</v>
      </c>
      <c r="H7916" t="s">
        <v>116</v>
      </c>
      <c r="I7916">
        <f t="shared" si="372"/>
        <v>0</v>
      </c>
      <c r="J7916">
        <f t="shared" si="373"/>
        <v>0</v>
      </c>
      <c r="L7916" t="str">
        <f t="shared" si="371"/>
        <v>3930KUNYUNG</v>
      </c>
      <c r="M7916" t="s">
        <v>9026</v>
      </c>
      <c r="N7916" t="s">
        <v>732</v>
      </c>
    </row>
    <row r="7917" spans="1:14">
      <c r="A7917" t="s">
        <v>9054</v>
      </c>
      <c r="B7917" t="s">
        <v>9056</v>
      </c>
      <c r="C7917" t="s">
        <v>110</v>
      </c>
      <c r="D7917">
        <v>1</v>
      </c>
      <c r="E7917">
        <v>0</v>
      </c>
      <c r="F7917">
        <v>1</v>
      </c>
      <c r="H7917" t="s">
        <v>116</v>
      </c>
      <c r="I7917">
        <f t="shared" si="372"/>
        <v>0</v>
      </c>
      <c r="J7917">
        <f t="shared" si="373"/>
        <v>0</v>
      </c>
      <c r="L7917" t="str">
        <f t="shared" si="371"/>
        <v>3930MOUNT ELIZA</v>
      </c>
      <c r="M7917" t="s">
        <v>9026</v>
      </c>
      <c r="N7917" t="s">
        <v>732</v>
      </c>
    </row>
    <row r="7918" spans="1:14">
      <c r="A7918" t="s">
        <v>9057</v>
      </c>
      <c r="B7918" t="s">
        <v>9058</v>
      </c>
      <c r="C7918" t="s">
        <v>110</v>
      </c>
      <c r="D7918">
        <v>1</v>
      </c>
      <c r="E7918">
        <v>0</v>
      </c>
      <c r="F7918">
        <v>1</v>
      </c>
      <c r="H7918" t="s">
        <v>116</v>
      </c>
      <c r="I7918">
        <f t="shared" si="372"/>
        <v>0</v>
      </c>
      <c r="J7918">
        <f t="shared" si="373"/>
        <v>0</v>
      </c>
      <c r="L7918" t="str">
        <f t="shared" si="371"/>
        <v>3929FLINDERS</v>
      </c>
      <c r="M7918" t="s">
        <v>9026</v>
      </c>
      <c r="N7918" t="s">
        <v>732</v>
      </c>
    </row>
    <row r="7919" spans="1:14">
      <c r="A7919" t="s">
        <v>9059</v>
      </c>
      <c r="B7919" t="s">
        <v>9060</v>
      </c>
      <c r="C7919" t="s">
        <v>110</v>
      </c>
      <c r="D7919">
        <v>2</v>
      </c>
      <c r="E7919">
        <v>0</v>
      </c>
      <c r="F7919">
        <v>1</v>
      </c>
      <c r="H7919" t="s">
        <v>116</v>
      </c>
      <c r="I7919">
        <f t="shared" si="372"/>
        <v>0</v>
      </c>
      <c r="J7919">
        <f t="shared" si="373"/>
        <v>0</v>
      </c>
      <c r="L7919" t="str">
        <f t="shared" si="371"/>
        <v>3928MAIN RIDGE</v>
      </c>
      <c r="M7919" t="s">
        <v>9026</v>
      </c>
    </row>
    <row r="7920" spans="1:14">
      <c r="A7920" t="s">
        <v>9061</v>
      </c>
      <c r="B7920" t="s">
        <v>9062</v>
      </c>
      <c r="C7920" t="s">
        <v>110</v>
      </c>
      <c r="D7920">
        <v>2</v>
      </c>
      <c r="E7920">
        <v>0</v>
      </c>
      <c r="F7920">
        <v>1</v>
      </c>
      <c r="H7920" t="s">
        <v>116</v>
      </c>
      <c r="I7920">
        <f t="shared" si="372"/>
        <v>0</v>
      </c>
      <c r="J7920">
        <f t="shared" si="373"/>
        <v>0</v>
      </c>
      <c r="L7920" t="str">
        <f t="shared" si="371"/>
        <v>3927SOMERS</v>
      </c>
      <c r="M7920" t="s">
        <v>9026</v>
      </c>
      <c r="N7920" t="s">
        <v>732</v>
      </c>
    </row>
    <row r="7921" spans="1:14">
      <c r="A7921" t="s">
        <v>9063</v>
      </c>
      <c r="B7921" t="s">
        <v>9064</v>
      </c>
      <c r="C7921" t="s">
        <v>110</v>
      </c>
      <c r="D7921">
        <v>2</v>
      </c>
      <c r="E7921">
        <v>0</v>
      </c>
      <c r="F7921">
        <v>1</v>
      </c>
      <c r="H7921" t="s">
        <v>116</v>
      </c>
      <c r="I7921">
        <f t="shared" si="372"/>
        <v>0</v>
      </c>
      <c r="J7921">
        <f t="shared" si="373"/>
        <v>0</v>
      </c>
      <c r="L7921" t="str">
        <f t="shared" si="371"/>
        <v>3926BALNARRING</v>
      </c>
      <c r="M7921" t="s">
        <v>9026</v>
      </c>
      <c r="N7921" t="s">
        <v>732</v>
      </c>
    </row>
    <row r="7922" spans="1:14">
      <c r="A7922" t="s">
        <v>9063</v>
      </c>
      <c r="B7922" t="s">
        <v>9065</v>
      </c>
      <c r="C7922" t="s">
        <v>110</v>
      </c>
      <c r="D7922">
        <v>2</v>
      </c>
      <c r="E7922">
        <v>0</v>
      </c>
      <c r="F7922">
        <v>1</v>
      </c>
      <c r="H7922" t="s">
        <v>116</v>
      </c>
      <c r="I7922">
        <f t="shared" si="372"/>
        <v>0</v>
      </c>
      <c r="J7922">
        <f t="shared" si="373"/>
        <v>0</v>
      </c>
      <c r="L7922" t="str">
        <f t="shared" si="371"/>
        <v>3926BALNARRING BEACH</v>
      </c>
      <c r="M7922" t="s">
        <v>9026</v>
      </c>
      <c r="N7922" t="s">
        <v>732</v>
      </c>
    </row>
    <row r="7923" spans="1:14">
      <c r="A7923" t="s">
        <v>9063</v>
      </c>
      <c r="B7923" t="s">
        <v>9066</v>
      </c>
      <c r="C7923" t="s">
        <v>110</v>
      </c>
      <c r="D7923">
        <v>2</v>
      </c>
      <c r="E7923">
        <v>0</v>
      </c>
      <c r="F7923">
        <v>1</v>
      </c>
      <c r="H7923" t="s">
        <v>116</v>
      </c>
      <c r="I7923">
        <f t="shared" si="372"/>
        <v>0</v>
      </c>
      <c r="J7923">
        <f t="shared" si="373"/>
        <v>0</v>
      </c>
      <c r="L7923" t="str">
        <f t="shared" si="371"/>
        <v>3926MERRICKS BEACH</v>
      </c>
      <c r="M7923" t="s">
        <v>9026</v>
      </c>
      <c r="N7923" t="s">
        <v>732</v>
      </c>
    </row>
    <row r="7924" spans="1:14">
      <c r="A7924" t="s">
        <v>9063</v>
      </c>
      <c r="B7924" t="s">
        <v>9067</v>
      </c>
      <c r="C7924" t="s">
        <v>110</v>
      </c>
      <c r="D7924">
        <v>2</v>
      </c>
      <c r="E7924">
        <v>0</v>
      </c>
      <c r="F7924">
        <v>1</v>
      </c>
      <c r="H7924" t="s">
        <v>116</v>
      </c>
      <c r="I7924">
        <f t="shared" si="372"/>
        <v>0</v>
      </c>
      <c r="J7924">
        <f t="shared" si="373"/>
        <v>0</v>
      </c>
      <c r="L7924" t="str">
        <f t="shared" si="371"/>
        <v>3926MERRICKS NORTH</v>
      </c>
      <c r="M7924" t="s">
        <v>9026</v>
      </c>
      <c r="N7924" t="s">
        <v>732</v>
      </c>
    </row>
    <row r="7925" spans="1:14">
      <c r="A7925" t="s">
        <v>9068</v>
      </c>
      <c r="B7925" t="s">
        <v>9069</v>
      </c>
      <c r="C7925" t="s">
        <v>110</v>
      </c>
      <c r="D7925">
        <v>4</v>
      </c>
      <c r="E7925">
        <v>0</v>
      </c>
      <c r="F7925">
        <v>0</v>
      </c>
      <c r="H7925" t="s">
        <v>103</v>
      </c>
      <c r="I7925">
        <f t="shared" si="372"/>
        <v>0</v>
      </c>
      <c r="J7925">
        <f t="shared" si="373"/>
        <v>0</v>
      </c>
      <c r="L7925" t="str">
        <f t="shared" si="371"/>
        <v>3925CAPE WOOLAMAI</v>
      </c>
      <c r="M7925" t="s">
        <v>8828</v>
      </c>
    </row>
    <row r="7926" spans="1:14">
      <c r="A7926" t="s">
        <v>9068</v>
      </c>
      <c r="B7926" t="s">
        <v>9070</v>
      </c>
      <c r="C7926" t="s">
        <v>110</v>
      </c>
      <c r="D7926">
        <v>3</v>
      </c>
      <c r="E7926">
        <v>0</v>
      </c>
      <c r="F7926">
        <v>0</v>
      </c>
      <c r="H7926" t="s">
        <v>103</v>
      </c>
      <c r="I7926">
        <f t="shared" si="372"/>
        <v>0</v>
      </c>
      <c r="J7926">
        <f t="shared" si="373"/>
        <v>0</v>
      </c>
      <c r="L7926" t="str">
        <f t="shared" si="371"/>
        <v>3925CHURCHILL ISLAND</v>
      </c>
      <c r="M7926" t="s">
        <v>8828</v>
      </c>
    </row>
    <row r="7927" spans="1:14">
      <c r="A7927" t="s">
        <v>9068</v>
      </c>
      <c r="B7927" t="s">
        <v>9071</v>
      </c>
      <c r="C7927" t="s">
        <v>110</v>
      </c>
      <c r="D7927">
        <v>3</v>
      </c>
      <c r="E7927">
        <v>0</v>
      </c>
      <c r="F7927">
        <v>0</v>
      </c>
      <c r="H7927" t="s">
        <v>103</v>
      </c>
      <c r="I7927">
        <f t="shared" si="372"/>
        <v>0</v>
      </c>
      <c r="J7927">
        <f t="shared" si="373"/>
        <v>0</v>
      </c>
      <c r="L7927" t="str">
        <f t="shared" si="371"/>
        <v>3925NEWHAVEN</v>
      </c>
      <c r="M7927" t="s">
        <v>8828</v>
      </c>
    </row>
    <row r="7928" spans="1:14">
      <c r="A7928" t="s">
        <v>9068</v>
      </c>
      <c r="B7928" t="s">
        <v>2781</v>
      </c>
      <c r="C7928" t="s">
        <v>110</v>
      </c>
      <c r="D7928">
        <v>3</v>
      </c>
      <c r="E7928">
        <v>0</v>
      </c>
      <c r="F7928">
        <v>0</v>
      </c>
      <c r="H7928" t="s">
        <v>103</v>
      </c>
      <c r="I7928">
        <f t="shared" si="372"/>
        <v>0</v>
      </c>
      <c r="J7928">
        <f t="shared" si="373"/>
        <v>0</v>
      </c>
      <c r="L7928" t="str">
        <f t="shared" si="371"/>
        <v>3925SAN REMO</v>
      </c>
      <c r="M7928" t="s">
        <v>8828</v>
      </c>
    </row>
    <row r="7929" spans="1:14">
      <c r="A7929" t="s">
        <v>9072</v>
      </c>
      <c r="B7929" t="s">
        <v>9073</v>
      </c>
      <c r="C7929" t="s">
        <v>110</v>
      </c>
      <c r="D7929">
        <v>4</v>
      </c>
      <c r="E7929">
        <v>0</v>
      </c>
      <c r="F7929">
        <v>0</v>
      </c>
      <c r="H7929" t="s">
        <v>103</v>
      </c>
      <c r="I7929">
        <f t="shared" si="372"/>
        <v>0</v>
      </c>
      <c r="J7929">
        <f t="shared" si="373"/>
        <v>0</v>
      </c>
      <c r="L7929" t="str">
        <f t="shared" si="371"/>
        <v>3923RHYLL</v>
      </c>
      <c r="M7929" t="s">
        <v>8828</v>
      </c>
    </row>
    <row r="7930" spans="1:14">
      <c r="A7930" t="s">
        <v>9074</v>
      </c>
      <c r="B7930" t="s">
        <v>9075</v>
      </c>
      <c r="C7930" t="s">
        <v>110</v>
      </c>
      <c r="D7930">
        <v>2</v>
      </c>
      <c r="E7930">
        <v>0</v>
      </c>
      <c r="F7930">
        <v>1</v>
      </c>
      <c r="H7930" t="s">
        <v>103</v>
      </c>
      <c r="I7930">
        <f t="shared" si="372"/>
        <v>0</v>
      </c>
      <c r="J7930">
        <f t="shared" si="373"/>
        <v>0</v>
      </c>
      <c r="L7930" t="str">
        <f t="shared" si="371"/>
        <v>3922COWES</v>
      </c>
      <c r="M7930" t="s">
        <v>8828</v>
      </c>
    </row>
    <row r="7931" spans="1:14">
      <c r="A7931" t="s">
        <v>9074</v>
      </c>
      <c r="B7931" t="s">
        <v>9076</v>
      </c>
      <c r="C7931" t="s">
        <v>110</v>
      </c>
      <c r="D7931">
        <v>2</v>
      </c>
      <c r="E7931">
        <v>0</v>
      </c>
      <c r="F7931">
        <v>1</v>
      </c>
      <c r="H7931" t="s">
        <v>103</v>
      </c>
      <c r="I7931">
        <f t="shared" si="372"/>
        <v>0</v>
      </c>
      <c r="J7931">
        <f t="shared" si="373"/>
        <v>0</v>
      </c>
      <c r="L7931" t="str">
        <f t="shared" si="371"/>
        <v>3922SILVERLEAVES</v>
      </c>
      <c r="M7931" t="s">
        <v>8828</v>
      </c>
    </row>
    <row r="7932" spans="1:14">
      <c r="A7932" t="s">
        <v>9074</v>
      </c>
      <c r="B7932" t="s">
        <v>9077</v>
      </c>
      <c r="C7932" t="s">
        <v>110</v>
      </c>
      <c r="D7932">
        <v>2</v>
      </c>
      <c r="E7932">
        <v>0</v>
      </c>
      <c r="F7932">
        <v>1</v>
      </c>
      <c r="H7932" t="s">
        <v>103</v>
      </c>
      <c r="I7932">
        <f t="shared" si="372"/>
        <v>0</v>
      </c>
      <c r="J7932">
        <f t="shared" si="373"/>
        <v>0</v>
      </c>
      <c r="L7932" t="str">
        <f t="shared" si="371"/>
        <v>3922SMITHS BEACH</v>
      </c>
      <c r="M7932" t="s">
        <v>8828</v>
      </c>
    </row>
    <row r="7933" spans="1:14">
      <c r="A7933" t="s">
        <v>9074</v>
      </c>
      <c r="B7933" t="s">
        <v>9078</v>
      </c>
      <c r="C7933" t="s">
        <v>110</v>
      </c>
      <c r="D7933">
        <v>2</v>
      </c>
      <c r="E7933">
        <v>0</v>
      </c>
      <c r="F7933">
        <v>1</v>
      </c>
      <c r="H7933" t="s">
        <v>103</v>
      </c>
      <c r="I7933">
        <f t="shared" si="372"/>
        <v>0</v>
      </c>
      <c r="J7933">
        <f t="shared" si="373"/>
        <v>0</v>
      </c>
      <c r="L7933" t="str">
        <f t="shared" si="371"/>
        <v>3922SUMMERLANDS</v>
      </c>
      <c r="M7933" t="s">
        <v>8828</v>
      </c>
    </row>
    <row r="7934" spans="1:14">
      <c r="A7934" t="s">
        <v>9074</v>
      </c>
      <c r="B7934" t="s">
        <v>9079</v>
      </c>
      <c r="C7934" t="s">
        <v>110</v>
      </c>
      <c r="D7934">
        <v>2</v>
      </c>
      <c r="E7934">
        <v>0</v>
      </c>
      <c r="F7934">
        <v>1</v>
      </c>
      <c r="H7934" t="s">
        <v>103</v>
      </c>
      <c r="I7934">
        <f t="shared" si="372"/>
        <v>0</v>
      </c>
      <c r="J7934">
        <f t="shared" si="373"/>
        <v>0</v>
      </c>
      <c r="L7934" t="str">
        <f t="shared" si="371"/>
        <v>3922SUNDERLAND BAY</v>
      </c>
      <c r="M7934" t="s">
        <v>8828</v>
      </c>
    </row>
    <row r="7935" spans="1:14">
      <c r="A7935" t="s">
        <v>9074</v>
      </c>
      <c r="B7935" t="s">
        <v>9080</v>
      </c>
      <c r="C7935" t="s">
        <v>110</v>
      </c>
      <c r="D7935">
        <v>2</v>
      </c>
      <c r="E7935">
        <v>0</v>
      </c>
      <c r="F7935">
        <v>1</v>
      </c>
      <c r="H7935" t="s">
        <v>103</v>
      </c>
      <c r="I7935">
        <f t="shared" si="372"/>
        <v>0</v>
      </c>
      <c r="J7935">
        <f t="shared" si="373"/>
        <v>0</v>
      </c>
      <c r="L7935" t="str">
        <f t="shared" si="371"/>
        <v>3922SUNSET STRIP</v>
      </c>
      <c r="M7935" t="s">
        <v>8828</v>
      </c>
    </row>
    <row r="7936" spans="1:14">
      <c r="A7936" t="s">
        <v>9074</v>
      </c>
      <c r="B7936" t="s">
        <v>9081</v>
      </c>
      <c r="C7936" t="s">
        <v>110</v>
      </c>
      <c r="D7936">
        <v>2</v>
      </c>
      <c r="E7936">
        <v>0</v>
      </c>
      <c r="F7936">
        <v>1</v>
      </c>
      <c r="H7936" t="s">
        <v>103</v>
      </c>
      <c r="I7936">
        <f t="shared" si="372"/>
        <v>0</v>
      </c>
      <c r="J7936">
        <f t="shared" si="373"/>
        <v>0</v>
      </c>
      <c r="L7936" t="str">
        <f t="shared" si="371"/>
        <v>3922SURF BEACH</v>
      </c>
      <c r="M7936" t="s">
        <v>8828</v>
      </c>
    </row>
    <row r="7937" spans="1:14">
      <c r="A7937" t="s">
        <v>9074</v>
      </c>
      <c r="B7937" t="s">
        <v>6770</v>
      </c>
      <c r="C7937" t="s">
        <v>110</v>
      </c>
      <c r="D7937">
        <v>2</v>
      </c>
      <c r="E7937">
        <v>0</v>
      </c>
      <c r="F7937">
        <v>1</v>
      </c>
      <c r="H7937" t="s">
        <v>103</v>
      </c>
      <c r="I7937">
        <f t="shared" si="372"/>
        <v>0</v>
      </c>
      <c r="J7937">
        <f t="shared" si="373"/>
        <v>0</v>
      </c>
      <c r="L7937" t="str">
        <f t="shared" si="371"/>
        <v>3922VENTNOR</v>
      </c>
      <c r="M7937" t="s">
        <v>8828</v>
      </c>
    </row>
    <row r="7938" spans="1:14">
      <c r="A7938" t="s">
        <v>9074</v>
      </c>
      <c r="B7938" t="s">
        <v>9082</v>
      </c>
      <c r="C7938" t="s">
        <v>110</v>
      </c>
      <c r="D7938">
        <v>2</v>
      </c>
      <c r="E7938">
        <v>0</v>
      </c>
      <c r="F7938">
        <v>1</v>
      </c>
      <c r="H7938" t="s">
        <v>103</v>
      </c>
      <c r="I7938">
        <f t="shared" si="372"/>
        <v>0</v>
      </c>
      <c r="J7938">
        <f t="shared" si="373"/>
        <v>0</v>
      </c>
      <c r="L7938" t="str">
        <f t="shared" ref="L7938:L8001" si="374">CONCATENATE(A7938,B7938)</f>
        <v>3922WIMBLEDON HEIGHTS</v>
      </c>
      <c r="M7938" t="s">
        <v>8828</v>
      </c>
    </row>
    <row r="7939" spans="1:14">
      <c r="A7939" t="s">
        <v>9083</v>
      </c>
      <c r="B7939" t="s">
        <v>9084</v>
      </c>
      <c r="C7939" t="s">
        <v>110</v>
      </c>
      <c r="D7939">
        <v>5</v>
      </c>
      <c r="E7939">
        <v>0</v>
      </c>
      <c r="F7939">
        <v>0</v>
      </c>
      <c r="H7939" t="s">
        <v>103</v>
      </c>
      <c r="I7939">
        <f t="shared" si="372"/>
        <v>0</v>
      </c>
      <c r="J7939">
        <f t="shared" si="373"/>
        <v>0</v>
      </c>
      <c r="L7939" t="str">
        <f t="shared" si="374"/>
        <v>3921FRENCH ISLAND</v>
      </c>
      <c r="M7939" t="s">
        <v>8828</v>
      </c>
    </row>
    <row r="7940" spans="1:14">
      <c r="A7940" t="s">
        <v>9083</v>
      </c>
      <c r="B7940" t="s">
        <v>9085</v>
      </c>
      <c r="C7940" t="s">
        <v>110</v>
      </c>
      <c r="D7940">
        <v>4</v>
      </c>
      <c r="E7940">
        <v>0</v>
      </c>
      <c r="F7940">
        <v>0</v>
      </c>
      <c r="H7940" t="s">
        <v>103</v>
      </c>
      <c r="I7940">
        <f t="shared" si="372"/>
        <v>0</v>
      </c>
      <c r="J7940">
        <f t="shared" si="373"/>
        <v>0</v>
      </c>
      <c r="L7940" t="str">
        <f t="shared" si="374"/>
        <v>3921TANKERTON</v>
      </c>
      <c r="M7940" t="s">
        <v>8828</v>
      </c>
    </row>
    <row r="7941" spans="1:14">
      <c r="A7941" t="s">
        <v>9086</v>
      </c>
      <c r="B7941" t="s">
        <v>9087</v>
      </c>
      <c r="C7941" t="s">
        <v>110</v>
      </c>
      <c r="D7941">
        <v>4</v>
      </c>
      <c r="E7941">
        <v>0</v>
      </c>
      <c r="F7941">
        <v>0</v>
      </c>
      <c r="H7941" t="s">
        <v>116</v>
      </c>
      <c r="I7941">
        <f t="shared" si="372"/>
        <v>0</v>
      </c>
      <c r="J7941">
        <f t="shared" si="373"/>
        <v>0</v>
      </c>
      <c r="L7941" t="str">
        <f t="shared" si="374"/>
        <v>3920FLINDERS NAVAL DEPOT</v>
      </c>
      <c r="M7941" t="s">
        <v>9026</v>
      </c>
    </row>
    <row r="7942" spans="1:14">
      <c r="A7942" t="s">
        <v>9086</v>
      </c>
      <c r="B7942" t="s">
        <v>9088</v>
      </c>
      <c r="C7942" t="s">
        <v>110</v>
      </c>
      <c r="D7942">
        <v>5</v>
      </c>
      <c r="E7942">
        <v>0</v>
      </c>
      <c r="F7942">
        <v>0</v>
      </c>
      <c r="H7942" t="s">
        <v>116</v>
      </c>
      <c r="I7942">
        <f t="shared" si="372"/>
        <v>0</v>
      </c>
      <c r="J7942">
        <f t="shared" si="373"/>
        <v>0</v>
      </c>
      <c r="L7942" t="str">
        <f t="shared" si="374"/>
        <v>3920HMAS CERBERUS</v>
      </c>
      <c r="M7942" t="s">
        <v>9026</v>
      </c>
    </row>
    <row r="7943" spans="1:14">
      <c r="A7943" t="s">
        <v>9089</v>
      </c>
      <c r="B7943" t="s">
        <v>9090</v>
      </c>
      <c r="C7943" t="s">
        <v>110</v>
      </c>
      <c r="D7943">
        <v>2</v>
      </c>
      <c r="E7943">
        <v>0</v>
      </c>
      <c r="F7943">
        <v>1</v>
      </c>
      <c r="H7943" t="s">
        <v>116</v>
      </c>
      <c r="I7943">
        <f t="shared" si="372"/>
        <v>0</v>
      </c>
      <c r="J7943">
        <f t="shared" si="373"/>
        <v>0</v>
      </c>
      <c r="L7943" t="str">
        <f t="shared" si="374"/>
        <v>3919CRIB POINT</v>
      </c>
      <c r="M7943" t="s">
        <v>9026</v>
      </c>
      <c r="N7943" t="s">
        <v>732</v>
      </c>
    </row>
    <row r="7944" spans="1:14">
      <c r="A7944" t="s">
        <v>9091</v>
      </c>
      <c r="B7944" t="s">
        <v>9092</v>
      </c>
      <c r="C7944" t="s">
        <v>110</v>
      </c>
      <c r="D7944">
        <v>2</v>
      </c>
      <c r="E7944">
        <v>0</v>
      </c>
      <c r="F7944">
        <v>1</v>
      </c>
      <c r="H7944" t="s">
        <v>116</v>
      </c>
      <c r="I7944">
        <f t="shared" si="372"/>
        <v>0</v>
      </c>
      <c r="J7944">
        <f t="shared" si="373"/>
        <v>0</v>
      </c>
      <c r="L7944" t="str">
        <f t="shared" si="374"/>
        <v>3918BITTERN</v>
      </c>
      <c r="M7944" t="s">
        <v>9026</v>
      </c>
      <c r="N7944" t="s">
        <v>732</v>
      </c>
    </row>
    <row r="7945" spans="1:14">
      <c r="A7945" t="s">
        <v>9093</v>
      </c>
      <c r="B7945" t="s">
        <v>9094</v>
      </c>
      <c r="C7945" t="s">
        <v>110</v>
      </c>
      <c r="D7945">
        <v>3</v>
      </c>
      <c r="E7945">
        <v>0</v>
      </c>
      <c r="F7945">
        <v>0</v>
      </c>
      <c r="H7945" t="s">
        <v>116</v>
      </c>
      <c r="I7945">
        <f t="shared" ref="I7945:I8008" si="375">IF(ISERROR(VLOOKUP(A7945,SelPostCode,1,FALSE)),0,1)</f>
        <v>0</v>
      </c>
      <c r="J7945">
        <f t="shared" ref="J7945:J8008" si="376">IF(I7945=0,0,IF(ISERROR(VLOOKUP(B7945,SelSuburb,1,FALSE)),0,1))</f>
        <v>0</v>
      </c>
      <c r="L7945" t="str">
        <f t="shared" si="374"/>
        <v>3916MERRICKS</v>
      </c>
      <c r="M7945" t="s">
        <v>9026</v>
      </c>
    </row>
    <row r="7946" spans="1:14">
      <c r="A7946" t="s">
        <v>9093</v>
      </c>
      <c r="B7946" t="s">
        <v>9095</v>
      </c>
      <c r="C7946" t="s">
        <v>110</v>
      </c>
      <c r="D7946">
        <v>3</v>
      </c>
      <c r="E7946">
        <v>0</v>
      </c>
      <c r="F7946">
        <v>0</v>
      </c>
      <c r="H7946" t="s">
        <v>116</v>
      </c>
      <c r="I7946">
        <f t="shared" si="375"/>
        <v>0</v>
      </c>
      <c r="J7946">
        <f t="shared" si="376"/>
        <v>0</v>
      </c>
      <c r="L7946" t="str">
        <f t="shared" si="374"/>
        <v>3916POINT LEO</v>
      </c>
      <c r="M7946" t="s">
        <v>9026</v>
      </c>
    </row>
    <row r="7947" spans="1:14">
      <c r="A7947" t="s">
        <v>9093</v>
      </c>
      <c r="B7947" t="s">
        <v>9096</v>
      </c>
      <c r="C7947" t="s">
        <v>110</v>
      </c>
      <c r="D7947">
        <v>3</v>
      </c>
      <c r="E7947">
        <v>0</v>
      </c>
      <c r="F7947">
        <v>0</v>
      </c>
      <c r="H7947" t="s">
        <v>116</v>
      </c>
      <c r="I7947">
        <f t="shared" si="375"/>
        <v>0</v>
      </c>
      <c r="J7947">
        <f t="shared" si="376"/>
        <v>0</v>
      </c>
      <c r="L7947" t="str">
        <f t="shared" si="374"/>
        <v>3916SHOREHAM</v>
      </c>
      <c r="M7947" t="s">
        <v>9026</v>
      </c>
    </row>
    <row r="7948" spans="1:14">
      <c r="A7948" t="s">
        <v>9097</v>
      </c>
      <c r="B7948" t="s">
        <v>887</v>
      </c>
      <c r="C7948" t="s">
        <v>110</v>
      </c>
      <c r="D7948">
        <v>2</v>
      </c>
      <c r="E7948">
        <v>0</v>
      </c>
      <c r="F7948">
        <v>1</v>
      </c>
      <c r="H7948" t="s">
        <v>116</v>
      </c>
      <c r="I7948">
        <f t="shared" si="375"/>
        <v>0</v>
      </c>
      <c r="J7948">
        <f t="shared" si="376"/>
        <v>0</v>
      </c>
      <c r="L7948" t="str">
        <f t="shared" si="374"/>
        <v>3915HASTINGS</v>
      </c>
      <c r="M7948" t="s">
        <v>9026</v>
      </c>
      <c r="N7948" t="s">
        <v>732</v>
      </c>
    </row>
    <row r="7949" spans="1:14">
      <c r="A7949" t="s">
        <v>9097</v>
      </c>
      <c r="B7949" t="s">
        <v>9098</v>
      </c>
      <c r="C7949" t="s">
        <v>110</v>
      </c>
      <c r="D7949">
        <v>2</v>
      </c>
      <c r="E7949">
        <v>0</v>
      </c>
      <c r="F7949">
        <v>1</v>
      </c>
      <c r="H7949" t="s">
        <v>116</v>
      </c>
      <c r="I7949">
        <f t="shared" si="375"/>
        <v>0</v>
      </c>
      <c r="J7949">
        <f t="shared" si="376"/>
        <v>0</v>
      </c>
      <c r="L7949" t="str">
        <f t="shared" si="374"/>
        <v>3915TUERONG</v>
      </c>
      <c r="M7949" t="s">
        <v>9026</v>
      </c>
      <c r="N7949" t="s">
        <v>732</v>
      </c>
    </row>
    <row r="7950" spans="1:14">
      <c r="A7950" t="s">
        <v>9099</v>
      </c>
      <c r="B7950" t="s">
        <v>9100</v>
      </c>
      <c r="C7950" t="s">
        <v>110</v>
      </c>
      <c r="D7950">
        <v>2</v>
      </c>
      <c r="E7950">
        <v>0</v>
      </c>
      <c r="F7950">
        <v>1</v>
      </c>
      <c r="H7950" t="s">
        <v>116</v>
      </c>
      <c r="I7950">
        <f t="shared" si="375"/>
        <v>0</v>
      </c>
      <c r="J7950">
        <f t="shared" si="376"/>
        <v>0</v>
      </c>
      <c r="L7950" t="str">
        <f t="shared" si="374"/>
        <v>3913TYABB</v>
      </c>
      <c r="M7950" t="s">
        <v>9026</v>
      </c>
      <c r="N7950" t="s">
        <v>732</v>
      </c>
    </row>
    <row r="7951" spans="1:14">
      <c r="A7951" t="s">
        <v>9101</v>
      </c>
      <c r="B7951" t="s">
        <v>9102</v>
      </c>
      <c r="C7951" t="s">
        <v>110</v>
      </c>
      <c r="D7951">
        <v>2</v>
      </c>
      <c r="E7951">
        <v>0</v>
      </c>
      <c r="F7951">
        <v>1</v>
      </c>
      <c r="H7951" t="s">
        <v>116</v>
      </c>
      <c r="I7951">
        <f t="shared" si="375"/>
        <v>0</v>
      </c>
      <c r="J7951">
        <f t="shared" si="376"/>
        <v>0</v>
      </c>
      <c r="L7951" t="str">
        <f t="shared" si="374"/>
        <v>3912PEARCEDALE</v>
      </c>
      <c r="M7951" t="s">
        <v>8885</v>
      </c>
      <c r="N7951" t="s">
        <v>732</v>
      </c>
    </row>
    <row r="7952" spans="1:14">
      <c r="A7952" t="s">
        <v>9101</v>
      </c>
      <c r="B7952" t="s">
        <v>1932</v>
      </c>
      <c r="C7952" t="s">
        <v>110</v>
      </c>
      <c r="D7952">
        <v>1</v>
      </c>
      <c r="E7952">
        <v>0</v>
      </c>
      <c r="F7952">
        <v>1</v>
      </c>
      <c r="H7952" t="s">
        <v>116</v>
      </c>
      <c r="I7952">
        <f t="shared" si="375"/>
        <v>0</v>
      </c>
      <c r="J7952">
        <f t="shared" si="376"/>
        <v>0</v>
      </c>
      <c r="L7952" t="str">
        <f t="shared" si="374"/>
        <v>3912SOMERVILLE</v>
      </c>
      <c r="M7952" t="s">
        <v>8885</v>
      </c>
      <c r="N7952" t="s">
        <v>732</v>
      </c>
    </row>
    <row r="7953" spans="1:14">
      <c r="A7953" t="s">
        <v>9103</v>
      </c>
      <c r="B7953" t="s">
        <v>9104</v>
      </c>
      <c r="C7953" t="s">
        <v>110</v>
      </c>
      <c r="D7953">
        <v>1</v>
      </c>
      <c r="E7953">
        <v>0</v>
      </c>
      <c r="F7953">
        <v>1</v>
      </c>
      <c r="H7953" t="s">
        <v>116</v>
      </c>
      <c r="I7953">
        <f t="shared" si="375"/>
        <v>0</v>
      </c>
      <c r="J7953">
        <f t="shared" si="376"/>
        <v>0</v>
      </c>
      <c r="L7953" t="str">
        <f t="shared" si="374"/>
        <v>3911BAXTER</v>
      </c>
      <c r="M7953" t="s">
        <v>9026</v>
      </c>
      <c r="N7953" t="s">
        <v>732</v>
      </c>
    </row>
    <row r="7954" spans="1:14">
      <c r="A7954" t="s">
        <v>9103</v>
      </c>
      <c r="B7954" t="s">
        <v>9105</v>
      </c>
      <c r="C7954" t="s">
        <v>110</v>
      </c>
      <c r="D7954">
        <v>1</v>
      </c>
      <c r="E7954">
        <v>0</v>
      </c>
      <c r="F7954">
        <v>1</v>
      </c>
      <c r="H7954" t="s">
        <v>116</v>
      </c>
      <c r="I7954">
        <f t="shared" si="375"/>
        <v>0</v>
      </c>
      <c r="J7954">
        <f t="shared" si="376"/>
        <v>0</v>
      </c>
      <c r="L7954" t="str">
        <f t="shared" si="374"/>
        <v>3911LANGWARRIN SOUTH</v>
      </c>
      <c r="M7954" t="s">
        <v>9026</v>
      </c>
      <c r="N7954" t="s">
        <v>732</v>
      </c>
    </row>
    <row r="7955" spans="1:14">
      <c r="A7955" t="s">
        <v>9106</v>
      </c>
      <c r="B7955" t="s">
        <v>9107</v>
      </c>
      <c r="C7955" t="s">
        <v>110</v>
      </c>
      <c r="D7955">
        <v>1</v>
      </c>
      <c r="E7955">
        <v>0</v>
      </c>
      <c r="F7955">
        <v>1</v>
      </c>
      <c r="H7955" t="s">
        <v>116</v>
      </c>
      <c r="I7955">
        <f t="shared" si="375"/>
        <v>0</v>
      </c>
      <c r="J7955">
        <f t="shared" si="376"/>
        <v>0</v>
      </c>
      <c r="L7955" t="str">
        <f t="shared" si="374"/>
        <v>3910LANGWARRIN</v>
      </c>
      <c r="M7955" t="s">
        <v>9026</v>
      </c>
      <c r="N7955" t="s">
        <v>732</v>
      </c>
    </row>
    <row r="7956" spans="1:14">
      <c r="A7956" t="s">
        <v>9108</v>
      </c>
      <c r="B7956" t="s">
        <v>9109</v>
      </c>
      <c r="C7956" t="s">
        <v>110</v>
      </c>
      <c r="D7956">
        <v>4</v>
      </c>
      <c r="E7956">
        <v>0</v>
      </c>
      <c r="F7956">
        <v>0</v>
      </c>
      <c r="H7956" t="s">
        <v>103</v>
      </c>
      <c r="I7956">
        <f t="shared" si="375"/>
        <v>0</v>
      </c>
      <c r="J7956">
        <f t="shared" si="376"/>
        <v>0</v>
      </c>
      <c r="L7956" t="str">
        <f t="shared" si="374"/>
        <v>3909KALIMNA</v>
      </c>
      <c r="M7956" t="s">
        <v>8828</v>
      </c>
    </row>
    <row r="7957" spans="1:14">
      <c r="A7957" t="s">
        <v>9108</v>
      </c>
      <c r="B7957" t="s">
        <v>9110</v>
      </c>
      <c r="C7957" t="s">
        <v>110</v>
      </c>
      <c r="D7957">
        <v>4</v>
      </c>
      <c r="E7957">
        <v>0</v>
      </c>
      <c r="F7957">
        <v>0</v>
      </c>
      <c r="H7957" t="s">
        <v>103</v>
      </c>
      <c r="I7957">
        <f t="shared" si="375"/>
        <v>0</v>
      </c>
      <c r="J7957">
        <f t="shared" si="376"/>
        <v>0</v>
      </c>
      <c r="L7957" t="str">
        <f t="shared" si="374"/>
        <v>3909KALIMNA WEST</v>
      </c>
      <c r="M7957" t="s">
        <v>8828</v>
      </c>
    </row>
    <row r="7958" spans="1:14">
      <c r="A7958" t="s">
        <v>9108</v>
      </c>
      <c r="B7958" t="s">
        <v>9111</v>
      </c>
      <c r="C7958" t="s">
        <v>110</v>
      </c>
      <c r="D7958">
        <v>4</v>
      </c>
      <c r="E7958">
        <v>0</v>
      </c>
      <c r="F7958">
        <v>0</v>
      </c>
      <c r="H7958" t="s">
        <v>103</v>
      </c>
      <c r="I7958">
        <f t="shared" si="375"/>
        <v>0</v>
      </c>
      <c r="J7958">
        <f t="shared" si="376"/>
        <v>0</v>
      </c>
      <c r="L7958" t="str">
        <f t="shared" si="374"/>
        <v>3909LAKE BUNGA</v>
      </c>
      <c r="M7958" t="s">
        <v>8828</v>
      </c>
    </row>
    <row r="7959" spans="1:14">
      <c r="A7959" t="s">
        <v>9108</v>
      </c>
      <c r="B7959" t="s">
        <v>9112</v>
      </c>
      <c r="C7959" t="s">
        <v>110</v>
      </c>
      <c r="D7959">
        <v>4</v>
      </c>
      <c r="E7959">
        <v>0</v>
      </c>
      <c r="F7959">
        <v>0</v>
      </c>
      <c r="H7959" t="s">
        <v>103</v>
      </c>
      <c r="I7959">
        <f t="shared" si="375"/>
        <v>0</v>
      </c>
      <c r="J7959">
        <f t="shared" si="376"/>
        <v>0</v>
      </c>
      <c r="L7959" t="str">
        <f t="shared" si="374"/>
        <v>3909LAKE TYERS BEACH</v>
      </c>
      <c r="M7959" t="s">
        <v>8828</v>
      </c>
    </row>
    <row r="7960" spans="1:14">
      <c r="A7960" t="s">
        <v>9108</v>
      </c>
      <c r="B7960" t="s">
        <v>9113</v>
      </c>
      <c r="C7960" t="s">
        <v>110</v>
      </c>
      <c r="D7960">
        <v>3</v>
      </c>
      <c r="E7960">
        <v>0</v>
      </c>
      <c r="F7960">
        <v>0</v>
      </c>
      <c r="H7960" t="s">
        <v>103</v>
      </c>
      <c r="I7960">
        <f t="shared" si="375"/>
        <v>0</v>
      </c>
      <c r="J7960">
        <f t="shared" si="376"/>
        <v>0</v>
      </c>
      <c r="L7960" t="str">
        <f t="shared" si="374"/>
        <v>3909LAKES ENTRANCE</v>
      </c>
      <c r="M7960" t="s">
        <v>8828</v>
      </c>
    </row>
    <row r="7961" spans="1:14">
      <c r="A7961" t="s">
        <v>9108</v>
      </c>
      <c r="B7961" t="s">
        <v>9114</v>
      </c>
      <c r="C7961" t="s">
        <v>110</v>
      </c>
      <c r="D7961">
        <v>4</v>
      </c>
      <c r="E7961">
        <v>0</v>
      </c>
      <c r="F7961">
        <v>0</v>
      </c>
      <c r="H7961" t="s">
        <v>103</v>
      </c>
      <c r="I7961">
        <f t="shared" si="375"/>
        <v>0</v>
      </c>
      <c r="J7961">
        <f t="shared" si="376"/>
        <v>0</v>
      </c>
      <c r="L7961" t="str">
        <f t="shared" si="374"/>
        <v>3909NUNGURNER</v>
      </c>
      <c r="M7961" t="s">
        <v>8828</v>
      </c>
    </row>
    <row r="7962" spans="1:14">
      <c r="A7962" t="s">
        <v>9108</v>
      </c>
      <c r="B7962" t="s">
        <v>9115</v>
      </c>
      <c r="C7962" t="s">
        <v>110</v>
      </c>
      <c r="D7962">
        <v>4</v>
      </c>
      <c r="E7962">
        <v>0</v>
      </c>
      <c r="F7962">
        <v>0</v>
      </c>
      <c r="H7962" t="s">
        <v>103</v>
      </c>
      <c r="I7962">
        <f t="shared" si="375"/>
        <v>0</v>
      </c>
      <c r="J7962">
        <f t="shared" si="376"/>
        <v>0</v>
      </c>
      <c r="L7962" t="str">
        <f t="shared" si="374"/>
        <v>3909NYERIMILANG</v>
      </c>
      <c r="M7962" t="s">
        <v>8828</v>
      </c>
    </row>
    <row r="7963" spans="1:14">
      <c r="A7963" t="s">
        <v>9108</v>
      </c>
      <c r="B7963" t="s">
        <v>9116</v>
      </c>
      <c r="C7963" t="s">
        <v>110</v>
      </c>
      <c r="D7963">
        <v>4</v>
      </c>
      <c r="E7963">
        <v>0</v>
      </c>
      <c r="F7963">
        <v>0</v>
      </c>
      <c r="H7963" t="s">
        <v>103</v>
      </c>
      <c r="I7963">
        <f t="shared" si="375"/>
        <v>0</v>
      </c>
      <c r="J7963">
        <f t="shared" si="376"/>
        <v>0</v>
      </c>
      <c r="L7963" t="str">
        <f t="shared" si="374"/>
        <v>3909TOORLOO ARM</v>
      </c>
      <c r="M7963" t="s">
        <v>8828</v>
      </c>
    </row>
    <row r="7964" spans="1:14">
      <c r="A7964" t="s">
        <v>9117</v>
      </c>
      <c r="B7964" t="s">
        <v>9118</v>
      </c>
      <c r="C7964" t="s">
        <v>110</v>
      </c>
      <c r="D7964">
        <v>4</v>
      </c>
      <c r="E7964">
        <v>0</v>
      </c>
      <c r="F7964">
        <v>0</v>
      </c>
      <c r="H7964" t="s">
        <v>103</v>
      </c>
      <c r="I7964">
        <f t="shared" si="375"/>
        <v>0</v>
      </c>
      <c r="J7964">
        <f t="shared" si="376"/>
        <v>0</v>
      </c>
      <c r="L7964" t="str">
        <f t="shared" si="374"/>
        <v>3904METUNG</v>
      </c>
      <c r="M7964" t="s">
        <v>8828</v>
      </c>
    </row>
    <row r="7965" spans="1:14">
      <c r="A7965" t="s">
        <v>9119</v>
      </c>
      <c r="B7965" t="s">
        <v>4025</v>
      </c>
      <c r="C7965" t="s">
        <v>110</v>
      </c>
      <c r="D7965">
        <v>4</v>
      </c>
      <c r="E7965">
        <v>0</v>
      </c>
      <c r="F7965">
        <v>0</v>
      </c>
      <c r="H7965" t="s">
        <v>103</v>
      </c>
      <c r="I7965">
        <f t="shared" si="375"/>
        <v>0</v>
      </c>
      <c r="J7965">
        <f t="shared" si="376"/>
        <v>0</v>
      </c>
      <c r="L7965" t="str">
        <f t="shared" si="374"/>
        <v>3903SWAN REACH</v>
      </c>
      <c r="M7965" t="s">
        <v>8828</v>
      </c>
    </row>
    <row r="7966" spans="1:14">
      <c r="A7966" t="s">
        <v>9120</v>
      </c>
      <c r="B7966" t="s">
        <v>9121</v>
      </c>
      <c r="C7966" t="s">
        <v>110</v>
      </c>
      <c r="D7966">
        <v>4</v>
      </c>
      <c r="E7966">
        <v>0</v>
      </c>
      <c r="F7966">
        <v>0</v>
      </c>
      <c r="H7966" t="s">
        <v>103</v>
      </c>
      <c r="I7966">
        <f t="shared" si="375"/>
        <v>0</v>
      </c>
      <c r="J7966">
        <f t="shared" si="376"/>
        <v>0</v>
      </c>
      <c r="L7966" t="str">
        <f t="shared" si="374"/>
        <v>3902BUMBERRAH</v>
      </c>
      <c r="M7966" t="s">
        <v>8828</v>
      </c>
    </row>
    <row r="7967" spans="1:14">
      <c r="A7967" t="s">
        <v>9120</v>
      </c>
      <c r="B7967" t="s">
        <v>9122</v>
      </c>
      <c r="C7967" t="s">
        <v>110</v>
      </c>
      <c r="D7967">
        <v>4</v>
      </c>
      <c r="E7967">
        <v>0</v>
      </c>
      <c r="F7967">
        <v>0</v>
      </c>
      <c r="H7967" t="s">
        <v>103</v>
      </c>
      <c r="I7967">
        <f t="shared" si="375"/>
        <v>0</v>
      </c>
      <c r="J7967">
        <f t="shared" si="376"/>
        <v>0</v>
      </c>
      <c r="L7967" t="str">
        <f t="shared" si="374"/>
        <v>3902JOHNSONVILLE</v>
      </c>
      <c r="M7967" t="s">
        <v>8828</v>
      </c>
    </row>
    <row r="7968" spans="1:14">
      <c r="A7968" t="s">
        <v>9123</v>
      </c>
      <c r="B7968" t="s">
        <v>9124</v>
      </c>
      <c r="C7968" t="s">
        <v>110</v>
      </c>
      <c r="D7968">
        <v>4</v>
      </c>
      <c r="E7968">
        <v>0</v>
      </c>
      <c r="F7968">
        <v>0</v>
      </c>
      <c r="H7968" t="s">
        <v>103</v>
      </c>
      <c r="I7968">
        <f t="shared" si="375"/>
        <v>0</v>
      </c>
      <c r="J7968">
        <f t="shared" si="376"/>
        <v>0</v>
      </c>
      <c r="L7968" t="str">
        <f t="shared" si="374"/>
        <v>3900BENAMBRA</v>
      </c>
      <c r="M7968" t="s">
        <v>8828</v>
      </c>
    </row>
    <row r="7969" spans="1:13">
      <c r="A7969" t="s">
        <v>9123</v>
      </c>
      <c r="B7969" t="s">
        <v>9125</v>
      </c>
      <c r="C7969" t="s">
        <v>110</v>
      </c>
      <c r="D7969">
        <v>4</v>
      </c>
      <c r="E7969">
        <v>0</v>
      </c>
      <c r="F7969">
        <v>0</v>
      </c>
      <c r="H7969" t="s">
        <v>103</v>
      </c>
      <c r="I7969">
        <f t="shared" si="375"/>
        <v>0</v>
      </c>
      <c r="J7969">
        <f t="shared" si="376"/>
        <v>0</v>
      </c>
      <c r="L7969" t="str">
        <f t="shared" si="374"/>
        <v>3900COBBERAS</v>
      </c>
      <c r="M7969" t="s">
        <v>8828</v>
      </c>
    </row>
    <row r="7970" spans="1:13">
      <c r="A7970" t="s">
        <v>9123</v>
      </c>
      <c r="B7970" t="s">
        <v>9126</v>
      </c>
      <c r="C7970" t="s">
        <v>110</v>
      </c>
      <c r="D7970">
        <v>4</v>
      </c>
      <c r="E7970">
        <v>0</v>
      </c>
      <c r="F7970">
        <v>0</v>
      </c>
      <c r="H7970" t="s">
        <v>103</v>
      </c>
      <c r="I7970">
        <f t="shared" si="375"/>
        <v>0</v>
      </c>
      <c r="J7970">
        <f t="shared" si="376"/>
        <v>0</v>
      </c>
      <c r="L7970" t="str">
        <f t="shared" si="374"/>
        <v>3900UPLANDS</v>
      </c>
      <c r="M7970" t="s">
        <v>8828</v>
      </c>
    </row>
    <row r="7971" spans="1:13">
      <c r="A7971" t="s">
        <v>9127</v>
      </c>
      <c r="B7971" t="s">
        <v>9128</v>
      </c>
      <c r="C7971" t="s">
        <v>110</v>
      </c>
      <c r="D7971">
        <v>4</v>
      </c>
      <c r="E7971">
        <v>0</v>
      </c>
      <c r="F7971">
        <v>0</v>
      </c>
      <c r="H7971" t="s">
        <v>103</v>
      </c>
      <c r="I7971">
        <f t="shared" si="375"/>
        <v>0</v>
      </c>
      <c r="J7971">
        <f t="shared" si="376"/>
        <v>0</v>
      </c>
      <c r="L7971" t="str">
        <f t="shared" si="374"/>
        <v>3898ANGLERS REST</v>
      </c>
      <c r="M7971" t="s">
        <v>9129</v>
      </c>
    </row>
    <row r="7972" spans="1:13">
      <c r="A7972" t="s">
        <v>9127</v>
      </c>
      <c r="B7972" t="s">
        <v>9130</v>
      </c>
      <c r="C7972" t="s">
        <v>110</v>
      </c>
      <c r="D7972">
        <v>4</v>
      </c>
      <c r="E7972">
        <v>0</v>
      </c>
      <c r="F7972">
        <v>0</v>
      </c>
      <c r="H7972" t="s">
        <v>103</v>
      </c>
      <c r="I7972">
        <f t="shared" si="375"/>
        <v>0</v>
      </c>
      <c r="J7972">
        <f t="shared" si="376"/>
        <v>0</v>
      </c>
      <c r="L7972" t="str">
        <f t="shared" si="374"/>
        <v>3898BINGO</v>
      </c>
      <c r="M7972" t="s">
        <v>9129</v>
      </c>
    </row>
    <row r="7973" spans="1:13">
      <c r="A7973" t="s">
        <v>9127</v>
      </c>
      <c r="B7973" t="s">
        <v>9131</v>
      </c>
      <c r="C7973" t="s">
        <v>110</v>
      </c>
      <c r="D7973">
        <v>4</v>
      </c>
      <c r="E7973">
        <v>0</v>
      </c>
      <c r="F7973">
        <v>0</v>
      </c>
      <c r="H7973" t="s">
        <v>103</v>
      </c>
      <c r="I7973">
        <f t="shared" si="375"/>
        <v>0</v>
      </c>
      <c r="J7973">
        <f t="shared" si="376"/>
        <v>0</v>
      </c>
      <c r="L7973" t="str">
        <f t="shared" si="374"/>
        <v>3898BINGO MUNJIE</v>
      </c>
      <c r="M7973" t="s">
        <v>9129</v>
      </c>
    </row>
    <row r="7974" spans="1:13">
      <c r="A7974" t="s">
        <v>9127</v>
      </c>
      <c r="B7974" t="s">
        <v>9132</v>
      </c>
      <c r="C7974" t="s">
        <v>110</v>
      </c>
      <c r="D7974">
        <v>4</v>
      </c>
      <c r="E7974">
        <v>0</v>
      </c>
      <c r="F7974">
        <v>0</v>
      </c>
      <c r="H7974" t="s">
        <v>103</v>
      </c>
      <c r="I7974">
        <f t="shared" si="375"/>
        <v>0</v>
      </c>
      <c r="J7974">
        <f t="shared" si="376"/>
        <v>0</v>
      </c>
      <c r="L7974" t="str">
        <f t="shared" si="374"/>
        <v>3898BUNDARA</v>
      </c>
      <c r="M7974" t="s">
        <v>9129</v>
      </c>
    </row>
    <row r="7975" spans="1:13">
      <c r="A7975" t="s">
        <v>9127</v>
      </c>
      <c r="B7975" t="s">
        <v>9133</v>
      </c>
      <c r="C7975" t="s">
        <v>110</v>
      </c>
      <c r="D7975">
        <v>4</v>
      </c>
      <c r="E7975">
        <v>0</v>
      </c>
      <c r="F7975">
        <v>0</v>
      </c>
      <c r="H7975" t="s">
        <v>103</v>
      </c>
      <c r="I7975">
        <f t="shared" si="375"/>
        <v>0</v>
      </c>
      <c r="J7975">
        <f t="shared" si="376"/>
        <v>0</v>
      </c>
      <c r="L7975" t="str">
        <f t="shared" si="374"/>
        <v>3898CASSILIS</v>
      </c>
      <c r="M7975" t="s">
        <v>9129</v>
      </c>
    </row>
    <row r="7976" spans="1:13">
      <c r="A7976" t="s">
        <v>9127</v>
      </c>
      <c r="B7976" t="s">
        <v>9134</v>
      </c>
      <c r="C7976" t="s">
        <v>110</v>
      </c>
      <c r="D7976">
        <v>4</v>
      </c>
      <c r="E7976">
        <v>0</v>
      </c>
      <c r="F7976">
        <v>0</v>
      </c>
      <c r="H7976" t="s">
        <v>103</v>
      </c>
      <c r="I7976">
        <f t="shared" si="375"/>
        <v>0</v>
      </c>
      <c r="J7976">
        <f t="shared" si="376"/>
        <v>0</v>
      </c>
      <c r="L7976" t="str">
        <f t="shared" si="374"/>
        <v>3898COBUNGRA</v>
      </c>
      <c r="M7976" t="s">
        <v>9129</v>
      </c>
    </row>
    <row r="7977" spans="1:13">
      <c r="A7977" t="s">
        <v>9127</v>
      </c>
      <c r="B7977" t="s">
        <v>9135</v>
      </c>
      <c r="C7977" t="s">
        <v>110</v>
      </c>
      <c r="D7977">
        <v>4</v>
      </c>
      <c r="E7977">
        <v>0</v>
      </c>
      <c r="F7977">
        <v>0</v>
      </c>
      <c r="H7977" t="s">
        <v>103</v>
      </c>
      <c r="I7977">
        <f t="shared" si="375"/>
        <v>0</v>
      </c>
      <c r="J7977">
        <f t="shared" si="376"/>
        <v>0</v>
      </c>
      <c r="L7977" t="str">
        <f t="shared" si="374"/>
        <v>3898DINNER PLAIN</v>
      </c>
      <c r="M7977" t="s">
        <v>9129</v>
      </c>
    </row>
    <row r="7978" spans="1:13">
      <c r="A7978" t="s">
        <v>9127</v>
      </c>
      <c r="B7978" t="s">
        <v>9136</v>
      </c>
      <c r="C7978" t="s">
        <v>110</v>
      </c>
      <c r="D7978">
        <v>4</v>
      </c>
      <c r="E7978">
        <v>0</v>
      </c>
      <c r="F7978">
        <v>0</v>
      </c>
      <c r="H7978" t="s">
        <v>103</v>
      </c>
      <c r="I7978">
        <f t="shared" si="375"/>
        <v>0</v>
      </c>
      <c r="J7978">
        <f t="shared" si="376"/>
        <v>0</v>
      </c>
      <c r="L7978" t="str">
        <f t="shared" si="374"/>
        <v>3898GLEN VALLEY</v>
      </c>
      <c r="M7978" t="s">
        <v>9129</v>
      </c>
    </row>
    <row r="7979" spans="1:13">
      <c r="A7979" t="s">
        <v>9127</v>
      </c>
      <c r="B7979" t="s">
        <v>9137</v>
      </c>
      <c r="C7979" t="s">
        <v>110</v>
      </c>
      <c r="D7979">
        <v>4</v>
      </c>
      <c r="E7979">
        <v>0</v>
      </c>
      <c r="F7979">
        <v>0</v>
      </c>
      <c r="H7979" t="s">
        <v>103</v>
      </c>
      <c r="I7979">
        <f t="shared" si="375"/>
        <v>0</v>
      </c>
      <c r="J7979">
        <f t="shared" si="376"/>
        <v>0</v>
      </c>
      <c r="L7979" t="str">
        <f t="shared" si="374"/>
        <v>3898GLEN WILLS</v>
      </c>
      <c r="M7979" t="s">
        <v>9129</v>
      </c>
    </row>
    <row r="7980" spans="1:13">
      <c r="A7980" t="s">
        <v>9127</v>
      </c>
      <c r="B7980" t="s">
        <v>9138</v>
      </c>
      <c r="C7980" t="s">
        <v>110</v>
      </c>
      <c r="D7980">
        <v>4</v>
      </c>
      <c r="E7980">
        <v>0</v>
      </c>
      <c r="F7980">
        <v>0</v>
      </c>
      <c r="H7980" t="s">
        <v>103</v>
      </c>
      <c r="I7980">
        <f t="shared" si="375"/>
        <v>0</v>
      </c>
      <c r="J7980">
        <f t="shared" si="376"/>
        <v>0</v>
      </c>
      <c r="L7980" t="str">
        <f t="shared" si="374"/>
        <v>3898HINNOMUNJIE</v>
      </c>
      <c r="M7980" t="s">
        <v>9129</v>
      </c>
    </row>
    <row r="7981" spans="1:13">
      <c r="A7981" t="s">
        <v>9127</v>
      </c>
      <c r="B7981" t="s">
        <v>9139</v>
      </c>
      <c r="C7981" t="s">
        <v>110</v>
      </c>
      <c r="D7981">
        <v>4</v>
      </c>
      <c r="E7981">
        <v>0</v>
      </c>
      <c r="F7981">
        <v>0</v>
      </c>
      <c r="H7981" t="s">
        <v>103</v>
      </c>
      <c r="I7981">
        <f t="shared" si="375"/>
        <v>0</v>
      </c>
      <c r="J7981">
        <f t="shared" si="376"/>
        <v>0</v>
      </c>
      <c r="L7981" t="str">
        <f t="shared" si="374"/>
        <v>3898OMEO</v>
      </c>
      <c r="M7981" t="s">
        <v>9129</v>
      </c>
    </row>
    <row r="7982" spans="1:13">
      <c r="A7982" t="s">
        <v>9127</v>
      </c>
      <c r="B7982" t="s">
        <v>5413</v>
      </c>
      <c r="C7982" t="s">
        <v>110</v>
      </c>
      <c r="D7982">
        <v>4</v>
      </c>
      <c r="E7982">
        <v>0</v>
      </c>
      <c r="F7982">
        <v>0</v>
      </c>
      <c r="H7982" t="s">
        <v>103</v>
      </c>
      <c r="I7982">
        <f t="shared" si="375"/>
        <v>0</v>
      </c>
      <c r="J7982">
        <f t="shared" si="376"/>
        <v>0</v>
      </c>
      <c r="L7982" t="str">
        <f t="shared" si="374"/>
        <v>3898SHANNONVALE</v>
      </c>
      <c r="M7982" t="s">
        <v>9129</v>
      </c>
    </row>
    <row r="7983" spans="1:13">
      <c r="A7983" t="s">
        <v>9140</v>
      </c>
      <c r="B7983" t="s">
        <v>9141</v>
      </c>
      <c r="C7983" t="s">
        <v>110</v>
      </c>
      <c r="D7983">
        <v>4</v>
      </c>
      <c r="E7983">
        <v>0</v>
      </c>
      <c r="F7983">
        <v>0</v>
      </c>
      <c r="H7983" t="s">
        <v>103</v>
      </c>
      <c r="I7983">
        <f t="shared" si="375"/>
        <v>0</v>
      </c>
      <c r="J7983">
        <f t="shared" si="376"/>
        <v>0</v>
      </c>
      <c r="L7983" t="str">
        <f t="shared" si="374"/>
        <v>3896BINDI</v>
      </c>
      <c r="M7983" t="s">
        <v>8828</v>
      </c>
    </row>
    <row r="7984" spans="1:13">
      <c r="A7984" t="s">
        <v>9140</v>
      </c>
      <c r="B7984" t="s">
        <v>9142</v>
      </c>
      <c r="C7984" t="s">
        <v>110</v>
      </c>
      <c r="D7984">
        <v>4</v>
      </c>
      <c r="E7984">
        <v>0</v>
      </c>
      <c r="F7984">
        <v>0</v>
      </c>
      <c r="H7984" t="s">
        <v>103</v>
      </c>
      <c r="I7984">
        <f t="shared" si="375"/>
        <v>0</v>
      </c>
      <c r="J7984">
        <f t="shared" si="376"/>
        <v>0</v>
      </c>
      <c r="L7984" t="str">
        <f t="shared" si="374"/>
        <v>3896BROOKVILLE</v>
      </c>
      <c r="M7984" t="s">
        <v>8828</v>
      </c>
    </row>
    <row r="7985" spans="1:13">
      <c r="A7985" t="s">
        <v>9140</v>
      </c>
      <c r="B7985" t="s">
        <v>9143</v>
      </c>
      <c r="C7985" t="s">
        <v>110</v>
      </c>
      <c r="D7985">
        <v>4</v>
      </c>
      <c r="E7985">
        <v>0</v>
      </c>
      <c r="F7985">
        <v>0</v>
      </c>
      <c r="H7985" t="s">
        <v>103</v>
      </c>
      <c r="I7985">
        <f t="shared" si="375"/>
        <v>0</v>
      </c>
      <c r="J7985">
        <f t="shared" si="376"/>
        <v>0</v>
      </c>
      <c r="L7985" t="str">
        <f t="shared" si="374"/>
        <v>3896NUNNIONG</v>
      </c>
      <c r="M7985" t="s">
        <v>8828</v>
      </c>
    </row>
    <row r="7986" spans="1:13">
      <c r="A7986" t="s">
        <v>9140</v>
      </c>
      <c r="B7986" t="s">
        <v>9144</v>
      </c>
      <c r="C7986" t="s">
        <v>110</v>
      </c>
      <c r="D7986">
        <v>4</v>
      </c>
      <c r="E7986">
        <v>0</v>
      </c>
      <c r="F7986">
        <v>0</v>
      </c>
      <c r="H7986" t="s">
        <v>103</v>
      </c>
      <c r="I7986">
        <f t="shared" si="375"/>
        <v>0</v>
      </c>
      <c r="J7986">
        <f t="shared" si="376"/>
        <v>0</v>
      </c>
      <c r="L7986" t="str">
        <f t="shared" si="374"/>
        <v>3896SWIFTS CREEK</v>
      </c>
      <c r="M7986" t="s">
        <v>8828</v>
      </c>
    </row>
    <row r="7987" spans="1:13">
      <c r="A7987" t="s">
        <v>9140</v>
      </c>
      <c r="B7987" t="s">
        <v>9145</v>
      </c>
      <c r="C7987" t="s">
        <v>110</v>
      </c>
      <c r="D7987">
        <v>4</v>
      </c>
      <c r="E7987">
        <v>0</v>
      </c>
      <c r="F7987">
        <v>0</v>
      </c>
      <c r="H7987" t="s">
        <v>103</v>
      </c>
      <c r="I7987">
        <f t="shared" si="375"/>
        <v>0</v>
      </c>
      <c r="J7987">
        <f t="shared" si="376"/>
        <v>0</v>
      </c>
      <c r="L7987" t="str">
        <f t="shared" si="374"/>
        <v>3896TONGIO</v>
      </c>
      <c r="M7987" t="s">
        <v>8828</v>
      </c>
    </row>
    <row r="7988" spans="1:13">
      <c r="A7988" t="s">
        <v>9146</v>
      </c>
      <c r="B7988" t="s">
        <v>9147</v>
      </c>
      <c r="C7988" t="s">
        <v>110</v>
      </c>
      <c r="D7988">
        <v>4</v>
      </c>
      <c r="E7988">
        <v>0</v>
      </c>
      <c r="F7988">
        <v>0</v>
      </c>
      <c r="H7988" t="s">
        <v>103</v>
      </c>
      <c r="I7988">
        <f t="shared" si="375"/>
        <v>0</v>
      </c>
      <c r="J7988">
        <f t="shared" si="376"/>
        <v>0</v>
      </c>
      <c r="L7988" t="str">
        <f t="shared" si="374"/>
        <v>3895DOCTORS FLAT</v>
      </c>
      <c r="M7988" t="s">
        <v>8828</v>
      </c>
    </row>
    <row r="7989" spans="1:13">
      <c r="A7989" t="s">
        <v>9146</v>
      </c>
      <c r="B7989" t="s">
        <v>9148</v>
      </c>
      <c r="C7989" t="s">
        <v>110</v>
      </c>
      <c r="D7989">
        <v>4</v>
      </c>
      <c r="E7989">
        <v>0</v>
      </c>
      <c r="F7989">
        <v>0</v>
      </c>
      <c r="H7989" t="s">
        <v>103</v>
      </c>
      <c r="I7989">
        <f t="shared" si="375"/>
        <v>0</v>
      </c>
      <c r="J7989">
        <f t="shared" si="376"/>
        <v>0</v>
      </c>
      <c r="L7989" t="str">
        <f t="shared" si="374"/>
        <v>3895ENSAY</v>
      </c>
      <c r="M7989" t="s">
        <v>8828</v>
      </c>
    </row>
    <row r="7990" spans="1:13">
      <c r="A7990" t="s">
        <v>9146</v>
      </c>
      <c r="B7990" t="s">
        <v>9149</v>
      </c>
      <c r="C7990" t="s">
        <v>110</v>
      </c>
      <c r="D7990">
        <v>4</v>
      </c>
      <c r="E7990">
        <v>0</v>
      </c>
      <c r="F7990">
        <v>0</v>
      </c>
      <c r="H7990" t="s">
        <v>103</v>
      </c>
      <c r="I7990">
        <f t="shared" si="375"/>
        <v>0</v>
      </c>
      <c r="J7990">
        <f t="shared" si="376"/>
        <v>0</v>
      </c>
      <c r="L7990" t="str">
        <f t="shared" si="374"/>
        <v>3895ENSAY NORTH</v>
      </c>
      <c r="M7990" t="s">
        <v>8828</v>
      </c>
    </row>
    <row r="7991" spans="1:13">
      <c r="A7991" t="s">
        <v>9146</v>
      </c>
      <c r="B7991" t="s">
        <v>4288</v>
      </c>
      <c r="C7991" t="s">
        <v>110</v>
      </c>
      <c r="D7991">
        <v>4</v>
      </c>
      <c r="E7991">
        <v>0</v>
      </c>
      <c r="F7991">
        <v>0</v>
      </c>
      <c r="H7991" t="s">
        <v>103</v>
      </c>
      <c r="I7991">
        <f t="shared" si="375"/>
        <v>0</v>
      </c>
      <c r="J7991">
        <f t="shared" si="376"/>
        <v>0</v>
      </c>
      <c r="L7991" t="str">
        <f t="shared" si="374"/>
        <v>3895REEDY CREEK</v>
      </c>
      <c r="M7991" t="s">
        <v>8828</v>
      </c>
    </row>
    <row r="7992" spans="1:13">
      <c r="A7992" t="s">
        <v>9146</v>
      </c>
      <c r="B7992" t="s">
        <v>9150</v>
      </c>
      <c r="C7992" t="s">
        <v>110</v>
      </c>
      <c r="D7992">
        <v>4</v>
      </c>
      <c r="E7992">
        <v>0</v>
      </c>
      <c r="F7992">
        <v>0</v>
      </c>
      <c r="H7992" t="s">
        <v>103</v>
      </c>
      <c r="I7992">
        <f t="shared" si="375"/>
        <v>0</v>
      </c>
      <c r="J7992">
        <f t="shared" si="376"/>
        <v>0</v>
      </c>
      <c r="L7992" t="str">
        <f t="shared" si="374"/>
        <v>3895REEDY FLAT</v>
      </c>
      <c r="M7992" t="s">
        <v>8828</v>
      </c>
    </row>
    <row r="7993" spans="1:13">
      <c r="A7993" t="s">
        <v>9151</v>
      </c>
      <c r="B7993" t="s">
        <v>9152</v>
      </c>
      <c r="C7993" t="s">
        <v>110</v>
      </c>
      <c r="D7993">
        <v>4</v>
      </c>
      <c r="E7993">
        <v>0</v>
      </c>
      <c r="F7993">
        <v>0</v>
      </c>
      <c r="H7993" t="s">
        <v>103</v>
      </c>
      <c r="I7993">
        <f t="shared" si="375"/>
        <v>0</v>
      </c>
      <c r="J7993">
        <f t="shared" si="376"/>
        <v>0</v>
      </c>
      <c r="L7993" t="str">
        <f t="shared" si="374"/>
        <v>3893DOUBLE BRIDGES</v>
      </c>
      <c r="M7993" t="s">
        <v>8828</v>
      </c>
    </row>
    <row r="7994" spans="1:13">
      <c r="A7994" t="s">
        <v>9151</v>
      </c>
      <c r="B7994" t="s">
        <v>3213</v>
      </c>
      <c r="C7994" t="s">
        <v>110</v>
      </c>
      <c r="D7994">
        <v>4</v>
      </c>
      <c r="E7994">
        <v>0</v>
      </c>
      <c r="F7994">
        <v>0</v>
      </c>
      <c r="H7994" t="s">
        <v>103</v>
      </c>
      <c r="I7994">
        <f t="shared" si="375"/>
        <v>0</v>
      </c>
      <c r="J7994">
        <f t="shared" si="376"/>
        <v>0</v>
      </c>
      <c r="L7994" t="str">
        <f t="shared" si="374"/>
        <v>3893STIRLING</v>
      </c>
      <c r="M7994" t="s">
        <v>8828</v>
      </c>
    </row>
    <row r="7995" spans="1:13">
      <c r="A7995" t="s">
        <v>9151</v>
      </c>
      <c r="B7995" t="s">
        <v>9153</v>
      </c>
      <c r="C7995" t="s">
        <v>110</v>
      </c>
      <c r="D7995">
        <v>4</v>
      </c>
      <c r="E7995">
        <v>0</v>
      </c>
      <c r="F7995">
        <v>0</v>
      </c>
      <c r="H7995" t="s">
        <v>103</v>
      </c>
      <c r="I7995">
        <f t="shared" si="375"/>
        <v>0</v>
      </c>
      <c r="J7995">
        <f t="shared" si="376"/>
        <v>0</v>
      </c>
      <c r="L7995" t="str">
        <f t="shared" si="374"/>
        <v>3893TAMBO CROSSING</v>
      </c>
      <c r="M7995" t="s">
        <v>8828</v>
      </c>
    </row>
    <row r="7996" spans="1:13">
      <c r="A7996" t="s">
        <v>9154</v>
      </c>
      <c r="B7996" t="s">
        <v>9155</v>
      </c>
      <c r="C7996" t="s">
        <v>110</v>
      </c>
      <c r="D7996">
        <v>4</v>
      </c>
      <c r="E7996">
        <v>0</v>
      </c>
      <c r="F7996">
        <v>0</v>
      </c>
      <c r="H7996" t="s">
        <v>103</v>
      </c>
      <c r="I7996">
        <f t="shared" si="375"/>
        <v>0</v>
      </c>
      <c r="J7996">
        <f t="shared" si="376"/>
        <v>0</v>
      </c>
      <c r="L7996" t="str">
        <f t="shared" si="374"/>
        <v>3892MALLACOOTA</v>
      </c>
      <c r="M7996" t="s">
        <v>8828</v>
      </c>
    </row>
    <row r="7997" spans="1:13">
      <c r="A7997" t="s">
        <v>9156</v>
      </c>
      <c r="B7997" t="s">
        <v>9157</v>
      </c>
      <c r="C7997" t="s">
        <v>110</v>
      </c>
      <c r="D7997">
        <v>4</v>
      </c>
      <c r="E7997">
        <v>0</v>
      </c>
      <c r="F7997">
        <v>0</v>
      </c>
      <c r="H7997" t="s">
        <v>103</v>
      </c>
      <c r="I7997">
        <f t="shared" si="375"/>
        <v>0</v>
      </c>
      <c r="J7997">
        <f t="shared" si="376"/>
        <v>0</v>
      </c>
      <c r="L7997" t="str">
        <f t="shared" si="374"/>
        <v>3891GENOA</v>
      </c>
      <c r="M7997" t="s">
        <v>8828</v>
      </c>
    </row>
    <row r="7998" spans="1:13">
      <c r="A7998" t="s">
        <v>9156</v>
      </c>
      <c r="B7998" t="s">
        <v>9158</v>
      </c>
      <c r="C7998" t="s">
        <v>110</v>
      </c>
      <c r="D7998">
        <v>4</v>
      </c>
      <c r="E7998">
        <v>0</v>
      </c>
      <c r="F7998">
        <v>0</v>
      </c>
      <c r="H7998" t="s">
        <v>103</v>
      </c>
      <c r="I7998">
        <f t="shared" si="375"/>
        <v>0</v>
      </c>
      <c r="J7998">
        <f t="shared" si="376"/>
        <v>0</v>
      </c>
      <c r="L7998" t="str">
        <f t="shared" si="374"/>
        <v>3891GIPSY POINT</v>
      </c>
      <c r="M7998" t="s">
        <v>8828</v>
      </c>
    </row>
    <row r="7999" spans="1:13">
      <c r="A7999" t="s">
        <v>9156</v>
      </c>
      <c r="B7999" t="s">
        <v>9159</v>
      </c>
      <c r="C7999" t="s">
        <v>110</v>
      </c>
      <c r="D7999">
        <v>4</v>
      </c>
      <c r="E7999">
        <v>0</v>
      </c>
      <c r="F7999">
        <v>0</v>
      </c>
      <c r="H7999" t="s">
        <v>103</v>
      </c>
      <c r="I7999">
        <f t="shared" si="375"/>
        <v>0</v>
      </c>
      <c r="J7999">
        <f t="shared" si="376"/>
        <v>0</v>
      </c>
      <c r="L7999" t="str">
        <f t="shared" si="374"/>
        <v>3891MARAMINGO CREEK</v>
      </c>
      <c r="M7999" t="s">
        <v>8828</v>
      </c>
    </row>
    <row r="8000" spans="1:13">
      <c r="A8000" t="s">
        <v>9156</v>
      </c>
      <c r="B8000" t="s">
        <v>9160</v>
      </c>
      <c r="C8000" t="s">
        <v>110</v>
      </c>
      <c r="D8000">
        <v>4</v>
      </c>
      <c r="E8000">
        <v>0</v>
      </c>
      <c r="F8000">
        <v>0</v>
      </c>
      <c r="H8000" t="s">
        <v>103</v>
      </c>
      <c r="I8000">
        <f t="shared" si="375"/>
        <v>0</v>
      </c>
      <c r="J8000">
        <f t="shared" si="376"/>
        <v>0</v>
      </c>
      <c r="L8000" t="str">
        <f t="shared" si="374"/>
        <v>3891WALLAGARAUGH</v>
      </c>
      <c r="M8000" t="s">
        <v>8828</v>
      </c>
    </row>
    <row r="8001" spans="1:13">
      <c r="A8001" t="s">
        <v>9156</v>
      </c>
      <c r="B8001" t="s">
        <v>9161</v>
      </c>
      <c r="C8001" t="s">
        <v>110</v>
      </c>
      <c r="D8001">
        <v>4</v>
      </c>
      <c r="E8001">
        <v>0</v>
      </c>
      <c r="F8001">
        <v>0</v>
      </c>
      <c r="H8001" t="s">
        <v>103</v>
      </c>
      <c r="I8001">
        <f t="shared" si="375"/>
        <v>0</v>
      </c>
      <c r="J8001">
        <f t="shared" si="376"/>
        <v>0</v>
      </c>
      <c r="L8001" t="str">
        <f t="shared" si="374"/>
        <v>3891WANGARABELL</v>
      </c>
      <c r="M8001" t="s">
        <v>8828</v>
      </c>
    </row>
    <row r="8002" spans="1:13">
      <c r="A8002" t="s">
        <v>9156</v>
      </c>
      <c r="B8002" t="s">
        <v>9162</v>
      </c>
      <c r="C8002" t="s">
        <v>110</v>
      </c>
      <c r="D8002">
        <v>4</v>
      </c>
      <c r="E8002">
        <v>0</v>
      </c>
      <c r="F8002">
        <v>0</v>
      </c>
      <c r="H8002" t="s">
        <v>103</v>
      </c>
      <c r="I8002">
        <f t="shared" si="375"/>
        <v>0</v>
      </c>
      <c r="J8002">
        <f t="shared" si="376"/>
        <v>0</v>
      </c>
      <c r="L8002" t="str">
        <f t="shared" ref="L8002:L8065" si="377">CONCATENATE(A8002,B8002)</f>
        <v>3891WINGAN RIVER</v>
      </c>
      <c r="M8002" t="s">
        <v>8828</v>
      </c>
    </row>
    <row r="8003" spans="1:13">
      <c r="A8003" t="s">
        <v>9156</v>
      </c>
      <c r="B8003" t="s">
        <v>9163</v>
      </c>
      <c r="C8003" t="s">
        <v>110</v>
      </c>
      <c r="D8003">
        <v>4</v>
      </c>
      <c r="E8003">
        <v>0</v>
      </c>
      <c r="F8003">
        <v>0</v>
      </c>
      <c r="H8003" t="s">
        <v>103</v>
      </c>
      <c r="I8003">
        <f t="shared" si="375"/>
        <v>0</v>
      </c>
      <c r="J8003">
        <f t="shared" si="376"/>
        <v>0</v>
      </c>
      <c r="L8003" t="str">
        <f t="shared" si="377"/>
        <v>3891WROXHAM</v>
      </c>
      <c r="M8003" t="s">
        <v>8828</v>
      </c>
    </row>
    <row r="8004" spans="1:13">
      <c r="A8004" t="s">
        <v>9164</v>
      </c>
      <c r="B8004" t="s">
        <v>9165</v>
      </c>
      <c r="C8004" t="s">
        <v>110</v>
      </c>
      <c r="D8004">
        <v>4</v>
      </c>
      <c r="E8004">
        <v>0</v>
      </c>
      <c r="F8004">
        <v>0</v>
      </c>
      <c r="H8004" t="s">
        <v>103</v>
      </c>
      <c r="I8004">
        <f t="shared" si="375"/>
        <v>0</v>
      </c>
      <c r="J8004">
        <f t="shared" si="376"/>
        <v>0</v>
      </c>
      <c r="L8004" t="str">
        <f t="shared" si="377"/>
        <v>3890BULDAH</v>
      </c>
      <c r="M8004" t="s">
        <v>8828</v>
      </c>
    </row>
    <row r="8005" spans="1:13">
      <c r="A8005" t="s">
        <v>9164</v>
      </c>
      <c r="B8005" t="s">
        <v>9166</v>
      </c>
      <c r="C8005" t="s">
        <v>110</v>
      </c>
      <c r="D8005">
        <v>4</v>
      </c>
      <c r="E8005">
        <v>0</v>
      </c>
      <c r="F8005">
        <v>0</v>
      </c>
      <c r="H8005" t="s">
        <v>103</v>
      </c>
      <c r="I8005">
        <f t="shared" si="375"/>
        <v>0</v>
      </c>
      <c r="J8005">
        <f t="shared" si="376"/>
        <v>0</v>
      </c>
      <c r="L8005" t="str">
        <f t="shared" si="377"/>
        <v>3890CANN RIVER</v>
      </c>
      <c r="M8005" t="s">
        <v>8828</v>
      </c>
    </row>
    <row r="8006" spans="1:13">
      <c r="A8006" t="s">
        <v>9164</v>
      </c>
      <c r="B8006" t="s">
        <v>9167</v>
      </c>
      <c r="C8006" t="s">
        <v>110</v>
      </c>
      <c r="D8006">
        <v>4</v>
      </c>
      <c r="E8006">
        <v>0</v>
      </c>
      <c r="F8006">
        <v>0</v>
      </c>
      <c r="H8006" t="s">
        <v>103</v>
      </c>
      <c r="I8006">
        <f t="shared" si="375"/>
        <v>0</v>
      </c>
      <c r="J8006">
        <f t="shared" si="376"/>
        <v>0</v>
      </c>
      <c r="L8006" t="str">
        <f t="shared" si="377"/>
        <v>3890CHANDLERS CREEK</v>
      </c>
      <c r="M8006" t="s">
        <v>8828</v>
      </c>
    </row>
    <row r="8007" spans="1:13">
      <c r="A8007" t="s">
        <v>9164</v>
      </c>
      <c r="B8007" t="s">
        <v>9168</v>
      </c>
      <c r="C8007" t="s">
        <v>110</v>
      </c>
      <c r="D8007">
        <v>4</v>
      </c>
      <c r="E8007">
        <v>0</v>
      </c>
      <c r="F8007">
        <v>0</v>
      </c>
      <c r="H8007" t="s">
        <v>103</v>
      </c>
      <c r="I8007">
        <f t="shared" si="375"/>
        <v>0</v>
      </c>
      <c r="J8007">
        <f t="shared" si="376"/>
        <v>0</v>
      </c>
      <c r="L8007" t="str">
        <f t="shared" si="377"/>
        <v>3890NOORINBEE</v>
      </c>
      <c r="M8007" t="s">
        <v>8828</v>
      </c>
    </row>
    <row r="8008" spans="1:13">
      <c r="A8008" t="s">
        <v>9164</v>
      </c>
      <c r="B8008" t="s">
        <v>9169</v>
      </c>
      <c r="C8008" t="s">
        <v>110</v>
      </c>
      <c r="D8008">
        <v>4</v>
      </c>
      <c r="E8008">
        <v>0</v>
      </c>
      <c r="F8008">
        <v>0</v>
      </c>
      <c r="H8008" t="s">
        <v>103</v>
      </c>
      <c r="I8008">
        <f t="shared" si="375"/>
        <v>0</v>
      </c>
      <c r="J8008">
        <f t="shared" si="376"/>
        <v>0</v>
      </c>
      <c r="L8008" t="str">
        <f t="shared" si="377"/>
        <v>3890NOORINBEE NORTH</v>
      </c>
      <c r="M8008" t="s">
        <v>8828</v>
      </c>
    </row>
    <row r="8009" spans="1:13">
      <c r="A8009" t="s">
        <v>9164</v>
      </c>
      <c r="B8009" t="s">
        <v>9170</v>
      </c>
      <c r="C8009" t="s">
        <v>110</v>
      </c>
      <c r="D8009">
        <v>4</v>
      </c>
      <c r="E8009">
        <v>0</v>
      </c>
      <c r="F8009">
        <v>0</v>
      </c>
      <c r="H8009" t="s">
        <v>103</v>
      </c>
      <c r="I8009">
        <f t="shared" ref="I8009:I8072" si="378">IF(ISERROR(VLOOKUP(A8009,SelPostCode,1,FALSE)),0,1)</f>
        <v>0</v>
      </c>
      <c r="J8009">
        <f t="shared" ref="J8009:J8072" si="379">IF(I8009=0,0,IF(ISERROR(VLOOKUP(B8009,SelSuburb,1,FALSE)),0,1))</f>
        <v>0</v>
      </c>
      <c r="L8009" t="str">
        <f t="shared" si="377"/>
        <v>3890TAMBOON</v>
      </c>
      <c r="M8009" t="s">
        <v>8828</v>
      </c>
    </row>
    <row r="8010" spans="1:13">
      <c r="A8010" t="s">
        <v>9164</v>
      </c>
      <c r="B8010" t="s">
        <v>9171</v>
      </c>
      <c r="C8010" t="s">
        <v>110</v>
      </c>
      <c r="D8010">
        <v>4</v>
      </c>
      <c r="E8010">
        <v>0</v>
      </c>
      <c r="F8010">
        <v>0</v>
      </c>
      <c r="H8010" t="s">
        <v>103</v>
      </c>
      <c r="I8010">
        <f t="shared" si="378"/>
        <v>0</v>
      </c>
      <c r="J8010">
        <f t="shared" si="379"/>
        <v>0</v>
      </c>
      <c r="L8010" t="str">
        <f t="shared" si="377"/>
        <v>3890TONGHI CREEK</v>
      </c>
      <c r="M8010" t="s">
        <v>8828</v>
      </c>
    </row>
    <row r="8011" spans="1:13">
      <c r="A8011" t="s">
        <v>9164</v>
      </c>
      <c r="B8011" t="s">
        <v>9172</v>
      </c>
      <c r="C8011" t="s">
        <v>110</v>
      </c>
      <c r="D8011">
        <v>4</v>
      </c>
      <c r="E8011">
        <v>0</v>
      </c>
      <c r="F8011">
        <v>0</v>
      </c>
      <c r="H8011" t="s">
        <v>103</v>
      </c>
      <c r="I8011">
        <f t="shared" si="378"/>
        <v>0</v>
      </c>
      <c r="J8011">
        <f t="shared" si="379"/>
        <v>0</v>
      </c>
      <c r="L8011" t="str">
        <f t="shared" si="377"/>
        <v>3890WEERAGUA</v>
      </c>
      <c r="M8011" t="s">
        <v>8828</v>
      </c>
    </row>
    <row r="8012" spans="1:13">
      <c r="A8012" t="s">
        <v>9173</v>
      </c>
      <c r="B8012" t="s">
        <v>9174</v>
      </c>
      <c r="C8012" t="s">
        <v>110</v>
      </c>
      <c r="D8012">
        <v>4</v>
      </c>
      <c r="E8012">
        <v>0</v>
      </c>
      <c r="F8012">
        <v>0</v>
      </c>
      <c r="H8012" t="s">
        <v>103</v>
      </c>
      <c r="I8012">
        <f t="shared" si="378"/>
        <v>0</v>
      </c>
      <c r="J8012">
        <f t="shared" si="379"/>
        <v>0</v>
      </c>
      <c r="L8012" t="str">
        <f t="shared" si="377"/>
        <v>3889BELLBIRD CREEK</v>
      </c>
      <c r="M8012" t="s">
        <v>8828</v>
      </c>
    </row>
    <row r="8013" spans="1:13">
      <c r="A8013" t="s">
        <v>9173</v>
      </c>
      <c r="B8013" t="s">
        <v>9175</v>
      </c>
      <c r="C8013" t="s">
        <v>110</v>
      </c>
      <c r="D8013">
        <v>4</v>
      </c>
      <c r="E8013">
        <v>0</v>
      </c>
      <c r="F8013">
        <v>0</v>
      </c>
      <c r="H8013" t="s">
        <v>103</v>
      </c>
      <c r="I8013">
        <f t="shared" si="378"/>
        <v>0</v>
      </c>
      <c r="J8013">
        <f t="shared" si="379"/>
        <v>0</v>
      </c>
      <c r="L8013" t="str">
        <f t="shared" si="377"/>
        <v>3889BEMM RIVER</v>
      </c>
      <c r="M8013" t="s">
        <v>8828</v>
      </c>
    </row>
    <row r="8014" spans="1:13">
      <c r="A8014" t="s">
        <v>9173</v>
      </c>
      <c r="B8014" t="s">
        <v>9176</v>
      </c>
      <c r="C8014" t="s">
        <v>110</v>
      </c>
      <c r="D8014">
        <v>4</v>
      </c>
      <c r="E8014">
        <v>0</v>
      </c>
      <c r="F8014">
        <v>0</v>
      </c>
      <c r="H8014" t="s">
        <v>103</v>
      </c>
      <c r="I8014">
        <f t="shared" si="378"/>
        <v>0</v>
      </c>
      <c r="J8014">
        <f t="shared" si="379"/>
        <v>0</v>
      </c>
      <c r="L8014" t="str">
        <f t="shared" si="377"/>
        <v>3889CABBAGE TREE CREEK</v>
      </c>
      <c r="M8014" t="s">
        <v>8828</v>
      </c>
    </row>
    <row r="8015" spans="1:13">
      <c r="A8015" t="s">
        <v>9173</v>
      </c>
      <c r="B8015" t="s">
        <v>9177</v>
      </c>
      <c r="C8015" t="s">
        <v>110</v>
      </c>
      <c r="D8015">
        <v>4</v>
      </c>
      <c r="E8015">
        <v>0</v>
      </c>
      <c r="F8015">
        <v>0</v>
      </c>
      <c r="H8015" t="s">
        <v>103</v>
      </c>
      <c r="I8015">
        <f t="shared" si="378"/>
        <v>0</v>
      </c>
      <c r="J8015">
        <f t="shared" si="379"/>
        <v>0</v>
      </c>
      <c r="L8015" t="str">
        <f t="shared" si="377"/>
        <v>3889CLUB TERRACE</v>
      </c>
      <c r="M8015" t="s">
        <v>8828</v>
      </c>
    </row>
    <row r="8016" spans="1:13">
      <c r="A8016" t="s">
        <v>9173</v>
      </c>
      <c r="B8016" t="s">
        <v>9178</v>
      </c>
      <c r="C8016" t="s">
        <v>110</v>
      </c>
      <c r="D8016">
        <v>4</v>
      </c>
      <c r="E8016">
        <v>0</v>
      </c>
      <c r="F8016">
        <v>0</v>
      </c>
      <c r="H8016" t="s">
        <v>103</v>
      </c>
      <c r="I8016">
        <f t="shared" si="378"/>
        <v>0</v>
      </c>
      <c r="J8016">
        <f t="shared" si="379"/>
        <v>0</v>
      </c>
      <c r="L8016" t="str">
        <f t="shared" si="377"/>
        <v>3889COMBIENBAR</v>
      </c>
      <c r="M8016" t="s">
        <v>8828</v>
      </c>
    </row>
    <row r="8017" spans="1:13">
      <c r="A8017" t="s">
        <v>9173</v>
      </c>
      <c r="B8017" t="s">
        <v>9179</v>
      </c>
      <c r="C8017" t="s">
        <v>110</v>
      </c>
      <c r="D8017">
        <v>4</v>
      </c>
      <c r="E8017">
        <v>0</v>
      </c>
      <c r="F8017">
        <v>0</v>
      </c>
      <c r="H8017" t="s">
        <v>103</v>
      </c>
      <c r="I8017">
        <f t="shared" si="378"/>
        <v>0</v>
      </c>
      <c r="J8017">
        <f t="shared" si="379"/>
        <v>0</v>
      </c>
      <c r="L8017" t="str">
        <f t="shared" si="377"/>
        <v>3889ERRINUNDRA</v>
      </c>
      <c r="M8017" t="s">
        <v>8828</v>
      </c>
    </row>
    <row r="8018" spans="1:13">
      <c r="A8018" t="s">
        <v>9173</v>
      </c>
      <c r="B8018" t="s">
        <v>9180</v>
      </c>
      <c r="C8018" t="s">
        <v>110</v>
      </c>
      <c r="D8018">
        <v>4</v>
      </c>
      <c r="E8018">
        <v>0</v>
      </c>
      <c r="F8018">
        <v>0</v>
      </c>
      <c r="H8018" t="s">
        <v>103</v>
      </c>
      <c r="I8018">
        <f t="shared" si="378"/>
        <v>0</v>
      </c>
      <c r="J8018">
        <f t="shared" si="379"/>
        <v>0</v>
      </c>
      <c r="L8018" t="str">
        <f t="shared" si="377"/>
        <v>3889MANORINA</v>
      </c>
      <c r="M8018" t="s">
        <v>8828</v>
      </c>
    </row>
    <row r="8019" spans="1:13">
      <c r="A8019" t="s">
        <v>9181</v>
      </c>
      <c r="B8019" t="s">
        <v>9182</v>
      </c>
      <c r="C8019" t="s">
        <v>110</v>
      </c>
      <c r="D8019">
        <v>4</v>
      </c>
      <c r="E8019">
        <v>0</v>
      </c>
      <c r="F8019">
        <v>0</v>
      </c>
      <c r="H8019" t="s">
        <v>103</v>
      </c>
      <c r="I8019">
        <f t="shared" si="378"/>
        <v>0</v>
      </c>
      <c r="J8019">
        <f t="shared" si="379"/>
        <v>0</v>
      </c>
      <c r="L8019" t="str">
        <f t="shared" si="377"/>
        <v>3888BENDOC</v>
      </c>
      <c r="M8019" t="s">
        <v>8828</v>
      </c>
    </row>
    <row r="8020" spans="1:13">
      <c r="A8020" t="s">
        <v>9181</v>
      </c>
      <c r="B8020" t="s">
        <v>9183</v>
      </c>
      <c r="C8020" t="s">
        <v>110</v>
      </c>
      <c r="D8020">
        <v>4</v>
      </c>
      <c r="E8020">
        <v>0</v>
      </c>
      <c r="F8020">
        <v>0</v>
      </c>
      <c r="H8020" t="s">
        <v>103</v>
      </c>
      <c r="I8020">
        <f t="shared" si="378"/>
        <v>0</v>
      </c>
      <c r="J8020">
        <f t="shared" si="379"/>
        <v>0</v>
      </c>
      <c r="L8020" t="str">
        <f t="shared" si="377"/>
        <v>3888BETE BOLONG</v>
      </c>
      <c r="M8020" t="s">
        <v>8828</v>
      </c>
    </row>
    <row r="8021" spans="1:13">
      <c r="A8021" t="s">
        <v>9181</v>
      </c>
      <c r="B8021" t="s">
        <v>9184</v>
      </c>
      <c r="C8021" t="s">
        <v>110</v>
      </c>
      <c r="D8021">
        <v>4</v>
      </c>
      <c r="E8021">
        <v>0</v>
      </c>
      <c r="F8021">
        <v>0</v>
      </c>
      <c r="H8021" t="s">
        <v>103</v>
      </c>
      <c r="I8021">
        <f t="shared" si="378"/>
        <v>0</v>
      </c>
      <c r="J8021">
        <f t="shared" si="379"/>
        <v>0</v>
      </c>
      <c r="L8021" t="str">
        <f t="shared" si="377"/>
        <v>3888BETE BOLONG NORTH</v>
      </c>
      <c r="M8021" t="s">
        <v>8828</v>
      </c>
    </row>
    <row r="8022" spans="1:13">
      <c r="A8022" t="s">
        <v>9181</v>
      </c>
      <c r="B8022" t="s">
        <v>9185</v>
      </c>
      <c r="C8022" t="s">
        <v>110</v>
      </c>
      <c r="D8022">
        <v>4</v>
      </c>
      <c r="E8022">
        <v>0</v>
      </c>
      <c r="F8022">
        <v>0</v>
      </c>
      <c r="H8022" t="s">
        <v>103</v>
      </c>
      <c r="I8022">
        <f t="shared" si="378"/>
        <v>0</v>
      </c>
      <c r="J8022">
        <f t="shared" si="379"/>
        <v>0</v>
      </c>
      <c r="L8022" t="str">
        <f t="shared" si="377"/>
        <v>3888BONANG</v>
      </c>
      <c r="M8022" t="s">
        <v>8828</v>
      </c>
    </row>
    <row r="8023" spans="1:13">
      <c r="A8023" t="s">
        <v>9181</v>
      </c>
      <c r="B8023" t="s">
        <v>9186</v>
      </c>
      <c r="C8023" t="s">
        <v>110</v>
      </c>
      <c r="D8023">
        <v>4</v>
      </c>
      <c r="E8023">
        <v>0</v>
      </c>
      <c r="F8023">
        <v>0</v>
      </c>
      <c r="H8023" t="s">
        <v>103</v>
      </c>
      <c r="I8023">
        <f t="shared" si="378"/>
        <v>0</v>
      </c>
      <c r="J8023">
        <f t="shared" si="379"/>
        <v>0</v>
      </c>
      <c r="L8023" t="str">
        <f t="shared" si="377"/>
        <v>3888BRODRIBB RIVER</v>
      </c>
      <c r="M8023" t="s">
        <v>8828</v>
      </c>
    </row>
    <row r="8024" spans="1:13">
      <c r="A8024" t="s">
        <v>9181</v>
      </c>
      <c r="B8024" t="s">
        <v>9187</v>
      </c>
      <c r="C8024" t="s">
        <v>110</v>
      </c>
      <c r="D8024">
        <v>4</v>
      </c>
      <c r="E8024">
        <v>0</v>
      </c>
      <c r="F8024">
        <v>0</v>
      </c>
      <c r="H8024" t="s">
        <v>103</v>
      </c>
      <c r="I8024">
        <f t="shared" si="378"/>
        <v>0</v>
      </c>
      <c r="J8024">
        <f t="shared" si="379"/>
        <v>0</v>
      </c>
      <c r="L8024" t="str">
        <f t="shared" si="377"/>
        <v>3888CABANANDRA</v>
      </c>
      <c r="M8024" t="s">
        <v>8828</v>
      </c>
    </row>
    <row r="8025" spans="1:13">
      <c r="A8025" t="s">
        <v>9181</v>
      </c>
      <c r="B8025" t="s">
        <v>9188</v>
      </c>
      <c r="C8025" t="s">
        <v>110</v>
      </c>
      <c r="D8025">
        <v>4</v>
      </c>
      <c r="E8025">
        <v>0</v>
      </c>
      <c r="F8025">
        <v>0</v>
      </c>
      <c r="H8025" t="s">
        <v>103</v>
      </c>
      <c r="I8025">
        <f t="shared" si="378"/>
        <v>0</v>
      </c>
      <c r="J8025">
        <f t="shared" si="379"/>
        <v>0</v>
      </c>
      <c r="L8025" t="str">
        <f t="shared" si="377"/>
        <v>3888CAPE CONRAN</v>
      </c>
      <c r="M8025" t="s">
        <v>8828</v>
      </c>
    </row>
    <row r="8026" spans="1:13">
      <c r="A8026" t="s">
        <v>9181</v>
      </c>
      <c r="B8026" t="s">
        <v>9189</v>
      </c>
      <c r="C8026" t="s">
        <v>110</v>
      </c>
      <c r="D8026">
        <v>4</v>
      </c>
      <c r="E8026">
        <v>0</v>
      </c>
      <c r="F8026">
        <v>0</v>
      </c>
      <c r="H8026" t="s">
        <v>103</v>
      </c>
      <c r="I8026">
        <f t="shared" si="378"/>
        <v>0</v>
      </c>
      <c r="J8026">
        <f t="shared" si="379"/>
        <v>0</v>
      </c>
      <c r="L8026" t="str">
        <f t="shared" si="377"/>
        <v>3888CORRINGLE</v>
      </c>
      <c r="M8026" t="s">
        <v>8828</v>
      </c>
    </row>
    <row r="8027" spans="1:13">
      <c r="A8027" t="s">
        <v>9181</v>
      </c>
      <c r="B8027" t="s">
        <v>9190</v>
      </c>
      <c r="C8027" t="s">
        <v>110</v>
      </c>
      <c r="D8027">
        <v>4</v>
      </c>
      <c r="E8027">
        <v>0</v>
      </c>
      <c r="F8027">
        <v>0</v>
      </c>
      <c r="H8027" t="s">
        <v>103</v>
      </c>
      <c r="I8027">
        <f t="shared" si="378"/>
        <v>0</v>
      </c>
      <c r="J8027">
        <f t="shared" si="379"/>
        <v>0</v>
      </c>
      <c r="L8027" t="str">
        <f t="shared" si="377"/>
        <v>3888DEDDICK VALLEY</v>
      </c>
      <c r="M8027" t="s">
        <v>8828</v>
      </c>
    </row>
    <row r="8028" spans="1:13">
      <c r="A8028" t="s">
        <v>9181</v>
      </c>
      <c r="B8028" t="s">
        <v>9191</v>
      </c>
      <c r="C8028" t="s">
        <v>110</v>
      </c>
      <c r="D8028">
        <v>4</v>
      </c>
      <c r="E8028">
        <v>0</v>
      </c>
      <c r="F8028">
        <v>0</v>
      </c>
      <c r="H8028" t="s">
        <v>103</v>
      </c>
      <c r="I8028">
        <f t="shared" si="378"/>
        <v>0</v>
      </c>
      <c r="J8028">
        <f t="shared" si="379"/>
        <v>0</v>
      </c>
      <c r="L8028" t="str">
        <f t="shared" si="377"/>
        <v>3888DELEGATE RIVER</v>
      </c>
      <c r="M8028" t="s">
        <v>8828</v>
      </c>
    </row>
    <row r="8029" spans="1:13">
      <c r="A8029" t="s">
        <v>9181</v>
      </c>
      <c r="B8029" t="s">
        <v>9192</v>
      </c>
      <c r="C8029" t="s">
        <v>110</v>
      </c>
      <c r="D8029">
        <v>4</v>
      </c>
      <c r="E8029">
        <v>0</v>
      </c>
      <c r="F8029">
        <v>0</v>
      </c>
      <c r="H8029" t="s">
        <v>103</v>
      </c>
      <c r="I8029">
        <f t="shared" si="378"/>
        <v>0</v>
      </c>
      <c r="J8029">
        <f t="shared" si="379"/>
        <v>0</v>
      </c>
      <c r="L8029" t="str">
        <f t="shared" si="377"/>
        <v>3888DELEGATE RIVER EAST</v>
      </c>
      <c r="M8029" t="s">
        <v>8828</v>
      </c>
    </row>
    <row r="8030" spans="1:13">
      <c r="A8030" t="s">
        <v>9181</v>
      </c>
      <c r="B8030" t="s">
        <v>9193</v>
      </c>
      <c r="C8030" t="s">
        <v>110</v>
      </c>
      <c r="D8030">
        <v>4</v>
      </c>
      <c r="E8030">
        <v>0</v>
      </c>
      <c r="F8030">
        <v>0</v>
      </c>
      <c r="H8030" t="s">
        <v>103</v>
      </c>
      <c r="I8030">
        <f t="shared" si="378"/>
        <v>0</v>
      </c>
      <c r="J8030">
        <f t="shared" si="379"/>
        <v>0</v>
      </c>
      <c r="L8030" t="str">
        <f t="shared" si="377"/>
        <v>3888DELLICKNORA</v>
      </c>
      <c r="M8030" t="s">
        <v>8828</v>
      </c>
    </row>
    <row r="8031" spans="1:13">
      <c r="A8031" t="s">
        <v>9181</v>
      </c>
      <c r="B8031" t="s">
        <v>9194</v>
      </c>
      <c r="C8031" t="s">
        <v>110</v>
      </c>
      <c r="D8031">
        <v>4</v>
      </c>
      <c r="E8031">
        <v>0</v>
      </c>
      <c r="F8031">
        <v>0</v>
      </c>
      <c r="H8031" t="s">
        <v>103</v>
      </c>
      <c r="I8031">
        <f t="shared" si="378"/>
        <v>0</v>
      </c>
      <c r="J8031">
        <f t="shared" si="379"/>
        <v>0</v>
      </c>
      <c r="L8031" t="str">
        <f t="shared" si="377"/>
        <v>3888GOONGERAH</v>
      </c>
      <c r="M8031" t="s">
        <v>8828</v>
      </c>
    </row>
    <row r="8032" spans="1:13">
      <c r="A8032" t="s">
        <v>9181</v>
      </c>
      <c r="B8032" t="s">
        <v>9195</v>
      </c>
      <c r="C8032" t="s">
        <v>110</v>
      </c>
      <c r="D8032">
        <v>4</v>
      </c>
      <c r="E8032">
        <v>0</v>
      </c>
      <c r="F8032">
        <v>0</v>
      </c>
      <c r="H8032" t="s">
        <v>103</v>
      </c>
      <c r="I8032">
        <f t="shared" si="378"/>
        <v>0</v>
      </c>
      <c r="J8032">
        <f t="shared" si="379"/>
        <v>0</v>
      </c>
      <c r="L8032" t="str">
        <f t="shared" si="377"/>
        <v>3888HAYDENS BOG</v>
      </c>
      <c r="M8032" t="s">
        <v>8828</v>
      </c>
    </row>
    <row r="8033" spans="1:13">
      <c r="A8033" t="s">
        <v>9181</v>
      </c>
      <c r="B8033" t="s">
        <v>9196</v>
      </c>
      <c r="C8033" t="s">
        <v>110</v>
      </c>
      <c r="D8033">
        <v>4</v>
      </c>
      <c r="E8033">
        <v>0</v>
      </c>
      <c r="F8033">
        <v>0</v>
      </c>
      <c r="H8033" t="s">
        <v>103</v>
      </c>
      <c r="I8033">
        <f t="shared" si="378"/>
        <v>0</v>
      </c>
      <c r="J8033">
        <f t="shared" si="379"/>
        <v>0</v>
      </c>
      <c r="L8033" t="str">
        <f t="shared" si="377"/>
        <v>3888JARRAHMOND</v>
      </c>
      <c r="M8033" t="s">
        <v>8828</v>
      </c>
    </row>
    <row r="8034" spans="1:13">
      <c r="A8034" t="s">
        <v>9181</v>
      </c>
      <c r="B8034" t="s">
        <v>9197</v>
      </c>
      <c r="C8034" t="s">
        <v>110</v>
      </c>
      <c r="D8034">
        <v>4</v>
      </c>
      <c r="E8034">
        <v>0</v>
      </c>
      <c r="F8034">
        <v>0</v>
      </c>
      <c r="H8034" t="s">
        <v>103</v>
      </c>
      <c r="I8034">
        <f t="shared" si="378"/>
        <v>0</v>
      </c>
      <c r="J8034">
        <f t="shared" si="379"/>
        <v>0</v>
      </c>
      <c r="L8034" t="str">
        <f t="shared" si="377"/>
        <v>3888LOCHEND</v>
      </c>
      <c r="M8034" t="s">
        <v>8828</v>
      </c>
    </row>
    <row r="8035" spans="1:13">
      <c r="A8035" t="s">
        <v>9181</v>
      </c>
      <c r="B8035" t="s">
        <v>9198</v>
      </c>
      <c r="C8035" t="s">
        <v>110</v>
      </c>
      <c r="D8035">
        <v>4</v>
      </c>
      <c r="E8035">
        <v>0</v>
      </c>
      <c r="F8035">
        <v>0</v>
      </c>
      <c r="H8035" t="s">
        <v>103</v>
      </c>
      <c r="I8035">
        <f t="shared" si="378"/>
        <v>0</v>
      </c>
      <c r="J8035">
        <f t="shared" si="379"/>
        <v>0</v>
      </c>
      <c r="L8035" t="str">
        <f t="shared" si="377"/>
        <v>3888MARLO</v>
      </c>
      <c r="M8035" t="s">
        <v>8828</v>
      </c>
    </row>
    <row r="8036" spans="1:13">
      <c r="A8036" t="s">
        <v>9181</v>
      </c>
      <c r="B8036" t="s">
        <v>9199</v>
      </c>
      <c r="C8036" t="s">
        <v>110</v>
      </c>
      <c r="D8036">
        <v>4</v>
      </c>
      <c r="E8036">
        <v>0</v>
      </c>
      <c r="F8036">
        <v>0</v>
      </c>
      <c r="H8036" t="s">
        <v>103</v>
      </c>
      <c r="I8036">
        <f t="shared" si="378"/>
        <v>0</v>
      </c>
      <c r="J8036">
        <f t="shared" si="379"/>
        <v>0</v>
      </c>
      <c r="L8036" t="str">
        <f t="shared" si="377"/>
        <v>3888MARTINS CREEK</v>
      </c>
      <c r="M8036" t="s">
        <v>8828</v>
      </c>
    </row>
    <row r="8037" spans="1:13">
      <c r="A8037" t="s">
        <v>9181</v>
      </c>
      <c r="B8037" t="s">
        <v>9200</v>
      </c>
      <c r="C8037" t="s">
        <v>110</v>
      </c>
      <c r="D8037">
        <v>4</v>
      </c>
      <c r="E8037">
        <v>0</v>
      </c>
      <c r="F8037">
        <v>0</v>
      </c>
      <c r="H8037" t="s">
        <v>103</v>
      </c>
      <c r="I8037">
        <f t="shared" si="378"/>
        <v>0</v>
      </c>
      <c r="J8037">
        <f t="shared" si="379"/>
        <v>0</v>
      </c>
      <c r="L8037" t="str">
        <f t="shared" si="377"/>
        <v>3888NURRAN</v>
      </c>
      <c r="M8037" t="s">
        <v>8828</v>
      </c>
    </row>
    <row r="8038" spans="1:13">
      <c r="A8038" t="s">
        <v>9181</v>
      </c>
      <c r="B8038" t="s">
        <v>9201</v>
      </c>
      <c r="C8038" t="s">
        <v>110</v>
      </c>
      <c r="D8038">
        <v>4</v>
      </c>
      <c r="E8038">
        <v>0</v>
      </c>
      <c r="F8038">
        <v>0</v>
      </c>
      <c r="H8038" t="s">
        <v>103</v>
      </c>
      <c r="I8038">
        <f t="shared" si="378"/>
        <v>0</v>
      </c>
      <c r="J8038">
        <f t="shared" si="379"/>
        <v>0</v>
      </c>
      <c r="L8038" t="str">
        <f t="shared" si="377"/>
        <v>3888OMEO VALLEY</v>
      </c>
      <c r="M8038" t="s">
        <v>8828</v>
      </c>
    </row>
    <row r="8039" spans="1:13">
      <c r="A8039" t="s">
        <v>9181</v>
      </c>
      <c r="B8039" t="s">
        <v>9202</v>
      </c>
      <c r="C8039" t="s">
        <v>110</v>
      </c>
      <c r="D8039">
        <v>4</v>
      </c>
      <c r="E8039">
        <v>0</v>
      </c>
      <c r="F8039">
        <v>0</v>
      </c>
      <c r="H8039" t="s">
        <v>103</v>
      </c>
      <c r="I8039">
        <f t="shared" si="378"/>
        <v>0</v>
      </c>
      <c r="J8039">
        <f t="shared" si="379"/>
        <v>0</v>
      </c>
      <c r="L8039" t="str">
        <f t="shared" si="377"/>
        <v>3888ORBOST</v>
      </c>
      <c r="M8039" t="s">
        <v>8828</v>
      </c>
    </row>
    <row r="8040" spans="1:13">
      <c r="A8040" t="s">
        <v>9181</v>
      </c>
      <c r="B8040" t="s">
        <v>9203</v>
      </c>
      <c r="C8040" t="s">
        <v>110</v>
      </c>
      <c r="D8040">
        <v>4</v>
      </c>
      <c r="E8040">
        <v>0</v>
      </c>
      <c r="F8040">
        <v>0</v>
      </c>
      <c r="H8040" t="s">
        <v>103</v>
      </c>
      <c r="I8040">
        <f t="shared" si="378"/>
        <v>0</v>
      </c>
      <c r="J8040">
        <f t="shared" si="379"/>
        <v>0</v>
      </c>
      <c r="L8040" t="str">
        <f t="shared" si="377"/>
        <v>3888SIMPSONS CREEK</v>
      </c>
      <c r="M8040" t="s">
        <v>8828</v>
      </c>
    </row>
    <row r="8041" spans="1:13">
      <c r="A8041" t="s">
        <v>9181</v>
      </c>
      <c r="B8041" t="s">
        <v>9204</v>
      </c>
      <c r="C8041" t="s">
        <v>110</v>
      </c>
      <c r="D8041">
        <v>4</v>
      </c>
      <c r="E8041">
        <v>0</v>
      </c>
      <c r="F8041">
        <v>0</v>
      </c>
      <c r="H8041" t="s">
        <v>103</v>
      </c>
      <c r="I8041">
        <f t="shared" si="378"/>
        <v>0</v>
      </c>
      <c r="J8041">
        <f t="shared" si="379"/>
        <v>0</v>
      </c>
      <c r="L8041" t="str">
        <f t="shared" si="377"/>
        <v>3888TOSTAREE</v>
      </c>
      <c r="M8041" t="s">
        <v>8828</v>
      </c>
    </row>
    <row r="8042" spans="1:13">
      <c r="A8042" t="s">
        <v>9181</v>
      </c>
      <c r="B8042" t="s">
        <v>9205</v>
      </c>
      <c r="C8042" t="s">
        <v>110</v>
      </c>
      <c r="D8042">
        <v>4</v>
      </c>
      <c r="E8042">
        <v>0</v>
      </c>
      <c r="F8042">
        <v>0</v>
      </c>
      <c r="H8042" t="s">
        <v>103</v>
      </c>
      <c r="I8042">
        <f t="shared" si="378"/>
        <v>0</v>
      </c>
      <c r="J8042">
        <f t="shared" si="379"/>
        <v>0</v>
      </c>
      <c r="L8042" t="str">
        <f t="shared" si="377"/>
        <v>3888TUBBUT</v>
      </c>
      <c r="M8042" t="s">
        <v>8828</v>
      </c>
    </row>
    <row r="8043" spans="1:13">
      <c r="A8043" t="s">
        <v>9181</v>
      </c>
      <c r="B8043" t="s">
        <v>9206</v>
      </c>
      <c r="C8043" t="s">
        <v>110</v>
      </c>
      <c r="D8043">
        <v>4</v>
      </c>
      <c r="E8043">
        <v>0</v>
      </c>
      <c r="F8043">
        <v>0</v>
      </c>
      <c r="H8043" t="s">
        <v>103</v>
      </c>
      <c r="I8043">
        <f t="shared" si="378"/>
        <v>0</v>
      </c>
      <c r="J8043">
        <f t="shared" si="379"/>
        <v>0</v>
      </c>
      <c r="L8043" t="str">
        <f t="shared" si="377"/>
        <v>3888WAYGARA</v>
      </c>
      <c r="M8043" t="s">
        <v>8828</v>
      </c>
    </row>
    <row r="8044" spans="1:13">
      <c r="A8044" t="s">
        <v>9181</v>
      </c>
      <c r="B8044" t="s">
        <v>9207</v>
      </c>
      <c r="C8044" t="s">
        <v>110</v>
      </c>
      <c r="D8044">
        <v>4</v>
      </c>
      <c r="E8044">
        <v>0</v>
      </c>
      <c r="F8044">
        <v>0</v>
      </c>
      <c r="H8044" t="s">
        <v>103</v>
      </c>
      <c r="I8044">
        <f t="shared" si="378"/>
        <v>0</v>
      </c>
      <c r="J8044">
        <f t="shared" si="379"/>
        <v>0</v>
      </c>
      <c r="L8044" t="str">
        <f t="shared" si="377"/>
        <v>3888WOMBAT CREEK</v>
      </c>
      <c r="M8044" t="s">
        <v>8828</v>
      </c>
    </row>
    <row r="8045" spans="1:13">
      <c r="A8045" t="s">
        <v>9208</v>
      </c>
      <c r="B8045" t="s">
        <v>9209</v>
      </c>
      <c r="C8045" t="s">
        <v>110</v>
      </c>
      <c r="D8045">
        <v>4</v>
      </c>
      <c r="E8045">
        <v>0</v>
      </c>
      <c r="F8045">
        <v>0</v>
      </c>
      <c r="H8045" t="s">
        <v>103</v>
      </c>
      <c r="I8045">
        <f t="shared" si="378"/>
        <v>0</v>
      </c>
      <c r="J8045">
        <f t="shared" si="379"/>
        <v>0</v>
      </c>
      <c r="L8045" t="str">
        <f t="shared" si="377"/>
        <v>3887LAKE TYERS</v>
      </c>
      <c r="M8045" t="s">
        <v>8828</v>
      </c>
    </row>
    <row r="8046" spans="1:13">
      <c r="A8046" t="s">
        <v>9208</v>
      </c>
      <c r="B8046" t="s">
        <v>9210</v>
      </c>
      <c r="C8046" t="s">
        <v>110</v>
      </c>
      <c r="D8046">
        <v>4</v>
      </c>
      <c r="E8046">
        <v>0</v>
      </c>
      <c r="F8046">
        <v>0</v>
      </c>
      <c r="H8046" t="s">
        <v>103</v>
      </c>
      <c r="I8046">
        <f t="shared" si="378"/>
        <v>0</v>
      </c>
      <c r="J8046">
        <f t="shared" si="379"/>
        <v>0</v>
      </c>
      <c r="L8046" t="str">
        <f t="shared" si="377"/>
        <v>3887NOWA NOWA</v>
      </c>
      <c r="M8046" t="s">
        <v>8828</v>
      </c>
    </row>
    <row r="8047" spans="1:13">
      <c r="A8047" t="s">
        <v>9208</v>
      </c>
      <c r="B8047" t="s">
        <v>9211</v>
      </c>
      <c r="C8047" t="s">
        <v>110</v>
      </c>
      <c r="D8047">
        <v>4</v>
      </c>
      <c r="E8047">
        <v>0</v>
      </c>
      <c r="F8047">
        <v>0</v>
      </c>
      <c r="H8047" t="s">
        <v>103</v>
      </c>
      <c r="I8047">
        <f t="shared" si="378"/>
        <v>0</v>
      </c>
      <c r="J8047">
        <f t="shared" si="379"/>
        <v>0</v>
      </c>
      <c r="L8047" t="str">
        <f t="shared" si="377"/>
        <v>3887WAIREWA</v>
      </c>
      <c r="M8047" t="s">
        <v>8828</v>
      </c>
    </row>
    <row r="8048" spans="1:13">
      <c r="A8048" t="s">
        <v>9212</v>
      </c>
      <c r="B8048" t="s">
        <v>9213</v>
      </c>
      <c r="C8048" t="s">
        <v>110</v>
      </c>
      <c r="D8048">
        <v>4</v>
      </c>
      <c r="E8048">
        <v>0</v>
      </c>
      <c r="F8048">
        <v>0</v>
      </c>
      <c r="H8048" t="s">
        <v>103</v>
      </c>
      <c r="I8048">
        <f t="shared" si="378"/>
        <v>0</v>
      </c>
      <c r="J8048">
        <f t="shared" si="379"/>
        <v>0</v>
      </c>
      <c r="L8048" t="str">
        <f t="shared" si="377"/>
        <v>3886NEWMERELLA</v>
      </c>
      <c r="M8048" t="s">
        <v>8828</v>
      </c>
    </row>
    <row r="8049" spans="1:13">
      <c r="A8049" t="s">
        <v>9214</v>
      </c>
      <c r="B8049" t="s">
        <v>9215</v>
      </c>
      <c r="C8049" t="s">
        <v>110</v>
      </c>
      <c r="D8049">
        <v>4</v>
      </c>
      <c r="E8049">
        <v>0</v>
      </c>
      <c r="F8049">
        <v>0</v>
      </c>
      <c r="H8049" t="s">
        <v>103</v>
      </c>
      <c r="I8049">
        <f t="shared" si="378"/>
        <v>0</v>
      </c>
      <c r="J8049">
        <f t="shared" si="379"/>
        <v>0</v>
      </c>
      <c r="L8049" t="str">
        <f t="shared" si="377"/>
        <v>3885BRUMBY</v>
      </c>
      <c r="M8049" t="s">
        <v>8828</v>
      </c>
    </row>
    <row r="8050" spans="1:13">
      <c r="A8050" t="s">
        <v>9214</v>
      </c>
      <c r="B8050" t="s">
        <v>9216</v>
      </c>
      <c r="C8050" t="s">
        <v>110</v>
      </c>
      <c r="D8050">
        <v>4</v>
      </c>
      <c r="E8050">
        <v>0</v>
      </c>
      <c r="F8050">
        <v>0</v>
      </c>
      <c r="H8050" t="s">
        <v>103</v>
      </c>
      <c r="I8050">
        <f t="shared" si="378"/>
        <v>0</v>
      </c>
      <c r="J8050">
        <f t="shared" si="379"/>
        <v>0</v>
      </c>
      <c r="L8050" t="str">
        <f t="shared" si="377"/>
        <v>3885BRUTHEN</v>
      </c>
      <c r="M8050" t="s">
        <v>8828</v>
      </c>
    </row>
    <row r="8051" spans="1:13">
      <c r="A8051" t="s">
        <v>9214</v>
      </c>
      <c r="B8051" t="s">
        <v>9217</v>
      </c>
      <c r="C8051" t="s">
        <v>110</v>
      </c>
      <c r="D8051">
        <v>4</v>
      </c>
      <c r="E8051">
        <v>0</v>
      </c>
      <c r="F8051">
        <v>0</v>
      </c>
      <c r="H8051" t="s">
        <v>103</v>
      </c>
      <c r="I8051">
        <f t="shared" si="378"/>
        <v>0</v>
      </c>
      <c r="J8051">
        <f t="shared" si="379"/>
        <v>0</v>
      </c>
      <c r="L8051" t="str">
        <f t="shared" si="377"/>
        <v>3885BUCHAN</v>
      </c>
      <c r="M8051" t="s">
        <v>8828</v>
      </c>
    </row>
    <row r="8052" spans="1:13">
      <c r="A8052" t="s">
        <v>9214</v>
      </c>
      <c r="B8052" t="s">
        <v>9218</v>
      </c>
      <c r="C8052" t="s">
        <v>110</v>
      </c>
      <c r="D8052">
        <v>4</v>
      </c>
      <c r="E8052">
        <v>0</v>
      </c>
      <c r="F8052">
        <v>0</v>
      </c>
      <c r="H8052" t="s">
        <v>103</v>
      </c>
      <c r="I8052">
        <f t="shared" si="378"/>
        <v>0</v>
      </c>
      <c r="J8052">
        <f t="shared" si="379"/>
        <v>0</v>
      </c>
      <c r="L8052" t="str">
        <f t="shared" si="377"/>
        <v>3885BUCHAN SOUTH</v>
      </c>
      <c r="M8052" t="s">
        <v>8828</v>
      </c>
    </row>
    <row r="8053" spans="1:13">
      <c r="A8053" t="s">
        <v>9214</v>
      </c>
      <c r="B8053" t="s">
        <v>9219</v>
      </c>
      <c r="C8053" t="s">
        <v>110</v>
      </c>
      <c r="D8053">
        <v>4</v>
      </c>
      <c r="E8053">
        <v>0</v>
      </c>
      <c r="F8053">
        <v>0</v>
      </c>
      <c r="H8053" t="s">
        <v>103</v>
      </c>
      <c r="I8053">
        <f t="shared" si="378"/>
        <v>0</v>
      </c>
      <c r="J8053">
        <f t="shared" si="379"/>
        <v>0</v>
      </c>
      <c r="L8053" t="str">
        <f t="shared" si="377"/>
        <v>3885BUTCHERS RIDGE</v>
      </c>
      <c r="M8053" t="s">
        <v>8828</v>
      </c>
    </row>
    <row r="8054" spans="1:13">
      <c r="A8054" t="s">
        <v>9214</v>
      </c>
      <c r="B8054" t="s">
        <v>9220</v>
      </c>
      <c r="C8054" t="s">
        <v>110</v>
      </c>
      <c r="D8054">
        <v>4</v>
      </c>
      <c r="E8054">
        <v>0</v>
      </c>
      <c r="F8054">
        <v>0</v>
      </c>
      <c r="H8054" t="s">
        <v>103</v>
      </c>
      <c r="I8054">
        <f t="shared" si="378"/>
        <v>0</v>
      </c>
      <c r="J8054">
        <f t="shared" si="379"/>
        <v>0</v>
      </c>
      <c r="L8054" t="str">
        <f t="shared" si="377"/>
        <v>3885GELANTIPY</v>
      </c>
      <c r="M8054" t="s">
        <v>8828</v>
      </c>
    </row>
    <row r="8055" spans="1:13">
      <c r="A8055" t="s">
        <v>9214</v>
      </c>
      <c r="B8055" t="s">
        <v>9221</v>
      </c>
      <c r="C8055" t="s">
        <v>110</v>
      </c>
      <c r="D8055">
        <v>4</v>
      </c>
      <c r="E8055">
        <v>0</v>
      </c>
      <c r="F8055">
        <v>0</v>
      </c>
      <c r="H8055" t="s">
        <v>103</v>
      </c>
      <c r="I8055">
        <f t="shared" si="378"/>
        <v>0</v>
      </c>
      <c r="J8055">
        <f t="shared" si="379"/>
        <v>0</v>
      </c>
      <c r="L8055" t="str">
        <f t="shared" si="377"/>
        <v>3885MOSSIFACE</v>
      </c>
      <c r="M8055" t="s">
        <v>8828</v>
      </c>
    </row>
    <row r="8056" spans="1:13">
      <c r="A8056" t="s">
        <v>9214</v>
      </c>
      <c r="B8056" t="s">
        <v>9222</v>
      </c>
      <c r="C8056" t="s">
        <v>110</v>
      </c>
      <c r="D8056">
        <v>4</v>
      </c>
      <c r="E8056">
        <v>0</v>
      </c>
      <c r="F8056">
        <v>0</v>
      </c>
      <c r="H8056" t="s">
        <v>103</v>
      </c>
      <c r="I8056">
        <f t="shared" si="378"/>
        <v>0</v>
      </c>
      <c r="J8056">
        <f t="shared" si="379"/>
        <v>0</v>
      </c>
      <c r="L8056" t="str">
        <f t="shared" si="377"/>
        <v>3885MURRINDAL</v>
      </c>
      <c r="M8056" t="s">
        <v>8828</v>
      </c>
    </row>
    <row r="8057" spans="1:13">
      <c r="A8057" t="s">
        <v>9214</v>
      </c>
      <c r="B8057" t="s">
        <v>9223</v>
      </c>
      <c r="C8057" t="s">
        <v>110</v>
      </c>
      <c r="D8057">
        <v>4</v>
      </c>
      <c r="E8057">
        <v>0</v>
      </c>
      <c r="F8057">
        <v>0</v>
      </c>
      <c r="H8057" t="s">
        <v>103</v>
      </c>
      <c r="I8057">
        <f t="shared" si="378"/>
        <v>0</v>
      </c>
      <c r="J8057">
        <f t="shared" si="379"/>
        <v>0</v>
      </c>
      <c r="L8057" t="str">
        <f t="shared" si="377"/>
        <v>3885SUGGAN BUGGAN</v>
      </c>
      <c r="M8057" t="s">
        <v>8828</v>
      </c>
    </row>
    <row r="8058" spans="1:13">
      <c r="A8058" t="s">
        <v>9214</v>
      </c>
      <c r="B8058" t="s">
        <v>9224</v>
      </c>
      <c r="C8058" t="s">
        <v>110</v>
      </c>
      <c r="D8058">
        <v>4</v>
      </c>
      <c r="E8058">
        <v>0</v>
      </c>
      <c r="F8058">
        <v>0</v>
      </c>
      <c r="H8058" t="s">
        <v>103</v>
      </c>
      <c r="I8058">
        <f t="shared" si="378"/>
        <v>0</v>
      </c>
      <c r="J8058">
        <f t="shared" si="379"/>
        <v>0</v>
      </c>
      <c r="L8058" t="str">
        <f t="shared" si="377"/>
        <v>3885TAMBO UPPER</v>
      </c>
      <c r="M8058" t="s">
        <v>8828</v>
      </c>
    </row>
    <row r="8059" spans="1:13">
      <c r="A8059" t="s">
        <v>9214</v>
      </c>
      <c r="B8059" t="s">
        <v>9225</v>
      </c>
      <c r="C8059" t="s">
        <v>110</v>
      </c>
      <c r="D8059">
        <v>4</v>
      </c>
      <c r="E8059">
        <v>0</v>
      </c>
      <c r="F8059">
        <v>0</v>
      </c>
      <c r="H8059" t="s">
        <v>103</v>
      </c>
      <c r="I8059">
        <f t="shared" si="378"/>
        <v>0</v>
      </c>
      <c r="J8059">
        <f t="shared" si="379"/>
        <v>0</v>
      </c>
      <c r="L8059" t="str">
        <f t="shared" si="377"/>
        <v>3885TIMBARRA</v>
      </c>
      <c r="M8059" t="s">
        <v>8828</v>
      </c>
    </row>
    <row r="8060" spans="1:13">
      <c r="A8060" t="s">
        <v>9214</v>
      </c>
      <c r="B8060" t="s">
        <v>9226</v>
      </c>
      <c r="C8060" t="s">
        <v>110</v>
      </c>
      <c r="D8060">
        <v>4</v>
      </c>
      <c r="E8060">
        <v>0</v>
      </c>
      <c r="F8060">
        <v>0</v>
      </c>
      <c r="H8060" t="s">
        <v>103</v>
      </c>
      <c r="I8060">
        <f t="shared" si="378"/>
        <v>0</v>
      </c>
      <c r="J8060">
        <f t="shared" si="379"/>
        <v>0</v>
      </c>
      <c r="L8060" t="str">
        <f t="shared" si="377"/>
        <v>3885W TREE</v>
      </c>
      <c r="M8060" t="s">
        <v>8828</v>
      </c>
    </row>
    <row r="8061" spans="1:13">
      <c r="A8061" t="s">
        <v>9214</v>
      </c>
      <c r="B8061" t="s">
        <v>9227</v>
      </c>
      <c r="C8061" t="s">
        <v>110</v>
      </c>
      <c r="D8061">
        <v>4</v>
      </c>
      <c r="E8061">
        <v>0</v>
      </c>
      <c r="F8061">
        <v>0</v>
      </c>
      <c r="H8061" t="s">
        <v>103</v>
      </c>
      <c r="I8061">
        <f t="shared" si="378"/>
        <v>0</v>
      </c>
      <c r="J8061">
        <f t="shared" si="379"/>
        <v>0</v>
      </c>
      <c r="L8061" t="str">
        <f t="shared" si="377"/>
        <v>3885WISELEIGH</v>
      </c>
      <c r="M8061" t="s">
        <v>8828</v>
      </c>
    </row>
    <row r="8062" spans="1:13">
      <c r="A8062" t="s">
        <v>9214</v>
      </c>
      <c r="B8062" t="s">
        <v>9228</v>
      </c>
      <c r="C8062" t="s">
        <v>110</v>
      </c>
      <c r="D8062">
        <v>4</v>
      </c>
      <c r="E8062">
        <v>0</v>
      </c>
      <c r="F8062">
        <v>0</v>
      </c>
      <c r="H8062" t="s">
        <v>103</v>
      </c>
      <c r="I8062">
        <f t="shared" si="378"/>
        <v>0</v>
      </c>
      <c r="J8062">
        <f t="shared" si="379"/>
        <v>0</v>
      </c>
      <c r="L8062" t="str">
        <f t="shared" si="377"/>
        <v>3885WULGULMERANG</v>
      </c>
      <c r="M8062" t="s">
        <v>8828</v>
      </c>
    </row>
    <row r="8063" spans="1:13">
      <c r="A8063" t="s">
        <v>9214</v>
      </c>
      <c r="B8063" t="s">
        <v>9229</v>
      </c>
      <c r="C8063" t="s">
        <v>110</v>
      </c>
      <c r="D8063">
        <v>4</v>
      </c>
      <c r="E8063">
        <v>0</v>
      </c>
      <c r="F8063">
        <v>0</v>
      </c>
      <c r="H8063" t="s">
        <v>103</v>
      </c>
      <c r="I8063">
        <f t="shared" si="378"/>
        <v>0</v>
      </c>
      <c r="J8063">
        <f t="shared" si="379"/>
        <v>0</v>
      </c>
      <c r="L8063" t="str">
        <f t="shared" si="377"/>
        <v>3885WULGULMERANG EAST</v>
      </c>
      <c r="M8063" t="s">
        <v>8828</v>
      </c>
    </row>
    <row r="8064" spans="1:13">
      <c r="A8064" t="s">
        <v>9214</v>
      </c>
      <c r="B8064" t="s">
        <v>9230</v>
      </c>
      <c r="C8064" t="s">
        <v>110</v>
      </c>
      <c r="D8064">
        <v>4</v>
      </c>
      <c r="E8064">
        <v>0</v>
      </c>
      <c r="F8064">
        <v>0</v>
      </c>
      <c r="H8064" t="s">
        <v>103</v>
      </c>
      <c r="I8064">
        <f t="shared" si="378"/>
        <v>0</v>
      </c>
      <c r="J8064">
        <f t="shared" si="379"/>
        <v>0</v>
      </c>
      <c r="L8064" t="str">
        <f t="shared" si="377"/>
        <v>3885WULGULMERANG WEST</v>
      </c>
      <c r="M8064" t="s">
        <v>8828</v>
      </c>
    </row>
    <row r="8065" spans="1:13">
      <c r="A8065" t="s">
        <v>9214</v>
      </c>
      <c r="B8065" t="s">
        <v>9231</v>
      </c>
      <c r="C8065" t="s">
        <v>110</v>
      </c>
      <c r="D8065">
        <v>4</v>
      </c>
      <c r="E8065">
        <v>0</v>
      </c>
      <c r="F8065">
        <v>0</v>
      </c>
      <c r="H8065" t="s">
        <v>103</v>
      </c>
      <c r="I8065">
        <f t="shared" si="378"/>
        <v>0</v>
      </c>
      <c r="J8065">
        <f t="shared" si="379"/>
        <v>0</v>
      </c>
      <c r="L8065" t="str">
        <f t="shared" si="377"/>
        <v>3885YALMY</v>
      </c>
      <c r="M8065" t="s">
        <v>8828</v>
      </c>
    </row>
    <row r="8066" spans="1:13">
      <c r="A8066" t="s">
        <v>9232</v>
      </c>
      <c r="B8066" t="s">
        <v>5732</v>
      </c>
      <c r="C8066" t="s">
        <v>110</v>
      </c>
      <c r="D8066">
        <v>4</v>
      </c>
      <c r="E8066">
        <v>0</v>
      </c>
      <c r="F8066">
        <v>0</v>
      </c>
      <c r="H8066" t="s">
        <v>103</v>
      </c>
      <c r="I8066">
        <f t="shared" si="378"/>
        <v>0</v>
      </c>
      <c r="J8066">
        <f t="shared" si="379"/>
        <v>0</v>
      </c>
      <c r="L8066" t="str">
        <f t="shared" ref="L8066:L8129" si="380">CONCATENATE(A8066,B8066)</f>
        <v>3882NICHOLSON</v>
      </c>
      <c r="M8066" t="s">
        <v>8828</v>
      </c>
    </row>
    <row r="8067" spans="1:13">
      <c r="A8067" t="s">
        <v>9233</v>
      </c>
      <c r="B8067" t="s">
        <v>9234</v>
      </c>
      <c r="C8067" t="s">
        <v>110</v>
      </c>
      <c r="D8067">
        <v>4</v>
      </c>
      <c r="E8067">
        <v>0</v>
      </c>
      <c r="F8067">
        <v>0</v>
      </c>
      <c r="H8067" t="s">
        <v>103</v>
      </c>
      <c r="I8067">
        <f t="shared" si="378"/>
        <v>0</v>
      </c>
      <c r="J8067">
        <f t="shared" si="379"/>
        <v>0</v>
      </c>
      <c r="L8067" t="str">
        <f t="shared" si="380"/>
        <v>3880BOOLE POOLE</v>
      </c>
      <c r="M8067" t="s">
        <v>8828</v>
      </c>
    </row>
    <row r="8068" spans="1:13">
      <c r="A8068" t="s">
        <v>9233</v>
      </c>
      <c r="B8068" t="s">
        <v>9235</v>
      </c>
      <c r="C8068" t="s">
        <v>110</v>
      </c>
      <c r="D8068">
        <v>4</v>
      </c>
      <c r="E8068">
        <v>0</v>
      </c>
      <c r="F8068">
        <v>0</v>
      </c>
      <c r="H8068" t="s">
        <v>103</v>
      </c>
      <c r="I8068">
        <f t="shared" si="378"/>
        <v>0</v>
      </c>
      <c r="J8068">
        <f t="shared" si="379"/>
        <v>0</v>
      </c>
      <c r="L8068" t="str">
        <f t="shared" si="380"/>
        <v>3880OCEAN GRANGE</v>
      </c>
      <c r="M8068" t="s">
        <v>8828</v>
      </c>
    </row>
    <row r="8069" spans="1:13">
      <c r="A8069" t="s">
        <v>9233</v>
      </c>
      <c r="B8069" t="s">
        <v>1394</v>
      </c>
      <c r="C8069" t="s">
        <v>110</v>
      </c>
      <c r="D8069">
        <v>4</v>
      </c>
      <c r="E8069">
        <v>0</v>
      </c>
      <c r="F8069">
        <v>0</v>
      </c>
      <c r="H8069" t="s">
        <v>103</v>
      </c>
      <c r="I8069">
        <f t="shared" si="378"/>
        <v>0</v>
      </c>
      <c r="J8069">
        <f t="shared" si="379"/>
        <v>0</v>
      </c>
      <c r="L8069" t="str">
        <f t="shared" si="380"/>
        <v>3880PAYNESVILLE</v>
      </c>
      <c r="M8069" t="s">
        <v>8828</v>
      </c>
    </row>
    <row r="8070" spans="1:13">
      <c r="A8070" t="s">
        <v>9233</v>
      </c>
      <c r="B8070" t="s">
        <v>9236</v>
      </c>
      <c r="C8070" t="s">
        <v>110</v>
      </c>
      <c r="D8070">
        <v>5</v>
      </c>
      <c r="E8070">
        <v>0</v>
      </c>
      <c r="F8070">
        <v>0</v>
      </c>
      <c r="H8070" t="s">
        <v>103</v>
      </c>
      <c r="I8070">
        <f t="shared" si="378"/>
        <v>0</v>
      </c>
      <c r="J8070">
        <f t="shared" si="379"/>
        <v>0</v>
      </c>
      <c r="L8070" t="str">
        <f t="shared" si="380"/>
        <v>3880RAYMOND ISLAND</v>
      </c>
      <c r="M8070" t="s">
        <v>8828</v>
      </c>
    </row>
    <row r="8071" spans="1:13">
      <c r="A8071" t="s">
        <v>9237</v>
      </c>
      <c r="B8071" t="s">
        <v>9238</v>
      </c>
      <c r="C8071" t="s">
        <v>110</v>
      </c>
      <c r="D8071">
        <v>4</v>
      </c>
      <c r="E8071">
        <v>0</v>
      </c>
      <c r="F8071">
        <v>0</v>
      </c>
      <c r="H8071" t="s">
        <v>103</v>
      </c>
      <c r="I8071">
        <f t="shared" si="378"/>
        <v>0</v>
      </c>
      <c r="J8071">
        <f t="shared" si="379"/>
        <v>0</v>
      </c>
      <c r="L8071" t="str">
        <f t="shared" si="380"/>
        <v>3878EAGLE POINT</v>
      </c>
      <c r="M8071" t="s">
        <v>8828</v>
      </c>
    </row>
    <row r="8072" spans="1:13">
      <c r="A8072" t="s">
        <v>9239</v>
      </c>
      <c r="B8072" t="s">
        <v>9240</v>
      </c>
      <c r="C8072" t="s">
        <v>110</v>
      </c>
      <c r="D8072">
        <v>3</v>
      </c>
      <c r="E8072">
        <v>0</v>
      </c>
      <c r="F8072">
        <v>0</v>
      </c>
      <c r="H8072" t="s">
        <v>103</v>
      </c>
      <c r="I8072">
        <f t="shared" si="378"/>
        <v>0</v>
      </c>
      <c r="J8072">
        <f t="shared" si="379"/>
        <v>0</v>
      </c>
      <c r="L8072" t="str">
        <f t="shared" si="380"/>
        <v>3875BAIRNSDALE</v>
      </c>
      <c r="M8072" t="s">
        <v>8828</v>
      </c>
    </row>
    <row r="8073" spans="1:13">
      <c r="A8073" t="s">
        <v>9239</v>
      </c>
      <c r="B8073" t="s">
        <v>9241</v>
      </c>
      <c r="C8073" t="s">
        <v>110</v>
      </c>
      <c r="D8073">
        <v>4</v>
      </c>
      <c r="E8073">
        <v>0</v>
      </c>
      <c r="F8073">
        <v>0</v>
      </c>
      <c r="H8073" t="s">
        <v>103</v>
      </c>
      <c r="I8073">
        <f t="shared" ref="I8073:I8136" si="381">IF(ISERROR(VLOOKUP(A8073,SelPostCode,1,FALSE)),0,1)</f>
        <v>0</v>
      </c>
      <c r="J8073">
        <f t="shared" ref="J8073:J8136" si="382">IF(I8073=0,0,IF(ISERROR(VLOOKUP(B8073,SelSuburb,1,FALSE)),0,1))</f>
        <v>0</v>
      </c>
      <c r="L8073" t="str">
        <f t="shared" si="380"/>
        <v>3875BANKSIA PENINSULA</v>
      </c>
      <c r="M8073" t="s">
        <v>8828</v>
      </c>
    </row>
    <row r="8074" spans="1:13">
      <c r="A8074" t="s">
        <v>9239</v>
      </c>
      <c r="B8074" t="s">
        <v>9242</v>
      </c>
      <c r="C8074" t="s">
        <v>110</v>
      </c>
      <c r="D8074">
        <v>4</v>
      </c>
      <c r="E8074">
        <v>0</v>
      </c>
      <c r="F8074">
        <v>0</v>
      </c>
      <c r="H8074" t="s">
        <v>103</v>
      </c>
      <c r="I8074">
        <f t="shared" si="381"/>
        <v>0</v>
      </c>
      <c r="J8074">
        <f t="shared" si="382"/>
        <v>0</v>
      </c>
      <c r="L8074" t="str">
        <f t="shared" si="380"/>
        <v>3875BENGWORDEN</v>
      </c>
      <c r="M8074" t="s">
        <v>8828</v>
      </c>
    </row>
    <row r="8075" spans="1:13">
      <c r="A8075" t="s">
        <v>9239</v>
      </c>
      <c r="B8075" t="s">
        <v>9243</v>
      </c>
      <c r="C8075" t="s">
        <v>110</v>
      </c>
      <c r="D8075">
        <v>3</v>
      </c>
      <c r="E8075">
        <v>0</v>
      </c>
      <c r="F8075">
        <v>0</v>
      </c>
      <c r="H8075" t="s">
        <v>103</v>
      </c>
      <c r="I8075">
        <f t="shared" si="381"/>
        <v>0</v>
      </c>
      <c r="J8075">
        <f t="shared" si="382"/>
        <v>0</v>
      </c>
      <c r="L8075" t="str">
        <f t="shared" si="380"/>
        <v>3875BROADLANDS</v>
      </c>
      <c r="M8075" t="s">
        <v>8828</v>
      </c>
    </row>
    <row r="8076" spans="1:13">
      <c r="A8076" t="s">
        <v>9239</v>
      </c>
      <c r="B8076" t="s">
        <v>9244</v>
      </c>
      <c r="C8076" t="s">
        <v>110</v>
      </c>
      <c r="D8076">
        <v>4</v>
      </c>
      <c r="E8076">
        <v>0</v>
      </c>
      <c r="F8076">
        <v>0</v>
      </c>
      <c r="H8076" t="s">
        <v>103</v>
      </c>
      <c r="I8076">
        <f t="shared" si="381"/>
        <v>0</v>
      </c>
      <c r="J8076">
        <f t="shared" si="382"/>
        <v>0</v>
      </c>
      <c r="L8076" t="str">
        <f t="shared" si="380"/>
        <v>3875BULLUMWAAL</v>
      </c>
      <c r="M8076" t="s">
        <v>8828</v>
      </c>
    </row>
    <row r="8077" spans="1:13">
      <c r="A8077" t="s">
        <v>9239</v>
      </c>
      <c r="B8077" t="s">
        <v>9245</v>
      </c>
      <c r="C8077" t="s">
        <v>110</v>
      </c>
      <c r="D8077">
        <v>3</v>
      </c>
      <c r="E8077">
        <v>0</v>
      </c>
      <c r="F8077">
        <v>0</v>
      </c>
      <c r="H8077" t="s">
        <v>103</v>
      </c>
      <c r="I8077">
        <f t="shared" si="381"/>
        <v>0</v>
      </c>
      <c r="J8077">
        <f t="shared" si="382"/>
        <v>0</v>
      </c>
      <c r="L8077" t="str">
        <f t="shared" si="380"/>
        <v>3875CALULU</v>
      </c>
      <c r="M8077" t="s">
        <v>8828</v>
      </c>
    </row>
    <row r="8078" spans="1:13">
      <c r="A8078" t="s">
        <v>9239</v>
      </c>
      <c r="B8078" t="s">
        <v>9246</v>
      </c>
      <c r="C8078" t="s">
        <v>110</v>
      </c>
      <c r="D8078">
        <v>3</v>
      </c>
      <c r="E8078">
        <v>0</v>
      </c>
      <c r="F8078">
        <v>0</v>
      </c>
      <c r="H8078" t="s">
        <v>103</v>
      </c>
      <c r="I8078">
        <f t="shared" si="381"/>
        <v>0</v>
      </c>
      <c r="J8078">
        <f t="shared" si="382"/>
        <v>0</v>
      </c>
      <c r="L8078" t="str">
        <f t="shared" si="380"/>
        <v>3875CLIFTON CREEK</v>
      </c>
      <c r="M8078" t="s">
        <v>8828</v>
      </c>
    </row>
    <row r="8079" spans="1:13">
      <c r="A8079" t="s">
        <v>9239</v>
      </c>
      <c r="B8079" t="s">
        <v>9247</v>
      </c>
      <c r="C8079" t="s">
        <v>110</v>
      </c>
      <c r="D8079">
        <v>4</v>
      </c>
      <c r="E8079">
        <v>0</v>
      </c>
      <c r="F8079">
        <v>0</v>
      </c>
      <c r="H8079" t="s">
        <v>103</v>
      </c>
      <c r="I8079">
        <f t="shared" si="381"/>
        <v>0</v>
      </c>
      <c r="J8079">
        <f t="shared" si="382"/>
        <v>0</v>
      </c>
      <c r="L8079" t="str">
        <f t="shared" si="380"/>
        <v>3875DEPTFORD</v>
      </c>
      <c r="M8079" t="s">
        <v>8828</v>
      </c>
    </row>
    <row r="8080" spans="1:13">
      <c r="A8080" t="s">
        <v>9239</v>
      </c>
      <c r="B8080" t="s">
        <v>9248</v>
      </c>
      <c r="C8080" t="s">
        <v>110</v>
      </c>
      <c r="D8080">
        <v>3</v>
      </c>
      <c r="E8080">
        <v>0</v>
      </c>
      <c r="F8080">
        <v>0</v>
      </c>
      <c r="H8080" t="s">
        <v>103</v>
      </c>
      <c r="I8080">
        <f t="shared" si="381"/>
        <v>0</v>
      </c>
      <c r="J8080">
        <f t="shared" si="382"/>
        <v>0</v>
      </c>
      <c r="L8080" t="str">
        <f t="shared" si="380"/>
        <v>3875EAST BAIRNSDALE</v>
      </c>
      <c r="M8080" t="s">
        <v>8828</v>
      </c>
    </row>
    <row r="8081" spans="1:13">
      <c r="A8081" t="s">
        <v>9239</v>
      </c>
      <c r="B8081" t="s">
        <v>9249</v>
      </c>
      <c r="C8081" t="s">
        <v>110</v>
      </c>
      <c r="D8081">
        <v>3</v>
      </c>
      <c r="E8081">
        <v>0</v>
      </c>
      <c r="F8081">
        <v>0</v>
      </c>
      <c r="H8081" t="s">
        <v>103</v>
      </c>
      <c r="I8081">
        <f t="shared" si="381"/>
        <v>0</v>
      </c>
      <c r="J8081">
        <f t="shared" si="382"/>
        <v>0</v>
      </c>
      <c r="L8081" t="str">
        <f t="shared" si="380"/>
        <v>3875ELLASWOOD</v>
      </c>
      <c r="M8081" t="s">
        <v>8828</v>
      </c>
    </row>
    <row r="8082" spans="1:13">
      <c r="A8082" t="s">
        <v>9239</v>
      </c>
      <c r="B8082" t="s">
        <v>9250</v>
      </c>
      <c r="C8082" t="s">
        <v>110</v>
      </c>
      <c r="D8082">
        <v>4</v>
      </c>
      <c r="E8082">
        <v>0</v>
      </c>
      <c r="F8082">
        <v>0</v>
      </c>
      <c r="H8082" t="s">
        <v>103</v>
      </c>
      <c r="I8082">
        <f t="shared" si="381"/>
        <v>0</v>
      </c>
      <c r="J8082">
        <f t="shared" si="382"/>
        <v>0</v>
      </c>
      <c r="L8082" t="str">
        <f t="shared" si="380"/>
        <v>3875FAIRY DELL</v>
      </c>
      <c r="M8082" t="s">
        <v>8828</v>
      </c>
    </row>
    <row r="8083" spans="1:13">
      <c r="A8083" t="s">
        <v>9239</v>
      </c>
      <c r="B8083" t="s">
        <v>9251</v>
      </c>
      <c r="C8083" t="s">
        <v>110</v>
      </c>
      <c r="D8083">
        <v>4</v>
      </c>
      <c r="E8083">
        <v>0</v>
      </c>
      <c r="F8083">
        <v>0</v>
      </c>
      <c r="H8083" t="s">
        <v>103</v>
      </c>
      <c r="I8083">
        <f t="shared" si="381"/>
        <v>0</v>
      </c>
      <c r="J8083">
        <f t="shared" si="382"/>
        <v>0</v>
      </c>
      <c r="L8083" t="str">
        <f t="shared" si="380"/>
        <v>3875FLAGGY CREEK</v>
      </c>
      <c r="M8083" t="s">
        <v>8828</v>
      </c>
    </row>
    <row r="8084" spans="1:13">
      <c r="A8084" t="s">
        <v>9239</v>
      </c>
      <c r="B8084" t="s">
        <v>9252</v>
      </c>
      <c r="C8084" t="s">
        <v>110</v>
      </c>
      <c r="D8084">
        <v>3</v>
      </c>
      <c r="E8084">
        <v>0</v>
      </c>
      <c r="F8084">
        <v>0</v>
      </c>
      <c r="H8084" t="s">
        <v>103</v>
      </c>
      <c r="I8084">
        <f t="shared" si="381"/>
        <v>0</v>
      </c>
      <c r="J8084">
        <f t="shared" si="382"/>
        <v>0</v>
      </c>
      <c r="L8084" t="str">
        <f t="shared" si="380"/>
        <v>3875FORGE CREEK</v>
      </c>
      <c r="M8084" t="s">
        <v>8828</v>
      </c>
    </row>
    <row r="8085" spans="1:13">
      <c r="A8085" t="s">
        <v>9239</v>
      </c>
      <c r="B8085" t="s">
        <v>9253</v>
      </c>
      <c r="C8085" t="s">
        <v>110</v>
      </c>
      <c r="D8085">
        <v>4</v>
      </c>
      <c r="E8085">
        <v>0</v>
      </c>
      <c r="F8085">
        <v>0</v>
      </c>
      <c r="H8085" t="s">
        <v>103</v>
      </c>
      <c r="I8085">
        <f t="shared" si="381"/>
        <v>0</v>
      </c>
      <c r="J8085">
        <f t="shared" si="382"/>
        <v>0</v>
      </c>
      <c r="L8085" t="str">
        <f t="shared" si="380"/>
        <v>3875GOON NURE</v>
      </c>
      <c r="M8085" t="s">
        <v>8828</v>
      </c>
    </row>
    <row r="8086" spans="1:13">
      <c r="A8086" t="s">
        <v>9239</v>
      </c>
      <c r="B8086" t="s">
        <v>9254</v>
      </c>
      <c r="C8086" t="s">
        <v>110</v>
      </c>
      <c r="D8086">
        <v>3</v>
      </c>
      <c r="E8086">
        <v>0</v>
      </c>
      <c r="F8086">
        <v>0</v>
      </c>
      <c r="H8086" t="s">
        <v>103</v>
      </c>
      <c r="I8086">
        <f t="shared" si="381"/>
        <v>0</v>
      </c>
      <c r="J8086">
        <f t="shared" si="382"/>
        <v>0</v>
      </c>
      <c r="L8086" t="str">
        <f t="shared" si="380"/>
        <v>3875GRANITE ROCK</v>
      </c>
      <c r="M8086" t="s">
        <v>8828</v>
      </c>
    </row>
    <row r="8087" spans="1:13">
      <c r="A8087" t="s">
        <v>9239</v>
      </c>
      <c r="B8087" t="s">
        <v>2403</v>
      </c>
      <c r="C8087" t="s">
        <v>110</v>
      </c>
      <c r="D8087">
        <v>3</v>
      </c>
      <c r="E8087">
        <v>0</v>
      </c>
      <c r="F8087">
        <v>0</v>
      </c>
      <c r="H8087" t="s">
        <v>103</v>
      </c>
      <c r="I8087">
        <f t="shared" si="381"/>
        <v>0</v>
      </c>
      <c r="J8087">
        <f t="shared" si="382"/>
        <v>0</v>
      </c>
      <c r="L8087" t="str">
        <f t="shared" si="380"/>
        <v>3875HILLSIDE</v>
      </c>
      <c r="M8087" t="s">
        <v>8828</v>
      </c>
    </row>
    <row r="8088" spans="1:13">
      <c r="A8088" t="s">
        <v>9239</v>
      </c>
      <c r="B8088" t="s">
        <v>9255</v>
      </c>
      <c r="C8088" t="s">
        <v>110</v>
      </c>
      <c r="D8088">
        <v>4</v>
      </c>
      <c r="E8088">
        <v>0</v>
      </c>
      <c r="F8088">
        <v>0</v>
      </c>
      <c r="H8088" t="s">
        <v>103</v>
      </c>
      <c r="I8088">
        <f t="shared" si="381"/>
        <v>0</v>
      </c>
      <c r="J8088">
        <f t="shared" si="382"/>
        <v>0</v>
      </c>
      <c r="L8088" t="str">
        <f t="shared" si="380"/>
        <v>3875HOLLANDS LANDING</v>
      </c>
      <c r="M8088" t="s">
        <v>8828</v>
      </c>
    </row>
    <row r="8089" spans="1:13">
      <c r="A8089" t="s">
        <v>9239</v>
      </c>
      <c r="B8089" t="s">
        <v>9256</v>
      </c>
      <c r="C8089" t="s">
        <v>110</v>
      </c>
      <c r="D8089">
        <v>4</v>
      </c>
      <c r="E8089">
        <v>0</v>
      </c>
      <c r="F8089">
        <v>0</v>
      </c>
      <c r="H8089" t="s">
        <v>103</v>
      </c>
      <c r="I8089">
        <f t="shared" si="381"/>
        <v>0</v>
      </c>
      <c r="J8089">
        <f t="shared" si="382"/>
        <v>0</v>
      </c>
      <c r="L8089" t="str">
        <f t="shared" si="380"/>
        <v>3875IGUANA CREEK</v>
      </c>
      <c r="M8089" t="s">
        <v>8828</v>
      </c>
    </row>
    <row r="8090" spans="1:13">
      <c r="A8090" t="s">
        <v>9239</v>
      </c>
      <c r="B8090" t="s">
        <v>9257</v>
      </c>
      <c r="C8090" t="s">
        <v>110</v>
      </c>
      <c r="D8090">
        <v>4</v>
      </c>
      <c r="E8090">
        <v>0</v>
      </c>
      <c r="F8090">
        <v>0</v>
      </c>
      <c r="H8090" t="s">
        <v>103</v>
      </c>
      <c r="I8090">
        <f t="shared" si="381"/>
        <v>0</v>
      </c>
      <c r="J8090">
        <f t="shared" si="382"/>
        <v>0</v>
      </c>
      <c r="L8090" t="str">
        <f t="shared" si="380"/>
        <v>3875LINDENOW SOUTH</v>
      </c>
      <c r="M8090" t="s">
        <v>8828</v>
      </c>
    </row>
    <row r="8091" spans="1:13">
      <c r="A8091" t="s">
        <v>9239</v>
      </c>
      <c r="B8091" t="s">
        <v>9258</v>
      </c>
      <c r="C8091" t="s">
        <v>110</v>
      </c>
      <c r="D8091">
        <v>4</v>
      </c>
      <c r="E8091">
        <v>0</v>
      </c>
      <c r="F8091">
        <v>0</v>
      </c>
      <c r="H8091" t="s">
        <v>103</v>
      </c>
      <c r="I8091">
        <f t="shared" si="381"/>
        <v>0</v>
      </c>
      <c r="J8091">
        <f t="shared" si="382"/>
        <v>0</v>
      </c>
      <c r="L8091" t="str">
        <f t="shared" si="380"/>
        <v>3875LUCKNOW</v>
      </c>
      <c r="M8091" t="s">
        <v>8828</v>
      </c>
    </row>
    <row r="8092" spans="1:13">
      <c r="A8092" t="s">
        <v>9239</v>
      </c>
      <c r="B8092" t="s">
        <v>9259</v>
      </c>
      <c r="C8092" t="s">
        <v>110</v>
      </c>
      <c r="D8092">
        <v>4</v>
      </c>
      <c r="E8092">
        <v>0</v>
      </c>
      <c r="F8092">
        <v>0</v>
      </c>
      <c r="H8092" t="s">
        <v>103</v>
      </c>
      <c r="I8092">
        <f t="shared" si="381"/>
        <v>0</v>
      </c>
      <c r="J8092">
        <f t="shared" si="382"/>
        <v>0</v>
      </c>
      <c r="L8092" t="str">
        <f t="shared" si="380"/>
        <v>3875MARTHAVALE</v>
      </c>
      <c r="M8092" t="s">
        <v>8828</v>
      </c>
    </row>
    <row r="8093" spans="1:13">
      <c r="A8093" t="s">
        <v>9239</v>
      </c>
      <c r="B8093" t="s">
        <v>9260</v>
      </c>
      <c r="C8093" t="s">
        <v>110</v>
      </c>
      <c r="D8093">
        <v>4</v>
      </c>
      <c r="E8093">
        <v>0</v>
      </c>
      <c r="F8093">
        <v>0</v>
      </c>
      <c r="H8093" t="s">
        <v>103</v>
      </c>
      <c r="I8093">
        <f t="shared" si="381"/>
        <v>0</v>
      </c>
      <c r="J8093">
        <f t="shared" si="382"/>
        <v>0</v>
      </c>
      <c r="L8093" t="str">
        <f t="shared" si="380"/>
        <v>3875MELWOOD</v>
      </c>
      <c r="M8093" t="s">
        <v>8828</v>
      </c>
    </row>
    <row r="8094" spans="1:13">
      <c r="A8094" t="s">
        <v>9239</v>
      </c>
      <c r="B8094" t="s">
        <v>9261</v>
      </c>
      <c r="C8094" t="s">
        <v>110</v>
      </c>
      <c r="D8094">
        <v>4</v>
      </c>
      <c r="E8094">
        <v>0</v>
      </c>
      <c r="F8094">
        <v>0</v>
      </c>
      <c r="H8094" t="s">
        <v>103</v>
      </c>
      <c r="I8094">
        <f t="shared" si="381"/>
        <v>0</v>
      </c>
      <c r="J8094">
        <f t="shared" si="382"/>
        <v>0</v>
      </c>
      <c r="L8094" t="str">
        <f t="shared" si="380"/>
        <v>3875MERRIJIG</v>
      </c>
      <c r="M8094" t="s">
        <v>8828</v>
      </c>
    </row>
    <row r="8095" spans="1:13">
      <c r="A8095" t="s">
        <v>9239</v>
      </c>
      <c r="B8095" t="s">
        <v>9262</v>
      </c>
      <c r="C8095" t="s">
        <v>110</v>
      </c>
      <c r="D8095">
        <v>3</v>
      </c>
      <c r="E8095">
        <v>0</v>
      </c>
      <c r="F8095">
        <v>0</v>
      </c>
      <c r="H8095" t="s">
        <v>103</v>
      </c>
      <c r="I8095">
        <f t="shared" si="381"/>
        <v>0</v>
      </c>
      <c r="J8095">
        <f t="shared" si="382"/>
        <v>0</v>
      </c>
      <c r="L8095" t="str">
        <f t="shared" si="380"/>
        <v>3875MOUNT TAYLOR</v>
      </c>
      <c r="M8095" t="s">
        <v>8828</v>
      </c>
    </row>
    <row r="8096" spans="1:13">
      <c r="A8096" t="s">
        <v>9239</v>
      </c>
      <c r="B8096" t="s">
        <v>9263</v>
      </c>
      <c r="C8096" t="s">
        <v>110</v>
      </c>
      <c r="D8096">
        <v>3</v>
      </c>
      <c r="E8096">
        <v>0</v>
      </c>
      <c r="F8096">
        <v>0</v>
      </c>
      <c r="H8096" t="s">
        <v>103</v>
      </c>
      <c r="I8096">
        <f t="shared" si="381"/>
        <v>0</v>
      </c>
      <c r="J8096">
        <f t="shared" si="382"/>
        <v>0</v>
      </c>
      <c r="L8096" t="str">
        <f t="shared" si="380"/>
        <v>3875NEWLANDS ARM</v>
      </c>
      <c r="M8096" t="s">
        <v>8828</v>
      </c>
    </row>
    <row r="8097" spans="1:13">
      <c r="A8097" t="s">
        <v>9239</v>
      </c>
      <c r="B8097" t="s">
        <v>9264</v>
      </c>
      <c r="C8097" t="s">
        <v>110</v>
      </c>
      <c r="D8097">
        <v>4</v>
      </c>
      <c r="E8097">
        <v>0</v>
      </c>
      <c r="F8097">
        <v>0</v>
      </c>
      <c r="H8097" t="s">
        <v>103</v>
      </c>
      <c r="I8097">
        <f t="shared" si="381"/>
        <v>0</v>
      </c>
      <c r="J8097">
        <f t="shared" si="382"/>
        <v>0</v>
      </c>
      <c r="L8097" t="str">
        <f t="shared" si="380"/>
        <v>3875RYANS</v>
      </c>
      <c r="M8097" t="s">
        <v>8828</v>
      </c>
    </row>
    <row r="8098" spans="1:13">
      <c r="A8098" t="s">
        <v>9239</v>
      </c>
      <c r="B8098" t="s">
        <v>9265</v>
      </c>
      <c r="C8098" t="s">
        <v>110</v>
      </c>
      <c r="D8098">
        <v>3</v>
      </c>
      <c r="E8098">
        <v>0</v>
      </c>
      <c r="F8098">
        <v>0</v>
      </c>
      <c r="H8098" t="s">
        <v>103</v>
      </c>
      <c r="I8098">
        <f t="shared" si="381"/>
        <v>0</v>
      </c>
      <c r="J8098">
        <f t="shared" si="382"/>
        <v>0</v>
      </c>
      <c r="L8098" t="str">
        <f t="shared" si="380"/>
        <v>3875SARSFIELD</v>
      </c>
      <c r="M8098" t="s">
        <v>8828</v>
      </c>
    </row>
    <row r="8099" spans="1:13">
      <c r="A8099" t="s">
        <v>9239</v>
      </c>
      <c r="B8099" t="s">
        <v>9266</v>
      </c>
      <c r="C8099" t="s">
        <v>110</v>
      </c>
      <c r="D8099">
        <v>4</v>
      </c>
      <c r="E8099">
        <v>0</v>
      </c>
      <c r="F8099">
        <v>0</v>
      </c>
      <c r="H8099" t="s">
        <v>103</v>
      </c>
      <c r="I8099">
        <f t="shared" si="381"/>
        <v>0</v>
      </c>
      <c r="J8099">
        <f t="shared" si="382"/>
        <v>0</v>
      </c>
      <c r="L8099" t="str">
        <f t="shared" si="380"/>
        <v>3875TABBERABBERA</v>
      </c>
      <c r="M8099" t="s">
        <v>8828</v>
      </c>
    </row>
    <row r="8100" spans="1:13">
      <c r="A8100" t="s">
        <v>9239</v>
      </c>
      <c r="B8100" t="s">
        <v>9267</v>
      </c>
      <c r="C8100" t="s">
        <v>110</v>
      </c>
      <c r="D8100">
        <v>4</v>
      </c>
      <c r="E8100">
        <v>0</v>
      </c>
      <c r="F8100">
        <v>0</v>
      </c>
      <c r="H8100" t="s">
        <v>103</v>
      </c>
      <c r="I8100">
        <f t="shared" si="381"/>
        <v>0</v>
      </c>
      <c r="J8100">
        <f t="shared" si="382"/>
        <v>0</v>
      </c>
      <c r="L8100" t="str">
        <f t="shared" si="380"/>
        <v>3875WALPA</v>
      </c>
      <c r="M8100" t="s">
        <v>8828</v>
      </c>
    </row>
    <row r="8101" spans="1:13">
      <c r="A8101" t="s">
        <v>9239</v>
      </c>
      <c r="B8101" t="s">
        <v>9268</v>
      </c>
      <c r="C8101" t="s">
        <v>110</v>
      </c>
      <c r="D8101">
        <v>4</v>
      </c>
      <c r="E8101">
        <v>0</v>
      </c>
      <c r="F8101">
        <v>0</v>
      </c>
      <c r="H8101" t="s">
        <v>103</v>
      </c>
      <c r="I8101">
        <f t="shared" si="381"/>
        <v>0</v>
      </c>
      <c r="J8101">
        <f t="shared" si="382"/>
        <v>0</v>
      </c>
      <c r="L8101" t="str">
        <f t="shared" si="380"/>
        <v>3875WATERHOLES</v>
      </c>
      <c r="M8101" t="s">
        <v>8828</v>
      </c>
    </row>
    <row r="8102" spans="1:13">
      <c r="A8102" t="s">
        <v>9239</v>
      </c>
      <c r="B8102" t="s">
        <v>9269</v>
      </c>
      <c r="C8102" t="s">
        <v>110</v>
      </c>
      <c r="D8102">
        <v>4</v>
      </c>
      <c r="E8102">
        <v>0</v>
      </c>
      <c r="F8102">
        <v>0</v>
      </c>
      <c r="H8102" t="s">
        <v>103</v>
      </c>
      <c r="I8102">
        <f t="shared" si="381"/>
        <v>0</v>
      </c>
      <c r="J8102">
        <f t="shared" si="382"/>
        <v>0</v>
      </c>
      <c r="L8102" t="str">
        <f t="shared" si="380"/>
        <v>3875WOODGLEN</v>
      </c>
      <c r="M8102" t="s">
        <v>8828</v>
      </c>
    </row>
    <row r="8103" spans="1:13">
      <c r="A8103" t="s">
        <v>9239</v>
      </c>
      <c r="B8103" t="s">
        <v>9270</v>
      </c>
      <c r="C8103" t="s">
        <v>110</v>
      </c>
      <c r="D8103">
        <v>4</v>
      </c>
      <c r="E8103">
        <v>0</v>
      </c>
      <c r="F8103">
        <v>0</v>
      </c>
      <c r="H8103" t="s">
        <v>103</v>
      </c>
      <c r="I8103">
        <f t="shared" si="381"/>
        <v>0</v>
      </c>
      <c r="J8103">
        <f t="shared" si="382"/>
        <v>0</v>
      </c>
      <c r="L8103" t="str">
        <f t="shared" si="380"/>
        <v>3875WUK WUK</v>
      </c>
      <c r="M8103" t="s">
        <v>8828</v>
      </c>
    </row>
    <row r="8104" spans="1:13">
      <c r="A8104" t="s">
        <v>9239</v>
      </c>
      <c r="B8104" t="s">
        <v>9271</v>
      </c>
      <c r="C8104" t="s">
        <v>110</v>
      </c>
      <c r="D8104">
        <v>2</v>
      </c>
      <c r="E8104">
        <v>0</v>
      </c>
      <c r="F8104">
        <v>1</v>
      </c>
      <c r="H8104" t="s">
        <v>103</v>
      </c>
      <c r="I8104">
        <f t="shared" si="381"/>
        <v>0</v>
      </c>
      <c r="J8104">
        <f t="shared" si="382"/>
        <v>0</v>
      </c>
      <c r="L8104" t="str">
        <f t="shared" si="380"/>
        <v>3875WY YUNG</v>
      </c>
      <c r="M8104" t="s">
        <v>8828</v>
      </c>
    </row>
    <row r="8105" spans="1:13">
      <c r="A8105" t="s">
        <v>9272</v>
      </c>
      <c r="B8105" t="s">
        <v>9273</v>
      </c>
      <c r="C8105" t="s">
        <v>110</v>
      </c>
      <c r="D8105">
        <v>4</v>
      </c>
      <c r="E8105">
        <v>0</v>
      </c>
      <c r="F8105">
        <v>0</v>
      </c>
      <c r="H8105" t="s">
        <v>103</v>
      </c>
      <c r="I8105">
        <f t="shared" si="381"/>
        <v>0</v>
      </c>
      <c r="J8105">
        <f t="shared" si="382"/>
        <v>0</v>
      </c>
      <c r="L8105" t="str">
        <f t="shared" si="380"/>
        <v>3874CARRAJUNG SOUTH</v>
      </c>
      <c r="M8105" t="s">
        <v>8828</v>
      </c>
    </row>
    <row r="8106" spans="1:13">
      <c r="A8106" t="s">
        <v>9272</v>
      </c>
      <c r="B8106" t="s">
        <v>9274</v>
      </c>
      <c r="C8106" t="s">
        <v>110</v>
      </c>
      <c r="D8106">
        <v>4</v>
      </c>
      <c r="E8106">
        <v>0</v>
      </c>
      <c r="F8106">
        <v>0</v>
      </c>
      <c r="H8106" t="s">
        <v>103</v>
      </c>
      <c r="I8106">
        <f t="shared" si="381"/>
        <v>0</v>
      </c>
      <c r="J8106">
        <f t="shared" si="382"/>
        <v>0</v>
      </c>
      <c r="L8106" t="str">
        <f t="shared" si="380"/>
        <v>3874CHERRILONG</v>
      </c>
      <c r="M8106" t="s">
        <v>8828</v>
      </c>
    </row>
    <row r="8107" spans="1:13">
      <c r="A8107" t="s">
        <v>9272</v>
      </c>
      <c r="B8107" t="s">
        <v>9275</v>
      </c>
      <c r="C8107" t="s">
        <v>110</v>
      </c>
      <c r="D8107">
        <v>4</v>
      </c>
      <c r="E8107">
        <v>0</v>
      </c>
      <c r="F8107">
        <v>0</v>
      </c>
      <c r="H8107" t="s">
        <v>103</v>
      </c>
      <c r="I8107">
        <f t="shared" si="381"/>
        <v>0</v>
      </c>
      <c r="J8107">
        <f t="shared" si="382"/>
        <v>0</v>
      </c>
      <c r="L8107" t="str">
        <f t="shared" si="380"/>
        <v>3874MCLOUGHLINS BEACH</v>
      </c>
      <c r="M8107" t="s">
        <v>8828</v>
      </c>
    </row>
    <row r="8108" spans="1:13">
      <c r="A8108" t="s">
        <v>9272</v>
      </c>
      <c r="B8108" t="s">
        <v>4492</v>
      </c>
      <c r="C8108" t="s">
        <v>110</v>
      </c>
      <c r="D8108">
        <v>4</v>
      </c>
      <c r="E8108">
        <v>0</v>
      </c>
      <c r="F8108">
        <v>0</v>
      </c>
      <c r="H8108" t="s">
        <v>103</v>
      </c>
      <c r="I8108">
        <f t="shared" si="381"/>
        <v>0</v>
      </c>
      <c r="J8108">
        <f t="shared" si="382"/>
        <v>0</v>
      </c>
      <c r="L8108" t="str">
        <f t="shared" si="380"/>
        <v>3874WOODSIDE</v>
      </c>
      <c r="M8108" t="s">
        <v>8828</v>
      </c>
    </row>
    <row r="8109" spans="1:13">
      <c r="A8109" t="s">
        <v>9272</v>
      </c>
      <c r="B8109" t="s">
        <v>9276</v>
      </c>
      <c r="C8109" t="s">
        <v>110</v>
      </c>
      <c r="D8109">
        <v>4</v>
      </c>
      <c r="E8109">
        <v>0</v>
      </c>
      <c r="F8109">
        <v>0</v>
      </c>
      <c r="H8109" t="s">
        <v>103</v>
      </c>
      <c r="I8109">
        <f t="shared" si="381"/>
        <v>0</v>
      </c>
      <c r="J8109">
        <f t="shared" si="382"/>
        <v>0</v>
      </c>
      <c r="L8109" t="str">
        <f t="shared" si="380"/>
        <v>3874WOODSIDE BEACH</v>
      </c>
      <c r="M8109" t="s">
        <v>8828</v>
      </c>
    </row>
    <row r="8110" spans="1:13">
      <c r="A8110" t="s">
        <v>9272</v>
      </c>
      <c r="B8110" t="s">
        <v>9277</v>
      </c>
      <c r="C8110" t="s">
        <v>110</v>
      </c>
      <c r="D8110">
        <v>4</v>
      </c>
      <c r="E8110">
        <v>0</v>
      </c>
      <c r="F8110">
        <v>0</v>
      </c>
      <c r="H8110" t="s">
        <v>103</v>
      </c>
      <c r="I8110">
        <f t="shared" si="381"/>
        <v>0</v>
      </c>
      <c r="J8110">
        <f t="shared" si="382"/>
        <v>0</v>
      </c>
      <c r="L8110" t="str">
        <f t="shared" si="380"/>
        <v>3874WOODSIDE NORTH</v>
      </c>
      <c r="M8110" t="s">
        <v>8828</v>
      </c>
    </row>
    <row r="8111" spans="1:13">
      <c r="A8111" t="s">
        <v>9278</v>
      </c>
      <c r="B8111" t="s">
        <v>9279</v>
      </c>
      <c r="C8111" t="s">
        <v>110</v>
      </c>
      <c r="D8111">
        <v>4</v>
      </c>
      <c r="E8111">
        <v>0</v>
      </c>
      <c r="F8111">
        <v>0</v>
      </c>
      <c r="H8111" t="s">
        <v>103</v>
      </c>
      <c r="I8111">
        <f t="shared" si="381"/>
        <v>0</v>
      </c>
      <c r="J8111">
        <f t="shared" si="382"/>
        <v>0</v>
      </c>
      <c r="L8111" t="str">
        <f t="shared" si="380"/>
        <v>3873GORMANDALE</v>
      </c>
      <c r="M8111" t="s">
        <v>8828</v>
      </c>
    </row>
    <row r="8112" spans="1:13">
      <c r="A8112" t="s">
        <v>9280</v>
      </c>
      <c r="B8112" t="s">
        <v>9281</v>
      </c>
      <c r="C8112" t="s">
        <v>110</v>
      </c>
      <c r="D8112">
        <v>4</v>
      </c>
      <c r="E8112">
        <v>0</v>
      </c>
      <c r="F8112">
        <v>0</v>
      </c>
      <c r="H8112" t="s">
        <v>103</v>
      </c>
      <c r="I8112">
        <f t="shared" si="381"/>
        <v>0</v>
      </c>
      <c r="J8112">
        <f t="shared" si="382"/>
        <v>0</v>
      </c>
      <c r="L8112" t="str">
        <f t="shared" si="380"/>
        <v>3871ALLAMBEE RESERVE</v>
      </c>
      <c r="M8112" t="s">
        <v>8828</v>
      </c>
    </row>
    <row r="8113" spans="1:13">
      <c r="A8113" t="s">
        <v>9280</v>
      </c>
      <c r="B8113" t="s">
        <v>9282</v>
      </c>
      <c r="C8113" t="s">
        <v>110</v>
      </c>
      <c r="D8113">
        <v>4</v>
      </c>
      <c r="E8113">
        <v>0</v>
      </c>
      <c r="F8113">
        <v>0</v>
      </c>
      <c r="H8113" t="s">
        <v>103</v>
      </c>
      <c r="I8113">
        <f t="shared" si="381"/>
        <v>0</v>
      </c>
      <c r="J8113">
        <f t="shared" si="382"/>
        <v>0</v>
      </c>
      <c r="L8113" t="str">
        <f t="shared" si="380"/>
        <v>3871ALLAMBEE SOUTH</v>
      </c>
      <c r="M8113" t="s">
        <v>8828</v>
      </c>
    </row>
    <row r="8114" spans="1:13">
      <c r="A8114" t="s">
        <v>9280</v>
      </c>
      <c r="B8114" t="s">
        <v>9283</v>
      </c>
      <c r="C8114" t="s">
        <v>110</v>
      </c>
      <c r="D8114">
        <v>4</v>
      </c>
      <c r="E8114">
        <v>0</v>
      </c>
      <c r="F8114">
        <v>0</v>
      </c>
      <c r="H8114" t="s">
        <v>103</v>
      </c>
      <c r="I8114">
        <f t="shared" si="381"/>
        <v>0</v>
      </c>
      <c r="J8114">
        <f t="shared" si="382"/>
        <v>0</v>
      </c>
      <c r="L8114" t="str">
        <f t="shared" si="380"/>
        <v>3871BAROMI</v>
      </c>
      <c r="M8114" t="s">
        <v>8828</v>
      </c>
    </row>
    <row r="8115" spans="1:13">
      <c r="A8115" t="s">
        <v>9280</v>
      </c>
      <c r="B8115" t="s">
        <v>9284</v>
      </c>
      <c r="C8115" t="s">
        <v>110</v>
      </c>
      <c r="D8115">
        <v>4</v>
      </c>
      <c r="E8115">
        <v>0</v>
      </c>
      <c r="F8115">
        <v>0</v>
      </c>
      <c r="H8115" t="s">
        <v>103</v>
      </c>
      <c r="I8115">
        <f t="shared" si="381"/>
        <v>0</v>
      </c>
      <c r="J8115">
        <f t="shared" si="382"/>
        <v>0</v>
      </c>
      <c r="L8115" t="str">
        <f t="shared" si="380"/>
        <v>3871DARLIMURLA</v>
      </c>
      <c r="M8115" t="s">
        <v>8828</v>
      </c>
    </row>
    <row r="8116" spans="1:13">
      <c r="A8116" t="s">
        <v>9280</v>
      </c>
      <c r="B8116" t="s">
        <v>9285</v>
      </c>
      <c r="C8116" t="s">
        <v>110</v>
      </c>
      <c r="D8116">
        <v>4</v>
      </c>
      <c r="E8116">
        <v>0</v>
      </c>
      <c r="F8116">
        <v>0</v>
      </c>
      <c r="H8116" t="s">
        <v>103</v>
      </c>
      <c r="I8116">
        <f t="shared" si="381"/>
        <v>0</v>
      </c>
      <c r="J8116">
        <f t="shared" si="382"/>
        <v>0</v>
      </c>
      <c r="L8116" t="str">
        <f t="shared" si="380"/>
        <v>3871DELBURN</v>
      </c>
      <c r="M8116" t="s">
        <v>8828</v>
      </c>
    </row>
    <row r="8117" spans="1:13">
      <c r="A8117" t="s">
        <v>9280</v>
      </c>
      <c r="B8117" t="s">
        <v>9286</v>
      </c>
      <c r="C8117" t="s">
        <v>110</v>
      </c>
      <c r="D8117">
        <v>4</v>
      </c>
      <c r="E8117">
        <v>0</v>
      </c>
      <c r="F8117">
        <v>0</v>
      </c>
      <c r="H8117" t="s">
        <v>103</v>
      </c>
      <c r="I8117">
        <f t="shared" si="381"/>
        <v>0</v>
      </c>
      <c r="J8117">
        <f t="shared" si="382"/>
        <v>0</v>
      </c>
      <c r="L8117" t="str">
        <f t="shared" si="380"/>
        <v>3871DOLLAR</v>
      </c>
      <c r="M8117" t="s">
        <v>8828</v>
      </c>
    </row>
    <row r="8118" spans="1:13">
      <c r="A8118" t="s">
        <v>9280</v>
      </c>
      <c r="B8118" t="s">
        <v>9287</v>
      </c>
      <c r="C8118" t="s">
        <v>110</v>
      </c>
      <c r="D8118">
        <v>4</v>
      </c>
      <c r="E8118">
        <v>0</v>
      </c>
      <c r="F8118">
        <v>0</v>
      </c>
      <c r="H8118" t="s">
        <v>103</v>
      </c>
      <c r="I8118">
        <f t="shared" si="381"/>
        <v>0</v>
      </c>
      <c r="J8118">
        <f t="shared" si="382"/>
        <v>0</v>
      </c>
      <c r="L8118" t="str">
        <f t="shared" si="380"/>
        <v>3871LIMONITE</v>
      </c>
      <c r="M8118" t="s">
        <v>8828</v>
      </c>
    </row>
    <row r="8119" spans="1:13">
      <c r="A8119" t="s">
        <v>9280</v>
      </c>
      <c r="B8119" t="s">
        <v>9288</v>
      </c>
      <c r="C8119" t="s">
        <v>110</v>
      </c>
      <c r="D8119">
        <v>4</v>
      </c>
      <c r="E8119">
        <v>0</v>
      </c>
      <c r="F8119">
        <v>0</v>
      </c>
      <c r="H8119" t="s">
        <v>103</v>
      </c>
      <c r="I8119">
        <f t="shared" si="381"/>
        <v>0</v>
      </c>
      <c r="J8119">
        <f t="shared" si="382"/>
        <v>0</v>
      </c>
      <c r="L8119" t="str">
        <f t="shared" si="380"/>
        <v>3871MIRBOO</v>
      </c>
      <c r="M8119" t="s">
        <v>8828</v>
      </c>
    </row>
    <row r="8120" spans="1:13">
      <c r="A8120" t="s">
        <v>9280</v>
      </c>
      <c r="B8120" t="s">
        <v>9289</v>
      </c>
      <c r="C8120" t="s">
        <v>110</v>
      </c>
      <c r="D8120">
        <v>4</v>
      </c>
      <c r="E8120">
        <v>0</v>
      </c>
      <c r="F8120">
        <v>0</v>
      </c>
      <c r="H8120" t="s">
        <v>103</v>
      </c>
      <c r="I8120">
        <f t="shared" si="381"/>
        <v>0</v>
      </c>
      <c r="J8120">
        <f t="shared" si="382"/>
        <v>0</v>
      </c>
      <c r="L8120" t="str">
        <f t="shared" si="380"/>
        <v>3871MIRBOO NORTH</v>
      </c>
      <c r="M8120" t="s">
        <v>8828</v>
      </c>
    </row>
    <row r="8121" spans="1:13">
      <c r="A8121" t="s">
        <v>9290</v>
      </c>
      <c r="B8121" t="s">
        <v>9291</v>
      </c>
      <c r="C8121" t="s">
        <v>110</v>
      </c>
      <c r="D8121">
        <v>4</v>
      </c>
      <c r="E8121">
        <v>0</v>
      </c>
      <c r="F8121">
        <v>0</v>
      </c>
      <c r="H8121" t="s">
        <v>103</v>
      </c>
      <c r="I8121">
        <f t="shared" si="381"/>
        <v>0</v>
      </c>
      <c r="J8121">
        <f t="shared" si="382"/>
        <v>0</v>
      </c>
      <c r="L8121" t="str">
        <f t="shared" si="380"/>
        <v>3870BOOLARRA</v>
      </c>
      <c r="M8121" t="s">
        <v>8828</v>
      </c>
    </row>
    <row r="8122" spans="1:13">
      <c r="A8122" t="s">
        <v>9290</v>
      </c>
      <c r="B8122" t="s">
        <v>9292</v>
      </c>
      <c r="C8122" t="s">
        <v>110</v>
      </c>
      <c r="D8122">
        <v>4</v>
      </c>
      <c r="E8122">
        <v>0</v>
      </c>
      <c r="F8122">
        <v>0</v>
      </c>
      <c r="H8122" t="s">
        <v>103</v>
      </c>
      <c r="I8122">
        <f t="shared" si="381"/>
        <v>0</v>
      </c>
      <c r="J8122">
        <f t="shared" si="382"/>
        <v>0</v>
      </c>
      <c r="L8122" t="str">
        <f t="shared" si="380"/>
        <v>3870BOOLARRA SOUTH</v>
      </c>
      <c r="M8122" t="s">
        <v>8828</v>
      </c>
    </row>
    <row r="8123" spans="1:13">
      <c r="A8123" t="s">
        <v>9290</v>
      </c>
      <c r="B8123" t="s">
        <v>9293</v>
      </c>
      <c r="C8123" t="s">
        <v>110</v>
      </c>
      <c r="D8123">
        <v>4</v>
      </c>
      <c r="E8123">
        <v>0</v>
      </c>
      <c r="F8123">
        <v>0</v>
      </c>
      <c r="H8123" t="s">
        <v>103</v>
      </c>
      <c r="I8123">
        <f t="shared" si="381"/>
        <v>0</v>
      </c>
      <c r="J8123">
        <f t="shared" si="382"/>
        <v>0</v>
      </c>
      <c r="L8123" t="str">
        <f t="shared" si="380"/>
        <v>3870BUDGEREE</v>
      </c>
      <c r="M8123" t="s">
        <v>8828</v>
      </c>
    </row>
    <row r="8124" spans="1:13">
      <c r="A8124" t="s">
        <v>9290</v>
      </c>
      <c r="B8124" t="s">
        <v>9294</v>
      </c>
      <c r="C8124" t="s">
        <v>110</v>
      </c>
      <c r="D8124">
        <v>4</v>
      </c>
      <c r="E8124">
        <v>0</v>
      </c>
      <c r="F8124">
        <v>0</v>
      </c>
      <c r="H8124" t="s">
        <v>103</v>
      </c>
      <c r="I8124">
        <f t="shared" si="381"/>
        <v>0</v>
      </c>
      <c r="J8124">
        <f t="shared" si="382"/>
        <v>0</v>
      </c>
      <c r="L8124" t="str">
        <f t="shared" si="380"/>
        <v>3870BUDGEREE EAST</v>
      </c>
      <c r="M8124" t="s">
        <v>8828</v>
      </c>
    </row>
    <row r="8125" spans="1:13">
      <c r="A8125" t="s">
        <v>9290</v>
      </c>
      <c r="B8125" t="s">
        <v>9295</v>
      </c>
      <c r="C8125" t="s">
        <v>110</v>
      </c>
      <c r="D8125">
        <v>4</v>
      </c>
      <c r="E8125">
        <v>0</v>
      </c>
      <c r="F8125">
        <v>0</v>
      </c>
      <c r="H8125" t="s">
        <v>103</v>
      </c>
      <c r="I8125">
        <f t="shared" si="381"/>
        <v>0</v>
      </c>
      <c r="J8125">
        <f t="shared" si="382"/>
        <v>0</v>
      </c>
      <c r="L8125" t="str">
        <f t="shared" si="380"/>
        <v>3870JOHNSTONES HILL</v>
      </c>
      <c r="M8125" t="s">
        <v>8828</v>
      </c>
    </row>
    <row r="8126" spans="1:13">
      <c r="A8126" t="s">
        <v>9290</v>
      </c>
      <c r="B8126" t="s">
        <v>9296</v>
      </c>
      <c r="C8126" t="s">
        <v>110</v>
      </c>
      <c r="D8126">
        <v>4</v>
      </c>
      <c r="E8126">
        <v>0</v>
      </c>
      <c r="F8126">
        <v>0</v>
      </c>
      <c r="H8126" t="s">
        <v>103</v>
      </c>
      <c r="I8126">
        <f t="shared" si="381"/>
        <v>0</v>
      </c>
      <c r="J8126">
        <f t="shared" si="382"/>
        <v>0</v>
      </c>
      <c r="L8126" t="str">
        <f t="shared" si="380"/>
        <v>3870MIRBOO EAST</v>
      </c>
      <c r="M8126" t="s">
        <v>8828</v>
      </c>
    </row>
    <row r="8127" spans="1:13">
      <c r="A8127" t="s">
        <v>9297</v>
      </c>
      <c r="B8127" t="s">
        <v>9298</v>
      </c>
      <c r="C8127" t="s">
        <v>110</v>
      </c>
      <c r="D8127">
        <v>4</v>
      </c>
      <c r="E8127">
        <v>0</v>
      </c>
      <c r="F8127">
        <v>0</v>
      </c>
      <c r="H8127" t="s">
        <v>103</v>
      </c>
      <c r="I8127">
        <f t="shared" si="381"/>
        <v>0</v>
      </c>
      <c r="J8127">
        <f t="shared" si="382"/>
        <v>0</v>
      </c>
      <c r="L8127" t="str">
        <f t="shared" si="380"/>
        <v>3869JUMBUK</v>
      </c>
      <c r="M8127" t="s">
        <v>8828</v>
      </c>
    </row>
    <row r="8128" spans="1:13">
      <c r="A8128" t="s">
        <v>9297</v>
      </c>
      <c r="B8128" t="s">
        <v>9299</v>
      </c>
      <c r="C8128" t="s">
        <v>110</v>
      </c>
      <c r="D8128">
        <v>4</v>
      </c>
      <c r="E8128">
        <v>0</v>
      </c>
      <c r="F8128">
        <v>0</v>
      </c>
      <c r="H8128" t="s">
        <v>103</v>
      </c>
      <c r="I8128">
        <f t="shared" si="381"/>
        <v>0</v>
      </c>
      <c r="J8128">
        <f t="shared" si="382"/>
        <v>0</v>
      </c>
      <c r="L8128" t="str">
        <f t="shared" si="380"/>
        <v>3869YINNAR</v>
      </c>
      <c r="M8128" t="s">
        <v>8828</v>
      </c>
    </row>
    <row r="8129" spans="1:13">
      <c r="A8129" t="s">
        <v>9297</v>
      </c>
      <c r="B8129" t="s">
        <v>9300</v>
      </c>
      <c r="C8129" t="s">
        <v>110</v>
      </c>
      <c r="D8129">
        <v>4</v>
      </c>
      <c r="E8129">
        <v>0</v>
      </c>
      <c r="F8129">
        <v>0</v>
      </c>
      <c r="H8129" t="s">
        <v>103</v>
      </c>
      <c r="I8129">
        <f t="shared" si="381"/>
        <v>0</v>
      </c>
      <c r="J8129">
        <f t="shared" si="382"/>
        <v>0</v>
      </c>
      <c r="L8129" t="str">
        <f t="shared" si="380"/>
        <v>3869YINNAR SOUTH</v>
      </c>
      <c r="M8129" t="s">
        <v>8828</v>
      </c>
    </row>
    <row r="8130" spans="1:13">
      <c r="A8130" t="s">
        <v>9301</v>
      </c>
      <c r="B8130" t="s">
        <v>9302</v>
      </c>
      <c r="C8130" t="s">
        <v>110</v>
      </c>
      <c r="D8130">
        <v>4</v>
      </c>
      <c r="E8130">
        <v>0</v>
      </c>
      <c r="F8130">
        <v>0</v>
      </c>
      <c r="H8130" t="s">
        <v>103</v>
      </c>
      <c r="I8130">
        <f t="shared" si="381"/>
        <v>0</v>
      </c>
      <c r="J8130">
        <f t="shared" si="382"/>
        <v>0</v>
      </c>
      <c r="L8130" t="str">
        <f t="shared" ref="L8130:L8193" si="383">CONCATENATE(A8130,B8130)</f>
        <v>3865LINDENOW</v>
      </c>
      <c r="M8130" t="s">
        <v>8828</v>
      </c>
    </row>
    <row r="8131" spans="1:13">
      <c r="A8131" t="s">
        <v>9303</v>
      </c>
      <c r="B8131" t="s">
        <v>9304</v>
      </c>
      <c r="C8131" t="s">
        <v>110</v>
      </c>
      <c r="D8131">
        <v>4</v>
      </c>
      <c r="E8131">
        <v>0</v>
      </c>
      <c r="F8131">
        <v>0</v>
      </c>
      <c r="H8131" t="s">
        <v>103</v>
      </c>
      <c r="I8131">
        <f t="shared" si="381"/>
        <v>0</v>
      </c>
      <c r="J8131">
        <f t="shared" si="382"/>
        <v>0</v>
      </c>
      <c r="L8131" t="str">
        <f t="shared" si="383"/>
        <v>3864FERNBANK</v>
      </c>
      <c r="M8131" t="s">
        <v>8828</v>
      </c>
    </row>
    <row r="8132" spans="1:13">
      <c r="A8132" t="s">
        <v>9303</v>
      </c>
      <c r="B8132" t="s">
        <v>9305</v>
      </c>
      <c r="C8132" t="s">
        <v>110</v>
      </c>
      <c r="D8132">
        <v>4</v>
      </c>
      <c r="E8132">
        <v>0</v>
      </c>
      <c r="F8132">
        <v>0</v>
      </c>
      <c r="H8132" t="s">
        <v>103</v>
      </c>
      <c r="I8132">
        <f t="shared" si="381"/>
        <v>0</v>
      </c>
      <c r="J8132">
        <f t="shared" si="382"/>
        <v>0</v>
      </c>
      <c r="L8132" t="str">
        <f t="shared" si="383"/>
        <v>3864GLENALADALE</v>
      </c>
      <c r="M8132" t="s">
        <v>8828</v>
      </c>
    </row>
    <row r="8133" spans="1:13">
      <c r="A8133" t="s">
        <v>9303</v>
      </c>
      <c r="B8133" t="s">
        <v>9306</v>
      </c>
      <c r="C8133" t="s">
        <v>110</v>
      </c>
      <c r="D8133">
        <v>4</v>
      </c>
      <c r="E8133">
        <v>0</v>
      </c>
      <c r="F8133">
        <v>0</v>
      </c>
      <c r="H8133" t="s">
        <v>103</v>
      </c>
      <c r="I8133">
        <f t="shared" si="381"/>
        <v>0</v>
      </c>
      <c r="J8133">
        <f t="shared" si="382"/>
        <v>0</v>
      </c>
      <c r="L8133" t="str">
        <f t="shared" si="383"/>
        <v>3864THE FINGERBOARD</v>
      </c>
      <c r="M8133" t="s">
        <v>8828</v>
      </c>
    </row>
    <row r="8134" spans="1:13">
      <c r="A8134" t="s">
        <v>9307</v>
      </c>
      <c r="B8134" t="s">
        <v>9308</v>
      </c>
      <c r="C8134" t="s">
        <v>110</v>
      </c>
      <c r="D8134">
        <v>4</v>
      </c>
      <c r="E8134">
        <v>0</v>
      </c>
      <c r="F8134">
        <v>0</v>
      </c>
      <c r="H8134" t="s">
        <v>103</v>
      </c>
      <c r="I8134">
        <f t="shared" si="381"/>
        <v>0</v>
      </c>
      <c r="J8134">
        <f t="shared" si="382"/>
        <v>0</v>
      </c>
      <c r="L8134" t="str">
        <f t="shared" si="383"/>
        <v>3862BUDGEE BUDGEE</v>
      </c>
      <c r="M8134" t="s">
        <v>8828</v>
      </c>
    </row>
    <row r="8135" spans="1:13">
      <c r="A8135" t="s">
        <v>9307</v>
      </c>
      <c r="B8135" t="s">
        <v>9309</v>
      </c>
      <c r="C8135" t="s">
        <v>110</v>
      </c>
      <c r="D8135">
        <v>4</v>
      </c>
      <c r="E8135">
        <v>0</v>
      </c>
      <c r="F8135">
        <v>0</v>
      </c>
      <c r="H8135" t="s">
        <v>103</v>
      </c>
      <c r="I8135">
        <f t="shared" si="381"/>
        <v>0</v>
      </c>
      <c r="J8135">
        <f t="shared" si="382"/>
        <v>0</v>
      </c>
      <c r="L8135" t="str">
        <f t="shared" si="383"/>
        <v>3862CASTLEBURN</v>
      </c>
      <c r="M8135" t="s">
        <v>8828</v>
      </c>
    </row>
    <row r="8136" spans="1:13">
      <c r="A8136" t="s">
        <v>9307</v>
      </c>
      <c r="B8136" t="s">
        <v>9310</v>
      </c>
      <c r="C8136" t="s">
        <v>110</v>
      </c>
      <c r="D8136">
        <v>4</v>
      </c>
      <c r="E8136">
        <v>0</v>
      </c>
      <c r="F8136">
        <v>0</v>
      </c>
      <c r="H8136" t="s">
        <v>103</v>
      </c>
      <c r="I8136">
        <f t="shared" si="381"/>
        <v>0</v>
      </c>
      <c r="J8136">
        <f t="shared" si="382"/>
        <v>0</v>
      </c>
      <c r="L8136" t="str">
        <f t="shared" si="383"/>
        <v>3862COBBANNAH</v>
      </c>
      <c r="M8136" t="s">
        <v>8828</v>
      </c>
    </row>
    <row r="8137" spans="1:13">
      <c r="A8137" t="s">
        <v>9307</v>
      </c>
      <c r="B8137" t="s">
        <v>9311</v>
      </c>
      <c r="C8137" t="s">
        <v>110</v>
      </c>
      <c r="D8137">
        <v>4</v>
      </c>
      <c r="E8137">
        <v>0</v>
      </c>
      <c r="F8137">
        <v>0</v>
      </c>
      <c r="H8137" t="s">
        <v>103</v>
      </c>
      <c r="I8137">
        <f t="shared" ref="I8137:I8200" si="384">IF(ISERROR(VLOOKUP(A8137,SelPostCode,1,FALSE)),0,1)</f>
        <v>0</v>
      </c>
      <c r="J8137">
        <f t="shared" ref="J8137:J8200" si="385">IF(I8137=0,0,IF(ISERROR(VLOOKUP(B8137,SelSuburb,1,FALSE)),0,1))</f>
        <v>0</v>
      </c>
      <c r="L8137" t="str">
        <f t="shared" si="383"/>
        <v>3862COWA</v>
      </c>
      <c r="M8137" t="s">
        <v>8828</v>
      </c>
    </row>
    <row r="8138" spans="1:13">
      <c r="A8138" t="s">
        <v>9307</v>
      </c>
      <c r="B8138" t="s">
        <v>9312</v>
      </c>
      <c r="C8138" t="s">
        <v>110</v>
      </c>
      <c r="D8138">
        <v>4</v>
      </c>
      <c r="E8138">
        <v>0</v>
      </c>
      <c r="F8138">
        <v>0</v>
      </c>
      <c r="H8138" t="s">
        <v>103</v>
      </c>
      <c r="I8138">
        <f t="shared" si="384"/>
        <v>0</v>
      </c>
      <c r="J8138">
        <f t="shared" si="385"/>
        <v>0</v>
      </c>
      <c r="L8138" t="str">
        <f t="shared" si="383"/>
        <v>3862CROOKED RIVER</v>
      </c>
      <c r="M8138" t="s">
        <v>8828</v>
      </c>
    </row>
    <row r="8139" spans="1:13">
      <c r="A8139" t="s">
        <v>9307</v>
      </c>
      <c r="B8139" t="s">
        <v>9313</v>
      </c>
      <c r="C8139" t="s">
        <v>110</v>
      </c>
      <c r="D8139">
        <v>4</v>
      </c>
      <c r="E8139">
        <v>0</v>
      </c>
      <c r="F8139">
        <v>0</v>
      </c>
      <c r="H8139" t="s">
        <v>103</v>
      </c>
      <c r="I8139">
        <f t="shared" si="384"/>
        <v>0</v>
      </c>
      <c r="J8139">
        <f t="shared" si="385"/>
        <v>0</v>
      </c>
      <c r="L8139" t="str">
        <f t="shared" si="383"/>
        <v>3862DARGO</v>
      </c>
      <c r="M8139" t="s">
        <v>8828</v>
      </c>
    </row>
    <row r="8140" spans="1:13">
      <c r="A8140" t="s">
        <v>9307</v>
      </c>
      <c r="B8140" t="s">
        <v>9314</v>
      </c>
      <c r="C8140" t="s">
        <v>110</v>
      </c>
      <c r="D8140">
        <v>4</v>
      </c>
      <c r="E8140">
        <v>0</v>
      </c>
      <c r="F8140">
        <v>0</v>
      </c>
      <c r="H8140" t="s">
        <v>103</v>
      </c>
      <c r="I8140">
        <f t="shared" si="384"/>
        <v>0</v>
      </c>
      <c r="J8140">
        <f t="shared" si="385"/>
        <v>0</v>
      </c>
      <c r="L8140" t="str">
        <f t="shared" si="383"/>
        <v>3862HAWKHURST</v>
      </c>
      <c r="M8140" t="s">
        <v>8828</v>
      </c>
    </row>
    <row r="8141" spans="1:13">
      <c r="A8141" t="s">
        <v>9307</v>
      </c>
      <c r="B8141" t="s">
        <v>9315</v>
      </c>
      <c r="C8141" t="s">
        <v>110</v>
      </c>
      <c r="D8141">
        <v>4</v>
      </c>
      <c r="E8141">
        <v>0</v>
      </c>
      <c r="F8141">
        <v>0</v>
      </c>
      <c r="H8141" t="s">
        <v>103</v>
      </c>
      <c r="I8141">
        <f t="shared" si="384"/>
        <v>0</v>
      </c>
      <c r="J8141">
        <f t="shared" si="385"/>
        <v>0</v>
      </c>
      <c r="L8141" t="str">
        <f t="shared" si="383"/>
        <v>3862LLOWALONG</v>
      </c>
      <c r="M8141" t="s">
        <v>8828</v>
      </c>
    </row>
    <row r="8142" spans="1:13">
      <c r="A8142" t="s">
        <v>9307</v>
      </c>
      <c r="B8142" t="s">
        <v>9316</v>
      </c>
      <c r="C8142" t="s">
        <v>110</v>
      </c>
      <c r="D8142">
        <v>4</v>
      </c>
      <c r="E8142">
        <v>0</v>
      </c>
      <c r="F8142">
        <v>0</v>
      </c>
      <c r="H8142" t="s">
        <v>103</v>
      </c>
      <c r="I8142">
        <f t="shared" si="384"/>
        <v>0</v>
      </c>
      <c r="J8142">
        <f t="shared" si="385"/>
        <v>0</v>
      </c>
      <c r="L8142" t="str">
        <f t="shared" si="383"/>
        <v>3862MEERLIEU</v>
      </c>
      <c r="M8142" t="s">
        <v>8828</v>
      </c>
    </row>
    <row r="8143" spans="1:13">
      <c r="A8143" t="s">
        <v>9307</v>
      </c>
      <c r="B8143" t="s">
        <v>9317</v>
      </c>
      <c r="C8143" t="s">
        <v>110</v>
      </c>
      <c r="D8143">
        <v>4</v>
      </c>
      <c r="E8143">
        <v>0</v>
      </c>
      <c r="F8143">
        <v>0</v>
      </c>
      <c r="H8143" t="s">
        <v>103</v>
      </c>
      <c r="I8143">
        <f t="shared" si="384"/>
        <v>0</v>
      </c>
      <c r="J8143">
        <f t="shared" si="385"/>
        <v>0</v>
      </c>
      <c r="L8143" t="str">
        <f t="shared" si="383"/>
        <v>3862MIOWERA</v>
      </c>
      <c r="M8143" t="s">
        <v>8828</v>
      </c>
    </row>
    <row r="8144" spans="1:13">
      <c r="A8144" t="s">
        <v>9307</v>
      </c>
      <c r="B8144" t="s">
        <v>9318</v>
      </c>
      <c r="C8144" t="s">
        <v>110</v>
      </c>
      <c r="D8144">
        <v>4</v>
      </c>
      <c r="E8144">
        <v>0</v>
      </c>
      <c r="F8144">
        <v>0</v>
      </c>
      <c r="H8144" t="s">
        <v>103</v>
      </c>
      <c r="I8144">
        <f t="shared" si="384"/>
        <v>0</v>
      </c>
      <c r="J8144">
        <f t="shared" si="385"/>
        <v>0</v>
      </c>
      <c r="L8144" t="str">
        <f t="shared" si="383"/>
        <v>3862MOORNAPA</v>
      </c>
      <c r="M8144" t="s">
        <v>8828</v>
      </c>
    </row>
    <row r="8145" spans="1:13">
      <c r="A8145" t="s">
        <v>9307</v>
      </c>
      <c r="B8145" t="s">
        <v>9319</v>
      </c>
      <c r="C8145" t="s">
        <v>110</v>
      </c>
      <c r="D8145">
        <v>4</v>
      </c>
      <c r="E8145">
        <v>0</v>
      </c>
      <c r="F8145">
        <v>0</v>
      </c>
      <c r="H8145" t="s">
        <v>103</v>
      </c>
      <c r="I8145">
        <f t="shared" si="384"/>
        <v>0</v>
      </c>
      <c r="J8145">
        <f t="shared" si="385"/>
        <v>0</v>
      </c>
      <c r="L8145" t="str">
        <f t="shared" si="383"/>
        <v>3862MUNRO</v>
      </c>
      <c r="M8145" t="s">
        <v>8828</v>
      </c>
    </row>
    <row r="8146" spans="1:13">
      <c r="A8146" t="s">
        <v>9307</v>
      </c>
      <c r="B8146" t="s">
        <v>9320</v>
      </c>
      <c r="C8146" t="s">
        <v>110</v>
      </c>
      <c r="D8146">
        <v>4</v>
      </c>
      <c r="E8146">
        <v>0</v>
      </c>
      <c r="F8146">
        <v>0</v>
      </c>
      <c r="H8146" t="s">
        <v>103</v>
      </c>
      <c r="I8146">
        <f t="shared" si="384"/>
        <v>0</v>
      </c>
      <c r="J8146">
        <f t="shared" si="385"/>
        <v>0</v>
      </c>
      <c r="L8146" t="str">
        <f t="shared" si="383"/>
        <v>3862PERRY BRIDGE</v>
      </c>
      <c r="M8146" t="s">
        <v>8828</v>
      </c>
    </row>
    <row r="8147" spans="1:13">
      <c r="A8147" t="s">
        <v>9307</v>
      </c>
      <c r="B8147" t="s">
        <v>9321</v>
      </c>
      <c r="C8147" t="s">
        <v>110</v>
      </c>
      <c r="D8147">
        <v>4</v>
      </c>
      <c r="E8147">
        <v>0</v>
      </c>
      <c r="F8147">
        <v>0</v>
      </c>
      <c r="H8147" t="s">
        <v>103</v>
      </c>
      <c r="I8147">
        <f t="shared" si="384"/>
        <v>0</v>
      </c>
      <c r="J8147">
        <f t="shared" si="385"/>
        <v>0</v>
      </c>
      <c r="L8147" t="str">
        <f t="shared" si="383"/>
        <v>3862STOCKDALE</v>
      </c>
      <c r="M8147" t="s">
        <v>8828</v>
      </c>
    </row>
    <row r="8148" spans="1:13">
      <c r="A8148" t="s">
        <v>9307</v>
      </c>
      <c r="B8148" t="s">
        <v>5563</v>
      </c>
      <c r="C8148" t="s">
        <v>110</v>
      </c>
      <c r="D8148">
        <v>4</v>
      </c>
      <c r="E8148">
        <v>0</v>
      </c>
      <c r="F8148">
        <v>0</v>
      </c>
      <c r="H8148" t="s">
        <v>103</v>
      </c>
      <c r="I8148">
        <f t="shared" si="384"/>
        <v>0</v>
      </c>
      <c r="J8148">
        <f t="shared" si="385"/>
        <v>0</v>
      </c>
      <c r="L8148" t="str">
        <f t="shared" si="383"/>
        <v>3862STRATFORD</v>
      </c>
      <c r="M8148" t="s">
        <v>8828</v>
      </c>
    </row>
    <row r="8149" spans="1:13">
      <c r="A8149" t="s">
        <v>9307</v>
      </c>
      <c r="B8149" t="s">
        <v>2911</v>
      </c>
      <c r="C8149" t="s">
        <v>110</v>
      </c>
      <c r="D8149">
        <v>4</v>
      </c>
      <c r="E8149">
        <v>0</v>
      </c>
      <c r="F8149">
        <v>0</v>
      </c>
      <c r="H8149" t="s">
        <v>103</v>
      </c>
      <c r="I8149">
        <f t="shared" si="384"/>
        <v>0</v>
      </c>
      <c r="J8149">
        <f t="shared" si="385"/>
        <v>0</v>
      </c>
      <c r="L8149" t="str">
        <f t="shared" si="383"/>
        <v>3862WATERFORD</v>
      </c>
      <c r="M8149" t="s">
        <v>8828</v>
      </c>
    </row>
    <row r="8150" spans="1:13">
      <c r="A8150" t="s">
        <v>9307</v>
      </c>
      <c r="B8150" t="s">
        <v>9322</v>
      </c>
      <c r="C8150" t="s">
        <v>110</v>
      </c>
      <c r="D8150">
        <v>4</v>
      </c>
      <c r="E8150">
        <v>0</v>
      </c>
      <c r="F8150">
        <v>0</v>
      </c>
      <c r="H8150" t="s">
        <v>103</v>
      </c>
      <c r="I8150">
        <f t="shared" si="384"/>
        <v>0</v>
      </c>
      <c r="J8150">
        <f t="shared" si="385"/>
        <v>0</v>
      </c>
      <c r="L8150" t="str">
        <f t="shared" si="383"/>
        <v>3862WONGUNGARRA</v>
      </c>
      <c r="M8150" t="s">
        <v>8828</v>
      </c>
    </row>
    <row r="8151" spans="1:13">
      <c r="A8151" t="s">
        <v>9323</v>
      </c>
      <c r="B8151" t="s">
        <v>9324</v>
      </c>
      <c r="C8151" t="s">
        <v>110</v>
      </c>
      <c r="D8151">
        <v>4</v>
      </c>
      <c r="E8151">
        <v>0</v>
      </c>
      <c r="F8151">
        <v>0</v>
      </c>
      <c r="H8151" t="s">
        <v>103</v>
      </c>
      <c r="I8151">
        <f t="shared" si="384"/>
        <v>0</v>
      </c>
      <c r="J8151">
        <f t="shared" si="385"/>
        <v>0</v>
      </c>
      <c r="L8151" t="str">
        <f t="shared" si="383"/>
        <v>3860BOISDALE</v>
      </c>
      <c r="M8151" t="s">
        <v>8828</v>
      </c>
    </row>
    <row r="8152" spans="1:13">
      <c r="A8152" t="s">
        <v>9323</v>
      </c>
      <c r="B8152" t="s">
        <v>9325</v>
      </c>
      <c r="C8152" t="s">
        <v>110</v>
      </c>
      <c r="D8152">
        <v>4</v>
      </c>
      <c r="E8152">
        <v>0</v>
      </c>
      <c r="F8152">
        <v>0</v>
      </c>
      <c r="H8152" t="s">
        <v>103</v>
      </c>
      <c r="I8152">
        <f t="shared" si="384"/>
        <v>0</v>
      </c>
      <c r="J8152">
        <f t="shared" si="385"/>
        <v>0</v>
      </c>
      <c r="L8152" t="str">
        <f t="shared" si="383"/>
        <v>3860BRIAGOLONG</v>
      </c>
      <c r="M8152" t="s">
        <v>8828</v>
      </c>
    </row>
    <row r="8153" spans="1:13">
      <c r="A8153" t="s">
        <v>9323</v>
      </c>
      <c r="B8153" t="s">
        <v>786</v>
      </c>
      <c r="C8153" t="s">
        <v>110</v>
      </c>
      <c r="D8153">
        <v>4</v>
      </c>
      <c r="E8153">
        <v>0</v>
      </c>
      <c r="F8153">
        <v>0</v>
      </c>
      <c r="H8153" t="s">
        <v>103</v>
      </c>
      <c r="I8153">
        <f t="shared" si="384"/>
        <v>0</v>
      </c>
      <c r="J8153">
        <f t="shared" si="385"/>
        <v>0</v>
      </c>
      <c r="L8153" t="str">
        <f t="shared" si="383"/>
        <v>3860BUSHY PARK</v>
      </c>
      <c r="M8153" t="s">
        <v>8828</v>
      </c>
    </row>
    <row r="8154" spans="1:13">
      <c r="A8154" t="s">
        <v>9323</v>
      </c>
      <c r="B8154" t="s">
        <v>9326</v>
      </c>
      <c r="C8154" t="s">
        <v>110</v>
      </c>
      <c r="D8154">
        <v>4</v>
      </c>
      <c r="E8154">
        <v>0</v>
      </c>
      <c r="F8154">
        <v>0</v>
      </c>
      <c r="H8154" t="s">
        <v>103</v>
      </c>
      <c r="I8154">
        <f t="shared" si="384"/>
        <v>0</v>
      </c>
      <c r="J8154">
        <f t="shared" si="385"/>
        <v>0</v>
      </c>
      <c r="L8154" t="str">
        <f t="shared" si="383"/>
        <v>3860COONGULLA</v>
      </c>
      <c r="M8154" t="s">
        <v>8828</v>
      </c>
    </row>
    <row r="8155" spans="1:13">
      <c r="A8155" t="s">
        <v>9323</v>
      </c>
      <c r="B8155" t="s">
        <v>9327</v>
      </c>
      <c r="C8155" t="s">
        <v>110</v>
      </c>
      <c r="D8155">
        <v>4</v>
      </c>
      <c r="E8155">
        <v>0</v>
      </c>
      <c r="F8155">
        <v>0</v>
      </c>
      <c r="H8155" t="s">
        <v>103</v>
      </c>
      <c r="I8155">
        <f t="shared" si="384"/>
        <v>0</v>
      </c>
      <c r="J8155">
        <f t="shared" si="385"/>
        <v>0</v>
      </c>
      <c r="L8155" t="str">
        <f t="shared" si="383"/>
        <v>3860KOOROOL</v>
      </c>
      <c r="M8155" t="s">
        <v>8828</v>
      </c>
    </row>
    <row r="8156" spans="1:13">
      <c r="A8156" t="s">
        <v>9323</v>
      </c>
      <c r="B8156" t="s">
        <v>9328</v>
      </c>
      <c r="C8156" t="s">
        <v>110</v>
      </c>
      <c r="D8156">
        <v>4</v>
      </c>
      <c r="E8156">
        <v>0</v>
      </c>
      <c r="F8156">
        <v>0</v>
      </c>
      <c r="H8156" t="s">
        <v>103</v>
      </c>
      <c r="I8156">
        <f t="shared" si="384"/>
        <v>0</v>
      </c>
      <c r="J8156">
        <f t="shared" si="385"/>
        <v>0</v>
      </c>
      <c r="L8156" t="str">
        <f t="shared" si="383"/>
        <v>3860MAFFRA</v>
      </c>
      <c r="M8156" t="s">
        <v>8828</v>
      </c>
    </row>
    <row r="8157" spans="1:13">
      <c r="A8157" t="s">
        <v>9323</v>
      </c>
      <c r="B8157" t="s">
        <v>9329</v>
      </c>
      <c r="C8157" t="s">
        <v>110</v>
      </c>
      <c r="D8157">
        <v>4</v>
      </c>
      <c r="E8157">
        <v>0</v>
      </c>
      <c r="F8157">
        <v>0</v>
      </c>
      <c r="H8157" t="s">
        <v>103</v>
      </c>
      <c r="I8157">
        <f t="shared" si="384"/>
        <v>0</v>
      </c>
      <c r="J8157">
        <f t="shared" si="385"/>
        <v>0</v>
      </c>
      <c r="L8157" t="str">
        <f t="shared" si="383"/>
        <v>3860MONOMAK</v>
      </c>
      <c r="M8157" t="s">
        <v>8828</v>
      </c>
    </row>
    <row r="8158" spans="1:13">
      <c r="A8158" t="s">
        <v>9323</v>
      </c>
      <c r="B8158" t="s">
        <v>9330</v>
      </c>
      <c r="C8158" t="s">
        <v>110</v>
      </c>
      <c r="D8158">
        <v>4</v>
      </c>
      <c r="E8158">
        <v>0</v>
      </c>
      <c r="F8158">
        <v>0</v>
      </c>
      <c r="H8158" t="s">
        <v>103</v>
      </c>
      <c r="I8158">
        <f t="shared" si="384"/>
        <v>0</v>
      </c>
      <c r="J8158">
        <f t="shared" si="385"/>
        <v>0</v>
      </c>
      <c r="L8158" t="str">
        <f t="shared" si="383"/>
        <v>3860MOROKA</v>
      </c>
      <c r="M8158" t="s">
        <v>8828</v>
      </c>
    </row>
    <row r="8159" spans="1:13">
      <c r="A8159" t="s">
        <v>9323</v>
      </c>
      <c r="B8159" t="s">
        <v>9331</v>
      </c>
      <c r="C8159" t="s">
        <v>110</v>
      </c>
      <c r="D8159">
        <v>4</v>
      </c>
      <c r="E8159">
        <v>0</v>
      </c>
      <c r="F8159">
        <v>0</v>
      </c>
      <c r="H8159" t="s">
        <v>103</v>
      </c>
      <c r="I8159">
        <f t="shared" si="384"/>
        <v>0</v>
      </c>
      <c r="J8159">
        <f t="shared" si="385"/>
        <v>0</v>
      </c>
      <c r="L8159" t="str">
        <f t="shared" si="383"/>
        <v>3860NAP NAP MARRA</v>
      </c>
      <c r="M8159" t="s">
        <v>8828</v>
      </c>
    </row>
    <row r="8160" spans="1:13">
      <c r="A8160" t="s">
        <v>9323</v>
      </c>
      <c r="B8160" t="s">
        <v>9332</v>
      </c>
      <c r="C8160" t="s">
        <v>110</v>
      </c>
      <c r="D8160">
        <v>4</v>
      </c>
      <c r="E8160">
        <v>0</v>
      </c>
      <c r="F8160">
        <v>0</v>
      </c>
      <c r="H8160" t="s">
        <v>103</v>
      </c>
      <c r="I8160">
        <f t="shared" si="384"/>
        <v>0</v>
      </c>
      <c r="J8160">
        <f t="shared" si="385"/>
        <v>0</v>
      </c>
      <c r="L8160" t="str">
        <f t="shared" si="383"/>
        <v>3860NUNTIN</v>
      </c>
      <c r="M8160" t="s">
        <v>8828</v>
      </c>
    </row>
    <row r="8161" spans="1:13">
      <c r="A8161" t="s">
        <v>9323</v>
      </c>
      <c r="B8161" t="s">
        <v>9333</v>
      </c>
      <c r="C8161" t="s">
        <v>110</v>
      </c>
      <c r="D8161">
        <v>4</v>
      </c>
      <c r="E8161">
        <v>0</v>
      </c>
      <c r="F8161">
        <v>0</v>
      </c>
      <c r="H8161" t="s">
        <v>103</v>
      </c>
      <c r="I8161">
        <f t="shared" si="384"/>
        <v>0</v>
      </c>
      <c r="J8161">
        <f t="shared" si="385"/>
        <v>0</v>
      </c>
      <c r="L8161" t="str">
        <f t="shared" si="383"/>
        <v>3860RIVERSLEA</v>
      </c>
      <c r="M8161" t="s">
        <v>8828</v>
      </c>
    </row>
    <row r="8162" spans="1:13">
      <c r="A8162" t="s">
        <v>9323</v>
      </c>
      <c r="B8162" t="s">
        <v>9334</v>
      </c>
      <c r="C8162" t="s">
        <v>110</v>
      </c>
      <c r="D8162">
        <v>4</v>
      </c>
      <c r="E8162">
        <v>0</v>
      </c>
      <c r="F8162">
        <v>0</v>
      </c>
      <c r="H8162" t="s">
        <v>103</v>
      </c>
      <c r="I8162">
        <f t="shared" si="384"/>
        <v>0</v>
      </c>
      <c r="J8162">
        <f t="shared" si="385"/>
        <v>0</v>
      </c>
      <c r="L8162" t="str">
        <f t="shared" si="383"/>
        <v>3860TOOLOME</v>
      </c>
      <c r="M8162" t="s">
        <v>8828</v>
      </c>
    </row>
    <row r="8163" spans="1:13">
      <c r="A8163" t="s">
        <v>9323</v>
      </c>
      <c r="B8163" t="s">
        <v>9335</v>
      </c>
      <c r="C8163" t="s">
        <v>110</v>
      </c>
      <c r="D8163">
        <v>4</v>
      </c>
      <c r="E8163">
        <v>0</v>
      </c>
      <c r="F8163">
        <v>0</v>
      </c>
      <c r="H8163" t="s">
        <v>103</v>
      </c>
      <c r="I8163">
        <f t="shared" si="384"/>
        <v>0</v>
      </c>
      <c r="J8163">
        <f t="shared" si="385"/>
        <v>0</v>
      </c>
      <c r="L8163" t="str">
        <f t="shared" si="383"/>
        <v>3860VALENCIA CREEK</v>
      </c>
      <c r="M8163" t="s">
        <v>8828</v>
      </c>
    </row>
    <row r="8164" spans="1:13">
      <c r="A8164" t="s">
        <v>9323</v>
      </c>
      <c r="B8164" t="s">
        <v>9336</v>
      </c>
      <c r="C8164" t="s">
        <v>110</v>
      </c>
      <c r="D8164">
        <v>4</v>
      </c>
      <c r="E8164">
        <v>0</v>
      </c>
      <c r="F8164">
        <v>0</v>
      </c>
      <c r="H8164" t="s">
        <v>103</v>
      </c>
      <c r="I8164">
        <f t="shared" si="384"/>
        <v>0</v>
      </c>
      <c r="J8164">
        <f t="shared" si="385"/>
        <v>0</v>
      </c>
      <c r="L8164" t="str">
        <f t="shared" si="383"/>
        <v>3860WOOLENOOK</v>
      </c>
      <c r="M8164" t="s">
        <v>8828</v>
      </c>
    </row>
    <row r="8165" spans="1:13">
      <c r="A8165" t="s">
        <v>9323</v>
      </c>
      <c r="B8165" t="s">
        <v>9337</v>
      </c>
      <c r="C8165" t="s">
        <v>110</v>
      </c>
      <c r="D8165">
        <v>4</v>
      </c>
      <c r="E8165">
        <v>0</v>
      </c>
      <c r="F8165">
        <v>0</v>
      </c>
      <c r="H8165" t="s">
        <v>103</v>
      </c>
      <c r="I8165">
        <f t="shared" si="384"/>
        <v>0</v>
      </c>
      <c r="J8165">
        <f t="shared" si="385"/>
        <v>0</v>
      </c>
      <c r="L8165" t="str">
        <f t="shared" si="383"/>
        <v>3860WRATHING</v>
      </c>
      <c r="M8165" t="s">
        <v>8828</v>
      </c>
    </row>
    <row r="8166" spans="1:13">
      <c r="A8166" t="s">
        <v>9323</v>
      </c>
      <c r="B8166" t="s">
        <v>9338</v>
      </c>
      <c r="C8166" t="s">
        <v>110</v>
      </c>
      <c r="D8166">
        <v>4</v>
      </c>
      <c r="E8166">
        <v>0</v>
      </c>
      <c r="F8166">
        <v>0</v>
      </c>
      <c r="H8166" t="s">
        <v>103</v>
      </c>
      <c r="I8166">
        <f t="shared" si="384"/>
        <v>0</v>
      </c>
      <c r="J8166">
        <f t="shared" si="385"/>
        <v>0</v>
      </c>
      <c r="L8166" t="str">
        <f t="shared" si="383"/>
        <v>3860WRATHUNG</v>
      </c>
      <c r="M8166" t="s">
        <v>8828</v>
      </c>
    </row>
    <row r="8167" spans="1:13">
      <c r="A8167" t="s">
        <v>9323</v>
      </c>
      <c r="B8167" t="s">
        <v>9339</v>
      </c>
      <c r="C8167" t="s">
        <v>110</v>
      </c>
      <c r="D8167">
        <v>4</v>
      </c>
      <c r="E8167">
        <v>0</v>
      </c>
      <c r="F8167">
        <v>0</v>
      </c>
      <c r="H8167" t="s">
        <v>103</v>
      </c>
      <c r="I8167">
        <f t="shared" si="384"/>
        <v>0</v>
      </c>
      <c r="J8167">
        <f t="shared" si="385"/>
        <v>0</v>
      </c>
      <c r="L8167" t="str">
        <f t="shared" si="383"/>
        <v>3860WRIXON</v>
      </c>
      <c r="M8167" t="s">
        <v>8828</v>
      </c>
    </row>
    <row r="8168" spans="1:13">
      <c r="A8168" t="s">
        <v>9340</v>
      </c>
      <c r="B8168" t="s">
        <v>9341</v>
      </c>
      <c r="C8168" t="s">
        <v>110</v>
      </c>
      <c r="D8168">
        <v>4</v>
      </c>
      <c r="E8168">
        <v>0</v>
      </c>
      <c r="F8168">
        <v>0</v>
      </c>
      <c r="H8168" t="s">
        <v>103</v>
      </c>
      <c r="I8168">
        <f t="shared" si="384"/>
        <v>0</v>
      </c>
      <c r="J8168">
        <f t="shared" si="385"/>
        <v>0</v>
      </c>
      <c r="L8168" t="str">
        <f t="shared" si="383"/>
        <v>3859MAFFRA WEST UPPER</v>
      </c>
      <c r="M8168" t="s">
        <v>8828</v>
      </c>
    </row>
    <row r="8169" spans="1:13">
      <c r="A8169" t="s">
        <v>9340</v>
      </c>
      <c r="B8169" t="s">
        <v>9342</v>
      </c>
      <c r="C8169" t="s">
        <v>110</v>
      </c>
      <c r="D8169">
        <v>4</v>
      </c>
      <c r="E8169">
        <v>0</v>
      </c>
      <c r="F8169">
        <v>0</v>
      </c>
      <c r="H8169" t="s">
        <v>103</v>
      </c>
      <c r="I8169">
        <f t="shared" si="384"/>
        <v>0</v>
      </c>
      <c r="J8169">
        <f t="shared" si="385"/>
        <v>0</v>
      </c>
      <c r="L8169" t="str">
        <f t="shared" si="383"/>
        <v>3859MEWBURN PARK</v>
      </c>
      <c r="M8169" t="s">
        <v>8828</v>
      </c>
    </row>
    <row r="8170" spans="1:13">
      <c r="A8170" t="s">
        <v>9340</v>
      </c>
      <c r="B8170" t="s">
        <v>9343</v>
      </c>
      <c r="C8170" t="s">
        <v>110</v>
      </c>
      <c r="D8170">
        <v>4</v>
      </c>
      <c r="E8170">
        <v>0</v>
      </c>
      <c r="F8170">
        <v>0</v>
      </c>
      <c r="H8170" t="s">
        <v>103</v>
      </c>
      <c r="I8170">
        <f t="shared" si="384"/>
        <v>0</v>
      </c>
      <c r="J8170">
        <f t="shared" si="385"/>
        <v>0</v>
      </c>
      <c r="L8170" t="str">
        <f t="shared" si="383"/>
        <v>3859NEWRY</v>
      </c>
      <c r="M8170" t="s">
        <v>8828</v>
      </c>
    </row>
    <row r="8171" spans="1:13">
      <c r="A8171" t="s">
        <v>9340</v>
      </c>
      <c r="B8171" t="s">
        <v>9344</v>
      </c>
      <c r="C8171" t="s">
        <v>110</v>
      </c>
      <c r="D8171">
        <v>4</v>
      </c>
      <c r="E8171">
        <v>0</v>
      </c>
      <c r="F8171">
        <v>0</v>
      </c>
      <c r="H8171" t="s">
        <v>103</v>
      </c>
      <c r="I8171">
        <f t="shared" si="384"/>
        <v>0</v>
      </c>
      <c r="J8171">
        <f t="shared" si="385"/>
        <v>0</v>
      </c>
      <c r="L8171" t="str">
        <f t="shared" si="383"/>
        <v>3859TINAMBA</v>
      </c>
      <c r="M8171" t="s">
        <v>8828</v>
      </c>
    </row>
    <row r="8172" spans="1:13">
      <c r="A8172" t="s">
        <v>9340</v>
      </c>
      <c r="B8172" t="s">
        <v>9345</v>
      </c>
      <c r="C8172" t="s">
        <v>110</v>
      </c>
      <c r="D8172">
        <v>4</v>
      </c>
      <c r="E8172">
        <v>0</v>
      </c>
      <c r="F8172">
        <v>0</v>
      </c>
      <c r="H8172" t="s">
        <v>103</v>
      </c>
      <c r="I8172">
        <f t="shared" si="384"/>
        <v>0</v>
      </c>
      <c r="J8172">
        <f t="shared" si="385"/>
        <v>0</v>
      </c>
      <c r="L8172" t="str">
        <f t="shared" si="383"/>
        <v>3859TINAMBA WEST</v>
      </c>
      <c r="M8172" t="s">
        <v>8828</v>
      </c>
    </row>
    <row r="8173" spans="1:13">
      <c r="A8173" t="s">
        <v>9346</v>
      </c>
      <c r="B8173" t="s">
        <v>9347</v>
      </c>
      <c r="C8173" t="s">
        <v>110</v>
      </c>
      <c r="D8173">
        <v>4</v>
      </c>
      <c r="E8173">
        <v>0</v>
      </c>
      <c r="F8173">
        <v>0</v>
      </c>
      <c r="H8173" t="s">
        <v>103</v>
      </c>
      <c r="I8173">
        <f t="shared" si="384"/>
        <v>0</v>
      </c>
      <c r="J8173">
        <f t="shared" si="385"/>
        <v>0</v>
      </c>
      <c r="L8173" t="str">
        <f t="shared" si="383"/>
        <v>3858ARBUCKLE</v>
      </c>
      <c r="M8173" t="s">
        <v>8828</v>
      </c>
    </row>
    <row r="8174" spans="1:13">
      <c r="A8174" t="s">
        <v>9346</v>
      </c>
      <c r="B8174" t="s">
        <v>9348</v>
      </c>
      <c r="C8174" t="s">
        <v>110</v>
      </c>
      <c r="D8174">
        <v>4</v>
      </c>
      <c r="E8174">
        <v>0</v>
      </c>
      <c r="F8174">
        <v>0</v>
      </c>
      <c r="H8174" t="s">
        <v>103</v>
      </c>
      <c r="I8174">
        <f t="shared" si="384"/>
        <v>0</v>
      </c>
      <c r="J8174">
        <f t="shared" si="385"/>
        <v>0</v>
      </c>
      <c r="L8174" t="str">
        <f t="shared" si="383"/>
        <v>3858BILLABONG</v>
      </c>
      <c r="M8174" t="s">
        <v>8828</v>
      </c>
    </row>
    <row r="8175" spans="1:13">
      <c r="A8175" t="s">
        <v>9346</v>
      </c>
      <c r="B8175" t="s">
        <v>9349</v>
      </c>
      <c r="C8175" t="s">
        <v>110</v>
      </c>
      <c r="D8175">
        <v>4</v>
      </c>
      <c r="E8175">
        <v>0</v>
      </c>
      <c r="F8175">
        <v>0</v>
      </c>
      <c r="H8175" t="s">
        <v>103</v>
      </c>
      <c r="I8175">
        <f t="shared" si="384"/>
        <v>0</v>
      </c>
      <c r="J8175">
        <f t="shared" si="385"/>
        <v>0</v>
      </c>
      <c r="L8175" t="str">
        <f t="shared" si="383"/>
        <v>3858BURAGWONDUC</v>
      </c>
      <c r="M8175" t="s">
        <v>8828</v>
      </c>
    </row>
    <row r="8176" spans="1:13">
      <c r="A8176" t="s">
        <v>9346</v>
      </c>
      <c r="B8176" t="s">
        <v>9350</v>
      </c>
      <c r="C8176" t="s">
        <v>110</v>
      </c>
      <c r="D8176">
        <v>4</v>
      </c>
      <c r="E8176">
        <v>0</v>
      </c>
      <c r="F8176">
        <v>0</v>
      </c>
      <c r="H8176" t="s">
        <v>103</v>
      </c>
      <c r="I8176">
        <f t="shared" si="384"/>
        <v>0</v>
      </c>
      <c r="J8176">
        <f t="shared" si="385"/>
        <v>0</v>
      </c>
      <c r="L8176" t="str">
        <f t="shared" si="383"/>
        <v>3858CROOKAYAN</v>
      </c>
      <c r="M8176" t="s">
        <v>8828</v>
      </c>
    </row>
    <row r="8177" spans="1:13">
      <c r="A8177" t="s">
        <v>9346</v>
      </c>
      <c r="B8177" t="s">
        <v>3872</v>
      </c>
      <c r="C8177" t="s">
        <v>110</v>
      </c>
      <c r="D8177">
        <v>4</v>
      </c>
      <c r="E8177">
        <v>0</v>
      </c>
      <c r="F8177">
        <v>0</v>
      </c>
      <c r="H8177" t="s">
        <v>103</v>
      </c>
      <c r="I8177">
        <f t="shared" si="384"/>
        <v>0</v>
      </c>
      <c r="J8177">
        <f t="shared" si="385"/>
        <v>0</v>
      </c>
      <c r="L8177" t="str">
        <f t="shared" si="383"/>
        <v>3858DAWSON</v>
      </c>
      <c r="M8177" t="s">
        <v>8828</v>
      </c>
    </row>
    <row r="8178" spans="1:13">
      <c r="A8178" t="s">
        <v>9346</v>
      </c>
      <c r="B8178" t="s">
        <v>9351</v>
      </c>
      <c r="C8178" t="s">
        <v>110</v>
      </c>
      <c r="D8178">
        <v>4</v>
      </c>
      <c r="E8178">
        <v>0</v>
      </c>
      <c r="F8178">
        <v>0</v>
      </c>
      <c r="H8178" t="s">
        <v>103</v>
      </c>
      <c r="I8178">
        <f t="shared" si="384"/>
        <v>0</v>
      </c>
      <c r="J8178">
        <f t="shared" si="385"/>
        <v>0</v>
      </c>
      <c r="L8178" t="str">
        <f t="shared" si="383"/>
        <v>3858DENISON</v>
      </c>
      <c r="M8178" t="s">
        <v>8828</v>
      </c>
    </row>
    <row r="8179" spans="1:13">
      <c r="A8179" t="s">
        <v>9346</v>
      </c>
      <c r="B8179" t="s">
        <v>9352</v>
      </c>
      <c r="C8179" t="s">
        <v>110</v>
      </c>
      <c r="D8179">
        <v>4</v>
      </c>
      <c r="E8179">
        <v>0</v>
      </c>
      <c r="F8179">
        <v>0</v>
      </c>
      <c r="H8179" t="s">
        <v>103</v>
      </c>
      <c r="I8179">
        <f t="shared" si="384"/>
        <v>0</v>
      </c>
      <c r="J8179">
        <f t="shared" si="385"/>
        <v>0</v>
      </c>
      <c r="L8179" t="str">
        <f t="shared" si="383"/>
        <v>3858GILLUM</v>
      </c>
      <c r="M8179" t="s">
        <v>8828</v>
      </c>
    </row>
    <row r="8180" spans="1:13">
      <c r="A8180" t="s">
        <v>9346</v>
      </c>
      <c r="B8180" t="s">
        <v>9353</v>
      </c>
      <c r="C8180" t="s">
        <v>110</v>
      </c>
      <c r="D8180">
        <v>4</v>
      </c>
      <c r="E8180">
        <v>0</v>
      </c>
      <c r="F8180">
        <v>0</v>
      </c>
      <c r="H8180" t="s">
        <v>103</v>
      </c>
      <c r="I8180">
        <f t="shared" si="384"/>
        <v>0</v>
      </c>
      <c r="J8180">
        <f t="shared" si="385"/>
        <v>0</v>
      </c>
      <c r="L8180" t="str">
        <f t="shared" si="383"/>
        <v>3858GLEN FALLOCH</v>
      </c>
      <c r="M8180" t="s">
        <v>8828</v>
      </c>
    </row>
    <row r="8181" spans="1:13">
      <c r="A8181" t="s">
        <v>9346</v>
      </c>
      <c r="B8181" t="s">
        <v>9354</v>
      </c>
      <c r="C8181" t="s">
        <v>110</v>
      </c>
      <c r="D8181">
        <v>4</v>
      </c>
      <c r="E8181">
        <v>0</v>
      </c>
      <c r="F8181">
        <v>0</v>
      </c>
      <c r="H8181" t="s">
        <v>103</v>
      </c>
      <c r="I8181">
        <f t="shared" si="384"/>
        <v>0</v>
      </c>
      <c r="J8181">
        <f t="shared" si="385"/>
        <v>0</v>
      </c>
      <c r="L8181" t="str">
        <f t="shared" si="383"/>
        <v>3858GLENFALLOCH</v>
      </c>
      <c r="M8181" t="s">
        <v>8828</v>
      </c>
    </row>
    <row r="8182" spans="1:13">
      <c r="A8182" t="s">
        <v>9346</v>
      </c>
      <c r="B8182" t="s">
        <v>9355</v>
      </c>
      <c r="C8182" t="s">
        <v>110</v>
      </c>
      <c r="D8182">
        <v>4</v>
      </c>
      <c r="E8182">
        <v>0</v>
      </c>
      <c r="F8182">
        <v>0</v>
      </c>
      <c r="H8182" t="s">
        <v>103</v>
      </c>
      <c r="I8182">
        <f t="shared" si="384"/>
        <v>0</v>
      </c>
      <c r="J8182">
        <f t="shared" si="385"/>
        <v>0</v>
      </c>
      <c r="L8182" t="str">
        <f t="shared" si="383"/>
        <v>3858GLENMAGGIE</v>
      </c>
      <c r="M8182" t="s">
        <v>8828</v>
      </c>
    </row>
    <row r="8183" spans="1:13">
      <c r="A8183" t="s">
        <v>9346</v>
      </c>
      <c r="B8183" t="s">
        <v>9356</v>
      </c>
      <c r="C8183" t="s">
        <v>110</v>
      </c>
      <c r="D8183">
        <v>4</v>
      </c>
      <c r="E8183">
        <v>0</v>
      </c>
      <c r="F8183">
        <v>0</v>
      </c>
      <c r="H8183" t="s">
        <v>103</v>
      </c>
      <c r="I8183">
        <f t="shared" si="384"/>
        <v>0</v>
      </c>
      <c r="J8183">
        <f t="shared" si="385"/>
        <v>0</v>
      </c>
      <c r="L8183" t="str">
        <f t="shared" si="383"/>
        <v>3858HEYFIELD</v>
      </c>
      <c r="M8183" t="s">
        <v>8828</v>
      </c>
    </row>
    <row r="8184" spans="1:13">
      <c r="A8184" t="s">
        <v>9346</v>
      </c>
      <c r="B8184" t="s">
        <v>9357</v>
      </c>
      <c r="C8184" t="s">
        <v>110</v>
      </c>
      <c r="D8184">
        <v>4</v>
      </c>
      <c r="E8184">
        <v>0</v>
      </c>
      <c r="F8184">
        <v>0</v>
      </c>
      <c r="H8184" t="s">
        <v>103</v>
      </c>
      <c r="I8184">
        <f t="shared" si="384"/>
        <v>0</v>
      </c>
      <c r="J8184">
        <f t="shared" si="385"/>
        <v>0</v>
      </c>
      <c r="L8184" t="str">
        <f t="shared" si="383"/>
        <v>3858HOWITT PLAINS</v>
      </c>
      <c r="M8184" t="s">
        <v>8828</v>
      </c>
    </row>
    <row r="8185" spans="1:13">
      <c r="A8185" t="s">
        <v>9346</v>
      </c>
      <c r="B8185" t="s">
        <v>9358</v>
      </c>
      <c r="C8185" t="s">
        <v>110</v>
      </c>
      <c r="D8185">
        <v>4</v>
      </c>
      <c r="E8185">
        <v>0</v>
      </c>
      <c r="F8185">
        <v>0</v>
      </c>
      <c r="H8185" t="s">
        <v>103</v>
      </c>
      <c r="I8185">
        <f t="shared" si="384"/>
        <v>0</v>
      </c>
      <c r="J8185">
        <f t="shared" si="385"/>
        <v>0</v>
      </c>
      <c r="L8185" t="str">
        <f t="shared" si="383"/>
        <v>3858LICOLA</v>
      </c>
      <c r="M8185" t="s">
        <v>8828</v>
      </c>
    </row>
    <row r="8186" spans="1:13">
      <c r="A8186" t="s">
        <v>9346</v>
      </c>
      <c r="B8186" t="s">
        <v>9359</v>
      </c>
      <c r="C8186" t="s">
        <v>110</v>
      </c>
      <c r="D8186">
        <v>4</v>
      </c>
      <c r="E8186">
        <v>0</v>
      </c>
      <c r="F8186">
        <v>0</v>
      </c>
      <c r="H8186" t="s">
        <v>103</v>
      </c>
      <c r="I8186">
        <f t="shared" si="384"/>
        <v>0</v>
      </c>
      <c r="J8186">
        <f t="shared" si="385"/>
        <v>0</v>
      </c>
      <c r="L8186" t="str">
        <f t="shared" si="383"/>
        <v>3858LICOLA NORTH</v>
      </c>
      <c r="M8186" t="s">
        <v>8828</v>
      </c>
    </row>
    <row r="8187" spans="1:13">
      <c r="A8187" t="s">
        <v>9346</v>
      </c>
      <c r="B8187" t="s">
        <v>9360</v>
      </c>
      <c r="C8187" t="s">
        <v>110</v>
      </c>
      <c r="D8187">
        <v>4</v>
      </c>
      <c r="E8187">
        <v>0</v>
      </c>
      <c r="F8187">
        <v>0</v>
      </c>
      <c r="H8187" t="s">
        <v>103</v>
      </c>
      <c r="I8187">
        <f t="shared" si="384"/>
        <v>0</v>
      </c>
      <c r="J8187">
        <f t="shared" si="385"/>
        <v>0</v>
      </c>
      <c r="L8187" t="str">
        <f t="shared" si="383"/>
        <v>3858REYNARD</v>
      </c>
      <c r="M8187" t="s">
        <v>8828</v>
      </c>
    </row>
    <row r="8188" spans="1:13">
      <c r="A8188" t="s">
        <v>9346</v>
      </c>
      <c r="B8188" t="s">
        <v>9361</v>
      </c>
      <c r="C8188" t="s">
        <v>110</v>
      </c>
      <c r="D8188">
        <v>4</v>
      </c>
      <c r="E8188">
        <v>0</v>
      </c>
      <c r="F8188">
        <v>0</v>
      </c>
      <c r="H8188" t="s">
        <v>103</v>
      </c>
      <c r="I8188">
        <f t="shared" si="384"/>
        <v>0</v>
      </c>
      <c r="J8188">
        <f t="shared" si="385"/>
        <v>0</v>
      </c>
      <c r="L8188" t="str">
        <f t="shared" si="383"/>
        <v>3858SARGOOD</v>
      </c>
      <c r="M8188" t="s">
        <v>8828</v>
      </c>
    </row>
    <row r="8189" spans="1:13">
      <c r="A8189" t="s">
        <v>9346</v>
      </c>
      <c r="B8189" t="s">
        <v>5188</v>
      </c>
      <c r="C8189" t="s">
        <v>110</v>
      </c>
      <c r="D8189">
        <v>4</v>
      </c>
      <c r="E8189">
        <v>0</v>
      </c>
      <c r="F8189">
        <v>0</v>
      </c>
      <c r="H8189" t="s">
        <v>103</v>
      </c>
      <c r="I8189">
        <f t="shared" si="384"/>
        <v>0</v>
      </c>
      <c r="J8189">
        <f t="shared" si="385"/>
        <v>0</v>
      </c>
      <c r="L8189" t="str">
        <f t="shared" si="383"/>
        <v>3858SEATON</v>
      </c>
      <c r="M8189" t="s">
        <v>8828</v>
      </c>
    </row>
    <row r="8190" spans="1:13">
      <c r="A8190" t="s">
        <v>9346</v>
      </c>
      <c r="B8190" t="s">
        <v>9362</v>
      </c>
      <c r="C8190" t="s">
        <v>110</v>
      </c>
      <c r="D8190">
        <v>4</v>
      </c>
      <c r="E8190">
        <v>0</v>
      </c>
      <c r="F8190">
        <v>0</v>
      </c>
      <c r="H8190" t="s">
        <v>103</v>
      </c>
      <c r="I8190">
        <f t="shared" si="384"/>
        <v>0</v>
      </c>
      <c r="J8190">
        <f t="shared" si="385"/>
        <v>0</v>
      </c>
      <c r="L8190" t="str">
        <f t="shared" si="383"/>
        <v>3858TAMBORITHA</v>
      </c>
      <c r="M8190" t="s">
        <v>8828</v>
      </c>
    </row>
    <row r="8191" spans="1:13">
      <c r="A8191" t="s">
        <v>9346</v>
      </c>
      <c r="B8191" t="s">
        <v>9363</v>
      </c>
      <c r="C8191" t="s">
        <v>110</v>
      </c>
      <c r="D8191">
        <v>4</v>
      </c>
      <c r="E8191">
        <v>0</v>
      </c>
      <c r="F8191">
        <v>0</v>
      </c>
      <c r="H8191" t="s">
        <v>103</v>
      </c>
      <c r="I8191">
        <f t="shared" si="384"/>
        <v>0</v>
      </c>
      <c r="J8191">
        <f t="shared" si="385"/>
        <v>0</v>
      </c>
      <c r="L8191" t="str">
        <f t="shared" si="383"/>
        <v>3858WINNINDOO</v>
      </c>
      <c r="M8191" t="s">
        <v>8828</v>
      </c>
    </row>
    <row r="8192" spans="1:13">
      <c r="A8192" t="s">
        <v>9346</v>
      </c>
      <c r="B8192" t="s">
        <v>9364</v>
      </c>
      <c r="C8192" t="s">
        <v>110</v>
      </c>
      <c r="D8192">
        <v>4</v>
      </c>
      <c r="E8192">
        <v>0</v>
      </c>
      <c r="F8192">
        <v>0</v>
      </c>
      <c r="H8192" t="s">
        <v>103</v>
      </c>
      <c r="I8192">
        <f t="shared" si="384"/>
        <v>0</v>
      </c>
      <c r="J8192">
        <f t="shared" si="385"/>
        <v>0</v>
      </c>
      <c r="L8192" t="str">
        <f t="shared" si="383"/>
        <v>3858WORROWING</v>
      </c>
      <c r="M8192" t="s">
        <v>8828</v>
      </c>
    </row>
    <row r="8193" spans="1:13">
      <c r="A8193" t="s">
        <v>9346</v>
      </c>
      <c r="B8193" t="s">
        <v>9365</v>
      </c>
      <c r="C8193" t="s">
        <v>110</v>
      </c>
      <c r="D8193">
        <v>4</v>
      </c>
      <c r="E8193">
        <v>0</v>
      </c>
      <c r="F8193">
        <v>0</v>
      </c>
      <c r="H8193" t="s">
        <v>103</v>
      </c>
      <c r="I8193">
        <f t="shared" si="384"/>
        <v>0</v>
      </c>
      <c r="J8193">
        <f t="shared" si="385"/>
        <v>0</v>
      </c>
      <c r="L8193" t="str">
        <f t="shared" si="383"/>
        <v>3858YANGOURA</v>
      </c>
      <c r="M8193" t="s">
        <v>8828</v>
      </c>
    </row>
    <row r="8194" spans="1:13">
      <c r="A8194" t="s">
        <v>9366</v>
      </c>
      <c r="B8194" t="s">
        <v>9367</v>
      </c>
      <c r="C8194" t="s">
        <v>110</v>
      </c>
      <c r="D8194">
        <v>4</v>
      </c>
      <c r="E8194">
        <v>0</v>
      </c>
      <c r="F8194">
        <v>0</v>
      </c>
      <c r="H8194" t="s">
        <v>103</v>
      </c>
      <c r="I8194">
        <f t="shared" si="384"/>
        <v>0</v>
      </c>
      <c r="J8194">
        <f t="shared" si="385"/>
        <v>0</v>
      </c>
      <c r="L8194" t="str">
        <f t="shared" ref="L8194:L8257" si="386">CONCATENATE(A8194,B8194)</f>
        <v>3857COWWARR</v>
      </c>
      <c r="M8194" t="s">
        <v>8828</v>
      </c>
    </row>
    <row r="8195" spans="1:13">
      <c r="A8195" t="s">
        <v>9368</v>
      </c>
      <c r="B8195" t="s">
        <v>9369</v>
      </c>
      <c r="C8195" t="s">
        <v>110</v>
      </c>
      <c r="D8195">
        <v>4</v>
      </c>
      <c r="E8195">
        <v>0</v>
      </c>
      <c r="F8195">
        <v>0</v>
      </c>
      <c r="H8195" t="s">
        <v>103</v>
      </c>
      <c r="I8195">
        <f t="shared" si="384"/>
        <v>0</v>
      </c>
      <c r="J8195">
        <f t="shared" si="385"/>
        <v>0</v>
      </c>
      <c r="L8195" t="str">
        <f t="shared" si="386"/>
        <v>3856TOONGABBIE</v>
      </c>
      <c r="M8195" t="s">
        <v>8828</v>
      </c>
    </row>
    <row r="8196" spans="1:13">
      <c r="A8196" t="s">
        <v>9370</v>
      </c>
      <c r="B8196" t="s">
        <v>440</v>
      </c>
      <c r="C8196" t="s">
        <v>110</v>
      </c>
      <c r="D8196">
        <v>4</v>
      </c>
      <c r="E8196">
        <v>0</v>
      </c>
      <c r="F8196">
        <v>0</v>
      </c>
      <c r="H8196" t="s">
        <v>103</v>
      </c>
      <c r="I8196">
        <f t="shared" si="384"/>
        <v>0</v>
      </c>
      <c r="J8196">
        <f t="shared" si="385"/>
        <v>0</v>
      </c>
      <c r="L8196" t="str">
        <f t="shared" si="386"/>
        <v>3854GLENGARRY</v>
      </c>
      <c r="M8196" t="s">
        <v>8828</v>
      </c>
    </row>
    <row r="8197" spans="1:13">
      <c r="A8197" t="s">
        <v>9370</v>
      </c>
      <c r="B8197" t="s">
        <v>9371</v>
      </c>
      <c r="C8197" t="s">
        <v>110</v>
      </c>
      <c r="D8197">
        <v>4</v>
      </c>
      <c r="E8197">
        <v>0</v>
      </c>
      <c r="F8197">
        <v>0</v>
      </c>
      <c r="H8197" t="s">
        <v>103</v>
      </c>
      <c r="I8197">
        <f t="shared" si="384"/>
        <v>0</v>
      </c>
      <c r="J8197">
        <f t="shared" si="385"/>
        <v>0</v>
      </c>
      <c r="L8197" t="str">
        <f t="shared" si="386"/>
        <v>3854GLENGARRY NORTH</v>
      </c>
      <c r="M8197" t="s">
        <v>8828</v>
      </c>
    </row>
    <row r="8198" spans="1:13">
      <c r="A8198" t="s">
        <v>9370</v>
      </c>
      <c r="B8198" t="s">
        <v>9372</v>
      </c>
      <c r="C8198" t="s">
        <v>110</v>
      </c>
      <c r="D8198">
        <v>4</v>
      </c>
      <c r="E8198">
        <v>0</v>
      </c>
      <c r="F8198">
        <v>0</v>
      </c>
      <c r="H8198" t="s">
        <v>103</v>
      </c>
      <c r="I8198">
        <f t="shared" si="384"/>
        <v>0</v>
      </c>
      <c r="J8198">
        <f t="shared" si="385"/>
        <v>0</v>
      </c>
      <c r="L8198" t="str">
        <f t="shared" si="386"/>
        <v>3854GLENGARRY WEST</v>
      </c>
      <c r="M8198" t="s">
        <v>8828</v>
      </c>
    </row>
    <row r="8199" spans="1:13">
      <c r="A8199" t="s">
        <v>9373</v>
      </c>
      <c r="B8199" t="s">
        <v>9374</v>
      </c>
      <c r="C8199" t="s">
        <v>110</v>
      </c>
      <c r="D8199">
        <v>4</v>
      </c>
      <c r="E8199">
        <v>0</v>
      </c>
      <c r="F8199">
        <v>0</v>
      </c>
      <c r="H8199" t="s">
        <v>103</v>
      </c>
      <c r="I8199">
        <f t="shared" si="384"/>
        <v>0</v>
      </c>
      <c r="J8199">
        <f t="shared" si="385"/>
        <v>0</v>
      </c>
      <c r="L8199" t="str">
        <f t="shared" si="386"/>
        <v>3853SALE</v>
      </c>
      <c r="M8199" t="e">
        <v>#N/A</v>
      </c>
    </row>
    <row r="8200" spans="1:13">
      <c r="A8200" t="s">
        <v>9375</v>
      </c>
      <c r="B8200" t="s">
        <v>9376</v>
      </c>
      <c r="C8200" t="s">
        <v>110</v>
      </c>
      <c r="D8200">
        <v>5</v>
      </c>
      <c r="E8200">
        <v>0</v>
      </c>
      <c r="F8200">
        <v>0</v>
      </c>
      <c r="H8200" t="s">
        <v>103</v>
      </c>
      <c r="I8200">
        <f t="shared" si="384"/>
        <v>0</v>
      </c>
      <c r="J8200">
        <f t="shared" si="385"/>
        <v>0</v>
      </c>
      <c r="L8200" t="str">
        <f t="shared" si="386"/>
        <v>3852EAST SALE</v>
      </c>
      <c r="M8200" t="s">
        <v>8828</v>
      </c>
    </row>
    <row r="8201" spans="1:13">
      <c r="A8201" t="s">
        <v>9375</v>
      </c>
      <c r="B8201" t="s">
        <v>9377</v>
      </c>
      <c r="C8201" t="s">
        <v>110</v>
      </c>
      <c r="D8201">
        <v>5</v>
      </c>
      <c r="E8201">
        <v>0</v>
      </c>
      <c r="F8201">
        <v>0</v>
      </c>
      <c r="H8201" t="s">
        <v>103</v>
      </c>
      <c r="I8201">
        <f t="shared" ref="I8201:I8264" si="387">IF(ISERROR(VLOOKUP(A8201,SelPostCode,1,FALSE)),0,1)</f>
        <v>0</v>
      </c>
      <c r="J8201">
        <f t="shared" ref="J8201:J8264" si="388">IF(I8201=0,0,IF(ISERROR(VLOOKUP(B8201,SelSuburb,1,FALSE)),0,1))</f>
        <v>0</v>
      </c>
      <c r="L8201" t="str">
        <f t="shared" si="386"/>
        <v>3852EAST SALE RAAF</v>
      </c>
      <c r="M8201" t="s">
        <v>8828</v>
      </c>
    </row>
    <row r="8202" spans="1:13">
      <c r="A8202" t="s">
        <v>9375</v>
      </c>
      <c r="B8202" t="s">
        <v>9378</v>
      </c>
      <c r="C8202" t="s">
        <v>110</v>
      </c>
      <c r="D8202">
        <v>5</v>
      </c>
      <c r="E8202">
        <v>0</v>
      </c>
      <c r="F8202">
        <v>0</v>
      </c>
      <c r="H8202" t="s">
        <v>103</v>
      </c>
      <c r="I8202">
        <f t="shared" si="387"/>
        <v>0</v>
      </c>
      <c r="J8202">
        <f t="shared" si="388"/>
        <v>0</v>
      </c>
      <c r="L8202" t="str">
        <f t="shared" si="386"/>
        <v>3852SALE EAST RAAF</v>
      </c>
      <c r="M8202" t="s">
        <v>8828</v>
      </c>
    </row>
    <row r="8203" spans="1:13">
      <c r="A8203" t="s">
        <v>9379</v>
      </c>
      <c r="B8203" t="s">
        <v>9380</v>
      </c>
      <c r="C8203" t="s">
        <v>110</v>
      </c>
      <c r="D8203">
        <v>4</v>
      </c>
      <c r="E8203">
        <v>0</v>
      </c>
      <c r="F8203">
        <v>0</v>
      </c>
      <c r="H8203" t="s">
        <v>103</v>
      </c>
      <c r="I8203">
        <f t="shared" si="387"/>
        <v>0</v>
      </c>
      <c r="J8203">
        <f t="shared" si="388"/>
        <v>0</v>
      </c>
      <c r="L8203" t="str">
        <f t="shared" si="386"/>
        <v>3851AIRLY</v>
      </c>
      <c r="M8203" t="s">
        <v>8828</v>
      </c>
    </row>
    <row r="8204" spans="1:13">
      <c r="A8204" t="s">
        <v>9379</v>
      </c>
      <c r="B8204" t="s">
        <v>9381</v>
      </c>
      <c r="C8204" t="s">
        <v>110</v>
      </c>
      <c r="D8204">
        <v>4</v>
      </c>
      <c r="E8204">
        <v>0</v>
      </c>
      <c r="F8204">
        <v>0</v>
      </c>
      <c r="H8204" t="s">
        <v>103</v>
      </c>
      <c r="I8204">
        <f t="shared" si="387"/>
        <v>0</v>
      </c>
      <c r="J8204">
        <f t="shared" si="388"/>
        <v>0</v>
      </c>
      <c r="L8204" t="str">
        <f t="shared" si="386"/>
        <v>3851BUNDALAGUAH</v>
      </c>
      <c r="M8204" t="s">
        <v>8828</v>
      </c>
    </row>
    <row r="8205" spans="1:13">
      <c r="A8205" t="s">
        <v>9379</v>
      </c>
      <c r="B8205" t="s">
        <v>9382</v>
      </c>
      <c r="C8205" t="s">
        <v>110</v>
      </c>
      <c r="D8205">
        <v>4</v>
      </c>
      <c r="E8205">
        <v>0</v>
      </c>
      <c r="F8205">
        <v>0</v>
      </c>
      <c r="H8205" t="s">
        <v>103</v>
      </c>
      <c r="I8205">
        <f t="shared" si="387"/>
        <v>0</v>
      </c>
      <c r="J8205">
        <f t="shared" si="388"/>
        <v>0</v>
      </c>
      <c r="L8205" t="str">
        <f t="shared" si="386"/>
        <v>3851CLYDEBANK</v>
      </c>
      <c r="M8205" t="s">
        <v>8828</v>
      </c>
    </row>
    <row r="8206" spans="1:13">
      <c r="A8206" t="s">
        <v>9379</v>
      </c>
      <c r="B8206" t="s">
        <v>9383</v>
      </c>
      <c r="C8206" t="s">
        <v>110</v>
      </c>
      <c r="D8206">
        <v>4</v>
      </c>
      <c r="E8206">
        <v>0</v>
      </c>
      <c r="F8206">
        <v>0</v>
      </c>
      <c r="H8206" t="s">
        <v>103</v>
      </c>
      <c r="I8206">
        <f t="shared" si="387"/>
        <v>0</v>
      </c>
      <c r="J8206">
        <f t="shared" si="388"/>
        <v>0</v>
      </c>
      <c r="L8206" t="str">
        <f t="shared" si="386"/>
        <v>3851COBAINS</v>
      </c>
      <c r="M8206" t="s">
        <v>8828</v>
      </c>
    </row>
    <row r="8207" spans="1:13">
      <c r="A8207" t="s">
        <v>9379</v>
      </c>
      <c r="B8207" t="s">
        <v>9384</v>
      </c>
      <c r="C8207" t="s">
        <v>110</v>
      </c>
      <c r="D8207">
        <v>4</v>
      </c>
      <c r="E8207">
        <v>0</v>
      </c>
      <c r="F8207">
        <v>0</v>
      </c>
      <c r="H8207" t="s">
        <v>103</v>
      </c>
      <c r="I8207">
        <f t="shared" si="387"/>
        <v>0</v>
      </c>
      <c r="J8207">
        <f t="shared" si="388"/>
        <v>0</v>
      </c>
      <c r="L8207" t="str">
        <f t="shared" si="386"/>
        <v>3851DARRIMAN</v>
      </c>
      <c r="M8207" t="s">
        <v>8828</v>
      </c>
    </row>
    <row r="8208" spans="1:13">
      <c r="A8208" t="s">
        <v>9379</v>
      </c>
      <c r="B8208" t="s">
        <v>9385</v>
      </c>
      <c r="C8208" t="s">
        <v>110</v>
      </c>
      <c r="D8208">
        <v>4</v>
      </c>
      <c r="E8208">
        <v>0</v>
      </c>
      <c r="F8208">
        <v>0</v>
      </c>
      <c r="H8208" t="s">
        <v>103</v>
      </c>
      <c r="I8208">
        <f t="shared" si="387"/>
        <v>0</v>
      </c>
      <c r="J8208">
        <f t="shared" si="388"/>
        <v>0</v>
      </c>
      <c r="L8208" t="str">
        <f t="shared" si="386"/>
        <v>3851DUTSON</v>
      </c>
      <c r="M8208" t="s">
        <v>8828</v>
      </c>
    </row>
    <row r="8209" spans="1:13">
      <c r="A8209" t="s">
        <v>9379</v>
      </c>
      <c r="B8209" t="s">
        <v>9386</v>
      </c>
      <c r="C8209" t="s">
        <v>110</v>
      </c>
      <c r="D8209">
        <v>4</v>
      </c>
      <c r="E8209">
        <v>0</v>
      </c>
      <c r="F8209">
        <v>0</v>
      </c>
      <c r="H8209" t="s">
        <v>103</v>
      </c>
      <c r="I8209">
        <f t="shared" si="387"/>
        <v>0</v>
      </c>
      <c r="J8209">
        <f t="shared" si="388"/>
        <v>0</v>
      </c>
      <c r="L8209" t="str">
        <f t="shared" si="386"/>
        <v>3851DUTSON DOWNS</v>
      </c>
      <c r="M8209" t="s">
        <v>8828</v>
      </c>
    </row>
    <row r="8210" spans="1:13">
      <c r="A8210" t="s">
        <v>9379</v>
      </c>
      <c r="B8210" t="s">
        <v>9387</v>
      </c>
      <c r="C8210" t="s">
        <v>110</v>
      </c>
      <c r="D8210">
        <v>4</v>
      </c>
      <c r="E8210">
        <v>0</v>
      </c>
      <c r="F8210">
        <v>0</v>
      </c>
      <c r="H8210" t="s">
        <v>103</v>
      </c>
      <c r="I8210">
        <f t="shared" si="387"/>
        <v>0</v>
      </c>
      <c r="J8210">
        <f t="shared" si="388"/>
        <v>0</v>
      </c>
      <c r="L8210" t="str">
        <f t="shared" si="386"/>
        <v>3851FLAMINGO BEACH</v>
      </c>
      <c r="M8210" t="s">
        <v>8828</v>
      </c>
    </row>
    <row r="8211" spans="1:13">
      <c r="A8211" t="s">
        <v>9379</v>
      </c>
      <c r="B8211" t="s">
        <v>5184</v>
      </c>
      <c r="C8211" t="s">
        <v>110</v>
      </c>
      <c r="D8211">
        <v>4</v>
      </c>
      <c r="E8211">
        <v>0</v>
      </c>
      <c r="F8211">
        <v>0</v>
      </c>
      <c r="H8211" t="s">
        <v>103</v>
      </c>
      <c r="I8211">
        <f t="shared" si="387"/>
        <v>0</v>
      </c>
      <c r="J8211">
        <f t="shared" si="388"/>
        <v>0</v>
      </c>
      <c r="L8211" t="str">
        <f t="shared" si="386"/>
        <v>3851FULHAM</v>
      </c>
      <c r="M8211" t="s">
        <v>8828</v>
      </c>
    </row>
    <row r="8212" spans="1:13">
      <c r="A8212" t="s">
        <v>9379</v>
      </c>
      <c r="B8212" t="s">
        <v>9388</v>
      </c>
      <c r="C8212" t="s">
        <v>110</v>
      </c>
      <c r="D8212">
        <v>4</v>
      </c>
      <c r="E8212">
        <v>0</v>
      </c>
      <c r="F8212">
        <v>0</v>
      </c>
      <c r="H8212" t="s">
        <v>103</v>
      </c>
      <c r="I8212">
        <f t="shared" si="387"/>
        <v>0</v>
      </c>
      <c r="J8212">
        <f t="shared" si="388"/>
        <v>0</v>
      </c>
      <c r="L8212" t="str">
        <f t="shared" si="386"/>
        <v>3851GIFFARD WEST</v>
      </c>
      <c r="M8212" t="s">
        <v>8828</v>
      </c>
    </row>
    <row r="8213" spans="1:13">
      <c r="A8213" t="s">
        <v>9379</v>
      </c>
      <c r="B8213" t="s">
        <v>9389</v>
      </c>
      <c r="C8213" t="s">
        <v>110</v>
      </c>
      <c r="D8213">
        <v>4</v>
      </c>
      <c r="E8213">
        <v>0</v>
      </c>
      <c r="F8213">
        <v>0</v>
      </c>
      <c r="H8213" t="s">
        <v>103</v>
      </c>
      <c r="I8213">
        <f t="shared" si="387"/>
        <v>0</v>
      </c>
      <c r="J8213">
        <f t="shared" si="388"/>
        <v>0</v>
      </c>
      <c r="L8213" t="str">
        <f t="shared" si="386"/>
        <v>3851GLOMAR BEACH</v>
      </c>
      <c r="M8213" t="s">
        <v>8828</v>
      </c>
    </row>
    <row r="8214" spans="1:13">
      <c r="A8214" t="s">
        <v>9379</v>
      </c>
      <c r="B8214" t="s">
        <v>7226</v>
      </c>
      <c r="C8214" t="s">
        <v>110</v>
      </c>
      <c r="D8214">
        <v>4</v>
      </c>
      <c r="E8214">
        <v>0</v>
      </c>
      <c r="F8214">
        <v>0</v>
      </c>
      <c r="H8214" t="s">
        <v>103</v>
      </c>
      <c r="I8214">
        <f t="shared" si="387"/>
        <v>0</v>
      </c>
      <c r="J8214">
        <f t="shared" si="388"/>
        <v>0</v>
      </c>
      <c r="L8214" t="str">
        <f t="shared" si="386"/>
        <v>3851GOLDEN BEACH</v>
      </c>
      <c r="M8214" t="s">
        <v>8828</v>
      </c>
    </row>
    <row r="8215" spans="1:13">
      <c r="A8215" t="s">
        <v>9379</v>
      </c>
      <c r="B8215" t="s">
        <v>9390</v>
      </c>
      <c r="C8215" t="s">
        <v>110</v>
      </c>
      <c r="D8215">
        <v>4</v>
      </c>
      <c r="E8215">
        <v>0</v>
      </c>
      <c r="F8215">
        <v>0</v>
      </c>
      <c r="H8215" t="s">
        <v>103</v>
      </c>
      <c r="I8215">
        <f t="shared" si="387"/>
        <v>0</v>
      </c>
      <c r="J8215">
        <f t="shared" si="388"/>
        <v>0</v>
      </c>
      <c r="L8215" t="str">
        <f t="shared" si="386"/>
        <v>3851KILMANY</v>
      </c>
      <c r="M8215" t="s">
        <v>8828</v>
      </c>
    </row>
    <row r="8216" spans="1:13">
      <c r="A8216" t="s">
        <v>9379</v>
      </c>
      <c r="B8216" t="s">
        <v>9391</v>
      </c>
      <c r="C8216" t="s">
        <v>110</v>
      </c>
      <c r="D8216">
        <v>4</v>
      </c>
      <c r="E8216">
        <v>0</v>
      </c>
      <c r="F8216">
        <v>0</v>
      </c>
      <c r="H8216" t="s">
        <v>103</v>
      </c>
      <c r="I8216">
        <f t="shared" si="387"/>
        <v>0</v>
      </c>
      <c r="J8216">
        <f t="shared" si="388"/>
        <v>0</v>
      </c>
      <c r="L8216" t="str">
        <f t="shared" si="386"/>
        <v>3851LAKE WELLINGTON</v>
      </c>
      <c r="M8216" t="s">
        <v>8828</v>
      </c>
    </row>
    <row r="8217" spans="1:13">
      <c r="A8217" t="s">
        <v>9379</v>
      </c>
      <c r="B8217" t="s">
        <v>9392</v>
      </c>
      <c r="C8217" t="s">
        <v>110</v>
      </c>
      <c r="D8217">
        <v>4</v>
      </c>
      <c r="E8217">
        <v>0</v>
      </c>
      <c r="F8217">
        <v>0</v>
      </c>
      <c r="H8217" t="s">
        <v>103</v>
      </c>
      <c r="I8217">
        <f t="shared" si="387"/>
        <v>0</v>
      </c>
      <c r="J8217">
        <f t="shared" si="388"/>
        <v>0</v>
      </c>
      <c r="L8217" t="str">
        <f t="shared" si="386"/>
        <v>3851LOCH SPORT</v>
      </c>
      <c r="M8217" t="s">
        <v>8828</v>
      </c>
    </row>
    <row r="8218" spans="1:13">
      <c r="A8218" t="s">
        <v>9379</v>
      </c>
      <c r="B8218" t="s">
        <v>412</v>
      </c>
      <c r="C8218" t="s">
        <v>110</v>
      </c>
      <c r="D8218">
        <v>4</v>
      </c>
      <c r="E8218">
        <v>0</v>
      </c>
      <c r="F8218">
        <v>0</v>
      </c>
      <c r="H8218" t="s">
        <v>103</v>
      </c>
      <c r="I8218">
        <f t="shared" si="387"/>
        <v>0</v>
      </c>
      <c r="J8218">
        <f t="shared" si="388"/>
        <v>0</v>
      </c>
      <c r="L8218" t="str">
        <f t="shared" si="386"/>
        <v>3851LONGFORD</v>
      </c>
      <c r="M8218" t="s">
        <v>8828</v>
      </c>
    </row>
    <row r="8219" spans="1:13">
      <c r="A8219" t="s">
        <v>9379</v>
      </c>
      <c r="B8219" t="s">
        <v>9393</v>
      </c>
      <c r="C8219" t="s">
        <v>110</v>
      </c>
      <c r="D8219">
        <v>4</v>
      </c>
      <c r="E8219">
        <v>0</v>
      </c>
      <c r="F8219">
        <v>0</v>
      </c>
      <c r="H8219" t="s">
        <v>103</v>
      </c>
      <c r="I8219">
        <f t="shared" si="387"/>
        <v>0</v>
      </c>
      <c r="J8219">
        <f t="shared" si="388"/>
        <v>0</v>
      </c>
      <c r="L8219" t="str">
        <f t="shared" si="386"/>
        <v>3851MONTGOMERY</v>
      </c>
      <c r="M8219" t="s">
        <v>8828</v>
      </c>
    </row>
    <row r="8220" spans="1:13">
      <c r="A8220" t="s">
        <v>9379</v>
      </c>
      <c r="B8220" t="s">
        <v>9394</v>
      </c>
      <c r="C8220" t="s">
        <v>110</v>
      </c>
      <c r="D8220">
        <v>4</v>
      </c>
      <c r="E8220">
        <v>0</v>
      </c>
      <c r="F8220">
        <v>0</v>
      </c>
      <c r="H8220" t="s">
        <v>103</v>
      </c>
      <c r="I8220">
        <f t="shared" si="387"/>
        <v>0</v>
      </c>
      <c r="J8220">
        <f t="shared" si="388"/>
        <v>0</v>
      </c>
      <c r="L8220" t="str">
        <f t="shared" si="386"/>
        <v>3851MYRTLEBANK</v>
      </c>
      <c r="M8220" t="s">
        <v>8828</v>
      </c>
    </row>
    <row r="8221" spans="1:13">
      <c r="A8221" t="s">
        <v>9379</v>
      </c>
      <c r="B8221" t="s">
        <v>9395</v>
      </c>
      <c r="C8221" t="s">
        <v>110</v>
      </c>
      <c r="D8221">
        <v>4</v>
      </c>
      <c r="E8221">
        <v>0</v>
      </c>
      <c r="F8221">
        <v>0</v>
      </c>
      <c r="H8221" t="s">
        <v>103</v>
      </c>
      <c r="I8221">
        <f t="shared" si="387"/>
        <v>0</v>
      </c>
      <c r="J8221">
        <f t="shared" si="388"/>
        <v>0</v>
      </c>
      <c r="L8221" t="str">
        <f t="shared" si="386"/>
        <v>3851PARADISE BEACH</v>
      </c>
      <c r="M8221" t="s">
        <v>8828</v>
      </c>
    </row>
    <row r="8222" spans="1:13">
      <c r="A8222" t="s">
        <v>9379</v>
      </c>
      <c r="B8222" t="s">
        <v>9396</v>
      </c>
      <c r="C8222" t="s">
        <v>110</v>
      </c>
      <c r="D8222">
        <v>4</v>
      </c>
      <c r="E8222">
        <v>0</v>
      </c>
      <c r="F8222">
        <v>0</v>
      </c>
      <c r="H8222" t="s">
        <v>103</v>
      </c>
      <c r="I8222">
        <f t="shared" si="387"/>
        <v>0</v>
      </c>
      <c r="J8222">
        <f t="shared" si="388"/>
        <v>0</v>
      </c>
      <c r="L8222" t="str">
        <f t="shared" si="386"/>
        <v>3851PEARSONDALE</v>
      </c>
      <c r="M8222" t="s">
        <v>8828</v>
      </c>
    </row>
    <row r="8223" spans="1:13">
      <c r="A8223" t="s">
        <v>9379</v>
      </c>
      <c r="B8223" t="s">
        <v>9397</v>
      </c>
      <c r="C8223" t="s">
        <v>110</v>
      </c>
      <c r="D8223">
        <v>4</v>
      </c>
      <c r="E8223">
        <v>0</v>
      </c>
      <c r="F8223">
        <v>0</v>
      </c>
      <c r="H8223" t="s">
        <v>103</v>
      </c>
      <c r="I8223">
        <f t="shared" si="387"/>
        <v>0</v>
      </c>
      <c r="J8223">
        <f t="shared" si="388"/>
        <v>0</v>
      </c>
      <c r="L8223" t="str">
        <f t="shared" si="386"/>
        <v>3851SEACOMBE</v>
      </c>
      <c r="M8223" t="s">
        <v>8828</v>
      </c>
    </row>
    <row r="8224" spans="1:13">
      <c r="A8224" t="s">
        <v>9379</v>
      </c>
      <c r="B8224" t="s">
        <v>9398</v>
      </c>
      <c r="C8224" t="s">
        <v>110</v>
      </c>
      <c r="D8224">
        <v>4</v>
      </c>
      <c r="E8224">
        <v>0</v>
      </c>
      <c r="F8224">
        <v>0</v>
      </c>
      <c r="H8224" t="s">
        <v>103</v>
      </c>
      <c r="I8224">
        <f t="shared" si="387"/>
        <v>0</v>
      </c>
      <c r="J8224">
        <f t="shared" si="388"/>
        <v>0</v>
      </c>
      <c r="L8224" t="str">
        <f t="shared" si="386"/>
        <v>3851SEASPRAY</v>
      </c>
      <c r="M8224" t="s">
        <v>8828</v>
      </c>
    </row>
    <row r="8225" spans="1:13">
      <c r="A8225" t="s">
        <v>9379</v>
      </c>
      <c r="B8225" t="s">
        <v>5117</v>
      </c>
      <c r="C8225" t="s">
        <v>110</v>
      </c>
      <c r="D8225">
        <v>4</v>
      </c>
      <c r="E8225">
        <v>0</v>
      </c>
      <c r="F8225">
        <v>0</v>
      </c>
      <c r="H8225" t="s">
        <v>103</v>
      </c>
      <c r="I8225">
        <f t="shared" si="387"/>
        <v>0</v>
      </c>
      <c r="J8225">
        <f t="shared" si="388"/>
        <v>0</v>
      </c>
      <c r="L8225" t="str">
        <f t="shared" si="386"/>
        <v>3851SOMERTON PARK</v>
      </c>
      <c r="M8225" t="s">
        <v>8828</v>
      </c>
    </row>
    <row r="8226" spans="1:13">
      <c r="A8226" t="s">
        <v>9379</v>
      </c>
      <c r="B8226" t="s">
        <v>9399</v>
      </c>
      <c r="C8226" t="s">
        <v>110</v>
      </c>
      <c r="D8226">
        <v>4</v>
      </c>
      <c r="E8226">
        <v>0</v>
      </c>
      <c r="F8226">
        <v>0</v>
      </c>
      <c r="H8226" t="s">
        <v>103</v>
      </c>
      <c r="I8226">
        <f t="shared" si="387"/>
        <v>0</v>
      </c>
      <c r="J8226">
        <f t="shared" si="388"/>
        <v>0</v>
      </c>
      <c r="L8226" t="str">
        <f t="shared" si="386"/>
        <v>3851STRADBROKE</v>
      </c>
      <c r="M8226" t="s">
        <v>8828</v>
      </c>
    </row>
    <row r="8227" spans="1:13">
      <c r="A8227" t="s">
        <v>9379</v>
      </c>
      <c r="B8227" t="s">
        <v>9400</v>
      </c>
      <c r="C8227" t="s">
        <v>110</v>
      </c>
      <c r="D8227">
        <v>4</v>
      </c>
      <c r="E8227">
        <v>0</v>
      </c>
      <c r="F8227">
        <v>0</v>
      </c>
      <c r="H8227" t="s">
        <v>103</v>
      </c>
      <c r="I8227">
        <f t="shared" si="387"/>
        <v>0</v>
      </c>
      <c r="J8227">
        <f t="shared" si="388"/>
        <v>0</v>
      </c>
      <c r="L8227" t="str">
        <f t="shared" si="386"/>
        <v>3851THE HEART</v>
      </c>
      <c r="M8227" t="s">
        <v>8828</v>
      </c>
    </row>
    <row r="8228" spans="1:13">
      <c r="A8228" t="s">
        <v>9379</v>
      </c>
      <c r="B8228" t="s">
        <v>9401</v>
      </c>
      <c r="C8228" t="s">
        <v>110</v>
      </c>
      <c r="D8228">
        <v>4</v>
      </c>
      <c r="E8228">
        <v>0</v>
      </c>
      <c r="F8228">
        <v>0</v>
      </c>
      <c r="H8228" t="s">
        <v>103</v>
      </c>
      <c r="I8228">
        <f t="shared" si="387"/>
        <v>0</v>
      </c>
      <c r="J8228">
        <f t="shared" si="388"/>
        <v>0</v>
      </c>
      <c r="L8228" t="str">
        <f t="shared" si="386"/>
        <v>3851THE HONEYSUCKLES</v>
      </c>
      <c r="M8228" t="s">
        <v>8828</v>
      </c>
    </row>
    <row r="8229" spans="1:13">
      <c r="A8229" t="s">
        <v>9402</v>
      </c>
      <c r="B8229" t="s">
        <v>9403</v>
      </c>
      <c r="C8229" t="s">
        <v>110</v>
      </c>
      <c r="D8229">
        <v>4</v>
      </c>
      <c r="E8229">
        <v>0</v>
      </c>
      <c r="F8229">
        <v>0</v>
      </c>
      <c r="H8229" t="s">
        <v>103</v>
      </c>
      <c r="I8229">
        <f t="shared" si="387"/>
        <v>0</v>
      </c>
      <c r="J8229">
        <f t="shared" si="388"/>
        <v>0</v>
      </c>
      <c r="L8229" t="str">
        <f t="shared" si="386"/>
        <v>3850GIFFARD</v>
      </c>
      <c r="M8229" t="s">
        <v>8828</v>
      </c>
    </row>
    <row r="8230" spans="1:13">
      <c r="A8230" t="s">
        <v>9402</v>
      </c>
      <c r="B8230" t="s">
        <v>9404</v>
      </c>
      <c r="C8230" t="s">
        <v>110</v>
      </c>
      <c r="D8230">
        <v>3</v>
      </c>
      <c r="E8230">
        <v>0</v>
      </c>
      <c r="F8230">
        <v>0</v>
      </c>
      <c r="H8230" t="s">
        <v>103</v>
      </c>
      <c r="I8230">
        <f t="shared" si="387"/>
        <v>0</v>
      </c>
      <c r="J8230">
        <f t="shared" si="388"/>
        <v>0</v>
      </c>
      <c r="L8230" t="str">
        <f t="shared" si="386"/>
        <v>3850GUTHRIDGE</v>
      </c>
      <c r="M8230" t="s">
        <v>8828</v>
      </c>
    </row>
    <row r="8231" spans="1:13">
      <c r="A8231" t="s">
        <v>9402</v>
      </c>
      <c r="B8231" t="s">
        <v>9374</v>
      </c>
      <c r="C8231" t="s">
        <v>110</v>
      </c>
      <c r="D8231">
        <v>3</v>
      </c>
      <c r="E8231">
        <v>0</v>
      </c>
      <c r="F8231">
        <v>0</v>
      </c>
      <c r="H8231" t="s">
        <v>103</v>
      </c>
      <c r="I8231">
        <f t="shared" si="387"/>
        <v>0</v>
      </c>
      <c r="J8231">
        <f t="shared" si="388"/>
        <v>0</v>
      </c>
      <c r="L8231" t="str">
        <f t="shared" si="386"/>
        <v>3850SALE</v>
      </c>
      <c r="M8231" t="s">
        <v>8828</v>
      </c>
    </row>
    <row r="8232" spans="1:13">
      <c r="A8232" t="s">
        <v>9402</v>
      </c>
      <c r="B8232" t="s">
        <v>9405</v>
      </c>
      <c r="C8232" t="s">
        <v>110</v>
      </c>
      <c r="D8232">
        <v>3</v>
      </c>
      <c r="E8232">
        <v>0</v>
      </c>
      <c r="F8232">
        <v>0</v>
      </c>
      <c r="H8232" t="s">
        <v>103</v>
      </c>
      <c r="I8232">
        <f t="shared" si="387"/>
        <v>0</v>
      </c>
      <c r="J8232">
        <f t="shared" si="388"/>
        <v>0</v>
      </c>
      <c r="L8232" t="str">
        <f t="shared" si="386"/>
        <v>3850SALE NORTH</v>
      </c>
      <c r="M8232" t="s">
        <v>8828</v>
      </c>
    </row>
    <row r="8233" spans="1:13">
      <c r="A8233" t="s">
        <v>9402</v>
      </c>
      <c r="B8233" t="s">
        <v>9406</v>
      </c>
      <c r="C8233" t="s">
        <v>110</v>
      </c>
      <c r="D8233">
        <v>3</v>
      </c>
      <c r="E8233">
        <v>0</v>
      </c>
      <c r="F8233">
        <v>0</v>
      </c>
      <c r="H8233" t="s">
        <v>103</v>
      </c>
      <c r="I8233">
        <f t="shared" si="387"/>
        <v>0</v>
      </c>
      <c r="J8233">
        <f t="shared" si="388"/>
        <v>0</v>
      </c>
      <c r="L8233" t="str">
        <f t="shared" si="386"/>
        <v>3850WURRUK</v>
      </c>
      <c r="M8233" t="s">
        <v>8828</v>
      </c>
    </row>
    <row r="8234" spans="1:13">
      <c r="A8234" t="s">
        <v>9407</v>
      </c>
      <c r="B8234" t="s">
        <v>9408</v>
      </c>
      <c r="C8234" t="s">
        <v>110</v>
      </c>
      <c r="D8234">
        <v>4</v>
      </c>
      <c r="E8234">
        <v>0</v>
      </c>
      <c r="F8234">
        <v>0</v>
      </c>
      <c r="H8234" t="s">
        <v>103</v>
      </c>
      <c r="I8234">
        <f t="shared" si="387"/>
        <v>0</v>
      </c>
      <c r="J8234">
        <f t="shared" si="388"/>
        <v>0</v>
      </c>
      <c r="L8234" t="str">
        <f t="shared" si="386"/>
        <v>3847HIAMDALE</v>
      </c>
      <c r="M8234" t="s">
        <v>8828</v>
      </c>
    </row>
    <row r="8235" spans="1:13">
      <c r="A8235" t="s">
        <v>9407</v>
      </c>
      <c r="B8235" t="s">
        <v>9409</v>
      </c>
      <c r="C8235" t="s">
        <v>110</v>
      </c>
      <c r="D8235">
        <v>4</v>
      </c>
      <c r="E8235">
        <v>0</v>
      </c>
      <c r="F8235">
        <v>0</v>
      </c>
      <c r="H8235" t="s">
        <v>103</v>
      </c>
      <c r="I8235">
        <f t="shared" si="387"/>
        <v>0</v>
      </c>
      <c r="J8235">
        <f t="shared" si="388"/>
        <v>0</v>
      </c>
      <c r="L8235" t="str">
        <f t="shared" si="386"/>
        <v>3847NAMBROK</v>
      </c>
      <c r="M8235" t="s">
        <v>8828</v>
      </c>
    </row>
    <row r="8236" spans="1:13">
      <c r="A8236" t="s">
        <v>9407</v>
      </c>
      <c r="B8236" t="s">
        <v>4055</v>
      </c>
      <c r="C8236" t="s">
        <v>110</v>
      </c>
      <c r="D8236">
        <v>4</v>
      </c>
      <c r="E8236">
        <v>0</v>
      </c>
      <c r="F8236">
        <v>0</v>
      </c>
      <c r="H8236" t="s">
        <v>103</v>
      </c>
      <c r="I8236">
        <f t="shared" si="387"/>
        <v>0</v>
      </c>
      <c r="J8236">
        <f t="shared" si="388"/>
        <v>0</v>
      </c>
      <c r="L8236" t="str">
        <f t="shared" si="386"/>
        <v>3847ROSEDALE</v>
      </c>
      <c r="M8236" t="s">
        <v>8828</v>
      </c>
    </row>
    <row r="8237" spans="1:13">
      <c r="A8237" t="s">
        <v>9407</v>
      </c>
      <c r="B8237" t="s">
        <v>9410</v>
      </c>
      <c r="C8237" t="s">
        <v>110</v>
      </c>
      <c r="D8237">
        <v>4</v>
      </c>
      <c r="E8237">
        <v>0</v>
      </c>
      <c r="F8237">
        <v>0</v>
      </c>
      <c r="H8237" t="s">
        <v>103</v>
      </c>
      <c r="I8237">
        <f t="shared" si="387"/>
        <v>0</v>
      </c>
      <c r="J8237">
        <f t="shared" si="388"/>
        <v>0</v>
      </c>
      <c r="L8237" t="str">
        <f t="shared" si="386"/>
        <v>3847WILLUNG</v>
      </c>
      <c r="M8237" t="s">
        <v>8828</v>
      </c>
    </row>
    <row r="8238" spans="1:13">
      <c r="A8238" t="s">
        <v>9411</v>
      </c>
      <c r="B8238" t="s">
        <v>9412</v>
      </c>
      <c r="C8238" t="s">
        <v>110</v>
      </c>
      <c r="D8238">
        <v>4</v>
      </c>
      <c r="E8238">
        <v>0</v>
      </c>
      <c r="F8238">
        <v>0</v>
      </c>
      <c r="H8238" t="s">
        <v>103</v>
      </c>
      <c r="I8238">
        <f t="shared" si="387"/>
        <v>0</v>
      </c>
      <c r="J8238">
        <f t="shared" si="388"/>
        <v>0</v>
      </c>
      <c r="L8238" t="str">
        <f t="shared" si="386"/>
        <v>3844BLACKWARRY</v>
      </c>
      <c r="M8238" t="s">
        <v>8828</v>
      </c>
    </row>
    <row r="8239" spans="1:13">
      <c r="A8239" t="s">
        <v>9411</v>
      </c>
      <c r="B8239" t="s">
        <v>9413</v>
      </c>
      <c r="C8239" t="s">
        <v>110</v>
      </c>
      <c r="D8239">
        <v>4</v>
      </c>
      <c r="E8239">
        <v>0</v>
      </c>
      <c r="F8239">
        <v>0</v>
      </c>
      <c r="H8239" t="s">
        <v>103</v>
      </c>
      <c r="I8239">
        <f t="shared" si="387"/>
        <v>0</v>
      </c>
      <c r="J8239">
        <f t="shared" si="388"/>
        <v>0</v>
      </c>
      <c r="L8239" t="str">
        <f t="shared" si="386"/>
        <v>3844CALLIGNEE</v>
      </c>
      <c r="M8239" t="s">
        <v>8828</v>
      </c>
    </row>
    <row r="8240" spans="1:13">
      <c r="A8240" t="s">
        <v>9411</v>
      </c>
      <c r="B8240" t="s">
        <v>9414</v>
      </c>
      <c r="C8240" t="s">
        <v>110</v>
      </c>
      <c r="D8240">
        <v>4</v>
      </c>
      <c r="E8240">
        <v>0</v>
      </c>
      <c r="F8240">
        <v>0</v>
      </c>
      <c r="H8240" t="s">
        <v>103</v>
      </c>
      <c r="I8240">
        <f t="shared" si="387"/>
        <v>0</v>
      </c>
      <c r="J8240">
        <f t="shared" si="388"/>
        <v>0</v>
      </c>
      <c r="L8240" t="str">
        <f t="shared" si="386"/>
        <v>3844CALLIGNEE NORTH</v>
      </c>
      <c r="M8240" t="s">
        <v>8828</v>
      </c>
    </row>
    <row r="8241" spans="1:13">
      <c r="A8241" t="s">
        <v>9411</v>
      </c>
      <c r="B8241" t="s">
        <v>9415</v>
      </c>
      <c r="C8241" t="s">
        <v>110</v>
      </c>
      <c r="D8241">
        <v>4</v>
      </c>
      <c r="E8241">
        <v>0</v>
      </c>
      <c r="F8241">
        <v>0</v>
      </c>
      <c r="H8241" t="s">
        <v>103</v>
      </c>
      <c r="I8241">
        <f t="shared" si="387"/>
        <v>0</v>
      </c>
      <c r="J8241">
        <f t="shared" si="388"/>
        <v>0</v>
      </c>
      <c r="L8241" t="str">
        <f t="shared" si="386"/>
        <v>3844CALLIGNEE SOUTH</v>
      </c>
      <c r="M8241" t="s">
        <v>8828</v>
      </c>
    </row>
    <row r="8242" spans="1:13">
      <c r="A8242" t="s">
        <v>9411</v>
      </c>
      <c r="B8242" t="s">
        <v>9416</v>
      </c>
      <c r="C8242" t="s">
        <v>110</v>
      </c>
      <c r="D8242">
        <v>4</v>
      </c>
      <c r="E8242">
        <v>0</v>
      </c>
      <c r="F8242">
        <v>0</v>
      </c>
      <c r="H8242" t="s">
        <v>103</v>
      </c>
      <c r="I8242">
        <f t="shared" si="387"/>
        <v>0</v>
      </c>
      <c r="J8242">
        <f t="shared" si="388"/>
        <v>0</v>
      </c>
      <c r="L8242" t="str">
        <f t="shared" si="386"/>
        <v>3844CARRAJUNG</v>
      </c>
      <c r="M8242" t="s">
        <v>8828</v>
      </c>
    </row>
    <row r="8243" spans="1:13">
      <c r="A8243" t="s">
        <v>9411</v>
      </c>
      <c r="B8243" t="s">
        <v>9417</v>
      </c>
      <c r="C8243" t="s">
        <v>110</v>
      </c>
      <c r="D8243">
        <v>4</v>
      </c>
      <c r="E8243">
        <v>0</v>
      </c>
      <c r="F8243">
        <v>0</v>
      </c>
      <c r="H8243" t="s">
        <v>103</v>
      </c>
      <c r="I8243">
        <f t="shared" si="387"/>
        <v>0</v>
      </c>
      <c r="J8243">
        <f t="shared" si="388"/>
        <v>0</v>
      </c>
      <c r="L8243" t="str">
        <f t="shared" si="386"/>
        <v>3844CARRAJUNG LOWER</v>
      </c>
      <c r="M8243" t="s">
        <v>8828</v>
      </c>
    </row>
    <row r="8244" spans="1:13">
      <c r="A8244" t="s">
        <v>9411</v>
      </c>
      <c r="B8244" t="s">
        <v>2456</v>
      </c>
      <c r="C8244" t="s">
        <v>110</v>
      </c>
      <c r="D8244">
        <v>3</v>
      </c>
      <c r="E8244">
        <v>0</v>
      </c>
      <c r="F8244">
        <v>0</v>
      </c>
      <c r="H8244" t="s">
        <v>103</v>
      </c>
      <c r="I8244">
        <f t="shared" si="387"/>
        <v>0</v>
      </c>
      <c r="J8244">
        <f t="shared" si="388"/>
        <v>0</v>
      </c>
      <c r="L8244" t="str">
        <f t="shared" si="386"/>
        <v>3844FLYNN</v>
      </c>
      <c r="M8244" t="s">
        <v>8828</v>
      </c>
    </row>
    <row r="8245" spans="1:13">
      <c r="A8245" t="s">
        <v>9411</v>
      </c>
      <c r="B8245" t="s">
        <v>9418</v>
      </c>
      <c r="C8245" t="s">
        <v>110</v>
      </c>
      <c r="D8245">
        <v>4</v>
      </c>
      <c r="E8245">
        <v>0</v>
      </c>
      <c r="F8245">
        <v>0</v>
      </c>
      <c r="H8245" t="s">
        <v>103</v>
      </c>
      <c r="I8245">
        <f t="shared" si="387"/>
        <v>0</v>
      </c>
      <c r="J8245">
        <f t="shared" si="388"/>
        <v>0</v>
      </c>
      <c r="L8245" t="str">
        <f t="shared" si="386"/>
        <v>3844FLYNNS CREEK</v>
      </c>
      <c r="M8245" t="s">
        <v>8828</v>
      </c>
    </row>
    <row r="8246" spans="1:13">
      <c r="A8246" t="s">
        <v>9411</v>
      </c>
      <c r="B8246" t="s">
        <v>9419</v>
      </c>
      <c r="C8246" t="s">
        <v>110</v>
      </c>
      <c r="D8246">
        <v>3</v>
      </c>
      <c r="E8246">
        <v>0</v>
      </c>
      <c r="F8246">
        <v>0</v>
      </c>
      <c r="H8246" t="s">
        <v>103</v>
      </c>
      <c r="I8246">
        <f t="shared" si="387"/>
        <v>0</v>
      </c>
      <c r="J8246">
        <f t="shared" si="388"/>
        <v>0</v>
      </c>
      <c r="L8246" t="str">
        <f t="shared" si="386"/>
        <v>3844KOORNALLA</v>
      </c>
      <c r="M8246" t="s">
        <v>8828</v>
      </c>
    </row>
    <row r="8247" spans="1:13">
      <c r="A8247" t="s">
        <v>9411</v>
      </c>
      <c r="B8247" t="s">
        <v>9420</v>
      </c>
      <c r="C8247" t="s">
        <v>110</v>
      </c>
      <c r="D8247">
        <v>3</v>
      </c>
      <c r="E8247">
        <v>0</v>
      </c>
      <c r="F8247">
        <v>0</v>
      </c>
      <c r="H8247" t="s">
        <v>103</v>
      </c>
      <c r="I8247">
        <f t="shared" si="387"/>
        <v>0</v>
      </c>
      <c r="J8247">
        <f t="shared" si="388"/>
        <v>0</v>
      </c>
      <c r="L8247" t="str">
        <f t="shared" si="386"/>
        <v>3844LOY YANG</v>
      </c>
      <c r="M8247" t="s">
        <v>8828</v>
      </c>
    </row>
    <row r="8248" spans="1:13">
      <c r="A8248" t="s">
        <v>9411</v>
      </c>
      <c r="B8248" t="s">
        <v>9421</v>
      </c>
      <c r="C8248" t="s">
        <v>110</v>
      </c>
      <c r="D8248">
        <v>4</v>
      </c>
      <c r="E8248">
        <v>0</v>
      </c>
      <c r="F8248">
        <v>0</v>
      </c>
      <c r="H8248" t="s">
        <v>103</v>
      </c>
      <c r="I8248">
        <f t="shared" si="387"/>
        <v>0</v>
      </c>
      <c r="J8248">
        <f t="shared" si="388"/>
        <v>0</v>
      </c>
      <c r="L8248" t="str">
        <f t="shared" si="386"/>
        <v>3844MOUNT TASSIE</v>
      </c>
      <c r="M8248" t="s">
        <v>8828</v>
      </c>
    </row>
    <row r="8249" spans="1:13">
      <c r="A8249" t="s">
        <v>9411</v>
      </c>
      <c r="B8249" t="s">
        <v>9422</v>
      </c>
      <c r="C8249" t="s">
        <v>110</v>
      </c>
      <c r="D8249">
        <v>2</v>
      </c>
      <c r="E8249">
        <v>0</v>
      </c>
      <c r="F8249">
        <v>1</v>
      </c>
      <c r="H8249" t="s">
        <v>103</v>
      </c>
      <c r="I8249">
        <f t="shared" si="387"/>
        <v>0</v>
      </c>
      <c r="J8249">
        <f t="shared" si="388"/>
        <v>0</v>
      </c>
      <c r="L8249" t="str">
        <f t="shared" si="386"/>
        <v>3844TRARALGON</v>
      </c>
      <c r="M8249" t="s">
        <v>8828</v>
      </c>
    </row>
    <row r="8250" spans="1:13">
      <c r="A8250" t="s">
        <v>9411</v>
      </c>
      <c r="B8250" t="s">
        <v>9423</v>
      </c>
      <c r="C8250" t="s">
        <v>110</v>
      </c>
      <c r="D8250">
        <v>2</v>
      </c>
      <c r="E8250">
        <v>0</v>
      </c>
      <c r="F8250">
        <v>1</v>
      </c>
      <c r="H8250" t="s">
        <v>103</v>
      </c>
      <c r="I8250">
        <f t="shared" si="387"/>
        <v>0</v>
      </c>
      <c r="J8250">
        <f t="shared" si="388"/>
        <v>0</v>
      </c>
      <c r="L8250" t="str">
        <f t="shared" si="386"/>
        <v>3844TRARALGON EAST</v>
      </c>
      <c r="M8250" t="s">
        <v>8828</v>
      </c>
    </row>
    <row r="8251" spans="1:13">
      <c r="A8251" t="s">
        <v>9411</v>
      </c>
      <c r="B8251" t="s">
        <v>9424</v>
      </c>
      <c r="C8251" t="s">
        <v>110</v>
      </c>
      <c r="D8251">
        <v>2</v>
      </c>
      <c r="E8251">
        <v>0</v>
      </c>
      <c r="F8251">
        <v>1</v>
      </c>
      <c r="H8251" t="s">
        <v>103</v>
      </c>
      <c r="I8251">
        <f t="shared" si="387"/>
        <v>0</v>
      </c>
      <c r="J8251">
        <f t="shared" si="388"/>
        <v>0</v>
      </c>
      <c r="L8251" t="str">
        <f t="shared" si="386"/>
        <v>3844TRARALGON SOUTH</v>
      </c>
      <c r="M8251" t="s">
        <v>8828</v>
      </c>
    </row>
    <row r="8252" spans="1:13">
      <c r="A8252" t="s">
        <v>9411</v>
      </c>
      <c r="B8252" t="s">
        <v>9425</v>
      </c>
      <c r="C8252" t="s">
        <v>110</v>
      </c>
      <c r="D8252">
        <v>3</v>
      </c>
      <c r="E8252">
        <v>0</v>
      </c>
      <c r="F8252">
        <v>0</v>
      </c>
      <c r="H8252" t="s">
        <v>103</v>
      </c>
      <c r="I8252">
        <f t="shared" si="387"/>
        <v>0</v>
      </c>
      <c r="J8252">
        <f t="shared" si="388"/>
        <v>0</v>
      </c>
      <c r="L8252" t="str">
        <f t="shared" si="386"/>
        <v>3844TYERS</v>
      </c>
      <c r="M8252" t="s">
        <v>8828</v>
      </c>
    </row>
    <row r="8253" spans="1:13">
      <c r="A8253" t="s">
        <v>9411</v>
      </c>
      <c r="B8253" t="s">
        <v>9426</v>
      </c>
      <c r="C8253" t="s">
        <v>110</v>
      </c>
      <c r="D8253">
        <v>4</v>
      </c>
      <c r="E8253">
        <v>0</v>
      </c>
      <c r="F8253">
        <v>0</v>
      </c>
      <c r="H8253" t="s">
        <v>103</v>
      </c>
      <c r="I8253">
        <f t="shared" si="387"/>
        <v>0</v>
      </c>
      <c r="J8253">
        <f t="shared" si="388"/>
        <v>0</v>
      </c>
      <c r="L8253" t="str">
        <f t="shared" si="386"/>
        <v>3844WILLUNG SOUTH</v>
      </c>
      <c r="M8253" t="s">
        <v>8828</v>
      </c>
    </row>
    <row r="8254" spans="1:13">
      <c r="A8254" t="s">
        <v>9427</v>
      </c>
      <c r="B8254" t="s">
        <v>8223</v>
      </c>
      <c r="C8254" t="s">
        <v>110</v>
      </c>
      <c r="D8254">
        <v>3</v>
      </c>
      <c r="E8254">
        <v>0</v>
      </c>
      <c r="F8254">
        <v>0</v>
      </c>
      <c r="H8254" t="s">
        <v>103</v>
      </c>
      <c r="I8254">
        <f t="shared" si="387"/>
        <v>0</v>
      </c>
      <c r="J8254">
        <f t="shared" si="388"/>
        <v>0</v>
      </c>
      <c r="L8254" t="str">
        <f t="shared" si="386"/>
        <v>3842CHURCHILL</v>
      </c>
      <c r="M8254" t="s">
        <v>8828</v>
      </c>
    </row>
    <row r="8255" spans="1:13">
      <c r="A8255" t="s">
        <v>9428</v>
      </c>
      <c r="B8255" t="s">
        <v>9429</v>
      </c>
      <c r="C8255" t="s">
        <v>110</v>
      </c>
      <c r="D8255">
        <v>4</v>
      </c>
      <c r="E8255">
        <v>0</v>
      </c>
      <c r="F8255">
        <v>0</v>
      </c>
      <c r="H8255" t="s">
        <v>103</v>
      </c>
      <c r="I8255">
        <f t="shared" si="387"/>
        <v>0</v>
      </c>
      <c r="J8255">
        <f t="shared" si="388"/>
        <v>0</v>
      </c>
      <c r="L8255" t="str">
        <f t="shared" si="386"/>
        <v>3841GIPPSLAND MC</v>
      </c>
      <c r="M8255" t="e">
        <v>#N/A</v>
      </c>
    </row>
    <row r="8256" spans="1:13">
      <c r="A8256" t="s">
        <v>9430</v>
      </c>
      <c r="B8256" t="s">
        <v>9431</v>
      </c>
      <c r="C8256" t="s">
        <v>110</v>
      </c>
      <c r="D8256">
        <v>3</v>
      </c>
      <c r="E8256">
        <v>0</v>
      </c>
      <c r="F8256">
        <v>0</v>
      </c>
      <c r="H8256" t="s">
        <v>103</v>
      </c>
      <c r="I8256">
        <f t="shared" si="387"/>
        <v>0</v>
      </c>
      <c r="J8256">
        <f t="shared" si="388"/>
        <v>0</v>
      </c>
      <c r="L8256" t="str">
        <f t="shared" si="386"/>
        <v>3840DRIFFIELD</v>
      </c>
      <c r="M8256" t="s">
        <v>8828</v>
      </c>
    </row>
    <row r="8257" spans="1:13">
      <c r="A8257" t="s">
        <v>9430</v>
      </c>
      <c r="B8257" t="s">
        <v>9432</v>
      </c>
      <c r="C8257" t="s">
        <v>110</v>
      </c>
      <c r="D8257">
        <v>3</v>
      </c>
      <c r="E8257">
        <v>0</v>
      </c>
      <c r="F8257">
        <v>0</v>
      </c>
      <c r="H8257" t="s">
        <v>103</v>
      </c>
      <c r="I8257">
        <f t="shared" si="387"/>
        <v>0</v>
      </c>
      <c r="J8257">
        <f t="shared" si="388"/>
        <v>0</v>
      </c>
      <c r="L8257" t="str">
        <f t="shared" si="386"/>
        <v>3840HAZELWOOD</v>
      </c>
      <c r="M8257" t="s">
        <v>8828</v>
      </c>
    </row>
    <row r="8258" spans="1:13">
      <c r="A8258" t="s">
        <v>9430</v>
      </c>
      <c r="B8258" t="s">
        <v>9433</v>
      </c>
      <c r="C8258" t="s">
        <v>110</v>
      </c>
      <c r="D8258">
        <v>3</v>
      </c>
      <c r="E8258">
        <v>0</v>
      </c>
      <c r="F8258">
        <v>0</v>
      </c>
      <c r="H8258" t="s">
        <v>103</v>
      </c>
      <c r="I8258">
        <f t="shared" si="387"/>
        <v>0</v>
      </c>
      <c r="J8258">
        <f t="shared" si="388"/>
        <v>0</v>
      </c>
      <c r="L8258" t="str">
        <f t="shared" ref="L8258:L8321" si="389">CONCATENATE(A8258,B8258)</f>
        <v>3840HAZELWOOD NORTH</v>
      </c>
      <c r="M8258" t="s">
        <v>8828</v>
      </c>
    </row>
    <row r="8259" spans="1:13">
      <c r="A8259" t="s">
        <v>9430</v>
      </c>
      <c r="B8259" t="s">
        <v>9434</v>
      </c>
      <c r="C8259" t="s">
        <v>110</v>
      </c>
      <c r="D8259">
        <v>3</v>
      </c>
      <c r="E8259">
        <v>0</v>
      </c>
      <c r="F8259">
        <v>0</v>
      </c>
      <c r="H8259" t="s">
        <v>103</v>
      </c>
      <c r="I8259">
        <f t="shared" si="387"/>
        <v>0</v>
      </c>
      <c r="J8259">
        <f t="shared" si="388"/>
        <v>0</v>
      </c>
      <c r="L8259" t="str">
        <f t="shared" si="389"/>
        <v>3840HAZELWOOD SOUTH</v>
      </c>
      <c r="M8259" t="s">
        <v>8828</v>
      </c>
    </row>
    <row r="8260" spans="1:13">
      <c r="A8260" t="s">
        <v>9430</v>
      </c>
      <c r="B8260" t="s">
        <v>9435</v>
      </c>
      <c r="C8260" t="s">
        <v>110</v>
      </c>
      <c r="D8260">
        <v>3</v>
      </c>
      <c r="E8260">
        <v>0</v>
      </c>
      <c r="F8260">
        <v>0</v>
      </c>
      <c r="H8260" t="s">
        <v>103</v>
      </c>
      <c r="I8260">
        <f t="shared" si="387"/>
        <v>0</v>
      </c>
      <c r="J8260">
        <f t="shared" si="388"/>
        <v>0</v>
      </c>
      <c r="L8260" t="str">
        <f t="shared" si="389"/>
        <v>3840JEERALANG</v>
      </c>
      <c r="M8260" t="s">
        <v>8828</v>
      </c>
    </row>
    <row r="8261" spans="1:13">
      <c r="A8261" t="s">
        <v>9430</v>
      </c>
      <c r="B8261" t="s">
        <v>9436</v>
      </c>
      <c r="C8261" t="s">
        <v>110</v>
      </c>
      <c r="D8261">
        <v>3</v>
      </c>
      <c r="E8261">
        <v>0</v>
      </c>
      <c r="F8261">
        <v>0</v>
      </c>
      <c r="H8261" t="s">
        <v>103</v>
      </c>
      <c r="I8261">
        <f t="shared" si="387"/>
        <v>0</v>
      </c>
      <c r="J8261">
        <f t="shared" si="388"/>
        <v>0</v>
      </c>
      <c r="L8261" t="str">
        <f t="shared" si="389"/>
        <v>3840JEERALANG JUNCTION</v>
      </c>
      <c r="M8261" t="s">
        <v>8828</v>
      </c>
    </row>
    <row r="8262" spans="1:13">
      <c r="A8262" t="s">
        <v>9430</v>
      </c>
      <c r="B8262" t="s">
        <v>3347</v>
      </c>
      <c r="C8262" t="s">
        <v>110</v>
      </c>
      <c r="D8262">
        <v>3</v>
      </c>
      <c r="E8262">
        <v>0</v>
      </c>
      <c r="F8262">
        <v>0</v>
      </c>
      <c r="H8262" t="s">
        <v>103</v>
      </c>
      <c r="I8262">
        <f t="shared" si="387"/>
        <v>0</v>
      </c>
      <c r="J8262">
        <f t="shared" si="388"/>
        <v>0</v>
      </c>
      <c r="L8262" t="str">
        <f t="shared" si="389"/>
        <v>3840MARYVALE</v>
      </c>
      <c r="M8262" t="s">
        <v>8828</v>
      </c>
    </row>
    <row r="8263" spans="1:13">
      <c r="A8263" t="s">
        <v>9430</v>
      </c>
      <c r="B8263" t="s">
        <v>9437</v>
      </c>
      <c r="C8263" t="s">
        <v>110</v>
      </c>
      <c r="D8263">
        <v>3</v>
      </c>
      <c r="E8263">
        <v>0</v>
      </c>
      <c r="F8263">
        <v>0</v>
      </c>
      <c r="H8263" t="s">
        <v>103</v>
      </c>
      <c r="I8263">
        <f t="shared" si="387"/>
        <v>0</v>
      </c>
      <c r="J8263">
        <f t="shared" si="388"/>
        <v>0</v>
      </c>
      <c r="L8263" t="str">
        <f t="shared" si="389"/>
        <v>3840MID VALLEY</v>
      </c>
      <c r="M8263" t="s">
        <v>8828</v>
      </c>
    </row>
    <row r="8264" spans="1:13">
      <c r="A8264" t="s">
        <v>9430</v>
      </c>
      <c r="B8264" t="s">
        <v>9438</v>
      </c>
      <c r="C8264" t="s">
        <v>110</v>
      </c>
      <c r="D8264">
        <v>3</v>
      </c>
      <c r="E8264">
        <v>0</v>
      </c>
      <c r="F8264">
        <v>0</v>
      </c>
      <c r="H8264" t="s">
        <v>103</v>
      </c>
      <c r="I8264">
        <f t="shared" si="387"/>
        <v>0</v>
      </c>
      <c r="J8264">
        <f t="shared" si="388"/>
        <v>0</v>
      </c>
      <c r="L8264" t="str">
        <f t="shared" si="389"/>
        <v>3840MORWELL</v>
      </c>
      <c r="M8264" t="s">
        <v>8828</v>
      </c>
    </row>
    <row r="8265" spans="1:13">
      <c r="A8265" t="s">
        <v>9430</v>
      </c>
      <c r="B8265" t="s">
        <v>9439</v>
      </c>
      <c r="C8265" t="s">
        <v>110</v>
      </c>
      <c r="D8265">
        <v>3</v>
      </c>
      <c r="E8265">
        <v>0</v>
      </c>
      <c r="F8265">
        <v>0</v>
      </c>
      <c r="H8265" t="s">
        <v>103</v>
      </c>
      <c r="I8265">
        <f t="shared" ref="I8265:I8328" si="390">IF(ISERROR(VLOOKUP(A8265,SelPostCode,1,FALSE)),0,1)</f>
        <v>0</v>
      </c>
      <c r="J8265">
        <f t="shared" ref="J8265:J8328" si="391">IF(I8265=0,0,IF(ISERROR(VLOOKUP(B8265,SelSuburb,1,FALSE)),0,1))</f>
        <v>0</v>
      </c>
      <c r="L8265" t="str">
        <f t="shared" si="389"/>
        <v>3840MORWELL EAST</v>
      </c>
      <c r="M8265" t="s">
        <v>8828</v>
      </c>
    </row>
    <row r="8266" spans="1:13">
      <c r="A8266" t="s">
        <v>9430</v>
      </c>
      <c r="B8266" t="s">
        <v>9440</v>
      </c>
      <c r="C8266" t="s">
        <v>110</v>
      </c>
      <c r="D8266">
        <v>3</v>
      </c>
      <c r="E8266">
        <v>0</v>
      </c>
      <c r="F8266">
        <v>0</v>
      </c>
      <c r="H8266" t="s">
        <v>103</v>
      </c>
      <c r="I8266">
        <f t="shared" si="390"/>
        <v>0</v>
      </c>
      <c r="J8266">
        <f t="shared" si="391"/>
        <v>0</v>
      </c>
      <c r="L8266" t="str">
        <f t="shared" si="389"/>
        <v>3840MORWELL UPPER</v>
      </c>
      <c r="M8266" t="s">
        <v>8828</v>
      </c>
    </row>
    <row r="8267" spans="1:13">
      <c r="A8267" t="s">
        <v>9441</v>
      </c>
      <c r="B8267" t="s">
        <v>9442</v>
      </c>
      <c r="C8267" t="s">
        <v>110</v>
      </c>
      <c r="D8267">
        <v>4</v>
      </c>
      <c r="E8267">
        <v>0</v>
      </c>
      <c r="F8267">
        <v>0</v>
      </c>
      <c r="H8267" t="s">
        <v>103</v>
      </c>
      <c r="I8267">
        <f t="shared" si="390"/>
        <v>0</v>
      </c>
      <c r="J8267">
        <f t="shared" si="391"/>
        <v>0</v>
      </c>
      <c r="L8267" t="str">
        <f t="shared" si="389"/>
        <v>3835THORPDALE</v>
      </c>
      <c r="M8267" t="s">
        <v>8828</v>
      </c>
    </row>
    <row r="8268" spans="1:13">
      <c r="A8268" t="s">
        <v>9443</v>
      </c>
      <c r="B8268" t="s">
        <v>9444</v>
      </c>
      <c r="C8268" t="s">
        <v>110</v>
      </c>
      <c r="D8268">
        <v>4</v>
      </c>
      <c r="E8268">
        <v>0</v>
      </c>
      <c r="F8268">
        <v>0</v>
      </c>
      <c r="H8268" t="s">
        <v>103</v>
      </c>
      <c r="I8268">
        <f t="shared" si="390"/>
        <v>0</v>
      </c>
      <c r="J8268">
        <f t="shared" si="391"/>
        <v>0</v>
      </c>
      <c r="L8268" t="str">
        <f t="shared" si="389"/>
        <v>3833ADA</v>
      </c>
      <c r="M8268" t="s">
        <v>8828</v>
      </c>
    </row>
    <row r="8269" spans="1:13">
      <c r="A8269" t="s">
        <v>9443</v>
      </c>
      <c r="B8269" t="s">
        <v>9445</v>
      </c>
      <c r="C8269" t="s">
        <v>110</v>
      </c>
      <c r="D8269">
        <v>4</v>
      </c>
      <c r="E8269">
        <v>0</v>
      </c>
      <c r="F8269">
        <v>0</v>
      </c>
      <c r="H8269" t="s">
        <v>103</v>
      </c>
      <c r="I8269">
        <f t="shared" si="390"/>
        <v>0</v>
      </c>
      <c r="J8269">
        <f t="shared" si="391"/>
        <v>0</v>
      </c>
      <c r="L8269" t="str">
        <f t="shared" si="389"/>
        <v>3833BAW BAW</v>
      </c>
      <c r="M8269" t="s">
        <v>8828</v>
      </c>
    </row>
    <row r="8270" spans="1:13">
      <c r="A8270" t="s">
        <v>9443</v>
      </c>
      <c r="B8270" t="s">
        <v>9446</v>
      </c>
      <c r="C8270" t="s">
        <v>110</v>
      </c>
      <c r="D8270">
        <v>4</v>
      </c>
      <c r="E8270">
        <v>0</v>
      </c>
      <c r="F8270">
        <v>0</v>
      </c>
      <c r="H8270" t="s">
        <v>103</v>
      </c>
      <c r="I8270">
        <f t="shared" si="390"/>
        <v>0</v>
      </c>
      <c r="J8270">
        <f t="shared" si="391"/>
        <v>0</v>
      </c>
      <c r="L8270" t="str">
        <f t="shared" si="389"/>
        <v>3833BAW BAW VILLAGE</v>
      </c>
      <c r="M8270" t="s">
        <v>8828</v>
      </c>
    </row>
    <row r="8271" spans="1:13">
      <c r="A8271" t="s">
        <v>9443</v>
      </c>
      <c r="B8271" t="s">
        <v>9447</v>
      </c>
      <c r="C8271" t="s">
        <v>110</v>
      </c>
      <c r="D8271">
        <v>4</v>
      </c>
      <c r="E8271">
        <v>0</v>
      </c>
      <c r="F8271">
        <v>0</v>
      </c>
      <c r="H8271" t="s">
        <v>103</v>
      </c>
      <c r="I8271">
        <f t="shared" si="390"/>
        <v>0</v>
      </c>
      <c r="J8271">
        <f t="shared" si="391"/>
        <v>0</v>
      </c>
      <c r="L8271" t="str">
        <f t="shared" si="389"/>
        <v>3833GENTLE ANNIE</v>
      </c>
      <c r="M8271" t="s">
        <v>8828</v>
      </c>
    </row>
    <row r="8272" spans="1:13">
      <c r="A8272" t="s">
        <v>9443</v>
      </c>
      <c r="B8272" t="s">
        <v>9448</v>
      </c>
      <c r="C8272" t="s">
        <v>110</v>
      </c>
      <c r="D8272">
        <v>4</v>
      </c>
      <c r="E8272">
        <v>0</v>
      </c>
      <c r="F8272">
        <v>0</v>
      </c>
      <c r="H8272" t="s">
        <v>103</v>
      </c>
      <c r="I8272">
        <f t="shared" si="390"/>
        <v>0</v>
      </c>
      <c r="J8272">
        <f t="shared" si="391"/>
        <v>0</v>
      </c>
      <c r="L8272" t="str">
        <f t="shared" si="389"/>
        <v>3833ICY CREEK</v>
      </c>
      <c r="M8272" t="s">
        <v>8828</v>
      </c>
    </row>
    <row r="8273" spans="1:13">
      <c r="A8273" t="s">
        <v>9443</v>
      </c>
      <c r="B8273" t="s">
        <v>9449</v>
      </c>
      <c r="C8273" t="s">
        <v>110</v>
      </c>
      <c r="D8273">
        <v>4</v>
      </c>
      <c r="E8273">
        <v>0</v>
      </c>
      <c r="F8273">
        <v>0</v>
      </c>
      <c r="H8273" t="s">
        <v>103</v>
      </c>
      <c r="I8273">
        <f t="shared" si="390"/>
        <v>0</v>
      </c>
      <c r="J8273">
        <f t="shared" si="391"/>
        <v>0</v>
      </c>
      <c r="L8273" t="str">
        <f t="shared" si="389"/>
        <v>3833LOCH VALLEY</v>
      </c>
      <c r="M8273" t="s">
        <v>8828</v>
      </c>
    </row>
    <row r="8274" spans="1:13">
      <c r="A8274" t="s">
        <v>9443</v>
      </c>
      <c r="B8274" t="s">
        <v>9450</v>
      </c>
      <c r="C8274" t="s">
        <v>110</v>
      </c>
      <c r="D8274">
        <v>4</v>
      </c>
      <c r="E8274">
        <v>0</v>
      </c>
      <c r="F8274">
        <v>0</v>
      </c>
      <c r="H8274" t="s">
        <v>103</v>
      </c>
      <c r="I8274">
        <f t="shared" si="390"/>
        <v>0</v>
      </c>
      <c r="J8274">
        <f t="shared" si="391"/>
        <v>0</v>
      </c>
      <c r="L8274" t="str">
        <f t="shared" si="389"/>
        <v>3833MT BAW BAW</v>
      </c>
      <c r="M8274" t="s">
        <v>8828</v>
      </c>
    </row>
    <row r="8275" spans="1:13">
      <c r="A8275" t="s">
        <v>9443</v>
      </c>
      <c r="B8275" t="s">
        <v>9451</v>
      </c>
      <c r="C8275" t="s">
        <v>110</v>
      </c>
      <c r="D8275">
        <v>4</v>
      </c>
      <c r="E8275">
        <v>0</v>
      </c>
      <c r="F8275">
        <v>0</v>
      </c>
      <c r="H8275" t="s">
        <v>103</v>
      </c>
      <c r="I8275">
        <f t="shared" si="390"/>
        <v>0</v>
      </c>
      <c r="J8275">
        <f t="shared" si="391"/>
        <v>0</v>
      </c>
      <c r="L8275" t="str">
        <f t="shared" si="389"/>
        <v>3833NOOJEE</v>
      </c>
      <c r="M8275" t="s">
        <v>8828</v>
      </c>
    </row>
    <row r="8276" spans="1:13">
      <c r="A8276" t="s">
        <v>9443</v>
      </c>
      <c r="B8276" t="s">
        <v>9452</v>
      </c>
      <c r="C8276" t="s">
        <v>110</v>
      </c>
      <c r="D8276">
        <v>4</v>
      </c>
      <c r="E8276">
        <v>0</v>
      </c>
      <c r="F8276">
        <v>0</v>
      </c>
      <c r="H8276" t="s">
        <v>103</v>
      </c>
      <c r="I8276">
        <f t="shared" si="390"/>
        <v>0</v>
      </c>
      <c r="J8276">
        <f t="shared" si="391"/>
        <v>0</v>
      </c>
      <c r="L8276" t="str">
        <f t="shared" si="389"/>
        <v>3833PIEDMONT</v>
      </c>
      <c r="M8276" t="s">
        <v>8828</v>
      </c>
    </row>
    <row r="8277" spans="1:13">
      <c r="A8277" t="s">
        <v>9443</v>
      </c>
      <c r="B8277" t="s">
        <v>9453</v>
      </c>
      <c r="C8277" t="s">
        <v>110</v>
      </c>
      <c r="D8277">
        <v>4</v>
      </c>
      <c r="E8277">
        <v>0</v>
      </c>
      <c r="F8277">
        <v>0</v>
      </c>
      <c r="H8277" t="s">
        <v>103</v>
      </c>
      <c r="I8277">
        <f t="shared" si="390"/>
        <v>0</v>
      </c>
      <c r="J8277">
        <f t="shared" si="391"/>
        <v>0</v>
      </c>
      <c r="L8277" t="str">
        <f t="shared" si="389"/>
        <v>3833TANJIL BREN</v>
      </c>
      <c r="M8277" t="s">
        <v>8828</v>
      </c>
    </row>
    <row r="8278" spans="1:13">
      <c r="A8278" t="s">
        <v>9443</v>
      </c>
      <c r="B8278" t="s">
        <v>9454</v>
      </c>
      <c r="C8278" t="s">
        <v>110</v>
      </c>
      <c r="D8278">
        <v>4</v>
      </c>
      <c r="E8278">
        <v>0</v>
      </c>
      <c r="F8278">
        <v>0</v>
      </c>
      <c r="H8278" t="s">
        <v>103</v>
      </c>
      <c r="I8278">
        <f t="shared" si="390"/>
        <v>0</v>
      </c>
      <c r="J8278">
        <f t="shared" si="391"/>
        <v>0</v>
      </c>
      <c r="L8278" t="str">
        <f t="shared" si="389"/>
        <v>3833TOORONGO</v>
      </c>
      <c r="M8278" t="s">
        <v>8828</v>
      </c>
    </row>
    <row r="8279" spans="1:13">
      <c r="A8279" t="s">
        <v>9443</v>
      </c>
      <c r="B8279" t="s">
        <v>9455</v>
      </c>
      <c r="C8279" t="s">
        <v>110</v>
      </c>
      <c r="D8279">
        <v>4</v>
      </c>
      <c r="E8279">
        <v>0</v>
      </c>
      <c r="F8279">
        <v>0</v>
      </c>
      <c r="H8279" t="s">
        <v>103</v>
      </c>
      <c r="I8279">
        <f t="shared" si="390"/>
        <v>0</v>
      </c>
      <c r="J8279">
        <f t="shared" si="391"/>
        <v>0</v>
      </c>
      <c r="L8279" t="str">
        <f t="shared" si="389"/>
        <v>3833VESPER</v>
      </c>
      <c r="M8279" t="s">
        <v>8828</v>
      </c>
    </row>
    <row r="8280" spans="1:13">
      <c r="A8280" t="s">
        <v>9456</v>
      </c>
      <c r="B8280" t="s">
        <v>9457</v>
      </c>
      <c r="C8280" t="s">
        <v>110</v>
      </c>
      <c r="D8280">
        <v>4</v>
      </c>
      <c r="E8280">
        <v>0</v>
      </c>
      <c r="F8280">
        <v>0</v>
      </c>
      <c r="H8280" t="s">
        <v>103</v>
      </c>
      <c r="I8280">
        <f t="shared" si="390"/>
        <v>0</v>
      </c>
      <c r="J8280">
        <f t="shared" si="391"/>
        <v>0</v>
      </c>
      <c r="L8280" t="str">
        <f t="shared" si="389"/>
        <v>3832NAYOOK</v>
      </c>
      <c r="M8280" t="s">
        <v>8828</v>
      </c>
    </row>
    <row r="8281" spans="1:13">
      <c r="A8281" t="s">
        <v>9456</v>
      </c>
      <c r="B8281" t="s">
        <v>9458</v>
      </c>
      <c r="C8281" t="s">
        <v>110</v>
      </c>
      <c r="D8281">
        <v>4</v>
      </c>
      <c r="E8281">
        <v>0</v>
      </c>
      <c r="F8281">
        <v>0</v>
      </c>
      <c r="H8281" t="s">
        <v>103</v>
      </c>
      <c r="I8281">
        <f t="shared" si="390"/>
        <v>0</v>
      </c>
      <c r="J8281">
        <f t="shared" si="391"/>
        <v>0</v>
      </c>
      <c r="L8281" t="str">
        <f t="shared" si="389"/>
        <v>3832NEERIM JUNCTION</v>
      </c>
      <c r="M8281" t="s">
        <v>8828</v>
      </c>
    </row>
    <row r="8282" spans="1:13">
      <c r="A8282" t="s">
        <v>9456</v>
      </c>
      <c r="B8282" t="s">
        <v>9459</v>
      </c>
      <c r="C8282" t="s">
        <v>110</v>
      </c>
      <c r="D8282">
        <v>4</v>
      </c>
      <c r="E8282">
        <v>0</v>
      </c>
      <c r="F8282">
        <v>0</v>
      </c>
      <c r="H8282" t="s">
        <v>103</v>
      </c>
      <c r="I8282">
        <f t="shared" si="390"/>
        <v>0</v>
      </c>
      <c r="J8282">
        <f t="shared" si="391"/>
        <v>0</v>
      </c>
      <c r="L8282" t="str">
        <f t="shared" si="389"/>
        <v>3832NEERIM NORTH</v>
      </c>
      <c r="M8282" t="s">
        <v>8828</v>
      </c>
    </row>
    <row r="8283" spans="1:13">
      <c r="A8283" t="s">
        <v>9460</v>
      </c>
      <c r="B8283" t="s">
        <v>9461</v>
      </c>
      <c r="C8283" t="s">
        <v>110</v>
      </c>
      <c r="D8283">
        <v>4</v>
      </c>
      <c r="E8283">
        <v>0</v>
      </c>
      <c r="F8283">
        <v>0</v>
      </c>
      <c r="H8283" t="s">
        <v>103</v>
      </c>
      <c r="I8283">
        <f t="shared" si="390"/>
        <v>0</v>
      </c>
      <c r="J8283">
        <f t="shared" si="391"/>
        <v>0</v>
      </c>
      <c r="L8283" t="str">
        <f t="shared" si="389"/>
        <v>3831NEERIM</v>
      </c>
      <c r="M8283" t="s">
        <v>8828</v>
      </c>
    </row>
    <row r="8284" spans="1:13">
      <c r="A8284" t="s">
        <v>9460</v>
      </c>
      <c r="B8284" t="s">
        <v>9462</v>
      </c>
      <c r="C8284" t="s">
        <v>110</v>
      </c>
      <c r="D8284">
        <v>4</v>
      </c>
      <c r="E8284">
        <v>0</v>
      </c>
      <c r="F8284">
        <v>0</v>
      </c>
      <c r="H8284" t="s">
        <v>103</v>
      </c>
      <c r="I8284">
        <f t="shared" si="390"/>
        <v>0</v>
      </c>
      <c r="J8284">
        <f t="shared" si="391"/>
        <v>0</v>
      </c>
      <c r="L8284" t="str">
        <f t="shared" si="389"/>
        <v>3831NEERIM EAST</v>
      </c>
      <c r="M8284" t="s">
        <v>8828</v>
      </c>
    </row>
    <row r="8285" spans="1:13">
      <c r="A8285" t="s">
        <v>9460</v>
      </c>
      <c r="B8285" t="s">
        <v>9463</v>
      </c>
      <c r="C8285" t="s">
        <v>110</v>
      </c>
      <c r="D8285">
        <v>4</v>
      </c>
      <c r="E8285">
        <v>0</v>
      </c>
      <c r="F8285">
        <v>0</v>
      </c>
      <c r="H8285" t="s">
        <v>103</v>
      </c>
      <c r="I8285">
        <f t="shared" si="390"/>
        <v>0</v>
      </c>
      <c r="J8285">
        <f t="shared" si="391"/>
        <v>0</v>
      </c>
      <c r="L8285" t="str">
        <f t="shared" si="389"/>
        <v>3831NEERIM SOUTH</v>
      </c>
      <c r="M8285" t="s">
        <v>8828</v>
      </c>
    </row>
    <row r="8286" spans="1:13">
      <c r="A8286" t="s">
        <v>9464</v>
      </c>
      <c r="B8286" t="s">
        <v>9465</v>
      </c>
      <c r="C8286" t="s">
        <v>110</v>
      </c>
      <c r="D8286">
        <v>4</v>
      </c>
      <c r="E8286">
        <v>0</v>
      </c>
      <c r="F8286">
        <v>0</v>
      </c>
      <c r="H8286" t="s">
        <v>103</v>
      </c>
      <c r="I8286">
        <f t="shared" si="390"/>
        <v>0</v>
      </c>
      <c r="J8286">
        <f t="shared" si="391"/>
        <v>0</v>
      </c>
      <c r="L8286" t="str">
        <f t="shared" si="389"/>
        <v>3825ABERFELDY</v>
      </c>
      <c r="M8286" t="s">
        <v>8828</v>
      </c>
    </row>
    <row r="8287" spans="1:13">
      <c r="A8287" t="s">
        <v>9464</v>
      </c>
      <c r="B8287" t="s">
        <v>9466</v>
      </c>
      <c r="C8287" t="s">
        <v>110</v>
      </c>
      <c r="D8287">
        <v>4</v>
      </c>
      <c r="E8287">
        <v>0</v>
      </c>
      <c r="F8287">
        <v>0</v>
      </c>
      <c r="H8287" t="s">
        <v>103</v>
      </c>
      <c r="I8287">
        <f t="shared" si="390"/>
        <v>0</v>
      </c>
      <c r="J8287">
        <f t="shared" si="391"/>
        <v>0</v>
      </c>
      <c r="L8287" t="str">
        <f t="shared" si="389"/>
        <v>3825AMOR</v>
      </c>
      <c r="M8287" t="s">
        <v>8828</v>
      </c>
    </row>
    <row r="8288" spans="1:13">
      <c r="A8288" t="s">
        <v>9464</v>
      </c>
      <c r="B8288" t="s">
        <v>9467</v>
      </c>
      <c r="C8288" t="s">
        <v>110</v>
      </c>
      <c r="D8288">
        <v>4</v>
      </c>
      <c r="E8288">
        <v>0</v>
      </c>
      <c r="F8288">
        <v>0</v>
      </c>
      <c r="H8288" t="s">
        <v>103</v>
      </c>
      <c r="I8288">
        <f t="shared" si="390"/>
        <v>0</v>
      </c>
      <c r="J8288">
        <f t="shared" si="391"/>
        <v>0</v>
      </c>
      <c r="L8288" t="str">
        <f t="shared" si="389"/>
        <v>3825BOOLA</v>
      </c>
      <c r="M8288" t="s">
        <v>8828</v>
      </c>
    </row>
    <row r="8289" spans="1:13">
      <c r="A8289" t="s">
        <v>9464</v>
      </c>
      <c r="B8289" t="s">
        <v>9468</v>
      </c>
      <c r="C8289" t="s">
        <v>110</v>
      </c>
      <c r="D8289">
        <v>4</v>
      </c>
      <c r="E8289">
        <v>0</v>
      </c>
      <c r="F8289">
        <v>0</v>
      </c>
      <c r="H8289" t="s">
        <v>103</v>
      </c>
      <c r="I8289">
        <f t="shared" si="390"/>
        <v>0</v>
      </c>
      <c r="J8289">
        <f t="shared" si="391"/>
        <v>0</v>
      </c>
      <c r="L8289" t="str">
        <f t="shared" si="389"/>
        <v>3825CARINGAL</v>
      </c>
      <c r="M8289" t="s">
        <v>8828</v>
      </c>
    </row>
    <row r="8290" spans="1:13">
      <c r="A8290" t="s">
        <v>9464</v>
      </c>
      <c r="B8290" t="s">
        <v>9469</v>
      </c>
      <c r="C8290" t="s">
        <v>110</v>
      </c>
      <c r="D8290">
        <v>4</v>
      </c>
      <c r="E8290">
        <v>0</v>
      </c>
      <c r="F8290">
        <v>0</v>
      </c>
      <c r="H8290" t="s">
        <v>103</v>
      </c>
      <c r="I8290">
        <f t="shared" si="390"/>
        <v>0</v>
      </c>
      <c r="J8290">
        <f t="shared" si="391"/>
        <v>0</v>
      </c>
      <c r="L8290" t="str">
        <f t="shared" si="389"/>
        <v>3825COALVILLE</v>
      </c>
      <c r="M8290" t="s">
        <v>8828</v>
      </c>
    </row>
    <row r="8291" spans="1:13">
      <c r="A8291" t="s">
        <v>9464</v>
      </c>
      <c r="B8291" t="s">
        <v>3271</v>
      </c>
      <c r="C8291" t="s">
        <v>110</v>
      </c>
      <c r="D8291">
        <v>4</v>
      </c>
      <c r="E8291">
        <v>0</v>
      </c>
      <c r="F8291">
        <v>0</v>
      </c>
      <c r="H8291" t="s">
        <v>103</v>
      </c>
      <c r="I8291">
        <f t="shared" si="390"/>
        <v>0</v>
      </c>
      <c r="J8291">
        <f t="shared" si="391"/>
        <v>0</v>
      </c>
      <c r="L8291" t="str">
        <f t="shared" si="389"/>
        <v>3825COOPERS CREEK</v>
      </c>
      <c r="M8291" t="s">
        <v>8828</v>
      </c>
    </row>
    <row r="8292" spans="1:13">
      <c r="A8292" t="s">
        <v>9464</v>
      </c>
      <c r="B8292" t="s">
        <v>9470</v>
      </c>
      <c r="C8292" t="s">
        <v>110</v>
      </c>
      <c r="D8292">
        <v>4</v>
      </c>
      <c r="E8292">
        <v>0</v>
      </c>
      <c r="F8292">
        <v>0</v>
      </c>
      <c r="H8292" t="s">
        <v>103</v>
      </c>
      <c r="I8292">
        <f t="shared" si="390"/>
        <v>0</v>
      </c>
      <c r="J8292">
        <f t="shared" si="391"/>
        <v>0</v>
      </c>
      <c r="L8292" t="str">
        <f t="shared" si="389"/>
        <v>3825ERICA</v>
      </c>
      <c r="M8292" t="s">
        <v>8828</v>
      </c>
    </row>
    <row r="8293" spans="1:13">
      <c r="A8293" t="s">
        <v>9464</v>
      </c>
      <c r="B8293" t="s">
        <v>9471</v>
      </c>
      <c r="C8293" t="s">
        <v>110</v>
      </c>
      <c r="D8293">
        <v>4</v>
      </c>
      <c r="E8293">
        <v>0</v>
      </c>
      <c r="F8293">
        <v>0</v>
      </c>
      <c r="H8293" t="s">
        <v>103</v>
      </c>
      <c r="I8293">
        <f t="shared" si="390"/>
        <v>0</v>
      </c>
      <c r="J8293">
        <f t="shared" si="391"/>
        <v>0</v>
      </c>
      <c r="L8293" t="str">
        <f t="shared" si="389"/>
        <v>3825FUMINA</v>
      </c>
      <c r="M8293" t="s">
        <v>8828</v>
      </c>
    </row>
    <row r="8294" spans="1:13">
      <c r="A8294" t="s">
        <v>9464</v>
      </c>
      <c r="B8294" t="s">
        <v>9472</v>
      </c>
      <c r="C8294" t="s">
        <v>110</v>
      </c>
      <c r="D8294">
        <v>4</v>
      </c>
      <c r="E8294">
        <v>0</v>
      </c>
      <c r="F8294">
        <v>0</v>
      </c>
      <c r="H8294" t="s">
        <v>103</v>
      </c>
      <c r="I8294">
        <f t="shared" si="390"/>
        <v>0</v>
      </c>
      <c r="J8294">
        <f t="shared" si="391"/>
        <v>0</v>
      </c>
      <c r="L8294" t="str">
        <f t="shared" si="389"/>
        <v>3825FUMINA SOUTH</v>
      </c>
      <c r="M8294" t="s">
        <v>8828</v>
      </c>
    </row>
    <row r="8295" spans="1:13">
      <c r="A8295" t="s">
        <v>9464</v>
      </c>
      <c r="B8295" t="s">
        <v>9473</v>
      </c>
      <c r="C8295" t="s">
        <v>110</v>
      </c>
      <c r="D8295">
        <v>4</v>
      </c>
      <c r="E8295">
        <v>0</v>
      </c>
      <c r="F8295">
        <v>0</v>
      </c>
      <c r="H8295" t="s">
        <v>103</v>
      </c>
      <c r="I8295">
        <f t="shared" si="390"/>
        <v>0</v>
      </c>
      <c r="J8295">
        <f t="shared" si="391"/>
        <v>0</v>
      </c>
      <c r="L8295" t="str">
        <f t="shared" si="389"/>
        <v>3825HERNES OAK</v>
      </c>
      <c r="M8295" t="s">
        <v>8828</v>
      </c>
    </row>
    <row r="8296" spans="1:13">
      <c r="A8296" t="s">
        <v>9464</v>
      </c>
      <c r="B8296" t="s">
        <v>9474</v>
      </c>
      <c r="C8296" t="s">
        <v>110</v>
      </c>
      <c r="D8296">
        <v>4</v>
      </c>
      <c r="E8296">
        <v>0</v>
      </c>
      <c r="F8296">
        <v>0</v>
      </c>
      <c r="H8296" t="s">
        <v>103</v>
      </c>
      <c r="I8296">
        <f t="shared" si="390"/>
        <v>0</v>
      </c>
      <c r="J8296">
        <f t="shared" si="391"/>
        <v>0</v>
      </c>
      <c r="L8296" t="str">
        <f t="shared" si="389"/>
        <v>3825HILL END</v>
      </c>
      <c r="M8296" t="s">
        <v>8828</v>
      </c>
    </row>
    <row r="8297" spans="1:13">
      <c r="A8297" t="s">
        <v>9464</v>
      </c>
      <c r="B8297" t="s">
        <v>9475</v>
      </c>
      <c r="C8297" t="s">
        <v>110</v>
      </c>
      <c r="D8297">
        <v>4</v>
      </c>
      <c r="E8297">
        <v>0</v>
      </c>
      <c r="F8297">
        <v>0</v>
      </c>
      <c r="H8297" t="s">
        <v>103</v>
      </c>
      <c r="I8297">
        <f t="shared" si="390"/>
        <v>0</v>
      </c>
      <c r="J8297">
        <f t="shared" si="391"/>
        <v>0</v>
      </c>
      <c r="L8297" t="str">
        <f t="shared" si="389"/>
        <v>3825JACOB CREEK</v>
      </c>
      <c r="M8297" t="s">
        <v>8828</v>
      </c>
    </row>
    <row r="8298" spans="1:13">
      <c r="A8298" t="s">
        <v>9464</v>
      </c>
      <c r="B8298" t="s">
        <v>955</v>
      </c>
      <c r="C8298" t="s">
        <v>110</v>
      </c>
      <c r="D8298">
        <v>4</v>
      </c>
      <c r="E8298">
        <v>0</v>
      </c>
      <c r="F8298">
        <v>0</v>
      </c>
      <c r="H8298" t="s">
        <v>103</v>
      </c>
      <c r="I8298">
        <f t="shared" si="390"/>
        <v>0</v>
      </c>
      <c r="J8298">
        <f t="shared" si="391"/>
        <v>0</v>
      </c>
      <c r="L8298" t="str">
        <f t="shared" si="389"/>
        <v>3825JERICHO</v>
      </c>
      <c r="M8298" t="s">
        <v>8828</v>
      </c>
    </row>
    <row r="8299" spans="1:13">
      <c r="A8299" t="s">
        <v>9464</v>
      </c>
      <c r="B8299" t="s">
        <v>9476</v>
      </c>
      <c r="C8299" t="s">
        <v>110</v>
      </c>
      <c r="D8299">
        <v>2</v>
      </c>
      <c r="E8299">
        <v>0</v>
      </c>
      <c r="F8299">
        <v>1</v>
      </c>
      <c r="H8299" t="s">
        <v>103</v>
      </c>
      <c r="I8299">
        <f t="shared" si="390"/>
        <v>0</v>
      </c>
      <c r="J8299">
        <f t="shared" si="391"/>
        <v>0</v>
      </c>
      <c r="L8299" t="str">
        <f t="shared" si="389"/>
        <v>3825MOE</v>
      </c>
      <c r="M8299" t="s">
        <v>8828</v>
      </c>
    </row>
    <row r="8300" spans="1:13">
      <c r="A8300" t="s">
        <v>9464</v>
      </c>
      <c r="B8300" t="s">
        <v>9477</v>
      </c>
      <c r="C8300" t="s">
        <v>110</v>
      </c>
      <c r="D8300">
        <v>2</v>
      </c>
      <c r="E8300">
        <v>0</v>
      </c>
      <c r="F8300">
        <v>1</v>
      </c>
      <c r="H8300" t="s">
        <v>103</v>
      </c>
      <c r="I8300">
        <f t="shared" si="390"/>
        <v>0</v>
      </c>
      <c r="J8300">
        <f t="shared" si="391"/>
        <v>0</v>
      </c>
      <c r="L8300" t="str">
        <f t="shared" si="389"/>
        <v>3825MOE SOUTH</v>
      </c>
      <c r="M8300" t="s">
        <v>8828</v>
      </c>
    </row>
    <row r="8301" spans="1:13">
      <c r="A8301" t="s">
        <v>9464</v>
      </c>
      <c r="B8301" t="s">
        <v>9478</v>
      </c>
      <c r="C8301" t="s">
        <v>110</v>
      </c>
      <c r="D8301">
        <v>4</v>
      </c>
      <c r="E8301">
        <v>0</v>
      </c>
      <c r="F8301">
        <v>0</v>
      </c>
      <c r="H8301" t="s">
        <v>103</v>
      </c>
      <c r="I8301">
        <f t="shared" si="390"/>
        <v>0</v>
      </c>
      <c r="J8301">
        <f t="shared" si="391"/>
        <v>0</v>
      </c>
      <c r="L8301" t="str">
        <f t="shared" si="389"/>
        <v>3825MOONDARRA</v>
      </c>
      <c r="M8301" t="s">
        <v>8828</v>
      </c>
    </row>
    <row r="8302" spans="1:13">
      <c r="A8302" t="s">
        <v>9464</v>
      </c>
      <c r="B8302" t="s">
        <v>9479</v>
      </c>
      <c r="C8302" t="s">
        <v>110</v>
      </c>
      <c r="D8302">
        <v>3</v>
      </c>
      <c r="E8302">
        <v>0</v>
      </c>
      <c r="F8302">
        <v>0</v>
      </c>
      <c r="H8302" t="s">
        <v>103</v>
      </c>
      <c r="I8302">
        <f t="shared" si="390"/>
        <v>0</v>
      </c>
      <c r="J8302">
        <f t="shared" si="391"/>
        <v>0</v>
      </c>
      <c r="L8302" t="str">
        <f t="shared" si="389"/>
        <v>3825NEWBOROUGH</v>
      </c>
      <c r="M8302" t="s">
        <v>8828</v>
      </c>
    </row>
    <row r="8303" spans="1:13">
      <c r="A8303" t="s">
        <v>9464</v>
      </c>
      <c r="B8303" t="s">
        <v>9480</v>
      </c>
      <c r="C8303" t="s">
        <v>110</v>
      </c>
      <c r="D8303">
        <v>3</v>
      </c>
      <c r="E8303">
        <v>0</v>
      </c>
      <c r="F8303">
        <v>0</v>
      </c>
      <c r="H8303" t="s">
        <v>103</v>
      </c>
      <c r="I8303">
        <f t="shared" si="390"/>
        <v>0</v>
      </c>
      <c r="J8303">
        <f t="shared" si="391"/>
        <v>0</v>
      </c>
      <c r="L8303" t="str">
        <f t="shared" si="389"/>
        <v>3825NEWBOROUGH EAST</v>
      </c>
      <c r="M8303" t="s">
        <v>8828</v>
      </c>
    </row>
    <row r="8304" spans="1:13">
      <c r="A8304" t="s">
        <v>9464</v>
      </c>
      <c r="B8304" t="s">
        <v>9481</v>
      </c>
      <c r="C8304" t="s">
        <v>110</v>
      </c>
      <c r="D8304">
        <v>4</v>
      </c>
      <c r="E8304">
        <v>0</v>
      </c>
      <c r="F8304">
        <v>0</v>
      </c>
      <c r="H8304" t="s">
        <v>103</v>
      </c>
      <c r="I8304">
        <f t="shared" si="390"/>
        <v>0</v>
      </c>
      <c r="J8304">
        <f t="shared" si="391"/>
        <v>0</v>
      </c>
      <c r="L8304" t="str">
        <f t="shared" si="389"/>
        <v>3825RAWSON</v>
      </c>
      <c r="M8304" t="s">
        <v>8828</v>
      </c>
    </row>
    <row r="8305" spans="1:13">
      <c r="A8305" t="s">
        <v>9464</v>
      </c>
      <c r="B8305" t="s">
        <v>9482</v>
      </c>
      <c r="C8305" t="s">
        <v>110</v>
      </c>
      <c r="D8305">
        <v>3</v>
      </c>
      <c r="E8305">
        <v>0</v>
      </c>
      <c r="F8305">
        <v>0</v>
      </c>
      <c r="H8305" t="s">
        <v>103</v>
      </c>
      <c r="I8305">
        <f t="shared" si="390"/>
        <v>0</v>
      </c>
      <c r="J8305">
        <f t="shared" si="391"/>
        <v>0</v>
      </c>
      <c r="L8305" t="str">
        <f t="shared" si="389"/>
        <v>3825TANJIL</v>
      </c>
      <c r="M8305" t="s">
        <v>8828</v>
      </c>
    </row>
    <row r="8306" spans="1:13">
      <c r="A8306" t="s">
        <v>9464</v>
      </c>
      <c r="B8306" t="s">
        <v>9483</v>
      </c>
      <c r="C8306" t="s">
        <v>110</v>
      </c>
      <c r="D8306">
        <v>3</v>
      </c>
      <c r="E8306">
        <v>0</v>
      </c>
      <c r="F8306">
        <v>0</v>
      </c>
      <c r="H8306" t="s">
        <v>103</v>
      </c>
      <c r="I8306">
        <f t="shared" si="390"/>
        <v>0</v>
      </c>
      <c r="J8306">
        <f t="shared" si="391"/>
        <v>0</v>
      </c>
      <c r="L8306" t="str">
        <f t="shared" si="389"/>
        <v>3825TANJIL SOUTH</v>
      </c>
      <c r="M8306" t="s">
        <v>8828</v>
      </c>
    </row>
    <row r="8307" spans="1:13">
      <c r="A8307" t="s">
        <v>9464</v>
      </c>
      <c r="B8307" t="s">
        <v>9484</v>
      </c>
      <c r="C8307" t="s">
        <v>110</v>
      </c>
      <c r="D8307">
        <v>4</v>
      </c>
      <c r="E8307">
        <v>0</v>
      </c>
      <c r="F8307">
        <v>0</v>
      </c>
      <c r="H8307" t="s">
        <v>103</v>
      </c>
      <c r="I8307">
        <f t="shared" si="390"/>
        <v>0</v>
      </c>
      <c r="J8307">
        <f t="shared" si="391"/>
        <v>0</v>
      </c>
      <c r="L8307" t="str">
        <f t="shared" si="389"/>
        <v>3825THALLOO</v>
      </c>
      <c r="M8307" t="s">
        <v>8828</v>
      </c>
    </row>
    <row r="8308" spans="1:13">
      <c r="A8308" t="s">
        <v>9464</v>
      </c>
      <c r="B8308" t="s">
        <v>9485</v>
      </c>
      <c r="C8308" t="s">
        <v>110</v>
      </c>
      <c r="D8308">
        <v>3</v>
      </c>
      <c r="E8308">
        <v>0</v>
      </c>
      <c r="F8308">
        <v>0</v>
      </c>
      <c r="H8308" t="s">
        <v>103</v>
      </c>
      <c r="I8308">
        <f t="shared" si="390"/>
        <v>0</v>
      </c>
      <c r="J8308">
        <f t="shared" si="391"/>
        <v>0</v>
      </c>
      <c r="L8308" t="str">
        <f t="shared" si="389"/>
        <v>3825THALOO</v>
      </c>
      <c r="M8308" t="s">
        <v>8828</v>
      </c>
    </row>
    <row r="8309" spans="1:13">
      <c r="A8309" t="s">
        <v>9464</v>
      </c>
      <c r="B8309" t="s">
        <v>9486</v>
      </c>
      <c r="C8309" t="s">
        <v>110</v>
      </c>
      <c r="D8309">
        <v>4</v>
      </c>
      <c r="E8309">
        <v>0</v>
      </c>
      <c r="F8309">
        <v>0</v>
      </c>
      <c r="H8309" t="s">
        <v>103</v>
      </c>
      <c r="I8309">
        <f t="shared" si="390"/>
        <v>0</v>
      </c>
      <c r="J8309">
        <f t="shared" si="391"/>
        <v>0</v>
      </c>
      <c r="L8309" t="str">
        <f t="shared" si="389"/>
        <v>3825THOMSON</v>
      </c>
      <c r="M8309" t="s">
        <v>8828</v>
      </c>
    </row>
    <row r="8310" spans="1:13">
      <c r="A8310" t="s">
        <v>9464</v>
      </c>
      <c r="B8310" t="s">
        <v>9487</v>
      </c>
      <c r="C8310" t="s">
        <v>110</v>
      </c>
      <c r="D8310">
        <v>4</v>
      </c>
      <c r="E8310">
        <v>0</v>
      </c>
      <c r="F8310">
        <v>0</v>
      </c>
      <c r="H8310" t="s">
        <v>103</v>
      </c>
      <c r="I8310">
        <f t="shared" si="390"/>
        <v>0</v>
      </c>
      <c r="J8310">
        <f t="shared" si="391"/>
        <v>0</v>
      </c>
      <c r="L8310" t="str">
        <f t="shared" si="389"/>
        <v>3825TOOMBON</v>
      </c>
      <c r="M8310" t="s">
        <v>8828</v>
      </c>
    </row>
    <row r="8311" spans="1:13">
      <c r="A8311" t="s">
        <v>9464</v>
      </c>
      <c r="B8311" t="s">
        <v>9488</v>
      </c>
      <c r="C8311" t="s">
        <v>110</v>
      </c>
      <c r="D8311">
        <v>4</v>
      </c>
      <c r="E8311">
        <v>0</v>
      </c>
      <c r="F8311">
        <v>0</v>
      </c>
      <c r="H8311" t="s">
        <v>103</v>
      </c>
      <c r="I8311">
        <f t="shared" si="390"/>
        <v>0</v>
      </c>
      <c r="J8311">
        <f t="shared" si="391"/>
        <v>0</v>
      </c>
      <c r="L8311" t="str">
        <f t="shared" si="389"/>
        <v>3825WALHALLA</v>
      </c>
      <c r="M8311" t="s">
        <v>8828</v>
      </c>
    </row>
    <row r="8312" spans="1:13">
      <c r="A8312" t="s">
        <v>9464</v>
      </c>
      <c r="B8312" t="s">
        <v>9489</v>
      </c>
      <c r="C8312" t="s">
        <v>110</v>
      </c>
      <c r="D8312">
        <v>4</v>
      </c>
      <c r="E8312">
        <v>0</v>
      </c>
      <c r="F8312">
        <v>0</v>
      </c>
      <c r="H8312" t="s">
        <v>103</v>
      </c>
      <c r="I8312">
        <f t="shared" si="390"/>
        <v>0</v>
      </c>
      <c r="J8312">
        <f t="shared" si="391"/>
        <v>0</v>
      </c>
      <c r="L8312" t="str">
        <f t="shared" si="389"/>
        <v>3825WALHALLA EAST</v>
      </c>
      <c r="M8312" t="s">
        <v>8828</v>
      </c>
    </row>
    <row r="8313" spans="1:13">
      <c r="A8313" t="s">
        <v>9464</v>
      </c>
      <c r="B8313" t="s">
        <v>402</v>
      </c>
      <c r="C8313" t="s">
        <v>110</v>
      </c>
      <c r="D8313">
        <v>3</v>
      </c>
      <c r="E8313">
        <v>0</v>
      </c>
      <c r="F8313">
        <v>0</v>
      </c>
      <c r="H8313" t="s">
        <v>103</v>
      </c>
      <c r="I8313">
        <f t="shared" si="390"/>
        <v>0</v>
      </c>
      <c r="J8313">
        <f t="shared" si="391"/>
        <v>0</v>
      </c>
      <c r="L8313" t="str">
        <f t="shared" si="389"/>
        <v>3825WESTBURY</v>
      </c>
      <c r="M8313" t="s">
        <v>8828</v>
      </c>
    </row>
    <row r="8314" spans="1:13">
      <c r="A8314" t="s">
        <v>9464</v>
      </c>
      <c r="B8314" t="s">
        <v>9490</v>
      </c>
      <c r="C8314" t="s">
        <v>110</v>
      </c>
      <c r="D8314">
        <v>4</v>
      </c>
      <c r="E8314">
        <v>0</v>
      </c>
      <c r="F8314">
        <v>0</v>
      </c>
      <c r="H8314" t="s">
        <v>103</v>
      </c>
      <c r="I8314">
        <f t="shared" si="390"/>
        <v>0</v>
      </c>
      <c r="J8314">
        <f t="shared" si="391"/>
        <v>0</v>
      </c>
      <c r="L8314" t="str">
        <f t="shared" si="389"/>
        <v>3825WILLOW GROVE</v>
      </c>
      <c r="M8314" t="s">
        <v>8828</v>
      </c>
    </row>
    <row r="8315" spans="1:13">
      <c r="A8315" t="s">
        <v>9464</v>
      </c>
      <c r="B8315" t="s">
        <v>9491</v>
      </c>
      <c r="C8315" t="s">
        <v>110</v>
      </c>
      <c r="D8315">
        <v>2</v>
      </c>
      <c r="E8315">
        <v>0</v>
      </c>
      <c r="F8315">
        <v>1</v>
      </c>
      <c r="H8315" t="s">
        <v>103</v>
      </c>
      <c r="I8315">
        <f t="shared" si="390"/>
        <v>0</v>
      </c>
      <c r="J8315">
        <f t="shared" si="391"/>
        <v>0</v>
      </c>
      <c r="L8315" t="str">
        <f t="shared" si="389"/>
        <v>3825YALLOURN</v>
      </c>
      <c r="M8315" t="s">
        <v>8828</v>
      </c>
    </row>
    <row r="8316" spans="1:13">
      <c r="A8316" t="s">
        <v>9464</v>
      </c>
      <c r="B8316" t="s">
        <v>9492</v>
      </c>
      <c r="C8316" t="s">
        <v>110</v>
      </c>
      <c r="D8316">
        <v>2</v>
      </c>
      <c r="E8316">
        <v>0</v>
      </c>
      <c r="F8316">
        <v>1</v>
      </c>
      <c r="H8316" t="s">
        <v>103</v>
      </c>
      <c r="I8316">
        <f t="shared" si="390"/>
        <v>0</v>
      </c>
      <c r="J8316">
        <f t="shared" si="391"/>
        <v>0</v>
      </c>
      <c r="L8316" t="str">
        <f t="shared" si="389"/>
        <v>3825YALLOURN NORTH</v>
      </c>
      <c r="M8316" t="s">
        <v>8828</v>
      </c>
    </row>
    <row r="8317" spans="1:13">
      <c r="A8317" t="s">
        <v>9493</v>
      </c>
      <c r="B8317" t="s">
        <v>6652</v>
      </c>
      <c r="C8317" t="s">
        <v>110</v>
      </c>
      <c r="D8317">
        <v>4</v>
      </c>
      <c r="E8317">
        <v>0</v>
      </c>
      <c r="F8317">
        <v>0</v>
      </c>
      <c r="H8317" t="s">
        <v>103</v>
      </c>
      <c r="I8317">
        <f t="shared" si="390"/>
        <v>0</v>
      </c>
      <c r="J8317">
        <f t="shared" si="391"/>
        <v>0</v>
      </c>
      <c r="L8317" t="str">
        <f t="shared" si="389"/>
        <v>3824CHILDERS</v>
      </c>
      <c r="M8317" t="s">
        <v>8828</v>
      </c>
    </row>
    <row r="8318" spans="1:13">
      <c r="A8318" t="s">
        <v>9493</v>
      </c>
      <c r="B8318" t="s">
        <v>9494</v>
      </c>
      <c r="C8318" t="s">
        <v>110</v>
      </c>
      <c r="D8318">
        <v>4</v>
      </c>
      <c r="E8318">
        <v>0</v>
      </c>
      <c r="F8318">
        <v>0</v>
      </c>
      <c r="H8318" t="s">
        <v>103</v>
      </c>
      <c r="I8318">
        <f t="shared" si="390"/>
        <v>0</v>
      </c>
      <c r="J8318">
        <f t="shared" si="391"/>
        <v>0</v>
      </c>
      <c r="L8318" t="str">
        <f t="shared" si="389"/>
        <v>3824NARRACAN</v>
      </c>
      <c r="M8318" t="s">
        <v>8828</v>
      </c>
    </row>
    <row r="8319" spans="1:13">
      <c r="A8319" t="s">
        <v>9493</v>
      </c>
      <c r="B8319" t="s">
        <v>9495</v>
      </c>
      <c r="C8319" t="s">
        <v>110</v>
      </c>
      <c r="D8319">
        <v>4</v>
      </c>
      <c r="E8319">
        <v>0</v>
      </c>
      <c r="F8319">
        <v>0</v>
      </c>
      <c r="H8319" t="s">
        <v>103</v>
      </c>
      <c r="I8319">
        <f t="shared" si="390"/>
        <v>0</v>
      </c>
      <c r="J8319">
        <f t="shared" si="391"/>
        <v>0</v>
      </c>
      <c r="L8319" t="str">
        <f t="shared" si="389"/>
        <v>3824THORPDALE SOUTH</v>
      </c>
      <c r="M8319" t="s">
        <v>8828</v>
      </c>
    </row>
    <row r="8320" spans="1:13">
      <c r="A8320" t="s">
        <v>9493</v>
      </c>
      <c r="B8320" t="s">
        <v>1923</v>
      </c>
      <c r="C8320" t="s">
        <v>110</v>
      </c>
      <c r="D8320">
        <v>2</v>
      </c>
      <c r="E8320">
        <v>0</v>
      </c>
      <c r="F8320">
        <v>1</v>
      </c>
      <c r="H8320" t="s">
        <v>103</v>
      </c>
      <c r="I8320">
        <f t="shared" si="390"/>
        <v>0</v>
      </c>
      <c r="J8320">
        <f t="shared" si="391"/>
        <v>0</v>
      </c>
      <c r="L8320" t="str">
        <f t="shared" si="389"/>
        <v>3824TRAFALGAR</v>
      </c>
      <c r="M8320" t="s">
        <v>8828</v>
      </c>
    </row>
    <row r="8321" spans="1:13">
      <c r="A8321" t="s">
        <v>9493</v>
      </c>
      <c r="B8321" t="s">
        <v>9496</v>
      </c>
      <c r="C8321" t="s">
        <v>110</v>
      </c>
      <c r="D8321">
        <v>2</v>
      </c>
      <c r="E8321">
        <v>0</v>
      </c>
      <c r="F8321">
        <v>1</v>
      </c>
      <c r="H8321" t="s">
        <v>103</v>
      </c>
      <c r="I8321">
        <f t="shared" si="390"/>
        <v>0</v>
      </c>
      <c r="J8321">
        <f t="shared" si="391"/>
        <v>0</v>
      </c>
      <c r="L8321" t="str">
        <f t="shared" si="389"/>
        <v>3824TRAFALGAR EAST</v>
      </c>
      <c r="M8321" t="s">
        <v>8828</v>
      </c>
    </row>
    <row r="8322" spans="1:13">
      <c r="A8322" t="s">
        <v>9493</v>
      </c>
      <c r="B8322" t="s">
        <v>9497</v>
      </c>
      <c r="C8322" t="s">
        <v>110</v>
      </c>
      <c r="D8322">
        <v>2</v>
      </c>
      <c r="E8322">
        <v>0</v>
      </c>
      <c r="F8322">
        <v>1</v>
      </c>
      <c r="H8322" t="s">
        <v>103</v>
      </c>
      <c r="I8322">
        <f t="shared" si="390"/>
        <v>0</v>
      </c>
      <c r="J8322">
        <f t="shared" si="391"/>
        <v>0</v>
      </c>
      <c r="L8322" t="str">
        <f t="shared" ref="L8322:L8385" si="392">CONCATENATE(A8322,B8322)</f>
        <v>3824TRAFALGAR SOUTH</v>
      </c>
      <c r="M8322" t="s">
        <v>8828</v>
      </c>
    </row>
    <row r="8323" spans="1:13">
      <c r="A8323" t="s">
        <v>9498</v>
      </c>
      <c r="B8323" t="s">
        <v>9499</v>
      </c>
      <c r="C8323" t="s">
        <v>110</v>
      </c>
      <c r="D8323">
        <v>4</v>
      </c>
      <c r="E8323">
        <v>0</v>
      </c>
      <c r="F8323">
        <v>0</v>
      </c>
      <c r="H8323" t="s">
        <v>103</v>
      </c>
      <c r="I8323">
        <f t="shared" si="390"/>
        <v>0</v>
      </c>
      <c r="J8323">
        <f t="shared" si="391"/>
        <v>0</v>
      </c>
      <c r="L8323" t="str">
        <f t="shared" si="392"/>
        <v>3823ALLAMBEE</v>
      </c>
      <c r="M8323" t="s">
        <v>8828</v>
      </c>
    </row>
    <row r="8324" spans="1:13">
      <c r="A8324" t="s">
        <v>9498</v>
      </c>
      <c r="B8324" t="s">
        <v>9500</v>
      </c>
      <c r="C8324" t="s">
        <v>110</v>
      </c>
      <c r="D8324">
        <v>4</v>
      </c>
      <c r="E8324">
        <v>0</v>
      </c>
      <c r="F8324">
        <v>0</v>
      </c>
      <c r="H8324" t="s">
        <v>103</v>
      </c>
      <c r="I8324">
        <f t="shared" si="390"/>
        <v>0</v>
      </c>
      <c r="J8324">
        <f t="shared" si="391"/>
        <v>0</v>
      </c>
      <c r="L8324" t="str">
        <f t="shared" si="392"/>
        <v>3823YARRAGON</v>
      </c>
      <c r="M8324" t="s">
        <v>8828</v>
      </c>
    </row>
    <row r="8325" spans="1:13">
      <c r="A8325" t="s">
        <v>9498</v>
      </c>
      <c r="B8325" t="s">
        <v>9501</v>
      </c>
      <c r="C8325" t="s">
        <v>110</v>
      </c>
      <c r="D8325">
        <v>4</v>
      </c>
      <c r="E8325">
        <v>0</v>
      </c>
      <c r="F8325">
        <v>0</v>
      </c>
      <c r="H8325" t="s">
        <v>103</v>
      </c>
      <c r="I8325">
        <f t="shared" si="390"/>
        <v>0</v>
      </c>
      <c r="J8325">
        <f t="shared" si="391"/>
        <v>0</v>
      </c>
      <c r="L8325" t="str">
        <f t="shared" si="392"/>
        <v>3823YARRAGON SOUTH</v>
      </c>
      <c r="M8325" t="s">
        <v>8828</v>
      </c>
    </row>
    <row r="8326" spans="1:13">
      <c r="A8326" t="s">
        <v>9502</v>
      </c>
      <c r="B8326" t="s">
        <v>9503</v>
      </c>
      <c r="C8326" t="s">
        <v>110</v>
      </c>
      <c r="D8326">
        <v>4</v>
      </c>
      <c r="E8326">
        <v>0</v>
      </c>
      <c r="F8326">
        <v>0</v>
      </c>
      <c r="H8326" t="s">
        <v>103</v>
      </c>
      <c r="I8326">
        <f t="shared" si="390"/>
        <v>0</v>
      </c>
      <c r="J8326">
        <f t="shared" si="391"/>
        <v>0</v>
      </c>
      <c r="L8326" t="str">
        <f t="shared" si="392"/>
        <v>3822CLOVERLEA</v>
      </c>
      <c r="M8326" t="s">
        <v>8828</v>
      </c>
    </row>
    <row r="8327" spans="1:13">
      <c r="A8327" t="s">
        <v>9502</v>
      </c>
      <c r="B8327" t="s">
        <v>9504</v>
      </c>
      <c r="C8327" t="s">
        <v>110</v>
      </c>
      <c r="D8327">
        <v>4</v>
      </c>
      <c r="E8327">
        <v>0</v>
      </c>
      <c r="F8327">
        <v>0</v>
      </c>
      <c r="H8327" t="s">
        <v>103</v>
      </c>
      <c r="I8327">
        <f t="shared" si="390"/>
        <v>0</v>
      </c>
      <c r="J8327">
        <f t="shared" si="391"/>
        <v>0</v>
      </c>
      <c r="L8327" t="str">
        <f t="shared" si="392"/>
        <v>3822DARNUM</v>
      </c>
      <c r="M8327" t="s">
        <v>8828</v>
      </c>
    </row>
    <row r="8328" spans="1:13">
      <c r="A8328" t="s">
        <v>9502</v>
      </c>
      <c r="B8328" t="s">
        <v>9505</v>
      </c>
      <c r="C8328" t="s">
        <v>110</v>
      </c>
      <c r="D8328">
        <v>4</v>
      </c>
      <c r="E8328">
        <v>0</v>
      </c>
      <c r="F8328">
        <v>0</v>
      </c>
      <c r="H8328" t="s">
        <v>103</v>
      </c>
      <c r="I8328">
        <f t="shared" si="390"/>
        <v>0</v>
      </c>
      <c r="J8328">
        <f t="shared" si="391"/>
        <v>0</v>
      </c>
      <c r="L8328" t="str">
        <f t="shared" si="392"/>
        <v>3822GAINSBOROUGH</v>
      </c>
      <c r="M8328" t="s">
        <v>8828</v>
      </c>
    </row>
    <row r="8329" spans="1:13">
      <c r="A8329" t="s">
        <v>9506</v>
      </c>
      <c r="B8329" t="s">
        <v>5995</v>
      </c>
      <c r="C8329" t="s">
        <v>110</v>
      </c>
      <c r="D8329">
        <v>4</v>
      </c>
      <c r="E8329">
        <v>0</v>
      </c>
      <c r="F8329">
        <v>0</v>
      </c>
      <c r="H8329" t="s">
        <v>103</v>
      </c>
      <c r="I8329">
        <f t="shared" ref="I8329:I8392" si="393">IF(ISERROR(VLOOKUP(A8329,SelPostCode,1,FALSE)),0,1)</f>
        <v>0</v>
      </c>
      <c r="J8329">
        <f t="shared" ref="J8329:J8392" si="394">IF(I8329=0,0,IF(ISERROR(VLOOKUP(B8329,SelSuburb,1,FALSE)),0,1))</f>
        <v>0</v>
      </c>
      <c r="L8329" t="str">
        <f t="shared" si="392"/>
        <v>3821BRANDY CREEK</v>
      </c>
      <c r="M8329" t="s">
        <v>8828</v>
      </c>
    </row>
    <row r="8330" spans="1:13">
      <c r="A8330" t="s">
        <v>9506</v>
      </c>
      <c r="B8330" t="s">
        <v>9507</v>
      </c>
      <c r="C8330" t="s">
        <v>110</v>
      </c>
      <c r="D8330">
        <v>4</v>
      </c>
      <c r="E8330">
        <v>0</v>
      </c>
      <c r="F8330">
        <v>0</v>
      </c>
      <c r="H8330" t="s">
        <v>103</v>
      </c>
      <c r="I8330">
        <f t="shared" si="393"/>
        <v>0</v>
      </c>
      <c r="J8330">
        <f t="shared" si="394"/>
        <v>0</v>
      </c>
      <c r="L8330" t="str">
        <f t="shared" si="392"/>
        <v>3821BRAVINGTON</v>
      </c>
      <c r="M8330" t="s">
        <v>8828</v>
      </c>
    </row>
    <row r="8331" spans="1:13">
      <c r="A8331" t="s">
        <v>9506</v>
      </c>
      <c r="B8331" t="s">
        <v>9508</v>
      </c>
      <c r="C8331" t="s">
        <v>110</v>
      </c>
      <c r="D8331">
        <v>4</v>
      </c>
      <c r="E8331">
        <v>0</v>
      </c>
      <c r="F8331">
        <v>0</v>
      </c>
      <c r="H8331" t="s">
        <v>103</v>
      </c>
      <c r="I8331">
        <f t="shared" si="393"/>
        <v>0</v>
      </c>
      <c r="J8331">
        <f t="shared" si="394"/>
        <v>0</v>
      </c>
      <c r="L8331" t="str">
        <f t="shared" si="392"/>
        <v>3821BULN BULN</v>
      </c>
      <c r="M8331" t="s">
        <v>8828</v>
      </c>
    </row>
    <row r="8332" spans="1:13">
      <c r="A8332" t="s">
        <v>9506</v>
      </c>
      <c r="B8332" t="s">
        <v>9509</v>
      </c>
      <c r="C8332" t="s">
        <v>110</v>
      </c>
      <c r="D8332">
        <v>4</v>
      </c>
      <c r="E8332">
        <v>0</v>
      </c>
      <c r="F8332">
        <v>0</v>
      </c>
      <c r="H8332" t="s">
        <v>103</v>
      </c>
      <c r="I8332">
        <f t="shared" si="393"/>
        <v>0</v>
      </c>
      <c r="J8332">
        <f t="shared" si="394"/>
        <v>0</v>
      </c>
      <c r="L8332" t="str">
        <f t="shared" si="392"/>
        <v>3821BULN BULN EAST</v>
      </c>
      <c r="M8332" t="s">
        <v>8828</v>
      </c>
    </row>
    <row r="8333" spans="1:13">
      <c r="A8333" t="s">
        <v>9506</v>
      </c>
      <c r="B8333" t="s">
        <v>9510</v>
      </c>
      <c r="C8333" t="s">
        <v>110</v>
      </c>
      <c r="D8333">
        <v>4</v>
      </c>
      <c r="E8333">
        <v>0</v>
      </c>
      <c r="F8333">
        <v>0</v>
      </c>
      <c r="H8333" t="s">
        <v>103</v>
      </c>
      <c r="I8333">
        <f t="shared" si="393"/>
        <v>0</v>
      </c>
      <c r="J8333">
        <f t="shared" si="394"/>
        <v>0</v>
      </c>
      <c r="L8333" t="str">
        <f t="shared" si="392"/>
        <v>3821CROSSOVER</v>
      </c>
      <c r="M8333" t="s">
        <v>8828</v>
      </c>
    </row>
    <row r="8334" spans="1:13">
      <c r="A8334" t="s">
        <v>9506</v>
      </c>
      <c r="B8334" t="s">
        <v>9511</v>
      </c>
      <c r="C8334" t="s">
        <v>110</v>
      </c>
      <c r="D8334">
        <v>4</v>
      </c>
      <c r="E8334">
        <v>0</v>
      </c>
      <c r="F8334">
        <v>0</v>
      </c>
      <c r="H8334" t="s">
        <v>103</v>
      </c>
      <c r="I8334">
        <f t="shared" si="393"/>
        <v>0</v>
      </c>
      <c r="J8334">
        <f t="shared" si="394"/>
        <v>0</v>
      </c>
      <c r="L8334" t="str">
        <f t="shared" si="392"/>
        <v>3821ELLINBANK</v>
      </c>
      <c r="M8334" t="s">
        <v>8828</v>
      </c>
    </row>
    <row r="8335" spans="1:13">
      <c r="A8335" t="s">
        <v>9506</v>
      </c>
      <c r="B8335" t="s">
        <v>2923</v>
      </c>
      <c r="C8335" t="s">
        <v>110</v>
      </c>
      <c r="D8335">
        <v>4</v>
      </c>
      <c r="E8335">
        <v>0</v>
      </c>
      <c r="F8335">
        <v>0</v>
      </c>
      <c r="H8335" t="s">
        <v>103</v>
      </c>
      <c r="I8335">
        <f t="shared" si="393"/>
        <v>0</v>
      </c>
      <c r="J8335">
        <f t="shared" si="394"/>
        <v>0</v>
      </c>
      <c r="L8335" t="str">
        <f t="shared" si="392"/>
        <v>3821FERNDALE</v>
      </c>
      <c r="M8335" t="s">
        <v>8828</v>
      </c>
    </row>
    <row r="8336" spans="1:13">
      <c r="A8336" t="s">
        <v>9506</v>
      </c>
      <c r="B8336" t="s">
        <v>9512</v>
      </c>
      <c r="C8336" t="s">
        <v>110</v>
      </c>
      <c r="D8336">
        <v>4</v>
      </c>
      <c r="E8336">
        <v>0</v>
      </c>
      <c r="F8336">
        <v>0</v>
      </c>
      <c r="H8336" t="s">
        <v>103</v>
      </c>
      <c r="I8336">
        <f t="shared" si="393"/>
        <v>0</v>
      </c>
      <c r="J8336">
        <f t="shared" si="394"/>
        <v>0</v>
      </c>
      <c r="L8336" t="str">
        <f t="shared" si="392"/>
        <v>3821LARDNER</v>
      </c>
      <c r="M8336" t="s">
        <v>8828</v>
      </c>
    </row>
    <row r="8337" spans="1:13">
      <c r="A8337" t="s">
        <v>9506</v>
      </c>
      <c r="B8337" t="s">
        <v>9457</v>
      </c>
      <c r="C8337" t="s">
        <v>110</v>
      </c>
      <c r="D8337">
        <v>4</v>
      </c>
      <c r="E8337">
        <v>0</v>
      </c>
      <c r="F8337">
        <v>0</v>
      </c>
      <c r="H8337" t="s">
        <v>103</v>
      </c>
      <c r="I8337">
        <f t="shared" si="393"/>
        <v>0</v>
      </c>
      <c r="J8337">
        <f t="shared" si="394"/>
        <v>0</v>
      </c>
      <c r="L8337" t="str">
        <f t="shared" si="392"/>
        <v>3821NAYOOK</v>
      </c>
      <c r="M8337" t="s">
        <v>8828</v>
      </c>
    </row>
    <row r="8338" spans="1:13">
      <c r="A8338" t="s">
        <v>9506</v>
      </c>
      <c r="B8338" t="s">
        <v>9458</v>
      </c>
      <c r="C8338" t="s">
        <v>110</v>
      </c>
      <c r="D8338">
        <v>4</v>
      </c>
      <c r="E8338">
        <v>0</v>
      </c>
      <c r="F8338">
        <v>0</v>
      </c>
      <c r="H8338" t="s">
        <v>103</v>
      </c>
      <c r="I8338">
        <f t="shared" si="393"/>
        <v>0</v>
      </c>
      <c r="J8338">
        <f t="shared" si="394"/>
        <v>0</v>
      </c>
      <c r="L8338" t="str">
        <f t="shared" si="392"/>
        <v>3821NEERIM JUNCTION</v>
      </c>
      <c r="M8338" t="s">
        <v>8828</v>
      </c>
    </row>
    <row r="8339" spans="1:13">
      <c r="A8339" t="s">
        <v>9506</v>
      </c>
      <c r="B8339" t="s">
        <v>9459</v>
      </c>
      <c r="C8339" t="s">
        <v>110</v>
      </c>
      <c r="D8339">
        <v>2</v>
      </c>
      <c r="E8339">
        <v>0</v>
      </c>
      <c r="F8339">
        <v>1</v>
      </c>
      <c r="H8339" t="s">
        <v>103</v>
      </c>
      <c r="I8339">
        <f t="shared" si="393"/>
        <v>0</v>
      </c>
      <c r="J8339">
        <f t="shared" si="394"/>
        <v>0</v>
      </c>
      <c r="L8339" t="str">
        <f t="shared" si="392"/>
        <v>3821NEERIM NORTH</v>
      </c>
      <c r="M8339" t="s">
        <v>8828</v>
      </c>
    </row>
    <row r="8340" spans="1:13">
      <c r="A8340" t="s">
        <v>9506</v>
      </c>
      <c r="B8340" t="s">
        <v>9513</v>
      </c>
      <c r="C8340" t="s">
        <v>110</v>
      </c>
      <c r="D8340">
        <v>4</v>
      </c>
      <c r="E8340">
        <v>0</v>
      </c>
      <c r="F8340">
        <v>0</v>
      </c>
      <c r="H8340" t="s">
        <v>103</v>
      </c>
      <c r="I8340">
        <f t="shared" si="393"/>
        <v>0</v>
      </c>
      <c r="J8340">
        <f t="shared" si="394"/>
        <v>0</v>
      </c>
      <c r="L8340" t="str">
        <f t="shared" si="392"/>
        <v>3821NILMA</v>
      </c>
      <c r="M8340" t="s">
        <v>8828</v>
      </c>
    </row>
    <row r="8341" spans="1:13">
      <c r="A8341" t="s">
        <v>9506</v>
      </c>
      <c r="B8341" t="s">
        <v>9514</v>
      </c>
      <c r="C8341" t="s">
        <v>110</v>
      </c>
      <c r="D8341">
        <v>4</v>
      </c>
      <c r="E8341">
        <v>0</v>
      </c>
      <c r="F8341">
        <v>0</v>
      </c>
      <c r="H8341" t="s">
        <v>103</v>
      </c>
      <c r="I8341">
        <f t="shared" si="393"/>
        <v>0</v>
      </c>
      <c r="J8341">
        <f t="shared" si="394"/>
        <v>0</v>
      </c>
      <c r="L8341" t="str">
        <f t="shared" si="392"/>
        <v>3821NILMA NORTH</v>
      </c>
      <c r="M8341" t="s">
        <v>8828</v>
      </c>
    </row>
    <row r="8342" spans="1:13">
      <c r="A8342" t="s">
        <v>9506</v>
      </c>
      <c r="B8342" t="s">
        <v>993</v>
      </c>
      <c r="C8342" t="s">
        <v>110</v>
      </c>
      <c r="D8342">
        <v>4</v>
      </c>
      <c r="E8342">
        <v>0</v>
      </c>
      <c r="F8342">
        <v>0</v>
      </c>
      <c r="H8342" t="s">
        <v>103</v>
      </c>
      <c r="I8342">
        <f t="shared" si="393"/>
        <v>0</v>
      </c>
      <c r="J8342">
        <f t="shared" si="394"/>
        <v>0</v>
      </c>
      <c r="L8342" t="str">
        <f t="shared" si="392"/>
        <v>3821ROKEBY</v>
      </c>
      <c r="M8342" t="s">
        <v>8828</v>
      </c>
    </row>
    <row r="8343" spans="1:13">
      <c r="A8343" t="s">
        <v>9506</v>
      </c>
      <c r="B8343" t="s">
        <v>9515</v>
      </c>
      <c r="C8343" t="s">
        <v>110</v>
      </c>
      <c r="D8343">
        <v>4</v>
      </c>
      <c r="E8343">
        <v>0</v>
      </c>
      <c r="F8343">
        <v>0</v>
      </c>
      <c r="H8343" t="s">
        <v>103</v>
      </c>
      <c r="I8343">
        <f t="shared" si="393"/>
        <v>0</v>
      </c>
      <c r="J8343">
        <f t="shared" si="394"/>
        <v>0</v>
      </c>
      <c r="L8343" t="str">
        <f t="shared" si="392"/>
        <v>3821SEAVIEW</v>
      </c>
      <c r="M8343" t="s">
        <v>8828</v>
      </c>
    </row>
    <row r="8344" spans="1:13">
      <c r="A8344" t="s">
        <v>9506</v>
      </c>
      <c r="B8344" t="s">
        <v>9516</v>
      </c>
      <c r="C8344" t="s">
        <v>110</v>
      </c>
      <c r="D8344">
        <v>4</v>
      </c>
      <c r="E8344">
        <v>0</v>
      </c>
      <c r="F8344">
        <v>0</v>
      </c>
      <c r="H8344" t="s">
        <v>103</v>
      </c>
      <c r="I8344">
        <f t="shared" si="393"/>
        <v>0</v>
      </c>
      <c r="J8344">
        <f t="shared" si="394"/>
        <v>0</v>
      </c>
      <c r="L8344" t="str">
        <f t="shared" si="392"/>
        <v>3821SHADY CREEK</v>
      </c>
      <c r="M8344" t="s">
        <v>8828</v>
      </c>
    </row>
    <row r="8345" spans="1:13">
      <c r="A8345" t="s">
        <v>9506</v>
      </c>
      <c r="B8345" t="s">
        <v>9517</v>
      </c>
      <c r="C8345" t="s">
        <v>110</v>
      </c>
      <c r="D8345">
        <v>4</v>
      </c>
      <c r="E8345">
        <v>0</v>
      </c>
      <c r="F8345">
        <v>0</v>
      </c>
      <c r="H8345" t="s">
        <v>103</v>
      </c>
      <c r="I8345">
        <f t="shared" si="393"/>
        <v>0</v>
      </c>
      <c r="J8345">
        <f t="shared" si="394"/>
        <v>0</v>
      </c>
      <c r="L8345" t="str">
        <f t="shared" si="392"/>
        <v>3821TETOORA ROAD</v>
      </c>
      <c r="M8345" t="s">
        <v>8828</v>
      </c>
    </row>
    <row r="8346" spans="1:13">
      <c r="A8346" t="s">
        <v>9506</v>
      </c>
      <c r="B8346" t="s">
        <v>9518</v>
      </c>
      <c r="C8346" t="s">
        <v>110</v>
      </c>
      <c r="D8346">
        <v>4</v>
      </c>
      <c r="E8346">
        <v>0</v>
      </c>
      <c r="F8346">
        <v>0</v>
      </c>
      <c r="H8346" t="s">
        <v>103</v>
      </c>
      <c r="I8346">
        <f t="shared" si="393"/>
        <v>0</v>
      </c>
      <c r="J8346">
        <f t="shared" si="394"/>
        <v>0</v>
      </c>
      <c r="L8346" t="str">
        <f t="shared" si="392"/>
        <v>3821TORWOOD</v>
      </c>
      <c r="M8346" t="s">
        <v>8828</v>
      </c>
    </row>
    <row r="8347" spans="1:13">
      <c r="A8347" t="s">
        <v>9506</v>
      </c>
      <c r="B8347" t="s">
        <v>9519</v>
      </c>
      <c r="C8347" t="s">
        <v>110</v>
      </c>
      <c r="D8347">
        <v>2</v>
      </c>
      <c r="E8347">
        <v>0</v>
      </c>
      <c r="F8347">
        <v>1</v>
      </c>
      <c r="H8347" t="s">
        <v>103</v>
      </c>
      <c r="I8347">
        <f t="shared" si="393"/>
        <v>0</v>
      </c>
      <c r="J8347">
        <f t="shared" si="394"/>
        <v>0</v>
      </c>
      <c r="L8347" t="str">
        <f t="shared" si="392"/>
        <v>3821WARRAGUL SOUTH</v>
      </c>
      <c r="M8347" t="s">
        <v>8828</v>
      </c>
    </row>
    <row r="8348" spans="1:13">
      <c r="A8348" t="s">
        <v>9506</v>
      </c>
      <c r="B8348" t="s">
        <v>9520</v>
      </c>
      <c r="C8348" t="s">
        <v>110</v>
      </c>
      <c r="D8348">
        <v>2</v>
      </c>
      <c r="E8348">
        <v>0</v>
      </c>
      <c r="F8348">
        <v>1</v>
      </c>
      <c r="H8348" t="s">
        <v>103</v>
      </c>
      <c r="I8348">
        <f t="shared" si="393"/>
        <v>0</v>
      </c>
      <c r="J8348">
        <f t="shared" si="394"/>
        <v>0</v>
      </c>
      <c r="L8348" t="str">
        <f t="shared" si="392"/>
        <v>3821WARRAGUL WEST</v>
      </c>
      <c r="M8348" t="s">
        <v>8828</v>
      </c>
    </row>
    <row r="8349" spans="1:13">
      <c r="A8349" t="s">
        <v>9521</v>
      </c>
      <c r="B8349" t="s">
        <v>9522</v>
      </c>
      <c r="C8349" t="s">
        <v>110</v>
      </c>
      <c r="D8349">
        <v>4</v>
      </c>
      <c r="E8349">
        <v>0</v>
      </c>
      <c r="F8349">
        <v>0</v>
      </c>
      <c r="H8349" t="s">
        <v>103</v>
      </c>
      <c r="I8349">
        <f t="shared" si="393"/>
        <v>0</v>
      </c>
      <c r="J8349">
        <f t="shared" si="394"/>
        <v>0</v>
      </c>
      <c r="L8349" t="str">
        <f t="shared" si="392"/>
        <v>3820BONA VISTA</v>
      </c>
      <c r="M8349" t="s">
        <v>8828</v>
      </c>
    </row>
    <row r="8350" spans="1:13">
      <c r="A8350" t="s">
        <v>9521</v>
      </c>
      <c r="B8350" t="s">
        <v>313</v>
      </c>
      <c r="C8350" t="s">
        <v>110</v>
      </c>
      <c r="D8350">
        <v>4</v>
      </c>
      <c r="E8350">
        <v>0</v>
      </c>
      <c r="F8350">
        <v>0</v>
      </c>
      <c r="H8350" t="s">
        <v>103</v>
      </c>
      <c r="I8350">
        <f t="shared" si="393"/>
        <v>0</v>
      </c>
      <c r="J8350">
        <f t="shared" si="394"/>
        <v>0</v>
      </c>
      <c r="L8350" t="str">
        <f t="shared" si="392"/>
        <v>3820LILLICO</v>
      </c>
      <c r="M8350" t="s">
        <v>8828</v>
      </c>
    </row>
    <row r="8351" spans="1:13">
      <c r="A8351" t="s">
        <v>9521</v>
      </c>
      <c r="B8351" t="s">
        <v>9523</v>
      </c>
      <c r="C8351" t="s">
        <v>110</v>
      </c>
      <c r="D8351">
        <v>2</v>
      </c>
      <c r="E8351">
        <v>0</v>
      </c>
      <c r="F8351">
        <v>1</v>
      </c>
      <c r="H8351" t="s">
        <v>103</v>
      </c>
      <c r="I8351">
        <f t="shared" si="393"/>
        <v>0</v>
      </c>
      <c r="J8351">
        <f t="shared" si="394"/>
        <v>0</v>
      </c>
      <c r="L8351" t="str">
        <f t="shared" si="392"/>
        <v>3820WARRAGUL</v>
      </c>
      <c r="M8351" t="s">
        <v>8828</v>
      </c>
    </row>
    <row r="8352" spans="1:13">
      <c r="A8352" t="s">
        <v>9524</v>
      </c>
      <c r="B8352" t="s">
        <v>9525</v>
      </c>
      <c r="C8352" t="s">
        <v>110</v>
      </c>
      <c r="D8352">
        <v>4</v>
      </c>
      <c r="E8352">
        <v>0</v>
      </c>
      <c r="F8352">
        <v>0</v>
      </c>
      <c r="H8352" t="s">
        <v>103</v>
      </c>
      <c r="I8352">
        <f t="shared" si="393"/>
        <v>0</v>
      </c>
      <c r="J8352">
        <f t="shared" si="394"/>
        <v>0</v>
      </c>
      <c r="L8352" t="str">
        <f t="shared" si="392"/>
        <v>3818ATHLONE</v>
      </c>
      <c r="M8352" t="s">
        <v>8828</v>
      </c>
    </row>
    <row r="8353" spans="1:13">
      <c r="A8353" t="s">
        <v>9524</v>
      </c>
      <c r="B8353" t="s">
        <v>9526</v>
      </c>
      <c r="C8353" t="s">
        <v>110</v>
      </c>
      <c r="D8353">
        <v>2</v>
      </c>
      <c r="E8353">
        <v>0</v>
      </c>
      <c r="F8353">
        <v>1</v>
      </c>
      <c r="H8353" t="s">
        <v>103</v>
      </c>
      <c r="I8353">
        <f t="shared" si="393"/>
        <v>0</v>
      </c>
      <c r="J8353">
        <f t="shared" si="394"/>
        <v>0</v>
      </c>
      <c r="L8353" t="str">
        <f t="shared" si="392"/>
        <v>3818DROUIN</v>
      </c>
      <c r="M8353" t="s">
        <v>8828</v>
      </c>
    </row>
    <row r="8354" spans="1:13">
      <c r="A8354" t="s">
        <v>9524</v>
      </c>
      <c r="B8354" t="s">
        <v>9527</v>
      </c>
      <c r="C8354" t="s">
        <v>110</v>
      </c>
      <c r="D8354">
        <v>2</v>
      </c>
      <c r="E8354">
        <v>0</v>
      </c>
      <c r="F8354">
        <v>1</v>
      </c>
      <c r="H8354" t="s">
        <v>103</v>
      </c>
      <c r="I8354">
        <f t="shared" si="393"/>
        <v>0</v>
      </c>
      <c r="J8354">
        <f t="shared" si="394"/>
        <v>0</v>
      </c>
      <c r="L8354" t="str">
        <f t="shared" si="392"/>
        <v>3818DROUIN EAST</v>
      </c>
      <c r="M8354" t="s">
        <v>8828</v>
      </c>
    </row>
    <row r="8355" spans="1:13">
      <c r="A8355" t="s">
        <v>9524</v>
      </c>
      <c r="B8355" t="s">
        <v>9528</v>
      </c>
      <c r="C8355" t="s">
        <v>110</v>
      </c>
      <c r="D8355">
        <v>2</v>
      </c>
      <c r="E8355">
        <v>0</v>
      </c>
      <c r="F8355">
        <v>1</v>
      </c>
      <c r="H8355" t="s">
        <v>103</v>
      </c>
      <c r="I8355">
        <f t="shared" si="393"/>
        <v>0</v>
      </c>
      <c r="J8355">
        <f t="shared" si="394"/>
        <v>0</v>
      </c>
      <c r="L8355" t="str">
        <f t="shared" si="392"/>
        <v>3818DROUIN SOUTH</v>
      </c>
      <c r="M8355" t="s">
        <v>8828</v>
      </c>
    </row>
    <row r="8356" spans="1:13">
      <c r="A8356" t="s">
        <v>9524</v>
      </c>
      <c r="B8356" t="s">
        <v>9529</v>
      </c>
      <c r="C8356" t="s">
        <v>110</v>
      </c>
      <c r="D8356">
        <v>2</v>
      </c>
      <c r="E8356">
        <v>0</v>
      </c>
      <c r="F8356">
        <v>1</v>
      </c>
      <c r="H8356" t="s">
        <v>103</v>
      </c>
      <c r="I8356">
        <f t="shared" si="393"/>
        <v>0</v>
      </c>
      <c r="J8356">
        <f t="shared" si="394"/>
        <v>0</v>
      </c>
      <c r="L8356" t="str">
        <f t="shared" si="392"/>
        <v>3818DROUIN WEST</v>
      </c>
      <c r="M8356" t="s">
        <v>8828</v>
      </c>
    </row>
    <row r="8357" spans="1:13">
      <c r="A8357" t="s">
        <v>9524</v>
      </c>
      <c r="B8357" t="s">
        <v>9530</v>
      </c>
      <c r="C8357" t="s">
        <v>110</v>
      </c>
      <c r="D8357">
        <v>4</v>
      </c>
      <c r="E8357">
        <v>0</v>
      </c>
      <c r="F8357">
        <v>0</v>
      </c>
      <c r="H8357" t="s">
        <v>103</v>
      </c>
      <c r="I8357">
        <f t="shared" si="393"/>
        <v>0</v>
      </c>
      <c r="J8357">
        <f t="shared" si="394"/>
        <v>0</v>
      </c>
      <c r="L8357" t="str">
        <f t="shared" si="392"/>
        <v>3818HALLORA</v>
      </c>
      <c r="M8357" t="s">
        <v>8828</v>
      </c>
    </row>
    <row r="8358" spans="1:13">
      <c r="A8358" t="s">
        <v>9524</v>
      </c>
      <c r="B8358" t="s">
        <v>9531</v>
      </c>
      <c r="C8358" t="s">
        <v>110</v>
      </c>
      <c r="D8358">
        <v>4</v>
      </c>
      <c r="E8358">
        <v>0</v>
      </c>
      <c r="F8358">
        <v>0</v>
      </c>
      <c r="H8358" t="s">
        <v>103</v>
      </c>
      <c r="I8358">
        <f t="shared" si="393"/>
        <v>0</v>
      </c>
      <c r="J8358">
        <f t="shared" si="394"/>
        <v>0</v>
      </c>
      <c r="L8358" t="str">
        <f t="shared" si="392"/>
        <v>3818JINDIVICK</v>
      </c>
      <c r="M8358" t="s">
        <v>8828</v>
      </c>
    </row>
    <row r="8359" spans="1:13">
      <c r="A8359" t="s">
        <v>9524</v>
      </c>
      <c r="B8359" t="s">
        <v>9532</v>
      </c>
      <c r="C8359" t="s">
        <v>110</v>
      </c>
      <c r="D8359">
        <v>4</v>
      </c>
      <c r="E8359">
        <v>0</v>
      </c>
      <c r="F8359">
        <v>0</v>
      </c>
      <c r="H8359" t="s">
        <v>103</v>
      </c>
      <c r="I8359">
        <f t="shared" si="393"/>
        <v>0</v>
      </c>
      <c r="J8359">
        <f t="shared" si="394"/>
        <v>0</v>
      </c>
      <c r="L8359" t="str">
        <f t="shared" si="392"/>
        <v>3818RIPPLEBROOK</v>
      </c>
      <c r="M8359" t="s">
        <v>8828</v>
      </c>
    </row>
    <row r="8360" spans="1:13">
      <c r="A8360" t="s">
        <v>9524</v>
      </c>
      <c r="B8360" t="s">
        <v>9533</v>
      </c>
      <c r="C8360" t="s">
        <v>110</v>
      </c>
      <c r="D8360">
        <v>4</v>
      </c>
      <c r="E8360">
        <v>0</v>
      </c>
      <c r="F8360">
        <v>0</v>
      </c>
      <c r="H8360" t="s">
        <v>103</v>
      </c>
      <c r="I8360">
        <f t="shared" si="393"/>
        <v>0</v>
      </c>
      <c r="J8360">
        <f t="shared" si="394"/>
        <v>0</v>
      </c>
      <c r="L8360" t="str">
        <f t="shared" si="392"/>
        <v>3818TARAGO</v>
      </c>
      <c r="M8360" t="s">
        <v>8828</v>
      </c>
    </row>
    <row r="8361" spans="1:13">
      <c r="A8361" t="s">
        <v>9534</v>
      </c>
      <c r="B8361" t="s">
        <v>9535</v>
      </c>
      <c r="C8361" t="s">
        <v>110</v>
      </c>
      <c r="D8361">
        <v>4</v>
      </c>
      <c r="E8361">
        <v>0</v>
      </c>
      <c r="F8361">
        <v>0</v>
      </c>
      <c r="H8361" t="s">
        <v>103</v>
      </c>
      <c r="I8361">
        <f t="shared" si="393"/>
        <v>0</v>
      </c>
      <c r="J8361">
        <f t="shared" si="394"/>
        <v>0</v>
      </c>
      <c r="L8361" t="str">
        <f t="shared" si="392"/>
        <v>3816LABERTOUCHE</v>
      </c>
      <c r="M8361" t="s">
        <v>8828</v>
      </c>
    </row>
    <row r="8362" spans="1:13">
      <c r="A8362" t="s">
        <v>9534</v>
      </c>
      <c r="B8362" t="s">
        <v>9536</v>
      </c>
      <c r="C8362" t="s">
        <v>110</v>
      </c>
      <c r="D8362">
        <v>4</v>
      </c>
      <c r="E8362">
        <v>0</v>
      </c>
      <c r="F8362">
        <v>0</v>
      </c>
      <c r="H8362" t="s">
        <v>103</v>
      </c>
      <c r="I8362">
        <f t="shared" si="393"/>
        <v>0</v>
      </c>
      <c r="J8362">
        <f t="shared" si="394"/>
        <v>0</v>
      </c>
      <c r="L8362" t="str">
        <f t="shared" si="392"/>
        <v>3816LONGWARRY</v>
      </c>
      <c r="M8362" t="s">
        <v>8828</v>
      </c>
    </row>
    <row r="8363" spans="1:13">
      <c r="A8363" t="s">
        <v>9534</v>
      </c>
      <c r="B8363" t="s">
        <v>9537</v>
      </c>
      <c r="C8363" t="s">
        <v>110</v>
      </c>
      <c r="D8363">
        <v>4</v>
      </c>
      <c r="E8363">
        <v>0</v>
      </c>
      <c r="F8363">
        <v>0</v>
      </c>
      <c r="H8363" t="s">
        <v>103</v>
      </c>
      <c r="I8363">
        <f t="shared" si="393"/>
        <v>0</v>
      </c>
      <c r="J8363">
        <f t="shared" si="394"/>
        <v>0</v>
      </c>
      <c r="L8363" t="str">
        <f t="shared" si="392"/>
        <v>3816LONGWARRY NORTH</v>
      </c>
      <c r="M8363" t="s">
        <v>8828</v>
      </c>
    </row>
    <row r="8364" spans="1:13">
      <c r="A8364" t="s">
        <v>9534</v>
      </c>
      <c r="B8364" t="s">
        <v>9538</v>
      </c>
      <c r="C8364" t="s">
        <v>110</v>
      </c>
      <c r="D8364">
        <v>4</v>
      </c>
      <c r="E8364">
        <v>0</v>
      </c>
      <c r="F8364">
        <v>0</v>
      </c>
      <c r="H8364" t="s">
        <v>103</v>
      </c>
      <c r="I8364">
        <f t="shared" si="393"/>
        <v>0</v>
      </c>
      <c r="J8364">
        <f t="shared" si="394"/>
        <v>0</v>
      </c>
      <c r="L8364" t="str">
        <f t="shared" si="392"/>
        <v>3816MODELLA</v>
      </c>
      <c r="M8364" t="s">
        <v>8828</v>
      </c>
    </row>
    <row r="8365" spans="1:13">
      <c r="A8365" t="s">
        <v>9539</v>
      </c>
      <c r="B8365" t="s">
        <v>9540</v>
      </c>
      <c r="C8365" t="s">
        <v>110</v>
      </c>
      <c r="D8365">
        <v>4</v>
      </c>
      <c r="E8365">
        <v>0</v>
      </c>
      <c r="F8365">
        <v>0</v>
      </c>
      <c r="H8365" t="s">
        <v>103</v>
      </c>
      <c r="I8365">
        <f t="shared" si="393"/>
        <v>0</v>
      </c>
      <c r="J8365">
        <f t="shared" si="394"/>
        <v>0</v>
      </c>
      <c r="L8365" t="str">
        <f t="shared" si="392"/>
        <v>3815BUNYIP</v>
      </c>
      <c r="M8365" t="s">
        <v>8885</v>
      </c>
    </row>
    <row r="8366" spans="1:13">
      <c r="A8366" t="s">
        <v>9539</v>
      </c>
      <c r="B8366" t="s">
        <v>9541</v>
      </c>
      <c r="C8366" t="s">
        <v>110</v>
      </c>
      <c r="D8366">
        <v>4</v>
      </c>
      <c r="E8366">
        <v>0</v>
      </c>
      <c r="F8366">
        <v>0</v>
      </c>
      <c r="H8366" t="s">
        <v>103</v>
      </c>
      <c r="I8366">
        <f t="shared" si="393"/>
        <v>0</v>
      </c>
      <c r="J8366">
        <f t="shared" si="394"/>
        <v>0</v>
      </c>
      <c r="L8366" t="str">
        <f t="shared" si="392"/>
        <v>3815BUNYIP NORTH</v>
      </c>
      <c r="M8366" t="s">
        <v>8885</v>
      </c>
    </row>
    <row r="8367" spans="1:13">
      <c r="A8367" t="s">
        <v>9539</v>
      </c>
      <c r="B8367" t="s">
        <v>9542</v>
      </c>
      <c r="C8367" t="s">
        <v>110</v>
      </c>
      <c r="D8367">
        <v>4</v>
      </c>
      <c r="E8367">
        <v>0</v>
      </c>
      <c r="F8367">
        <v>0</v>
      </c>
      <c r="H8367" t="s">
        <v>103</v>
      </c>
      <c r="I8367">
        <f t="shared" si="393"/>
        <v>0</v>
      </c>
      <c r="J8367">
        <f t="shared" si="394"/>
        <v>0</v>
      </c>
      <c r="L8367" t="str">
        <f t="shared" si="392"/>
        <v>3815IONA</v>
      </c>
      <c r="M8367" t="s">
        <v>8885</v>
      </c>
    </row>
    <row r="8368" spans="1:13">
      <c r="A8368" t="s">
        <v>9539</v>
      </c>
      <c r="B8368" t="s">
        <v>9543</v>
      </c>
      <c r="C8368" t="s">
        <v>110</v>
      </c>
      <c r="D8368">
        <v>4</v>
      </c>
      <c r="E8368">
        <v>0</v>
      </c>
      <c r="F8368">
        <v>0</v>
      </c>
      <c r="H8368" t="s">
        <v>103</v>
      </c>
      <c r="I8368">
        <f t="shared" si="393"/>
        <v>0</v>
      </c>
      <c r="J8368">
        <f t="shared" si="394"/>
        <v>0</v>
      </c>
      <c r="L8368" t="str">
        <f t="shared" si="392"/>
        <v>3815TONIMBUK</v>
      </c>
      <c r="M8368" t="s">
        <v>8885</v>
      </c>
    </row>
    <row r="8369" spans="1:14">
      <c r="A8369" t="s">
        <v>9544</v>
      </c>
      <c r="B8369" t="s">
        <v>9545</v>
      </c>
      <c r="C8369" t="s">
        <v>110</v>
      </c>
      <c r="D8369">
        <v>4</v>
      </c>
      <c r="E8369">
        <v>0</v>
      </c>
      <c r="F8369">
        <v>0</v>
      </c>
      <c r="H8369" t="s">
        <v>103</v>
      </c>
      <c r="I8369">
        <f t="shared" si="393"/>
        <v>0</v>
      </c>
      <c r="J8369">
        <f t="shared" si="394"/>
        <v>0</v>
      </c>
      <c r="L8369" t="str">
        <f t="shared" si="392"/>
        <v>3814CORA LYNN</v>
      </c>
      <c r="M8369" t="s">
        <v>8885</v>
      </c>
    </row>
    <row r="8370" spans="1:14">
      <c r="A8370" t="s">
        <v>9544</v>
      </c>
      <c r="B8370" t="s">
        <v>6201</v>
      </c>
      <c r="C8370" t="s">
        <v>110</v>
      </c>
      <c r="D8370">
        <v>3</v>
      </c>
      <c r="E8370">
        <v>0</v>
      </c>
      <c r="F8370">
        <v>0</v>
      </c>
      <c r="H8370" t="s">
        <v>103</v>
      </c>
      <c r="I8370">
        <f t="shared" si="393"/>
        <v>0</v>
      </c>
      <c r="J8370">
        <f t="shared" si="394"/>
        <v>0</v>
      </c>
      <c r="L8370" t="str">
        <f t="shared" si="392"/>
        <v>3814GARFIELD</v>
      </c>
      <c r="M8370" t="s">
        <v>8885</v>
      </c>
    </row>
    <row r="8371" spans="1:14">
      <c r="A8371" t="s">
        <v>9544</v>
      </c>
      <c r="B8371" t="s">
        <v>9546</v>
      </c>
      <c r="C8371" t="s">
        <v>110</v>
      </c>
      <c r="D8371">
        <v>3</v>
      </c>
      <c r="E8371">
        <v>0</v>
      </c>
      <c r="F8371">
        <v>0</v>
      </c>
      <c r="H8371" t="s">
        <v>103</v>
      </c>
      <c r="I8371">
        <f t="shared" si="393"/>
        <v>0</v>
      </c>
      <c r="J8371">
        <f t="shared" si="394"/>
        <v>0</v>
      </c>
      <c r="L8371" t="str">
        <f t="shared" si="392"/>
        <v>3814GARFIELD NORTH</v>
      </c>
      <c r="M8371" t="s">
        <v>8885</v>
      </c>
    </row>
    <row r="8372" spans="1:14">
      <c r="A8372" t="s">
        <v>9544</v>
      </c>
      <c r="B8372" t="s">
        <v>9547</v>
      </c>
      <c r="C8372" t="s">
        <v>110</v>
      </c>
      <c r="D8372">
        <v>4</v>
      </c>
      <c r="E8372">
        <v>0</v>
      </c>
      <c r="F8372">
        <v>0</v>
      </c>
      <c r="H8372" t="s">
        <v>103</v>
      </c>
      <c r="I8372">
        <f t="shared" si="393"/>
        <v>0</v>
      </c>
      <c r="J8372">
        <f t="shared" si="394"/>
        <v>0</v>
      </c>
      <c r="L8372" t="str">
        <f t="shared" si="392"/>
        <v>3814VERVALE</v>
      </c>
      <c r="M8372" t="s">
        <v>8885</v>
      </c>
    </row>
    <row r="8373" spans="1:14">
      <c r="A8373" t="s">
        <v>9548</v>
      </c>
      <c r="B8373" t="s">
        <v>9549</v>
      </c>
      <c r="C8373" t="s">
        <v>110</v>
      </c>
      <c r="D8373">
        <v>4</v>
      </c>
      <c r="E8373">
        <v>0</v>
      </c>
      <c r="F8373">
        <v>0</v>
      </c>
      <c r="H8373" t="s">
        <v>103</v>
      </c>
      <c r="I8373">
        <f t="shared" si="393"/>
        <v>0</v>
      </c>
      <c r="J8373">
        <f t="shared" si="394"/>
        <v>0</v>
      </c>
      <c r="L8373" t="str">
        <f t="shared" si="392"/>
        <v>3813TYNONG</v>
      </c>
      <c r="M8373" t="s">
        <v>8885</v>
      </c>
    </row>
    <row r="8374" spans="1:14">
      <c r="A8374" t="s">
        <v>9548</v>
      </c>
      <c r="B8374" t="s">
        <v>9550</v>
      </c>
      <c r="C8374" t="s">
        <v>110</v>
      </c>
      <c r="D8374">
        <v>4</v>
      </c>
      <c r="E8374">
        <v>0</v>
      </c>
      <c r="F8374">
        <v>0</v>
      </c>
      <c r="H8374" t="s">
        <v>103</v>
      </c>
      <c r="I8374">
        <f t="shared" si="393"/>
        <v>0</v>
      </c>
      <c r="J8374">
        <f t="shared" si="394"/>
        <v>0</v>
      </c>
      <c r="L8374" t="str">
        <f t="shared" si="392"/>
        <v>3813TYNONG NORTH</v>
      </c>
      <c r="M8374" t="s">
        <v>8885</v>
      </c>
    </row>
    <row r="8375" spans="1:14">
      <c r="A8375" t="s">
        <v>9551</v>
      </c>
      <c r="B8375" t="s">
        <v>9552</v>
      </c>
      <c r="C8375" t="s">
        <v>110</v>
      </c>
      <c r="D8375">
        <v>3</v>
      </c>
      <c r="E8375">
        <v>0</v>
      </c>
      <c r="F8375">
        <v>0</v>
      </c>
      <c r="H8375" t="s">
        <v>103</v>
      </c>
      <c r="I8375">
        <f t="shared" si="393"/>
        <v>0</v>
      </c>
      <c r="J8375">
        <f t="shared" si="394"/>
        <v>0</v>
      </c>
      <c r="L8375" t="str">
        <f t="shared" si="392"/>
        <v>3812MARYKNOLL</v>
      </c>
      <c r="M8375" t="s">
        <v>8885</v>
      </c>
    </row>
    <row r="8376" spans="1:14">
      <c r="A8376" t="s">
        <v>9551</v>
      </c>
      <c r="B8376" t="s">
        <v>9553</v>
      </c>
      <c r="C8376" t="s">
        <v>110</v>
      </c>
      <c r="D8376">
        <v>3</v>
      </c>
      <c r="E8376">
        <v>0</v>
      </c>
      <c r="F8376">
        <v>0</v>
      </c>
      <c r="H8376" t="s">
        <v>103</v>
      </c>
      <c r="I8376">
        <f t="shared" si="393"/>
        <v>0</v>
      </c>
      <c r="J8376">
        <f t="shared" si="394"/>
        <v>0</v>
      </c>
      <c r="L8376" t="str">
        <f t="shared" si="392"/>
        <v>3812NAR NAR GOON</v>
      </c>
      <c r="M8376" t="s">
        <v>8885</v>
      </c>
    </row>
    <row r="8377" spans="1:14">
      <c r="A8377" t="s">
        <v>9551</v>
      </c>
      <c r="B8377" t="s">
        <v>9554</v>
      </c>
      <c r="C8377" t="s">
        <v>110</v>
      </c>
      <c r="D8377">
        <v>3</v>
      </c>
      <c r="E8377">
        <v>0</v>
      </c>
      <c r="F8377">
        <v>0</v>
      </c>
      <c r="H8377" t="s">
        <v>103</v>
      </c>
      <c r="I8377">
        <f t="shared" si="393"/>
        <v>0</v>
      </c>
      <c r="J8377">
        <f t="shared" si="394"/>
        <v>0</v>
      </c>
      <c r="L8377" t="str">
        <f t="shared" si="392"/>
        <v>3812NAR NAR GOON NORTH</v>
      </c>
      <c r="M8377" t="s">
        <v>8885</v>
      </c>
    </row>
    <row r="8378" spans="1:14">
      <c r="A8378" t="s">
        <v>9555</v>
      </c>
      <c r="B8378" t="s">
        <v>9556</v>
      </c>
      <c r="C8378" t="s">
        <v>110</v>
      </c>
      <c r="D8378">
        <v>3</v>
      </c>
      <c r="E8378">
        <v>0</v>
      </c>
      <c r="F8378">
        <v>0</v>
      </c>
      <c r="H8378" t="s">
        <v>116</v>
      </c>
      <c r="I8378">
        <f t="shared" si="393"/>
        <v>0</v>
      </c>
      <c r="J8378">
        <f t="shared" si="394"/>
        <v>0</v>
      </c>
      <c r="L8378" t="str">
        <f t="shared" si="392"/>
        <v>3810RYTHDALE</v>
      </c>
      <c r="M8378" t="s">
        <v>8885</v>
      </c>
    </row>
    <row r="8379" spans="1:14">
      <c r="A8379" t="s">
        <v>9555</v>
      </c>
      <c r="B8379" t="s">
        <v>9557</v>
      </c>
      <c r="C8379" t="s">
        <v>110</v>
      </c>
      <c r="D8379">
        <v>1</v>
      </c>
      <c r="E8379">
        <v>1</v>
      </c>
      <c r="F8379">
        <v>1</v>
      </c>
      <c r="H8379" t="s">
        <v>116</v>
      </c>
      <c r="I8379">
        <f t="shared" si="393"/>
        <v>0</v>
      </c>
      <c r="J8379">
        <f t="shared" si="394"/>
        <v>0</v>
      </c>
      <c r="L8379" t="str">
        <f t="shared" si="392"/>
        <v>3810PAKENHAM</v>
      </c>
      <c r="M8379" t="s">
        <v>8885</v>
      </c>
      <c r="N8379" t="s">
        <v>732</v>
      </c>
    </row>
    <row r="8380" spans="1:14">
      <c r="A8380" t="s">
        <v>9555</v>
      </c>
      <c r="B8380" t="s">
        <v>9558</v>
      </c>
      <c r="C8380" t="s">
        <v>110</v>
      </c>
      <c r="D8380">
        <v>2</v>
      </c>
      <c r="E8380">
        <v>1</v>
      </c>
      <c r="F8380">
        <v>1</v>
      </c>
      <c r="H8380" t="s">
        <v>116</v>
      </c>
      <c r="I8380">
        <f t="shared" si="393"/>
        <v>0</v>
      </c>
      <c r="J8380">
        <f t="shared" si="394"/>
        <v>0</v>
      </c>
      <c r="L8380" t="str">
        <f t="shared" si="392"/>
        <v>3810PAKENHAM SOUTH</v>
      </c>
      <c r="M8380" t="s">
        <v>8885</v>
      </c>
      <c r="N8380" t="s">
        <v>732</v>
      </c>
    </row>
    <row r="8381" spans="1:14">
      <c r="A8381" t="s">
        <v>9555</v>
      </c>
      <c r="B8381" t="s">
        <v>9559</v>
      </c>
      <c r="C8381" t="s">
        <v>110</v>
      </c>
      <c r="D8381">
        <v>2</v>
      </c>
      <c r="E8381">
        <v>1</v>
      </c>
      <c r="F8381">
        <v>1</v>
      </c>
      <c r="H8381" t="s">
        <v>116</v>
      </c>
      <c r="I8381">
        <f t="shared" si="393"/>
        <v>0</v>
      </c>
      <c r="J8381">
        <f t="shared" si="394"/>
        <v>0</v>
      </c>
      <c r="L8381" t="str">
        <f t="shared" si="392"/>
        <v>3810PAKENHAM UPPER</v>
      </c>
      <c r="M8381" t="s">
        <v>8885</v>
      </c>
      <c r="N8381" t="s">
        <v>732</v>
      </c>
    </row>
    <row r="8382" spans="1:14">
      <c r="A8382" t="s">
        <v>9560</v>
      </c>
      <c r="B8382" t="s">
        <v>9561</v>
      </c>
      <c r="C8382" t="s">
        <v>110</v>
      </c>
      <c r="D8382">
        <v>2</v>
      </c>
      <c r="E8382">
        <v>1</v>
      </c>
      <c r="F8382">
        <v>1</v>
      </c>
      <c r="H8382" t="s">
        <v>116</v>
      </c>
      <c r="I8382">
        <f t="shared" si="393"/>
        <v>0</v>
      </c>
      <c r="J8382">
        <f t="shared" si="394"/>
        <v>0</v>
      </c>
      <c r="L8382" t="str">
        <f t="shared" si="392"/>
        <v>3809OFFICER</v>
      </c>
      <c r="M8382" t="s">
        <v>8885</v>
      </c>
      <c r="N8382" t="s">
        <v>732</v>
      </c>
    </row>
    <row r="8383" spans="1:14">
      <c r="A8383" t="s">
        <v>9560</v>
      </c>
      <c r="B8383" t="s">
        <v>9562</v>
      </c>
      <c r="C8383" t="s">
        <v>110</v>
      </c>
      <c r="D8383">
        <v>2</v>
      </c>
      <c r="E8383">
        <v>1</v>
      </c>
      <c r="F8383">
        <v>1</v>
      </c>
      <c r="H8383" t="s">
        <v>116</v>
      </c>
      <c r="I8383">
        <f t="shared" si="393"/>
        <v>0</v>
      </c>
      <c r="J8383">
        <f t="shared" si="394"/>
        <v>0</v>
      </c>
      <c r="L8383" t="str">
        <f t="shared" si="392"/>
        <v>3809OFFICER SOUTH</v>
      </c>
      <c r="M8383" t="s">
        <v>8885</v>
      </c>
      <c r="N8383" t="s">
        <v>732</v>
      </c>
    </row>
    <row r="8384" spans="1:14">
      <c r="A8384" t="s">
        <v>9563</v>
      </c>
      <c r="B8384" t="s">
        <v>9564</v>
      </c>
      <c r="C8384" t="s">
        <v>110</v>
      </c>
      <c r="D8384">
        <v>2</v>
      </c>
      <c r="E8384">
        <v>1</v>
      </c>
      <c r="F8384">
        <v>1</v>
      </c>
      <c r="H8384" t="s">
        <v>116</v>
      </c>
      <c r="I8384">
        <f t="shared" si="393"/>
        <v>0</v>
      </c>
      <c r="J8384">
        <f t="shared" si="394"/>
        <v>0</v>
      </c>
      <c r="L8384" t="str">
        <f t="shared" si="392"/>
        <v>3808BEACONSFIELD UPPER</v>
      </c>
      <c r="M8384" t="s">
        <v>8885</v>
      </c>
      <c r="N8384" t="s">
        <v>732</v>
      </c>
    </row>
    <row r="8385" spans="1:14">
      <c r="A8385" t="s">
        <v>9563</v>
      </c>
      <c r="B8385" t="s">
        <v>9565</v>
      </c>
      <c r="C8385" t="s">
        <v>110</v>
      </c>
      <c r="D8385">
        <v>2</v>
      </c>
      <c r="E8385">
        <v>1</v>
      </c>
      <c r="F8385">
        <v>1</v>
      </c>
      <c r="H8385" t="s">
        <v>116</v>
      </c>
      <c r="I8385">
        <f t="shared" si="393"/>
        <v>0</v>
      </c>
      <c r="J8385">
        <f t="shared" si="394"/>
        <v>0</v>
      </c>
      <c r="L8385" t="str">
        <f t="shared" si="392"/>
        <v>3808DEWHURST</v>
      </c>
      <c r="M8385" t="s">
        <v>8885</v>
      </c>
      <c r="N8385" t="s">
        <v>732</v>
      </c>
    </row>
    <row r="8386" spans="1:14">
      <c r="A8386" t="s">
        <v>9566</v>
      </c>
      <c r="B8386" t="s">
        <v>450</v>
      </c>
      <c r="C8386" t="s">
        <v>110</v>
      </c>
      <c r="D8386">
        <v>1</v>
      </c>
      <c r="E8386">
        <v>1</v>
      </c>
      <c r="F8386">
        <v>1</v>
      </c>
      <c r="H8386" t="s">
        <v>116</v>
      </c>
      <c r="I8386">
        <f t="shared" si="393"/>
        <v>0</v>
      </c>
      <c r="J8386">
        <f t="shared" si="394"/>
        <v>0</v>
      </c>
      <c r="L8386" t="str">
        <f t="shared" ref="L8386:L8449" si="395">CONCATENATE(A8386,B8386)</f>
        <v>3807BEACONSFIELD</v>
      </c>
      <c r="M8386" t="s">
        <v>8885</v>
      </c>
      <c r="N8386" t="s">
        <v>732</v>
      </c>
    </row>
    <row r="8387" spans="1:14">
      <c r="A8387" t="s">
        <v>9566</v>
      </c>
      <c r="B8387" t="s">
        <v>9567</v>
      </c>
      <c r="C8387" t="s">
        <v>110</v>
      </c>
      <c r="D8387">
        <v>1</v>
      </c>
      <c r="E8387">
        <v>1</v>
      </c>
      <c r="F8387">
        <v>1</v>
      </c>
      <c r="H8387" t="s">
        <v>116</v>
      </c>
      <c r="I8387">
        <f t="shared" si="393"/>
        <v>0</v>
      </c>
      <c r="J8387">
        <f t="shared" si="394"/>
        <v>0</v>
      </c>
      <c r="L8387" t="str">
        <f t="shared" si="395"/>
        <v>3807GUYS HILL</v>
      </c>
      <c r="M8387" t="s">
        <v>8885</v>
      </c>
      <c r="N8387" t="s">
        <v>732</v>
      </c>
    </row>
    <row r="8388" spans="1:14">
      <c r="A8388" t="s">
        <v>9568</v>
      </c>
      <c r="B8388" t="s">
        <v>9569</v>
      </c>
      <c r="C8388" t="s">
        <v>110</v>
      </c>
      <c r="D8388">
        <v>1</v>
      </c>
      <c r="E8388">
        <v>1</v>
      </c>
      <c r="F8388">
        <v>1</v>
      </c>
      <c r="H8388" t="s">
        <v>116</v>
      </c>
      <c r="I8388">
        <f t="shared" si="393"/>
        <v>0</v>
      </c>
      <c r="J8388">
        <f t="shared" si="394"/>
        <v>0</v>
      </c>
      <c r="L8388" t="str">
        <f t="shared" si="395"/>
        <v>3806BERWICK</v>
      </c>
      <c r="M8388" t="s">
        <v>8885</v>
      </c>
      <c r="N8388" t="s">
        <v>732</v>
      </c>
    </row>
    <row r="8389" spans="1:14">
      <c r="A8389" t="s">
        <v>9568</v>
      </c>
      <c r="B8389" t="s">
        <v>9570</v>
      </c>
      <c r="C8389" t="s">
        <v>110</v>
      </c>
      <c r="D8389">
        <v>1</v>
      </c>
      <c r="E8389">
        <v>1</v>
      </c>
      <c r="F8389">
        <v>1</v>
      </c>
      <c r="H8389" t="s">
        <v>116</v>
      </c>
      <c r="I8389">
        <f t="shared" si="393"/>
        <v>0</v>
      </c>
      <c r="J8389">
        <f t="shared" si="394"/>
        <v>0</v>
      </c>
      <c r="L8389" t="str">
        <f t="shared" si="395"/>
        <v>3806HARKAWAY</v>
      </c>
      <c r="M8389" t="s">
        <v>8885</v>
      </c>
      <c r="N8389" t="s">
        <v>732</v>
      </c>
    </row>
    <row r="8390" spans="1:14">
      <c r="A8390" t="s">
        <v>9571</v>
      </c>
      <c r="B8390" t="s">
        <v>9572</v>
      </c>
      <c r="C8390" t="s">
        <v>110</v>
      </c>
      <c r="D8390">
        <v>1</v>
      </c>
      <c r="E8390">
        <v>1</v>
      </c>
      <c r="F8390">
        <v>1</v>
      </c>
      <c r="H8390" t="s">
        <v>116</v>
      </c>
      <c r="I8390">
        <f t="shared" si="393"/>
        <v>0</v>
      </c>
      <c r="J8390">
        <f t="shared" si="394"/>
        <v>0</v>
      </c>
      <c r="L8390" t="str">
        <f t="shared" si="395"/>
        <v>3805FOUNTAIN GATE</v>
      </c>
      <c r="M8390" t="s">
        <v>8885</v>
      </c>
      <c r="N8390" t="s">
        <v>732</v>
      </c>
    </row>
    <row r="8391" spans="1:14">
      <c r="A8391" t="s">
        <v>9571</v>
      </c>
      <c r="B8391" t="s">
        <v>9573</v>
      </c>
      <c r="C8391" t="s">
        <v>110</v>
      </c>
      <c r="D8391">
        <v>1</v>
      </c>
      <c r="E8391">
        <v>1</v>
      </c>
      <c r="F8391">
        <v>1</v>
      </c>
      <c r="H8391" t="s">
        <v>116</v>
      </c>
      <c r="I8391">
        <f t="shared" si="393"/>
        <v>0</v>
      </c>
      <c r="J8391">
        <f t="shared" si="394"/>
        <v>0</v>
      </c>
      <c r="L8391" t="str">
        <f t="shared" si="395"/>
        <v>3805NARRE WARREN</v>
      </c>
      <c r="M8391" t="s">
        <v>8885</v>
      </c>
      <c r="N8391" t="s">
        <v>732</v>
      </c>
    </row>
    <row r="8392" spans="1:14">
      <c r="A8392" t="s">
        <v>9571</v>
      </c>
      <c r="B8392" t="s">
        <v>9574</v>
      </c>
      <c r="C8392" t="s">
        <v>110</v>
      </c>
      <c r="D8392">
        <v>1</v>
      </c>
      <c r="E8392">
        <v>1</v>
      </c>
      <c r="F8392">
        <v>1</v>
      </c>
      <c r="H8392" t="s">
        <v>116</v>
      </c>
      <c r="I8392">
        <f t="shared" si="393"/>
        <v>0</v>
      </c>
      <c r="J8392">
        <f t="shared" si="394"/>
        <v>0</v>
      </c>
      <c r="L8392" t="str">
        <f t="shared" si="395"/>
        <v>3805NARRE WARREN SOUTH</v>
      </c>
      <c r="M8392" t="s">
        <v>8885</v>
      </c>
      <c r="N8392" t="s">
        <v>732</v>
      </c>
    </row>
    <row r="8393" spans="1:14">
      <c r="A8393" t="s">
        <v>9575</v>
      </c>
      <c r="B8393" t="s">
        <v>9576</v>
      </c>
      <c r="C8393" t="s">
        <v>110</v>
      </c>
      <c r="D8393">
        <v>1</v>
      </c>
      <c r="E8393">
        <v>1</v>
      </c>
      <c r="F8393">
        <v>1</v>
      </c>
      <c r="H8393" t="s">
        <v>116</v>
      </c>
      <c r="I8393">
        <f t="shared" ref="I8393:I8456" si="396">IF(ISERROR(VLOOKUP(A8393,SelPostCode,1,FALSE)),0,1)</f>
        <v>0</v>
      </c>
      <c r="J8393">
        <f t="shared" ref="J8393:J8456" si="397">IF(I8393=0,0,IF(ISERROR(VLOOKUP(B8393,SelSuburb,1,FALSE)),0,1))</f>
        <v>0</v>
      </c>
      <c r="L8393" t="str">
        <f t="shared" si="395"/>
        <v>3804NARRE WARREN EAST</v>
      </c>
      <c r="M8393" t="s">
        <v>9577</v>
      </c>
      <c r="N8393" t="s">
        <v>732</v>
      </c>
    </row>
    <row r="8394" spans="1:14">
      <c r="A8394" t="s">
        <v>9575</v>
      </c>
      <c r="B8394" t="s">
        <v>9578</v>
      </c>
      <c r="C8394" t="s">
        <v>110</v>
      </c>
      <c r="D8394">
        <v>1</v>
      </c>
      <c r="E8394">
        <v>1</v>
      </c>
      <c r="F8394">
        <v>1</v>
      </c>
      <c r="H8394" t="s">
        <v>116</v>
      </c>
      <c r="I8394">
        <f t="shared" si="396"/>
        <v>0</v>
      </c>
      <c r="J8394">
        <f t="shared" si="397"/>
        <v>0</v>
      </c>
      <c r="L8394" t="str">
        <f t="shared" si="395"/>
        <v>3804NARRE WARREN NORTH</v>
      </c>
      <c r="M8394" t="s">
        <v>9577</v>
      </c>
      <c r="N8394" t="s">
        <v>732</v>
      </c>
    </row>
    <row r="8395" spans="1:14">
      <c r="A8395" t="s">
        <v>9579</v>
      </c>
      <c r="B8395" t="s">
        <v>9580</v>
      </c>
      <c r="C8395" t="s">
        <v>110</v>
      </c>
      <c r="D8395">
        <v>1</v>
      </c>
      <c r="E8395">
        <v>1</v>
      </c>
      <c r="F8395">
        <v>1</v>
      </c>
      <c r="H8395" t="s">
        <v>116</v>
      </c>
      <c r="I8395">
        <f t="shared" si="396"/>
        <v>0</v>
      </c>
      <c r="J8395">
        <f t="shared" si="397"/>
        <v>0</v>
      </c>
      <c r="L8395" t="str">
        <f t="shared" si="395"/>
        <v>3803HALLAM</v>
      </c>
      <c r="M8395" t="s">
        <v>8885</v>
      </c>
      <c r="N8395" t="s">
        <v>732</v>
      </c>
    </row>
    <row r="8396" spans="1:14">
      <c r="A8396" t="s">
        <v>9581</v>
      </c>
      <c r="B8396" t="s">
        <v>9582</v>
      </c>
      <c r="C8396" t="s">
        <v>110</v>
      </c>
      <c r="D8396">
        <v>1</v>
      </c>
      <c r="E8396">
        <v>1</v>
      </c>
      <c r="F8396">
        <v>1</v>
      </c>
      <c r="H8396" t="s">
        <v>116</v>
      </c>
      <c r="I8396">
        <f t="shared" si="396"/>
        <v>0</v>
      </c>
      <c r="J8396">
        <f t="shared" si="397"/>
        <v>0</v>
      </c>
      <c r="L8396" t="str">
        <f t="shared" si="395"/>
        <v>3802ENDEAVOUR HILLS</v>
      </c>
      <c r="M8396" t="s">
        <v>8885</v>
      </c>
      <c r="N8396" t="s">
        <v>732</v>
      </c>
    </row>
    <row r="8397" spans="1:14">
      <c r="A8397" t="s">
        <v>9583</v>
      </c>
      <c r="B8397" t="s">
        <v>9584</v>
      </c>
      <c r="C8397" t="s">
        <v>110</v>
      </c>
      <c r="D8397">
        <v>4</v>
      </c>
      <c r="E8397">
        <v>0</v>
      </c>
      <c r="F8397">
        <v>0</v>
      </c>
      <c r="H8397" t="s">
        <v>116</v>
      </c>
      <c r="I8397">
        <f t="shared" si="396"/>
        <v>0</v>
      </c>
      <c r="J8397">
        <f t="shared" si="397"/>
        <v>0</v>
      </c>
      <c r="L8397" t="str">
        <f t="shared" si="395"/>
        <v>3799BIG PATS CREEK</v>
      </c>
      <c r="M8397" t="s">
        <v>9129</v>
      </c>
    </row>
    <row r="8398" spans="1:14">
      <c r="A8398" t="s">
        <v>9583</v>
      </c>
      <c r="B8398" t="s">
        <v>9585</v>
      </c>
      <c r="C8398" t="s">
        <v>110</v>
      </c>
      <c r="D8398">
        <v>4</v>
      </c>
      <c r="E8398">
        <v>0</v>
      </c>
      <c r="F8398">
        <v>0</v>
      </c>
      <c r="H8398" t="s">
        <v>116</v>
      </c>
      <c r="I8398">
        <f t="shared" si="396"/>
        <v>0</v>
      </c>
      <c r="J8398">
        <f t="shared" si="397"/>
        <v>0</v>
      </c>
      <c r="L8398" t="str">
        <f t="shared" si="395"/>
        <v>3799EAST WARBURTON</v>
      </c>
      <c r="M8398" t="s">
        <v>9129</v>
      </c>
    </row>
    <row r="8399" spans="1:14">
      <c r="A8399" t="s">
        <v>9583</v>
      </c>
      <c r="B8399" t="s">
        <v>9586</v>
      </c>
      <c r="C8399" t="s">
        <v>110</v>
      </c>
      <c r="D8399">
        <v>4</v>
      </c>
      <c r="E8399">
        <v>0</v>
      </c>
      <c r="F8399">
        <v>0</v>
      </c>
      <c r="H8399" t="s">
        <v>116</v>
      </c>
      <c r="I8399">
        <f t="shared" si="396"/>
        <v>0</v>
      </c>
      <c r="J8399">
        <f t="shared" si="397"/>
        <v>0</v>
      </c>
      <c r="L8399" t="str">
        <f t="shared" si="395"/>
        <v>3799MCMAHONS CREEK</v>
      </c>
      <c r="M8399" t="s">
        <v>9129</v>
      </c>
    </row>
    <row r="8400" spans="1:14">
      <c r="A8400" t="s">
        <v>9583</v>
      </c>
      <c r="B8400" t="s">
        <v>9587</v>
      </c>
      <c r="C8400" t="s">
        <v>110</v>
      </c>
      <c r="D8400">
        <v>4</v>
      </c>
      <c r="E8400">
        <v>0</v>
      </c>
      <c r="F8400">
        <v>0</v>
      </c>
      <c r="H8400" t="s">
        <v>116</v>
      </c>
      <c r="I8400">
        <f t="shared" si="396"/>
        <v>0</v>
      </c>
      <c r="J8400">
        <f t="shared" si="397"/>
        <v>0</v>
      </c>
      <c r="L8400" t="str">
        <f t="shared" si="395"/>
        <v>3799MILLGROVE</v>
      </c>
      <c r="M8400" t="s">
        <v>9129</v>
      </c>
    </row>
    <row r="8401" spans="1:14">
      <c r="A8401" t="s">
        <v>9583</v>
      </c>
      <c r="B8401" t="s">
        <v>9588</v>
      </c>
      <c r="C8401" t="s">
        <v>110</v>
      </c>
      <c r="D8401">
        <v>4</v>
      </c>
      <c r="E8401">
        <v>0</v>
      </c>
      <c r="F8401">
        <v>0</v>
      </c>
      <c r="H8401" t="s">
        <v>116</v>
      </c>
      <c r="I8401">
        <f t="shared" si="396"/>
        <v>0</v>
      </c>
      <c r="J8401">
        <f t="shared" si="397"/>
        <v>0</v>
      </c>
      <c r="L8401" t="str">
        <f t="shared" si="395"/>
        <v>3799REEFTON</v>
      </c>
      <c r="M8401" t="s">
        <v>9129</v>
      </c>
    </row>
    <row r="8402" spans="1:14">
      <c r="A8402" t="s">
        <v>9583</v>
      </c>
      <c r="B8402" t="s">
        <v>1924</v>
      </c>
      <c r="C8402" t="s">
        <v>110</v>
      </c>
      <c r="D8402">
        <v>3</v>
      </c>
      <c r="E8402">
        <v>0</v>
      </c>
      <c r="F8402">
        <v>0</v>
      </c>
      <c r="H8402" t="s">
        <v>116</v>
      </c>
      <c r="I8402">
        <f t="shared" si="396"/>
        <v>0</v>
      </c>
      <c r="J8402">
        <f t="shared" si="397"/>
        <v>0</v>
      </c>
      <c r="L8402" t="str">
        <f t="shared" si="395"/>
        <v>3799WARBURTON</v>
      </c>
      <c r="M8402" t="s">
        <v>9129</v>
      </c>
    </row>
    <row r="8403" spans="1:14">
      <c r="A8403" t="s">
        <v>9583</v>
      </c>
      <c r="B8403" t="s">
        <v>9589</v>
      </c>
      <c r="C8403" t="s">
        <v>110</v>
      </c>
      <c r="D8403">
        <v>4</v>
      </c>
      <c r="E8403">
        <v>0</v>
      </c>
      <c r="F8403">
        <v>0</v>
      </c>
      <c r="H8403" t="s">
        <v>116</v>
      </c>
      <c r="I8403">
        <f t="shared" si="396"/>
        <v>0</v>
      </c>
      <c r="J8403">
        <f t="shared" si="397"/>
        <v>0</v>
      </c>
      <c r="L8403" t="str">
        <f t="shared" si="395"/>
        <v>3799WESBURN</v>
      </c>
      <c r="M8403" t="s">
        <v>9129</v>
      </c>
    </row>
    <row r="8404" spans="1:14">
      <c r="A8404" t="s">
        <v>9590</v>
      </c>
      <c r="B8404" t="s">
        <v>9591</v>
      </c>
      <c r="C8404" t="s">
        <v>110</v>
      </c>
      <c r="D8404">
        <v>4</v>
      </c>
      <c r="E8404">
        <v>0</v>
      </c>
      <c r="F8404">
        <v>0</v>
      </c>
      <c r="H8404" t="s">
        <v>116</v>
      </c>
      <c r="I8404">
        <f t="shared" si="396"/>
        <v>0</v>
      </c>
      <c r="J8404">
        <f t="shared" si="397"/>
        <v>0</v>
      </c>
      <c r="L8404" t="str">
        <f t="shared" si="395"/>
        <v>3797GILDEROY</v>
      </c>
      <c r="M8404" t="s">
        <v>9577</v>
      </c>
    </row>
    <row r="8405" spans="1:14">
      <c r="A8405" t="s">
        <v>9590</v>
      </c>
      <c r="B8405" t="s">
        <v>9592</v>
      </c>
      <c r="C8405" t="s">
        <v>110</v>
      </c>
      <c r="D8405">
        <v>4</v>
      </c>
      <c r="E8405">
        <v>0</v>
      </c>
      <c r="F8405">
        <v>0</v>
      </c>
      <c r="H8405" t="s">
        <v>116</v>
      </c>
      <c r="I8405">
        <f t="shared" si="396"/>
        <v>0</v>
      </c>
      <c r="J8405">
        <f t="shared" si="397"/>
        <v>0</v>
      </c>
      <c r="L8405" t="str">
        <f t="shared" si="395"/>
        <v>3797GLADYSDALE</v>
      </c>
      <c r="M8405" t="s">
        <v>9577</v>
      </c>
    </row>
    <row r="8406" spans="1:14">
      <c r="A8406" t="s">
        <v>9590</v>
      </c>
      <c r="B8406" t="s">
        <v>9593</v>
      </c>
      <c r="C8406" t="s">
        <v>110</v>
      </c>
      <c r="D8406">
        <v>4</v>
      </c>
      <c r="E8406">
        <v>0</v>
      </c>
      <c r="F8406">
        <v>0</v>
      </c>
      <c r="H8406" t="s">
        <v>116</v>
      </c>
      <c r="I8406">
        <f t="shared" si="396"/>
        <v>0</v>
      </c>
      <c r="J8406">
        <f t="shared" si="397"/>
        <v>0</v>
      </c>
      <c r="L8406" t="str">
        <f t="shared" si="395"/>
        <v>3797POWELLTOWN</v>
      </c>
      <c r="M8406" t="s">
        <v>9577</v>
      </c>
    </row>
    <row r="8407" spans="1:14">
      <c r="A8407" t="s">
        <v>9590</v>
      </c>
      <c r="B8407" t="s">
        <v>9594</v>
      </c>
      <c r="C8407" t="s">
        <v>110</v>
      </c>
      <c r="D8407">
        <v>4</v>
      </c>
      <c r="E8407">
        <v>0</v>
      </c>
      <c r="F8407">
        <v>0</v>
      </c>
      <c r="H8407" t="s">
        <v>116</v>
      </c>
      <c r="I8407">
        <f t="shared" si="396"/>
        <v>0</v>
      </c>
      <c r="J8407">
        <f t="shared" si="397"/>
        <v>0</v>
      </c>
      <c r="L8407" t="str">
        <f t="shared" si="395"/>
        <v>3797THREE BRIDGES</v>
      </c>
      <c r="M8407" t="s">
        <v>9577</v>
      </c>
    </row>
    <row r="8408" spans="1:14">
      <c r="A8408" t="s">
        <v>9590</v>
      </c>
      <c r="B8408" t="s">
        <v>9595</v>
      </c>
      <c r="C8408" t="s">
        <v>110</v>
      </c>
      <c r="D8408">
        <v>4</v>
      </c>
      <c r="E8408">
        <v>0</v>
      </c>
      <c r="F8408">
        <v>0</v>
      </c>
      <c r="H8408" t="s">
        <v>116</v>
      </c>
      <c r="I8408">
        <f t="shared" si="396"/>
        <v>0</v>
      </c>
      <c r="J8408">
        <f t="shared" si="397"/>
        <v>0</v>
      </c>
      <c r="L8408" t="str">
        <f t="shared" si="395"/>
        <v>3797YARRA JUNCTION</v>
      </c>
      <c r="M8408" t="s">
        <v>9577</v>
      </c>
    </row>
    <row r="8409" spans="1:14">
      <c r="A8409" t="s">
        <v>9596</v>
      </c>
      <c r="B8409" t="s">
        <v>9597</v>
      </c>
      <c r="C8409" t="s">
        <v>110</v>
      </c>
      <c r="D8409">
        <v>1</v>
      </c>
      <c r="E8409">
        <v>1</v>
      </c>
      <c r="F8409">
        <v>1</v>
      </c>
      <c r="H8409" t="s">
        <v>116</v>
      </c>
      <c r="I8409">
        <f t="shared" si="396"/>
        <v>0</v>
      </c>
      <c r="J8409">
        <f t="shared" si="397"/>
        <v>0</v>
      </c>
      <c r="L8409" t="str">
        <f t="shared" si="395"/>
        <v>3796MOUNT EVELYN</v>
      </c>
      <c r="M8409" t="s">
        <v>9577</v>
      </c>
      <c r="N8409" t="s">
        <v>732</v>
      </c>
    </row>
    <row r="8410" spans="1:14">
      <c r="A8410" t="s">
        <v>9598</v>
      </c>
      <c r="B8410" t="s">
        <v>9599</v>
      </c>
      <c r="C8410" t="s">
        <v>110</v>
      </c>
      <c r="D8410">
        <v>2</v>
      </c>
      <c r="E8410">
        <v>0</v>
      </c>
      <c r="F8410">
        <v>1</v>
      </c>
      <c r="H8410" t="s">
        <v>116</v>
      </c>
      <c r="I8410">
        <f t="shared" si="396"/>
        <v>0</v>
      </c>
      <c r="J8410">
        <f t="shared" si="397"/>
        <v>0</v>
      </c>
      <c r="L8410" t="str">
        <f t="shared" si="395"/>
        <v>3795SILVAN</v>
      </c>
      <c r="M8410" t="s">
        <v>9577</v>
      </c>
    </row>
    <row r="8411" spans="1:14">
      <c r="A8411" t="s">
        <v>9600</v>
      </c>
      <c r="B8411" t="s">
        <v>9601</v>
      </c>
      <c r="C8411" t="s">
        <v>110</v>
      </c>
      <c r="D8411">
        <v>1</v>
      </c>
      <c r="E8411">
        <v>0</v>
      </c>
      <c r="F8411">
        <v>1</v>
      </c>
      <c r="H8411" t="s">
        <v>116</v>
      </c>
      <c r="I8411">
        <f t="shared" si="396"/>
        <v>0</v>
      </c>
      <c r="J8411">
        <f t="shared" si="397"/>
        <v>0</v>
      </c>
      <c r="L8411" t="str">
        <f t="shared" si="395"/>
        <v>3793MONBULK</v>
      </c>
      <c r="M8411" t="s">
        <v>9577</v>
      </c>
      <c r="N8411" t="s">
        <v>732</v>
      </c>
    </row>
    <row r="8412" spans="1:14">
      <c r="A8412" t="s">
        <v>9602</v>
      </c>
      <c r="B8412" t="s">
        <v>9603</v>
      </c>
      <c r="C8412" t="s">
        <v>110</v>
      </c>
      <c r="D8412">
        <v>1</v>
      </c>
      <c r="E8412">
        <v>0</v>
      </c>
      <c r="F8412">
        <v>1</v>
      </c>
      <c r="H8412" t="s">
        <v>116</v>
      </c>
      <c r="I8412">
        <f t="shared" si="396"/>
        <v>0</v>
      </c>
      <c r="J8412">
        <f t="shared" si="397"/>
        <v>0</v>
      </c>
      <c r="L8412" t="str">
        <f t="shared" si="395"/>
        <v>3792THE PATCH</v>
      </c>
      <c r="M8412" t="s">
        <v>9577</v>
      </c>
    </row>
    <row r="8413" spans="1:14">
      <c r="A8413" t="s">
        <v>9604</v>
      </c>
      <c r="B8413" t="s">
        <v>9605</v>
      </c>
      <c r="C8413" t="s">
        <v>110</v>
      </c>
      <c r="D8413">
        <v>1</v>
      </c>
      <c r="E8413">
        <v>0</v>
      </c>
      <c r="F8413">
        <v>1</v>
      </c>
      <c r="H8413" t="s">
        <v>116</v>
      </c>
      <c r="I8413">
        <f t="shared" si="396"/>
        <v>0</v>
      </c>
      <c r="J8413">
        <f t="shared" si="397"/>
        <v>0</v>
      </c>
      <c r="L8413" t="str">
        <f t="shared" si="395"/>
        <v>3791KALLISTA</v>
      </c>
      <c r="M8413" t="s">
        <v>9577</v>
      </c>
      <c r="N8413" t="s">
        <v>732</v>
      </c>
    </row>
    <row r="8414" spans="1:14">
      <c r="A8414" t="s">
        <v>9606</v>
      </c>
      <c r="B8414" t="s">
        <v>9607</v>
      </c>
      <c r="C8414" t="s">
        <v>110</v>
      </c>
      <c r="D8414">
        <v>1</v>
      </c>
      <c r="E8414">
        <v>0</v>
      </c>
      <c r="F8414">
        <v>1</v>
      </c>
      <c r="H8414" t="s">
        <v>116</v>
      </c>
      <c r="I8414">
        <f t="shared" si="396"/>
        <v>0</v>
      </c>
      <c r="J8414">
        <f t="shared" si="397"/>
        <v>0</v>
      </c>
      <c r="L8414" t="str">
        <f t="shared" si="395"/>
        <v>3789SHERBROOKE</v>
      </c>
      <c r="M8414" t="s">
        <v>9577</v>
      </c>
      <c r="N8414" t="s">
        <v>732</v>
      </c>
    </row>
    <row r="8415" spans="1:14">
      <c r="A8415" t="s">
        <v>9608</v>
      </c>
      <c r="B8415" t="s">
        <v>9609</v>
      </c>
      <c r="C8415" t="s">
        <v>110</v>
      </c>
      <c r="D8415">
        <v>1</v>
      </c>
      <c r="E8415">
        <v>0</v>
      </c>
      <c r="F8415">
        <v>1</v>
      </c>
      <c r="H8415" t="s">
        <v>116</v>
      </c>
      <c r="I8415">
        <f t="shared" si="396"/>
        <v>0</v>
      </c>
      <c r="J8415">
        <f t="shared" si="397"/>
        <v>0</v>
      </c>
      <c r="L8415" t="str">
        <f t="shared" si="395"/>
        <v>3788OLINDA</v>
      </c>
      <c r="M8415" t="s">
        <v>9577</v>
      </c>
    </row>
    <row r="8416" spans="1:14">
      <c r="A8416" t="s">
        <v>9610</v>
      </c>
      <c r="B8416" t="s">
        <v>335</v>
      </c>
      <c r="C8416" t="s">
        <v>110</v>
      </c>
      <c r="D8416">
        <v>1</v>
      </c>
      <c r="E8416">
        <v>0</v>
      </c>
      <c r="F8416">
        <v>1</v>
      </c>
      <c r="H8416" t="s">
        <v>116</v>
      </c>
      <c r="I8416">
        <f t="shared" si="396"/>
        <v>0</v>
      </c>
      <c r="J8416">
        <f t="shared" si="397"/>
        <v>0</v>
      </c>
      <c r="L8416" t="str">
        <f t="shared" si="395"/>
        <v>3787SASSAFRAS</v>
      </c>
      <c r="M8416" t="s">
        <v>9577</v>
      </c>
    </row>
    <row r="8417" spans="1:14">
      <c r="A8417" t="s">
        <v>9610</v>
      </c>
      <c r="B8417" t="s">
        <v>9611</v>
      </c>
      <c r="C8417" t="s">
        <v>110</v>
      </c>
      <c r="D8417">
        <v>1</v>
      </c>
      <c r="E8417">
        <v>0</v>
      </c>
      <c r="F8417">
        <v>1</v>
      </c>
      <c r="H8417" t="s">
        <v>116</v>
      </c>
      <c r="I8417">
        <f t="shared" si="396"/>
        <v>0</v>
      </c>
      <c r="J8417">
        <f t="shared" si="397"/>
        <v>0</v>
      </c>
      <c r="L8417" t="str">
        <f t="shared" si="395"/>
        <v>3787SASSAFRAS GULLY</v>
      </c>
      <c r="M8417" t="s">
        <v>9577</v>
      </c>
    </row>
    <row r="8418" spans="1:14">
      <c r="A8418" t="s">
        <v>9612</v>
      </c>
      <c r="B8418" t="s">
        <v>9613</v>
      </c>
      <c r="C8418" t="s">
        <v>110</v>
      </c>
      <c r="D8418">
        <v>1</v>
      </c>
      <c r="E8418">
        <v>0</v>
      </c>
      <c r="F8418">
        <v>1</v>
      </c>
      <c r="H8418" t="s">
        <v>116</v>
      </c>
      <c r="I8418">
        <f t="shared" si="396"/>
        <v>0</v>
      </c>
      <c r="J8418">
        <f t="shared" si="397"/>
        <v>0</v>
      </c>
      <c r="L8418" t="str">
        <f t="shared" si="395"/>
        <v>3786FERNY CREEK</v>
      </c>
      <c r="M8418" t="s">
        <v>9577</v>
      </c>
      <c r="N8418" t="s">
        <v>732</v>
      </c>
    </row>
    <row r="8419" spans="1:14">
      <c r="A8419" t="s">
        <v>9614</v>
      </c>
      <c r="B8419" t="s">
        <v>9615</v>
      </c>
      <c r="C8419" t="s">
        <v>110</v>
      </c>
      <c r="D8419">
        <v>1</v>
      </c>
      <c r="E8419">
        <v>0</v>
      </c>
      <c r="F8419">
        <v>1</v>
      </c>
      <c r="H8419" t="s">
        <v>116</v>
      </c>
      <c r="I8419">
        <f t="shared" si="396"/>
        <v>0</v>
      </c>
      <c r="J8419">
        <f t="shared" si="397"/>
        <v>0</v>
      </c>
      <c r="L8419" t="str">
        <f t="shared" si="395"/>
        <v>3785TREMONT</v>
      </c>
      <c r="M8419" t="s">
        <v>9577</v>
      </c>
    </row>
    <row r="8420" spans="1:14">
      <c r="A8420" t="s">
        <v>9616</v>
      </c>
      <c r="B8420" t="s">
        <v>9617</v>
      </c>
      <c r="C8420" t="s">
        <v>110</v>
      </c>
      <c r="D8420">
        <v>2</v>
      </c>
      <c r="E8420">
        <v>0</v>
      </c>
      <c r="F8420">
        <v>1</v>
      </c>
      <c r="H8420" t="s">
        <v>116</v>
      </c>
      <c r="I8420">
        <f t="shared" si="396"/>
        <v>0</v>
      </c>
      <c r="J8420">
        <f t="shared" si="397"/>
        <v>0</v>
      </c>
      <c r="L8420" t="str">
        <f t="shared" si="395"/>
        <v>3783GEMBROOK</v>
      </c>
      <c r="M8420" t="s">
        <v>8885</v>
      </c>
    </row>
    <row r="8421" spans="1:14">
      <c r="A8421" t="s">
        <v>9618</v>
      </c>
      <c r="B8421" t="s">
        <v>9619</v>
      </c>
      <c r="C8421" t="s">
        <v>110</v>
      </c>
      <c r="D8421">
        <v>1</v>
      </c>
      <c r="E8421">
        <v>0</v>
      </c>
      <c r="F8421">
        <v>1</v>
      </c>
      <c r="H8421" t="s">
        <v>116</v>
      </c>
      <c r="I8421">
        <f t="shared" si="396"/>
        <v>0</v>
      </c>
      <c r="J8421">
        <f t="shared" si="397"/>
        <v>0</v>
      </c>
      <c r="L8421" t="str">
        <f t="shared" si="395"/>
        <v>3782AVONSLEIGH</v>
      </c>
      <c r="M8421" t="s">
        <v>9577</v>
      </c>
      <c r="N8421" t="s">
        <v>732</v>
      </c>
    </row>
    <row r="8422" spans="1:14">
      <c r="A8422" t="s">
        <v>9618</v>
      </c>
      <c r="B8422" t="s">
        <v>9620</v>
      </c>
      <c r="C8422" t="s">
        <v>110</v>
      </c>
      <c r="D8422">
        <v>1</v>
      </c>
      <c r="E8422">
        <v>0</v>
      </c>
      <c r="F8422">
        <v>1</v>
      </c>
      <c r="H8422" t="s">
        <v>116</v>
      </c>
      <c r="I8422">
        <f t="shared" si="396"/>
        <v>0</v>
      </c>
      <c r="J8422">
        <f t="shared" si="397"/>
        <v>0</v>
      </c>
      <c r="L8422" t="str">
        <f t="shared" si="395"/>
        <v>3782CLEMATIS</v>
      </c>
      <c r="M8422" t="s">
        <v>9577</v>
      </c>
      <c r="N8422" t="s">
        <v>732</v>
      </c>
    </row>
    <row r="8423" spans="1:14">
      <c r="A8423" t="s">
        <v>9618</v>
      </c>
      <c r="B8423" t="s">
        <v>6251</v>
      </c>
      <c r="C8423" t="s">
        <v>110</v>
      </c>
      <c r="D8423">
        <v>1</v>
      </c>
      <c r="E8423">
        <v>0</v>
      </c>
      <c r="F8423">
        <v>1</v>
      </c>
      <c r="H8423" t="s">
        <v>116</v>
      </c>
      <c r="I8423">
        <f t="shared" si="396"/>
        <v>0</v>
      </c>
      <c r="J8423">
        <f t="shared" si="397"/>
        <v>0</v>
      </c>
      <c r="L8423" t="str">
        <f t="shared" si="395"/>
        <v>3782EMERALD</v>
      </c>
      <c r="M8423" t="s">
        <v>9577</v>
      </c>
      <c r="N8423" t="s">
        <v>732</v>
      </c>
    </row>
    <row r="8424" spans="1:14">
      <c r="A8424" t="s">
        <v>9618</v>
      </c>
      <c r="B8424" t="s">
        <v>4768</v>
      </c>
      <c r="C8424" t="s">
        <v>110</v>
      </c>
      <c r="D8424">
        <v>2</v>
      </c>
      <c r="E8424">
        <v>0</v>
      </c>
      <c r="F8424">
        <v>1</v>
      </c>
      <c r="H8424" t="s">
        <v>116</v>
      </c>
      <c r="I8424">
        <f t="shared" si="396"/>
        <v>0</v>
      </c>
      <c r="J8424">
        <f t="shared" si="397"/>
        <v>0</v>
      </c>
      <c r="L8424" t="str">
        <f t="shared" si="395"/>
        <v>3782MACCLESFIELD</v>
      </c>
      <c r="M8424" t="s">
        <v>9577</v>
      </c>
      <c r="N8424" t="s">
        <v>732</v>
      </c>
    </row>
    <row r="8425" spans="1:14">
      <c r="A8425" t="s">
        <v>9621</v>
      </c>
      <c r="B8425" t="s">
        <v>7538</v>
      </c>
      <c r="C8425" t="s">
        <v>110</v>
      </c>
      <c r="D8425">
        <v>1</v>
      </c>
      <c r="E8425">
        <v>0</v>
      </c>
      <c r="F8425">
        <v>1</v>
      </c>
      <c r="H8425" t="s">
        <v>116</v>
      </c>
      <c r="I8425">
        <f t="shared" si="396"/>
        <v>0</v>
      </c>
      <c r="J8425">
        <f t="shared" si="397"/>
        <v>0</v>
      </c>
      <c r="L8425" t="str">
        <f t="shared" si="395"/>
        <v>3781COCKATOO</v>
      </c>
      <c r="M8425" t="s">
        <v>8885</v>
      </c>
      <c r="N8425" t="s">
        <v>732</v>
      </c>
    </row>
    <row r="8426" spans="1:14">
      <c r="A8426" t="s">
        <v>9621</v>
      </c>
      <c r="B8426" t="s">
        <v>9622</v>
      </c>
      <c r="C8426" t="s">
        <v>110</v>
      </c>
      <c r="D8426">
        <v>2</v>
      </c>
      <c r="E8426">
        <v>0</v>
      </c>
      <c r="F8426">
        <v>1</v>
      </c>
      <c r="H8426" t="s">
        <v>116</v>
      </c>
      <c r="I8426">
        <f t="shared" si="396"/>
        <v>0</v>
      </c>
      <c r="J8426">
        <f t="shared" si="397"/>
        <v>0</v>
      </c>
      <c r="L8426" t="str">
        <f t="shared" si="395"/>
        <v>3781MOUNT BURNETT</v>
      </c>
      <c r="M8426" t="s">
        <v>8885</v>
      </c>
      <c r="N8426" t="s">
        <v>732</v>
      </c>
    </row>
    <row r="8427" spans="1:14">
      <c r="A8427" t="s">
        <v>9621</v>
      </c>
      <c r="B8427" t="s">
        <v>9623</v>
      </c>
      <c r="C8427" t="s">
        <v>110</v>
      </c>
      <c r="D8427">
        <v>2</v>
      </c>
      <c r="E8427">
        <v>0</v>
      </c>
      <c r="F8427">
        <v>1</v>
      </c>
      <c r="H8427" t="s">
        <v>116</v>
      </c>
      <c r="I8427">
        <f t="shared" si="396"/>
        <v>0</v>
      </c>
      <c r="J8427">
        <f t="shared" si="397"/>
        <v>0</v>
      </c>
      <c r="L8427" t="str">
        <f t="shared" si="395"/>
        <v>3781NANGANA</v>
      </c>
      <c r="M8427" t="s">
        <v>8885</v>
      </c>
      <c r="N8427" t="s">
        <v>732</v>
      </c>
    </row>
    <row r="8428" spans="1:14">
      <c r="A8428" t="s">
        <v>9624</v>
      </c>
      <c r="B8428" t="s">
        <v>9625</v>
      </c>
      <c r="C8428" t="s">
        <v>110</v>
      </c>
      <c r="D8428">
        <v>4</v>
      </c>
      <c r="E8428">
        <v>0</v>
      </c>
      <c r="F8428">
        <v>0</v>
      </c>
      <c r="H8428" t="s">
        <v>116</v>
      </c>
      <c r="I8428">
        <f t="shared" si="396"/>
        <v>0</v>
      </c>
      <c r="J8428">
        <f t="shared" si="397"/>
        <v>0</v>
      </c>
      <c r="L8428" t="str">
        <f t="shared" si="395"/>
        <v>3779CAMBARVILLE</v>
      </c>
      <c r="M8428" t="s">
        <v>9129</v>
      </c>
    </row>
    <row r="8429" spans="1:14">
      <c r="A8429" t="s">
        <v>9624</v>
      </c>
      <c r="B8429" t="s">
        <v>9626</v>
      </c>
      <c r="C8429" t="s">
        <v>110</v>
      </c>
      <c r="D8429">
        <v>4</v>
      </c>
      <c r="E8429">
        <v>0</v>
      </c>
      <c r="F8429">
        <v>0</v>
      </c>
      <c r="H8429" t="s">
        <v>116</v>
      </c>
      <c r="I8429">
        <f t="shared" si="396"/>
        <v>0</v>
      </c>
      <c r="J8429">
        <f t="shared" si="397"/>
        <v>0</v>
      </c>
      <c r="L8429" t="str">
        <f t="shared" si="395"/>
        <v>3779MARYSVILLE</v>
      </c>
      <c r="M8429" t="s">
        <v>9129</v>
      </c>
    </row>
    <row r="8430" spans="1:14">
      <c r="A8430" t="s">
        <v>9627</v>
      </c>
      <c r="B8430" t="s">
        <v>9628</v>
      </c>
      <c r="C8430" t="s">
        <v>110</v>
      </c>
      <c r="D8430">
        <v>4</v>
      </c>
      <c r="E8430">
        <v>0</v>
      </c>
      <c r="F8430">
        <v>0</v>
      </c>
      <c r="H8430" t="s">
        <v>116</v>
      </c>
      <c r="I8430">
        <f t="shared" si="396"/>
        <v>0</v>
      </c>
      <c r="J8430">
        <f t="shared" si="397"/>
        <v>0</v>
      </c>
      <c r="L8430" t="str">
        <f t="shared" si="395"/>
        <v>3778FERNSHAW</v>
      </c>
      <c r="M8430" t="s">
        <v>9129</v>
      </c>
    </row>
    <row r="8431" spans="1:14">
      <c r="A8431" t="s">
        <v>9627</v>
      </c>
      <c r="B8431" t="s">
        <v>9629</v>
      </c>
      <c r="C8431" t="s">
        <v>110</v>
      </c>
      <c r="D8431">
        <v>4</v>
      </c>
      <c r="E8431">
        <v>0</v>
      </c>
      <c r="F8431">
        <v>0</v>
      </c>
      <c r="H8431" t="s">
        <v>116</v>
      </c>
      <c r="I8431">
        <f t="shared" si="396"/>
        <v>0</v>
      </c>
      <c r="J8431">
        <f t="shared" si="397"/>
        <v>0</v>
      </c>
      <c r="L8431" t="str">
        <f t="shared" si="395"/>
        <v>3778NARBETHONG</v>
      </c>
      <c r="M8431" t="s">
        <v>9129</v>
      </c>
    </row>
    <row r="8432" spans="1:14">
      <c r="A8432" t="s">
        <v>9630</v>
      </c>
      <c r="B8432" t="s">
        <v>9631</v>
      </c>
      <c r="C8432" t="s">
        <v>110</v>
      </c>
      <c r="D8432">
        <v>3</v>
      </c>
      <c r="E8432">
        <v>0</v>
      </c>
      <c r="F8432">
        <v>0</v>
      </c>
      <c r="H8432" t="s">
        <v>116</v>
      </c>
      <c r="I8432">
        <f t="shared" si="396"/>
        <v>0</v>
      </c>
      <c r="J8432">
        <f t="shared" si="397"/>
        <v>0</v>
      </c>
      <c r="L8432" t="str">
        <f t="shared" si="395"/>
        <v>3777BADGER CREEK</v>
      </c>
      <c r="M8432" t="s">
        <v>9632</v>
      </c>
    </row>
    <row r="8433" spans="1:14">
      <c r="A8433" t="s">
        <v>9630</v>
      </c>
      <c r="B8433" t="s">
        <v>9633</v>
      </c>
      <c r="C8433" t="s">
        <v>110</v>
      </c>
      <c r="D8433">
        <v>3</v>
      </c>
      <c r="E8433">
        <v>0</v>
      </c>
      <c r="F8433">
        <v>0</v>
      </c>
      <c r="H8433" t="s">
        <v>116</v>
      </c>
      <c r="I8433">
        <f t="shared" si="396"/>
        <v>0</v>
      </c>
      <c r="J8433">
        <f t="shared" si="397"/>
        <v>0</v>
      </c>
      <c r="L8433" t="str">
        <f t="shared" si="395"/>
        <v>3777CASTELLA</v>
      </c>
      <c r="M8433" t="s">
        <v>9632</v>
      </c>
    </row>
    <row r="8434" spans="1:14">
      <c r="A8434" t="s">
        <v>9630</v>
      </c>
      <c r="B8434" t="s">
        <v>9634</v>
      </c>
      <c r="C8434" t="s">
        <v>110</v>
      </c>
      <c r="D8434">
        <v>3</v>
      </c>
      <c r="E8434">
        <v>0</v>
      </c>
      <c r="F8434">
        <v>0</v>
      </c>
      <c r="H8434" t="s">
        <v>116</v>
      </c>
      <c r="I8434">
        <f t="shared" si="396"/>
        <v>0</v>
      </c>
      <c r="J8434">
        <f t="shared" si="397"/>
        <v>0</v>
      </c>
      <c r="L8434" t="str">
        <f t="shared" si="395"/>
        <v>3777CHUM CREEK</v>
      </c>
      <c r="M8434" t="s">
        <v>9632</v>
      </c>
    </row>
    <row r="8435" spans="1:14">
      <c r="A8435" t="s">
        <v>9630</v>
      </c>
      <c r="B8435" t="s">
        <v>9635</v>
      </c>
      <c r="C8435" t="s">
        <v>110</v>
      </c>
      <c r="D8435">
        <v>3</v>
      </c>
      <c r="E8435">
        <v>0</v>
      </c>
      <c r="F8435">
        <v>0</v>
      </c>
      <c r="H8435" t="s">
        <v>116</v>
      </c>
      <c r="I8435">
        <f t="shared" si="396"/>
        <v>0</v>
      </c>
      <c r="J8435">
        <f t="shared" si="397"/>
        <v>0</v>
      </c>
      <c r="L8435" t="str">
        <f t="shared" si="395"/>
        <v>3777MOUNT TOOLEBEWONG</v>
      </c>
      <c r="M8435" t="s">
        <v>9632</v>
      </c>
    </row>
    <row r="8436" spans="1:14">
      <c r="A8436" t="s">
        <v>9630</v>
      </c>
      <c r="B8436" t="s">
        <v>9636</v>
      </c>
      <c r="C8436" t="s">
        <v>110</v>
      </c>
      <c r="D8436">
        <v>4</v>
      </c>
      <c r="E8436">
        <v>0</v>
      </c>
      <c r="F8436">
        <v>0</v>
      </c>
      <c r="H8436" t="s">
        <v>116</v>
      </c>
      <c r="I8436">
        <f t="shared" si="396"/>
        <v>0</v>
      </c>
      <c r="J8436">
        <f t="shared" si="397"/>
        <v>0</v>
      </c>
      <c r="L8436" t="str">
        <f t="shared" si="395"/>
        <v>3777TOOLANGI</v>
      </c>
      <c r="M8436" t="s">
        <v>9632</v>
      </c>
    </row>
    <row r="8437" spans="1:14">
      <c r="A8437" t="s">
        <v>9630</v>
      </c>
      <c r="B8437" t="s">
        <v>9637</v>
      </c>
      <c r="C8437" t="s">
        <v>110</v>
      </c>
      <c r="D8437">
        <v>2</v>
      </c>
      <c r="E8437">
        <v>0</v>
      </c>
      <c r="F8437">
        <v>1</v>
      </c>
      <c r="H8437" t="s">
        <v>116</v>
      </c>
      <c r="I8437">
        <f t="shared" si="396"/>
        <v>0</v>
      </c>
      <c r="J8437">
        <f t="shared" si="397"/>
        <v>0</v>
      </c>
      <c r="L8437" t="str">
        <f t="shared" si="395"/>
        <v>3777HEALESVILLE</v>
      </c>
      <c r="M8437" t="s">
        <v>9632</v>
      </c>
      <c r="N8437" t="s">
        <v>732</v>
      </c>
    </row>
    <row r="8438" spans="1:14">
      <c r="A8438" t="s">
        <v>9630</v>
      </c>
      <c r="B8438" t="s">
        <v>9638</v>
      </c>
      <c r="C8438" t="s">
        <v>110</v>
      </c>
      <c r="D8438">
        <v>2</v>
      </c>
      <c r="E8438">
        <v>0</v>
      </c>
      <c r="F8438">
        <v>1</v>
      </c>
      <c r="H8438" t="s">
        <v>116</v>
      </c>
      <c r="I8438">
        <f t="shared" si="396"/>
        <v>0</v>
      </c>
      <c r="J8438">
        <f t="shared" si="397"/>
        <v>0</v>
      </c>
      <c r="L8438" t="str">
        <f t="shared" si="395"/>
        <v>3777HEALESVILLE MAIN STREET</v>
      </c>
      <c r="M8438" t="s">
        <v>9632</v>
      </c>
      <c r="N8438" t="s">
        <v>732</v>
      </c>
    </row>
    <row r="8439" spans="1:14">
      <c r="A8439" t="s">
        <v>9639</v>
      </c>
      <c r="B8439" t="s">
        <v>166</v>
      </c>
      <c r="C8439" t="s">
        <v>110</v>
      </c>
      <c r="D8439">
        <v>3</v>
      </c>
      <c r="E8439">
        <v>0</v>
      </c>
      <c r="F8439">
        <v>0</v>
      </c>
      <c r="H8439" t="s">
        <v>116</v>
      </c>
      <c r="I8439">
        <f t="shared" si="396"/>
        <v>0</v>
      </c>
      <c r="J8439">
        <f t="shared" si="397"/>
        <v>0</v>
      </c>
      <c r="L8439" t="str">
        <f t="shared" si="395"/>
        <v>3775CHRISTMAS HILLS</v>
      </c>
      <c r="M8439" t="s">
        <v>9632</v>
      </c>
    </row>
    <row r="8440" spans="1:14">
      <c r="A8440" t="s">
        <v>9639</v>
      </c>
      <c r="B8440" t="s">
        <v>9640</v>
      </c>
      <c r="C8440" t="s">
        <v>110</v>
      </c>
      <c r="D8440">
        <v>3</v>
      </c>
      <c r="E8440">
        <v>0</v>
      </c>
      <c r="F8440">
        <v>0</v>
      </c>
      <c r="H8440" t="s">
        <v>116</v>
      </c>
      <c r="I8440">
        <f t="shared" si="396"/>
        <v>0</v>
      </c>
      <c r="J8440">
        <f t="shared" si="397"/>
        <v>0</v>
      </c>
      <c r="L8440" t="str">
        <f t="shared" si="395"/>
        <v>3775DIXONS CREEK</v>
      </c>
      <c r="M8440" t="s">
        <v>9632</v>
      </c>
    </row>
    <row r="8441" spans="1:14">
      <c r="A8441" t="s">
        <v>9639</v>
      </c>
      <c r="B8441" t="s">
        <v>9641</v>
      </c>
      <c r="C8441" t="s">
        <v>110</v>
      </c>
      <c r="D8441">
        <v>3</v>
      </c>
      <c r="E8441">
        <v>0</v>
      </c>
      <c r="F8441">
        <v>0</v>
      </c>
      <c r="H8441" t="s">
        <v>116</v>
      </c>
      <c r="I8441">
        <f t="shared" si="396"/>
        <v>0</v>
      </c>
      <c r="J8441">
        <f t="shared" si="397"/>
        <v>0</v>
      </c>
      <c r="L8441" t="str">
        <f t="shared" si="395"/>
        <v>3775STEELS CREEK</v>
      </c>
      <c r="M8441" t="s">
        <v>9632</v>
      </c>
    </row>
    <row r="8442" spans="1:14">
      <c r="A8442" t="s">
        <v>9639</v>
      </c>
      <c r="B8442" t="s">
        <v>9642</v>
      </c>
      <c r="C8442" t="s">
        <v>110</v>
      </c>
      <c r="D8442">
        <v>3</v>
      </c>
      <c r="E8442">
        <v>0</v>
      </c>
      <c r="F8442">
        <v>0</v>
      </c>
      <c r="H8442" t="s">
        <v>116</v>
      </c>
      <c r="I8442">
        <f t="shared" si="396"/>
        <v>0</v>
      </c>
      <c r="J8442">
        <f t="shared" si="397"/>
        <v>0</v>
      </c>
      <c r="L8442" t="str">
        <f t="shared" si="395"/>
        <v>3775TARRAWARRA</v>
      </c>
      <c r="M8442" t="s">
        <v>9632</v>
      </c>
    </row>
    <row r="8443" spans="1:14">
      <c r="A8443" t="s">
        <v>9639</v>
      </c>
      <c r="B8443" t="s">
        <v>9643</v>
      </c>
      <c r="C8443" t="s">
        <v>110</v>
      </c>
      <c r="D8443">
        <v>3</v>
      </c>
      <c r="E8443">
        <v>0</v>
      </c>
      <c r="F8443">
        <v>0</v>
      </c>
      <c r="H8443" t="s">
        <v>116</v>
      </c>
      <c r="I8443">
        <f t="shared" si="396"/>
        <v>0</v>
      </c>
      <c r="J8443">
        <f t="shared" si="397"/>
        <v>0</v>
      </c>
      <c r="L8443" t="str">
        <f t="shared" si="395"/>
        <v>3775YARRA GLEN</v>
      </c>
      <c r="M8443" t="s">
        <v>9632</v>
      </c>
    </row>
    <row r="8444" spans="1:14">
      <c r="A8444" t="s">
        <v>9644</v>
      </c>
      <c r="B8444" t="s">
        <v>9645</v>
      </c>
      <c r="C8444" t="s">
        <v>110</v>
      </c>
      <c r="D8444">
        <v>4</v>
      </c>
      <c r="E8444">
        <v>0</v>
      </c>
      <c r="F8444">
        <v>0</v>
      </c>
      <c r="H8444" t="s">
        <v>116</v>
      </c>
      <c r="I8444">
        <f t="shared" si="396"/>
        <v>0</v>
      </c>
      <c r="J8444">
        <f t="shared" si="397"/>
        <v>0</v>
      </c>
      <c r="L8444" t="str">
        <f t="shared" si="395"/>
        <v>3770GRUYERE</v>
      </c>
      <c r="M8444" t="s">
        <v>9577</v>
      </c>
    </row>
    <row r="8445" spans="1:14">
      <c r="A8445" t="s">
        <v>9644</v>
      </c>
      <c r="B8445" t="s">
        <v>9646</v>
      </c>
      <c r="C8445" t="s">
        <v>110</v>
      </c>
      <c r="D8445">
        <v>3</v>
      </c>
      <c r="E8445">
        <v>0</v>
      </c>
      <c r="F8445">
        <v>0</v>
      </c>
      <c r="H8445" t="s">
        <v>116</v>
      </c>
      <c r="I8445">
        <f t="shared" si="396"/>
        <v>0</v>
      </c>
      <c r="J8445">
        <f t="shared" si="397"/>
        <v>0</v>
      </c>
      <c r="L8445" t="str">
        <f t="shared" si="395"/>
        <v>3770YERING</v>
      </c>
      <c r="M8445" t="s">
        <v>9577</v>
      </c>
    </row>
    <row r="8446" spans="1:14">
      <c r="A8446" t="s">
        <v>9644</v>
      </c>
      <c r="B8446" t="s">
        <v>9647</v>
      </c>
      <c r="C8446" t="s">
        <v>110</v>
      </c>
      <c r="D8446">
        <v>2</v>
      </c>
      <c r="E8446">
        <v>0</v>
      </c>
      <c r="F8446">
        <v>1</v>
      </c>
      <c r="H8446" t="s">
        <v>116</v>
      </c>
      <c r="I8446">
        <f t="shared" si="396"/>
        <v>0</v>
      </c>
      <c r="J8446">
        <f t="shared" si="397"/>
        <v>0</v>
      </c>
      <c r="L8446" t="str">
        <f t="shared" si="395"/>
        <v>3770COLDSTREAM</v>
      </c>
      <c r="M8446" t="s">
        <v>9577</v>
      </c>
    </row>
    <row r="8447" spans="1:14">
      <c r="A8447" t="s">
        <v>9648</v>
      </c>
      <c r="B8447" t="s">
        <v>9649</v>
      </c>
      <c r="C8447" t="s">
        <v>110</v>
      </c>
      <c r="D8447">
        <v>1</v>
      </c>
      <c r="E8447">
        <v>0</v>
      </c>
      <c r="F8447">
        <v>1</v>
      </c>
      <c r="H8447" t="s">
        <v>116</v>
      </c>
      <c r="I8447">
        <f t="shared" si="396"/>
        <v>0</v>
      </c>
      <c r="J8447">
        <f t="shared" si="397"/>
        <v>0</v>
      </c>
      <c r="L8447" t="str">
        <f t="shared" si="395"/>
        <v>3767MOUNT DANDENONG</v>
      </c>
      <c r="M8447" t="s">
        <v>9577</v>
      </c>
    </row>
    <row r="8448" spans="1:14">
      <c r="A8448" t="s">
        <v>9650</v>
      </c>
      <c r="B8448" t="s">
        <v>9651</v>
      </c>
      <c r="C8448" t="s">
        <v>110</v>
      </c>
      <c r="D8448">
        <v>1</v>
      </c>
      <c r="E8448">
        <v>0</v>
      </c>
      <c r="F8448">
        <v>1</v>
      </c>
      <c r="H8448" t="s">
        <v>116</v>
      </c>
      <c r="I8448">
        <f t="shared" si="396"/>
        <v>0</v>
      </c>
      <c r="J8448">
        <f t="shared" si="397"/>
        <v>0</v>
      </c>
      <c r="L8448" t="str">
        <f t="shared" si="395"/>
        <v>3766KALORAMA</v>
      </c>
      <c r="M8448" t="s">
        <v>9577</v>
      </c>
    </row>
    <row r="8449" spans="1:14">
      <c r="A8449" t="s">
        <v>9652</v>
      </c>
      <c r="B8449" t="s">
        <v>1030</v>
      </c>
      <c r="C8449" t="s">
        <v>110</v>
      </c>
      <c r="D8449">
        <v>1</v>
      </c>
      <c r="E8449">
        <v>0</v>
      </c>
      <c r="F8449">
        <v>1</v>
      </c>
      <c r="H8449" t="s">
        <v>116</v>
      </c>
      <c r="I8449">
        <f t="shared" si="396"/>
        <v>0</v>
      </c>
      <c r="J8449">
        <f t="shared" si="397"/>
        <v>0</v>
      </c>
      <c r="L8449" t="str">
        <f t="shared" si="395"/>
        <v>3765MONTROSE</v>
      </c>
      <c r="M8449" t="s">
        <v>9577</v>
      </c>
      <c r="N8449" t="s">
        <v>732</v>
      </c>
    </row>
    <row r="8450" spans="1:14">
      <c r="A8450" t="s">
        <v>9653</v>
      </c>
      <c r="B8450" t="s">
        <v>9654</v>
      </c>
      <c r="C8450" t="s">
        <v>110</v>
      </c>
      <c r="D8450">
        <v>4</v>
      </c>
      <c r="E8450">
        <v>0</v>
      </c>
      <c r="F8450">
        <v>0</v>
      </c>
      <c r="H8450" t="s">
        <v>116</v>
      </c>
      <c r="I8450">
        <f t="shared" si="396"/>
        <v>0</v>
      </c>
      <c r="J8450">
        <f t="shared" si="397"/>
        <v>0</v>
      </c>
      <c r="L8450" t="str">
        <f t="shared" ref="L8450:L8513" si="398">CONCATENATE(A8450,B8450)</f>
        <v>3764FORBES</v>
      </c>
      <c r="M8450" t="s">
        <v>9129</v>
      </c>
    </row>
    <row r="8451" spans="1:14">
      <c r="A8451" t="s">
        <v>9653</v>
      </c>
      <c r="B8451" t="s">
        <v>9655</v>
      </c>
      <c r="C8451" t="s">
        <v>110</v>
      </c>
      <c r="D8451">
        <v>4</v>
      </c>
      <c r="E8451">
        <v>0</v>
      </c>
      <c r="F8451">
        <v>0</v>
      </c>
      <c r="H8451" t="s">
        <v>116</v>
      </c>
      <c r="I8451">
        <f t="shared" si="396"/>
        <v>0</v>
      </c>
      <c r="J8451">
        <f t="shared" si="397"/>
        <v>0</v>
      </c>
      <c r="L8451" t="str">
        <f t="shared" si="398"/>
        <v>3764GLENAROUA</v>
      </c>
      <c r="M8451" t="s">
        <v>9129</v>
      </c>
    </row>
    <row r="8452" spans="1:14">
      <c r="A8452" t="s">
        <v>9653</v>
      </c>
      <c r="B8452" t="s">
        <v>9656</v>
      </c>
      <c r="C8452" t="s">
        <v>110</v>
      </c>
      <c r="D8452">
        <v>4</v>
      </c>
      <c r="E8452">
        <v>0</v>
      </c>
      <c r="F8452">
        <v>0</v>
      </c>
      <c r="H8452" t="s">
        <v>116</v>
      </c>
      <c r="I8452">
        <f t="shared" si="396"/>
        <v>0</v>
      </c>
      <c r="J8452">
        <f t="shared" si="397"/>
        <v>0</v>
      </c>
      <c r="L8452" t="str">
        <f t="shared" si="398"/>
        <v>3764HIGH CAMP</v>
      </c>
      <c r="M8452" t="s">
        <v>9129</v>
      </c>
    </row>
    <row r="8453" spans="1:14">
      <c r="A8453" t="s">
        <v>9653</v>
      </c>
      <c r="B8453" t="s">
        <v>9657</v>
      </c>
      <c r="C8453" t="s">
        <v>110</v>
      </c>
      <c r="D8453">
        <v>2</v>
      </c>
      <c r="E8453">
        <v>0</v>
      </c>
      <c r="F8453">
        <v>1</v>
      </c>
      <c r="H8453" t="s">
        <v>116</v>
      </c>
      <c r="I8453">
        <f t="shared" si="396"/>
        <v>0</v>
      </c>
      <c r="J8453">
        <f t="shared" si="397"/>
        <v>0</v>
      </c>
      <c r="L8453" t="str">
        <f t="shared" si="398"/>
        <v>3764KILMORE</v>
      </c>
      <c r="M8453" t="s">
        <v>9129</v>
      </c>
    </row>
    <row r="8454" spans="1:14">
      <c r="A8454" t="s">
        <v>9653</v>
      </c>
      <c r="B8454" t="s">
        <v>9658</v>
      </c>
      <c r="C8454" t="s">
        <v>110</v>
      </c>
      <c r="D8454">
        <v>2</v>
      </c>
      <c r="E8454">
        <v>0</v>
      </c>
      <c r="F8454">
        <v>1</v>
      </c>
      <c r="H8454" t="s">
        <v>116</v>
      </c>
      <c r="I8454">
        <f t="shared" si="396"/>
        <v>0</v>
      </c>
      <c r="J8454">
        <f t="shared" si="397"/>
        <v>0</v>
      </c>
      <c r="L8454" t="str">
        <f t="shared" si="398"/>
        <v>3764KILMORE EAST</v>
      </c>
      <c r="M8454" t="s">
        <v>9129</v>
      </c>
    </row>
    <row r="8455" spans="1:14">
      <c r="A8455" t="s">
        <v>9653</v>
      </c>
      <c r="B8455" t="s">
        <v>9659</v>
      </c>
      <c r="C8455" t="s">
        <v>110</v>
      </c>
      <c r="D8455">
        <v>4</v>
      </c>
      <c r="E8455">
        <v>0</v>
      </c>
      <c r="F8455">
        <v>0</v>
      </c>
      <c r="H8455" t="s">
        <v>116</v>
      </c>
      <c r="I8455">
        <f t="shared" si="396"/>
        <v>0</v>
      </c>
      <c r="J8455">
        <f t="shared" si="397"/>
        <v>0</v>
      </c>
      <c r="L8455" t="str">
        <f t="shared" si="398"/>
        <v>3764MORANDING</v>
      </c>
      <c r="M8455" t="s">
        <v>9129</v>
      </c>
    </row>
    <row r="8456" spans="1:14">
      <c r="A8456" t="s">
        <v>9653</v>
      </c>
      <c r="B8456" t="s">
        <v>9660</v>
      </c>
      <c r="C8456" t="s">
        <v>110</v>
      </c>
      <c r="D8456">
        <v>4</v>
      </c>
      <c r="E8456">
        <v>0</v>
      </c>
      <c r="F8456">
        <v>0</v>
      </c>
      <c r="H8456" t="s">
        <v>116</v>
      </c>
      <c r="I8456">
        <f t="shared" si="396"/>
        <v>0</v>
      </c>
      <c r="J8456">
        <f t="shared" si="397"/>
        <v>0</v>
      </c>
      <c r="L8456" t="str">
        <f t="shared" si="398"/>
        <v>3764TANTARABOO</v>
      </c>
      <c r="M8456" t="s">
        <v>9129</v>
      </c>
    </row>
    <row r="8457" spans="1:14">
      <c r="A8457" t="s">
        <v>9653</v>
      </c>
      <c r="B8457" t="s">
        <v>9661</v>
      </c>
      <c r="C8457" t="s">
        <v>110</v>
      </c>
      <c r="D8457">
        <v>4</v>
      </c>
      <c r="E8457">
        <v>0</v>
      </c>
      <c r="F8457">
        <v>0</v>
      </c>
      <c r="H8457" t="s">
        <v>116</v>
      </c>
      <c r="I8457">
        <f t="shared" ref="I8457:I8520" si="399">IF(ISERROR(VLOOKUP(A8457,SelPostCode,1,FALSE)),0,1)</f>
        <v>0</v>
      </c>
      <c r="J8457">
        <f t="shared" ref="J8457:J8520" si="400">IF(I8457=0,0,IF(ISERROR(VLOOKUP(B8457,SelSuburb,1,FALSE)),0,1))</f>
        <v>0</v>
      </c>
      <c r="L8457" t="str">
        <f t="shared" si="398"/>
        <v>3764WILLOWMAVIN</v>
      </c>
      <c r="M8457" t="s">
        <v>9129</v>
      </c>
    </row>
    <row r="8458" spans="1:14">
      <c r="A8458" t="s">
        <v>9662</v>
      </c>
      <c r="B8458" t="s">
        <v>9663</v>
      </c>
      <c r="C8458" t="s">
        <v>110</v>
      </c>
      <c r="D8458">
        <v>3</v>
      </c>
      <c r="E8458">
        <v>0</v>
      </c>
      <c r="F8458">
        <v>0</v>
      </c>
      <c r="H8458" t="s">
        <v>116</v>
      </c>
      <c r="I8458">
        <f t="shared" si="399"/>
        <v>0</v>
      </c>
      <c r="J8458">
        <f t="shared" si="400"/>
        <v>0</v>
      </c>
      <c r="L8458" t="str">
        <f t="shared" si="398"/>
        <v>3763KINGLAKE</v>
      </c>
      <c r="M8458" t="s">
        <v>9632</v>
      </c>
    </row>
    <row r="8459" spans="1:14">
      <c r="A8459" t="s">
        <v>9662</v>
      </c>
      <c r="B8459" t="s">
        <v>9664</v>
      </c>
      <c r="C8459" t="s">
        <v>110</v>
      </c>
      <c r="D8459">
        <v>4</v>
      </c>
      <c r="E8459">
        <v>0</v>
      </c>
      <c r="F8459">
        <v>0</v>
      </c>
      <c r="H8459" t="s">
        <v>116</v>
      </c>
      <c r="I8459">
        <f t="shared" si="399"/>
        <v>0</v>
      </c>
      <c r="J8459">
        <f t="shared" si="400"/>
        <v>0</v>
      </c>
      <c r="L8459" t="str">
        <f t="shared" si="398"/>
        <v>3763MOUNT SLIDE</v>
      </c>
      <c r="M8459" t="s">
        <v>9632</v>
      </c>
    </row>
    <row r="8460" spans="1:14">
      <c r="A8460" t="s">
        <v>9665</v>
      </c>
      <c r="B8460" t="s">
        <v>9666</v>
      </c>
      <c r="C8460" t="s">
        <v>110</v>
      </c>
      <c r="D8460">
        <v>4</v>
      </c>
      <c r="E8460">
        <v>0</v>
      </c>
      <c r="F8460">
        <v>0</v>
      </c>
      <c r="H8460" t="s">
        <v>116</v>
      </c>
      <c r="I8460">
        <f t="shared" si="399"/>
        <v>0</v>
      </c>
      <c r="J8460">
        <f t="shared" si="400"/>
        <v>0</v>
      </c>
      <c r="L8460" t="str">
        <f t="shared" si="398"/>
        <v>3762BYLANDS</v>
      </c>
      <c r="M8460" t="s">
        <v>9632</v>
      </c>
    </row>
    <row r="8461" spans="1:14">
      <c r="A8461" t="s">
        <v>9667</v>
      </c>
      <c r="B8461" t="s">
        <v>9668</v>
      </c>
      <c r="C8461" t="s">
        <v>110</v>
      </c>
      <c r="D8461">
        <v>2</v>
      </c>
      <c r="E8461">
        <v>0</v>
      </c>
      <c r="F8461">
        <v>1</v>
      </c>
      <c r="H8461" t="s">
        <v>116</v>
      </c>
      <c r="I8461">
        <f t="shared" si="399"/>
        <v>0</v>
      </c>
      <c r="J8461">
        <f t="shared" si="400"/>
        <v>0</v>
      </c>
      <c r="L8461" t="str">
        <f t="shared" si="398"/>
        <v>3761ST ANDREWS</v>
      </c>
      <c r="M8461" t="s">
        <v>9632</v>
      </c>
    </row>
    <row r="8462" spans="1:14">
      <c r="A8462" t="s">
        <v>9669</v>
      </c>
      <c r="B8462" t="s">
        <v>9670</v>
      </c>
      <c r="C8462" t="s">
        <v>110</v>
      </c>
      <c r="D8462">
        <v>4</v>
      </c>
      <c r="E8462">
        <v>0</v>
      </c>
      <c r="F8462">
        <v>0</v>
      </c>
      <c r="H8462" t="s">
        <v>116</v>
      </c>
      <c r="I8462">
        <f t="shared" si="399"/>
        <v>0</v>
      </c>
      <c r="J8462">
        <f t="shared" si="400"/>
        <v>0</v>
      </c>
      <c r="L8462" t="str">
        <f t="shared" si="398"/>
        <v>3760SMITHS GULLY</v>
      </c>
      <c r="M8462" t="s">
        <v>9632</v>
      </c>
    </row>
    <row r="8463" spans="1:14">
      <c r="A8463" t="s">
        <v>9671</v>
      </c>
      <c r="B8463" t="s">
        <v>9672</v>
      </c>
      <c r="C8463" t="s">
        <v>110</v>
      </c>
      <c r="D8463">
        <v>3</v>
      </c>
      <c r="E8463">
        <v>0</v>
      </c>
      <c r="F8463">
        <v>0</v>
      </c>
      <c r="H8463" t="s">
        <v>116</v>
      </c>
      <c r="I8463">
        <f t="shared" si="399"/>
        <v>0</v>
      </c>
      <c r="J8463">
        <f t="shared" si="400"/>
        <v>0</v>
      </c>
      <c r="L8463" t="str">
        <f t="shared" si="398"/>
        <v>3759PANTON HILL</v>
      </c>
      <c r="M8463" t="s">
        <v>9632</v>
      </c>
    </row>
    <row r="8464" spans="1:14">
      <c r="A8464" t="s">
        <v>9673</v>
      </c>
      <c r="B8464" t="s">
        <v>9674</v>
      </c>
      <c r="C8464" t="s">
        <v>110</v>
      </c>
      <c r="D8464">
        <v>4</v>
      </c>
      <c r="E8464">
        <v>0</v>
      </c>
      <c r="F8464">
        <v>0</v>
      </c>
      <c r="H8464" t="s">
        <v>116</v>
      </c>
      <c r="I8464">
        <f t="shared" si="399"/>
        <v>0</v>
      </c>
      <c r="J8464">
        <f t="shared" si="400"/>
        <v>0</v>
      </c>
      <c r="L8464" t="str">
        <f t="shared" si="398"/>
        <v>3758HEATHCOTE JUNCTION</v>
      </c>
      <c r="M8464" t="s">
        <v>9632</v>
      </c>
    </row>
    <row r="8465" spans="1:14">
      <c r="A8465" t="s">
        <v>9673</v>
      </c>
      <c r="B8465" t="s">
        <v>9675</v>
      </c>
      <c r="C8465" t="s">
        <v>110</v>
      </c>
      <c r="D8465">
        <v>4</v>
      </c>
      <c r="E8465">
        <v>0</v>
      </c>
      <c r="F8465">
        <v>0</v>
      </c>
      <c r="H8465" t="s">
        <v>116</v>
      </c>
      <c r="I8465">
        <f t="shared" si="399"/>
        <v>0</v>
      </c>
      <c r="J8465">
        <f t="shared" si="400"/>
        <v>0</v>
      </c>
      <c r="L8465" t="str">
        <f t="shared" si="398"/>
        <v>3758WANDONG</v>
      </c>
      <c r="M8465" t="s">
        <v>9632</v>
      </c>
    </row>
    <row r="8466" spans="1:14">
      <c r="A8466" t="s">
        <v>9676</v>
      </c>
      <c r="B8466" t="s">
        <v>9677</v>
      </c>
      <c r="C8466" t="s">
        <v>110</v>
      </c>
      <c r="D8466">
        <v>4</v>
      </c>
      <c r="E8466">
        <v>0</v>
      </c>
      <c r="F8466">
        <v>0</v>
      </c>
      <c r="H8466" t="s">
        <v>116</v>
      </c>
      <c r="I8466">
        <f t="shared" si="399"/>
        <v>0</v>
      </c>
      <c r="J8466">
        <f t="shared" si="400"/>
        <v>0</v>
      </c>
      <c r="L8466" t="str">
        <f t="shared" si="398"/>
        <v>3757BRUCES CREEK</v>
      </c>
      <c r="M8466" t="s">
        <v>9632</v>
      </c>
    </row>
    <row r="8467" spans="1:14">
      <c r="A8467" t="s">
        <v>9676</v>
      </c>
      <c r="B8467" t="s">
        <v>9678</v>
      </c>
      <c r="C8467" t="s">
        <v>110</v>
      </c>
      <c r="D8467">
        <v>3</v>
      </c>
      <c r="E8467">
        <v>0</v>
      </c>
      <c r="F8467">
        <v>0</v>
      </c>
      <c r="H8467" t="s">
        <v>116</v>
      </c>
      <c r="I8467">
        <f t="shared" si="399"/>
        <v>0</v>
      </c>
      <c r="J8467">
        <f t="shared" si="400"/>
        <v>0</v>
      </c>
      <c r="L8467" t="str">
        <f t="shared" si="398"/>
        <v>3757HUMEVALE</v>
      </c>
      <c r="M8467" t="s">
        <v>9632</v>
      </c>
    </row>
    <row r="8468" spans="1:14">
      <c r="A8468" t="s">
        <v>9676</v>
      </c>
      <c r="B8468" t="s">
        <v>9679</v>
      </c>
      <c r="C8468" t="s">
        <v>110</v>
      </c>
      <c r="D8468">
        <v>3</v>
      </c>
      <c r="E8468">
        <v>0</v>
      </c>
      <c r="F8468">
        <v>0</v>
      </c>
      <c r="H8468" t="s">
        <v>116</v>
      </c>
      <c r="I8468">
        <f t="shared" si="399"/>
        <v>0</v>
      </c>
      <c r="J8468">
        <f t="shared" si="400"/>
        <v>0</v>
      </c>
      <c r="L8468" t="str">
        <f t="shared" si="398"/>
        <v>3757KINGLAKE WEST</v>
      </c>
      <c r="M8468" t="s">
        <v>9632</v>
      </c>
    </row>
    <row r="8469" spans="1:14">
      <c r="A8469" t="s">
        <v>9676</v>
      </c>
      <c r="B8469" t="s">
        <v>9680</v>
      </c>
      <c r="C8469" t="s">
        <v>110</v>
      </c>
      <c r="D8469">
        <v>2</v>
      </c>
      <c r="E8469">
        <v>0</v>
      </c>
      <c r="F8469">
        <v>1</v>
      </c>
      <c r="H8469" t="s">
        <v>116</v>
      </c>
      <c r="I8469">
        <f t="shared" si="399"/>
        <v>0</v>
      </c>
      <c r="J8469">
        <f t="shared" si="400"/>
        <v>0</v>
      </c>
      <c r="L8469" t="str">
        <f t="shared" si="398"/>
        <v>3757EDEN PARK</v>
      </c>
      <c r="M8469" t="s">
        <v>9632</v>
      </c>
      <c r="N8469" t="s">
        <v>732</v>
      </c>
    </row>
    <row r="8470" spans="1:14">
      <c r="A8470" t="s">
        <v>9676</v>
      </c>
      <c r="B8470" t="s">
        <v>9681</v>
      </c>
      <c r="C8470" t="s">
        <v>110</v>
      </c>
      <c r="D8470">
        <v>2</v>
      </c>
      <c r="E8470">
        <v>0</v>
      </c>
      <c r="F8470">
        <v>1</v>
      </c>
      <c r="H8470" t="s">
        <v>116</v>
      </c>
      <c r="I8470">
        <f t="shared" si="399"/>
        <v>0</v>
      </c>
      <c r="J8470">
        <f t="shared" si="400"/>
        <v>0</v>
      </c>
      <c r="L8470" t="str">
        <f t="shared" si="398"/>
        <v>3757KINGLAKE CENTRAL</v>
      </c>
      <c r="M8470" t="s">
        <v>9632</v>
      </c>
      <c r="N8470" t="s">
        <v>732</v>
      </c>
    </row>
    <row r="8471" spans="1:14">
      <c r="A8471" t="s">
        <v>9676</v>
      </c>
      <c r="B8471" t="s">
        <v>6420</v>
      </c>
      <c r="C8471" t="s">
        <v>110</v>
      </c>
      <c r="D8471">
        <v>2</v>
      </c>
      <c r="E8471">
        <v>0</v>
      </c>
      <c r="F8471">
        <v>1</v>
      </c>
      <c r="H8471" t="s">
        <v>116</v>
      </c>
      <c r="I8471">
        <f t="shared" si="399"/>
        <v>0</v>
      </c>
      <c r="J8471">
        <f t="shared" si="400"/>
        <v>0</v>
      </c>
      <c r="L8471" t="str">
        <f t="shared" si="398"/>
        <v>3757PHEASANT CREEK</v>
      </c>
      <c r="M8471" t="s">
        <v>9632</v>
      </c>
      <c r="N8471" t="s">
        <v>732</v>
      </c>
    </row>
    <row r="8472" spans="1:14">
      <c r="A8472" t="s">
        <v>9676</v>
      </c>
      <c r="B8472" t="s">
        <v>9682</v>
      </c>
      <c r="C8472" t="s">
        <v>110</v>
      </c>
      <c r="D8472">
        <v>2</v>
      </c>
      <c r="E8472">
        <v>0</v>
      </c>
      <c r="F8472">
        <v>1</v>
      </c>
      <c r="H8472" t="s">
        <v>116</v>
      </c>
      <c r="I8472">
        <f t="shared" si="399"/>
        <v>0</v>
      </c>
      <c r="J8472">
        <f t="shared" si="400"/>
        <v>0</v>
      </c>
      <c r="L8472" t="str">
        <f t="shared" si="398"/>
        <v>3757WHITTLESEA</v>
      </c>
      <c r="M8472" t="s">
        <v>9632</v>
      </c>
      <c r="N8472" t="s">
        <v>732</v>
      </c>
    </row>
    <row r="8473" spans="1:14">
      <c r="A8473" t="s">
        <v>9683</v>
      </c>
      <c r="B8473" t="s">
        <v>9684</v>
      </c>
      <c r="C8473" t="s">
        <v>110</v>
      </c>
      <c r="D8473">
        <v>3</v>
      </c>
      <c r="E8473">
        <v>0</v>
      </c>
      <c r="F8473">
        <v>0</v>
      </c>
      <c r="H8473" t="s">
        <v>116</v>
      </c>
      <c r="I8473">
        <f t="shared" si="399"/>
        <v>0</v>
      </c>
      <c r="J8473">
        <f t="shared" si="400"/>
        <v>0</v>
      </c>
      <c r="L8473" t="str">
        <f t="shared" si="398"/>
        <v>3756CHINTIN</v>
      </c>
      <c r="M8473" t="s">
        <v>9632</v>
      </c>
    </row>
    <row r="8474" spans="1:14">
      <c r="A8474" t="s">
        <v>9683</v>
      </c>
      <c r="B8474" t="s">
        <v>9685</v>
      </c>
      <c r="C8474" t="s">
        <v>110</v>
      </c>
      <c r="D8474">
        <v>2</v>
      </c>
      <c r="E8474">
        <v>0</v>
      </c>
      <c r="F8474">
        <v>1</v>
      </c>
      <c r="H8474" t="s">
        <v>116</v>
      </c>
      <c r="I8474">
        <f t="shared" si="399"/>
        <v>0</v>
      </c>
      <c r="J8474">
        <f t="shared" si="400"/>
        <v>0</v>
      </c>
      <c r="L8474" t="str">
        <f t="shared" si="398"/>
        <v>3756DARRAWEIT GUIM</v>
      </c>
      <c r="M8474" t="s">
        <v>9632</v>
      </c>
      <c r="N8474" t="s">
        <v>732</v>
      </c>
    </row>
    <row r="8475" spans="1:14">
      <c r="A8475" t="s">
        <v>9683</v>
      </c>
      <c r="B8475" t="s">
        <v>6344</v>
      </c>
      <c r="C8475" t="s">
        <v>110</v>
      </c>
      <c r="D8475">
        <v>2</v>
      </c>
      <c r="E8475">
        <v>0</v>
      </c>
      <c r="F8475">
        <v>1</v>
      </c>
      <c r="H8475" t="s">
        <v>116</v>
      </c>
      <c r="I8475">
        <f t="shared" si="399"/>
        <v>0</v>
      </c>
      <c r="J8475">
        <f t="shared" si="400"/>
        <v>0</v>
      </c>
      <c r="L8475" t="str">
        <f t="shared" si="398"/>
        <v>3756HIDDEN VALLEY</v>
      </c>
      <c r="M8475" t="s">
        <v>9632</v>
      </c>
      <c r="N8475" t="s">
        <v>732</v>
      </c>
    </row>
    <row r="8476" spans="1:14">
      <c r="A8476" t="s">
        <v>9683</v>
      </c>
      <c r="B8476" t="s">
        <v>9686</v>
      </c>
      <c r="C8476" t="s">
        <v>110</v>
      </c>
      <c r="D8476">
        <v>2</v>
      </c>
      <c r="E8476">
        <v>0</v>
      </c>
      <c r="F8476">
        <v>1</v>
      </c>
      <c r="H8476" t="s">
        <v>116</v>
      </c>
      <c r="I8476">
        <f t="shared" si="399"/>
        <v>0</v>
      </c>
      <c r="J8476">
        <f t="shared" si="400"/>
        <v>0</v>
      </c>
      <c r="L8476" t="str">
        <f t="shared" si="398"/>
        <v>3756UPPER PLENTY</v>
      </c>
      <c r="M8476" t="s">
        <v>9632</v>
      </c>
      <c r="N8476" t="s">
        <v>732</v>
      </c>
    </row>
    <row r="8477" spans="1:14">
      <c r="A8477" t="s">
        <v>9683</v>
      </c>
      <c r="B8477" t="s">
        <v>9687</v>
      </c>
      <c r="C8477" t="s">
        <v>110</v>
      </c>
      <c r="D8477">
        <v>2</v>
      </c>
      <c r="E8477">
        <v>0</v>
      </c>
      <c r="F8477">
        <v>1</v>
      </c>
      <c r="H8477" t="s">
        <v>116</v>
      </c>
      <c r="I8477">
        <f t="shared" si="399"/>
        <v>0</v>
      </c>
      <c r="J8477">
        <f t="shared" si="400"/>
        <v>0</v>
      </c>
      <c r="L8477" t="str">
        <f t="shared" si="398"/>
        <v>3756WALLAN</v>
      </c>
      <c r="M8477" t="s">
        <v>9632</v>
      </c>
      <c r="N8477" t="s">
        <v>732</v>
      </c>
    </row>
    <row r="8478" spans="1:14">
      <c r="A8478" t="s">
        <v>9683</v>
      </c>
      <c r="B8478" t="s">
        <v>9688</v>
      </c>
      <c r="C8478" t="s">
        <v>110</v>
      </c>
      <c r="D8478">
        <v>2</v>
      </c>
      <c r="E8478">
        <v>0</v>
      </c>
      <c r="F8478">
        <v>1</v>
      </c>
      <c r="H8478" t="s">
        <v>116</v>
      </c>
      <c r="I8478">
        <f t="shared" si="399"/>
        <v>0</v>
      </c>
      <c r="J8478">
        <f t="shared" si="400"/>
        <v>0</v>
      </c>
      <c r="L8478" t="str">
        <f t="shared" si="398"/>
        <v>3756WALLAN EAST</v>
      </c>
      <c r="M8478" t="s">
        <v>9632</v>
      </c>
      <c r="N8478" t="s">
        <v>732</v>
      </c>
    </row>
    <row r="8479" spans="1:14">
      <c r="A8479" t="s">
        <v>9689</v>
      </c>
      <c r="B8479" t="s">
        <v>9690</v>
      </c>
      <c r="C8479" t="s">
        <v>110</v>
      </c>
      <c r="D8479">
        <v>1</v>
      </c>
      <c r="E8479">
        <v>0</v>
      </c>
      <c r="F8479">
        <v>1</v>
      </c>
      <c r="H8479" t="s">
        <v>116</v>
      </c>
      <c r="I8479">
        <f t="shared" si="399"/>
        <v>0</v>
      </c>
      <c r="J8479">
        <f t="shared" si="400"/>
        <v>0</v>
      </c>
      <c r="L8479" t="str">
        <f t="shared" si="398"/>
        <v>3755YAN YEAN</v>
      </c>
      <c r="M8479" t="s">
        <v>9632</v>
      </c>
    </row>
    <row r="8480" spans="1:14">
      <c r="A8480" t="s">
        <v>9691</v>
      </c>
      <c r="B8480" t="s">
        <v>9692</v>
      </c>
      <c r="C8480" t="s">
        <v>110</v>
      </c>
      <c r="D8480">
        <v>1</v>
      </c>
      <c r="E8480">
        <v>1</v>
      </c>
      <c r="F8480">
        <v>1</v>
      </c>
      <c r="H8480" t="s">
        <v>116</v>
      </c>
      <c r="I8480">
        <f t="shared" si="399"/>
        <v>0</v>
      </c>
      <c r="J8480">
        <f t="shared" si="400"/>
        <v>0</v>
      </c>
      <c r="L8480" t="str">
        <f t="shared" si="398"/>
        <v>3754DOREEN</v>
      </c>
      <c r="M8480" t="s">
        <v>9632</v>
      </c>
      <c r="N8480" t="s">
        <v>732</v>
      </c>
    </row>
    <row r="8481" spans="1:14">
      <c r="A8481" t="s">
        <v>9691</v>
      </c>
      <c r="B8481" t="s">
        <v>9693</v>
      </c>
      <c r="C8481" t="s">
        <v>110</v>
      </c>
      <c r="D8481">
        <v>1</v>
      </c>
      <c r="E8481">
        <v>1</v>
      </c>
      <c r="F8481">
        <v>1</v>
      </c>
      <c r="H8481" t="s">
        <v>116</v>
      </c>
      <c r="I8481">
        <f t="shared" si="399"/>
        <v>0</v>
      </c>
      <c r="J8481">
        <f t="shared" si="400"/>
        <v>0</v>
      </c>
      <c r="L8481" t="str">
        <f t="shared" si="398"/>
        <v>3754MERNDA</v>
      </c>
      <c r="M8481" t="s">
        <v>9632</v>
      </c>
      <c r="N8481" t="s">
        <v>732</v>
      </c>
    </row>
    <row r="8482" spans="1:14">
      <c r="A8482" t="s">
        <v>9694</v>
      </c>
      <c r="B8482" t="s">
        <v>9695</v>
      </c>
      <c r="C8482" t="s">
        <v>110</v>
      </c>
      <c r="D8482">
        <v>4</v>
      </c>
      <c r="E8482">
        <v>0</v>
      </c>
      <c r="F8482">
        <v>0</v>
      </c>
      <c r="H8482" t="s">
        <v>116</v>
      </c>
      <c r="I8482">
        <f t="shared" si="399"/>
        <v>0</v>
      </c>
      <c r="J8482">
        <f t="shared" si="400"/>
        <v>0</v>
      </c>
      <c r="L8482" t="str">
        <f t="shared" si="398"/>
        <v>3753BEVERIDGE</v>
      </c>
      <c r="M8482" t="s">
        <v>9632</v>
      </c>
    </row>
    <row r="8483" spans="1:14">
      <c r="A8483" t="s">
        <v>9696</v>
      </c>
      <c r="B8483" t="s">
        <v>9697</v>
      </c>
      <c r="C8483" t="s">
        <v>110</v>
      </c>
      <c r="D8483">
        <v>1</v>
      </c>
      <c r="E8483">
        <v>1</v>
      </c>
      <c r="F8483">
        <v>1</v>
      </c>
      <c r="H8483" t="s">
        <v>116</v>
      </c>
      <c r="I8483">
        <f t="shared" si="399"/>
        <v>0</v>
      </c>
      <c r="J8483">
        <f t="shared" si="400"/>
        <v>0</v>
      </c>
      <c r="L8483" t="str">
        <f t="shared" si="398"/>
        <v>3752MORANG SOUTH</v>
      </c>
      <c r="M8483" t="s">
        <v>9632</v>
      </c>
      <c r="N8483" t="s">
        <v>732</v>
      </c>
    </row>
    <row r="8484" spans="1:14">
      <c r="A8484" t="s">
        <v>9696</v>
      </c>
      <c r="B8484" t="s">
        <v>9698</v>
      </c>
      <c r="C8484" t="s">
        <v>110</v>
      </c>
      <c r="D8484">
        <v>1</v>
      </c>
      <c r="E8484">
        <v>1</v>
      </c>
      <c r="F8484">
        <v>1</v>
      </c>
      <c r="H8484" t="s">
        <v>116</v>
      </c>
      <c r="I8484">
        <f t="shared" si="399"/>
        <v>0</v>
      </c>
      <c r="J8484">
        <f t="shared" si="400"/>
        <v>0</v>
      </c>
      <c r="L8484" t="str">
        <f t="shared" si="398"/>
        <v>3752SOUTH MORANG</v>
      </c>
      <c r="M8484" t="s">
        <v>9632</v>
      </c>
      <c r="N8484" t="s">
        <v>732</v>
      </c>
    </row>
    <row r="8485" spans="1:14">
      <c r="A8485" t="s">
        <v>9699</v>
      </c>
      <c r="B8485" t="s">
        <v>907</v>
      </c>
      <c r="C8485" t="s">
        <v>110</v>
      </c>
      <c r="D8485">
        <v>4</v>
      </c>
      <c r="E8485">
        <v>0</v>
      </c>
      <c r="F8485">
        <v>0</v>
      </c>
      <c r="H8485" t="s">
        <v>116</v>
      </c>
      <c r="I8485">
        <f t="shared" si="399"/>
        <v>0</v>
      </c>
      <c r="J8485">
        <f t="shared" si="400"/>
        <v>0</v>
      </c>
      <c r="L8485" t="str">
        <f t="shared" si="398"/>
        <v>3751WOODSTOCK</v>
      </c>
      <c r="M8485" t="s">
        <v>9632</v>
      </c>
    </row>
    <row r="8486" spans="1:14">
      <c r="A8486" t="s">
        <v>9700</v>
      </c>
      <c r="B8486" t="s">
        <v>9701</v>
      </c>
      <c r="C8486" t="s">
        <v>110</v>
      </c>
      <c r="D8486">
        <v>1</v>
      </c>
      <c r="E8486">
        <v>0</v>
      </c>
      <c r="F8486">
        <v>0</v>
      </c>
      <c r="H8486" t="s">
        <v>116</v>
      </c>
      <c r="I8486">
        <f t="shared" si="399"/>
        <v>0</v>
      </c>
      <c r="J8486">
        <f t="shared" si="400"/>
        <v>0</v>
      </c>
      <c r="L8486" t="str">
        <f t="shared" si="398"/>
        <v>3750WOLLERT</v>
      </c>
      <c r="M8486" t="s">
        <v>9632</v>
      </c>
      <c r="N8486" t="s">
        <v>732</v>
      </c>
    </row>
    <row r="8487" spans="1:14">
      <c r="A8487" t="s">
        <v>9702</v>
      </c>
      <c r="B8487" t="s">
        <v>9703</v>
      </c>
      <c r="C8487" t="s">
        <v>110</v>
      </c>
      <c r="D8487">
        <v>4</v>
      </c>
      <c r="E8487">
        <v>0</v>
      </c>
      <c r="F8487">
        <v>0</v>
      </c>
      <c r="H8487" t="s">
        <v>103</v>
      </c>
      <c r="I8487">
        <f t="shared" si="399"/>
        <v>0</v>
      </c>
      <c r="J8487">
        <f t="shared" si="400"/>
        <v>0</v>
      </c>
      <c r="L8487" t="str">
        <f t="shared" si="398"/>
        <v>3749BRUARONG</v>
      </c>
      <c r="M8487" t="s">
        <v>9129</v>
      </c>
    </row>
    <row r="8488" spans="1:14">
      <c r="A8488" t="s">
        <v>9702</v>
      </c>
      <c r="B8488" t="s">
        <v>9704</v>
      </c>
      <c r="C8488" t="s">
        <v>110</v>
      </c>
      <c r="D8488">
        <v>4</v>
      </c>
      <c r="E8488">
        <v>0</v>
      </c>
      <c r="F8488">
        <v>0</v>
      </c>
      <c r="H8488" t="s">
        <v>103</v>
      </c>
      <c r="I8488">
        <f t="shared" si="399"/>
        <v>0</v>
      </c>
      <c r="J8488">
        <f t="shared" si="400"/>
        <v>0</v>
      </c>
      <c r="L8488" t="str">
        <f t="shared" si="398"/>
        <v>3749YACKANDANDAH</v>
      </c>
      <c r="M8488" t="s">
        <v>9129</v>
      </c>
    </row>
    <row r="8489" spans="1:14">
      <c r="A8489" t="s">
        <v>9705</v>
      </c>
      <c r="B8489" t="s">
        <v>9706</v>
      </c>
      <c r="C8489" t="s">
        <v>110</v>
      </c>
      <c r="D8489">
        <v>4</v>
      </c>
      <c r="E8489">
        <v>0</v>
      </c>
      <c r="F8489">
        <v>0</v>
      </c>
      <c r="H8489" t="s">
        <v>103</v>
      </c>
      <c r="I8489">
        <f t="shared" si="399"/>
        <v>0</v>
      </c>
      <c r="J8489">
        <f t="shared" si="400"/>
        <v>0</v>
      </c>
      <c r="L8489" t="str">
        <f t="shared" si="398"/>
        <v>3747BAARMUTHA</v>
      </c>
      <c r="M8489" t="s">
        <v>9129</v>
      </c>
    </row>
    <row r="8490" spans="1:14">
      <c r="A8490" t="s">
        <v>9705</v>
      </c>
      <c r="B8490" t="s">
        <v>9707</v>
      </c>
      <c r="C8490" t="s">
        <v>110</v>
      </c>
      <c r="D8490">
        <v>4</v>
      </c>
      <c r="E8490">
        <v>0</v>
      </c>
      <c r="F8490">
        <v>0</v>
      </c>
      <c r="H8490" t="s">
        <v>103</v>
      </c>
      <c r="I8490">
        <f t="shared" si="399"/>
        <v>0</v>
      </c>
      <c r="J8490">
        <f t="shared" si="400"/>
        <v>0</v>
      </c>
      <c r="L8490" t="str">
        <f t="shared" si="398"/>
        <v>3747BEECHWORTH</v>
      </c>
      <c r="M8490" t="s">
        <v>9129</v>
      </c>
    </row>
    <row r="8491" spans="1:14">
      <c r="A8491" t="s">
        <v>9705</v>
      </c>
      <c r="B8491" t="s">
        <v>9708</v>
      </c>
      <c r="C8491" t="s">
        <v>110</v>
      </c>
      <c r="D8491">
        <v>4</v>
      </c>
      <c r="E8491">
        <v>0</v>
      </c>
      <c r="F8491">
        <v>0</v>
      </c>
      <c r="H8491" t="s">
        <v>103</v>
      </c>
      <c r="I8491">
        <f t="shared" si="399"/>
        <v>0</v>
      </c>
      <c r="J8491">
        <f t="shared" si="400"/>
        <v>0</v>
      </c>
      <c r="L8491" t="str">
        <f t="shared" si="398"/>
        <v>3747HURDLE FLAT</v>
      </c>
      <c r="M8491" t="s">
        <v>9129</v>
      </c>
    </row>
    <row r="8492" spans="1:14">
      <c r="A8492" t="s">
        <v>9705</v>
      </c>
      <c r="B8492" t="s">
        <v>9709</v>
      </c>
      <c r="C8492" t="s">
        <v>110</v>
      </c>
      <c r="D8492">
        <v>4</v>
      </c>
      <c r="E8492">
        <v>0</v>
      </c>
      <c r="F8492">
        <v>0</v>
      </c>
      <c r="H8492" t="s">
        <v>103</v>
      </c>
      <c r="I8492">
        <f t="shared" si="399"/>
        <v>0</v>
      </c>
      <c r="J8492">
        <f t="shared" si="400"/>
        <v>0</v>
      </c>
      <c r="L8492" t="str">
        <f t="shared" si="398"/>
        <v>3747MURMUNGEE</v>
      </c>
      <c r="M8492" t="s">
        <v>9129</v>
      </c>
    </row>
    <row r="8493" spans="1:14">
      <c r="A8493" t="s">
        <v>9705</v>
      </c>
      <c r="B8493" t="s">
        <v>6024</v>
      </c>
      <c r="C8493" t="s">
        <v>110</v>
      </c>
      <c r="D8493">
        <v>4</v>
      </c>
      <c r="E8493">
        <v>0</v>
      </c>
      <c r="F8493">
        <v>0</v>
      </c>
      <c r="H8493" t="s">
        <v>103</v>
      </c>
      <c r="I8493">
        <f t="shared" si="399"/>
        <v>0</v>
      </c>
      <c r="J8493">
        <f t="shared" si="400"/>
        <v>0</v>
      </c>
      <c r="L8493" t="str">
        <f t="shared" si="398"/>
        <v>3747SILVER CREEK</v>
      </c>
      <c r="M8493" t="s">
        <v>9129</v>
      </c>
    </row>
    <row r="8494" spans="1:14">
      <c r="A8494" t="s">
        <v>9705</v>
      </c>
      <c r="B8494" t="s">
        <v>160</v>
      </c>
      <c r="C8494" t="s">
        <v>110</v>
      </c>
      <c r="D8494">
        <v>4</v>
      </c>
      <c r="E8494">
        <v>0</v>
      </c>
      <c r="F8494">
        <v>0</v>
      </c>
      <c r="H8494" t="s">
        <v>103</v>
      </c>
      <c r="I8494">
        <f t="shared" si="399"/>
        <v>0</v>
      </c>
      <c r="J8494">
        <f t="shared" si="400"/>
        <v>0</v>
      </c>
      <c r="L8494" t="str">
        <f t="shared" si="398"/>
        <v>3747STANLEY</v>
      </c>
      <c r="M8494" t="s">
        <v>9129</v>
      </c>
    </row>
    <row r="8495" spans="1:14">
      <c r="A8495" t="s">
        <v>9705</v>
      </c>
      <c r="B8495" t="s">
        <v>8063</v>
      </c>
      <c r="C8495" t="s">
        <v>110</v>
      </c>
      <c r="D8495">
        <v>4</v>
      </c>
      <c r="E8495">
        <v>0</v>
      </c>
      <c r="F8495">
        <v>0</v>
      </c>
      <c r="H8495" t="s">
        <v>103</v>
      </c>
      <c r="I8495">
        <f t="shared" si="399"/>
        <v>0</v>
      </c>
      <c r="J8495">
        <f t="shared" si="400"/>
        <v>0</v>
      </c>
      <c r="L8495" t="str">
        <f t="shared" si="398"/>
        <v>3747WOOLSHED</v>
      </c>
      <c r="M8495" t="s">
        <v>9129</v>
      </c>
    </row>
    <row r="8496" spans="1:14">
      <c r="A8496" t="s">
        <v>9705</v>
      </c>
      <c r="B8496" t="s">
        <v>9710</v>
      </c>
      <c r="C8496" t="s">
        <v>110</v>
      </c>
      <c r="D8496">
        <v>4</v>
      </c>
      <c r="E8496">
        <v>0</v>
      </c>
      <c r="F8496">
        <v>0</v>
      </c>
      <c r="H8496" t="s">
        <v>103</v>
      </c>
      <c r="I8496">
        <f t="shared" si="399"/>
        <v>0</v>
      </c>
      <c r="J8496">
        <f t="shared" si="400"/>
        <v>0</v>
      </c>
      <c r="L8496" t="str">
        <f t="shared" si="398"/>
        <v>3747WOORAGEE</v>
      </c>
      <c r="M8496" t="s">
        <v>9129</v>
      </c>
    </row>
    <row r="8497" spans="1:13">
      <c r="A8497" t="s">
        <v>9711</v>
      </c>
      <c r="B8497" t="s">
        <v>9712</v>
      </c>
      <c r="C8497" t="s">
        <v>110</v>
      </c>
      <c r="D8497">
        <v>4</v>
      </c>
      <c r="E8497">
        <v>0</v>
      </c>
      <c r="F8497">
        <v>0</v>
      </c>
      <c r="H8497" t="s">
        <v>103</v>
      </c>
      <c r="I8497">
        <f t="shared" si="399"/>
        <v>0</v>
      </c>
      <c r="J8497">
        <f t="shared" si="400"/>
        <v>0</v>
      </c>
      <c r="L8497" t="str">
        <f t="shared" si="398"/>
        <v>3746ELDORADO</v>
      </c>
      <c r="M8497" t="s">
        <v>9129</v>
      </c>
    </row>
    <row r="8498" spans="1:13">
      <c r="A8498" t="s">
        <v>9713</v>
      </c>
      <c r="B8498" t="s">
        <v>9714</v>
      </c>
      <c r="C8498" t="s">
        <v>110</v>
      </c>
      <c r="D8498">
        <v>4</v>
      </c>
      <c r="E8498">
        <v>0</v>
      </c>
      <c r="F8498">
        <v>0</v>
      </c>
      <c r="H8498" t="s">
        <v>103</v>
      </c>
      <c r="I8498">
        <f t="shared" si="399"/>
        <v>0</v>
      </c>
      <c r="J8498">
        <f t="shared" si="400"/>
        <v>0</v>
      </c>
      <c r="L8498" t="str">
        <f t="shared" si="398"/>
        <v>3744WANDILIGONG</v>
      </c>
      <c r="M8498" t="s">
        <v>9129</v>
      </c>
    </row>
    <row r="8499" spans="1:13">
      <c r="A8499" t="s">
        <v>9715</v>
      </c>
      <c r="B8499" t="s">
        <v>3948</v>
      </c>
      <c r="C8499" t="s">
        <v>110</v>
      </c>
      <c r="D8499">
        <v>4</v>
      </c>
      <c r="E8499">
        <v>0</v>
      </c>
      <c r="F8499">
        <v>0</v>
      </c>
      <c r="H8499" t="s">
        <v>103</v>
      </c>
      <c r="I8499">
        <f t="shared" si="399"/>
        <v>0</v>
      </c>
      <c r="J8499">
        <f t="shared" si="400"/>
        <v>0</v>
      </c>
      <c r="L8499" t="str">
        <f t="shared" si="398"/>
        <v>3741BRIGHT</v>
      </c>
      <c r="M8499" t="s">
        <v>9129</v>
      </c>
    </row>
    <row r="8500" spans="1:13">
      <c r="A8500" t="s">
        <v>9715</v>
      </c>
      <c r="B8500" t="s">
        <v>9716</v>
      </c>
      <c r="C8500" t="s">
        <v>110</v>
      </c>
      <c r="D8500">
        <v>4</v>
      </c>
      <c r="E8500">
        <v>0</v>
      </c>
      <c r="F8500">
        <v>0</v>
      </c>
      <c r="H8500" t="s">
        <v>103</v>
      </c>
      <c r="I8500">
        <f t="shared" si="399"/>
        <v>0</v>
      </c>
      <c r="J8500">
        <f t="shared" si="400"/>
        <v>0</v>
      </c>
      <c r="L8500" t="str">
        <f t="shared" si="398"/>
        <v>3741FREEBURGH</v>
      </c>
      <c r="M8500" t="s">
        <v>9129</v>
      </c>
    </row>
    <row r="8501" spans="1:13">
      <c r="A8501" t="s">
        <v>9715</v>
      </c>
      <c r="B8501" t="s">
        <v>5484</v>
      </c>
      <c r="C8501" t="s">
        <v>110</v>
      </c>
      <c r="D8501">
        <v>4</v>
      </c>
      <c r="E8501">
        <v>0</v>
      </c>
      <c r="F8501">
        <v>0</v>
      </c>
      <c r="H8501" t="s">
        <v>103</v>
      </c>
      <c r="I8501">
        <f t="shared" si="399"/>
        <v>0</v>
      </c>
      <c r="J8501">
        <f t="shared" si="400"/>
        <v>0</v>
      </c>
      <c r="L8501" t="str">
        <f t="shared" si="398"/>
        <v>3741GERMANTOWN</v>
      </c>
      <c r="M8501" t="s">
        <v>9129</v>
      </c>
    </row>
    <row r="8502" spans="1:13">
      <c r="A8502" t="s">
        <v>9715</v>
      </c>
      <c r="B8502" t="s">
        <v>9717</v>
      </c>
      <c r="C8502" t="s">
        <v>110</v>
      </c>
      <c r="D8502">
        <v>4</v>
      </c>
      <c r="E8502">
        <v>0</v>
      </c>
      <c r="F8502">
        <v>0</v>
      </c>
      <c r="H8502" t="s">
        <v>103</v>
      </c>
      <c r="I8502">
        <f t="shared" si="399"/>
        <v>0</v>
      </c>
      <c r="J8502">
        <f t="shared" si="400"/>
        <v>0</v>
      </c>
      <c r="L8502" t="str">
        <f t="shared" si="398"/>
        <v>3741HARRIETVILLE</v>
      </c>
      <c r="M8502" t="s">
        <v>9129</v>
      </c>
    </row>
    <row r="8503" spans="1:13">
      <c r="A8503" t="s">
        <v>9715</v>
      </c>
      <c r="B8503" t="s">
        <v>9718</v>
      </c>
      <c r="C8503" t="s">
        <v>110</v>
      </c>
      <c r="D8503">
        <v>4</v>
      </c>
      <c r="E8503">
        <v>0</v>
      </c>
      <c r="F8503">
        <v>0</v>
      </c>
      <c r="H8503" t="s">
        <v>103</v>
      </c>
      <c r="I8503">
        <f t="shared" si="399"/>
        <v>0</v>
      </c>
      <c r="J8503">
        <f t="shared" si="400"/>
        <v>0</v>
      </c>
      <c r="L8503" t="str">
        <f t="shared" si="398"/>
        <v>3741HOTHAM HEIGHTS</v>
      </c>
      <c r="M8503" t="s">
        <v>9129</v>
      </c>
    </row>
    <row r="8504" spans="1:13">
      <c r="A8504" t="s">
        <v>9715</v>
      </c>
      <c r="B8504" t="s">
        <v>9719</v>
      </c>
      <c r="C8504" t="s">
        <v>110</v>
      </c>
      <c r="D8504">
        <v>4</v>
      </c>
      <c r="E8504">
        <v>0</v>
      </c>
      <c r="F8504">
        <v>0</v>
      </c>
      <c r="H8504" t="s">
        <v>103</v>
      </c>
      <c r="I8504">
        <f t="shared" si="399"/>
        <v>0</v>
      </c>
      <c r="J8504">
        <f t="shared" si="400"/>
        <v>0</v>
      </c>
      <c r="L8504" t="str">
        <f t="shared" si="398"/>
        <v>3741MOUNT HOTHAM</v>
      </c>
      <c r="M8504" t="s">
        <v>9129</v>
      </c>
    </row>
    <row r="8505" spans="1:13">
      <c r="A8505" t="s">
        <v>9715</v>
      </c>
      <c r="B8505" t="s">
        <v>9720</v>
      </c>
      <c r="C8505" t="s">
        <v>110</v>
      </c>
      <c r="D8505">
        <v>4</v>
      </c>
      <c r="E8505">
        <v>0</v>
      </c>
      <c r="F8505">
        <v>0</v>
      </c>
      <c r="H8505" t="s">
        <v>103</v>
      </c>
      <c r="I8505">
        <f t="shared" si="399"/>
        <v>0</v>
      </c>
      <c r="J8505">
        <f t="shared" si="400"/>
        <v>0</v>
      </c>
      <c r="L8505" t="str">
        <f t="shared" si="398"/>
        <v>3741SMOKO</v>
      </c>
      <c r="M8505" t="s">
        <v>9129</v>
      </c>
    </row>
    <row r="8506" spans="1:13">
      <c r="A8506" t="s">
        <v>9721</v>
      </c>
      <c r="B8506" t="s">
        <v>678</v>
      </c>
      <c r="C8506" t="s">
        <v>110</v>
      </c>
      <c r="D8506">
        <v>4</v>
      </c>
      <c r="E8506">
        <v>0</v>
      </c>
      <c r="F8506">
        <v>0</v>
      </c>
      <c r="H8506" t="s">
        <v>103</v>
      </c>
      <c r="I8506">
        <f t="shared" si="399"/>
        <v>0</v>
      </c>
      <c r="J8506">
        <f t="shared" si="400"/>
        <v>0</v>
      </c>
      <c r="L8506" t="str">
        <f t="shared" si="398"/>
        <v>3740BUCKLAND</v>
      </c>
      <c r="M8506" t="s">
        <v>9129</v>
      </c>
    </row>
    <row r="8507" spans="1:13">
      <c r="A8507" t="s">
        <v>9721</v>
      </c>
      <c r="B8507" t="s">
        <v>9722</v>
      </c>
      <c r="C8507" t="s">
        <v>110</v>
      </c>
      <c r="D8507">
        <v>4</v>
      </c>
      <c r="E8507">
        <v>0</v>
      </c>
      <c r="F8507">
        <v>0</v>
      </c>
      <c r="H8507" t="s">
        <v>103</v>
      </c>
      <c r="I8507">
        <f t="shared" si="399"/>
        <v>0</v>
      </c>
      <c r="J8507">
        <f t="shared" si="400"/>
        <v>0</v>
      </c>
      <c r="L8507" t="str">
        <f t="shared" si="398"/>
        <v>3740MOUNT BUFFALO</v>
      </c>
      <c r="M8507" t="s">
        <v>9129</v>
      </c>
    </row>
    <row r="8508" spans="1:13">
      <c r="A8508" t="s">
        <v>9721</v>
      </c>
      <c r="B8508" t="s">
        <v>9723</v>
      </c>
      <c r="C8508" t="s">
        <v>110</v>
      </c>
      <c r="D8508">
        <v>4</v>
      </c>
      <c r="E8508">
        <v>0</v>
      </c>
      <c r="F8508">
        <v>0</v>
      </c>
      <c r="H8508" t="s">
        <v>103</v>
      </c>
      <c r="I8508">
        <f t="shared" si="399"/>
        <v>0</v>
      </c>
      <c r="J8508">
        <f t="shared" si="400"/>
        <v>0</v>
      </c>
      <c r="L8508" t="str">
        <f t="shared" si="398"/>
        <v>3740POREPUNKAH</v>
      </c>
      <c r="M8508" t="s">
        <v>9129</v>
      </c>
    </row>
    <row r="8509" spans="1:13">
      <c r="A8509" t="s">
        <v>9724</v>
      </c>
      <c r="B8509" t="s">
        <v>9725</v>
      </c>
      <c r="C8509" t="s">
        <v>110</v>
      </c>
      <c r="D8509">
        <v>4</v>
      </c>
      <c r="E8509">
        <v>0</v>
      </c>
      <c r="F8509">
        <v>0</v>
      </c>
      <c r="H8509" t="s">
        <v>103</v>
      </c>
      <c r="I8509">
        <f t="shared" si="399"/>
        <v>0</v>
      </c>
      <c r="J8509">
        <f t="shared" si="400"/>
        <v>0</v>
      </c>
      <c r="L8509" t="str">
        <f t="shared" si="398"/>
        <v>3739EUROBIN</v>
      </c>
      <c r="M8509" t="s">
        <v>9129</v>
      </c>
    </row>
    <row r="8510" spans="1:13">
      <c r="A8510" t="s">
        <v>9726</v>
      </c>
      <c r="B8510" t="s">
        <v>9727</v>
      </c>
      <c r="C8510" t="s">
        <v>110</v>
      </c>
      <c r="D8510">
        <v>4</v>
      </c>
      <c r="E8510">
        <v>0</v>
      </c>
      <c r="F8510">
        <v>0</v>
      </c>
      <c r="H8510" t="s">
        <v>103</v>
      </c>
      <c r="I8510">
        <f t="shared" si="399"/>
        <v>0</v>
      </c>
      <c r="J8510">
        <f t="shared" si="400"/>
        <v>0</v>
      </c>
      <c r="L8510" t="str">
        <f t="shared" si="398"/>
        <v>3738OVENS</v>
      </c>
      <c r="M8510" t="s">
        <v>9129</v>
      </c>
    </row>
    <row r="8511" spans="1:13">
      <c r="A8511" t="s">
        <v>9728</v>
      </c>
      <c r="B8511" t="s">
        <v>9729</v>
      </c>
      <c r="C8511" t="s">
        <v>110</v>
      </c>
      <c r="D8511">
        <v>4</v>
      </c>
      <c r="E8511">
        <v>0</v>
      </c>
      <c r="F8511">
        <v>0</v>
      </c>
      <c r="H8511" t="s">
        <v>103</v>
      </c>
      <c r="I8511">
        <f t="shared" si="399"/>
        <v>0</v>
      </c>
      <c r="J8511">
        <f t="shared" si="400"/>
        <v>0</v>
      </c>
      <c r="L8511" t="str">
        <f t="shared" si="398"/>
        <v>3737ABBEYARD</v>
      </c>
      <c r="M8511" t="s">
        <v>9129</v>
      </c>
    </row>
    <row r="8512" spans="1:13">
      <c r="A8512" t="s">
        <v>9728</v>
      </c>
      <c r="B8512" t="s">
        <v>9730</v>
      </c>
      <c r="C8512" t="s">
        <v>110</v>
      </c>
      <c r="D8512">
        <v>4</v>
      </c>
      <c r="E8512">
        <v>0</v>
      </c>
      <c r="F8512">
        <v>0</v>
      </c>
      <c r="H8512" t="s">
        <v>103</v>
      </c>
      <c r="I8512">
        <f t="shared" si="399"/>
        <v>0</v>
      </c>
      <c r="J8512">
        <f t="shared" si="400"/>
        <v>0</v>
      </c>
      <c r="L8512" t="str">
        <f t="shared" si="398"/>
        <v>3737BARWIDGEE</v>
      </c>
      <c r="M8512" t="s">
        <v>9129</v>
      </c>
    </row>
    <row r="8513" spans="1:13">
      <c r="A8513" t="s">
        <v>9728</v>
      </c>
      <c r="B8513" t="s">
        <v>9731</v>
      </c>
      <c r="C8513" t="s">
        <v>110</v>
      </c>
      <c r="D8513">
        <v>4</v>
      </c>
      <c r="E8513">
        <v>0</v>
      </c>
      <c r="F8513">
        <v>0</v>
      </c>
      <c r="H8513" t="s">
        <v>103</v>
      </c>
      <c r="I8513">
        <f t="shared" si="399"/>
        <v>0</v>
      </c>
      <c r="J8513">
        <f t="shared" si="400"/>
        <v>0</v>
      </c>
      <c r="L8513" t="str">
        <f t="shared" si="398"/>
        <v>3737BUFFALO RIVER</v>
      </c>
      <c r="M8513" t="s">
        <v>9129</v>
      </c>
    </row>
    <row r="8514" spans="1:13">
      <c r="A8514" t="s">
        <v>9728</v>
      </c>
      <c r="B8514" t="s">
        <v>9732</v>
      </c>
      <c r="C8514" t="s">
        <v>110</v>
      </c>
      <c r="D8514">
        <v>4</v>
      </c>
      <c r="E8514">
        <v>0</v>
      </c>
      <c r="F8514">
        <v>0</v>
      </c>
      <c r="H8514" t="s">
        <v>103</v>
      </c>
      <c r="I8514">
        <f t="shared" si="399"/>
        <v>0</v>
      </c>
      <c r="J8514">
        <f t="shared" si="400"/>
        <v>0</v>
      </c>
      <c r="L8514" t="str">
        <f t="shared" ref="L8514:L8577" si="401">CONCATENATE(A8514,B8514)</f>
        <v>3737DANDONGADALE</v>
      </c>
      <c r="M8514" t="s">
        <v>9129</v>
      </c>
    </row>
    <row r="8515" spans="1:13">
      <c r="A8515" t="s">
        <v>9728</v>
      </c>
      <c r="B8515" t="s">
        <v>9733</v>
      </c>
      <c r="C8515" t="s">
        <v>110</v>
      </c>
      <c r="D8515">
        <v>4</v>
      </c>
      <c r="E8515">
        <v>0</v>
      </c>
      <c r="F8515">
        <v>0</v>
      </c>
      <c r="H8515" t="s">
        <v>103</v>
      </c>
      <c r="I8515">
        <f t="shared" si="399"/>
        <v>0</v>
      </c>
      <c r="J8515">
        <f t="shared" si="400"/>
        <v>0</v>
      </c>
      <c r="L8515" t="str">
        <f t="shared" si="401"/>
        <v>3737GAPSTED</v>
      </c>
      <c r="M8515" t="s">
        <v>9129</v>
      </c>
    </row>
    <row r="8516" spans="1:13">
      <c r="A8516" t="s">
        <v>9728</v>
      </c>
      <c r="B8516" t="s">
        <v>9734</v>
      </c>
      <c r="C8516" t="s">
        <v>110</v>
      </c>
      <c r="D8516">
        <v>4</v>
      </c>
      <c r="E8516">
        <v>0</v>
      </c>
      <c r="F8516">
        <v>0</v>
      </c>
      <c r="H8516" t="s">
        <v>103</v>
      </c>
      <c r="I8516">
        <f t="shared" si="399"/>
        <v>0</v>
      </c>
      <c r="J8516">
        <f t="shared" si="400"/>
        <v>0</v>
      </c>
      <c r="L8516" t="str">
        <f t="shared" si="401"/>
        <v>3737HAVILAH</v>
      </c>
      <c r="M8516" t="s">
        <v>9129</v>
      </c>
    </row>
    <row r="8517" spans="1:13">
      <c r="A8517" t="s">
        <v>9728</v>
      </c>
      <c r="B8517" t="s">
        <v>9735</v>
      </c>
      <c r="C8517" t="s">
        <v>110</v>
      </c>
      <c r="D8517">
        <v>4</v>
      </c>
      <c r="E8517">
        <v>0</v>
      </c>
      <c r="F8517">
        <v>0</v>
      </c>
      <c r="H8517" t="s">
        <v>103</v>
      </c>
      <c r="I8517">
        <f t="shared" si="399"/>
        <v>0</v>
      </c>
      <c r="J8517">
        <f t="shared" si="400"/>
        <v>0</v>
      </c>
      <c r="L8517" t="str">
        <f t="shared" si="401"/>
        <v>3737MERRIANG</v>
      </c>
      <c r="M8517" t="s">
        <v>9129</v>
      </c>
    </row>
    <row r="8518" spans="1:13">
      <c r="A8518" t="s">
        <v>9728</v>
      </c>
      <c r="B8518" t="s">
        <v>9736</v>
      </c>
      <c r="C8518" t="s">
        <v>110</v>
      </c>
      <c r="D8518">
        <v>4</v>
      </c>
      <c r="E8518">
        <v>0</v>
      </c>
      <c r="F8518">
        <v>0</v>
      </c>
      <c r="H8518" t="s">
        <v>103</v>
      </c>
      <c r="I8518">
        <f t="shared" si="399"/>
        <v>0</v>
      </c>
      <c r="J8518">
        <f t="shared" si="400"/>
        <v>0</v>
      </c>
      <c r="L8518" t="str">
        <f t="shared" si="401"/>
        <v>3737MERRIANG SOUTH</v>
      </c>
      <c r="M8518" t="s">
        <v>9129</v>
      </c>
    </row>
    <row r="8519" spans="1:13">
      <c r="A8519" t="s">
        <v>9728</v>
      </c>
      <c r="B8519" t="s">
        <v>9737</v>
      </c>
      <c r="C8519" t="s">
        <v>110</v>
      </c>
      <c r="D8519">
        <v>4</v>
      </c>
      <c r="E8519">
        <v>0</v>
      </c>
      <c r="F8519">
        <v>0</v>
      </c>
      <c r="H8519" t="s">
        <v>103</v>
      </c>
      <c r="I8519">
        <f t="shared" si="399"/>
        <v>0</v>
      </c>
      <c r="J8519">
        <f t="shared" si="400"/>
        <v>0</v>
      </c>
      <c r="L8519" t="str">
        <f t="shared" si="401"/>
        <v>3737MUDGEGONGA</v>
      </c>
      <c r="M8519" t="s">
        <v>9129</v>
      </c>
    </row>
    <row r="8520" spans="1:13">
      <c r="A8520" t="s">
        <v>9728</v>
      </c>
      <c r="B8520" t="s">
        <v>9738</v>
      </c>
      <c r="C8520" t="s">
        <v>110</v>
      </c>
      <c r="D8520">
        <v>4</v>
      </c>
      <c r="E8520">
        <v>0</v>
      </c>
      <c r="F8520">
        <v>0</v>
      </c>
      <c r="H8520" t="s">
        <v>103</v>
      </c>
      <c r="I8520">
        <f t="shared" si="399"/>
        <v>0</v>
      </c>
      <c r="J8520">
        <f t="shared" si="400"/>
        <v>0</v>
      </c>
      <c r="L8520" t="str">
        <f t="shared" si="401"/>
        <v>3737MYRTLEFORD</v>
      </c>
      <c r="M8520" t="s">
        <v>9129</v>
      </c>
    </row>
    <row r="8521" spans="1:13">
      <c r="A8521" t="s">
        <v>9728</v>
      </c>
      <c r="B8521" t="s">
        <v>9739</v>
      </c>
      <c r="C8521" t="s">
        <v>110</v>
      </c>
      <c r="D8521">
        <v>4</v>
      </c>
      <c r="E8521">
        <v>0</v>
      </c>
      <c r="F8521">
        <v>0</v>
      </c>
      <c r="H8521" t="s">
        <v>103</v>
      </c>
      <c r="I8521">
        <f t="shared" ref="I8521:I8584" si="402">IF(ISERROR(VLOOKUP(A8521,SelPostCode,1,FALSE)),0,1)</f>
        <v>0</v>
      </c>
      <c r="J8521">
        <f t="shared" ref="J8521:J8584" si="403">IF(I8521=0,0,IF(ISERROR(VLOOKUP(B8521,SelSuburb,1,FALSE)),0,1))</f>
        <v>0</v>
      </c>
      <c r="L8521" t="str">
        <f t="shared" si="401"/>
        <v>3737NUG NUG</v>
      </c>
      <c r="M8521" t="s">
        <v>9129</v>
      </c>
    </row>
    <row r="8522" spans="1:13">
      <c r="A8522" t="s">
        <v>9728</v>
      </c>
      <c r="B8522" t="s">
        <v>9740</v>
      </c>
      <c r="C8522" t="s">
        <v>110</v>
      </c>
      <c r="D8522">
        <v>4</v>
      </c>
      <c r="E8522">
        <v>0</v>
      </c>
      <c r="F8522">
        <v>0</v>
      </c>
      <c r="H8522" t="s">
        <v>103</v>
      </c>
      <c r="I8522">
        <f t="shared" si="402"/>
        <v>0</v>
      </c>
      <c r="J8522">
        <f t="shared" si="403"/>
        <v>0</v>
      </c>
      <c r="L8522" t="str">
        <f t="shared" si="401"/>
        <v>3737ROSEWHITE</v>
      </c>
      <c r="M8522" t="s">
        <v>9129</v>
      </c>
    </row>
    <row r="8523" spans="1:13">
      <c r="A8523" t="s">
        <v>9728</v>
      </c>
      <c r="B8523" t="s">
        <v>9741</v>
      </c>
      <c r="C8523" t="s">
        <v>110</v>
      </c>
      <c r="D8523">
        <v>4</v>
      </c>
      <c r="E8523">
        <v>0</v>
      </c>
      <c r="F8523">
        <v>0</v>
      </c>
      <c r="H8523" t="s">
        <v>103</v>
      </c>
      <c r="I8523">
        <f t="shared" si="402"/>
        <v>0</v>
      </c>
      <c r="J8523">
        <f t="shared" si="403"/>
        <v>0</v>
      </c>
      <c r="L8523" t="str">
        <f t="shared" si="401"/>
        <v>3737SELWYN</v>
      </c>
      <c r="M8523" t="s">
        <v>9129</v>
      </c>
    </row>
    <row r="8524" spans="1:13">
      <c r="A8524" t="s">
        <v>9728</v>
      </c>
      <c r="B8524" t="s">
        <v>9742</v>
      </c>
      <c r="C8524" t="s">
        <v>110</v>
      </c>
      <c r="D8524">
        <v>4</v>
      </c>
      <c r="E8524">
        <v>0</v>
      </c>
      <c r="F8524">
        <v>0</v>
      </c>
      <c r="H8524" t="s">
        <v>103</v>
      </c>
      <c r="I8524">
        <f t="shared" si="402"/>
        <v>0</v>
      </c>
      <c r="J8524">
        <f t="shared" si="403"/>
        <v>0</v>
      </c>
      <c r="L8524" t="str">
        <f t="shared" si="401"/>
        <v>3737WONNANGATTA</v>
      </c>
      <c r="M8524" t="s">
        <v>9129</v>
      </c>
    </row>
    <row r="8525" spans="1:13">
      <c r="A8525" t="s">
        <v>9743</v>
      </c>
      <c r="B8525" t="s">
        <v>9738</v>
      </c>
      <c r="C8525" t="s">
        <v>110</v>
      </c>
      <c r="D8525">
        <v>4</v>
      </c>
      <c r="E8525">
        <v>0</v>
      </c>
      <c r="F8525">
        <v>0</v>
      </c>
      <c r="H8525" t="s">
        <v>103</v>
      </c>
      <c r="I8525">
        <f t="shared" si="402"/>
        <v>0</v>
      </c>
      <c r="J8525">
        <f t="shared" si="403"/>
        <v>0</v>
      </c>
      <c r="L8525" t="str">
        <f t="shared" si="401"/>
        <v>3736MYRTLEFORD</v>
      </c>
      <c r="M8525" t="e">
        <v>#N/A</v>
      </c>
    </row>
    <row r="8526" spans="1:13">
      <c r="A8526" t="s">
        <v>9744</v>
      </c>
      <c r="B8526" t="s">
        <v>9745</v>
      </c>
      <c r="C8526" t="s">
        <v>110</v>
      </c>
      <c r="D8526">
        <v>4</v>
      </c>
      <c r="E8526">
        <v>0</v>
      </c>
      <c r="F8526">
        <v>0</v>
      </c>
      <c r="H8526" t="s">
        <v>103</v>
      </c>
      <c r="I8526">
        <f t="shared" si="402"/>
        <v>0</v>
      </c>
      <c r="J8526">
        <f t="shared" si="403"/>
        <v>0</v>
      </c>
      <c r="L8526" t="str">
        <f t="shared" si="401"/>
        <v>3735BOWMANS FOREST</v>
      </c>
      <c r="M8526" t="s">
        <v>9129</v>
      </c>
    </row>
    <row r="8527" spans="1:13">
      <c r="A8527" t="s">
        <v>9744</v>
      </c>
      <c r="B8527" t="s">
        <v>9746</v>
      </c>
      <c r="C8527" t="s">
        <v>110</v>
      </c>
      <c r="D8527">
        <v>4</v>
      </c>
      <c r="E8527">
        <v>0</v>
      </c>
      <c r="F8527">
        <v>0</v>
      </c>
      <c r="H8527" t="s">
        <v>103</v>
      </c>
      <c r="I8527">
        <f t="shared" si="402"/>
        <v>0</v>
      </c>
      <c r="J8527">
        <f t="shared" si="403"/>
        <v>0</v>
      </c>
      <c r="L8527" t="str">
        <f t="shared" si="401"/>
        <v>3735WHOROULY</v>
      </c>
      <c r="M8527" t="s">
        <v>9129</v>
      </c>
    </row>
    <row r="8528" spans="1:13">
      <c r="A8528" t="s">
        <v>9744</v>
      </c>
      <c r="B8528" t="s">
        <v>9747</v>
      </c>
      <c r="C8528" t="s">
        <v>110</v>
      </c>
      <c r="D8528">
        <v>4</v>
      </c>
      <c r="E8528">
        <v>0</v>
      </c>
      <c r="F8528">
        <v>0</v>
      </c>
      <c r="H8528" t="s">
        <v>103</v>
      </c>
      <c r="I8528">
        <f t="shared" si="402"/>
        <v>0</v>
      </c>
      <c r="J8528">
        <f t="shared" si="403"/>
        <v>0</v>
      </c>
      <c r="L8528" t="str">
        <f t="shared" si="401"/>
        <v>3735WHOROULY EAST</v>
      </c>
      <c r="M8528" t="s">
        <v>9129</v>
      </c>
    </row>
    <row r="8529" spans="1:13">
      <c r="A8529" t="s">
        <v>9744</v>
      </c>
      <c r="B8529" t="s">
        <v>9748</v>
      </c>
      <c r="C8529" t="s">
        <v>110</v>
      </c>
      <c r="D8529">
        <v>4</v>
      </c>
      <c r="E8529">
        <v>0</v>
      </c>
      <c r="F8529">
        <v>0</v>
      </c>
      <c r="H8529" t="s">
        <v>103</v>
      </c>
      <c r="I8529">
        <f t="shared" si="402"/>
        <v>0</v>
      </c>
      <c r="J8529">
        <f t="shared" si="403"/>
        <v>0</v>
      </c>
      <c r="L8529" t="str">
        <f t="shared" si="401"/>
        <v>3735WHOROULY SOUTH</v>
      </c>
      <c r="M8529" t="s">
        <v>9129</v>
      </c>
    </row>
    <row r="8530" spans="1:13">
      <c r="A8530" t="s">
        <v>9749</v>
      </c>
      <c r="B8530" t="s">
        <v>5565</v>
      </c>
      <c r="C8530" t="s">
        <v>110</v>
      </c>
      <c r="D8530">
        <v>4</v>
      </c>
      <c r="E8530">
        <v>0</v>
      </c>
      <c r="F8530">
        <v>0</v>
      </c>
      <c r="H8530" t="s">
        <v>103</v>
      </c>
      <c r="I8530">
        <f t="shared" si="402"/>
        <v>0</v>
      </c>
      <c r="J8530">
        <f t="shared" si="403"/>
        <v>0</v>
      </c>
      <c r="L8530" t="str">
        <f t="shared" si="401"/>
        <v>3733WHITFIELD</v>
      </c>
      <c r="M8530" t="s">
        <v>9129</v>
      </c>
    </row>
    <row r="8531" spans="1:13">
      <c r="A8531" t="s">
        <v>9750</v>
      </c>
      <c r="B8531" t="s">
        <v>9751</v>
      </c>
      <c r="C8531" t="s">
        <v>110</v>
      </c>
      <c r="D8531">
        <v>4</v>
      </c>
      <c r="E8531">
        <v>0</v>
      </c>
      <c r="F8531">
        <v>0</v>
      </c>
      <c r="H8531" t="s">
        <v>103</v>
      </c>
      <c r="I8531">
        <f t="shared" si="402"/>
        <v>0</v>
      </c>
      <c r="J8531">
        <f t="shared" si="403"/>
        <v>0</v>
      </c>
      <c r="L8531" t="str">
        <f t="shared" si="401"/>
        <v>3732MOYHU</v>
      </c>
      <c r="M8531" t="s">
        <v>9129</v>
      </c>
    </row>
    <row r="8532" spans="1:13">
      <c r="A8532" t="s">
        <v>9750</v>
      </c>
      <c r="B8532" t="s">
        <v>9752</v>
      </c>
      <c r="C8532" t="s">
        <v>110</v>
      </c>
      <c r="D8532">
        <v>4</v>
      </c>
      <c r="E8532">
        <v>0</v>
      </c>
      <c r="F8532">
        <v>0</v>
      </c>
      <c r="H8532" t="s">
        <v>103</v>
      </c>
      <c r="I8532">
        <f t="shared" si="402"/>
        <v>0</v>
      </c>
      <c r="J8532">
        <f t="shared" si="403"/>
        <v>0</v>
      </c>
      <c r="L8532" t="str">
        <f t="shared" si="401"/>
        <v>3732MYRRHEE</v>
      </c>
      <c r="M8532" t="s">
        <v>9129</v>
      </c>
    </row>
    <row r="8533" spans="1:13">
      <c r="A8533" t="s">
        <v>9753</v>
      </c>
      <c r="B8533" t="s">
        <v>9754</v>
      </c>
      <c r="C8533" t="s">
        <v>110</v>
      </c>
      <c r="D8533">
        <v>4</v>
      </c>
      <c r="E8533">
        <v>0</v>
      </c>
      <c r="F8533">
        <v>0</v>
      </c>
      <c r="H8533" t="s">
        <v>103</v>
      </c>
      <c r="I8533">
        <f t="shared" si="402"/>
        <v>0</v>
      </c>
      <c r="J8533">
        <f t="shared" si="403"/>
        <v>0</v>
      </c>
      <c r="L8533" t="str">
        <f t="shared" si="401"/>
        <v>3730BATHUMI</v>
      </c>
      <c r="M8533" t="s">
        <v>9755</v>
      </c>
    </row>
    <row r="8534" spans="1:13">
      <c r="A8534" t="s">
        <v>9753</v>
      </c>
      <c r="B8534" t="s">
        <v>9756</v>
      </c>
      <c r="C8534" t="s">
        <v>110</v>
      </c>
      <c r="D8534">
        <v>4</v>
      </c>
      <c r="E8534">
        <v>0</v>
      </c>
      <c r="F8534">
        <v>0</v>
      </c>
      <c r="H8534" t="s">
        <v>103</v>
      </c>
      <c r="I8534">
        <f t="shared" si="402"/>
        <v>0</v>
      </c>
      <c r="J8534">
        <f t="shared" si="403"/>
        <v>0</v>
      </c>
      <c r="L8534" t="str">
        <f t="shared" si="401"/>
        <v>3730BOOSEY</v>
      </c>
      <c r="M8534" t="s">
        <v>9755</v>
      </c>
    </row>
    <row r="8535" spans="1:13">
      <c r="A8535" t="s">
        <v>9753</v>
      </c>
      <c r="B8535" t="s">
        <v>9757</v>
      </c>
      <c r="C8535" t="s">
        <v>110</v>
      </c>
      <c r="D8535">
        <v>4</v>
      </c>
      <c r="E8535">
        <v>0</v>
      </c>
      <c r="F8535">
        <v>0</v>
      </c>
      <c r="H8535" t="s">
        <v>103</v>
      </c>
      <c r="I8535">
        <f t="shared" si="402"/>
        <v>0</v>
      </c>
      <c r="J8535">
        <f t="shared" si="403"/>
        <v>0</v>
      </c>
      <c r="L8535" t="str">
        <f t="shared" si="401"/>
        <v>3730BUNDALONG</v>
      </c>
      <c r="M8535" t="s">
        <v>9755</v>
      </c>
    </row>
    <row r="8536" spans="1:13">
      <c r="A8536" t="s">
        <v>9753</v>
      </c>
      <c r="B8536" t="s">
        <v>9758</v>
      </c>
      <c r="C8536" t="s">
        <v>110</v>
      </c>
      <c r="D8536">
        <v>4</v>
      </c>
      <c r="E8536">
        <v>0</v>
      </c>
      <c r="F8536">
        <v>0</v>
      </c>
      <c r="H8536" t="s">
        <v>103</v>
      </c>
      <c r="I8536">
        <f t="shared" si="402"/>
        <v>0</v>
      </c>
      <c r="J8536">
        <f t="shared" si="403"/>
        <v>0</v>
      </c>
      <c r="L8536" t="str">
        <f t="shared" si="401"/>
        <v>3730BUNDALONG SOUTH</v>
      </c>
      <c r="M8536" t="s">
        <v>9755</v>
      </c>
    </row>
    <row r="8537" spans="1:13">
      <c r="A8537" t="s">
        <v>9753</v>
      </c>
      <c r="B8537" t="s">
        <v>9759</v>
      </c>
      <c r="C8537" t="s">
        <v>110</v>
      </c>
      <c r="D8537">
        <v>4</v>
      </c>
      <c r="E8537">
        <v>0</v>
      </c>
      <c r="F8537">
        <v>0</v>
      </c>
      <c r="H8537" t="s">
        <v>103</v>
      </c>
      <c r="I8537">
        <f t="shared" si="402"/>
        <v>0</v>
      </c>
      <c r="J8537">
        <f t="shared" si="403"/>
        <v>0</v>
      </c>
      <c r="L8537" t="str">
        <f t="shared" si="401"/>
        <v>3730BURRAMINE</v>
      </c>
      <c r="M8537" t="s">
        <v>9755</v>
      </c>
    </row>
    <row r="8538" spans="1:13">
      <c r="A8538" t="s">
        <v>9753</v>
      </c>
      <c r="B8538" t="s">
        <v>9760</v>
      </c>
      <c r="C8538" t="s">
        <v>110</v>
      </c>
      <c r="D8538">
        <v>4</v>
      </c>
      <c r="E8538">
        <v>0</v>
      </c>
      <c r="F8538">
        <v>0</v>
      </c>
      <c r="H8538" t="s">
        <v>103</v>
      </c>
      <c r="I8538">
        <f t="shared" si="402"/>
        <v>0</v>
      </c>
      <c r="J8538">
        <f t="shared" si="403"/>
        <v>0</v>
      </c>
      <c r="L8538" t="str">
        <f t="shared" si="401"/>
        <v>3730BURRAMINE SOUTH</v>
      </c>
      <c r="M8538" t="s">
        <v>9755</v>
      </c>
    </row>
    <row r="8539" spans="1:13">
      <c r="A8539" t="s">
        <v>9753</v>
      </c>
      <c r="B8539" t="s">
        <v>9761</v>
      </c>
      <c r="C8539" t="s">
        <v>110</v>
      </c>
      <c r="D8539">
        <v>4</v>
      </c>
      <c r="E8539">
        <v>0</v>
      </c>
      <c r="F8539">
        <v>0</v>
      </c>
      <c r="H8539" t="s">
        <v>103</v>
      </c>
      <c r="I8539">
        <f t="shared" si="402"/>
        <v>0</v>
      </c>
      <c r="J8539">
        <f t="shared" si="403"/>
        <v>0</v>
      </c>
      <c r="L8539" t="str">
        <f t="shared" si="401"/>
        <v>3730ESMOND</v>
      </c>
      <c r="M8539" t="s">
        <v>9755</v>
      </c>
    </row>
    <row r="8540" spans="1:13">
      <c r="A8540" t="s">
        <v>9753</v>
      </c>
      <c r="B8540" t="s">
        <v>9762</v>
      </c>
      <c r="C8540" t="s">
        <v>110</v>
      </c>
      <c r="D8540">
        <v>4</v>
      </c>
      <c r="E8540">
        <v>0</v>
      </c>
      <c r="F8540">
        <v>0</v>
      </c>
      <c r="H8540" t="s">
        <v>103</v>
      </c>
      <c r="I8540">
        <f t="shared" si="402"/>
        <v>0</v>
      </c>
      <c r="J8540">
        <f t="shared" si="403"/>
        <v>0</v>
      </c>
      <c r="L8540" t="str">
        <f t="shared" si="401"/>
        <v>3730TELFORD</v>
      </c>
      <c r="M8540" t="s">
        <v>9755</v>
      </c>
    </row>
    <row r="8541" spans="1:13">
      <c r="A8541" t="s">
        <v>9753</v>
      </c>
      <c r="B8541" t="s">
        <v>9763</v>
      </c>
      <c r="C8541" t="s">
        <v>110</v>
      </c>
      <c r="D8541">
        <v>4</v>
      </c>
      <c r="E8541">
        <v>0</v>
      </c>
      <c r="F8541">
        <v>0</v>
      </c>
      <c r="H8541" t="s">
        <v>103</v>
      </c>
      <c r="I8541">
        <f t="shared" si="402"/>
        <v>0</v>
      </c>
      <c r="J8541">
        <f t="shared" si="403"/>
        <v>0</v>
      </c>
      <c r="L8541" t="str">
        <f t="shared" si="401"/>
        <v>3730YARRAWONGA</v>
      </c>
      <c r="M8541" t="s">
        <v>9755</v>
      </c>
    </row>
    <row r="8542" spans="1:13">
      <c r="A8542" t="s">
        <v>9753</v>
      </c>
      <c r="B8542" t="s">
        <v>9764</v>
      </c>
      <c r="C8542" t="s">
        <v>110</v>
      </c>
      <c r="D8542">
        <v>4</v>
      </c>
      <c r="E8542">
        <v>0</v>
      </c>
      <c r="F8542">
        <v>0</v>
      </c>
      <c r="H8542" t="s">
        <v>103</v>
      </c>
      <c r="I8542">
        <f t="shared" si="402"/>
        <v>0</v>
      </c>
      <c r="J8542">
        <f t="shared" si="403"/>
        <v>0</v>
      </c>
      <c r="L8542" t="str">
        <f t="shared" si="401"/>
        <v>3730YARRAWONGA SOUTH</v>
      </c>
      <c r="M8542" t="s">
        <v>9755</v>
      </c>
    </row>
    <row r="8543" spans="1:13">
      <c r="A8543" t="s">
        <v>9765</v>
      </c>
      <c r="B8543" t="s">
        <v>9766</v>
      </c>
      <c r="C8543" t="s">
        <v>110</v>
      </c>
      <c r="D8543">
        <v>4</v>
      </c>
      <c r="E8543">
        <v>0</v>
      </c>
      <c r="F8543">
        <v>0</v>
      </c>
      <c r="H8543" t="s">
        <v>103</v>
      </c>
      <c r="I8543">
        <f t="shared" si="402"/>
        <v>0</v>
      </c>
      <c r="J8543">
        <f t="shared" si="403"/>
        <v>0</v>
      </c>
      <c r="L8543" t="str">
        <f t="shared" si="401"/>
        <v>3728BOOMAHNOOMOONAH</v>
      </c>
      <c r="M8543" t="s">
        <v>9755</v>
      </c>
    </row>
    <row r="8544" spans="1:13">
      <c r="A8544" t="s">
        <v>9765</v>
      </c>
      <c r="B8544" t="s">
        <v>9767</v>
      </c>
      <c r="C8544" t="s">
        <v>110</v>
      </c>
      <c r="D8544">
        <v>4</v>
      </c>
      <c r="E8544">
        <v>0</v>
      </c>
      <c r="F8544">
        <v>0</v>
      </c>
      <c r="H8544" t="s">
        <v>103</v>
      </c>
      <c r="I8544">
        <f t="shared" si="402"/>
        <v>0</v>
      </c>
      <c r="J8544">
        <f t="shared" si="403"/>
        <v>0</v>
      </c>
      <c r="L8544" t="str">
        <f t="shared" si="401"/>
        <v>3728TUNGAMAH</v>
      </c>
      <c r="M8544" t="s">
        <v>9755</v>
      </c>
    </row>
    <row r="8545" spans="1:13">
      <c r="A8545" t="s">
        <v>9765</v>
      </c>
      <c r="B8545" t="s">
        <v>9768</v>
      </c>
      <c r="C8545" t="s">
        <v>110</v>
      </c>
      <c r="D8545">
        <v>4</v>
      </c>
      <c r="E8545">
        <v>0</v>
      </c>
      <c r="F8545">
        <v>0</v>
      </c>
      <c r="H8545" t="s">
        <v>103</v>
      </c>
      <c r="I8545">
        <f t="shared" si="402"/>
        <v>0</v>
      </c>
      <c r="J8545">
        <f t="shared" si="403"/>
        <v>0</v>
      </c>
      <c r="L8545" t="str">
        <f t="shared" si="401"/>
        <v>3728WILBY</v>
      </c>
      <c r="M8545" t="s">
        <v>9755</v>
      </c>
    </row>
    <row r="8546" spans="1:13">
      <c r="A8546" t="s">
        <v>9765</v>
      </c>
      <c r="B8546" t="s">
        <v>9769</v>
      </c>
      <c r="C8546" t="s">
        <v>110</v>
      </c>
      <c r="D8546">
        <v>4</v>
      </c>
      <c r="E8546">
        <v>0</v>
      </c>
      <c r="F8546">
        <v>0</v>
      </c>
      <c r="H8546" t="s">
        <v>103</v>
      </c>
      <c r="I8546">
        <f t="shared" si="402"/>
        <v>0</v>
      </c>
      <c r="J8546">
        <f t="shared" si="403"/>
        <v>0</v>
      </c>
      <c r="L8546" t="str">
        <f t="shared" si="401"/>
        <v>3728YOUARANG</v>
      </c>
      <c r="M8546" t="s">
        <v>9755</v>
      </c>
    </row>
    <row r="8547" spans="1:13">
      <c r="A8547" t="s">
        <v>9770</v>
      </c>
      <c r="B8547" t="s">
        <v>9771</v>
      </c>
      <c r="C8547" t="s">
        <v>110</v>
      </c>
      <c r="D8547">
        <v>4</v>
      </c>
      <c r="E8547">
        <v>0</v>
      </c>
      <c r="F8547">
        <v>0</v>
      </c>
      <c r="H8547" t="s">
        <v>103</v>
      </c>
      <c r="I8547">
        <f t="shared" si="402"/>
        <v>0</v>
      </c>
      <c r="J8547">
        <f t="shared" si="403"/>
        <v>0</v>
      </c>
      <c r="L8547" t="str">
        <f t="shared" si="401"/>
        <v>3727ALMONDS</v>
      </c>
      <c r="M8547" t="s">
        <v>9755</v>
      </c>
    </row>
    <row r="8548" spans="1:13">
      <c r="A8548" t="s">
        <v>9770</v>
      </c>
      <c r="B8548" t="s">
        <v>9772</v>
      </c>
      <c r="C8548" t="s">
        <v>110</v>
      </c>
      <c r="D8548">
        <v>4</v>
      </c>
      <c r="E8548">
        <v>0</v>
      </c>
      <c r="F8548">
        <v>0</v>
      </c>
      <c r="H8548" t="s">
        <v>103</v>
      </c>
      <c r="I8548">
        <f t="shared" si="402"/>
        <v>0</v>
      </c>
      <c r="J8548">
        <f t="shared" si="403"/>
        <v>0</v>
      </c>
      <c r="L8548" t="str">
        <f t="shared" si="401"/>
        <v>3727LAKE ROWAN</v>
      </c>
      <c r="M8548" t="s">
        <v>9755</v>
      </c>
    </row>
    <row r="8549" spans="1:13">
      <c r="A8549" t="s">
        <v>9770</v>
      </c>
      <c r="B8549" t="s">
        <v>9773</v>
      </c>
      <c r="C8549" t="s">
        <v>110</v>
      </c>
      <c r="D8549">
        <v>4</v>
      </c>
      <c r="E8549">
        <v>0</v>
      </c>
      <c r="F8549">
        <v>0</v>
      </c>
      <c r="H8549" t="s">
        <v>103</v>
      </c>
      <c r="I8549">
        <f t="shared" si="402"/>
        <v>0</v>
      </c>
      <c r="J8549">
        <f t="shared" si="403"/>
        <v>0</v>
      </c>
      <c r="L8549" t="str">
        <f t="shared" si="401"/>
        <v>3727PELLUEBLA</v>
      </c>
      <c r="M8549" t="s">
        <v>9755</v>
      </c>
    </row>
    <row r="8550" spans="1:13">
      <c r="A8550" t="s">
        <v>9770</v>
      </c>
      <c r="B8550" t="s">
        <v>9774</v>
      </c>
      <c r="C8550" t="s">
        <v>110</v>
      </c>
      <c r="D8550">
        <v>4</v>
      </c>
      <c r="E8550">
        <v>0</v>
      </c>
      <c r="F8550">
        <v>0</v>
      </c>
      <c r="H8550" t="s">
        <v>103</v>
      </c>
      <c r="I8550">
        <f t="shared" si="402"/>
        <v>0</v>
      </c>
      <c r="J8550">
        <f t="shared" si="403"/>
        <v>0</v>
      </c>
      <c r="L8550" t="str">
        <f t="shared" si="401"/>
        <v>3727SAINT JAMES</v>
      </c>
      <c r="M8550" t="s">
        <v>9755</v>
      </c>
    </row>
    <row r="8551" spans="1:13">
      <c r="A8551" t="s">
        <v>9770</v>
      </c>
      <c r="B8551" t="s">
        <v>2997</v>
      </c>
      <c r="C8551" t="s">
        <v>110</v>
      </c>
      <c r="D8551">
        <v>4</v>
      </c>
      <c r="E8551">
        <v>0</v>
      </c>
      <c r="F8551">
        <v>0</v>
      </c>
      <c r="H8551" t="s">
        <v>103</v>
      </c>
      <c r="I8551">
        <f t="shared" si="402"/>
        <v>0</v>
      </c>
      <c r="J8551">
        <f t="shared" si="403"/>
        <v>0</v>
      </c>
      <c r="L8551" t="str">
        <f t="shared" si="401"/>
        <v>3727ST JAMES</v>
      </c>
      <c r="M8551" t="s">
        <v>9755</v>
      </c>
    </row>
    <row r="8552" spans="1:13">
      <c r="A8552" t="s">
        <v>9770</v>
      </c>
      <c r="B8552" t="s">
        <v>9775</v>
      </c>
      <c r="C8552" t="s">
        <v>110</v>
      </c>
      <c r="D8552">
        <v>4</v>
      </c>
      <c r="E8552">
        <v>0</v>
      </c>
      <c r="F8552">
        <v>0</v>
      </c>
      <c r="H8552" t="s">
        <v>103</v>
      </c>
      <c r="I8552">
        <f t="shared" si="402"/>
        <v>0</v>
      </c>
      <c r="J8552">
        <f t="shared" si="403"/>
        <v>0</v>
      </c>
      <c r="L8552" t="str">
        <f t="shared" si="401"/>
        <v>3727WAGGARANDALL</v>
      </c>
      <c r="M8552" t="s">
        <v>9755</v>
      </c>
    </row>
    <row r="8553" spans="1:13">
      <c r="A8553" t="s">
        <v>9770</v>
      </c>
      <c r="B8553" t="s">
        <v>9776</v>
      </c>
      <c r="C8553" t="s">
        <v>110</v>
      </c>
      <c r="D8553">
        <v>4</v>
      </c>
      <c r="E8553">
        <v>0</v>
      </c>
      <c r="F8553">
        <v>0</v>
      </c>
      <c r="H8553" t="s">
        <v>103</v>
      </c>
      <c r="I8553">
        <f t="shared" si="402"/>
        <v>0</v>
      </c>
      <c r="J8553">
        <f t="shared" si="403"/>
        <v>0</v>
      </c>
      <c r="L8553" t="str">
        <f t="shared" si="401"/>
        <v>3727YUNDOOL</v>
      </c>
      <c r="M8553" t="s">
        <v>9755</v>
      </c>
    </row>
    <row r="8554" spans="1:13">
      <c r="A8554" t="s">
        <v>9777</v>
      </c>
      <c r="B8554" t="s">
        <v>9778</v>
      </c>
      <c r="C8554" t="s">
        <v>110</v>
      </c>
      <c r="D8554">
        <v>4</v>
      </c>
      <c r="E8554">
        <v>0</v>
      </c>
      <c r="F8554">
        <v>0</v>
      </c>
      <c r="H8554" t="s">
        <v>103</v>
      </c>
      <c r="I8554">
        <f t="shared" si="402"/>
        <v>0</v>
      </c>
      <c r="J8554">
        <f t="shared" si="403"/>
        <v>0</v>
      </c>
      <c r="L8554" t="str">
        <f t="shared" si="401"/>
        <v>3726BUNGEET</v>
      </c>
      <c r="M8554" t="s">
        <v>9129</v>
      </c>
    </row>
    <row r="8555" spans="1:13">
      <c r="A8555" t="s">
        <v>9777</v>
      </c>
      <c r="B8555" t="s">
        <v>9779</v>
      </c>
      <c r="C8555" t="s">
        <v>110</v>
      </c>
      <c r="D8555">
        <v>4</v>
      </c>
      <c r="E8555">
        <v>0</v>
      </c>
      <c r="F8555">
        <v>0</v>
      </c>
      <c r="H8555" t="s">
        <v>103</v>
      </c>
      <c r="I8555">
        <f t="shared" si="402"/>
        <v>0</v>
      </c>
      <c r="J8555">
        <f t="shared" si="403"/>
        <v>0</v>
      </c>
      <c r="L8555" t="str">
        <f t="shared" si="401"/>
        <v>3726BUNGEET WEST</v>
      </c>
      <c r="M8555" t="s">
        <v>9129</v>
      </c>
    </row>
    <row r="8556" spans="1:13">
      <c r="A8556" t="s">
        <v>9777</v>
      </c>
      <c r="B8556" t="s">
        <v>9780</v>
      </c>
      <c r="C8556" t="s">
        <v>110</v>
      </c>
      <c r="D8556">
        <v>4</v>
      </c>
      <c r="E8556">
        <v>0</v>
      </c>
      <c r="F8556">
        <v>0</v>
      </c>
      <c r="H8556" t="s">
        <v>103</v>
      </c>
      <c r="I8556">
        <f t="shared" si="402"/>
        <v>0</v>
      </c>
      <c r="J8556">
        <f t="shared" si="403"/>
        <v>0</v>
      </c>
      <c r="L8556" t="str">
        <f t="shared" si="401"/>
        <v>3726DEVENISH</v>
      </c>
      <c r="M8556" t="s">
        <v>9129</v>
      </c>
    </row>
    <row r="8557" spans="1:13">
      <c r="A8557" t="s">
        <v>9777</v>
      </c>
      <c r="B8557" t="s">
        <v>9781</v>
      </c>
      <c r="C8557" t="s">
        <v>110</v>
      </c>
      <c r="D8557">
        <v>4</v>
      </c>
      <c r="E8557">
        <v>0</v>
      </c>
      <c r="F8557">
        <v>0</v>
      </c>
      <c r="H8557" t="s">
        <v>103</v>
      </c>
      <c r="I8557">
        <f t="shared" si="402"/>
        <v>0</v>
      </c>
      <c r="J8557">
        <f t="shared" si="403"/>
        <v>0</v>
      </c>
      <c r="L8557" t="str">
        <f t="shared" si="401"/>
        <v>3726THOONA</v>
      </c>
      <c r="M8557" t="s">
        <v>9129</v>
      </c>
    </row>
    <row r="8558" spans="1:13">
      <c r="A8558" t="s">
        <v>9782</v>
      </c>
      <c r="B8558" t="s">
        <v>9783</v>
      </c>
      <c r="C8558" t="s">
        <v>110</v>
      </c>
      <c r="D8558">
        <v>4</v>
      </c>
      <c r="E8558">
        <v>0</v>
      </c>
      <c r="F8558">
        <v>0</v>
      </c>
      <c r="H8558" t="s">
        <v>103</v>
      </c>
      <c r="I8558">
        <f t="shared" si="402"/>
        <v>0</v>
      </c>
      <c r="J8558">
        <f t="shared" si="403"/>
        <v>0</v>
      </c>
      <c r="L8558" t="str">
        <f t="shared" si="401"/>
        <v>3725BOXWOOD</v>
      </c>
      <c r="M8558" t="s">
        <v>9129</v>
      </c>
    </row>
    <row r="8559" spans="1:13">
      <c r="A8559" t="s">
        <v>9782</v>
      </c>
      <c r="B8559" t="s">
        <v>9784</v>
      </c>
      <c r="C8559" t="s">
        <v>110</v>
      </c>
      <c r="D8559">
        <v>4</v>
      </c>
      <c r="E8559">
        <v>0</v>
      </c>
      <c r="F8559">
        <v>0</v>
      </c>
      <c r="H8559" t="s">
        <v>103</v>
      </c>
      <c r="I8559">
        <f t="shared" si="402"/>
        <v>0</v>
      </c>
      <c r="J8559">
        <f t="shared" si="403"/>
        <v>0</v>
      </c>
      <c r="L8559" t="str">
        <f t="shared" si="401"/>
        <v>3725CHESNEY VALE</v>
      </c>
      <c r="M8559" t="s">
        <v>9129</v>
      </c>
    </row>
    <row r="8560" spans="1:13">
      <c r="A8560" t="s">
        <v>9782</v>
      </c>
      <c r="B8560" t="s">
        <v>9785</v>
      </c>
      <c r="C8560" t="s">
        <v>110</v>
      </c>
      <c r="D8560">
        <v>4</v>
      </c>
      <c r="E8560">
        <v>0</v>
      </c>
      <c r="F8560">
        <v>0</v>
      </c>
      <c r="H8560" t="s">
        <v>103</v>
      </c>
      <c r="I8560">
        <f t="shared" si="402"/>
        <v>0</v>
      </c>
      <c r="J8560">
        <f t="shared" si="403"/>
        <v>0</v>
      </c>
      <c r="L8560" t="str">
        <f t="shared" si="401"/>
        <v>3725GOORAMBAT</v>
      </c>
      <c r="M8560" t="s">
        <v>9129</v>
      </c>
    </row>
    <row r="8561" spans="1:13">
      <c r="A8561" t="s">
        <v>9782</v>
      </c>
      <c r="B8561" t="s">
        <v>9786</v>
      </c>
      <c r="C8561" t="s">
        <v>110</v>
      </c>
      <c r="D8561">
        <v>4</v>
      </c>
      <c r="E8561">
        <v>0</v>
      </c>
      <c r="F8561">
        <v>0</v>
      </c>
      <c r="H8561" t="s">
        <v>103</v>
      </c>
      <c r="I8561">
        <f t="shared" si="402"/>
        <v>0</v>
      </c>
      <c r="J8561">
        <f t="shared" si="403"/>
        <v>0</v>
      </c>
      <c r="L8561" t="str">
        <f t="shared" si="401"/>
        <v>3725MAJOR PLAINS</v>
      </c>
      <c r="M8561" t="s">
        <v>9129</v>
      </c>
    </row>
    <row r="8562" spans="1:13">
      <c r="A8562" t="s">
        <v>9782</v>
      </c>
      <c r="B8562" t="s">
        <v>6432</v>
      </c>
      <c r="C8562" t="s">
        <v>110</v>
      </c>
      <c r="D8562">
        <v>4</v>
      </c>
      <c r="E8562">
        <v>0</v>
      </c>
      <c r="F8562">
        <v>0</v>
      </c>
      <c r="H8562" t="s">
        <v>103</v>
      </c>
      <c r="I8562">
        <f t="shared" si="402"/>
        <v>0</v>
      </c>
      <c r="J8562">
        <f t="shared" si="403"/>
        <v>0</v>
      </c>
      <c r="L8562" t="str">
        <f t="shared" si="401"/>
        <v>3725STEWARTON</v>
      </c>
      <c r="M8562" t="s">
        <v>9129</v>
      </c>
    </row>
    <row r="8563" spans="1:13">
      <c r="A8563" t="s">
        <v>9787</v>
      </c>
      <c r="B8563" t="s">
        <v>8573</v>
      </c>
      <c r="C8563" t="s">
        <v>110</v>
      </c>
      <c r="D8563">
        <v>4</v>
      </c>
      <c r="E8563">
        <v>0</v>
      </c>
      <c r="F8563">
        <v>0</v>
      </c>
      <c r="H8563" t="s">
        <v>103</v>
      </c>
      <c r="I8563">
        <f t="shared" si="402"/>
        <v>0</v>
      </c>
      <c r="J8563">
        <f t="shared" si="403"/>
        <v>0</v>
      </c>
      <c r="L8563" t="str">
        <f t="shared" si="401"/>
        <v>3724MANSFIELD</v>
      </c>
      <c r="M8563" t="e">
        <v>#N/A</v>
      </c>
    </row>
    <row r="8564" spans="1:13">
      <c r="A8564" t="s">
        <v>9788</v>
      </c>
      <c r="B8564" t="s">
        <v>9789</v>
      </c>
      <c r="C8564" t="s">
        <v>110</v>
      </c>
      <c r="D8564">
        <v>4</v>
      </c>
      <c r="E8564">
        <v>0</v>
      </c>
      <c r="F8564">
        <v>0</v>
      </c>
      <c r="H8564" t="s">
        <v>103</v>
      </c>
      <c r="I8564">
        <f t="shared" si="402"/>
        <v>0</v>
      </c>
      <c r="J8564">
        <f t="shared" si="403"/>
        <v>0</v>
      </c>
      <c r="L8564" t="str">
        <f t="shared" si="401"/>
        <v>3723ARCHERTON</v>
      </c>
      <c r="M8564" t="s">
        <v>9129</v>
      </c>
    </row>
    <row r="8565" spans="1:13">
      <c r="A8565" t="s">
        <v>9788</v>
      </c>
      <c r="B8565" t="s">
        <v>9790</v>
      </c>
      <c r="C8565" t="s">
        <v>110</v>
      </c>
      <c r="D8565">
        <v>4</v>
      </c>
      <c r="E8565">
        <v>0</v>
      </c>
      <c r="F8565">
        <v>0</v>
      </c>
      <c r="H8565" t="s">
        <v>103</v>
      </c>
      <c r="I8565">
        <f t="shared" si="402"/>
        <v>0</v>
      </c>
      <c r="J8565">
        <f t="shared" si="403"/>
        <v>0</v>
      </c>
      <c r="L8565" t="str">
        <f t="shared" si="401"/>
        <v>3723BARJARG</v>
      </c>
      <c r="M8565" t="s">
        <v>9129</v>
      </c>
    </row>
    <row r="8566" spans="1:13">
      <c r="A8566" t="s">
        <v>9788</v>
      </c>
      <c r="B8566" t="s">
        <v>9791</v>
      </c>
      <c r="C8566" t="s">
        <v>110</v>
      </c>
      <c r="D8566">
        <v>4</v>
      </c>
      <c r="E8566">
        <v>0</v>
      </c>
      <c r="F8566">
        <v>0</v>
      </c>
      <c r="H8566" t="s">
        <v>103</v>
      </c>
      <c r="I8566">
        <f t="shared" si="402"/>
        <v>0</v>
      </c>
      <c r="J8566">
        <f t="shared" si="403"/>
        <v>0</v>
      </c>
      <c r="L8566" t="str">
        <f t="shared" si="401"/>
        <v>3723BOOROLITE</v>
      </c>
      <c r="M8566" t="s">
        <v>9129</v>
      </c>
    </row>
    <row r="8567" spans="1:13">
      <c r="A8567" t="s">
        <v>9788</v>
      </c>
      <c r="B8567" t="s">
        <v>9792</v>
      </c>
      <c r="C8567" t="s">
        <v>110</v>
      </c>
      <c r="D8567">
        <v>4</v>
      </c>
      <c r="E8567">
        <v>0</v>
      </c>
      <c r="F8567">
        <v>0</v>
      </c>
      <c r="H8567" t="s">
        <v>103</v>
      </c>
      <c r="I8567">
        <f t="shared" si="402"/>
        <v>0</v>
      </c>
      <c r="J8567">
        <f t="shared" si="403"/>
        <v>0</v>
      </c>
      <c r="L8567" t="str">
        <f t="shared" si="401"/>
        <v>3723BRIDGE CREEK</v>
      </c>
      <c r="M8567" t="s">
        <v>9129</v>
      </c>
    </row>
    <row r="8568" spans="1:13">
      <c r="A8568" t="s">
        <v>9788</v>
      </c>
      <c r="B8568" t="s">
        <v>9793</v>
      </c>
      <c r="C8568" t="s">
        <v>110</v>
      </c>
      <c r="D8568">
        <v>4</v>
      </c>
      <c r="E8568">
        <v>0</v>
      </c>
      <c r="F8568">
        <v>0</v>
      </c>
      <c r="H8568" t="s">
        <v>103</v>
      </c>
      <c r="I8568">
        <f t="shared" si="402"/>
        <v>0</v>
      </c>
      <c r="J8568">
        <f t="shared" si="403"/>
        <v>0</v>
      </c>
      <c r="L8568" t="str">
        <f t="shared" si="401"/>
        <v>3723DELATITE</v>
      </c>
      <c r="M8568" t="s">
        <v>9129</v>
      </c>
    </row>
    <row r="8569" spans="1:13">
      <c r="A8569" t="s">
        <v>9788</v>
      </c>
      <c r="B8569" t="s">
        <v>9794</v>
      </c>
      <c r="C8569" t="s">
        <v>110</v>
      </c>
      <c r="D8569">
        <v>4</v>
      </c>
      <c r="E8569">
        <v>0</v>
      </c>
      <c r="F8569">
        <v>0</v>
      </c>
      <c r="H8569" t="s">
        <v>103</v>
      </c>
      <c r="I8569">
        <f t="shared" si="402"/>
        <v>0</v>
      </c>
      <c r="J8569">
        <f t="shared" si="403"/>
        <v>0</v>
      </c>
      <c r="L8569" t="str">
        <f t="shared" si="401"/>
        <v>3723ENOCHS POINT</v>
      </c>
      <c r="M8569" t="s">
        <v>9129</v>
      </c>
    </row>
    <row r="8570" spans="1:13">
      <c r="A8570" t="s">
        <v>9788</v>
      </c>
      <c r="B8570" t="s">
        <v>9795</v>
      </c>
      <c r="C8570" t="s">
        <v>110</v>
      </c>
      <c r="D8570">
        <v>4</v>
      </c>
      <c r="E8570">
        <v>0</v>
      </c>
      <c r="F8570">
        <v>0</v>
      </c>
      <c r="H8570" t="s">
        <v>103</v>
      </c>
      <c r="I8570">
        <f t="shared" si="402"/>
        <v>0</v>
      </c>
      <c r="J8570">
        <f t="shared" si="403"/>
        <v>0</v>
      </c>
      <c r="L8570" t="str">
        <f t="shared" si="401"/>
        <v>3723GAFFNEYS CREEK</v>
      </c>
      <c r="M8570" t="s">
        <v>9129</v>
      </c>
    </row>
    <row r="8571" spans="1:13">
      <c r="A8571" t="s">
        <v>9788</v>
      </c>
      <c r="B8571" t="s">
        <v>9796</v>
      </c>
      <c r="C8571" t="s">
        <v>110</v>
      </c>
      <c r="D8571">
        <v>4</v>
      </c>
      <c r="E8571">
        <v>0</v>
      </c>
      <c r="F8571">
        <v>0</v>
      </c>
      <c r="H8571" t="s">
        <v>103</v>
      </c>
      <c r="I8571">
        <f t="shared" si="402"/>
        <v>0</v>
      </c>
      <c r="J8571">
        <f t="shared" si="403"/>
        <v>0</v>
      </c>
      <c r="L8571" t="str">
        <f t="shared" si="401"/>
        <v>3723GOUGHS BAY</v>
      </c>
      <c r="M8571" t="s">
        <v>9129</v>
      </c>
    </row>
    <row r="8572" spans="1:13">
      <c r="A8572" t="s">
        <v>9788</v>
      </c>
      <c r="B8572" t="s">
        <v>9797</v>
      </c>
      <c r="C8572" t="s">
        <v>110</v>
      </c>
      <c r="D8572">
        <v>4</v>
      </c>
      <c r="E8572">
        <v>0</v>
      </c>
      <c r="F8572">
        <v>0</v>
      </c>
      <c r="H8572" t="s">
        <v>103</v>
      </c>
      <c r="I8572">
        <f t="shared" si="402"/>
        <v>0</v>
      </c>
      <c r="J8572">
        <f t="shared" si="403"/>
        <v>0</v>
      </c>
      <c r="L8572" t="str">
        <f t="shared" si="401"/>
        <v>3723HOWES CREEK</v>
      </c>
      <c r="M8572" t="s">
        <v>9129</v>
      </c>
    </row>
    <row r="8573" spans="1:13">
      <c r="A8573" t="s">
        <v>9788</v>
      </c>
      <c r="B8573" t="s">
        <v>9798</v>
      </c>
      <c r="C8573" t="s">
        <v>110</v>
      </c>
      <c r="D8573">
        <v>4</v>
      </c>
      <c r="E8573">
        <v>0</v>
      </c>
      <c r="F8573">
        <v>0</v>
      </c>
      <c r="H8573" t="s">
        <v>103</v>
      </c>
      <c r="I8573">
        <f t="shared" si="402"/>
        <v>0</v>
      </c>
      <c r="J8573">
        <f t="shared" si="403"/>
        <v>0</v>
      </c>
      <c r="L8573" t="str">
        <f t="shared" si="401"/>
        <v>3723HOWQUA</v>
      </c>
      <c r="M8573" t="s">
        <v>9129</v>
      </c>
    </row>
    <row r="8574" spans="1:13">
      <c r="A8574" t="s">
        <v>9788</v>
      </c>
      <c r="B8574" t="s">
        <v>9799</v>
      </c>
      <c r="C8574" t="s">
        <v>110</v>
      </c>
      <c r="D8574">
        <v>4</v>
      </c>
      <c r="E8574">
        <v>0</v>
      </c>
      <c r="F8574">
        <v>0</v>
      </c>
      <c r="H8574" t="s">
        <v>103</v>
      </c>
      <c r="I8574">
        <f t="shared" si="402"/>
        <v>0</v>
      </c>
      <c r="J8574">
        <f t="shared" si="403"/>
        <v>0</v>
      </c>
      <c r="L8574" t="str">
        <f t="shared" si="401"/>
        <v>3723HOWQUA HILLS</v>
      </c>
      <c r="M8574" t="s">
        <v>9129</v>
      </c>
    </row>
    <row r="8575" spans="1:13">
      <c r="A8575" t="s">
        <v>9788</v>
      </c>
      <c r="B8575" t="s">
        <v>9800</v>
      </c>
      <c r="C8575" t="s">
        <v>110</v>
      </c>
      <c r="D8575">
        <v>4</v>
      </c>
      <c r="E8575">
        <v>0</v>
      </c>
      <c r="F8575">
        <v>0</v>
      </c>
      <c r="H8575" t="s">
        <v>103</v>
      </c>
      <c r="I8575">
        <f t="shared" si="402"/>
        <v>0</v>
      </c>
      <c r="J8575">
        <f t="shared" si="403"/>
        <v>0</v>
      </c>
      <c r="L8575" t="str">
        <f t="shared" si="401"/>
        <v>3723HOWQUA INLET</v>
      </c>
      <c r="M8575" t="s">
        <v>9129</v>
      </c>
    </row>
    <row r="8576" spans="1:13">
      <c r="A8576" t="s">
        <v>9788</v>
      </c>
      <c r="B8576" t="s">
        <v>3434</v>
      </c>
      <c r="C8576" t="s">
        <v>110</v>
      </c>
      <c r="D8576">
        <v>4</v>
      </c>
      <c r="E8576">
        <v>0</v>
      </c>
      <c r="F8576">
        <v>0</v>
      </c>
      <c r="H8576" t="s">
        <v>103</v>
      </c>
      <c r="I8576">
        <f t="shared" si="402"/>
        <v>0</v>
      </c>
      <c r="J8576">
        <f t="shared" si="403"/>
        <v>0</v>
      </c>
      <c r="L8576" t="str">
        <f t="shared" si="401"/>
        <v>3723JAMIESON</v>
      </c>
      <c r="M8576" t="s">
        <v>9129</v>
      </c>
    </row>
    <row r="8577" spans="1:13">
      <c r="A8577" t="s">
        <v>9788</v>
      </c>
      <c r="B8577" t="s">
        <v>9801</v>
      </c>
      <c r="C8577" t="s">
        <v>110</v>
      </c>
      <c r="D8577">
        <v>4</v>
      </c>
      <c r="E8577">
        <v>0</v>
      </c>
      <c r="F8577">
        <v>0</v>
      </c>
      <c r="H8577" t="s">
        <v>103</v>
      </c>
      <c r="I8577">
        <f t="shared" si="402"/>
        <v>0</v>
      </c>
      <c r="J8577">
        <f t="shared" si="403"/>
        <v>0</v>
      </c>
      <c r="L8577" t="str">
        <f t="shared" si="401"/>
        <v>3723KEVINGTON</v>
      </c>
      <c r="M8577" t="s">
        <v>9129</v>
      </c>
    </row>
    <row r="8578" spans="1:13">
      <c r="A8578" t="s">
        <v>9788</v>
      </c>
      <c r="B8578" t="s">
        <v>9802</v>
      </c>
      <c r="C8578" t="s">
        <v>110</v>
      </c>
      <c r="D8578">
        <v>4</v>
      </c>
      <c r="E8578">
        <v>0</v>
      </c>
      <c r="F8578">
        <v>0</v>
      </c>
      <c r="H8578" t="s">
        <v>103</v>
      </c>
      <c r="I8578">
        <f t="shared" si="402"/>
        <v>0</v>
      </c>
      <c r="J8578">
        <f t="shared" si="403"/>
        <v>0</v>
      </c>
      <c r="L8578" t="str">
        <f t="shared" ref="L8578:L8641" si="404">CONCATENATE(A8578,B8578)</f>
        <v>3723KNOCKWOOD</v>
      </c>
      <c r="M8578" t="s">
        <v>9129</v>
      </c>
    </row>
    <row r="8579" spans="1:13">
      <c r="A8579" t="s">
        <v>9788</v>
      </c>
      <c r="B8579" t="s">
        <v>9803</v>
      </c>
      <c r="C8579" t="s">
        <v>110</v>
      </c>
      <c r="D8579">
        <v>4</v>
      </c>
      <c r="E8579">
        <v>0</v>
      </c>
      <c r="F8579">
        <v>0</v>
      </c>
      <c r="H8579" t="s">
        <v>103</v>
      </c>
      <c r="I8579">
        <f t="shared" si="402"/>
        <v>0</v>
      </c>
      <c r="J8579">
        <f t="shared" si="403"/>
        <v>0</v>
      </c>
      <c r="L8579" t="str">
        <f t="shared" si="404"/>
        <v>3723MACS COVE</v>
      </c>
      <c r="M8579" t="s">
        <v>9129</v>
      </c>
    </row>
    <row r="8580" spans="1:13">
      <c r="A8580" t="s">
        <v>9788</v>
      </c>
      <c r="B8580" t="s">
        <v>9804</v>
      </c>
      <c r="C8580" t="s">
        <v>110</v>
      </c>
      <c r="D8580">
        <v>4</v>
      </c>
      <c r="E8580">
        <v>0</v>
      </c>
      <c r="F8580">
        <v>0</v>
      </c>
      <c r="H8580" t="s">
        <v>103</v>
      </c>
      <c r="I8580">
        <f t="shared" si="402"/>
        <v>0</v>
      </c>
      <c r="J8580">
        <f t="shared" si="403"/>
        <v>0</v>
      </c>
      <c r="L8580" t="str">
        <f t="shared" si="404"/>
        <v>3723MAINDAMPLE</v>
      </c>
      <c r="M8580" t="s">
        <v>9129</v>
      </c>
    </row>
    <row r="8581" spans="1:13">
      <c r="A8581" t="s">
        <v>9788</v>
      </c>
      <c r="B8581" t="s">
        <v>9805</v>
      </c>
      <c r="C8581" t="s">
        <v>110</v>
      </c>
      <c r="D8581">
        <v>4</v>
      </c>
      <c r="E8581">
        <v>0</v>
      </c>
      <c r="F8581">
        <v>0</v>
      </c>
      <c r="H8581" t="s">
        <v>103</v>
      </c>
      <c r="I8581">
        <f t="shared" si="402"/>
        <v>0</v>
      </c>
      <c r="J8581">
        <f t="shared" si="403"/>
        <v>0</v>
      </c>
      <c r="L8581" t="str">
        <f t="shared" si="404"/>
        <v>3723MATLOCK</v>
      </c>
      <c r="M8581" t="s">
        <v>9129</v>
      </c>
    </row>
    <row r="8582" spans="1:13">
      <c r="A8582" t="s">
        <v>9788</v>
      </c>
      <c r="B8582" t="s">
        <v>9261</v>
      </c>
      <c r="C8582" t="s">
        <v>110</v>
      </c>
      <c r="D8582">
        <v>4</v>
      </c>
      <c r="E8582">
        <v>0</v>
      </c>
      <c r="F8582">
        <v>0</v>
      </c>
      <c r="H8582" t="s">
        <v>103</v>
      </c>
      <c r="I8582">
        <f t="shared" si="402"/>
        <v>0</v>
      </c>
      <c r="J8582">
        <f t="shared" si="403"/>
        <v>0</v>
      </c>
      <c r="L8582" t="str">
        <f t="shared" si="404"/>
        <v>3723MERRIJIG</v>
      </c>
      <c r="M8582" t="s">
        <v>9129</v>
      </c>
    </row>
    <row r="8583" spans="1:13">
      <c r="A8583" t="s">
        <v>9788</v>
      </c>
      <c r="B8583" t="s">
        <v>9806</v>
      </c>
      <c r="C8583" t="s">
        <v>110</v>
      </c>
      <c r="D8583">
        <v>4</v>
      </c>
      <c r="E8583">
        <v>0</v>
      </c>
      <c r="F8583">
        <v>0</v>
      </c>
      <c r="H8583" t="s">
        <v>103</v>
      </c>
      <c r="I8583">
        <f t="shared" si="402"/>
        <v>0</v>
      </c>
      <c r="J8583">
        <f t="shared" si="403"/>
        <v>0</v>
      </c>
      <c r="L8583" t="str">
        <f t="shared" si="404"/>
        <v>3723MOUNT BULLER</v>
      </c>
      <c r="M8583" t="s">
        <v>9129</v>
      </c>
    </row>
    <row r="8584" spans="1:13">
      <c r="A8584" t="s">
        <v>9788</v>
      </c>
      <c r="B8584" t="s">
        <v>9807</v>
      </c>
      <c r="C8584" t="s">
        <v>110</v>
      </c>
      <c r="D8584">
        <v>4</v>
      </c>
      <c r="E8584">
        <v>0</v>
      </c>
      <c r="F8584">
        <v>0</v>
      </c>
      <c r="H8584" t="s">
        <v>103</v>
      </c>
      <c r="I8584">
        <f t="shared" si="402"/>
        <v>0</v>
      </c>
      <c r="J8584">
        <f t="shared" si="403"/>
        <v>0</v>
      </c>
      <c r="L8584" t="str">
        <f t="shared" si="404"/>
        <v>3723MOUNTAIN BAY</v>
      </c>
      <c r="M8584" t="s">
        <v>9129</v>
      </c>
    </row>
    <row r="8585" spans="1:13">
      <c r="A8585" t="s">
        <v>9788</v>
      </c>
      <c r="B8585" t="s">
        <v>9808</v>
      </c>
      <c r="C8585" t="s">
        <v>110</v>
      </c>
      <c r="D8585">
        <v>4</v>
      </c>
      <c r="E8585">
        <v>0</v>
      </c>
      <c r="F8585">
        <v>0</v>
      </c>
      <c r="H8585" t="s">
        <v>103</v>
      </c>
      <c r="I8585">
        <f t="shared" ref="I8585:I8648" si="405">IF(ISERROR(VLOOKUP(A8585,SelPostCode,1,FALSE)),0,1)</f>
        <v>0</v>
      </c>
      <c r="J8585">
        <f t="shared" ref="J8585:J8648" si="406">IF(I8585=0,0,IF(ISERROR(VLOOKUP(B8585,SelSuburb,1,FALSE)),0,1))</f>
        <v>0</v>
      </c>
      <c r="L8585" t="str">
        <f t="shared" si="404"/>
        <v>3723NILLAHCOOTIE</v>
      </c>
      <c r="M8585" t="s">
        <v>9129</v>
      </c>
    </row>
    <row r="8586" spans="1:13">
      <c r="A8586" t="s">
        <v>9788</v>
      </c>
      <c r="B8586" t="s">
        <v>9809</v>
      </c>
      <c r="C8586" t="s">
        <v>110</v>
      </c>
      <c r="D8586">
        <v>4</v>
      </c>
      <c r="E8586">
        <v>0</v>
      </c>
      <c r="F8586">
        <v>0</v>
      </c>
      <c r="H8586" t="s">
        <v>103</v>
      </c>
      <c r="I8586">
        <f t="shared" si="405"/>
        <v>0</v>
      </c>
      <c r="J8586">
        <f t="shared" si="406"/>
        <v>0</v>
      </c>
      <c r="L8586" t="str">
        <f t="shared" si="404"/>
        <v>3723PIRIES</v>
      </c>
      <c r="M8586" t="s">
        <v>9129</v>
      </c>
    </row>
    <row r="8587" spans="1:13">
      <c r="A8587" t="s">
        <v>9788</v>
      </c>
      <c r="B8587" t="s">
        <v>9810</v>
      </c>
      <c r="C8587" t="s">
        <v>110</v>
      </c>
      <c r="D8587">
        <v>4</v>
      </c>
      <c r="E8587">
        <v>0</v>
      </c>
      <c r="F8587">
        <v>0</v>
      </c>
      <c r="H8587" t="s">
        <v>103</v>
      </c>
      <c r="I8587">
        <f t="shared" si="405"/>
        <v>0</v>
      </c>
      <c r="J8587">
        <f t="shared" si="406"/>
        <v>0</v>
      </c>
      <c r="L8587" t="str">
        <f t="shared" si="404"/>
        <v>3723SAWMILL SETTLEMENT</v>
      </c>
      <c r="M8587" t="s">
        <v>9129</v>
      </c>
    </row>
    <row r="8588" spans="1:13">
      <c r="A8588" t="s">
        <v>9788</v>
      </c>
      <c r="B8588" t="s">
        <v>9811</v>
      </c>
      <c r="C8588" t="s">
        <v>110</v>
      </c>
      <c r="D8588">
        <v>4</v>
      </c>
      <c r="E8588">
        <v>0</v>
      </c>
      <c r="F8588">
        <v>0</v>
      </c>
      <c r="H8588" t="s">
        <v>103</v>
      </c>
      <c r="I8588">
        <f t="shared" si="405"/>
        <v>0</v>
      </c>
      <c r="J8588">
        <f t="shared" si="406"/>
        <v>0</v>
      </c>
      <c r="L8588" t="str">
        <f t="shared" si="404"/>
        <v>3723TOLMIE</v>
      </c>
      <c r="M8588" t="s">
        <v>9129</v>
      </c>
    </row>
    <row r="8589" spans="1:13">
      <c r="A8589" t="s">
        <v>9788</v>
      </c>
      <c r="B8589" t="s">
        <v>4464</v>
      </c>
      <c r="C8589" t="s">
        <v>110</v>
      </c>
      <c r="D8589">
        <v>4</v>
      </c>
      <c r="E8589">
        <v>0</v>
      </c>
      <c r="F8589">
        <v>0</v>
      </c>
      <c r="H8589" t="s">
        <v>103</v>
      </c>
      <c r="I8589">
        <f t="shared" si="405"/>
        <v>0</v>
      </c>
      <c r="J8589">
        <f t="shared" si="406"/>
        <v>0</v>
      </c>
      <c r="L8589" t="str">
        <f t="shared" si="404"/>
        <v>3723WOODS POINT</v>
      </c>
      <c r="M8589" t="s">
        <v>9129</v>
      </c>
    </row>
    <row r="8590" spans="1:13">
      <c r="A8590" t="s">
        <v>9812</v>
      </c>
      <c r="B8590" t="s">
        <v>9813</v>
      </c>
      <c r="C8590" t="s">
        <v>110</v>
      </c>
      <c r="D8590">
        <v>4</v>
      </c>
      <c r="E8590">
        <v>0</v>
      </c>
      <c r="F8590">
        <v>0</v>
      </c>
      <c r="H8590" t="s">
        <v>103</v>
      </c>
      <c r="I8590">
        <f t="shared" si="405"/>
        <v>0</v>
      </c>
      <c r="J8590">
        <f t="shared" si="406"/>
        <v>0</v>
      </c>
      <c r="L8590" t="str">
        <f t="shared" si="404"/>
        <v>3722BARWITE</v>
      </c>
      <c r="M8590" t="s">
        <v>9129</v>
      </c>
    </row>
    <row r="8591" spans="1:13">
      <c r="A8591" t="s">
        <v>9812</v>
      </c>
      <c r="B8591" t="s">
        <v>8573</v>
      </c>
      <c r="C8591" t="s">
        <v>110</v>
      </c>
      <c r="D8591">
        <v>4</v>
      </c>
      <c r="E8591">
        <v>0</v>
      </c>
      <c r="F8591">
        <v>0</v>
      </c>
      <c r="H8591" t="s">
        <v>103</v>
      </c>
      <c r="I8591">
        <f t="shared" si="405"/>
        <v>0</v>
      </c>
      <c r="J8591">
        <f t="shared" si="406"/>
        <v>0</v>
      </c>
      <c r="L8591" t="str">
        <f t="shared" si="404"/>
        <v>3722MANSFIELD</v>
      </c>
      <c r="M8591" t="s">
        <v>9129</v>
      </c>
    </row>
    <row r="8592" spans="1:13">
      <c r="A8592" t="s">
        <v>9812</v>
      </c>
      <c r="B8592" t="s">
        <v>9814</v>
      </c>
      <c r="C8592" t="s">
        <v>110</v>
      </c>
      <c r="D8592">
        <v>4</v>
      </c>
      <c r="E8592">
        <v>0</v>
      </c>
      <c r="F8592">
        <v>0</v>
      </c>
      <c r="H8592" t="s">
        <v>103</v>
      </c>
      <c r="I8592">
        <f t="shared" si="405"/>
        <v>0</v>
      </c>
      <c r="J8592">
        <f t="shared" si="406"/>
        <v>0</v>
      </c>
      <c r="L8592" t="str">
        <f t="shared" si="404"/>
        <v>3722MIRIMBAH</v>
      </c>
      <c r="M8592" t="s">
        <v>9129</v>
      </c>
    </row>
    <row r="8593" spans="1:13">
      <c r="A8593" t="s">
        <v>9815</v>
      </c>
      <c r="B8593" t="s">
        <v>5394</v>
      </c>
      <c r="C8593" t="s">
        <v>110</v>
      </c>
      <c r="D8593">
        <v>4</v>
      </c>
      <c r="E8593">
        <v>0</v>
      </c>
      <c r="F8593">
        <v>0</v>
      </c>
      <c r="H8593" t="s">
        <v>103</v>
      </c>
      <c r="I8593">
        <f t="shared" si="405"/>
        <v>0</v>
      </c>
      <c r="J8593">
        <f t="shared" si="406"/>
        <v>0</v>
      </c>
      <c r="L8593" t="str">
        <f t="shared" si="404"/>
        <v>3720BONNIE DOON</v>
      </c>
      <c r="M8593" t="s">
        <v>9129</v>
      </c>
    </row>
    <row r="8594" spans="1:13">
      <c r="A8594" t="s">
        <v>9816</v>
      </c>
      <c r="B8594" t="s">
        <v>9817</v>
      </c>
      <c r="C8594" t="s">
        <v>110</v>
      </c>
      <c r="D8594">
        <v>4</v>
      </c>
      <c r="E8594">
        <v>0</v>
      </c>
      <c r="F8594">
        <v>0</v>
      </c>
      <c r="H8594" t="s">
        <v>103</v>
      </c>
      <c r="I8594">
        <f t="shared" si="405"/>
        <v>0</v>
      </c>
      <c r="J8594">
        <f t="shared" si="406"/>
        <v>0</v>
      </c>
      <c r="L8594" t="str">
        <f t="shared" si="404"/>
        <v>3719GOBUR</v>
      </c>
      <c r="M8594" t="s">
        <v>9129</v>
      </c>
    </row>
    <row r="8595" spans="1:13">
      <c r="A8595" t="s">
        <v>9816</v>
      </c>
      <c r="B8595" t="s">
        <v>9818</v>
      </c>
      <c r="C8595" t="s">
        <v>110</v>
      </c>
      <c r="D8595">
        <v>4</v>
      </c>
      <c r="E8595">
        <v>0</v>
      </c>
      <c r="F8595">
        <v>0</v>
      </c>
      <c r="H8595" t="s">
        <v>103</v>
      </c>
      <c r="I8595">
        <f t="shared" si="405"/>
        <v>0</v>
      </c>
      <c r="J8595">
        <f t="shared" si="406"/>
        <v>0</v>
      </c>
      <c r="L8595" t="str">
        <f t="shared" si="404"/>
        <v>3719KANUMBRA</v>
      </c>
      <c r="M8595" t="s">
        <v>9129</v>
      </c>
    </row>
    <row r="8596" spans="1:13">
      <c r="A8596" t="s">
        <v>9816</v>
      </c>
      <c r="B8596" t="s">
        <v>9819</v>
      </c>
      <c r="C8596" t="s">
        <v>110</v>
      </c>
      <c r="D8596">
        <v>4</v>
      </c>
      <c r="E8596">
        <v>0</v>
      </c>
      <c r="F8596">
        <v>0</v>
      </c>
      <c r="H8596" t="s">
        <v>103</v>
      </c>
      <c r="I8596">
        <f t="shared" si="405"/>
        <v>0</v>
      </c>
      <c r="J8596">
        <f t="shared" si="406"/>
        <v>0</v>
      </c>
      <c r="L8596" t="str">
        <f t="shared" si="404"/>
        <v>3719TERIP TERIP</v>
      </c>
      <c r="M8596" t="s">
        <v>9129</v>
      </c>
    </row>
    <row r="8597" spans="1:13">
      <c r="A8597" t="s">
        <v>9816</v>
      </c>
      <c r="B8597" t="s">
        <v>9820</v>
      </c>
      <c r="C8597" t="s">
        <v>110</v>
      </c>
      <c r="D8597">
        <v>4</v>
      </c>
      <c r="E8597">
        <v>0</v>
      </c>
      <c r="F8597">
        <v>0</v>
      </c>
      <c r="H8597" t="s">
        <v>103</v>
      </c>
      <c r="I8597">
        <f t="shared" si="405"/>
        <v>0</v>
      </c>
      <c r="J8597">
        <f t="shared" si="406"/>
        <v>0</v>
      </c>
      <c r="L8597" t="str">
        <f t="shared" si="404"/>
        <v>3719YARCK</v>
      </c>
      <c r="M8597" t="s">
        <v>9129</v>
      </c>
    </row>
    <row r="8598" spans="1:13">
      <c r="A8598" t="s">
        <v>9821</v>
      </c>
      <c r="B8598" t="s">
        <v>811</v>
      </c>
      <c r="C8598" t="s">
        <v>110</v>
      </c>
      <c r="D8598">
        <v>4</v>
      </c>
      <c r="E8598">
        <v>0</v>
      </c>
      <c r="F8598">
        <v>0</v>
      </c>
      <c r="H8598" t="s">
        <v>103</v>
      </c>
      <c r="I8598">
        <f t="shared" si="405"/>
        <v>0</v>
      </c>
      <c r="J8598">
        <f t="shared" si="406"/>
        <v>0</v>
      </c>
      <c r="L8598" t="str">
        <f t="shared" si="404"/>
        <v>3718MOLESWORTH</v>
      </c>
      <c r="M8598" t="s">
        <v>9129</v>
      </c>
    </row>
    <row r="8599" spans="1:13">
      <c r="A8599" t="s">
        <v>9822</v>
      </c>
      <c r="B8599" t="s">
        <v>196</v>
      </c>
      <c r="C8599" t="s">
        <v>110</v>
      </c>
      <c r="D8599">
        <v>4</v>
      </c>
      <c r="E8599">
        <v>0</v>
      </c>
      <c r="F8599">
        <v>0</v>
      </c>
      <c r="H8599" t="s">
        <v>103</v>
      </c>
      <c r="I8599">
        <f t="shared" si="405"/>
        <v>0</v>
      </c>
      <c r="J8599">
        <f t="shared" si="406"/>
        <v>0</v>
      </c>
      <c r="L8599" t="str">
        <f t="shared" si="404"/>
        <v>3717FLOWERDALE</v>
      </c>
      <c r="M8599" t="s">
        <v>9129</v>
      </c>
    </row>
    <row r="8600" spans="1:13">
      <c r="A8600" t="s">
        <v>9822</v>
      </c>
      <c r="B8600" t="s">
        <v>9823</v>
      </c>
      <c r="C8600" t="s">
        <v>110</v>
      </c>
      <c r="D8600">
        <v>4</v>
      </c>
      <c r="E8600">
        <v>0</v>
      </c>
      <c r="F8600">
        <v>0</v>
      </c>
      <c r="H8600" t="s">
        <v>103</v>
      </c>
      <c r="I8600">
        <f t="shared" si="405"/>
        <v>0</v>
      </c>
      <c r="J8600">
        <f t="shared" si="406"/>
        <v>0</v>
      </c>
      <c r="L8600" t="str">
        <f t="shared" si="404"/>
        <v>3717GHIN GHIN</v>
      </c>
      <c r="M8600" t="s">
        <v>9129</v>
      </c>
    </row>
    <row r="8601" spans="1:13">
      <c r="A8601" t="s">
        <v>9822</v>
      </c>
      <c r="B8601" t="s">
        <v>9824</v>
      </c>
      <c r="C8601" t="s">
        <v>110</v>
      </c>
      <c r="D8601">
        <v>4</v>
      </c>
      <c r="E8601">
        <v>0</v>
      </c>
      <c r="F8601">
        <v>0</v>
      </c>
      <c r="H8601" t="s">
        <v>103</v>
      </c>
      <c r="I8601">
        <f t="shared" si="405"/>
        <v>0</v>
      </c>
      <c r="J8601">
        <f t="shared" si="406"/>
        <v>0</v>
      </c>
      <c r="L8601" t="str">
        <f t="shared" si="404"/>
        <v>3717GLENBURN</v>
      </c>
      <c r="M8601" t="s">
        <v>9129</v>
      </c>
    </row>
    <row r="8602" spans="1:13">
      <c r="A8602" t="s">
        <v>9822</v>
      </c>
      <c r="B8602" t="s">
        <v>9825</v>
      </c>
      <c r="C8602" t="s">
        <v>110</v>
      </c>
      <c r="D8602">
        <v>4</v>
      </c>
      <c r="E8602">
        <v>0</v>
      </c>
      <c r="F8602">
        <v>0</v>
      </c>
      <c r="H8602" t="s">
        <v>103</v>
      </c>
      <c r="I8602">
        <f t="shared" si="405"/>
        <v>0</v>
      </c>
      <c r="J8602">
        <f t="shared" si="406"/>
        <v>0</v>
      </c>
      <c r="L8602" t="str">
        <f t="shared" si="404"/>
        <v>3717HOMEWOOD</v>
      </c>
      <c r="M8602" t="s">
        <v>9129</v>
      </c>
    </row>
    <row r="8603" spans="1:13">
      <c r="A8603" t="s">
        <v>9822</v>
      </c>
      <c r="B8603" t="s">
        <v>9826</v>
      </c>
      <c r="C8603" t="s">
        <v>110</v>
      </c>
      <c r="D8603">
        <v>4</v>
      </c>
      <c r="E8603">
        <v>0</v>
      </c>
      <c r="F8603">
        <v>0</v>
      </c>
      <c r="H8603" t="s">
        <v>103</v>
      </c>
      <c r="I8603">
        <f t="shared" si="405"/>
        <v>0</v>
      </c>
      <c r="J8603">
        <f t="shared" si="406"/>
        <v>0</v>
      </c>
      <c r="L8603" t="str">
        <f t="shared" si="404"/>
        <v>3717KILLINGWORTH</v>
      </c>
      <c r="M8603" t="s">
        <v>9129</v>
      </c>
    </row>
    <row r="8604" spans="1:13">
      <c r="A8604" t="s">
        <v>9822</v>
      </c>
      <c r="B8604" t="s">
        <v>6293</v>
      </c>
      <c r="C8604" t="s">
        <v>110</v>
      </c>
      <c r="D8604">
        <v>4</v>
      </c>
      <c r="E8604">
        <v>0</v>
      </c>
      <c r="F8604">
        <v>0</v>
      </c>
      <c r="H8604" t="s">
        <v>103</v>
      </c>
      <c r="I8604">
        <f t="shared" si="405"/>
        <v>0</v>
      </c>
      <c r="J8604">
        <f t="shared" si="406"/>
        <v>0</v>
      </c>
      <c r="L8604" t="str">
        <f t="shared" si="404"/>
        <v>3717LIMESTONE</v>
      </c>
      <c r="M8604" t="s">
        <v>9129</v>
      </c>
    </row>
    <row r="8605" spans="1:13">
      <c r="A8605" t="s">
        <v>9822</v>
      </c>
      <c r="B8605" t="s">
        <v>9827</v>
      </c>
      <c r="C8605" t="s">
        <v>110</v>
      </c>
      <c r="D8605">
        <v>4</v>
      </c>
      <c r="E8605">
        <v>0</v>
      </c>
      <c r="F8605">
        <v>0</v>
      </c>
      <c r="H8605" t="s">
        <v>103</v>
      </c>
      <c r="I8605">
        <f t="shared" si="405"/>
        <v>0</v>
      </c>
      <c r="J8605">
        <f t="shared" si="406"/>
        <v>0</v>
      </c>
      <c r="L8605" t="str">
        <f t="shared" si="404"/>
        <v>3717MURRINDINDI</v>
      </c>
      <c r="M8605" t="s">
        <v>9129</v>
      </c>
    </row>
    <row r="8606" spans="1:13">
      <c r="A8606" t="s">
        <v>9822</v>
      </c>
      <c r="B8606" t="s">
        <v>9828</v>
      </c>
      <c r="C8606" t="s">
        <v>110</v>
      </c>
      <c r="D8606">
        <v>4</v>
      </c>
      <c r="E8606">
        <v>0</v>
      </c>
      <c r="F8606">
        <v>0</v>
      </c>
      <c r="H8606" t="s">
        <v>103</v>
      </c>
      <c r="I8606">
        <f t="shared" si="405"/>
        <v>0</v>
      </c>
      <c r="J8606">
        <f t="shared" si="406"/>
        <v>0</v>
      </c>
      <c r="L8606" t="str">
        <f t="shared" si="404"/>
        <v>3717YEA</v>
      </c>
      <c r="M8606" t="s">
        <v>9129</v>
      </c>
    </row>
    <row r="8607" spans="1:13">
      <c r="A8607" t="s">
        <v>9829</v>
      </c>
      <c r="B8607" t="s">
        <v>9830</v>
      </c>
      <c r="C8607" t="s">
        <v>110</v>
      </c>
      <c r="D8607">
        <v>4</v>
      </c>
      <c r="E8607">
        <v>0</v>
      </c>
      <c r="F8607">
        <v>0</v>
      </c>
      <c r="H8607" t="s">
        <v>103</v>
      </c>
      <c r="I8607">
        <f t="shared" si="405"/>
        <v>0</v>
      </c>
      <c r="J8607">
        <f t="shared" si="406"/>
        <v>0</v>
      </c>
      <c r="L8607" t="str">
        <f t="shared" si="404"/>
        <v>3715ANCONA</v>
      </c>
      <c r="M8607" t="s">
        <v>9129</v>
      </c>
    </row>
    <row r="8608" spans="1:13">
      <c r="A8608" t="s">
        <v>9829</v>
      </c>
      <c r="B8608" t="s">
        <v>9831</v>
      </c>
      <c r="C8608" t="s">
        <v>110</v>
      </c>
      <c r="D8608">
        <v>4</v>
      </c>
      <c r="E8608">
        <v>0</v>
      </c>
      <c r="F8608">
        <v>0</v>
      </c>
      <c r="H8608" t="s">
        <v>103</v>
      </c>
      <c r="I8608">
        <f t="shared" si="405"/>
        <v>0</v>
      </c>
      <c r="J8608">
        <f t="shared" si="406"/>
        <v>0</v>
      </c>
      <c r="L8608" t="str">
        <f t="shared" si="404"/>
        <v>3715MERTON</v>
      </c>
      <c r="M8608" t="s">
        <v>9129</v>
      </c>
    </row>
    <row r="8609" spans="1:13">
      <c r="A8609" t="s">
        <v>9829</v>
      </c>
      <c r="B8609" t="s">
        <v>9832</v>
      </c>
      <c r="C8609" t="s">
        <v>110</v>
      </c>
      <c r="D8609">
        <v>4</v>
      </c>
      <c r="E8609">
        <v>0</v>
      </c>
      <c r="F8609">
        <v>0</v>
      </c>
      <c r="H8609" t="s">
        <v>103</v>
      </c>
      <c r="I8609">
        <f t="shared" si="405"/>
        <v>0</v>
      </c>
      <c r="J8609">
        <f t="shared" si="406"/>
        <v>0</v>
      </c>
      <c r="L8609" t="str">
        <f t="shared" si="404"/>
        <v>3715WOODFIELD</v>
      </c>
      <c r="M8609" t="s">
        <v>9129</v>
      </c>
    </row>
    <row r="8610" spans="1:13">
      <c r="A8610" t="s">
        <v>9833</v>
      </c>
      <c r="B8610" t="s">
        <v>9834</v>
      </c>
      <c r="C8610" t="s">
        <v>110</v>
      </c>
      <c r="D8610">
        <v>4</v>
      </c>
      <c r="E8610">
        <v>0</v>
      </c>
      <c r="F8610">
        <v>0</v>
      </c>
      <c r="H8610" t="s">
        <v>103</v>
      </c>
      <c r="I8610">
        <f t="shared" si="405"/>
        <v>0</v>
      </c>
      <c r="J8610">
        <f t="shared" si="406"/>
        <v>0</v>
      </c>
      <c r="L8610" t="str">
        <f t="shared" si="404"/>
        <v>3714ACHERON</v>
      </c>
      <c r="M8610" t="s">
        <v>9129</v>
      </c>
    </row>
    <row r="8611" spans="1:13">
      <c r="A8611" t="s">
        <v>9833</v>
      </c>
      <c r="B8611" t="s">
        <v>6116</v>
      </c>
      <c r="C8611" t="s">
        <v>110</v>
      </c>
      <c r="D8611">
        <v>4</v>
      </c>
      <c r="E8611">
        <v>0</v>
      </c>
      <c r="F8611">
        <v>0</v>
      </c>
      <c r="H8611" t="s">
        <v>103</v>
      </c>
      <c r="I8611">
        <f t="shared" si="405"/>
        <v>0</v>
      </c>
      <c r="J8611">
        <f t="shared" si="406"/>
        <v>0</v>
      </c>
      <c r="L8611" t="str">
        <f t="shared" si="404"/>
        <v>3714ALEXANDRA</v>
      </c>
      <c r="M8611" t="s">
        <v>9129</v>
      </c>
    </row>
    <row r="8612" spans="1:13">
      <c r="A8612" t="s">
        <v>9833</v>
      </c>
      <c r="B8612" t="s">
        <v>9835</v>
      </c>
      <c r="C8612" t="s">
        <v>110</v>
      </c>
      <c r="D8612">
        <v>4</v>
      </c>
      <c r="E8612">
        <v>0</v>
      </c>
      <c r="F8612">
        <v>0</v>
      </c>
      <c r="H8612" t="s">
        <v>103</v>
      </c>
      <c r="I8612">
        <f t="shared" si="405"/>
        <v>0</v>
      </c>
      <c r="J8612">
        <f t="shared" si="406"/>
        <v>0</v>
      </c>
      <c r="L8612" t="str">
        <f t="shared" si="404"/>
        <v>3714CATHKIN</v>
      </c>
      <c r="M8612" t="s">
        <v>9129</v>
      </c>
    </row>
    <row r="8613" spans="1:13">
      <c r="A8613" t="s">
        <v>9833</v>
      </c>
      <c r="B8613" t="s">
        <v>5860</v>
      </c>
      <c r="C8613" t="s">
        <v>110</v>
      </c>
      <c r="D8613">
        <v>4</v>
      </c>
      <c r="E8613">
        <v>0</v>
      </c>
      <c r="F8613">
        <v>0</v>
      </c>
      <c r="H8613" t="s">
        <v>103</v>
      </c>
      <c r="I8613">
        <f t="shared" si="405"/>
        <v>0</v>
      </c>
      <c r="J8613">
        <f t="shared" si="406"/>
        <v>0</v>
      </c>
      <c r="L8613" t="str">
        <f t="shared" si="404"/>
        <v>3714CRYSTAL CREEK</v>
      </c>
      <c r="M8613" t="s">
        <v>9129</v>
      </c>
    </row>
    <row r="8614" spans="1:13">
      <c r="A8614" t="s">
        <v>9833</v>
      </c>
      <c r="B8614" t="s">
        <v>9836</v>
      </c>
      <c r="C8614" t="s">
        <v>110</v>
      </c>
      <c r="D8614">
        <v>4</v>
      </c>
      <c r="E8614">
        <v>0</v>
      </c>
      <c r="F8614">
        <v>0</v>
      </c>
      <c r="H8614" t="s">
        <v>103</v>
      </c>
      <c r="I8614">
        <f t="shared" si="405"/>
        <v>0</v>
      </c>
      <c r="J8614">
        <f t="shared" si="406"/>
        <v>0</v>
      </c>
      <c r="L8614" t="str">
        <f t="shared" si="404"/>
        <v>3714DEVILS RIVER</v>
      </c>
      <c r="M8614" t="s">
        <v>9129</v>
      </c>
    </row>
    <row r="8615" spans="1:13">
      <c r="A8615" t="s">
        <v>9833</v>
      </c>
      <c r="B8615" t="s">
        <v>9837</v>
      </c>
      <c r="C8615" t="s">
        <v>110</v>
      </c>
      <c r="D8615">
        <v>4</v>
      </c>
      <c r="E8615">
        <v>0</v>
      </c>
      <c r="F8615">
        <v>0</v>
      </c>
      <c r="H8615" t="s">
        <v>103</v>
      </c>
      <c r="I8615">
        <f t="shared" si="405"/>
        <v>0</v>
      </c>
      <c r="J8615">
        <f t="shared" si="406"/>
        <v>0</v>
      </c>
      <c r="L8615" t="str">
        <f t="shared" si="404"/>
        <v>3714FAWCETT</v>
      </c>
      <c r="M8615" t="s">
        <v>9129</v>
      </c>
    </row>
    <row r="8616" spans="1:13">
      <c r="A8616" t="s">
        <v>9833</v>
      </c>
      <c r="B8616" t="s">
        <v>9838</v>
      </c>
      <c r="C8616" t="s">
        <v>110</v>
      </c>
      <c r="D8616">
        <v>4</v>
      </c>
      <c r="E8616">
        <v>0</v>
      </c>
      <c r="F8616">
        <v>0</v>
      </c>
      <c r="H8616" t="s">
        <v>103</v>
      </c>
      <c r="I8616">
        <f t="shared" si="405"/>
        <v>0</v>
      </c>
      <c r="J8616">
        <f t="shared" si="406"/>
        <v>0</v>
      </c>
      <c r="L8616" t="str">
        <f t="shared" si="404"/>
        <v>3714KORIELLA</v>
      </c>
      <c r="M8616" t="s">
        <v>9129</v>
      </c>
    </row>
    <row r="8617" spans="1:13">
      <c r="A8617" t="s">
        <v>9833</v>
      </c>
      <c r="B8617" t="s">
        <v>9839</v>
      </c>
      <c r="C8617" t="s">
        <v>110</v>
      </c>
      <c r="D8617">
        <v>4</v>
      </c>
      <c r="E8617">
        <v>0</v>
      </c>
      <c r="F8617">
        <v>0</v>
      </c>
      <c r="H8617" t="s">
        <v>103</v>
      </c>
      <c r="I8617">
        <f t="shared" si="405"/>
        <v>0</v>
      </c>
      <c r="J8617">
        <f t="shared" si="406"/>
        <v>0</v>
      </c>
      <c r="L8617" t="str">
        <f t="shared" si="404"/>
        <v>3714MAINTONGOON</v>
      </c>
      <c r="M8617" t="s">
        <v>9129</v>
      </c>
    </row>
    <row r="8618" spans="1:13">
      <c r="A8618" t="s">
        <v>9833</v>
      </c>
      <c r="B8618" t="s">
        <v>9840</v>
      </c>
      <c r="C8618" t="s">
        <v>110</v>
      </c>
      <c r="D8618">
        <v>4</v>
      </c>
      <c r="E8618">
        <v>0</v>
      </c>
      <c r="F8618">
        <v>0</v>
      </c>
      <c r="H8618" t="s">
        <v>103</v>
      </c>
      <c r="I8618">
        <f t="shared" si="405"/>
        <v>0</v>
      </c>
      <c r="J8618">
        <f t="shared" si="406"/>
        <v>0</v>
      </c>
      <c r="L8618" t="str">
        <f t="shared" si="404"/>
        <v>3714TAGGERTY</v>
      </c>
      <c r="M8618" t="s">
        <v>9129</v>
      </c>
    </row>
    <row r="8619" spans="1:13">
      <c r="A8619" t="s">
        <v>9833</v>
      </c>
      <c r="B8619" t="s">
        <v>9841</v>
      </c>
      <c r="C8619" t="s">
        <v>110</v>
      </c>
      <c r="D8619">
        <v>4</v>
      </c>
      <c r="E8619">
        <v>0</v>
      </c>
      <c r="F8619">
        <v>0</v>
      </c>
      <c r="H8619" t="s">
        <v>103</v>
      </c>
      <c r="I8619">
        <f t="shared" si="405"/>
        <v>0</v>
      </c>
      <c r="J8619">
        <f t="shared" si="406"/>
        <v>0</v>
      </c>
      <c r="L8619" t="str">
        <f t="shared" si="404"/>
        <v>3714WHANREGARWEN</v>
      </c>
      <c r="M8619" t="s">
        <v>9129</v>
      </c>
    </row>
    <row r="8620" spans="1:13">
      <c r="A8620" t="s">
        <v>9842</v>
      </c>
      <c r="B8620" t="s">
        <v>9843</v>
      </c>
      <c r="C8620" t="s">
        <v>110</v>
      </c>
      <c r="D8620">
        <v>4</v>
      </c>
      <c r="E8620">
        <v>0</v>
      </c>
      <c r="F8620">
        <v>0</v>
      </c>
      <c r="H8620" t="s">
        <v>103</v>
      </c>
      <c r="I8620">
        <f t="shared" si="405"/>
        <v>0</v>
      </c>
      <c r="J8620">
        <f t="shared" si="406"/>
        <v>0</v>
      </c>
      <c r="L8620" t="str">
        <f t="shared" si="404"/>
        <v>3713EILDON</v>
      </c>
      <c r="M8620" t="s">
        <v>9129</v>
      </c>
    </row>
    <row r="8621" spans="1:13">
      <c r="A8621" t="s">
        <v>9842</v>
      </c>
      <c r="B8621" t="s">
        <v>9844</v>
      </c>
      <c r="C8621" t="s">
        <v>110</v>
      </c>
      <c r="D8621">
        <v>4</v>
      </c>
      <c r="E8621">
        <v>0</v>
      </c>
      <c r="F8621">
        <v>0</v>
      </c>
      <c r="H8621" t="s">
        <v>103</v>
      </c>
      <c r="I8621">
        <f t="shared" si="405"/>
        <v>0</v>
      </c>
      <c r="J8621">
        <f t="shared" si="406"/>
        <v>0</v>
      </c>
      <c r="L8621" t="str">
        <f t="shared" si="404"/>
        <v>3713LAKE EILDON</v>
      </c>
      <c r="M8621" t="s">
        <v>9129</v>
      </c>
    </row>
    <row r="8622" spans="1:13">
      <c r="A8622" t="s">
        <v>9842</v>
      </c>
      <c r="B8622" t="s">
        <v>9845</v>
      </c>
      <c r="C8622" t="s">
        <v>110</v>
      </c>
      <c r="D8622">
        <v>4</v>
      </c>
      <c r="E8622">
        <v>0</v>
      </c>
      <c r="F8622">
        <v>0</v>
      </c>
      <c r="H8622" t="s">
        <v>103</v>
      </c>
      <c r="I8622">
        <f t="shared" si="405"/>
        <v>0</v>
      </c>
      <c r="J8622">
        <f t="shared" si="406"/>
        <v>0</v>
      </c>
      <c r="L8622" t="str">
        <f t="shared" si="404"/>
        <v>3713TAYLOR BAY</v>
      </c>
      <c r="M8622" t="s">
        <v>9129</v>
      </c>
    </row>
    <row r="8623" spans="1:13">
      <c r="A8623" t="s">
        <v>9846</v>
      </c>
      <c r="B8623" t="s">
        <v>9847</v>
      </c>
      <c r="C8623" t="s">
        <v>110</v>
      </c>
      <c r="D8623">
        <v>4</v>
      </c>
      <c r="E8623">
        <v>0</v>
      </c>
      <c r="F8623">
        <v>0</v>
      </c>
      <c r="H8623" t="s">
        <v>103</v>
      </c>
      <c r="I8623">
        <f t="shared" si="405"/>
        <v>0</v>
      </c>
      <c r="J8623">
        <f t="shared" si="406"/>
        <v>0</v>
      </c>
      <c r="L8623" t="str">
        <f t="shared" si="404"/>
        <v>3712RUBICON</v>
      </c>
      <c r="M8623" t="s">
        <v>9129</v>
      </c>
    </row>
    <row r="8624" spans="1:13">
      <c r="A8624" t="s">
        <v>9846</v>
      </c>
      <c r="B8624" t="s">
        <v>8048</v>
      </c>
      <c r="C8624" t="s">
        <v>110</v>
      </c>
      <c r="D8624">
        <v>4</v>
      </c>
      <c r="E8624">
        <v>0</v>
      </c>
      <c r="F8624">
        <v>0</v>
      </c>
      <c r="H8624" t="s">
        <v>103</v>
      </c>
      <c r="I8624">
        <f t="shared" si="405"/>
        <v>0</v>
      </c>
      <c r="J8624">
        <f t="shared" si="406"/>
        <v>0</v>
      </c>
      <c r="L8624" t="str">
        <f t="shared" si="404"/>
        <v>3712THORNTON</v>
      </c>
      <c r="M8624" t="s">
        <v>9129</v>
      </c>
    </row>
    <row r="8625" spans="1:13">
      <c r="A8625" t="s">
        <v>9848</v>
      </c>
      <c r="B8625" t="s">
        <v>6650</v>
      </c>
      <c r="C8625" t="s">
        <v>110</v>
      </c>
      <c r="D8625">
        <v>4</v>
      </c>
      <c r="E8625">
        <v>0</v>
      </c>
      <c r="F8625">
        <v>0</v>
      </c>
      <c r="H8625" t="s">
        <v>103</v>
      </c>
      <c r="I8625">
        <f t="shared" si="405"/>
        <v>0</v>
      </c>
      <c r="J8625">
        <f t="shared" si="406"/>
        <v>0</v>
      </c>
      <c r="L8625" t="str">
        <f t="shared" si="404"/>
        <v>3711BUXTON</v>
      </c>
      <c r="M8625" t="s">
        <v>9129</v>
      </c>
    </row>
    <row r="8626" spans="1:13">
      <c r="A8626" t="s">
        <v>9849</v>
      </c>
      <c r="B8626" t="s">
        <v>9850</v>
      </c>
      <c r="C8626" t="s">
        <v>110</v>
      </c>
      <c r="D8626">
        <v>4</v>
      </c>
      <c r="E8626">
        <v>0</v>
      </c>
      <c r="F8626">
        <v>0</v>
      </c>
      <c r="H8626" t="s">
        <v>103</v>
      </c>
      <c r="I8626">
        <f t="shared" si="405"/>
        <v>0</v>
      </c>
      <c r="J8626">
        <f t="shared" si="406"/>
        <v>0</v>
      </c>
      <c r="L8626" t="str">
        <f t="shared" si="404"/>
        <v>3709BURROWYE</v>
      </c>
      <c r="M8626" t="s">
        <v>9851</v>
      </c>
    </row>
    <row r="8627" spans="1:13">
      <c r="A8627" t="s">
        <v>9849</v>
      </c>
      <c r="B8627" t="s">
        <v>9852</v>
      </c>
      <c r="C8627" t="s">
        <v>110</v>
      </c>
      <c r="D8627">
        <v>4</v>
      </c>
      <c r="E8627">
        <v>0</v>
      </c>
      <c r="F8627">
        <v>0</v>
      </c>
      <c r="H8627" t="s">
        <v>103</v>
      </c>
      <c r="I8627">
        <f t="shared" si="405"/>
        <v>0</v>
      </c>
      <c r="J8627">
        <f t="shared" si="406"/>
        <v>0</v>
      </c>
      <c r="L8627" t="str">
        <f t="shared" si="404"/>
        <v>3709GUYS FOREST</v>
      </c>
      <c r="M8627" t="s">
        <v>9851</v>
      </c>
    </row>
    <row r="8628" spans="1:13">
      <c r="A8628" t="s">
        <v>9849</v>
      </c>
      <c r="B8628" t="s">
        <v>8205</v>
      </c>
      <c r="C8628" t="s">
        <v>110</v>
      </c>
      <c r="D8628">
        <v>4</v>
      </c>
      <c r="E8628">
        <v>0</v>
      </c>
      <c r="F8628">
        <v>0</v>
      </c>
      <c r="H8628" t="s">
        <v>103</v>
      </c>
      <c r="I8628">
        <f t="shared" si="405"/>
        <v>0</v>
      </c>
      <c r="J8628">
        <f t="shared" si="406"/>
        <v>0</v>
      </c>
      <c r="L8628" t="str">
        <f t="shared" si="404"/>
        <v>3709PINE MOUNTAIN</v>
      </c>
      <c r="M8628" t="s">
        <v>9851</v>
      </c>
    </row>
    <row r="8629" spans="1:13">
      <c r="A8629" t="s">
        <v>9849</v>
      </c>
      <c r="B8629" t="s">
        <v>9853</v>
      </c>
      <c r="C8629" t="s">
        <v>110</v>
      </c>
      <c r="D8629">
        <v>4</v>
      </c>
      <c r="E8629">
        <v>0</v>
      </c>
      <c r="F8629">
        <v>0</v>
      </c>
      <c r="H8629" t="s">
        <v>103</v>
      </c>
      <c r="I8629">
        <f t="shared" si="405"/>
        <v>0</v>
      </c>
      <c r="J8629">
        <f t="shared" si="406"/>
        <v>0</v>
      </c>
      <c r="L8629" t="str">
        <f t="shared" si="404"/>
        <v>3709WALWA</v>
      </c>
      <c r="M8629" t="s">
        <v>9851</v>
      </c>
    </row>
    <row r="8630" spans="1:13">
      <c r="A8630" t="s">
        <v>9854</v>
      </c>
      <c r="B8630" t="s">
        <v>9855</v>
      </c>
      <c r="C8630" t="s">
        <v>110</v>
      </c>
      <c r="D8630">
        <v>4</v>
      </c>
      <c r="E8630">
        <v>0</v>
      </c>
      <c r="F8630">
        <v>0</v>
      </c>
      <c r="H8630" t="s">
        <v>103</v>
      </c>
      <c r="I8630">
        <f t="shared" si="405"/>
        <v>0</v>
      </c>
      <c r="J8630">
        <f t="shared" si="406"/>
        <v>0</v>
      </c>
      <c r="L8630" t="str">
        <f t="shared" si="404"/>
        <v>3708TINTALDRA</v>
      </c>
      <c r="M8630" t="s">
        <v>9129</v>
      </c>
    </row>
    <row r="8631" spans="1:13">
      <c r="A8631" t="s">
        <v>9856</v>
      </c>
      <c r="B8631" t="s">
        <v>9857</v>
      </c>
      <c r="C8631" t="s">
        <v>110</v>
      </c>
      <c r="D8631">
        <v>4</v>
      </c>
      <c r="E8631">
        <v>0</v>
      </c>
      <c r="F8631">
        <v>0</v>
      </c>
      <c r="H8631" t="s">
        <v>103</v>
      </c>
      <c r="I8631">
        <f t="shared" si="405"/>
        <v>0</v>
      </c>
      <c r="J8631">
        <f t="shared" si="406"/>
        <v>0</v>
      </c>
      <c r="L8631" t="str">
        <f t="shared" si="404"/>
        <v>3707BIGGARA</v>
      </c>
      <c r="M8631" t="s">
        <v>9858</v>
      </c>
    </row>
    <row r="8632" spans="1:13">
      <c r="A8632" t="s">
        <v>9856</v>
      </c>
      <c r="B8632" t="s">
        <v>9859</v>
      </c>
      <c r="C8632" t="s">
        <v>109</v>
      </c>
      <c r="D8632">
        <v>4</v>
      </c>
      <c r="E8632">
        <v>0</v>
      </c>
      <c r="F8632">
        <v>0</v>
      </c>
      <c r="H8632" t="s">
        <v>103</v>
      </c>
      <c r="I8632">
        <f t="shared" si="405"/>
        <v>0</v>
      </c>
      <c r="J8632">
        <f t="shared" si="406"/>
        <v>0</v>
      </c>
      <c r="L8632" t="str">
        <f t="shared" si="404"/>
        <v>3707BRINGENBRONG</v>
      </c>
      <c r="M8632" t="s">
        <v>9858</v>
      </c>
    </row>
    <row r="8633" spans="1:13">
      <c r="A8633" t="s">
        <v>9856</v>
      </c>
      <c r="B8633" t="s">
        <v>9860</v>
      </c>
      <c r="C8633" t="s">
        <v>110</v>
      </c>
      <c r="D8633">
        <v>4</v>
      </c>
      <c r="E8633">
        <v>0</v>
      </c>
      <c r="F8633">
        <v>0</v>
      </c>
      <c r="H8633" t="s">
        <v>103</v>
      </c>
      <c r="I8633">
        <f t="shared" si="405"/>
        <v>0</v>
      </c>
      <c r="J8633">
        <f t="shared" si="406"/>
        <v>0</v>
      </c>
      <c r="L8633" t="str">
        <f t="shared" si="404"/>
        <v>3707COLAC COLAC</v>
      </c>
      <c r="M8633" t="s">
        <v>9858</v>
      </c>
    </row>
    <row r="8634" spans="1:13">
      <c r="A8634" t="s">
        <v>9856</v>
      </c>
      <c r="B8634" t="s">
        <v>9861</v>
      </c>
      <c r="C8634" t="s">
        <v>110</v>
      </c>
      <c r="D8634">
        <v>4</v>
      </c>
      <c r="E8634">
        <v>0</v>
      </c>
      <c r="F8634">
        <v>0</v>
      </c>
      <c r="H8634" t="s">
        <v>103</v>
      </c>
      <c r="I8634">
        <f t="shared" si="405"/>
        <v>0</v>
      </c>
      <c r="J8634">
        <f t="shared" si="406"/>
        <v>0</v>
      </c>
      <c r="L8634" t="str">
        <f t="shared" si="404"/>
        <v>3707CORRYONG</v>
      </c>
      <c r="M8634" t="s">
        <v>9858</v>
      </c>
    </row>
    <row r="8635" spans="1:13">
      <c r="A8635" t="s">
        <v>9856</v>
      </c>
      <c r="B8635" t="s">
        <v>9862</v>
      </c>
      <c r="C8635" t="s">
        <v>110</v>
      </c>
      <c r="D8635">
        <v>4</v>
      </c>
      <c r="E8635">
        <v>0</v>
      </c>
      <c r="F8635">
        <v>0</v>
      </c>
      <c r="H8635" t="s">
        <v>103</v>
      </c>
      <c r="I8635">
        <f t="shared" si="405"/>
        <v>0</v>
      </c>
      <c r="J8635">
        <f t="shared" si="406"/>
        <v>0</v>
      </c>
      <c r="L8635" t="str">
        <f t="shared" si="404"/>
        <v>3707THOWGLA VALLEY</v>
      </c>
      <c r="M8635" t="s">
        <v>9858</v>
      </c>
    </row>
    <row r="8636" spans="1:13">
      <c r="A8636" t="s">
        <v>9856</v>
      </c>
      <c r="B8636" t="s">
        <v>9863</v>
      </c>
      <c r="C8636" t="s">
        <v>110</v>
      </c>
      <c r="D8636">
        <v>4</v>
      </c>
      <c r="E8636">
        <v>0</v>
      </c>
      <c r="F8636">
        <v>0</v>
      </c>
      <c r="H8636" t="s">
        <v>103</v>
      </c>
      <c r="I8636">
        <f t="shared" si="405"/>
        <v>0</v>
      </c>
      <c r="J8636">
        <f t="shared" si="406"/>
        <v>0</v>
      </c>
      <c r="L8636" t="str">
        <f t="shared" si="404"/>
        <v>3707TOM GROGGIN</v>
      </c>
      <c r="M8636" t="s">
        <v>9858</v>
      </c>
    </row>
    <row r="8637" spans="1:13">
      <c r="A8637" t="s">
        <v>9856</v>
      </c>
      <c r="B8637" t="s">
        <v>9864</v>
      </c>
      <c r="C8637" t="s">
        <v>110</v>
      </c>
      <c r="D8637">
        <v>4</v>
      </c>
      <c r="E8637">
        <v>0</v>
      </c>
      <c r="F8637">
        <v>0</v>
      </c>
      <c r="H8637" t="s">
        <v>103</v>
      </c>
      <c r="I8637">
        <f t="shared" si="405"/>
        <v>0</v>
      </c>
      <c r="J8637">
        <f t="shared" si="406"/>
        <v>0</v>
      </c>
      <c r="L8637" t="str">
        <f t="shared" si="404"/>
        <v>3707TOWONG</v>
      </c>
      <c r="M8637" t="s">
        <v>9858</v>
      </c>
    </row>
    <row r="8638" spans="1:13">
      <c r="A8638" t="s">
        <v>9856</v>
      </c>
      <c r="B8638" t="s">
        <v>9865</v>
      </c>
      <c r="C8638" t="s">
        <v>110</v>
      </c>
      <c r="D8638">
        <v>4</v>
      </c>
      <c r="E8638">
        <v>0</v>
      </c>
      <c r="F8638">
        <v>0</v>
      </c>
      <c r="H8638" t="s">
        <v>103</v>
      </c>
      <c r="I8638">
        <f t="shared" si="405"/>
        <v>0</v>
      </c>
      <c r="J8638">
        <f t="shared" si="406"/>
        <v>0</v>
      </c>
      <c r="L8638" t="str">
        <f t="shared" si="404"/>
        <v>3707TOWONG UPPER</v>
      </c>
      <c r="M8638" t="s">
        <v>9858</v>
      </c>
    </row>
    <row r="8639" spans="1:13">
      <c r="A8639" t="s">
        <v>9866</v>
      </c>
      <c r="B8639" t="s">
        <v>9867</v>
      </c>
      <c r="C8639" t="s">
        <v>110</v>
      </c>
      <c r="D8639">
        <v>4</v>
      </c>
      <c r="E8639">
        <v>0</v>
      </c>
      <c r="F8639">
        <v>0</v>
      </c>
      <c r="H8639" t="s">
        <v>103</v>
      </c>
      <c r="I8639">
        <f t="shared" si="405"/>
        <v>0</v>
      </c>
      <c r="J8639">
        <f t="shared" si="406"/>
        <v>0</v>
      </c>
      <c r="L8639" t="str">
        <f t="shared" si="404"/>
        <v>3705CUDGEWA</v>
      </c>
      <c r="M8639" t="s">
        <v>9129</v>
      </c>
    </row>
    <row r="8640" spans="1:13">
      <c r="A8640" t="s">
        <v>9866</v>
      </c>
      <c r="B8640" t="s">
        <v>9868</v>
      </c>
      <c r="C8640" t="s">
        <v>110</v>
      </c>
      <c r="D8640">
        <v>4</v>
      </c>
      <c r="E8640">
        <v>0</v>
      </c>
      <c r="F8640">
        <v>0</v>
      </c>
      <c r="H8640" t="s">
        <v>103</v>
      </c>
      <c r="I8640">
        <f t="shared" si="405"/>
        <v>0</v>
      </c>
      <c r="J8640">
        <f t="shared" si="406"/>
        <v>0</v>
      </c>
      <c r="L8640" t="str">
        <f t="shared" si="404"/>
        <v>3705NARIEL VALLEY</v>
      </c>
      <c r="M8640" t="s">
        <v>9129</v>
      </c>
    </row>
    <row r="8641" spans="1:13">
      <c r="A8641" t="s">
        <v>9869</v>
      </c>
      <c r="B8641" t="s">
        <v>9870</v>
      </c>
      <c r="C8641" t="s">
        <v>110</v>
      </c>
      <c r="D8641">
        <v>4</v>
      </c>
      <c r="E8641">
        <v>0</v>
      </c>
      <c r="F8641">
        <v>0</v>
      </c>
      <c r="H8641" t="s">
        <v>103</v>
      </c>
      <c r="I8641">
        <f t="shared" si="405"/>
        <v>0</v>
      </c>
      <c r="J8641">
        <f t="shared" si="406"/>
        <v>0</v>
      </c>
      <c r="L8641" t="str">
        <f t="shared" si="404"/>
        <v>3704KOETONG</v>
      </c>
      <c r="M8641" t="s">
        <v>9129</v>
      </c>
    </row>
    <row r="8642" spans="1:13">
      <c r="A8642" t="s">
        <v>9871</v>
      </c>
      <c r="B8642" t="s">
        <v>9872</v>
      </c>
      <c r="C8642" t="s">
        <v>110</v>
      </c>
      <c r="D8642">
        <v>4</v>
      </c>
      <c r="E8642">
        <v>0</v>
      </c>
      <c r="F8642">
        <v>0</v>
      </c>
      <c r="H8642" t="s">
        <v>103</v>
      </c>
      <c r="I8642">
        <f t="shared" si="405"/>
        <v>0</v>
      </c>
      <c r="J8642">
        <f t="shared" si="406"/>
        <v>0</v>
      </c>
      <c r="L8642" t="str">
        <f t="shared" ref="L8642:L8705" si="407">CONCATENATE(A8642,B8642)</f>
        <v>3701DARTMOUTH</v>
      </c>
      <c r="M8642" t="s">
        <v>9129</v>
      </c>
    </row>
    <row r="8643" spans="1:13">
      <c r="A8643" t="s">
        <v>9871</v>
      </c>
      <c r="B8643" t="s">
        <v>8102</v>
      </c>
      <c r="C8643" t="s">
        <v>110</v>
      </c>
      <c r="D8643">
        <v>4</v>
      </c>
      <c r="E8643">
        <v>0</v>
      </c>
      <c r="F8643">
        <v>0</v>
      </c>
      <c r="H8643" t="s">
        <v>103</v>
      </c>
      <c r="I8643">
        <f t="shared" si="405"/>
        <v>0</v>
      </c>
      <c r="J8643">
        <f t="shared" si="406"/>
        <v>0</v>
      </c>
      <c r="L8643" t="str">
        <f t="shared" si="407"/>
        <v>3701ESKDALE</v>
      </c>
      <c r="M8643" t="s">
        <v>9129</v>
      </c>
    </row>
    <row r="8644" spans="1:13">
      <c r="A8644" t="s">
        <v>9871</v>
      </c>
      <c r="B8644" t="s">
        <v>8190</v>
      </c>
      <c r="C8644" t="s">
        <v>110</v>
      </c>
      <c r="D8644">
        <v>4</v>
      </c>
      <c r="E8644">
        <v>0</v>
      </c>
      <c r="F8644">
        <v>0</v>
      </c>
      <c r="H8644" t="s">
        <v>103</v>
      </c>
      <c r="I8644">
        <f t="shared" si="405"/>
        <v>0</v>
      </c>
      <c r="J8644">
        <f t="shared" si="406"/>
        <v>0</v>
      </c>
      <c r="L8644" t="str">
        <f t="shared" si="407"/>
        <v>3701FERNVALE</v>
      </c>
      <c r="M8644" t="s">
        <v>9129</v>
      </c>
    </row>
    <row r="8645" spans="1:13">
      <c r="A8645" t="s">
        <v>9871</v>
      </c>
      <c r="B8645" t="s">
        <v>9873</v>
      </c>
      <c r="C8645" t="s">
        <v>110</v>
      </c>
      <c r="D8645">
        <v>4</v>
      </c>
      <c r="E8645">
        <v>0</v>
      </c>
      <c r="F8645">
        <v>0</v>
      </c>
      <c r="H8645" t="s">
        <v>103</v>
      </c>
      <c r="I8645">
        <f t="shared" si="405"/>
        <v>0</v>
      </c>
      <c r="J8645">
        <f t="shared" si="406"/>
        <v>0</v>
      </c>
      <c r="L8645" t="str">
        <f t="shared" si="407"/>
        <v>3701GRANITE FLAT</v>
      </c>
      <c r="M8645" t="s">
        <v>9129</v>
      </c>
    </row>
    <row r="8646" spans="1:13">
      <c r="A8646" t="s">
        <v>9871</v>
      </c>
      <c r="B8646" t="s">
        <v>9874</v>
      </c>
      <c r="C8646" t="s">
        <v>110</v>
      </c>
      <c r="D8646">
        <v>4</v>
      </c>
      <c r="E8646">
        <v>0</v>
      </c>
      <c r="F8646">
        <v>0</v>
      </c>
      <c r="H8646" t="s">
        <v>103</v>
      </c>
      <c r="I8646">
        <f t="shared" si="405"/>
        <v>0</v>
      </c>
      <c r="J8646">
        <f t="shared" si="406"/>
        <v>0</v>
      </c>
      <c r="L8646" t="str">
        <f t="shared" si="407"/>
        <v>3701GRANYA</v>
      </c>
      <c r="M8646" t="s">
        <v>9129</v>
      </c>
    </row>
    <row r="8647" spans="1:13">
      <c r="A8647" t="s">
        <v>9871</v>
      </c>
      <c r="B8647" t="s">
        <v>9875</v>
      </c>
      <c r="C8647" t="s">
        <v>110</v>
      </c>
      <c r="D8647">
        <v>4</v>
      </c>
      <c r="E8647">
        <v>0</v>
      </c>
      <c r="F8647">
        <v>0</v>
      </c>
      <c r="H8647" t="s">
        <v>103</v>
      </c>
      <c r="I8647">
        <f t="shared" si="405"/>
        <v>0</v>
      </c>
      <c r="J8647">
        <f t="shared" si="406"/>
        <v>0</v>
      </c>
      <c r="L8647" t="str">
        <f t="shared" si="407"/>
        <v>3701MITTA MITTA</v>
      </c>
      <c r="M8647" t="s">
        <v>9129</v>
      </c>
    </row>
    <row r="8648" spans="1:13">
      <c r="A8648" t="s">
        <v>9871</v>
      </c>
      <c r="B8648" t="s">
        <v>9876</v>
      </c>
      <c r="C8648" t="s">
        <v>110</v>
      </c>
      <c r="D8648">
        <v>4</v>
      </c>
      <c r="E8648">
        <v>0</v>
      </c>
      <c r="F8648">
        <v>0</v>
      </c>
      <c r="H8648" t="s">
        <v>103</v>
      </c>
      <c r="I8648">
        <f t="shared" si="405"/>
        <v>0</v>
      </c>
      <c r="J8648">
        <f t="shared" si="406"/>
        <v>0</v>
      </c>
      <c r="L8648" t="str">
        <f t="shared" si="407"/>
        <v>3701OLD TALLANGATTA</v>
      </c>
      <c r="M8648" t="s">
        <v>9129</v>
      </c>
    </row>
    <row r="8649" spans="1:13">
      <c r="A8649" t="s">
        <v>9871</v>
      </c>
      <c r="B8649" t="s">
        <v>2926</v>
      </c>
      <c r="C8649" t="s">
        <v>110</v>
      </c>
      <c r="D8649">
        <v>4</v>
      </c>
      <c r="E8649">
        <v>0</v>
      </c>
      <c r="F8649">
        <v>0</v>
      </c>
      <c r="H8649" t="s">
        <v>103</v>
      </c>
      <c r="I8649">
        <f t="shared" ref="I8649:I8690" si="408">IF(ISERROR(VLOOKUP(A8649,SelPostCode,1,FALSE)),0,1)</f>
        <v>0</v>
      </c>
      <c r="J8649">
        <f t="shared" ref="J8649:J8690" si="409">IF(I8649=0,0,IF(ISERROR(VLOOKUP(B8649,SelSuburb,1,FALSE)),0,1))</f>
        <v>0</v>
      </c>
      <c r="L8649" t="str">
        <f t="shared" si="407"/>
        <v>3701SHELLEY</v>
      </c>
      <c r="M8649" t="s">
        <v>9129</v>
      </c>
    </row>
    <row r="8650" spans="1:13">
      <c r="A8650" t="s">
        <v>9871</v>
      </c>
      <c r="B8650" t="s">
        <v>9877</v>
      </c>
      <c r="C8650" t="s">
        <v>110</v>
      </c>
      <c r="D8650">
        <v>4</v>
      </c>
      <c r="E8650">
        <v>0</v>
      </c>
      <c r="F8650">
        <v>0</v>
      </c>
      <c r="H8650" t="s">
        <v>103</v>
      </c>
      <c r="I8650">
        <f t="shared" si="408"/>
        <v>0</v>
      </c>
      <c r="J8650">
        <f t="shared" si="409"/>
        <v>0</v>
      </c>
      <c r="L8650" t="str">
        <f t="shared" si="407"/>
        <v>3701TALLANDOON</v>
      </c>
      <c r="M8650" t="s">
        <v>9129</v>
      </c>
    </row>
    <row r="8651" spans="1:13">
      <c r="A8651" t="s">
        <v>9871</v>
      </c>
      <c r="B8651" t="s">
        <v>9878</v>
      </c>
      <c r="C8651" t="s">
        <v>110</v>
      </c>
      <c r="D8651">
        <v>4</v>
      </c>
      <c r="E8651">
        <v>0</v>
      </c>
      <c r="F8651">
        <v>0</v>
      </c>
      <c r="H8651" t="s">
        <v>103</v>
      </c>
      <c r="I8651">
        <f t="shared" si="408"/>
        <v>0</v>
      </c>
      <c r="J8651">
        <f t="shared" si="409"/>
        <v>0</v>
      </c>
      <c r="L8651" t="str">
        <f t="shared" si="407"/>
        <v>3701TALLANGATTA SOUTH</v>
      </c>
      <c r="M8651" t="s">
        <v>9129</v>
      </c>
    </row>
    <row r="8652" spans="1:13">
      <c r="A8652" t="s">
        <v>9871</v>
      </c>
      <c r="B8652" t="s">
        <v>9879</v>
      </c>
      <c r="C8652" t="s">
        <v>110</v>
      </c>
      <c r="D8652">
        <v>4</v>
      </c>
      <c r="E8652">
        <v>0</v>
      </c>
      <c r="F8652">
        <v>0</v>
      </c>
      <c r="H8652" t="s">
        <v>103</v>
      </c>
      <c r="I8652">
        <f t="shared" si="408"/>
        <v>0</v>
      </c>
      <c r="J8652">
        <f t="shared" si="409"/>
        <v>0</v>
      </c>
      <c r="L8652" t="str">
        <f t="shared" si="407"/>
        <v>3701TALLANGATTA VALLEY</v>
      </c>
      <c r="M8652" t="s">
        <v>9129</v>
      </c>
    </row>
    <row r="8653" spans="1:13">
      <c r="A8653" t="s">
        <v>9880</v>
      </c>
      <c r="B8653" t="s">
        <v>9881</v>
      </c>
      <c r="C8653" t="s">
        <v>110</v>
      </c>
      <c r="D8653">
        <v>4</v>
      </c>
      <c r="E8653">
        <v>0</v>
      </c>
      <c r="F8653">
        <v>0</v>
      </c>
      <c r="H8653" t="s">
        <v>103</v>
      </c>
      <c r="I8653">
        <f t="shared" si="408"/>
        <v>0</v>
      </c>
      <c r="J8653">
        <f t="shared" si="409"/>
        <v>0</v>
      </c>
      <c r="L8653" t="str">
        <f t="shared" si="407"/>
        <v>3700BULLIOH</v>
      </c>
      <c r="M8653" t="s">
        <v>9129</v>
      </c>
    </row>
    <row r="8654" spans="1:13">
      <c r="A8654" t="s">
        <v>9880</v>
      </c>
      <c r="B8654" t="s">
        <v>9882</v>
      </c>
      <c r="C8654" t="s">
        <v>110</v>
      </c>
      <c r="D8654">
        <v>4</v>
      </c>
      <c r="E8654">
        <v>0</v>
      </c>
      <c r="F8654">
        <v>0</v>
      </c>
      <c r="H8654" t="s">
        <v>103</v>
      </c>
      <c r="I8654">
        <f t="shared" si="408"/>
        <v>0</v>
      </c>
      <c r="J8654">
        <f t="shared" si="409"/>
        <v>0</v>
      </c>
      <c r="L8654" t="str">
        <f t="shared" si="407"/>
        <v>3700GEORGES CREEK</v>
      </c>
      <c r="M8654" t="s">
        <v>9129</v>
      </c>
    </row>
    <row r="8655" spans="1:13">
      <c r="A8655" t="s">
        <v>9880</v>
      </c>
      <c r="B8655" t="s">
        <v>9883</v>
      </c>
      <c r="C8655" t="s">
        <v>110</v>
      </c>
      <c r="D8655">
        <v>4</v>
      </c>
      <c r="E8655">
        <v>0</v>
      </c>
      <c r="F8655">
        <v>0</v>
      </c>
      <c r="H8655" t="s">
        <v>103</v>
      </c>
      <c r="I8655">
        <f t="shared" si="408"/>
        <v>0</v>
      </c>
      <c r="J8655">
        <f t="shared" si="409"/>
        <v>0</v>
      </c>
      <c r="L8655" t="str">
        <f t="shared" si="407"/>
        <v>3700JARVIS CREEK</v>
      </c>
      <c r="M8655" t="s">
        <v>9129</v>
      </c>
    </row>
    <row r="8656" spans="1:13">
      <c r="A8656" t="s">
        <v>9880</v>
      </c>
      <c r="B8656" t="s">
        <v>9884</v>
      </c>
      <c r="C8656" t="s">
        <v>110</v>
      </c>
      <c r="D8656">
        <v>4</v>
      </c>
      <c r="E8656">
        <v>0</v>
      </c>
      <c r="F8656">
        <v>0</v>
      </c>
      <c r="H8656" t="s">
        <v>103</v>
      </c>
      <c r="I8656">
        <f t="shared" si="408"/>
        <v>0</v>
      </c>
      <c r="J8656">
        <f t="shared" si="409"/>
        <v>0</v>
      </c>
      <c r="L8656" t="str">
        <f t="shared" si="407"/>
        <v>3700TALLANGATTA</v>
      </c>
      <c r="M8656" t="s">
        <v>9129</v>
      </c>
    </row>
    <row r="8657" spans="1:13">
      <c r="A8657" t="s">
        <v>9880</v>
      </c>
      <c r="B8657" t="s">
        <v>9885</v>
      </c>
      <c r="C8657" t="s">
        <v>110</v>
      </c>
      <c r="D8657">
        <v>4</v>
      </c>
      <c r="E8657">
        <v>0</v>
      </c>
      <c r="F8657">
        <v>0</v>
      </c>
      <c r="H8657" t="s">
        <v>103</v>
      </c>
      <c r="I8657">
        <f t="shared" si="408"/>
        <v>0</v>
      </c>
      <c r="J8657">
        <f t="shared" si="409"/>
        <v>0</v>
      </c>
      <c r="L8657" t="str">
        <f t="shared" si="407"/>
        <v>3700TALLANGATTA EAST</v>
      </c>
      <c r="M8657" t="s">
        <v>9129</v>
      </c>
    </row>
    <row r="8658" spans="1:13">
      <c r="A8658" t="s">
        <v>9886</v>
      </c>
      <c r="B8658" t="s">
        <v>9887</v>
      </c>
      <c r="C8658" t="s">
        <v>110</v>
      </c>
      <c r="D8658">
        <v>4</v>
      </c>
      <c r="E8658">
        <v>0</v>
      </c>
      <c r="F8658">
        <v>0</v>
      </c>
      <c r="H8658" t="s">
        <v>103</v>
      </c>
      <c r="I8658">
        <f t="shared" si="408"/>
        <v>0</v>
      </c>
      <c r="J8658">
        <f t="shared" si="409"/>
        <v>0</v>
      </c>
      <c r="L8658" t="str">
        <f t="shared" si="407"/>
        <v>3699BOGONG</v>
      </c>
      <c r="M8658" t="s">
        <v>9129</v>
      </c>
    </row>
    <row r="8659" spans="1:13">
      <c r="A8659" t="s">
        <v>9886</v>
      </c>
      <c r="B8659" t="s">
        <v>9888</v>
      </c>
      <c r="C8659" t="s">
        <v>110</v>
      </c>
      <c r="D8659">
        <v>4</v>
      </c>
      <c r="E8659">
        <v>0</v>
      </c>
      <c r="F8659">
        <v>0</v>
      </c>
      <c r="H8659" t="s">
        <v>103</v>
      </c>
      <c r="I8659">
        <f t="shared" si="408"/>
        <v>0</v>
      </c>
      <c r="J8659">
        <f t="shared" si="409"/>
        <v>0</v>
      </c>
      <c r="L8659" t="str">
        <f t="shared" si="407"/>
        <v>3699FALLS CREEK</v>
      </c>
      <c r="M8659" t="s">
        <v>9129</v>
      </c>
    </row>
    <row r="8660" spans="1:13">
      <c r="A8660" t="s">
        <v>9886</v>
      </c>
      <c r="B8660" t="s">
        <v>9889</v>
      </c>
      <c r="C8660" t="s">
        <v>110</v>
      </c>
      <c r="D8660">
        <v>4</v>
      </c>
      <c r="E8660">
        <v>0</v>
      </c>
      <c r="F8660">
        <v>0</v>
      </c>
      <c r="H8660" t="s">
        <v>103</v>
      </c>
      <c r="I8660">
        <f t="shared" si="408"/>
        <v>0</v>
      </c>
      <c r="J8660">
        <f t="shared" si="409"/>
        <v>0</v>
      </c>
      <c r="L8660" t="str">
        <f t="shared" si="407"/>
        <v>3699MOUNT BEAUTY</v>
      </c>
      <c r="M8660" t="s">
        <v>9129</v>
      </c>
    </row>
    <row r="8661" spans="1:13">
      <c r="A8661" t="s">
        <v>9886</v>
      </c>
      <c r="B8661" t="s">
        <v>9890</v>
      </c>
      <c r="C8661" t="s">
        <v>110</v>
      </c>
      <c r="D8661">
        <v>4</v>
      </c>
      <c r="E8661">
        <v>0</v>
      </c>
      <c r="F8661">
        <v>0</v>
      </c>
      <c r="H8661" t="s">
        <v>103</v>
      </c>
      <c r="I8661">
        <f t="shared" si="408"/>
        <v>0</v>
      </c>
      <c r="J8661">
        <f t="shared" si="409"/>
        <v>0</v>
      </c>
      <c r="L8661" t="str">
        <f t="shared" si="407"/>
        <v>3699NELSE</v>
      </c>
      <c r="M8661" t="s">
        <v>9129</v>
      </c>
    </row>
    <row r="8662" spans="1:13">
      <c r="A8662" t="s">
        <v>9891</v>
      </c>
      <c r="B8662" t="s">
        <v>9892</v>
      </c>
      <c r="C8662" t="s">
        <v>110</v>
      </c>
      <c r="D8662">
        <v>4</v>
      </c>
      <c r="E8662">
        <v>0</v>
      </c>
      <c r="F8662">
        <v>0</v>
      </c>
      <c r="H8662" t="s">
        <v>103</v>
      </c>
      <c r="I8662">
        <f t="shared" si="408"/>
        <v>0</v>
      </c>
      <c r="J8662">
        <f t="shared" si="409"/>
        <v>0</v>
      </c>
      <c r="L8662" t="str">
        <f t="shared" si="407"/>
        <v>3698TAWONGA SOUTH</v>
      </c>
      <c r="M8662" t="s">
        <v>9129</v>
      </c>
    </row>
    <row r="8663" spans="1:13">
      <c r="A8663" t="s">
        <v>9893</v>
      </c>
      <c r="B8663" t="s">
        <v>9894</v>
      </c>
      <c r="C8663" t="s">
        <v>110</v>
      </c>
      <c r="D8663">
        <v>4</v>
      </c>
      <c r="E8663">
        <v>0</v>
      </c>
      <c r="F8663">
        <v>0</v>
      </c>
      <c r="H8663" t="s">
        <v>103</v>
      </c>
      <c r="I8663">
        <f t="shared" si="408"/>
        <v>0</v>
      </c>
      <c r="J8663">
        <f t="shared" si="409"/>
        <v>0</v>
      </c>
      <c r="L8663" t="str">
        <f t="shared" si="407"/>
        <v>3697TAWONGA</v>
      </c>
      <c r="M8663" t="s">
        <v>9129</v>
      </c>
    </row>
    <row r="8664" spans="1:13">
      <c r="A8664" t="s">
        <v>9895</v>
      </c>
      <c r="B8664" t="s">
        <v>9896</v>
      </c>
      <c r="C8664" t="s">
        <v>110</v>
      </c>
      <c r="D8664">
        <v>4</v>
      </c>
      <c r="E8664">
        <v>0</v>
      </c>
      <c r="F8664">
        <v>0</v>
      </c>
      <c r="H8664" t="s">
        <v>103</v>
      </c>
      <c r="I8664">
        <f t="shared" si="408"/>
        <v>0</v>
      </c>
      <c r="J8664">
        <f t="shared" si="409"/>
        <v>0</v>
      </c>
      <c r="L8664" t="str">
        <f t="shared" si="407"/>
        <v>3695CHARLEROI</v>
      </c>
      <c r="M8664" t="s">
        <v>9129</v>
      </c>
    </row>
    <row r="8665" spans="1:13">
      <c r="A8665" t="s">
        <v>9895</v>
      </c>
      <c r="B8665" t="s">
        <v>9897</v>
      </c>
      <c r="C8665" t="s">
        <v>110</v>
      </c>
      <c r="D8665">
        <v>4</v>
      </c>
      <c r="E8665">
        <v>0</v>
      </c>
      <c r="F8665">
        <v>0</v>
      </c>
      <c r="H8665" t="s">
        <v>103</v>
      </c>
      <c r="I8665">
        <f t="shared" si="408"/>
        <v>0</v>
      </c>
      <c r="J8665">
        <f t="shared" si="409"/>
        <v>0</v>
      </c>
      <c r="L8665" t="str">
        <f t="shared" si="407"/>
        <v>3695HUON</v>
      </c>
      <c r="M8665" t="s">
        <v>9129</v>
      </c>
    </row>
    <row r="8666" spans="1:13">
      <c r="A8666" t="s">
        <v>9895</v>
      </c>
      <c r="B8666" t="s">
        <v>9898</v>
      </c>
      <c r="C8666" t="s">
        <v>110</v>
      </c>
      <c r="D8666">
        <v>4</v>
      </c>
      <c r="E8666">
        <v>0</v>
      </c>
      <c r="F8666">
        <v>0</v>
      </c>
      <c r="H8666" t="s">
        <v>103</v>
      </c>
      <c r="I8666">
        <f t="shared" si="408"/>
        <v>0</v>
      </c>
      <c r="J8666">
        <f t="shared" si="409"/>
        <v>0</v>
      </c>
      <c r="L8666" t="str">
        <f t="shared" si="407"/>
        <v>3695RED BLUFF</v>
      </c>
      <c r="M8666" t="s">
        <v>9129</v>
      </c>
    </row>
    <row r="8667" spans="1:13">
      <c r="A8667" t="s">
        <v>9895</v>
      </c>
      <c r="B8667" t="s">
        <v>4056</v>
      </c>
      <c r="C8667" t="s">
        <v>110</v>
      </c>
      <c r="D8667">
        <v>4</v>
      </c>
      <c r="E8667">
        <v>0</v>
      </c>
      <c r="F8667">
        <v>0</v>
      </c>
      <c r="H8667" t="s">
        <v>103</v>
      </c>
      <c r="I8667">
        <f t="shared" si="408"/>
        <v>0</v>
      </c>
      <c r="J8667">
        <f t="shared" si="409"/>
        <v>0</v>
      </c>
      <c r="L8667" t="str">
        <f t="shared" si="407"/>
        <v>3695SANDY CREEK</v>
      </c>
      <c r="M8667" t="s">
        <v>9129</v>
      </c>
    </row>
    <row r="8668" spans="1:13">
      <c r="A8668" t="s">
        <v>9899</v>
      </c>
      <c r="B8668" t="s">
        <v>9900</v>
      </c>
      <c r="C8668" t="s">
        <v>110</v>
      </c>
      <c r="D8668">
        <v>4</v>
      </c>
      <c r="E8668">
        <v>0</v>
      </c>
      <c r="F8668">
        <v>0</v>
      </c>
      <c r="H8668" t="s">
        <v>103</v>
      </c>
      <c r="I8668">
        <f t="shared" si="408"/>
        <v>0</v>
      </c>
      <c r="J8668">
        <f t="shared" si="409"/>
        <v>0</v>
      </c>
      <c r="L8668" t="str">
        <f t="shared" si="407"/>
        <v>3694BANDIANA</v>
      </c>
      <c r="M8668" t="s">
        <v>9851</v>
      </c>
    </row>
    <row r="8669" spans="1:13">
      <c r="A8669" t="s">
        <v>9899</v>
      </c>
      <c r="B8669" t="s">
        <v>9901</v>
      </c>
      <c r="C8669" t="s">
        <v>110</v>
      </c>
      <c r="D8669">
        <v>4</v>
      </c>
      <c r="E8669">
        <v>0</v>
      </c>
      <c r="F8669">
        <v>0</v>
      </c>
      <c r="H8669" t="s">
        <v>103</v>
      </c>
      <c r="I8669">
        <f t="shared" si="408"/>
        <v>0</v>
      </c>
      <c r="J8669">
        <f t="shared" si="409"/>
        <v>0</v>
      </c>
      <c r="L8669" t="str">
        <f t="shared" si="407"/>
        <v>3694BANDIANA MILPO</v>
      </c>
      <c r="M8669" t="s">
        <v>9851</v>
      </c>
    </row>
    <row r="8670" spans="1:13">
      <c r="A8670" t="s">
        <v>9902</v>
      </c>
      <c r="B8670" t="s">
        <v>9903</v>
      </c>
      <c r="C8670" t="s">
        <v>110</v>
      </c>
      <c r="D8670">
        <v>4</v>
      </c>
      <c r="E8670">
        <v>0</v>
      </c>
      <c r="F8670">
        <v>0</v>
      </c>
      <c r="H8670" t="s">
        <v>103</v>
      </c>
      <c r="I8670">
        <f t="shared" si="408"/>
        <v>0</v>
      </c>
      <c r="J8670">
        <f t="shared" si="409"/>
        <v>0</v>
      </c>
      <c r="L8670" t="str">
        <f t="shared" si="407"/>
        <v>3691ALLANS FLAT</v>
      </c>
      <c r="M8670" t="s">
        <v>9851</v>
      </c>
    </row>
    <row r="8671" spans="1:13">
      <c r="A8671" t="s">
        <v>9902</v>
      </c>
      <c r="B8671" t="s">
        <v>9904</v>
      </c>
      <c r="C8671" t="s">
        <v>110</v>
      </c>
      <c r="D8671">
        <v>3</v>
      </c>
      <c r="E8671">
        <v>0</v>
      </c>
      <c r="F8671">
        <v>0</v>
      </c>
      <c r="H8671" t="s">
        <v>103</v>
      </c>
      <c r="I8671">
        <f t="shared" si="408"/>
        <v>0</v>
      </c>
      <c r="J8671">
        <f t="shared" si="409"/>
        <v>0</v>
      </c>
      <c r="L8671" t="str">
        <f t="shared" si="407"/>
        <v>3691BARANDUDA</v>
      </c>
      <c r="M8671" t="s">
        <v>9851</v>
      </c>
    </row>
    <row r="8672" spans="1:13">
      <c r="A8672" t="s">
        <v>9902</v>
      </c>
      <c r="B8672" t="s">
        <v>9905</v>
      </c>
      <c r="C8672" t="s">
        <v>110</v>
      </c>
      <c r="D8672">
        <v>3</v>
      </c>
      <c r="E8672">
        <v>0</v>
      </c>
      <c r="F8672">
        <v>0</v>
      </c>
      <c r="H8672" t="s">
        <v>103</v>
      </c>
      <c r="I8672">
        <f t="shared" si="408"/>
        <v>0</v>
      </c>
      <c r="J8672">
        <f t="shared" si="409"/>
        <v>0</v>
      </c>
      <c r="L8672" t="str">
        <f t="shared" si="407"/>
        <v>3691BARNAWARTHA NORTH</v>
      </c>
      <c r="M8672" t="s">
        <v>9851</v>
      </c>
    </row>
    <row r="8673" spans="1:13">
      <c r="A8673" t="s">
        <v>9902</v>
      </c>
      <c r="B8673" t="s">
        <v>9906</v>
      </c>
      <c r="C8673" t="s">
        <v>110</v>
      </c>
      <c r="D8673">
        <v>4</v>
      </c>
      <c r="E8673">
        <v>0</v>
      </c>
      <c r="F8673">
        <v>0</v>
      </c>
      <c r="H8673" t="s">
        <v>103</v>
      </c>
      <c r="I8673">
        <f t="shared" si="408"/>
        <v>0</v>
      </c>
      <c r="J8673">
        <f t="shared" si="409"/>
        <v>0</v>
      </c>
      <c r="L8673" t="str">
        <f t="shared" si="407"/>
        <v>3691BELLBRIDGE</v>
      </c>
      <c r="M8673" t="s">
        <v>9851</v>
      </c>
    </row>
    <row r="8674" spans="1:13">
      <c r="A8674" t="s">
        <v>9902</v>
      </c>
      <c r="B8674" t="s">
        <v>9907</v>
      </c>
      <c r="C8674" t="s">
        <v>110</v>
      </c>
      <c r="D8674">
        <v>4</v>
      </c>
      <c r="E8674">
        <v>0</v>
      </c>
      <c r="F8674">
        <v>0</v>
      </c>
      <c r="H8674" t="s">
        <v>103</v>
      </c>
      <c r="I8674">
        <f t="shared" si="408"/>
        <v>0</v>
      </c>
      <c r="J8674">
        <f t="shared" si="409"/>
        <v>0</v>
      </c>
      <c r="L8674" t="str">
        <f t="shared" si="407"/>
        <v>3691BERRINGAMA</v>
      </c>
      <c r="M8674" t="s">
        <v>9851</v>
      </c>
    </row>
    <row r="8675" spans="1:13">
      <c r="A8675" t="s">
        <v>9902</v>
      </c>
      <c r="B8675" t="s">
        <v>9908</v>
      </c>
      <c r="C8675" t="s">
        <v>110</v>
      </c>
      <c r="D8675">
        <v>4</v>
      </c>
      <c r="E8675">
        <v>0</v>
      </c>
      <c r="F8675">
        <v>0</v>
      </c>
      <c r="H8675" t="s">
        <v>103</v>
      </c>
      <c r="I8675">
        <f t="shared" si="408"/>
        <v>0</v>
      </c>
      <c r="J8675">
        <f t="shared" si="409"/>
        <v>0</v>
      </c>
      <c r="L8675" t="str">
        <f t="shared" si="407"/>
        <v>3691BETHANGA</v>
      </c>
      <c r="M8675" t="s">
        <v>9851</v>
      </c>
    </row>
    <row r="8676" spans="1:13">
      <c r="A8676" t="s">
        <v>9902</v>
      </c>
      <c r="B8676" t="s">
        <v>9909</v>
      </c>
      <c r="C8676" t="s">
        <v>110</v>
      </c>
      <c r="D8676">
        <v>4</v>
      </c>
      <c r="E8676">
        <v>0</v>
      </c>
      <c r="F8676">
        <v>0</v>
      </c>
      <c r="H8676" t="s">
        <v>103</v>
      </c>
      <c r="I8676">
        <f t="shared" si="408"/>
        <v>0</v>
      </c>
      <c r="J8676">
        <f t="shared" si="409"/>
        <v>0</v>
      </c>
      <c r="L8676" t="str">
        <f t="shared" si="407"/>
        <v>3691BONEGILLA</v>
      </c>
      <c r="M8676" t="s">
        <v>9851</v>
      </c>
    </row>
    <row r="8677" spans="1:13">
      <c r="A8677" t="s">
        <v>9902</v>
      </c>
      <c r="B8677" t="s">
        <v>7468</v>
      </c>
      <c r="C8677" t="s">
        <v>110</v>
      </c>
      <c r="D8677">
        <v>4</v>
      </c>
      <c r="E8677">
        <v>0</v>
      </c>
      <c r="F8677">
        <v>0</v>
      </c>
      <c r="H8677" t="s">
        <v>103</v>
      </c>
      <c r="I8677">
        <f t="shared" si="408"/>
        <v>0</v>
      </c>
      <c r="J8677">
        <f t="shared" si="409"/>
        <v>0</v>
      </c>
      <c r="L8677" t="str">
        <f t="shared" si="407"/>
        <v>3691BUNGIL</v>
      </c>
      <c r="M8677" t="s">
        <v>9851</v>
      </c>
    </row>
    <row r="8678" spans="1:13">
      <c r="A8678" t="s">
        <v>9902</v>
      </c>
      <c r="B8678" t="s">
        <v>6277</v>
      </c>
      <c r="C8678" t="s">
        <v>110</v>
      </c>
      <c r="D8678">
        <v>4</v>
      </c>
      <c r="E8678">
        <v>0</v>
      </c>
      <c r="F8678">
        <v>0</v>
      </c>
      <c r="H8678" t="s">
        <v>103</v>
      </c>
      <c r="I8678">
        <f t="shared" si="408"/>
        <v>0</v>
      </c>
      <c r="J8678">
        <f t="shared" si="409"/>
        <v>0</v>
      </c>
      <c r="L8678" t="str">
        <f t="shared" si="407"/>
        <v>3691CASTLE CREEK</v>
      </c>
      <c r="M8678" t="s">
        <v>9851</v>
      </c>
    </row>
    <row r="8679" spans="1:13">
      <c r="A8679" t="s">
        <v>9902</v>
      </c>
      <c r="B8679" t="s">
        <v>9910</v>
      </c>
      <c r="C8679" t="s">
        <v>110</v>
      </c>
      <c r="D8679">
        <v>4</v>
      </c>
      <c r="E8679">
        <v>0</v>
      </c>
      <c r="F8679">
        <v>0</v>
      </c>
      <c r="H8679" t="s">
        <v>103</v>
      </c>
      <c r="I8679">
        <f t="shared" si="408"/>
        <v>0</v>
      </c>
      <c r="J8679">
        <f t="shared" si="409"/>
        <v>0</v>
      </c>
      <c r="L8679" t="str">
        <f t="shared" si="407"/>
        <v>3691CORAL BANK</v>
      </c>
      <c r="M8679" t="s">
        <v>9851</v>
      </c>
    </row>
    <row r="8680" spans="1:13">
      <c r="A8680" t="s">
        <v>9902</v>
      </c>
      <c r="B8680" t="s">
        <v>9911</v>
      </c>
      <c r="C8680" t="s">
        <v>110</v>
      </c>
      <c r="D8680">
        <v>4</v>
      </c>
      <c r="E8680">
        <v>0</v>
      </c>
      <c r="F8680">
        <v>0</v>
      </c>
      <c r="H8680" t="s">
        <v>103</v>
      </c>
      <c r="I8680">
        <f t="shared" si="408"/>
        <v>0</v>
      </c>
      <c r="J8680">
        <f t="shared" si="409"/>
        <v>0</v>
      </c>
      <c r="L8680" t="str">
        <f t="shared" si="407"/>
        <v>3691DEDERANG</v>
      </c>
      <c r="M8680" t="s">
        <v>9851</v>
      </c>
    </row>
    <row r="8681" spans="1:13">
      <c r="A8681" t="s">
        <v>9902</v>
      </c>
      <c r="B8681" t="s">
        <v>9912</v>
      </c>
      <c r="C8681" t="s">
        <v>110</v>
      </c>
      <c r="D8681">
        <v>4</v>
      </c>
      <c r="E8681">
        <v>0</v>
      </c>
      <c r="F8681">
        <v>0</v>
      </c>
      <c r="H8681" t="s">
        <v>103</v>
      </c>
      <c r="I8681">
        <f t="shared" si="408"/>
        <v>0</v>
      </c>
      <c r="J8681">
        <f t="shared" si="409"/>
        <v>0</v>
      </c>
      <c r="L8681" t="str">
        <f t="shared" si="407"/>
        <v>3691EBDEN</v>
      </c>
      <c r="M8681" t="s">
        <v>9851</v>
      </c>
    </row>
    <row r="8682" spans="1:13">
      <c r="A8682" t="s">
        <v>9902</v>
      </c>
      <c r="B8682" t="s">
        <v>9913</v>
      </c>
      <c r="C8682" t="s">
        <v>110</v>
      </c>
      <c r="D8682">
        <v>4</v>
      </c>
      <c r="E8682">
        <v>0</v>
      </c>
      <c r="F8682">
        <v>0</v>
      </c>
      <c r="H8682" t="s">
        <v>103</v>
      </c>
      <c r="I8682">
        <f t="shared" si="408"/>
        <v>0</v>
      </c>
      <c r="J8682">
        <f t="shared" si="409"/>
        <v>0</v>
      </c>
      <c r="L8682" t="str">
        <f t="shared" si="407"/>
        <v>3691GATEWAY ISLAND</v>
      </c>
      <c r="M8682" t="s">
        <v>9851</v>
      </c>
    </row>
    <row r="8683" spans="1:13">
      <c r="A8683" t="s">
        <v>9902</v>
      </c>
      <c r="B8683" t="s">
        <v>9914</v>
      </c>
      <c r="C8683" t="s">
        <v>110</v>
      </c>
      <c r="D8683">
        <v>4</v>
      </c>
      <c r="E8683">
        <v>0</v>
      </c>
      <c r="F8683">
        <v>0</v>
      </c>
      <c r="H8683" t="s">
        <v>103</v>
      </c>
      <c r="I8683">
        <f t="shared" si="408"/>
        <v>0</v>
      </c>
      <c r="J8683">
        <f t="shared" si="409"/>
        <v>0</v>
      </c>
      <c r="L8683" t="str">
        <f t="shared" si="407"/>
        <v>3691GLEN CREEK</v>
      </c>
      <c r="M8683" t="s">
        <v>9851</v>
      </c>
    </row>
    <row r="8684" spans="1:13">
      <c r="A8684" t="s">
        <v>9902</v>
      </c>
      <c r="B8684" t="s">
        <v>9915</v>
      </c>
      <c r="C8684" t="s">
        <v>110</v>
      </c>
      <c r="D8684">
        <v>4</v>
      </c>
      <c r="E8684">
        <v>0</v>
      </c>
      <c r="F8684">
        <v>0</v>
      </c>
      <c r="H8684" t="s">
        <v>103</v>
      </c>
      <c r="I8684">
        <f t="shared" si="408"/>
        <v>0</v>
      </c>
      <c r="J8684">
        <f t="shared" si="409"/>
        <v>0</v>
      </c>
      <c r="L8684" t="str">
        <f t="shared" si="407"/>
        <v>3691GUNDOWRING</v>
      </c>
      <c r="M8684" t="s">
        <v>9851</v>
      </c>
    </row>
    <row r="8685" spans="1:13">
      <c r="A8685" t="s">
        <v>9902</v>
      </c>
      <c r="B8685" t="s">
        <v>9916</v>
      </c>
      <c r="C8685" t="s">
        <v>110</v>
      </c>
      <c r="D8685">
        <v>4</v>
      </c>
      <c r="E8685">
        <v>0</v>
      </c>
      <c r="F8685">
        <v>0</v>
      </c>
      <c r="H8685" t="s">
        <v>103</v>
      </c>
      <c r="I8685">
        <f t="shared" si="408"/>
        <v>0</v>
      </c>
      <c r="J8685">
        <f t="shared" si="409"/>
        <v>0</v>
      </c>
      <c r="L8685" t="str">
        <f t="shared" si="407"/>
        <v>3691HUME WEIR</v>
      </c>
      <c r="M8685" t="s">
        <v>9851</v>
      </c>
    </row>
    <row r="8686" spans="1:13">
      <c r="A8686" t="s">
        <v>9902</v>
      </c>
      <c r="B8686" t="s">
        <v>9917</v>
      </c>
      <c r="C8686" t="s">
        <v>110</v>
      </c>
      <c r="D8686">
        <v>4</v>
      </c>
      <c r="E8686">
        <v>0</v>
      </c>
      <c r="F8686">
        <v>0</v>
      </c>
      <c r="H8686" t="s">
        <v>103</v>
      </c>
      <c r="I8686">
        <f t="shared" si="408"/>
        <v>0</v>
      </c>
      <c r="J8686">
        <f t="shared" si="409"/>
        <v>0</v>
      </c>
      <c r="L8686" t="str">
        <f t="shared" si="407"/>
        <v>3691HUON CREEK</v>
      </c>
      <c r="M8686" t="s">
        <v>9851</v>
      </c>
    </row>
    <row r="8687" spans="1:13">
      <c r="A8687" t="s">
        <v>9902</v>
      </c>
      <c r="B8687" t="s">
        <v>9918</v>
      </c>
      <c r="C8687" t="s">
        <v>110</v>
      </c>
      <c r="D8687">
        <v>4</v>
      </c>
      <c r="E8687">
        <v>0</v>
      </c>
      <c r="F8687">
        <v>0</v>
      </c>
      <c r="H8687" t="s">
        <v>103</v>
      </c>
      <c r="I8687">
        <f t="shared" si="408"/>
        <v>0</v>
      </c>
      <c r="J8687">
        <f t="shared" si="409"/>
        <v>0</v>
      </c>
      <c r="L8687" t="str">
        <f t="shared" si="407"/>
        <v>3691KANCOONA</v>
      </c>
      <c r="M8687" t="s">
        <v>9851</v>
      </c>
    </row>
    <row r="8688" spans="1:13">
      <c r="A8688" t="s">
        <v>9902</v>
      </c>
      <c r="B8688" t="s">
        <v>9919</v>
      </c>
      <c r="C8688" t="s">
        <v>110</v>
      </c>
      <c r="D8688">
        <v>4</v>
      </c>
      <c r="E8688">
        <v>0</v>
      </c>
      <c r="F8688">
        <v>0</v>
      </c>
      <c r="H8688" t="s">
        <v>103</v>
      </c>
      <c r="I8688">
        <f t="shared" si="408"/>
        <v>0</v>
      </c>
      <c r="J8688">
        <f t="shared" si="409"/>
        <v>0</v>
      </c>
      <c r="L8688" t="str">
        <f t="shared" si="407"/>
        <v>3691KERGUNYAH</v>
      </c>
      <c r="M8688" t="s">
        <v>9851</v>
      </c>
    </row>
    <row r="8689" spans="1:13">
      <c r="A8689" t="s">
        <v>9902</v>
      </c>
      <c r="B8689" t="s">
        <v>9920</v>
      </c>
      <c r="C8689" t="s">
        <v>110</v>
      </c>
      <c r="D8689">
        <v>4</v>
      </c>
      <c r="E8689">
        <v>0</v>
      </c>
      <c r="F8689">
        <v>0</v>
      </c>
      <c r="H8689" t="s">
        <v>103</v>
      </c>
      <c r="I8689">
        <f t="shared" si="408"/>
        <v>0</v>
      </c>
      <c r="J8689">
        <f t="shared" si="409"/>
        <v>0</v>
      </c>
      <c r="L8689" t="str">
        <f t="shared" si="407"/>
        <v>3691KERGUNYAH SOUTH</v>
      </c>
      <c r="M8689" t="s">
        <v>9851</v>
      </c>
    </row>
    <row r="8690" spans="1:13">
      <c r="A8690" t="s">
        <v>9902</v>
      </c>
      <c r="B8690" t="s">
        <v>9921</v>
      </c>
      <c r="C8690" t="s">
        <v>110</v>
      </c>
      <c r="D8690">
        <v>4</v>
      </c>
      <c r="E8690">
        <v>0</v>
      </c>
      <c r="F8690">
        <v>0</v>
      </c>
      <c r="H8690" t="s">
        <v>103</v>
      </c>
      <c r="I8690">
        <f t="shared" si="408"/>
        <v>0</v>
      </c>
      <c r="J8690">
        <f t="shared" si="409"/>
        <v>0</v>
      </c>
      <c r="L8690" t="str">
        <f t="shared" si="407"/>
        <v>3691KIEWA</v>
      </c>
      <c r="M8690" t="s">
        <v>9851</v>
      </c>
    </row>
    <row r="8691" spans="1:13">
      <c r="A8691" t="s">
        <v>9902</v>
      </c>
      <c r="B8691" t="s">
        <v>9922</v>
      </c>
      <c r="C8691" t="s">
        <v>110</v>
      </c>
      <c r="D8691">
        <v>4</v>
      </c>
      <c r="E8691">
        <v>0</v>
      </c>
      <c r="F8691">
        <v>0</v>
      </c>
      <c r="H8691" t="s">
        <v>103</v>
      </c>
      <c r="I8691">
        <v>0</v>
      </c>
      <c r="J8691">
        <v>0</v>
      </c>
      <c r="L8691" t="str">
        <f t="shared" si="407"/>
        <v>3691KILLARA</v>
      </c>
      <c r="M8691" t="s">
        <v>9851</v>
      </c>
    </row>
    <row r="8692" spans="1:13">
      <c r="A8692" t="s">
        <v>9902</v>
      </c>
      <c r="B8692" t="s">
        <v>9923</v>
      </c>
      <c r="C8692" t="s">
        <v>110</v>
      </c>
      <c r="D8692">
        <v>3</v>
      </c>
      <c r="E8692">
        <v>0</v>
      </c>
      <c r="F8692">
        <v>0</v>
      </c>
      <c r="H8692" t="s">
        <v>103</v>
      </c>
      <c r="I8692">
        <f t="shared" ref="I8692:I8755" si="410">IF(ISERROR(VLOOKUP(A8692,SelPostCode,1,FALSE)),0,1)</f>
        <v>0</v>
      </c>
      <c r="J8692">
        <f t="shared" ref="J8692:J8755" si="411">IF(I8692=0,0,IF(ISERROR(VLOOKUP(B8692,SelSuburb,1,FALSE)),0,1))</f>
        <v>0</v>
      </c>
      <c r="L8692" t="str">
        <f t="shared" si="407"/>
        <v>3691LENEVA</v>
      </c>
      <c r="M8692" t="s">
        <v>9851</v>
      </c>
    </row>
    <row r="8693" spans="1:13">
      <c r="A8693" t="s">
        <v>9902</v>
      </c>
      <c r="B8693" t="s">
        <v>9924</v>
      </c>
      <c r="C8693" t="s">
        <v>110</v>
      </c>
      <c r="D8693">
        <v>4</v>
      </c>
      <c r="E8693">
        <v>0</v>
      </c>
      <c r="F8693">
        <v>0</v>
      </c>
      <c r="H8693" t="s">
        <v>103</v>
      </c>
      <c r="I8693">
        <f t="shared" si="410"/>
        <v>0</v>
      </c>
      <c r="J8693">
        <f t="shared" si="411"/>
        <v>0</v>
      </c>
      <c r="L8693" t="str">
        <f t="shared" si="407"/>
        <v>3691LONE PINE</v>
      </c>
      <c r="M8693" t="s">
        <v>9851</v>
      </c>
    </row>
    <row r="8694" spans="1:13">
      <c r="A8694" t="s">
        <v>9902</v>
      </c>
      <c r="B8694" t="s">
        <v>9925</v>
      </c>
      <c r="C8694" t="s">
        <v>110</v>
      </c>
      <c r="D8694">
        <v>4</v>
      </c>
      <c r="E8694">
        <v>0</v>
      </c>
      <c r="F8694">
        <v>0</v>
      </c>
      <c r="H8694" t="s">
        <v>103</v>
      </c>
      <c r="I8694">
        <f t="shared" si="410"/>
        <v>0</v>
      </c>
      <c r="J8694">
        <f t="shared" si="411"/>
        <v>0</v>
      </c>
      <c r="L8694" t="str">
        <f t="shared" si="407"/>
        <v>3691LUCYVALE</v>
      </c>
      <c r="M8694" t="s">
        <v>9851</v>
      </c>
    </row>
    <row r="8695" spans="1:13">
      <c r="A8695" t="s">
        <v>9902</v>
      </c>
      <c r="B8695" t="s">
        <v>9926</v>
      </c>
      <c r="C8695" t="s">
        <v>110</v>
      </c>
      <c r="D8695">
        <v>4</v>
      </c>
      <c r="E8695">
        <v>0</v>
      </c>
      <c r="F8695">
        <v>0</v>
      </c>
      <c r="H8695" t="s">
        <v>103</v>
      </c>
      <c r="I8695">
        <f t="shared" si="410"/>
        <v>0</v>
      </c>
      <c r="J8695">
        <f t="shared" si="411"/>
        <v>0</v>
      </c>
      <c r="L8695" t="str">
        <f t="shared" si="407"/>
        <v>3691MONGANS BRIDGE</v>
      </c>
      <c r="M8695" t="s">
        <v>9851</v>
      </c>
    </row>
    <row r="8696" spans="1:13">
      <c r="A8696" t="s">
        <v>9902</v>
      </c>
      <c r="B8696" t="s">
        <v>9927</v>
      </c>
      <c r="C8696" t="s">
        <v>110</v>
      </c>
      <c r="D8696">
        <v>4</v>
      </c>
      <c r="E8696">
        <v>0</v>
      </c>
      <c r="F8696">
        <v>0</v>
      </c>
      <c r="H8696" t="s">
        <v>103</v>
      </c>
      <c r="I8696">
        <f t="shared" si="410"/>
        <v>0</v>
      </c>
      <c r="J8696">
        <f t="shared" si="411"/>
        <v>0</v>
      </c>
      <c r="L8696" t="str">
        <f t="shared" si="407"/>
        <v>3691MOUNT ALFRED</v>
      </c>
      <c r="M8696" t="s">
        <v>9851</v>
      </c>
    </row>
    <row r="8697" spans="1:13">
      <c r="A8697" t="s">
        <v>9902</v>
      </c>
      <c r="B8697" t="s">
        <v>9928</v>
      </c>
      <c r="C8697" t="s">
        <v>110</v>
      </c>
      <c r="D8697">
        <v>4</v>
      </c>
      <c r="E8697">
        <v>0</v>
      </c>
      <c r="F8697">
        <v>0</v>
      </c>
      <c r="H8697" t="s">
        <v>103</v>
      </c>
      <c r="I8697">
        <f t="shared" si="410"/>
        <v>0</v>
      </c>
      <c r="J8697">
        <f t="shared" si="411"/>
        <v>0</v>
      </c>
      <c r="L8697" t="str">
        <f t="shared" si="407"/>
        <v>3691OSBORNES FLAT</v>
      </c>
      <c r="M8697" t="s">
        <v>9851</v>
      </c>
    </row>
    <row r="8698" spans="1:13">
      <c r="A8698" t="s">
        <v>9902</v>
      </c>
      <c r="B8698" t="s">
        <v>8270</v>
      </c>
      <c r="C8698" t="s">
        <v>110</v>
      </c>
      <c r="D8698">
        <v>4</v>
      </c>
      <c r="E8698">
        <v>0</v>
      </c>
      <c r="F8698">
        <v>0</v>
      </c>
      <c r="H8698" t="s">
        <v>103</v>
      </c>
      <c r="I8698">
        <f t="shared" si="410"/>
        <v>0</v>
      </c>
      <c r="J8698">
        <f t="shared" si="411"/>
        <v>0</v>
      </c>
      <c r="L8698" t="str">
        <f t="shared" si="407"/>
        <v>3691RUNNING CREEK</v>
      </c>
      <c r="M8698" t="s">
        <v>9851</v>
      </c>
    </row>
    <row r="8699" spans="1:13">
      <c r="A8699" t="s">
        <v>9902</v>
      </c>
      <c r="B8699" t="s">
        <v>9929</v>
      </c>
      <c r="C8699" t="s">
        <v>110</v>
      </c>
      <c r="D8699">
        <v>4</v>
      </c>
      <c r="E8699">
        <v>0</v>
      </c>
      <c r="F8699">
        <v>0</v>
      </c>
      <c r="H8699" t="s">
        <v>103</v>
      </c>
      <c r="I8699">
        <f t="shared" si="410"/>
        <v>0</v>
      </c>
      <c r="J8699">
        <f t="shared" si="411"/>
        <v>0</v>
      </c>
      <c r="L8699" t="str">
        <f t="shared" si="407"/>
        <v>3691STAGHORN FLAT</v>
      </c>
      <c r="M8699" t="s">
        <v>9851</v>
      </c>
    </row>
    <row r="8700" spans="1:13">
      <c r="A8700" t="s">
        <v>9902</v>
      </c>
      <c r="B8700" t="s">
        <v>9930</v>
      </c>
      <c r="C8700" t="s">
        <v>110</v>
      </c>
      <c r="D8700">
        <v>4</v>
      </c>
      <c r="E8700">
        <v>0</v>
      </c>
      <c r="F8700">
        <v>0</v>
      </c>
      <c r="H8700" t="s">
        <v>103</v>
      </c>
      <c r="I8700">
        <f t="shared" si="410"/>
        <v>0</v>
      </c>
      <c r="J8700">
        <f t="shared" si="411"/>
        <v>0</v>
      </c>
      <c r="L8700" t="str">
        <f t="shared" si="407"/>
        <v>3691TALGARNO</v>
      </c>
      <c r="M8700" t="s">
        <v>9851</v>
      </c>
    </row>
    <row r="8701" spans="1:13">
      <c r="A8701" t="s">
        <v>9902</v>
      </c>
      <c r="B8701" t="s">
        <v>9931</v>
      </c>
      <c r="C8701" t="s">
        <v>110</v>
      </c>
      <c r="D8701">
        <v>4</v>
      </c>
      <c r="E8701">
        <v>0</v>
      </c>
      <c r="F8701">
        <v>0</v>
      </c>
      <c r="H8701" t="s">
        <v>103</v>
      </c>
      <c r="I8701">
        <f t="shared" si="410"/>
        <v>0</v>
      </c>
      <c r="J8701">
        <f t="shared" si="411"/>
        <v>0</v>
      </c>
      <c r="L8701" t="str">
        <f t="shared" si="407"/>
        <v>3691TANGAMBALANGA</v>
      </c>
      <c r="M8701" t="s">
        <v>9851</v>
      </c>
    </row>
    <row r="8702" spans="1:13">
      <c r="A8702" t="s">
        <v>9902</v>
      </c>
      <c r="B8702" t="s">
        <v>9932</v>
      </c>
      <c r="C8702" t="s">
        <v>110</v>
      </c>
      <c r="D8702">
        <v>4</v>
      </c>
      <c r="E8702">
        <v>0</v>
      </c>
      <c r="F8702">
        <v>0</v>
      </c>
      <c r="H8702" t="s">
        <v>103</v>
      </c>
      <c r="I8702">
        <f t="shared" si="410"/>
        <v>0</v>
      </c>
      <c r="J8702">
        <f t="shared" si="411"/>
        <v>0</v>
      </c>
      <c r="L8702" t="str">
        <f t="shared" si="407"/>
        <v>3691THOLOGOLONG</v>
      </c>
      <c r="M8702" t="s">
        <v>9851</v>
      </c>
    </row>
    <row r="8703" spans="1:13">
      <c r="A8703" t="s">
        <v>9902</v>
      </c>
      <c r="B8703" t="s">
        <v>9933</v>
      </c>
      <c r="C8703" t="s">
        <v>110</v>
      </c>
      <c r="D8703">
        <v>4</v>
      </c>
      <c r="E8703">
        <v>0</v>
      </c>
      <c r="F8703">
        <v>0</v>
      </c>
      <c r="H8703" t="s">
        <v>103</v>
      </c>
      <c r="I8703">
        <f t="shared" si="410"/>
        <v>0</v>
      </c>
      <c r="J8703">
        <f t="shared" si="411"/>
        <v>0</v>
      </c>
      <c r="L8703" t="str">
        <f t="shared" si="407"/>
        <v>3691UPPER GUNDOWRING</v>
      </c>
      <c r="M8703" t="s">
        <v>9851</v>
      </c>
    </row>
    <row r="8704" spans="1:13">
      <c r="A8704" t="s">
        <v>9902</v>
      </c>
      <c r="B8704" t="s">
        <v>9934</v>
      </c>
      <c r="C8704" t="s">
        <v>110</v>
      </c>
      <c r="D8704">
        <v>1</v>
      </c>
      <c r="E8704">
        <v>0</v>
      </c>
      <c r="F8704">
        <v>1</v>
      </c>
      <c r="H8704" t="s">
        <v>103</v>
      </c>
      <c r="I8704">
        <f t="shared" si="410"/>
        <v>0</v>
      </c>
      <c r="J8704">
        <f t="shared" si="411"/>
        <v>0</v>
      </c>
      <c r="L8704" t="str">
        <f t="shared" si="407"/>
        <v>3691WODONGA FORWARD</v>
      </c>
      <c r="M8704" t="s">
        <v>9851</v>
      </c>
    </row>
    <row r="8705" spans="1:13">
      <c r="A8705" t="s">
        <v>9935</v>
      </c>
      <c r="B8705" t="s">
        <v>9936</v>
      </c>
      <c r="C8705" t="s">
        <v>110</v>
      </c>
      <c r="D8705">
        <v>2</v>
      </c>
      <c r="E8705">
        <v>0</v>
      </c>
      <c r="F8705">
        <v>1</v>
      </c>
      <c r="H8705" t="s">
        <v>103</v>
      </c>
      <c r="I8705">
        <f t="shared" si="410"/>
        <v>0</v>
      </c>
      <c r="J8705">
        <f t="shared" si="411"/>
        <v>0</v>
      </c>
      <c r="L8705" t="str">
        <f t="shared" si="407"/>
        <v>3690WEST WODONGA</v>
      </c>
      <c r="M8705" t="s">
        <v>9129</v>
      </c>
    </row>
    <row r="8706" spans="1:13">
      <c r="A8706" t="s">
        <v>9935</v>
      </c>
      <c r="B8706" t="s">
        <v>9937</v>
      </c>
      <c r="C8706" t="s">
        <v>110</v>
      </c>
      <c r="D8706">
        <v>1</v>
      </c>
      <c r="E8706">
        <v>0</v>
      </c>
      <c r="F8706">
        <v>1</v>
      </c>
      <c r="H8706" t="s">
        <v>103</v>
      </c>
      <c r="I8706">
        <f t="shared" si="410"/>
        <v>0</v>
      </c>
      <c r="J8706">
        <f t="shared" si="411"/>
        <v>0</v>
      </c>
      <c r="L8706" t="str">
        <f t="shared" ref="L8706:L8769" si="412">CONCATENATE(A8706,B8706)</f>
        <v>3690WODONGA</v>
      </c>
      <c r="M8706" t="s">
        <v>9129</v>
      </c>
    </row>
    <row r="8707" spans="1:13">
      <c r="A8707" t="s">
        <v>9935</v>
      </c>
      <c r="B8707" t="s">
        <v>9938</v>
      </c>
      <c r="C8707" t="s">
        <v>110</v>
      </c>
      <c r="D8707">
        <v>1</v>
      </c>
      <c r="E8707">
        <v>0</v>
      </c>
      <c r="F8707">
        <v>1</v>
      </c>
      <c r="H8707" t="s">
        <v>103</v>
      </c>
      <c r="I8707">
        <f t="shared" si="410"/>
        <v>0</v>
      </c>
      <c r="J8707">
        <f t="shared" si="411"/>
        <v>0</v>
      </c>
      <c r="L8707" t="str">
        <f t="shared" si="412"/>
        <v>3690WODONGA PLAZA</v>
      </c>
      <c r="M8707" t="s">
        <v>9129</v>
      </c>
    </row>
    <row r="8708" spans="1:13">
      <c r="A8708" t="s">
        <v>9939</v>
      </c>
      <c r="B8708" t="s">
        <v>9937</v>
      </c>
      <c r="C8708" t="s">
        <v>110</v>
      </c>
      <c r="D8708">
        <v>1</v>
      </c>
      <c r="E8708">
        <v>0</v>
      </c>
      <c r="F8708">
        <v>1</v>
      </c>
      <c r="H8708" t="s">
        <v>103</v>
      </c>
      <c r="I8708">
        <f t="shared" si="410"/>
        <v>0</v>
      </c>
      <c r="J8708">
        <f t="shared" si="411"/>
        <v>0</v>
      </c>
      <c r="L8708" t="str">
        <f t="shared" si="412"/>
        <v>3689WODONGA</v>
      </c>
      <c r="M8708" t="e">
        <v>#N/A</v>
      </c>
    </row>
    <row r="8709" spans="1:13">
      <c r="A8709" t="s">
        <v>9940</v>
      </c>
      <c r="B8709" t="s">
        <v>9941</v>
      </c>
      <c r="C8709" t="s">
        <v>110</v>
      </c>
      <c r="D8709">
        <v>4</v>
      </c>
      <c r="E8709">
        <v>0</v>
      </c>
      <c r="F8709">
        <v>0</v>
      </c>
      <c r="H8709" t="s">
        <v>103</v>
      </c>
      <c r="I8709">
        <f t="shared" si="410"/>
        <v>0</v>
      </c>
      <c r="J8709">
        <f t="shared" si="411"/>
        <v>0</v>
      </c>
      <c r="L8709" t="str">
        <f t="shared" si="412"/>
        <v>3688BARNAWARTHA</v>
      </c>
      <c r="M8709" t="s">
        <v>9129</v>
      </c>
    </row>
    <row r="8710" spans="1:13">
      <c r="A8710" t="s">
        <v>9940</v>
      </c>
      <c r="B8710" t="s">
        <v>9942</v>
      </c>
      <c r="C8710" t="s">
        <v>110</v>
      </c>
      <c r="D8710">
        <v>4</v>
      </c>
      <c r="E8710">
        <v>0</v>
      </c>
      <c r="F8710">
        <v>0</v>
      </c>
      <c r="H8710" t="s">
        <v>103</v>
      </c>
      <c r="I8710">
        <f t="shared" si="410"/>
        <v>0</v>
      </c>
      <c r="J8710">
        <f t="shared" si="411"/>
        <v>0</v>
      </c>
      <c r="L8710" t="str">
        <f t="shared" si="412"/>
        <v>3688INDIGO VALLEY</v>
      </c>
      <c r="M8710" t="s">
        <v>9129</v>
      </c>
    </row>
    <row r="8711" spans="1:13">
      <c r="A8711" t="s">
        <v>9943</v>
      </c>
      <c r="B8711" t="s">
        <v>9944</v>
      </c>
      <c r="C8711" t="s">
        <v>110</v>
      </c>
      <c r="D8711">
        <v>4</v>
      </c>
      <c r="E8711">
        <v>0</v>
      </c>
      <c r="F8711">
        <v>0</v>
      </c>
      <c r="H8711" t="s">
        <v>103</v>
      </c>
      <c r="I8711">
        <f t="shared" si="410"/>
        <v>0</v>
      </c>
      <c r="J8711">
        <f t="shared" si="411"/>
        <v>0</v>
      </c>
      <c r="L8711" t="str">
        <f t="shared" si="412"/>
        <v>3687WAHGUNYAH</v>
      </c>
      <c r="M8711" t="s">
        <v>9129</v>
      </c>
    </row>
    <row r="8712" spans="1:13">
      <c r="A8712" t="s">
        <v>9945</v>
      </c>
      <c r="B8712" t="s">
        <v>9946</v>
      </c>
      <c r="C8712" t="s">
        <v>110</v>
      </c>
      <c r="D8712">
        <v>4</v>
      </c>
      <c r="E8712">
        <v>0</v>
      </c>
      <c r="F8712">
        <v>0</v>
      </c>
      <c r="H8712" t="s">
        <v>103</v>
      </c>
      <c r="I8712">
        <f t="shared" si="410"/>
        <v>0</v>
      </c>
      <c r="J8712">
        <f t="shared" si="411"/>
        <v>0</v>
      </c>
      <c r="L8712" t="str">
        <f t="shared" si="412"/>
        <v>3685BOORHAMAN NORTH</v>
      </c>
      <c r="M8712" t="s">
        <v>9129</v>
      </c>
    </row>
    <row r="8713" spans="1:13">
      <c r="A8713" t="s">
        <v>9945</v>
      </c>
      <c r="B8713" t="s">
        <v>9947</v>
      </c>
      <c r="C8713" t="s">
        <v>110</v>
      </c>
      <c r="D8713">
        <v>4</v>
      </c>
      <c r="E8713">
        <v>0</v>
      </c>
      <c r="F8713">
        <v>0</v>
      </c>
      <c r="H8713" t="s">
        <v>103</v>
      </c>
      <c r="I8713">
        <f t="shared" si="410"/>
        <v>0</v>
      </c>
      <c r="J8713">
        <f t="shared" si="411"/>
        <v>0</v>
      </c>
      <c r="L8713" t="str">
        <f t="shared" si="412"/>
        <v>3685BRIMIN</v>
      </c>
      <c r="M8713" t="s">
        <v>9129</v>
      </c>
    </row>
    <row r="8714" spans="1:13">
      <c r="A8714" t="s">
        <v>9945</v>
      </c>
      <c r="B8714" t="s">
        <v>8589</v>
      </c>
      <c r="C8714" t="s">
        <v>110</v>
      </c>
      <c r="D8714">
        <v>4</v>
      </c>
      <c r="E8714">
        <v>0</v>
      </c>
      <c r="F8714">
        <v>0</v>
      </c>
      <c r="H8714" t="s">
        <v>103</v>
      </c>
      <c r="I8714">
        <f t="shared" si="410"/>
        <v>0</v>
      </c>
      <c r="J8714">
        <f t="shared" si="411"/>
        <v>0</v>
      </c>
      <c r="L8714" t="str">
        <f t="shared" si="412"/>
        <v>3685BROWNS PLAINS</v>
      </c>
      <c r="M8714" t="s">
        <v>9129</v>
      </c>
    </row>
    <row r="8715" spans="1:13">
      <c r="A8715" t="s">
        <v>9945</v>
      </c>
      <c r="B8715" t="s">
        <v>9948</v>
      </c>
      <c r="C8715" t="s">
        <v>110</v>
      </c>
      <c r="D8715">
        <v>4</v>
      </c>
      <c r="E8715">
        <v>0</v>
      </c>
      <c r="F8715">
        <v>0</v>
      </c>
      <c r="H8715" t="s">
        <v>103</v>
      </c>
      <c r="I8715">
        <f t="shared" si="410"/>
        <v>0</v>
      </c>
      <c r="J8715">
        <f t="shared" si="411"/>
        <v>0</v>
      </c>
      <c r="L8715" t="str">
        <f t="shared" si="412"/>
        <v>3685CARLYLE</v>
      </c>
      <c r="M8715" t="s">
        <v>9129</v>
      </c>
    </row>
    <row r="8716" spans="1:13">
      <c r="A8716" t="s">
        <v>9945</v>
      </c>
      <c r="B8716" t="s">
        <v>9949</v>
      </c>
      <c r="C8716" t="s">
        <v>110</v>
      </c>
      <c r="D8716">
        <v>4</v>
      </c>
      <c r="E8716">
        <v>0</v>
      </c>
      <c r="F8716">
        <v>0</v>
      </c>
      <c r="H8716" t="s">
        <v>103</v>
      </c>
      <c r="I8716">
        <f t="shared" si="410"/>
        <v>0</v>
      </c>
      <c r="J8716">
        <f t="shared" si="411"/>
        <v>0</v>
      </c>
      <c r="L8716" t="str">
        <f t="shared" si="412"/>
        <v>3685DUGAYS BRIDGE</v>
      </c>
      <c r="M8716" t="s">
        <v>9129</v>
      </c>
    </row>
    <row r="8717" spans="1:13">
      <c r="A8717" t="s">
        <v>9945</v>
      </c>
      <c r="B8717" t="s">
        <v>9950</v>
      </c>
      <c r="C8717" t="s">
        <v>110</v>
      </c>
      <c r="D8717">
        <v>4</v>
      </c>
      <c r="E8717">
        <v>0</v>
      </c>
      <c r="F8717">
        <v>0</v>
      </c>
      <c r="H8717" t="s">
        <v>103</v>
      </c>
      <c r="I8717">
        <f t="shared" si="410"/>
        <v>0</v>
      </c>
      <c r="J8717">
        <f t="shared" si="411"/>
        <v>0</v>
      </c>
      <c r="L8717" t="str">
        <f t="shared" si="412"/>
        <v>3685GOORAMADDA</v>
      </c>
      <c r="M8717" t="s">
        <v>9129</v>
      </c>
    </row>
    <row r="8718" spans="1:13">
      <c r="A8718" t="s">
        <v>9945</v>
      </c>
      <c r="B8718" t="s">
        <v>9951</v>
      </c>
      <c r="C8718" t="s">
        <v>110</v>
      </c>
      <c r="D8718">
        <v>4</v>
      </c>
      <c r="E8718">
        <v>0</v>
      </c>
      <c r="F8718">
        <v>0</v>
      </c>
      <c r="H8718" t="s">
        <v>103</v>
      </c>
      <c r="I8718">
        <f t="shared" si="410"/>
        <v>0</v>
      </c>
      <c r="J8718">
        <f t="shared" si="411"/>
        <v>0</v>
      </c>
      <c r="L8718" t="str">
        <f t="shared" si="412"/>
        <v>3685GREAT SOUTHERN</v>
      </c>
      <c r="M8718" t="s">
        <v>9129</v>
      </c>
    </row>
    <row r="8719" spans="1:13">
      <c r="A8719" t="s">
        <v>9945</v>
      </c>
      <c r="B8719" t="s">
        <v>9952</v>
      </c>
      <c r="C8719" t="s">
        <v>110</v>
      </c>
      <c r="D8719">
        <v>4</v>
      </c>
      <c r="E8719">
        <v>0</v>
      </c>
      <c r="F8719">
        <v>0</v>
      </c>
      <c r="H8719" t="s">
        <v>103</v>
      </c>
      <c r="I8719">
        <f t="shared" si="410"/>
        <v>0</v>
      </c>
      <c r="J8719">
        <f t="shared" si="411"/>
        <v>0</v>
      </c>
      <c r="L8719" t="str">
        <f t="shared" si="412"/>
        <v>3685LAKE MOODEMERE</v>
      </c>
      <c r="M8719" t="s">
        <v>9129</v>
      </c>
    </row>
    <row r="8720" spans="1:13">
      <c r="A8720" t="s">
        <v>9945</v>
      </c>
      <c r="B8720" t="s">
        <v>9953</v>
      </c>
      <c r="C8720" t="s">
        <v>110</v>
      </c>
      <c r="D8720">
        <v>4</v>
      </c>
      <c r="E8720">
        <v>0</v>
      </c>
      <c r="F8720">
        <v>0</v>
      </c>
      <c r="H8720" t="s">
        <v>103</v>
      </c>
      <c r="I8720">
        <f t="shared" si="410"/>
        <v>0</v>
      </c>
      <c r="J8720">
        <f t="shared" si="411"/>
        <v>0</v>
      </c>
      <c r="L8720" t="str">
        <f t="shared" si="412"/>
        <v>3685NORONG CENTRAL</v>
      </c>
      <c r="M8720" t="s">
        <v>9129</v>
      </c>
    </row>
    <row r="8721" spans="1:13">
      <c r="A8721" t="s">
        <v>9945</v>
      </c>
      <c r="B8721" t="s">
        <v>9954</v>
      </c>
      <c r="C8721" t="s">
        <v>110</v>
      </c>
      <c r="D8721">
        <v>4</v>
      </c>
      <c r="E8721">
        <v>0</v>
      </c>
      <c r="F8721">
        <v>0</v>
      </c>
      <c r="H8721" t="s">
        <v>103</v>
      </c>
      <c r="I8721">
        <f t="shared" si="410"/>
        <v>0</v>
      </c>
      <c r="J8721">
        <f t="shared" si="411"/>
        <v>0</v>
      </c>
      <c r="L8721" t="str">
        <f t="shared" si="412"/>
        <v>3685PRENTICE NORTH</v>
      </c>
      <c r="M8721" t="s">
        <v>9129</v>
      </c>
    </row>
    <row r="8722" spans="1:13">
      <c r="A8722" t="s">
        <v>9945</v>
      </c>
      <c r="B8722" t="s">
        <v>9955</v>
      </c>
      <c r="C8722" t="s">
        <v>110</v>
      </c>
      <c r="D8722">
        <v>4</v>
      </c>
      <c r="E8722">
        <v>0</v>
      </c>
      <c r="F8722">
        <v>0</v>
      </c>
      <c r="H8722" t="s">
        <v>103</v>
      </c>
      <c r="I8722">
        <f t="shared" si="410"/>
        <v>0</v>
      </c>
      <c r="J8722">
        <f t="shared" si="411"/>
        <v>0</v>
      </c>
      <c r="L8722" t="str">
        <f t="shared" si="412"/>
        <v>3685RUTHERGLEN</v>
      </c>
      <c r="M8722" t="s">
        <v>9129</v>
      </c>
    </row>
    <row r="8723" spans="1:13">
      <c r="A8723" t="s">
        <v>9956</v>
      </c>
      <c r="B8723" t="s">
        <v>9957</v>
      </c>
      <c r="C8723" t="s">
        <v>110</v>
      </c>
      <c r="D8723">
        <v>4</v>
      </c>
      <c r="E8723">
        <v>0</v>
      </c>
      <c r="F8723">
        <v>0</v>
      </c>
      <c r="H8723" t="s">
        <v>103</v>
      </c>
      <c r="I8723">
        <f t="shared" si="410"/>
        <v>0</v>
      </c>
      <c r="J8723">
        <f t="shared" si="411"/>
        <v>0</v>
      </c>
      <c r="L8723" t="str">
        <f t="shared" si="412"/>
        <v>3683CHILTERN</v>
      </c>
      <c r="M8723" t="s">
        <v>9129</v>
      </c>
    </row>
    <row r="8724" spans="1:13">
      <c r="A8724" t="s">
        <v>9956</v>
      </c>
      <c r="B8724" t="s">
        <v>9958</v>
      </c>
      <c r="C8724" t="s">
        <v>110</v>
      </c>
      <c r="D8724">
        <v>4</v>
      </c>
      <c r="E8724">
        <v>0</v>
      </c>
      <c r="F8724">
        <v>0</v>
      </c>
      <c r="H8724" t="s">
        <v>103</v>
      </c>
      <c r="I8724">
        <f t="shared" si="410"/>
        <v>0</v>
      </c>
      <c r="J8724">
        <f t="shared" si="411"/>
        <v>0</v>
      </c>
      <c r="L8724" t="str">
        <f t="shared" si="412"/>
        <v>3683CHILTERN VALLEY</v>
      </c>
      <c r="M8724" t="s">
        <v>9129</v>
      </c>
    </row>
    <row r="8725" spans="1:13">
      <c r="A8725" t="s">
        <v>9956</v>
      </c>
      <c r="B8725" t="s">
        <v>9959</v>
      </c>
      <c r="C8725" t="s">
        <v>110</v>
      </c>
      <c r="D8725">
        <v>4</v>
      </c>
      <c r="E8725">
        <v>0</v>
      </c>
      <c r="F8725">
        <v>0</v>
      </c>
      <c r="H8725" t="s">
        <v>103</v>
      </c>
      <c r="I8725">
        <f t="shared" si="410"/>
        <v>0</v>
      </c>
      <c r="J8725">
        <f t="shared" si="411"/>
        <v>0</v>
      </c>
      <c r="L8725" t="str">
        <f t="shared" si="412"/>
        <v>3683CORNISHTOWN</v>
      </c>
      <c r="M8725" t="s">
        <v>9129</v>
      </c>
    </row>
    <row r="8726" spans="1:13">
      <c r="A8726" t="s">
        <v>9956</v>
      </c>
      <c r="B8726" t="s">
        <v>9960</v>
      </c>
      <c r="C8726" t="s">
        <v>110</v>
      </c>
      <c r="D8726">
        <v>4</v>
      </c>
      <c r="E8726">
        <v>0</v>
      </c>
      <c r="F8726">
        <v>0</v>
      </c>
      <c r="H8726" t="s">
        <v>103</v>
      </c>
      <c r="I8726">
        <f t="shared" si="410"/>
        <v>0</v>
      </c>
      <c r="J8726">
        <f t="shared" si="411"/>
        <v>0</v>
      </c>
      <c r="L8726" t="str">
        <f t="shared" si="412"/>
        <v>3683INDIGO</v>
      </c>
      <c r="M8726" t="s">
        <v>9129</v>
      </c>
    </row>
    <row r="8727" spans="1:13">
      <c r="A8727" t="s">
        <v>9961</v>
      </c>
      <c r="B8727" t="s">
        <v>9962</v>
      </c>
      <c r="C8727" t="s">
        <v>110</v>
      </c>
      <c r="D8727">
        <v>4</v>
      </c>
      <c r="E8727">
        <v>0</v>
      </c>
      <c r="F8727">
        <v>0</v>
      </c>
      <c r="H8727" t="s">
        <v>103</v>
      </c>
      <c r="I8727">
        <f t="shared" si="410"/>
        <v>0</v>
      </c>
      <c r="J8727">
        <f t="shared" si="411"/>
        <v>0</v>
      </c>
      <c r="L8727" t="str">
        <f t="shared" si="412"/>
        <v>3682BORALMA</v>
      </c>
      <c r="M8727" t="s">
        <v>9129</v>
      </c>
    </row>
    <row r="8728" spans="1:13">
      <c r="A8728" t="s">
        <v>9961</v>
      </c>
      <c r="B8728" t="s">
        <v>9963</v>
      </c>
      <c r="C8728" t="s">
        <v>110</v>
      </c>
      <c r="D8728">
        <v>4</v>
      </c>
      <c r="E8728">
        <v>0</v>
      </c>
      <c r="F8728">
        <v>0</v>
      </c>
      <c r="H8728" t="s">
        <v>103</v>
      </c>
      <c r="I8728">
        <f t="shared" si="410"/>
        <v>0</v>
      </c>
      <c r="J8728">
        <f t="shared" si="411"/>
        <v>0</v>
      </c>
      <c r="L8728" t="str">
        <f t="shared" si="412"/>
        <v>3682LILLIPUT</v>
      </c>
      <c r="M8728" t="s">
        <v>9129</v>
      </c>
    </row>
    <row r="8729" spans="1:13">
      <c r="A8729" t="s">
        <v>9961</v>
      </c>
      <c r="B8729" t="s">
        <v>9964</v>
      </c>
      <c r="C8729" t="s">
        <v>110</v>
      </c>
      <c r="D8729">
        <v>4</v>
      </c>
      <c r="E8729">
        <v>0</v>
      </c>
      <c r="F8729">
        <v>0</v>
      </c>
      <c r="H8729" t="s">
        <v>103</v>
      </c>
      <c r="I8729">
        <f t="shared" si="410"/>
        <v>0</v>
      </c>
      <c r="J8729">
        <f t="shared" si="411"/>
        <v>0</v>
      </c>
      <c r="L8729" t="str">
        <f t="shared" si="412"/>
        <v>3682NORONG</v>
      </c>
      <c r="M8729" t="s">
        <v>9129</v>
      </c>
    </row>
    <row r="8730" spans="1:13">
      <c r="A8730" t="s">
        <v>9961</v>
      </c>
      <c r="B8730" t="s">
        <v>9965</v>
      </c>
      <c r="C8730" t="s">
        <v>110</v>
      </c>
      <c r="D8730">
        <v>4</v>
      </c>
      <c r="E8730">
        <v>0</v>
      </c>
      <c r="F8730">
        <v>0</v>
      </c>
      <c r="H8730" t="s">
        <v>103</v>
      </c>
      <c r="I8730">
        <f t="shared" si="410"/>
        <v>0</v>
      </c>
      <c r="J8730">
        <f t="shared" si="411"/>
        <v>0</v>
      </c>
      <c r="L8730" t="str">
        <f t="shared" si="412"/>
        <v>3682SPRINGHURST</v>
      </c>
      <c r="M8730" t="s">
        <v>9129</v>
      </c>
    </row>
    <row r="8731" spans="1:13">
      <c r="A8731" t="s">
        <v>9966</v>
      </c>
      <c r="B8731" t="s">
        <v>9967</v>
      </c>
      <c r="C8731" t="s">
        <v>110</v>
      </c>
      <c r="D8731">
        <v>4</v>
      </c>
      <c r="E8731">
        <v>0</v>
      </c>
      <c r="F8731">
        <v>0</v>
      </c>
      <c r="H8731" t="s">
        <v>103</v>
      </c>
      <c r="I8731">
        <f t="shared" si="410"/>
        <v>0</v>
      </c>
      <c r="J8731">
        <f t="shared" si="411"/>
        <v>0</v>
      </c>
      <c r="L8731" t="str">
        <f t="shared" si="412"/>
        <v>3678BOBINAWARRAH</v>
      </c>
      <c r="M8731" t="s">
        <v>9129</v>
      </c>
    </row>
    <row r="8732" spans="1:13">
      <c r="A8732" t="s">
        <v>9966</v>
      </c>
      <c r="B8732" t="s">
        <v>9968</v>
      </c>
      <c r="C8732" t="s">
        <v>110</v>
      </c>
      <c r="D8732">
        <v>4</v>
      </c>
      <c r="E8732">
        <v>0</v>
      </c>
      <c r="F8732">
        <v>0</v>
      </c>
      <c r="H8732" t="s">
        <v>103</v>
      </c>
      <c r="I8732">
        <f t="shared" si="410"/>
        <v>0</v>
      </c>
      <c r="J8732">
        <f t="shared" si="411"/>
        <v>0</v>
      </c>
      <c r="L8732" t="str">
        <f t="shared" si="412"/>
        <v>3678BOORHAMAN</v>
      </c>
      <c r="M8732" t="s">
        <v>9129</v>
      </c>
    </row>
    <row r="8733" spans="1:13">
      <c r="A8733" t="s">
        <v>9966</v>
      </c>
      <c r="B8733" t="s">
        <v>9969</v>
      </c>
      <c r="C8733" t="s">
        <v>110</v>
      </c>
      <c r="D8733">
        <v>4</v>
      </c>
      <c r="E8733">
        <v>0</v>
      </c>
      <c r="F8733">
        <v>0</v>
      </c>
      <c r="H8733" t="s">
        <v>103</v>
      </c>
      <c r="I8733">
        <f t="shared" si="410"/>
        <v>0</v>
      </c>
      <c r="J8733">
        <f t="shared" si="411"/>
        <v>0</v>
      </c>
      <c r="L8733" t="str">
        <f t="shared" si="412"/>
        <v>3678BOORHAMAN EAST</v>
      </c>
      <c r="M8733" t="s">
        <v>9129</v>
      </c>
    </row>
    <row r="8734" spans="1:13">
      <c r="A8734" t="s">
        <v>9966</v>
      </c>
      <c r="B8734" t="s">
        <v>9970</v>
      </c>
      <c r="C8734" t="s">
        <v>110</v>
      </c>
      <c r="D8734">
        <v>4</v>
      </c>
      <c r="E8734">
        <v>0</v>
      </c>
      <c r="F8734">
        <v>0</v>
      </c>
      <c r="H8734" t="s">
        <v>103</v>
      </c>
      <c r="I8734">
        <f t="shared" si="410"/>
        <v>0</v>
      </c>
      <c r="J8734">
        <f t="shared" si="411"/>
        <v>0</v>
      </c>
      <c r="L8734" t="str">
        <f t="shared" si="412"/>
        <v>3678BOWSER</v>
      </c>
      <c r="M8734" t="s">
        <v>9129</v>
      </c>
    </row>
    <row r="8735" spans="1:13">
      <c r="A8735" t="s">
        <v>9966</v>
      </c>
      <c r="B8735" t="s">
        <v>9971</v>
      </c>
      <c r="C8735" t="s">
        <v>110</v>
      </c>
      <c r="D8735">
        <v>4</v>
      </c>
      <c r="E8735">
        <v>0</v>
      </c>
      <c r="F8735">
        <v>0</v>
      </c>
      <c r="H8735" t="s">
        <v>103</v>
      </c>
      <c r="I8735">
        <f t="shared" si="410"/>
        <v>0</v>
      </c>
      <c r="J8735">
        <f t="shared" si="411"/>
        <v>0</v>
      </c>
      <c r="L8735" t="str">
        <f t="shared" si="412"/>
        <v>3678BYAWATHA</v>
      </c>
      <c r="M8735" t="s">
        <v>9129</v>
      </c>
    </row>
    <row r="8736" spans="1:13">
      <c r="A8736" t="s">
        <v>9966</v>
      </c>
      <c r="B8736" t="s">
        <v>9972</v>
      </c>
      <c r="C8736" t="s">
        <v>110</v>
      </c>
      <c r="D8736">
        <v>4</v>
      </c>
      <c r="E8736">
        <v>0</v>
      </c>
      <c r="F8736">
        <v>0</v>
      </c>
      <c r="H8736" t="s">
        <v>103</v>
      </c>
      <c r="I8736">
        <f t="shared" si="410"/>
        <v>0</v>
      </c>
      <c r="J8736">
        <f t="shared" si="411"/>
        <v>0</v>
      </c>
      <c r="L8736" t="str">
        <f t="shared" si="412"/>
        <v>3678CARBOOR</v>
      </c>
      <c r="M8736" t="s">
        <v>9129</v>
      </c>
    </row>
    <row r="8737" spans="1:13">
      <c r="A8737" t="s">
        <v>9966</v>
      </c>
      <c r="B8737" t="s">
        <v>9973</v>
      </c>
      <c r="C8737" t="s">
        <v>110</v>
      </c>
      <c r="D8737">
        <v>4</v>
      </c>
      <c r="E8737">
        <v>0</v>
      </c>
      <c r="F8737">
        <v>0</v>
      </c>
      <c r="H8737" t="s">
        <v>103</v>
      </c>
      <c r="I8737">
        <f t="shared" si="410"/>
        <v>0</v>
      </c>
      <c r="J8737">
        <f t="shared" si="411"/>
        <v>0</v>
      </c>
      <c r="L8737" t="str">
        <f t="shared" si="412"/>
        <v>3678CHESHUNT</v>
      </c>
      <c r="M8737" t="s">
        <v>9129</v>
      </c>
    </row>
    <row r="8738" spans="1:13">
      <c r="A8738" t="s">
        <v>9966</v>
      </c>
      <c r="B8738" t="s">
        <v>9974</v>
      </c>
      <c r="C8738" t="s">
        <v>110</v>
      </c>
      <c r="D8738">
        <v>4</v>
      </c>
      <c r="E8738">
        <v>0</v>
      </c>
      <c r="F8738">
        <v>0</v>
      </c>
      <c r="H8738" t="s">
        <v>103</v>
      </c>
      <c r="I8738">
        <f t="shared" si="410"/>
        <v>0</v>
      </c>
      <c r="J8738">
        <f t="shared" si="411"/>
        <v>0</v>
      </c>
      <c r="L8738" t="str">
        <f t="shared" si="412"/>
        <v>3678CHESHUNT SOUTH</v>
      </c>
      <c r="M8738" t="s">
        <v>9129</v>
      </c>
    </row>
    <row r="8739" spans="1:13">
      <c r="A8739" t="s">
        <v>9966</v>
      </c>
      <c r="B8739" t="s">
        <v>9975</v>
      </c>
      <c r="C8739" t="s">
        <v>110</v>
      </c>
      <c r="D8739">
        <v>4</v>
      </c>
      <c r="E8739">
        <v>0</v>
      </c>
      <c r="F8739">
        <v>0</v>
      </c>
      <c r="H8739" t="s">
        <v>103</v>
      </c>
      <c r="I8739">
        <f t="shared" si="410"/>
        <v>0</v>
      </c>
      <c r="J8739">
        <f t="shared" si="411"/>
        <v>0</v>
      </c>
      <c r="L8739" t="str">
        <f t="shared" si="412"/>
        <v>3678DOCKER</v>
      </c>
      <c r="M8739" t="s">
        <v>9129</v>
      </c>
    </row>
    <row r="8740" spans="1:13">
      <c r="A8740" t="s">
        <v>9966</v>
      </c>
      <c r="B8740" t="s">
        <v>9976</v>
      </c>
      <c r="C8740" t="s">
        <v>110</v>
      </c>
      <c r="D8740">
        <v>4</v>
      </c>
      <c r="E8740">
        <v>0</v>
      </c>
      <c r="F8740">
        <v>0</v>
      </c>
      <c r="H8740" t="s">
        <v>103</v>
      </c>
      <c r="I8740">
        <f t="shared" si="410"/>
        <v>0</v>
      </c>
      <c r="J8740">
        <f t="shared" si="411"/>
        <v>0</v>
      </c>
      <c r="L8740" t="str">
        <f t="shared" si="412"/>
        <v>3678DOCKERS PLAINS</v>
      </c>
      <c r="M8740" t="s">
        <v>9129</v>
      </c>
    </row>
    <row r="8741" spans="1:13">
      <c r="A8741" t="s">
        <v>9966</v>
      </c>
      <c r="B8741" t="s">
        <v>9977</v>
      </c>
      <c r="C8741" t="s">
        <v>110</v>
      </c>
      <c r="D8741">
        <v>2</v>
      </c>
      <c r="E8741">
        <v>0</v>
      </c>
      <c r="F8741">
        <v>1</v>
      </c>
      <c r="H8741" t="s">
        <v>103</v>
      </c>
      <c r="I8741">
        <f t="shared" si="410"/>
        <v>0</v>
      </c>
      <c r="J8741">
        <f t="shared" si="411"/>
        <v>0</v>
      </c>
      <c r="L8741" t="str">
        <f t="shared" si="412"/>
        <v>3678EAST WANGARATTA</v>
      </c>
      <c r="M8741" t="s">
        <v>9129</v>
      </c>
    </row>
    <row r="8742" spans="1:13">
      <c r="A8742" t="s">
        <v>9966</v>
      </c>
      <c r="B8742" t="s">
        <v>9978</v>
      </c>
      <c r="C8742" t="s">
        <v>110</v>
      </c>
      <c r="D8742">
        <v>4</v>
      </c>
      <c r="E8742">
        <v>0</v>
      </c>
      <c r="F8742">
        <v>0</v>
      </c>
      <c r="H8742" t="s">
        <v>103</v>
      </c>
      <c r="I8742">
        <f t="shared" si="410"/>
        <v>0</v>
      </c>
      <c r="J8742">
        <f t="shared" si="411"/>
        <v>0</v>
      </c>
      <c r="L8742" t="str">
        <f t="shared" si="412"/>
        <v>3678EDI</v>
      </c>
      <c r="M8742" t="s">
        <v>9129</v>
      </c>
    </row>
    <row r="8743" spans="1:13">
      <c r="A8743" t="s">
        <v>9966</v>
      </c>
      <c r="B8743" t="s">
        <v>9979</v>
      </c>
      <c r="C8743" t="s">
        <v>110</v>
      </c>
      <c r="D8743">
        <v>4</v>
      </c>
      <c r="E8743">
        <v>0</v>
      </c>
      <c r="F8743">
        <v>0</v>
      </c>
      <c r="H8743" t="s">
        <v>103</v>
      </c>
      <c r="I8743">
        <f t="shared" si="410"/>
        <v>0</v>
      </c>
      <c r="J8743">
        <f t="shared" si="411"/>
        <v>0</v>
      </c>
      <c r="L8743" t="str">
        <f t="shared" si="412"/>
        <v>3678EDI UPPER</v>
      </c>
      <c r="M8743" t="s">
        <v>9129</v>
      </c>
    </row>
    <row r="8744" spans="1:13">
      <c r="A8744" t="s">
        <v>9966</v>
      </c>
      <c r="B8744" t="s">
        <v>9980</v>
      </c>
      <c r="C8744" t="s">
        <v>110</v>
      </c>
      <c r="D8744">
        <v>4</v>
      </c>
      <c r="E8744">
        <v>0</v>
      </c>
      <c r="F8744">
        <v>0</v>
      </c>
      <c r="H8744" t="s">
        <v>103</v>
      </c>
      <c r="I8744">
        <f t="shared" si="410"/>
        <v>0</v>
      </c>
      <c r="J8744">
        <f t="shared" si="411"/>
        <v>0</v>
      </c>
      <c r="L8744" t="str">
        <f t="shared" si="412"/>
        <v>3678EVERTON</v>
      </c>
      <c r="M8744" t="s">
        <v>9129</v>
      </c>
    </row>
    <row r="8745" spans="1:13">
      <c r="A8745" t="s">
        <v>9966</v>
      </c>
      <c r="B8745" t="s">
        <v>9981</v>
      </c>
      <c r="C8745" t="s">
        <v>110</v>
      </c>
      <c r="D8745">
        <v>4</v>
      </c>
      <c r="E8745">
        <v>0</v>
      </c>
      <c r="F8745">
        <v>0</v>
      </c>
      <c r="H8745" t="s">
        <v>103</v>
      </c>
      <c r="I8745">
        <f t="shared" si="410"/>
        <v>0</v>
      </c>
      <c r="J8745">
        <f t="shared" si="411"/>
        <v>0</v>
      </c>
      <c r="L8745" t="str">
        <f t="shared" si="412"/>
        <v>3678EVERTON UPPER</v>
      </c>
      <c r="M8745" t="s">
        <v>9129</v>
      </c>
    </row>
    <row r="8746" spans="1:13">
      <c r="A8746" t="s">
        <v>9966</v>
      </c>
      <c r="B8746" t="s">
        <v>9982</v>
      </c>
      <c r="C8746" t="s">
        <v>110</v>
      </c>
      <c r="D8746">
        <v>4</v>
      </c>
      <c r="E8746">
        <v>0</v>
      </c>
      <c r="F8746">
        <v>0</v>
      </c>
      <c r="H8746" t="s">
        <v>103</v>
      </c>
      <c r="I8746">
        <f t="shared" si="410"/>
        <v>0</v>
      </c>
      <c r="J8746">
        <f t="shared" si="411"/>
        <v>0</v>
      </c>
      <c r="L8746" t="str">
        <f t="shared" si="412"/>
        <v>3678KILLAWARRA</v>
      </c>
      <c r="M8746" t="s">
        <v>9129</v>
      </c>
    </row>
    <row r="8747" spans="1:13">
      <c r="A8747" t="s">
        <v>9966</v>
      </c>
      <c r="B8747" t="s">
        <v>9983</v>
      </c>
      <c r="C8747" t="s">
        <v>110</v>
      </c>
      <c r="D8747">
        <v>4</v>
      </c>
      <c r="E8747">
        <v>0</v>
      </c>
      <c r="F8747">
        <v>0</v>
      </c>
      <c r="H8747" t="s">
        <v>103</v>
      </c>
      <c r="I8747">
        <f t="shared" si="410"/>
        <v>0</v>
      </c>
      <c r="J8747">
        <f t="shared" si="411"/>
        <v>0</v>
      </c>
      <c r="L8747" t="str">
        <f t="shared" si="412"/>
        <v>3678KING VALLEY</v>
      </c>
      <c r="M8747" t="s">
        <v>9129</v>
      </c>
    </row>
    <row r="8748" spans="1:13">
      <c r="A8748" t="s">
        <v>9966</v>
      </c>
      <c r="B8748" t="s">
        <v>9984</v>
      </c>
      <c r="C8748" t="s">
        <v>110</v>
      </c>
      <c r="D8748">
        <v>4</v>
      </c>
      <c r="E8748">
        <v>0</v>
      </c>
      <c r="F8748">
        <v>0</v>
      </c>
      <c r="H8748" t="s">
        <v>103</v>
      </c>
      <c r="I8748">
        <f t="shared" si="410"/>
        <v>0</v>
      </c>
      <c r="J8748">
        <f t="shared" si="411"/>
        <v>0</v>
      </c>
      <c r="L8748" t="str">
        <f t="shared" si="412"/>
        <v>3678LACEBY</v>
      </c>
      <c r="M8748" t="s">
        <v>9129</v>
      </c>
    </row>
    <row r="8749" spans="1:13">
      <c r="A8749" t="s">
        <v>9966</v>
      </c>
      <c r="B8749" t="s">
        <v>9985</v>
      </c>
      <c r="C8749" t="s">
        <v>110</v>
      </c>
      <c r="D8749">
        <v>4</v>
      </c>
      <c r="E8749">
        <v>0</v>
      </c>
      <c r="F8749">
        <v>0</v>
      </c>
      <c r="H8749" t="s">
        <v>103</v>
      </c>
      <c r="I8749">
        <f t="shared" si="410"/>
        <v>0</v>
      </c>
      <c r="J8749">
        <f t="shared" si="411"/>
        <v>0</v>
      </c>
      <c r="L8749" t="str">
        <f t="shared" si="412"/>
        <v>3678LONDRIGAN</v>
      </c>
      <c r="M8749" t="s">
        <v>9129</v>
      </c>
    </row>
    <row r="8750" spans="1:13">
      <c r="A8750" t="s">
        <v>9966</v>
      </c>
      <c r="B8750" t="s">
        <v>9986</v>
      </c>
      <c r="C8750" t="s">
        <v>110</v>
      </c>
      <c r="D8750">
        <v>4</v>
      </c>
      <c r="E8750">
        <v>0</v>
      </c>
      <c r="F8750">
        <v>0</v>
      </c>
      <c r="H8750" t="s">
        <v>103</v>
      </c>
      <c r="I8750">
        <f t="shared" si="410"/>
        <v>0</v>
      </c>
      <c r="J8750">
        <f t="shared" si="411"/>
        <v>0</v>
      </c>
      <c r="L8750" t="str">
        <f t="shared" si="412"/>
        <v>3678MARKWOOD</v>
      </c>
      <c r="M8750" t="s">
        <v>9129</v>
      </c>
    </row>
    <row r="8751" spans="1:13">
      <c r="A8751" t="s">
        <v>9966</v>
      </c>
      <c r="B8751" t="s">
        <v>9987</v>
      </c>
      <c r="C8751" t="s">
        <v>110</v>
      </c>
      <c r="D8751">
        <v>4</v>
      </c>
      <c r="E8751">
        <v>0</v>
      </c>
      <c r="F8751">
        <v>0</v>
      </c>
      <c r="H8751" t="s">
        <v>103</v>
      </c>
      <c r="I8751">
        <f t="shared" si="410"/>
        <v>0</v>
      </c>
      <c r="J8751">
        <f t="shared" si="411"/>
        <v>0</v>
      </c>
      <c r="L8751" t="str">
        <f t="shared" si="412"/>
        <v>3678MEADOW CREEK</v>
      </c>
      <c r="M8751" t="s">
        <v>9129</v>
      </c>
    </row>
    <row r="8752" spans="1:13">
      <c r="A8752" t="s">
        <v>9966</v>
      </c>
      <c r="B8752" t="s">
        <v>9988</v>
      </c>
      <c r="C8752" t="s">
        <v>110</v>
      </c>
      <c r="D8752">
        <v>4</v>
      </c>
      <c r="E8752">
        <v>0</v>
      </c>
      <c r="F8752">
        <v>0</v>
      </c>
      <c r="H8752" t="s">
        <v>103</v>
      </c>
      <c r="I8752">
        <f t="shared" si="410"/>
        <v>0</v>
      </c>
      <c r="J8752">
        <f t="shared" si="411"/>
        <v>0</v>
      </c>
      <c r="L8752" t="str">
        <f t="shared" si="412"/>
        <v>3678MILAWA</v>
      </c>
      <c r="M8752" t="s">
        <v>9129</v>
      </c>
    </row>
    <row r="8753" spans="1:13">
      <c r="A8753" t="s">
        <v>9966</v>
      </c>
      <c r="B8753" t="s">
        <v>9989</v>
      </c>
      <c r="C8753" t="s">
        <v>110</v>
      </c>
      <c r="D8753">
        <v>2</v>
      </c>
      <c r="E8753">
        <v>0</v>
      </c>
      <c r="F8753">
        <v>1</v>
      </c>
      <c r="H8753" t="s">
        <v>103</v>
      </c>
      <c r="I8753">
        <f t="shared" si="410"/>
        <v>0</v>
      </c>
      <c r="J8753">
        <f t="shared" si="411"/>
        <v>0</v>
      </c>
      <c r="L8753" t="str">
        <f t="shared" si="412"/>
        <v>3678NORTH WANGARATTA</v>
      </c>
      <c r="M8753" t="s">
        <v>9129</v>
      </c>
    </row>
    <row r="8754" spans="1:13">
      <c r="A8754" t="s">
        <v>9966</v>
      </c>
      <c r="B8754" t="s">
        <v>8662</v>
      </c>
      <c r="C8754" t="s">
        <v>110</v>
      </c>
      <c r="D8754">
        <v>4</v>
      </c>
      <c r="E8754">
        <v>0</v>
      </c>
      <c r="F8754">
        <v>0</v>
      </c>
      <c r="H8754" t="s">
        <v>103</v>
      </c>
      <c r="I8754">
        <f t="shared" si="410"/>
        <v>0</v>
      </c>
      <c r="J8754">
        <f t="shared" si="411"/>
        <v>0</v>
      </c>
      <c r="L8754" t="str">
        <f t="shared" si="412"/>
        <v>3678OXLEY</v>
      </c>
      <c r="M8754" t="s">
        <v>9129</v>
      </c>
    </row>
    <row r="8755" spans="1:13">
      <c r="A8755" t="s">
        <v>9966</v>
      </c>
      <c r="B8755" t="s">
        <v>9990</v>
      </c>
      <c r="C8755" t="s">
        <v>110</v>
      </c>
      <c r="D8755">
        <v>4</v>
      </c>
      <c r="E8755">
        <v>0</v>
      </c>
      <c r="F8755">
        <v>0</v>
      </c>
      <c r="H8755" t="s">
        <v>103</v>
      </c>
      <c r="I8755">
        <f t="shared" si="410"/>
        <v>0</v>
      </c>
      <c r="J8755">
        <f t="shared" si="411"/>
        <v>0</v>
      </c>
      <c r="L8755" t="str">
        <f t="shared" si="412"/>
        <v>3678OXLEY FLATS</v>
      </c>
      <c r="M8755" t="s">
        <v>9129</v>
      </c>
    </row>
    <row r="8756" spans="1:13">
      <c r="A8756" t="s">
        <v>9966</v>
      </c>
      <c r="B8756" t="s">
        <v>9991</v>
      </c>
      <c r="C8756" t="s">
        <v>110</v>
      </c>
      <c r="D8756">
        <v>4</v>
      </c>
      <c r="E8756">
        <v>0</v>
      </c>
      <c r="F8756">
        <v>0</v>
      </c>
      <c r="H8756" t="s">
        <v>103</v>
      </c>
      <c r="I8756">
        <f t="shared" ref="I8756:I8819" si="413">IF(ISERROR(VLOOKUP(A8756,SelPostCode,1,FALSE)),0,1)</f>
        <v>0</v>
      </c>
      <c r="J8756">
        <f t="shared" ref="J8756:J8819" si="414">IF(I8756=0,0,IF(ISERROR(VLOOKUP(B8756,SelSuburb,1,FALSE)),0,1))</f>
        <v>0</v>
      </c>
      <c r="L8756" t="str">
        <f t="shared" si="412"/>
        <v>3678PEECHELBA</v>
      </c>
      <c r="M8756" t="s">
        <v>9129</v>
      </c>
    </row>
    <row r="8757" spans="1:13">
      <c r="A8757" t="s">
        <v>9966</v>
      </c>
      <c r="B8757" t="s">
        <v>9992</v>
      </c>
      <c r="C8757" t="s">
        <v>110</v>
      </c>
      <c r="D8757">
        <v>4</v>
      </c>
      <c r="E8757">
        <v>0</v>
      </c>
      <c r="F8757">
        <v>0</v>
      </c>
      <c r="H8757" t="s">
        <v>103</v>
      </c>
      <c r="I8757">
        <f t="shared" si="413"/>
        <v>0</v>
      </c>
      <c r="J8757">
        <f t="shared" si="414"/>
        <v>0</v>
      </c>
      <c r="L8757" t="str">
        <f t="shared" si="412"/>
        <v>3678PEECHELBA EAST</v>
      </c>
      <c r="M8757" t="s">
        <v>9129</v>
      </c>
    </row>
    <row r="8758" spans="1:13">
      <c r="A8758" t="s">
        <v>9966</v>
      </c>
      <c r="B8758" t="s">
        <v>9993</v>
      </c>
      <c r="C8758" t="s">
        <v>110</v>
      </c>
      <c r="D8758">
        <v>4</v>
      </c>
      <c r="E8758">
        <v>0</v>
      </c>
      <c r="F8758">
        <v>0</v>
      </c>
      <c r="H8758" t="s">
        <v>103</v>
      </c>
      <c r="I8758">
        <f t="shared" si="413"/>
        <v>0</v>
      </c>
      <c r="J8758">
        <f t="shared" si="414"/>
        <v>0</v>
      </c>
      <c r="L8758" t="str">
        <f t="shared" si="412"/>
        <v>3678ROSE RIVER</v>
      </c>
      <c r="M8758" t="s">
        <v>9129</v>
      </c>
    </row>
    <row r="8759" spans="1:13">
      <c r="A8759" t="s">
        <v>9966</v>
      </c>
      <c r="B8759" t="s">
        <v>9994</v>
      </c>
      <c r="C8759" t="s">
        <v>110</v>
      </c>
      <c r="D8759">
        <v>4</v>
      </c>
      <c r="E8759">
        <v>0</v>
      </c>
      <c r="F8759">
        <v>0</v>
      </c>
      <c r="H8759" t="s">
        <v>103</v>
      </c>
      <c r="I8759">
        <f t="shared" si="413"/>
        <v>0</v>
      </c>
      <c r="J8759">
        <f t="shared" si="414"/>
        <v>0</v>
      </c>
      <c r="L8759" t="str">
        <f t="shared" si="412"/>
        <v>3678TARRAWINGEE</v>
      </c>
      <c r="M8759" t="s">
        <v>9129</v>
      </c>
    </row>
    <row r="8760" spans="1:13">
      <c r="A8760" t="s">
        <v>9966</v>
      </c>
      <c r="B8760" t="s">
        <v>9995</v>
      </c>
      <c r="C8760" t="s">
        <v>110</v>
      </c>
      <c r="D8760">
        <v>4</v>
      </c>
      <c r="E8760">
        <v>0</v>
      </c>
      <c r="F8760">
        <v>0</v>
      </c>
      <c r="H8760" t="s">
        <v>103</v>
      </c>
      <c r="I8760">
        <f t="shared" si="413"/>
        <v>0</v>
      </c>
      <c r="J8760">
        <f t="shared" si="414"/>
        <v>0</v>
      </c>
      <c r="L8760" t="str">
        <f t="shared" si="412"/>
        <v>3678WABONGA</v>
      </c>
      <c r="M8760" t="s">
        <v>9129</v>
      </c>
    </row>
    <row r="8761" spans="1:13">
      <c r="A8761" t="s">
        <v>9966</v>
      </c>
      <c r="B8761" t="s">
        <v>9996</v>
      </c>
      <c r="C8761" t="s">
        <v>110</v>
      </c>
      <c r="D8761">
        <v>4</v>
      </c>
      <c r="E8761">
        <v>0</v>
      </c>
      <c r="F8761">
        <v>0</v>
      </c>
      <c r="H8761" t="s">
        <v>103</v>
      </c>
      <c r="I8761">
        <f t="shared" si="413"/>
        <v>0</v>
      </c>
      <c r="J8761">
        <f t="shared" si="414"/>
        <v>0</v>
      </c>
      <c r="L8761" t="str">
        <f t="shared" si="412"/>
        <v>3678WALDARA</v>
      </c>
      <c r="M8761" t="s">
        <v>9129</v>
      </c>
    </row>
    <row r="8762" spans="1:13">
      <c r="A8762" t="s">
        <v>9966</v>
      </c>
      <c r="B8762" t="s">
        <v>9997</v>
      </c>
      <c r="C8762" t="s">
        <v>110</v>
      </c>
      <c r="D8762">
        <v>4</v>
      </c>
      <c r="E8762">
        <v>0</v>
      </c>
      <c r="F8762">
        <v>0</v>
      </c>
      <c r="H8762" t="s">
        <v>103</v>
      </c>
      <c r="I8762">
        <f t="shared" si="413"/>
        <v>0</v>
      </c>
      <c r="J8762">
        <f t="shared" si="414"/>
        <v>0</v>
      </c>
      <c r="L8762" t="str">
        <f t="shared" si="412"/>
        <v>3678WANGANDARY</v>
      </c>
      <c r="M8762" t="s">
        <v>9129</v>
      </c>
    </row>
    <row r="8763" spans="1:13">
      <c r="A8763" t="s">
        <v>9966</v>
      </c>
      <c r="B8763" t="s">
        <v>9998</v>
      </c>
      <c r="C8763" t="s">
        <v>110</v>
      </c>
      <c r="D8763">
        <v>4</v>
      </c>
      <c r="E8763">
        <v>0</v>
      </c>
      <c r="F8763">
        <v>0</v>
      </c>
      <c r="H8763" t="s">
        <v>103</v>
      </c>
      <c r="I8763">
        <f t="shared" si="413"/>
        <v>0</v>
      </c>
      <c r="J8763">
        <f t="shared" si="414"/>
        <v>0</v>
      </c>
      <c r="L8763" t="str">
        <f t="shared" si="412"/>
        <v>3678WANGARATTA FORWARD</v>
      </c>
      <c r="M8763" t="s">
        <v>9129</v>
      </c>
    </row>
    <row r="8764" spans="1:13">
      <c r="A8764" t="s">
        <v>9966</v>
      </c>
      <c r="B8764" t="s">
        <v>9999</v>
      </c>
      <c r="C8764" t="s">
        <v>110</v>
      </c>
      <c r="D8764">
        <v>2</v>
      </c>
      <c r="E8764">
        <v>0</v>
      </c>
      <c r="F8764">
        <v>1</v>
      </c>
      <c r="H8764" t="s">
        <v>103</v>
      </c>
      <c r="I8764">
        <f t="shared" si="413"/>
        <v>0</v>
      </c>
      <c r="J8764">
        <f t="shared" si="414"/>
        <v>0</v>
      </c>
      <c r="L8764" t="str">
        <f t="shared" si="412"/>
        <v>3678WANGARATTA SOUTH</v>
      </c>
      <c r="M8764" t="s">
        <v>9129</v>
      </c>
    </row>
    <row r="8765" spans="1:13">
      <c r="A8765" t="s">
        <v>9966</v>
      </c>
      <c r="B8765" t="s">
        <v>10000</v>
      </c>
      <c r="C8765" t="s">
        <v>110</v>
      </c>
      <c r="D8765">
        <v>4</v>
      </c>
      <c r="E8765">
        <v>0</v>
      </c>
      <c r="F8765">
        <v>0</v>
      </c>
      <c r="H8765" t="s">
        <v>103</v>
      </c>
      <c r="I8765">
        <f t="shared" si="413"/>
        <v>0</v>
      </c>
      <c r="J8765">
        <f t="shared" si="414"/>
        <v>0</v>
      </c>
      <c r="L8765" t="str">
        <f t="shared" si="412"/>
        <v>3678WHITLANDS</v>
      </c>
      <c r="M8765" t="s">
        <v>9129</v>
      </c>
    </row>
    <row r="8766" spans="1:13">
      <c r="A8766" t="s">
        <v>10001</v>
      </c>
      <c r="B8766" t="s">
        <v>10002</v>
      </c>
      <c r="C8766" t="s">
        <v>110</v>
      </c>
      <c r="D8766">
        <v>4</v>
      </c>
      <c r="E8766">
        <v>0</v>
      </c>
      <c r="F8766">
        <v>0</v>
      </c>
      <c r="H8766" t="s">
        <v>103</v>
      </c>
      <c r="I8766">
        <f t="shared" si="413"/>
        <v>0</v>
      </c>
      <c r="J8766">
        <f t="shared" si="414"/>
        <v>0</v>
      </c>
      <c r="L8766" t="str">
        <f t="shared" si="412"/>
        <v>3677APPIN PARK</v>
      </c>
      <c r="M8766" t="s">
        <v>9129</v>
      </c>
    </row>
    <row r="8767" spans="1:13">
      <c r="A8767" t="s">
        <v>10001</v>
      </c>
      <c r="B8767" t="s">
        <v>5967</v>
      </c>
      <c r="C8767" t="s">
        <v>110</v>
      </c>
      <c r="D8767">
        <v>2</v>
      </c>
      <c r="E8767">
        <v>0</v>
      </c>
      <c r="F8767">
        <v>1</v>
      </c>
      <c r="H8767" t="s">
        <v>103</v>
      </c>
      <c r="I8767">
        <f t="shared" si="413"/>
        <v>0</v>
      </c>
      <c r="J8767">
        <f t="shared" si="414"/>
        <v>0</v>
      </c>
      <c r="L8767" t="str">
        <f t="shared" si="412"/>
        <v>3677WANGARATTA</v>
      </c>
      <c r="M8767" t="s">
        <v>9129</v>
      </c>
    </row>
    <row r="8768" spans="1:13">
      <c r="A8768" t="s">
        <v>10001</v>
      </c>
      <c r="B8768" t="s">
        <v>10003</v>
      </c>
      <c r="C8768" t="s">
        <v>110</v>
      </c>
      <c r="D8768">
        <v>2</v>
      </c>
      <c r="E8768">
        <v>0</v>
      </c>
      <c r="F8768">
        <v>1</v>
      </c>
      <c r="H8768" t="s">
        <v>103</v>
      </c>
      <c r="I8768">
        <f t="shared" si="413"/>
        <v>0</v>
      </c>
      <c r="J8768">
        <f t="shared" si="414"/>
        <v>0</v>
      </c>
      <c r="L8768" t="str">
        <f t="shared" si="412"/>
        <v>3677WANGARATTA WEST</v>
      </c>
      <c r="M8768" t="s">
        <v>9129</v>
      </c>
    </row>
    <row r="8769" spans="1:13">
      <c r="A8769" t="s">
        <v>10001</v>
      </c>
      <c r="B8769" t="s">
        <v>10004</v>
      </c>
      <c r="C8769" t="s">
        <v>110</v>
      </c>
      <c r="D8769">
        <v>4</v>
      </c>
      <c r="E8769">
        <v>0</v>
      </c>
      <c r="F8769">
        <v>0</v>
      </c>
      <c r="H8769" t="s">
        <v>103</v>
      </c>
      <c r="I8769">
        <f t="shared" si="413"/>
        <v>0</v>
      </c>
      <c r="J8769">
        <f t="shared" si="414"/>
        <v>0</v>
      </c>
      <c r="L8769" t="str">
        <f t="shared" si="412"/>
        <v>3677YARRUNGA</v>
      </c>
      <c r="M8769" t="s">
        <v>9129</v>
      </c>
    </row>
    <row r="8770" spans="1:13">
      <c r="A8770" t="s">
        <v>10005</v>
      </c>
      <c r="B8770" t="s">
        <v>5967</v>
      </c>
      <c r="C8770" t="s">
        <v>110</v>
      </c>
      <c r="D8770">
        <v>2</v>
      </c>
      <c r="E8770">
        <v>0</v>
      </c>
      <c r="F8770">
        <v>1</v>
      </c>
      <c r="H8770" t="s">
        <v>103</v>
      </c>
      <c r="I8770">
        <f t="shared" si="413"/>
        <v>0</v>
      </c>
      <c r="J8770">
        <f t="shared" si="414"/>
        <v>0</v>
      </c>
      <c r="L8770" t="str">
        <f t="shared" ref="L8770:L8833" si="415">CONCATENATE(A8770,B8770)</f>
        <v>3676WANGARATTA</v>
      </c>
      <c r="M8770" t="e">
        <v>#N/A</v>
      </c>
    </row>
    <row r="8771" spans="1:13">
      <c r="A8771" t="s">
        <v>10006</v>
      </c>
      <c r="B8771" t="s">
        <v>10007</v>
      </c>
      <c r="C8771" t="s">
        <v>110</v>
      </c>
      <c r="D8771">
        <v>4</v>
      </c>
      <c r="E8771">
        <v>0</v>
      </c>
      <c r="F8771">
        <v>0</v>
      </c>
      <c r="H8771" t="s">
        <v>103</v>
      </c>
      <c r="I8771">
        <f t="shared" si="413"/>
        <v>0</v>
      </c>
      <c r="J8771">
        <f t="shared" si="414"/>
        <v>0</v>
      </c>
      <c r="L8771" t="str">
        <f t="shared" si="415"/>
        <v>3675BOWEYA</v>
      </c>
      <c r="M8771" t="s">
        <v>9129</v>
      </c>
    </row>
    <row r="8772" spans="1:13">
      <c r="A8772" t="s">
        <v>10006</v>
      </c>
      <c r="B8772" t="s">
        <v>10008</v>
      </c>
      <c r="C8772" t="s">
        <v>110</v>
      </c>
      <c r="D8772">
        <v>4</v>
      </c>
      <c r="E8772">
        <v>0</v>
      </c>
      <c r="F8772">
        <v>0</v>
      </c>
      <c r="H8772" t="s">
        <v>103</v>
      </c>
      <c r="I8772">
        <f t="shared" si="413"/>
        <v>0</v>
      </c>
      <c r="J8772">
        <f t="shared" si="414"/>
        <v>0</v>
      </c>
      <c r="L8772" t="str">
        <f t="shared" si="415"/>
        <v>3675BOWEYA NORTH</v>
      </c>
      <c r="M8772" t="s">
        <v>9129</v>
      </c>
    </row>
    <row r="8773" spans="1:13">
      <c r="A8773" t="s">
        <v>10006</v>
      </c>
      <c r="B8773" t="s">
        <v>10009</v>
      </c>
      <c r="C8773" t="s">
        <v>110</v>
      </c>
      <c r="D8773">
        <v>4</v>
      </c>
      <c r="E8773">
        <v>0</v>
      </c>
      <c r="F8773">
        <v>0</v>
      </c>
      <c r="H8773" t="s">
        <v>103</v>
      </c>
      <c r="I8773">
        <f t="shared" si="413"/>
        <v>0</v>
      </c>
      <c r="J8773">
        <f t="shared" si="414"/>
        <v>0</v>
      </c>
      <c r="L8773" t="str">
        <f t="shared" si="415"/>
        <v>3675GLENROWAN</v>
      </c>
      <c r="M8773" t="s">
        <v>9129</v>
      </c>
    </row>
    <row r="8774" spans="1:13">
      <c r="A8774" t="s">
        <v>10006</v>
      </c>
      <c r="B8774" t="s">
        <v>10010</v>
      </c>
      <c r="C8774" t="s">
        <v>110</v>
      </c>
      <c r="D8774">
        <v>4</v>
      </c>
      <c r="E8774">
        <v>0</v>
      </c>
      <c r="F8774">
        <v>0</v>
      </c>
      <c r="H8774" t="s">
        <v>103</v>
      </c>
      <c r="I8774">
        <f t="shared" si="413"/>
        <v>0</v>
      </c>
      <c r="J8774">
        <f t="shared" si="414"/>
        <v>0</v>
      </c>
      <c r="L8774" t="str">
        <f t="shared" si="415"/>
        <v>3675GLENROWAN WEST</v>
      </c>
      <c r="M8774" t="s">
        <v>9129</v>
      </c>
    </row>
    <row r="8775" spans="1:13">
      <c r="A8775" t="s">
        <v>10006</v>
      </c>
      <c r="B8775" t="s">
        <v>10011</v>
      </c>
      <c r="C8775" t="s">
        <v>110</v>
      </c>
      <c r="D8775">
        <v>4</v>
      </c>
      <c r="E8775">
        <v>0</v>
      </c>
      <c r="F8775">
        <v>0</v>
      </c>
      <c r="H8775" t="s">
        <v>103</v>
      </c>
      <c r="I8775">
        <f t="shared" si="413"/>
        <v>0</v>
      </c>
      <c r="J8775">
        <f t="shared" si="414"/>
        <v>0</v>
      </c>
      <c r="L8775" t="str">
        <f t="shared" si="415"/>
        <v>3675GRETA</v>
      </c>
      <c r="M8775" t="s">
        <v>9129</v>
      </c>
    </row>
    <row r="8776" spans="1:13">
      <c r="A8776" t="s">
        <v>10006</v>
      </c>
      <c r="B8776" t="s">
        <v>10012</v>
      </c>
      <c r="C8776" t="s">
        <v>110</v>
      </c>
      <c r="D8776">
        <v>4</v>
      </c>
      <c r="E8776">
        <v>0</v>
      </c>
      <c r="F8776">
        <v>0</v>
      </c>
      <c r="H8776" t="s">
        <v>103</v>
      </c>
      <c r="I8776">
        <f t="shared" si="413"/>
        <v>0</v>
      </c>
      <c r="J8776">
        <f t="shared" si="414"/>
        <v>0</v>
      </c>
      <c r="L8776" t="str">
        <f t="shared" si="415"/>
        <v>3675GRETA SOUTH</v>
      </c>
      <c r="M8776" t="s">
        <v>9129</v>
      </c>
    </row>
    <row r="8777" spans="1:13">
      <c r="A8777" t="s">
        <v>10006</v>
      </c>
      <c r="B8777" t="s">
        <v>10013</v>
      </c>
      <c r="C8777" t="s">
        <v>110</v>
      </c>
      <c r="D8777">
        <v>4</v>
      </c>
      <c r="E8777">
        <v>0</v>
      </c>
      <c r="F8777">
        <v>0</v>
      </c>
      <c r="H8777" t="s">
        <v>103</v>
      </c>
      <c r="I8777">
        <f t="shared" si="413"/>
        <v>0</v>
      </c>
      <c r="J8777">
        <f t="shared" si="414"/>
        <v>0</v>
      </c>
      <c r="L8777" t="str">
        <f t="shared" si="415"/>
        <v>3675GRETA WEST</v>
      </c>
      <c r="M8777" t="s">
        <v>9129</v>
      </c>
    </row>
    <row r="8778" spans="1:13">
      <c r="A8778" t="s">
        <v>10006</v>
      </c>
      <c r="B8778" t="s">
        <v>10014</v>
      </c>
      <c r="C8778" t="s">
        <v>110</v>
      </c>
      <c r="D8778">
        <v>4</v>
      </c>
      <c r="E8778">
        <v>0</v>
      </c>
      <c r="F8778">
        <v>0</v>
      </c>
      <c r="H8778" t="s">
        <v>103</v>
      </c>
      <c r="I8778">
        <f t="shared" si="413"/>
        <v>0</v>
      </c>
      <c r="J8778">
        <f t="shared" si="414"/>
        <v>0</v>
      </c>
      <c r="L8778" t="str">
        <f t="shared" si="415"/>
        <v>3675HANSONVILLE</v>
      </c>
      <c r="M8778" t="s">
        <v>9129</v>
      </c>
    </row>
    <row r="8779" spans="1:13">
      <c r="A8779" t="s">
        <v>10006</v>
      </c>
      <c r="B8779" t="s">
        <v>10015</v>
      </c>
      <c r="C8779" t="s">
        <v>110</v>
      </c>
      <c r="D8779">
        <v>4</v>
      </c>
      <c r="E8779">
        <v>0</v>
      </c>
      <c r="F8779">
        <v>0</v>
      </c>
      <c r="H8779" t="s">
        <v>103</v>
      </c>
      <c r="I8779">
        <f t="shared" si="413"/>
        <v>0</v>
      </c>
      <c r="J8779">
        <f t="shared" si="414"/>
        <v>0</v>
      </c>
      <c r="L8779" t="str">
        <f t="shared" si="415"/>
        <v>3675MOUNT BRUNO</v>
      </c>
      <c r="M8779" t="s">
        <v>9129</v>
      </c>
    </row>
    <row r="8780" spans="1:13">
      <c r="A8780" t="s">
        <v>10006</v>
      </c>
      <c r="B8780" t="s">
        <v>10016</v>
      </c>
      <c r="C8780" t="s">
        <v>110</v>
      </c>
      <c r="D8780">
        <v>4</v>
      </c>
      <c r="E8780">
        <v>0</v>
      </c>
      <c r="F8780">
        <v>0</v>
      </c>
      <c r="H8780" t="s">
        <v>103</v>
      </c>
      <c r="I8780">
        <f t="shared" si="413"/>
        <v>0</v>
      </c>
      <c r="J8780">
        <f t="shared" si="414"/>
        <v>0</v>
      </c>
      <c r="L8780" t="str">
        <f t="shared" si="415"/>
        <v>3675TAMINICK</v>
      </c>
      <c r="M8780" t="s">
        <v>9129</v>
      </c>
    </row>
    <row r="8781" spans="1:13">
      <c r="A8781" t="s">
        <v>10017</v>
      </c>
      <c r="B8781" t="s">
        <v>10018</v>
      </c>
      <c r="C8781" t="s">
        <v>110</v>
      </c>
      <c r="D8781">
        <v>4</v>
      </c>
      <c r="E8781">
        <v>0</v>
      </c>
      <c r="F8781">
        <v>0</v>
      </c>
      <c r="H8781" t="s">
        <v>103</v>
      </c>
      <c r="I8781">
        <f t="shared" si="413"/>
        <v>0</v>
      </c>
      <c r="J8781">
        <f t="shared" si="414"/>
        <v>0</v>
      </c>
      <c r="L8781" t="str">
        <f t="shared" si="415"/>
        <v>3673BENALLA</v>
      </c>
      <c r="M8781" t="s">
        <v>9129</v>
      </c>
    </row>
    <row r="8782" spans="1:13">
      <c r="A8782" t="s">
        <v>10017</v>
      </c>
      <c r="B8782" t="s">
        <v>10019</v>
      </c>
      <c r="C8782" t="s">
        <v>110</v>
      </c>
      <c r="D8782">
        <v>4</v>
      </c>
      <c r="E8782">
        <v>0</v>
      </c>
      <c r="F8782">
        <v>0</v>
      </c>
      <c r="H8782" t="s">
        <v>103</v>
      </c>
      <c r="I8782">
        <f t="shared" si="413"/>
        <v>0</v>
      </c>
      <c r="J8782">
        <f t="shared" si="414"/>
        <v>0</v>
      </c>
      <c r="L8782" t="str">
        <f t="shared" si="415"/>
        <v>3673BROKEN CREEK</v>
      </c>
      <c r="M8782" t="s">
        <v>9129</v>
      </c>
    </row>
    <row r="8783" spans="1:13">
      <c r="A8783" t="s">
        <v>10017</v>
      </c>
      <c r="B8783" t="s">
        <v>10020</v>
      </c>
      <c r="C8783" t="s">
        <v>110</v>
      </c>
      <c r="D8783">
        <v>4</v>
      </c>
      <c r="E8783">
        <v>0</v>
      </c>
      <c r="F8783">
        <v>0</v>
      </c>
      <c r="H8783" t="s">
        <v>103</v>
      </c>
      <c r="I8783">
        <f t="shared" si="413"/>
        <v>0</v>
      </c>
      <c r="J8783">
        <f t="shared" si="414"/>
        <v>0</v>
      </c>
      <c r="L8783" t="str">
        <f t="shared" si="415"/>
        <v>3673GOOMALIBEE</v>
      </c>
      <c r="M8783" t="s">
        <v>9129</v>
      </c>
    </row>
    <row r="8784" spans="1:13">
      <c r="A8784" t="s">
        <v>10017</v>
      </c>
      <c r="B8784" t="s">
        <v>10021</v>
      </c>
      <c r="C8784" t="s">
        <v>110</v>
      </c>
      <c r="D8784">
        <v>4</v>
      </c>
      <c r="E8784">
        <v>0</v>
      </c>
      <c r="F8784">
        <v>0</v>
      </c>
      <c r="H8784" t="s">
        <v>103</v>
      </c>
      <c r="I8784">
        <f t="shared" si="413"/>
        <v>0</v>
      </c>
      <c r="J8784">
        <f t="shared" si="414"/>
        <v>0</v>
      </c>
      <c r="L8784" t="str">
        <f t="shared" si="415"/>
        <v>3673KILFEERA</v>
      </c>
      <c r="M8784" t="s">
        <v>9129</v>
      </c>
    </row>
    <row r="8785" spans="1:13">
      <c r="A8785" t="s">
        <v>10017</v>
      </c>
      <c r="B8785" t="s">
        <v>10022</v>
      </c>
      <c r="C8785" t="s">
        <v>110</v>
      </c>
      <c r="D8785">
        <v>4</v>
      </c>
      <c r="E8785">
        <v>0</v>
      </c>
      <c r="F8785">
        <v>0</v>
      </c>
      <c r="H8785" t="s">
        <v>103</v>
      </c>
      <c r="I8785">
        <f t="shared" si="413"/>
        <v>0</v>
      </c>
      <c r="J8785">
        <f t="shared" si="414"/>
        <v>0</v>
      </c>
      <c r="L8785" t="str">
        <f t="shared" si="415"/>
        <v>3673LAKE MOKOAN</v>
      </c>
      <c r="M8785" t="s">
        <v>9129</v>
      </c>
    </row>
    <row r="8786" spans="1:13">
      <c r="A8786" t="s">
        <v>10017</v>
      </c>
      <c r="B8786" t="s">
        <v>10023</v>
      </c>
      <c r="C8786" t="s">
        <v>110</v>
      </c>
      <c r="D8786">
        <v>4</v>
      </c>
      <c r="E8786">
        <v>0</v>
      </c>
      <c r="F8786">
        <v>0</v>
      </c>
      <c r="H8786" t="s">
        <v>103</v>
      </c>
      <c r="I8786">
        <f t="shared" si="413"/>
        <v>0</v>
      </c>
      <c r="J8786">
        <f t="shared" si="414"/>
        <v>0</v>
      </c>
      <c r="L8786" t="str">
        <f t="shared" si="415"/>
        <v>3673LIMA</v>
      </c>
      <c r="M8786" t="s">
        <v>9129</v>
      </c>
    </row>
    <row r="8787" spans="1:13">
      <c r="A8787" t="s">
        <v>10017</v>
      </c>
      <c r="B8787" t="s">
        <v>10024</v>
      </c>
      <c r="C8787" t="s">
        <v>110</v>
      </c>
      <c r="D8787">
        <v>4</v>
      </c>
      <c r="E8787">
        <v>0</v>
      </c>
      <c r="F8787">
        <v>0</v>
      </c>
      <c r="H8787" t="s">
        <v>103</v>
      </c>
      <c r="I8787">
        <f t="shared" si="413"/>
        <v>0</v>
      </c>
      <c r="J8787">
        <f t="shared" si="414"/>
        <v>0</v>
      </c>
      <c r="L8787" t="str">
        <f t="shared" si="415"/>
        <v>3673LIMA EAST</v>
      </c>
      <c r="M8787" t="s">
        <v>9129</v>
      </c>
    </row>
    <row r="8788" spans="1:13">
      <c r="A8788" t="s">
        <v>10017</v>
      </c>
      <c r="B8788" t="s">
        <v>10025</v>
      </c>
      <c r="C8788" t="s">
        <v>110</v>
      </c>
      <c r="D8788">
        <v>4</v>
      </c>
      <c r="E8788">
        <v>0</v>
      </c>
      <c r="F8788">
        <v>0</v>
      </c>
      <c r="H8788" t="s">
        <v>103</v>
      </c>
      <c r="I8788">
        <f t="shared" si="413"/>
        <v>0</v>
      </c>
      <c r="J8788">
        <f t="shared" si="414"/>
        <v>0</v>
      </c>
      <c r="L8788" t="str">
        <f t="shared" si="415"/>
        <v>3673LIMA SOUTH</v>
      </c>
      <c r="M8788" t="s">
        <v>9129</v>
      </c>
    </row>
    <row r="8789" spans="1:13">
      <c r="A8789" t="s">
        <v>10017</v>
      </c>
      <c r="B8789" t="s">
        <v>10026</v>
      </c>
      <c r="C8789" t="s">
        <v>110</v>
      </c>
      <c r="D8789">
        <v>4</v>
      </c>
      <c r="E8789">
        <v>0</v>
      </c>
      <c r="F8789">
        <v>0</v>
      </c>
      <c r="H8789" t="s">
        <v>103</v>
      </c>
      <c r="I8789">
        <f t="shared" si="413"/>
        <v>0</v>
      </c>
      <c r="J8789">
        <f t="shared" si="414"/>
        <v>0</v>
      </c>
      <c r="L8789" t="str">
        <f t="shared" si="415"/>
        <v>3673LURG</v>
      </c>
      <c r="M8789" t="s">
        <v>9129</v>
      </c>
    </row>
    <row r="8790" spans="1:13">
      <c r="A8790" t="s">
        <v>10017</v>
      </c>
      <c r="B8790" t="s">
        <v>10027</v>
      </c>
      <c r="C8790" t="s">
        <v>110</v>
      </c>
      <c r="D8790">
        <v>4</v>
      </c>
      <c r="E8790">
        <v>0</v>
      </c>
      <c r="F8790">
        <v>0</v>
      </c>
      <c r="H8790" t="s">
        <v>103</v>
      </c>
      <c r="I8790">
        <f t="shared" si="413"/>
        <v>0</v>
      </c>
      <c r="J8790">
        <f t="shared" si="414"/>
        <v>0</v>
      </c>
      <c r="L8790" t="str">
        <f t="shared" si="415"/>
        <v>3673MOLYULLAH</v>
      </c>
      <c r="M8790" t="s">
        <v>9129</v>
      </c>
    </row>
    <row r="8791" spans="1:13">
      <c r="A8791" t="s">
        <v>10017</v>
      </c>
      <c r="B8791" t="s">
        <v>10028</v>
      </c>
      <c r="C8791" t="s">
        <v>110</v>
      </c>
      <c r="D8791">
        <v>4</v>
      </c>
      <c r="E8791">
        <v>0</v>
      </c>
      <c r="F8791">
        <v>0</v>
      </c>
      <c r="H8791" t="s">
        <v>103</v>
      </c>
      <c r="I8791">
        <f t="shared" si="413"/>
        <v>0</v>
      </c>
      <c r="J8791">
        <f t="shared" si="414"/>
        <v>0</v>
      </c>
      <c r="L8791" t="str">
        <f t="shared" si="415"/>
        <v>3673MOORNGAG</v>
      </c>
      <c r="M8791" t="s">
        <v>9129</v>
      </c>
    </row>
    <row r="8792" spans="1:13">
      <c r="A8792" t="s">
        <v>10017</v>
      </c>
      <c r="B8792" t="s">
        <v>10029</v>
      </c>
      <c r="C8792" t="s">
        <v>110</v>
      </c>
      <c r="D8792">
        <v>4</v>
      </c>
      <c r="E8792">
        <v>0</v>
      </c>
      <c r="F8792">
        <v>0</v>
      </c>
      <c r="H8792" t="s">
        <v>103</v>
      </c>
      <c r="I8792">
        <f t="shared" si="413"/>
        <v>0</v>
      </c>
      <c r="J8792">
        <f t="shared" si="414"/>
        <v>0</v>
      </c>
      <c r="L8792" t="str">
        <f t="shared" si="415"/>
        <v>3673SAMARIA</v>
      </c>
      <c r="M8792" t="s">
        <v>9129</v>
      </c>
    </row>
    <row r="8793" spans="1:13">
      <c r="A8793" t="s">
        <v>10017</v>
      </c>
      <c r="B8793" t="s">
        <v>10030</v>
      </c>
      <c r="C8793" t="s">
        <v>110</v>
      </c>
      <c r="D8793">
        <v>4</v>
      </c>
      <c r="E8793">
        <v>0</v>
      </c>
      <c r="F8793">
        <v>0</v>
      </c>
      <c r="H8793" t="s">
        <v>103</v>
      </c>
      <c r="I8793">
        <f t="shared" si="413"/>
        <v>0</v>
      </c>
      <c r="J8793">
        <f t="shared" si="414"/>
        <v>0</v>
      </c>
      <c r="L8793" t="str">
        <f t="shared" si="415"/>
        <v>3673SWANPOOL</v>
      </c>
      <c r="M8793" t="s">
        <v>9129</v>
      </c>
    </row>
    <row r="8794" spans="1:13">
      <c r="A8794" t="s">
        <v>10017</v>
      </c>
      <c r="B8794" t="s">
        <v>10031</v>
      </c>
      <c r="C8794" t="s">
        <v>110</v>
      </c>
      <c r="D8794">
        <v>4</v>
      </c>
      <c r="E8794">
        <v>0</v>
      </c>
      <c r="F8794">
        <v>0</v>
      </c>
      <c r="H8794" t="s">
        <v>103</v>
      </c>
      <c r="I8794">
        <f t="shared" si="413"/>
        <v>0</v>
      </c>
      <c r="J8794">
        <f t="shared" si="414"/>
        <v>0</v>
      </c>
      <c r="L8794" t="str">
        <f t="shared" si="415"/>
        <v>3673TATONG</v>
      </c>
      <c r="M8794" t="s">
        <v>9129</v>
      </c>
    </row>
    <row r="8795" spans="1:13">
      <c r="A8795" t="s">
        <v>10017</v>
      </c>
      <c r="B8795" t="s">
        <v>10032</v>
      </c>
      <c r="C8795" t="s">
        <v>110</v>
      </c>
      <c r="D8795">
        <v>4</v>
      </c>
      <c r="E8795">
        <v>0</v>
      </c>
      <c r="F8795">
        <v>0</v>
      </c>
      <c r="H8795" t="s">
        <v>103</v>
      </c>
      <c r="I8795">
        <f t="shared" si="413"/>
        <v>0</v>
      </c>
      <c r="J8795">
        <f t="shared" si="414"/>
        <v>0</v>
      </c>
      <c r="L8795" t="str">
        <f t="shared" si="415"/>
        <v>3673UPOTIPOTPON</v>
      </c>
      <c r="M8795" t="s">
        <v>9129</v>
      </c>
    </row>
    <row r="8796" spans="1:13">
      <c r="A8796" t="s">
        <v>10017</v>
      </c>
      <c r="B8796" t="s">
        <v>10033</v>
      </c>
      <c r="C8796" t="s">
        <v>110</v>
      </c>
      <c r="D8796">
        <v>4</v>
      </c>
      <c r="E8796">
        <v>0</v>
      </c>
      <c r="F8796">
        <v>0</v>
      </c>
      <c r="H8796" t="s">
        <v>103</v>
      </c>
      <c r="I8796">
        <f t="shared" si="413"/>
        <v>0</v>
      </c>
      <c r="J8796">
        <f t="shared" si="414"/>
        <v>0</v>
      </c>
      <c r="L8796" t="str">
        <f t="shared" si="415"/>
        <v>3673UPPER LURG</v>
      </c>
      <c r="M8796" t="s">
        <v>9129</v>
      </c>
    </row>
    <row r="8797" spans="1:13">
      <c r="A8797" t="s">
        <v>10017</v>
      </c>
      <c r="B8797" t="s">
        <v>10034</v>
      </c>
      <c r="C8797" t="s">
        <v>110</v>
      </c>
      <c r="D8797">
        <v>4</v>
      </c>
      <c r="E8797">
        <v>0</v>
      </c>
      <c r="F8797">
        <v>0</v>
      </c>
      <c r="H8797" t="s">
        <v>103</v>
      </c>
      <c r="I8797">
        <f t="shared" si="413"/>
        <v>0</v>
      </c>
      <c r="J8797">
        <f t="shared" si="414"/>
        <v>0</v>
      </c>
      <c r="L8797" t="str">
        <f t="shared" si="415"/>
        <v>3673UPPER RYANS CREEK</v>
      </c>
      <c r="M8797" t="s">
        <v>9129</v>
      </c>
    </row>
    <row r="8798" spans="1:13">
      <c r="A8798" t="s">
        <v>10017</v>
      </c>
      <c r="B8798" t="s">
        <v>6182</v>
      </c>
      <c r="C8798" t="s">
        <v>110</v>
      </c>
      <c r="D8798">
        <v>4</v>
      </c>
      <c r="E8798">
        <v>0</v>
      </c>
      <c r="F8798">
        <v>0</v>
      </c>
      <c r="H8798" t="s">
        <v>103</v>
      </c>
      <c r="I8798">
        <f t="shared" si="413"/>
        <v>0</v>
      </c>
      <c r="J8798">
        <f t="shared" si="414"/>
        <v>0</v>
      </c>
      <c r="L8798" t="str">
        <f t="shared" si="415"/>
        <v>3673WINTON</v>
      </c>
      <c r="M8798" t="s">
        <v>9129</v>
      </c>
    </row>
    <row r="8799" spans="1:13">
      <c r="A8799" t="s">
        <v>10017</v>
      </c>
      <c r="B8799" t="s">
        <v>10035</v>
      </c>
      <c r="C8799" t="s">
        <v>110</v>
      </c>
      <c r="D8799">
        <v>4</v>
      </c>
      <c r="E8799">
        <v>0</v>
      </c>
      <c r="F8799">
        <v>0</v>
      </c>
      <c r="H8799" t="s">
        <v>103</v>
      </c>
      <c r="I8799">
        <f t="shared" si="413"/>
        <v>0</v>
      </c>
      <c r="J8799">
        <f t="shared" si="414"/>
        <v>0</v>
      </c>
      <c r="L8799" t="str">
        <f t="shared" si="415"/>
        <v>3673WINTON NORTH</v>
      </c>
      <c r="M8799" t="s">
        <v>9129</v>
      </c>
    </row>
    <row r="8800" spans="1:13">
      <c r="A8800" t="s">
        <v>10036</v>
      </c>
      <c r="B8800" t="s">
        <v>10018</v>
      </c>
      <c r="C8800" t="s">
        <v>110</v>
      </c>
      <c r="D8800">
        <v>4</v>
      </c>
      <c r="E8800">
        <v>0</v>
      </c>
      <c r="F8800">
        <v>0</v>
      </c>
      <c r="H8800" t="s">
        <v>103</v>
      </c>
      <c r="I8800">
        <f t="shared" si="413"/>
        <v>0</v>
      </c>
      <c r="J8800">
        <f t="shared" si="414"/>
        <v>0</v>
      </c>
      <c r="L8800" t="str">
        <f t="shared" si="415"/>
        <v>3672BENALLA</v>
      </c>
      <c r="M8800" t="s">
        <v>9129</v>
      </c>
    </row>
    <row r="8801" spans="1:13">
      <c r="A8801" t="s">
        <v>10036</v>
      </c>
      <c r="B8801" t="s">
        <v>10037</v>
      </c>
      <c r="C8801" t="s">
        <v>110</v>
      </c>
      <c r="D8801">
        <v>4</v>
      </c>
      <c r="E8801">
        <v>0</v>
      </c>
      <c r="F8801">
        <v>0</v>
      </c>
      <c r="H8801" t="s">
        <v>103</v>
      </c>
      <c r="I8801">
        <f t="shared" si="413"/>
        <v>0</v>
      </c>
      <c r="J8801">
        <f t="shared" si="414"/>
        <v>0</v>
      </c>
      <c r="L8801" t="str">
        <f t="shared" si="415"/>
        <v>3672BENALLA WEST</v>
      </c>
      <c r="M8801" t="s">
        <v>9129</v>
      </c>
    </row>
    <row r="8802" spans="1:13">
      <c r="A8802" t="s">
        <v>10038</v>
      </c>
      <c r="B8802" t="s">
        <v>10018</v>
      </c>
      <c r="C8802" t="s">
        <v>110</v>
      </c>
      <c r="D8802">
        <v>4</v>
      </c>
      <c r="E8802">
        <v>0</v>
      </c>
      <c r="F8802">
        <v>0</v>
      </c>
      <c r="H8802" t="s">
        <v>103</v>
      </c>
      <c r="I8802">
        <f t="shared" si="413"/>
        <v>0</v>
      </c>
      <c r="J8802">
        <f t="shared" si="414"/>
        <v>0</v>
      </c>
      <c r="L8802" t="str">
        <f t="shared" si="415"/>
        <v>3671BENALLA</v>
      </c>
      <c r="M8802" t="e">
        <v>#N/A</v>
      </c>
    </row>
    <row r="8803" spans="1:13">
      <c r="A8803" t="s">
        <v>10039</v>
      </c>
      <c r="B8803" t="s">
        <v>10040</v>
      </c>
      <c r="C8803" t="s">
        <v>110</v>
      </c>
      <c r="D8803">
        <v>4</v>
      </c>
      <c r="E8803">
        <v>0</v>
      </c>
      <c r="F8803">
        <v>0</v>
      </c>
      <c r="H8803" t="s">
        <v>103</v>
      </c>
      <c r="I8803">
        <f t="shared" si="413"/>
        <v>0</v>
      </c>
      <c r="J8803">
        <f t="shared" si="414"/>
        <v>0</v>
      </c>
      <c r="L8803" t="str">
        <f t="shared" si="415"/>
        <v>3670BADDAGINNIE</v>
      </c>
      <c r="M8803" t="s">
        <v>9129</v>
      </c>
    </row>
    <row r="8804" spans="1:13">
      <c r="A8804" t="s">
        <v>10039</v>
      </c>
      <c r="B8804" t="s">
        <v>10041</v>
      </c>
      <c r="C8804" t="s">
        <v>110</v>
      </c>
      <c r="D8804">
        <v>4</v>
      </c>
      <c r="E8804">
        <v>0</v>
      </c>
      <c r="F8804">
        <v>0</v>
      </c>
      <c r="H8804" t="s">
        <v>103</v>
      </c>
      <c r="I8804">
        <f t="shared" si="413"/>
        <v>0</v>
      </c>
      <c r="J8804">
        <f t="shared" si="414"/>
        <v>0</v>
      </c>
      <c r="L8804" t="str">
        <f t="shared" si="415"/>
        <v>3670TARNOOK</v>
      </c>
      <c r="M8804" t="s">
        <v>9129</v>
      </c>
    </row>
    <row r="8805" spans="1:13">
      <c r="A8805" t="s">
        <v>10039</v>
      </c>
      <c r="B8805" t="s">
        <v>10042</v>
      </c>
      <c r="C8805" t="s">
        <v>110</v>
      </c>
      <c r="D8805">
        <v>4</v>
      </c>
      <c r="E8805">
        <v>0</v>
      </c>
      <c r="F8805">
        <v>0</v>
      </c>
      <c r="H8805" t="s">
        <v>103</v>
      </c>
      <c r="I8805">
        <f t="shared" si="413"/>
        <v>0</v>
      </c>
      <c r="J8805">
        <f t="shared" si="414"/>
        <v>0</v>
      </c>
      <c r="L8805" t="str">
        <f t="shared" si="415"/>
        <v>3670WARRENBAYNE</v>
      </c>
      <c r="M8805" t="s">
        <v>9129</v>
      </c>
    </row>
    <row r="8806" spans="1:13">
      <c r="A8806" t="s">
        <v>10043</v>
      </c>
      <c r="B8806" t="s">
        <v>10044</v>
      </c>
      <c r="C8806" t="s">
        <v>110</v>
      </c>
      <c r="D8806">
        <v>4</v>
      </c>
      <c r="E8806">
        <v>0</v>
      </c>
      <c r="F8806">
        <v>0</v>
      </c>
      <c r="H8806" t="s">
        <v>103</v>
      </c>
      <c r="I8806">
        <f t="shared" si="413"/>
        <v>0</v>
      </c>
      <c r="J8806">
        <f t="shared" si="414"/>
        <v>0</v>
      </c>
      <c r="L8806" t="str">
        <f t="shared" si="415"/>
        <v>3669BOHO</v>
      </c>
      <c r="M8806" t="s">
        <v>9129</v>
      </c>
    </row>
    <row r="8807" spans="1:13">
      <c r="A8807" t="s">
        <v>10043</v>
      </c>
      <c r="B8807" t="s">
        <v>10045</v>
      </c>
      <c r="C8807" t="s">
        <v>110</v>
      </c>
      <c r="D8807">
        <v>4</v>
      </c>
      <c r="E8807">
        <v>0</v>
      </c>
      <c r="F8807">
        <v>0</v>
      </c>
      <c r="H8807" t="s">
        <v>103</v>
      </c>
      <c r="I8807">
        <f t="shared" si="413"/>
        <v>0</v>
      </c>
      <c r="J8807">
        <f t="shared" si="414"/>
        <v>0</v>
      </c>
      <c r="L8807" t="str">
        <f t="shared" si="415"/>
        <v>3669BOHO SOUTH</v>
      </c>
      <c r="M8807" t="s">
        <v>9129</v>
      </c>
    </row>
    <row r="8808" spans="1:13">
      <c r="A8808" t="s">
        <v>10043</v>
      </c>
      <c r="B8808" t="s">
        <v>10046</v>
      </c>
      <c r="C8808" t="s">
        <v>110</v>
      </c>
      <c r="D8808">
        <v>4</v>
      </c>
      <c r="E8808">
        <v>0</v>
      </c>
      <c r="F8808">
        <v>0</v>
      </c>
      <c r="H8808" t="s">
        <v>103</v>
      </c>
      <c r="I8808">
        <f t="shared" si="413"/>
        <v>0</v>
      </c>
      <c r="J8808">
        <f t="shared" si="414"/>
        <v>0</v>
      </c>
      <c r="L8808" t="str">
        <f t="shared" si="415"/>
        <v>3669CREEK JUNCTION</v>
      </c>
      <c r="M8808" t="s">
        <v>9129</v>
      </c>
    </row>
    <row r="8809" spans="1:13">
      <c r="A8809" t="s">
        <v>10043</v>
      </c>
      <c r="B8809" t="s">
        <v>10047</v>
      </c>
      <c r="C8809" t="s">
        <v>110</v>
      </c>
      <c r="D8809">
        <v>4</v>
      </c>
      <c r="E8809">
        <v>0</v>
      </c>
      <c r="F8809">
        <v>0</v>
      </c>
      <c r="H8809" t="s">
        <v>103</v>
      </c>
      <c r="I8809">
        <f t="shared" si="413"/>
        <v>0</v>
      </c>
      <c r="J8809">
        <f t="shared" si="414"/>
        <v>0</v>
      </c>
      <c r="L8809" t="str">
        <f t="shared" si="415"/>
        <v>3669EARLSTON</v>
      </c>
      <c r="M8809" t="s">
        <v>9129</v>
      </c>
    </row>
    <row r="8810" spans="1:13">
      <c r="A8810" t="s">
        <v>10043</v>
      </c>
      <c r="B8810" t="s">
        <v>10048</v>
      </c>
      <c r="C8810" t="s">
        <v>110</v>
      </c>
      <c r="D8810">
        <v>4</v>
      </c>
      <c r="E8810">
        <v>0</v>
      </c>
      <c r="F8810">
        <v>0</v>
      </c>
      <c r="H8810" t="s">
        <v>103</v>
      </c>
      <c r="I8810">
        <f t="shared" si="413"/>
        <v>0</v>
      </c>
      <c r="J8810">
        <f t="shared" si="414"/>
        <v>0</v>
      </c>
      <c r="L8810" t="str">
        <f t="shared" si="415"/>
        <v>3669GOWANGARDIE</v>
      </c>
      <c r="M8810" t="s">
        <v>9129</v>
      </c>
    </row>
    <row r="8811" spans="1:13">
      <c r="A8811" t="s">
        <v>10043</v>
      </c>
      <c r="B8811" t="s">
        <v>10049</v>
      </c>
      <c r="C8811" t="s">
        <v>110</v>
      </c>
      <c r="D8811">
        <v>4</v>
      </c>
      <c r="E8811">
        <v>0</v>
      </c>
      <c r="F8811">
        <v>0</v>
      </c>
      <c r="H8811" t="s">
        <v>103</v>
      </c>
      <c r="I8811">
        <f t="shared" si="413"/>
        <v>0</v>
      </c>
      <c r="J8811">
        <f t="shared" si="414"/>
        <v>0</v>
      </c>
      <c r="L8811" t="str">
        <f t="shared" si="415"/>
        <v>3669KOONDA</v>
      </c>
      <c r="M8811" t="s">
        <v>9129</v>
      </c>
    </row>
    <row r="8812" spans="1:13">
      <c r="A8812" t="s">
        <v>10043</v>
      </c>
      <c r="B8812" t="s">
        <v>10050</v>
      </c>
      <c r="C8812" t="s">
        <v>110</v>
      </c>
      <c r="D8812">
        <v>4</v>
      </c>
      <c r="E8812">
        <v>0</v>
      </c>
      <c r="F8812">
        <v>0</v>
      </c>
      <c r="H8812" t="s">
        <v>103</v>
      </c>
      <c r="I8812">
        <f t="shared" si="413"/>
        <v>0</v>
      </c>
      <c r="J8812">
        <f t="shared" si="414"/>
        <v>0</v>
      </c>
      <c r="L8812" t="str">
        <f t="shared" si="415"/>
        <v>3669MARRAWEENEY</v>
      </c>
      <c r="M8812" t="s">
        <v>9129</v>
      </c>
    </row>
    <row r="8813" spans="1:13">
      <c r="A8813" t="s">
        <v>10043</v>
      </c>
      <c r="B8813" t="s">
        <v>10051</v>
      </c>
      <c r="C8813" t="s">
        <v>110</v>
      </c>
      <c r="D8813">
        <v>4</v>
      </c>
      <c r="E8813">
        <v>0</v>
      </c>
      <c r="F8813">
        <v>0</v>
      </c>
      <c r="H8813" t="s">
        <v>103</v>
      </c>
      <c r="I8813">
        <f t="shared" si="413"/>
        <v>0</v>
      </c>
      <c r="J8813">
        <f t="shared" si="414"/>
        <v>0</v>
      </c>
      <c r="L8813" t="str">
        <f t="shared" si="415"/>
        <v>3669TAMLEUGH</v>
      </c>
      <c r="M8813" t="s">
        <v>9129</v>
      </c>
    </row>
    <row r="8814" spans="1:13">
      <c r="A8814" t="s">
        <v>10043</v>
      </c>
      <c r="B8814" t="s">
        <v>10052</v>
      </c>
      <c r="C8814" t="s">
        <v>110</v>
      </c>
      <c r="D8814">
        <v>4</v>
      </c>
      <c r="E8814">
        <v>0</v>
      </c>
      <c r="F8814">
        <v>0</v>
      </c>
      <c r="H8814" t="s">
        <v>103</v>
      </c>
      <c r="I8814">
        <f t="shared" si="413"/>
        <v>0</v>
      </c>
      <c r="J8814">
        <f t="shared" si="414"/>
        <v>0</v>
      </c>
      <c r="L8814" t="str">
        <f t="shared" si="415"/>
        <v>3669TAMLEUGH NORTH</v>
      </c>
      <c r="M8814" t="s">
        <v>9129</v>
      </c>
    </row>
    <row r="8815" spans="1:13">
      <c r="A8815" t="s">
        <v>10043</v>
      </c>
      <c r="B8815" t="s">
        <v>10053</v>
      </c>
      <c r="C8815" t="s">
        <v>110</v>
      </c>
      <c r="D8815">
        <v>4</v>
      </c>
      <c r="E8815">
        <v>0</v>
      </c>
      <c r="F8815">
        <v>0</v>
      </c>
      <c r="H8815" t="s">
        <v>103</v>
      </c>
      <c r="I8815">
        <f t="shared" si="413"/>
        <v>0</v>
      </c>
      <c r="J8815">
        <f t="shared" si="414"/>
        <v>0</v>
      </c>
      <c r="L8815" t="str">
        <f t="shared" si="415"/>
        <v>3669VIOLET TOWN</v>
      </c>
      <c r="M8815" t="s">
        <v>9129</v>
      </c>
    </row>
    <row r="8816" spans="1:13">
      <c r="A8816" t="s">
        <v>10054</v>
      </c>
      <c r="B8816" t="s">
        <v>10055</v>
      </c>
      <c r="C8816" t="s">
        <v>110</v>
      </c>
      <c r="D8816">
        <v>4</v>
      </c>
      <c r="E8816">
        <v>0</v>
      </c>
      <c r="F8816">
        <v>0</v>
      </c>
      <c r="H8816" t="s">
        <v>103</v>
      </c>
      <c r="I8816">
        <f t="shared" si="413"/>
        <v>0</v>
      </c>
      <c r="J8816">
        <f t="shared" si="414"/>
        <v>0</v>
      </c>
      <c r="L8816" t="str">
        <f t="shared" si="415"/>
        <v>3666BALMATTUM</v>
      </c>
      <c r="M8816" t="s">
        <v>9129</v>
      </c>
    </row>
    <row r="8817" spans="1:13">
      <c r="A8817" t="s">
        <v>10054</v>
      </c>
      <c r="B8817" t="s">
        <v>10056</v>
      </c>
      <c r="C8817" t="s">
        <v>110</v>
      </c>
      <c r="D8817">
        <v>4</v>
      </c>
      <c r="E8817">
        <v>0</v>
      </c>
      <c r="F8817">
        <v>0</v>
      </c>
      <c r="H8817" t="s">
        <v>103</v>
      </c>
      <c r="I8817">
        <f t="shared" si="413"/>
        <v>0</v>
      </c>
      <c r="J8817">
        <f t="shared" si="414"/>
        <v>0</v>
      </c>
      <c r="L8817" t="str">
        <f t="shared" si="415"/>
        <v>3666CREIGHTON</v>
      </c>
      <c r="M8817" t="s">
        <v>9129</v>
      </c>
    </row>
    <row r="8818" spans="1:13">
      <c r="A8818" t="s">
        <v>10054</v>
      </c>
      <c r="B8818" t="s">
        <v>10057</v>
      </c>
      <c r="C8818" t="s">
        <v>110</v>
      </c>
      <c r="D8818">
        <v>4</v>
      </c>
      <c r="E8818">
        <v>0</v>
      </c>
      <c r="F8818">
        <v>0</v>
      </c>
      <c r="H8818" t="s">
        <v>103</v>
      </c>
      <c r="I8818">
        <f t="shared" si="413"/>
        <v>0</v>
      </c>
      <c r="J8818">
        <f t="shared" si="414"/>
        <v>0</v>
      </c>
      <c r="L8818" t="str">
        <f t="shared" si="415"/>
        <v>3666CREIGHTONS CREEK</v>
      </c>
      <c r="M8818" t="s">
        <v>9129</v>
      </c>
    </row>
    <row r="8819" spans="1:13">
      <c r="A8819" t="s">
        <v>10054</v>
      </c>
      <c r="B8819" t="s">
        <v>10058</v>
      </c>
      <c r="C8819" t="s">
        <v>110</v>
      </c>
      <c r="D8819">
        <v>4</v>
      </c>
      <c r="E8819">
        <v>0</v>
      </c>
      <c r="F8819">
        <v>0</v>
      </c>
      <c r="H8819" t="s">
        <v>103</v>
      </c>
      <c r="I8819">
        <f t="shared" si="413"/>
        <v>0</v>
      </c>
      <c r="J8819">
        <f t="shared" si="414"/>
        <v>0</v>
      </c>
      <c r="L8819" t="str">
        <f t="shared" si="415"/>
        <v>3666EUROA</v>
      </c>
      <c r="M8819" t="s">
        <v>9129</v>
      </c>
    </row>
    <row r="8820" spans="1:13">
      <c r="A8820" t="s">
        <v>10054</v>
      </c>
      <c r="B8820" t="s">
        <v>10059</v>
      </c>
      <c r="C8820" t="s">
        <v>110</v>
      </c>
      <c r="D8820">
        <v>4</v>
      </c>
      <c r="E8820">
        <v>0</v>
      </c>
      <c r="F8820">
        <v>0</v>
      </c>
      <c r="H8820" t="s">
        <v>103</v>
      </c>
      <c r="I8820">
        <f t="shared" ref="I8820:I8883" si="416">IF(ISERROR(VLOOKUP(A8820,SelPostCode,1,FALSE)),0,1)</f>
        <v>0</v>
      </c>
      <c r="J8820">
        <f t="shared" ref="J8820:J8883" si="417">IF(I8820=0,0,IF(ISERROR(VLOOKUP(B8820,SelSuburb,1,FALSE)),0,1))</f>
        <v>0</v>
      </c>
      <c r="L8820" t="str">
        <f t="shared" si="415"/>
        <v>3666GOORAM</v>
      </c>
      <c r="M8820" t="s">
        <v>9129</v>
      </c>
    </row>
    <row r="8821" spans="1:13">
      <c r="A8821" t="s">
        <v>10054</v>
      </c>
      <c r="B8821" t="s">
        <v>10060</v>
      </c>
      <c r="C8821" t="s">
        <v>110</v>
      </c>
      <c r="D8821">
        <v>4</v>
      </c>
      <c r="E8821">
        <v>0</v>
      </c>
      <c r="F8821">
        <v>0</v>
      </c>
      <c r="H8821" t="s">
        <v>103</v>
      </c>
      <c r="I8821">
        <f t="shared" si="416"/>
        <v>0</v>
      </c>
      <c r="J8821">
        <f t="shared" si="417"/>
        <v>0</v>
      </c>
      <c r="L8821" t="str">
        <f t="shared" si="415"/>
        <v>3666KELVIN VIEW</v>
      </c>
      <c r="M8821" t="s">
        <v>9129</v>
      </c>
    </row>
    <row r="8822" spans="1:13">
      <c r="A8822" t="s">
        <v>10054</v>
      </c>
      <c r="B8822" t="s">
        <v>10061</v>
      </c>
      <c r="C8822" t="s">
        <v>110</v>
      </c>
      <c r="D8822">
        <v>4</v>
      </c>
      <c r="E8822">
        <v>0</v>
      </c>
      <c r="F8822">
        <v>0</v>
      </c>
      <c r="H8822" t="s">
        <v>103</v>
      </c>
      <c r="I8822">
        <f t="shared" si="416"/>
        <v>0</v>
      </c>
      <c r="J8822">
        <f t="shared" si="417"/>
        <v>0</v>
      </c>
      <c r="L8822" t="str">
        <f t="shared" si="415"/>
        <v>3666KITHBROOK</v>
      </c>
      <c r="M8822" t="s">
        <v>9129</v>
      </c>
    </row>
    <row r="8823" spans="1:13">
      <c r="A8823" t="s">
        <v>10054</v>
      </c>
      <c r="B8823" t="s">
        <v>10062</v>
      </c>
      <c r="C8823" t="s">
        <v>110</v>
      </c>
      <c r="D8823">
        <v>4</v>
      </c>
      <c r="E8823">
        <v>0</v>
      </c>
      <c r="F8823">
        <v>0</v>
      </c>
      <c r="H8823" t="s">
        <v>103</v>
      </c>
      <c r="I8823">
        <f t="shared" si="416"/>
        <v>0</v>
      </c>
      <c r="J8823">
        <f t="shared" si="417"/>
        <v>0</v>
      </c>
      <c r="L8823" t="str">
        <f t="shared" si="415"/>
        <v>3666LONGWOOD EAST</v>
      </c>
      <c r="M8823" t="s">
        <v>9129</v>
      </c>
    </row>
    <row r="8824" spans="1:13">
      <c r="A8824" t="s">
        <v>10054</v>
      </c>
      <c r="B8824" t="s">
        <v>10063</v>
      </c>
      <c r="C8824" t="s">
        <v>110</v>
      </c>
      <c r="D8824">
        <v>4</v>
      </c>
      <c r="E8824">
        <v>0</v>
      </c>
      <c r="F8824">
        <v>0</v>
      </c>
      <c r="H8824" t="s">
        <v>103</v>
      </c>
      <c r="I8824">
        <f t="shared" si="416"/>
        <v>0</v>
      </c>
      <c r="J8824">
        <f t="shared" si="417"/>
        <v>0</v>
      </c>
      <c r="L8824" t="str">
        <f t="shared" si="415"/>
        <v>3666MIEPOLL</v>
      </c>
      <c r="M8824" t="s">
        <v>9129</v>
      </c>
    </row>
    <row r="8825" spans="1:13">
      <c r="A8825" t="s">
        <v>10054</v>
      </c>
      <c r="B8825" t="s">
        <v>10064</v>
      </c>
      <c r="C8825" t="s">
        <v>110</v>
      </c>
      <c r="D8825">
        <v>4</v>
      </c>
      <c r="E8825">
        <v>0</v>
      </c>
      <c r="F8825">
        <v>0</v>
      </c>
      <c r="H8825" t="s">
        <v>103</v>
      </c>
      <c r="I8825">
        <f t="shared" si="416"/>
        <v>0</v>
      </c>
      <c r="J8825">
        <f t="shared" si="417"/>
        <v>0</v>
      </c>
      <c r="L8825" t="str">
        <f t="shared" si="415"/>
        <v>3666MOGLONEMBY</v>
      </c>
      <c r="M8825" t="s">
        <v>9129</v>
      </c>
    </row>
    <row r="8826" spans="1:13">
      <c r="A8826" t="s">
        <v>10054</v>
      </c>
      <c r="B8826" t="s">
        <v>10065</v>
      </c>
      <c r="C8826" t="s">
        <v>110</v>
      </c>
      <c r="D8826">
        <v>4</v>
      </c>
      <c r="E8826">
        <v>0</v>
      </c>
      <c r="F8826">
        <v>0</v>
      </c>
      <c r="H8826" t="s">
        <v>103</v>
      </c>
      <c r="I8826">
        <f t="shared" si="416"/>
        <v>0</v>
      </c>
      <c r="J8826">
        <f t="shared" si="417"/>
        <v>0</v>
      </c>
      <c r="L8826" t="str">
        <f t="shared" si="415"/>
        <v>3666MOLKA</v>
      </c>
      <c r="M8826" t="s">
        <v>9129</v>
      </c>
    </row>
    <row r="8827" spans="1:13">
      <c r="A8827" t="s">
        <v>10054</v>
      </c>
      <c r="B8827" t="s">
        <v>10066</v>
      </c>
      <c r="C8827" t="s">
        <v>110</v>
      </c>
      <c r="D8827">
        <v>4</v>
      </c>
      <c r="E8827">
        <v>0</v>
      </c>
      <c r="F8827">
        <v>0</v>
      </c>
      <c r="H8827" t="s">
        <v>103</v>
      </c>
      <c r="I8827">
        <f t="shared" si="416"/>
        <v>0</v>
      </c>
      <c r="J8827">
        <f t="shared" si="417"/>
        <v>0</v>
      </c>
      <c r="L8827" t="str">
        <f t="shared" si="415"/>
        <v>3666RIGGS CREEK</v>
      </c>
      <c r="M8827" t="s">
        <v>9129</v>
      </c>
    </row>
    <row r="8828" spans="1:13">
      <c r="A8828" t="s">
        <v>10054</v>
      </c>
      <c r="B8828" t="s">
        <v>10067</v>
      </c>
      <c r="C8828" t="s">
        <v>110</v>
      </c>
      <c r="D8828">
        <v>4</v>
      </c>
      <c r="E8828">
        <v>0</v>
      </c>
      <c r="F8828">
        <v>0</v>
      </c>
      <c r="H8828" t="s">
        <v>103</v>
      </c>
      <c r="I8828">
        <f t="shared" si="416"/>
        <v>0</v>
      </c>
      <c r="J8828">
        <f t="shared" si="417"/>
        <v>0</v>
      </c>
      <c r="L8828" t="str">
        <f t="shared" si="415"/>
        <v>3666RUFFY</v>
      </c>
      <c r="M8828" t="s">
        <v>9129</v>
      </c>
    </row>
    <row r="8829" spans="1:13">
      <c r="A8829" t="s">
        <v>10054</v>
      </c>
      <c r="B8829" t="s">
        <v>10068</v>
      </c>
      <c r="C8829" t="s">
        <v>110</v>
      </c>
      <c r="D8829">
        <v>4</v>
      </c>
      <c r="E8829">
        <v>0</v>
      </c>
      <c r="F8829">
        <v>0</v>
      </c>
      <c r="H8829" t="s">
        <v>103</v>
      </c>
      <c r="I8829">
        <f t="shared" si="416"/>
        <v>0</v>
      </c>
      <c r="J8829">
        <f t="shared" si="417"/>
        <v>0</v>
      </c>
      <c r="L8829" t="str">
        <f t="shared" si="415"/>
        <v>3666SHEANS CREEK</v>
      </c>
      <c r="M8829" t="s">
        <v>9129</v>
      </c>
    </row>
    <row r="8830" spans="1:13">
      <c r="A8830" t="s">
        <v>10054</v>
      </c>
      <c r="B8830" t="s">
        <v>10069</v>
      </c>
      <c r="C8830" t="s">
        <v>110</v>
      </c>
      <c r="D8830">
        <v>4</v>
      </c>
      <c r="E8830">
        <v>0</v>
      </c>
      <c r="F8830">
        <v>0</v>
      </c>
      <c r="H8830" t="s">
        <v>103</v>
      </c>
      <c r="I8830">
        <f t="shared" si="416"/>
        <v>0</v>
      </c>
      <c r="J8830">
        <f t="shared" si="417"/>
        <v>0</v>
      </c>
      <c r="L8830" t="str">
        <f t="shared" si="415"/>
        <v>3666STRATHBOGIE</v>
      </c>
      <c r="M8830" t="s">
        <v>9129</v>
      </c>
    </row>
    <row r="8831" spans="1:13">
      <c r="A8831" t="s">
        <v>10054</v>
      </c>
      <c r="B8831" t="s">
        <v>10070</v>
      </c>
      <c r="C8831" t="s">
        <v>110</v>
      </c>
      <c r="D8831">
        <v>4</v>
      </c>
      <c r="E8831">
        <v>0</v>
      </c>
      <c r="F8831">
        <v>0</v>
      </c>
      <c r="H8831" t="s">
        <v>103</v>
      </c>
      <c r="I8831">
        <f t="shared" si="416"/>
        <v>0</v>
      </c>
      <c r="J8831">
        <f t="shared" si="417"/>
        <v>0</v>
      </c>
      <c r="L8831" t="str">
        <f t="shared" si="415"/>
        <v>3666TARCOMBE</v>
      </c>
      <c r="M8831" t="s">
        <v>9129</v>
      </c>
    </row>
    <row r="8832" spans="1:13">
      <c r="A8832" t="s">
        <v>10071</v>
      </c>
      <c r="B8832" t="s">
        <v>10072</v>
      </c>
      <c r="C8832" t="s">
        <v>110</v>
      </c>
      <c r="D8832">
        <v>4</v>
      </c>
      <c r="E8832">
        <v>0</v>
      </c>
      <c r="F8832">
        <v>0</v>
      </c>
      <c r="H8832" t="s">
        <v>103</v>
      </c>
      <c r="I8832">
        <f t="shared" si="416"/>
        <v>0</v>
      </c>
      <c r="J8832">
        <f t="shared" si="417"/>
        <v>0</v>
      </c>
      <c r="L8832" t="str">
        <f t="shared" si="415"/>
        <v>3665LOCKSLEY</v>
      </c>
      <c r="M8832" t="s">
        <v>9129</v>
      </c>
    </row>
    <row r="8833" spans="1:13">
      <c r="A8833" t="s">
        <v>10071</v>
      </c>
      <c r="B8833" t="s">
        <v>4767</v>
      </c>
      <c r="C8833" t="s">
        <v>110</v>
      </c>
      <c r="D8833">
        <v>4</v>
      </c>
      <c r="E8833">
        <v>0</v>
      </c>
      <c r="F8833">
        <v>0</v>
      </c>
      <c r="H8833" t="s">
        <v>103</v>
      </c>
      <c r="I8833">
        <f t="shared" si="416"/>
        <v>0</v>
      </c>
      <c r="J8833">
        <f t="shared" si="417"/>
        <v>0</v>
      </c>
      <c r="L8833" t="str">
        <f t="shared" si="415"/>
        <v>3665LONGWOOD</v>
      </c>
      <c r="M8833" t="s">
        <v>9129</v>
      </c>
    </row>
    <row r="8834" spans="1:13">
      <c r="A8834" t="s">
        <v>10071</v>
      </c>
      <c r="B8834" t="s">
        <v>10073</v>
      </c>
      <c r="C8834" t="s">
        <v>110</v>
      </c>
      <c r="D8834">
        <v>4</v>
      </c>
      <c r="E8834">
        <v>0</v>
      </c>
      <c r="F8834">
        <v>0</v>
      </c>
      <c r="H8834" t="s">
        <v>103</v>
      </c>
      <c r="I8834">
        <f t="shared" si="416"/>
        <v>0</v>
      </c>
      <c r="J8834">
        <f t="shared" si="417"/>
        <v>0</v>
      </c>
      <c r="L8834" t="str">
        <f t="shared" ref="L8834:L8897" si="418">CONCATENATE(A8834,B8834)</f>
        <v>3665PRANJIP</v>
      </c>
      <c r="M8834" t="s">
        <v>9129</v>
      </c>
    </row>
    <row r="8835" spans="1:13">
      <c r="A8835" t="s">
        <v>10074</v>
      </c>
      <c r="B8835" t="s">
        <v>10075</v>
      </c>
      <c r="C8835" t="s">
        <v>110</v>
      </c>
      <c r="D8835">
        <v>4</v>
      </c>
      <c r="E8835">
        <v>0</v>
      </c>
      <c r="F8835">
        <v>0</v>
      </c>
      <c r="H8835" t="s">
        <v>103</v>
      </c>
      <c r="I8835">
        <f t="shared" si="416"/>
        <v>0</v>
      </c>
      <c r="J8835">
        <f t="shared" si="417"/>
        <v>0</v>
      </c>
      <c r="L8835" t="str">
        <f t="shared" si="418"/>
        <v>3664AVENEL</v>
      </c>
      <c r="M8835" t="s">
        <v>9129</v>
      </c>
    </row>
    <row r="8836" spans="1:13">
      <c r="A8836" t="s">
        <v>10074</v>
      </c>
      <c r="B8836" t="s">
        <v>10076</v>
      </c>
      <c r="C8836" t="s">
        <v>110</v>
      </c>
      <c r="D8836">
        <v>4</v>
      </c>
      <c r="E8836">
        <v>0</v>
      </c>
      <c r="F8836">
        <v>0</v>
      </c>
      <c r="H8836" t="s">
        <v>103</v>
      </c>
      <c r="I8836">
        <f t="shared" si="416"/>
        <v>0</v>
      </c>
      <c r="J8836">
        <f t="shared" si="417"/>
        <v>0</v>
      </c>
      <c r="L8836" t="str">
        <f t="shared" si="418"/>
        <v>3664UPTON HILL</v>
      </c>
      <c r="M8836" t="s">
        <v>9129</v>
      </c>
    </row>
    <row r="8837" spans="1:13">
      <c r="A8837" t="s">
        <v>10077</v>
      </c>
      <c r="B8837" t="s">
        <v>960</v>
      </c>
      <c r="C8837" t="s">
        <v>110</v>
      </c>
      <c r="D8837">
        <v>4</v>
      </c>
      <c r="E8837">
        <v>0</v>
      </c>
      <c r="F8837">
        <v>0</v>
      </c>
      <c r="H8837" t="s">
        <v>103</v>
      </c>
      <c r="I8837">
        <f t="shared" si="416"/>
        <v>0</v>
      </c>
      <c r="J8837">
        <f t="shared" si="417"/>
        <v>0</v>
      </c>
      <c r="L8837" t="str">
        <f t="shared" si="418"/>
        <v>3663MANGALORE</v>
      </c>
      <c r="M8837" t="s">
        <v>9129</v>
      </c>
    </row>
    <row r="8838" spans="1:13">
      <c r="A8838" t="s">
        <v>10078</v>
      </c>
      <c r="B8838" t="s">
        <v>10079</v>
      </c>
      <c r="C8838" t="s">
        <v>110</v>
      </c>
      <c r="D8838">
        <v>4</v>
      </c>
      <c r="E8838">
        <v>0</v>
      </c>
      <c r="F8838">
        <v>0</v>
      </c>
      <c r="H8838" t="s">
        <v>103</v>
      </c>
      <c r="I8838">
        <f t="shared" si="416"/>
        <v>0</v>
      </c>
      <c r="J8838">
        <f t="shared" si="417"/>
        <v>0</v>
      </c>
      <c r="L8838" t="str">
        <f t="shared" si="418"/>
        <v>3662PUCKAPUNYAL</v>
      </c>
      <c r="M8838" t="s">
        <v>9129</v>
      </c>
    </row>
    <row r="8839" spans="1:13">
      <c r="A8839" t="s">
        <v>10078</v>
      </c>
      <c r="B8839" t="s">
        <v>10080</v>
      </c>
      <c r="C8839" t="s">
        <v>110</v>
      </c>
      <c r="D8839">
        <v>4</v>
      </c>
      <c r="E8839">
        <v>0</v>
      </c>
      <c r="F8839">
        <v>0</v>
      </c>
      <c r="H8839" t="s">
        <v>103</v>
      </c>
      <c r="I8839">
        <f t="shared" si="416"/>
        <v>0</v>
      </c>
      <c r="J8839">
        <f t="shared" si="417"/>
        <v>0</v>
      </c>
      <c r="L8839" t="str">
        <f t="shared" si="418"/>
        <v>3662PUCKAPUNYAL MILPO</v>
      </c>
      <c r="M8839" t="s">
        <v>9129</v>
      </c>
    </row>
    <row r="8840" spans="1:13">
      <c r="A8840" t="s">
        <v>10081</v>
      </c>
      <c r="B8840" t="s">
        <v>644</v>
      </c>
      <c r="C8840" t="s">
        <v>110</v>
      </c>
      <c r="D8840">
        <v>4</v>
      </c>
      <c r="E8840">
        <v>0</v>
      </c>
      <c r="F8840">
        <v>0</v>
      </c>
      <c r="H8840" t="s">
        <v>103</v>
      </c>
      <c r="I8840">
        <f t="shared" si="416"/>
        <v>0</v>
      </c>
      <c r="J8840">
        <f t="shared" si="417"/>
        <v>0</v>
      </c>
      <c r="L8840" t="str">
        <f t="shared" si="418"/>
        <v>3661SEYMOUR</v>
      </c>
      <c r="M8840" t="e">
        <v>#N/A</v>
      </c>
    </row>
    <row r="8841" spans="1:13">
      <c r="A8841" t="s">
        <v>10082</v>
      </c>
      <c r="B8841" t="s">
        <v>10083</v>
      </c>
      <c r="C8841" t="s">
        <v>110</v>
      </c>
      <c r="D8841">
        <v>4</v>
      </c>
      <c r="E8841">
        <v>0</v>
      </c>
      <c r="F8841">
        <v>0</v>
      </c>
      <c r="H8841" t="s">
        <v>103</v>
      </c>
      <c r="I8841">
        <f t="shared" si="416"/>
        <v>0</v>
      </c>
      <c r="J8841">
        <f t="shared" si="417"/>
        <v>0</v>
      </c>
      <c r="L8841" t="str">
        <f t="shared" si="418"/>
        <v>3660CAVEAT</v>
      </c>
      <c r="M8841" t="s">
        <v>9129</v>
      </c>
    </row>
    <row r="8842" spans="1:13">
      <c r="A8842" t="s">
        <v>10082</v>
      </c>
      <c r="B8842" t="s">
        <v>10084</v>
      </c>
      <c r="C8842" t="s">
        <v>110</v>
      </c>
      <c r="D8842">
        <v>4</v>
      </c>
      <c r="E8842">
        <v>0</v>
      </c>
      <c r="F8842">
        <v>0</v>
      </c>
      <c r="H8842" t="s">
        <v>103</v>
      </c>
      <c r="I8842">
        <f t="shared" si="416"/>
        <v>0</v>
      </c>
      <c r="J8842">
        <f t="shared" si="417"/>
        <v>0</v>
      </c>
      <c r="L8842" t="str">
        <f t="shared" si="418"/>
        <v>3660DROPMORE</v>
      </c>
      <c r="M8842" t="s">
        <v>9129</v>
      </c>
    </row>
    <row r="8843" spans="1:13">
      <c r="A8843" t="s">
        <v>10082</v>
      </c>
      <c r="B8843" t="s">
        <v>947</v>
      </c>
      <c r="C8843" t="s">
        <v>110</v>
      </c>
      <c r="D8843">
        <v>4</v>
      </c>
      <c r="E8843">
        <v>0</v>
      </c>
      <c r="F8843">
        <v>0</v>
      </c>
      <c r="H8843" t="s">
        <v>103</v>
      </c>
      <c r="I8843">
        <f t="shared" si="416"/>
        <v>0</v>
      </c>
      <c r="J8843">
        <f t="shared" si="417"/>
        <v>0</v>
      </c>
      <c r="L8843" t="str">
        <f t="shared" si="418"/>
        <v>3660DYSART</v>
      </c>
      <c r="M8843" t="s">
        <v>9129</v>
      </c>
    </row>
    <row r="8844" spans="1:13">
      <c r="A8844" t="s">
        <v>10082</v>
      </c>
      <c r="B8844" t="s">
        <v>10085</v>
      </c>
      <c r="C8844" t="s">
        <v>110</v>
      </c>
      <c r="D8844">
        <v>4</v>
      </c>
      <c r="E8844">
        <v>0</v>
      </c>
      <c r="F8844">
        <v>0</v>
      </c>
      <c r="H8844" t="s">
        <v>103</v>
      </c>
      <c r="I8844">
        <f t="shared" si="416"/>
        <v>0</v>
      </c>
      <c r="J8844">
        <f t="shared" si="417"/>
        <v>0</v>
      </c>
      <c r="L8844" t="str">
        <f t="shared" si="418"/>
        <v>3660HIGHLANDS</v>
      </c>
      <c r="M8844" t="s">
        <v>9129</v>
      </c>
    </row>
    <row r="8845" spans="1:13">
      <c r="A8845" t="s">
        <v>10082</v>
      </c>
      <c r="B8845" t="s">
        <v>10086</v>
      </c>
      <c r="C8845" t="s">
        <v>110</v>
      </c>
      <c r="D8845">
        <v>4</v>
      </c>
      <c r="E8845">
        <v>0</v>
      </c>
      <c r="F8845">
        <v>0</v>
      </c>
      <c r="H8845" t="s">
        <v>103</v>
      </c>
      <c r="I8845">
        <f t="shared" si="416"/>
        <v>0</v>
      </c>
      <c r="J8845">
        <f t="shared" si="417"/>
        <v>0</v>
      </c>
      <c r="L8845" t="str">
        <f t="shared" si="418"/>
        <v>3660HILLDENE</v>
      </c>
      <c r="M8845" t="s">
        <v>9129</v>
      </c>
    </row>
    <row r="8846" spans="1:13">
      <c r="A8846" t="s">
        <v>10082</v>
      </c>
      <c r="B8846" t="s">
        <v>10087</v>
      </c>
      <c r="C8846" t="s">
        <v>110</v>
      </c>
      <c r="D8846">
        <v>4</v>
      </c>
      <c r="E8846">
        <v>0</v>
      </c>
      <c r="F8846">
        <v>0</v>
      </c>
      <c r="H8846" t="s">
        <v>103</v>
      </c>
      <c r="I8846">
        <f t="shared" si="416"/>
        <v>0</v>
      </c>
      <c r="J8846">
        <f t="shared" si="417"/>
        <v>0</v>
      </c>
      <c r="L8846" t="str">
        <f t="shared" si="418"/>
        <v>3660KERRISDALE</v>
      </c>
      <c r="M8846" t="s">
        <v>9129</v>
      </c>
    </row>
    <row r="8847" spans="1:13">
      <c r="A8847" t="s">
        <v>10082</v>
      </c>
      <c r="B8847" t="s">
        <v>10088</v>
      </c>
      <c r="C8847" t="s">
        <v>110</v>
      </c>
      <c r="D8847">
        <v>4</v>
      </c>
      <c r="E8847">
        <v>0</v>
      </c>
      <c r="F8847">
        <v>0</v>
      </c>
      <c r="H8847" t="s">
        <v>103</v>
      </c>
      <c r="I8847">
        <f t="shared" si="416"/>
        <v>0</v>
      </c>
      <c r="J8847">
        <f t="shared" si="417"/>
        <v>0</v>
      </c>
      <c r="L8847" t="str">
        <f t="shared" si="418"/>
        <v>3660KOBYBOYN</v>
      </c>
      <c r="M8847" t="s">
        <v>9129</v>
      </c>
    </row>
    <row r="8848" spans="1:13">
      <c r="A8848" t="s">
        <v>10082</v>
      </c>
      <c r="B8848" t="s">
        <v>10089</v>
      </c>
      <c r="C8848" t="s">
        <v>110</v>
      </c>
      <c r="D8848">
        <v>4</v>
      </c>
      <c r="E8848">
        <v>0</v>
      </c>
      <c r="F8848">
        <v>0</v>
      </c>
      <c r="H8848" t="s">
        <v>103</v>
      </c>
      <c r="I8848">
        <f t="shared" si="416"/>
        <v>0</v>
      </c>
      <c r="J8848">
        <f t="shared" si="417"/>
        <v>0</v>
      </c>
      <c r="L8848" t="str">
        <f t="shared" si="418"/>
        <v>3660NORTHWOOD</v>
      </c>
      <c r="M8848" t="s">
        <v>9129</v>
      </c>
    </row>
    <row r="8849" spans="1:13">
      <c r="A8849" t="s">
        <v>10082</v>
      </c>
      <c r="B8849" t="s">
        <v>644</v>
      </c>
      <c r="C8849" t="s">
        <v>110</v>
      </c>
      <c r="D8849">
        <v>4</v>
      </c>
      <c r="E8849">
        <v>0</v>
      </c>
      <c r="F8849">
        <v>0</v>
      </c>
      <c r="H8849" t="s">
        <v>103</v>
      </c>
      <c r="I8849">
        <f t="shared" si="416"/>
        <v>0</v>
      </c>
      <c r="J8849">
        <f t="shared" si="417"/>
        <v>0</v>
      </c>
      <c r="L8849" t="str">
        <f t="shared" si="418"/>
        <v>3660SEYMOUR</v>
      </c>
      <c r="M8849" t="s">
        <v>9129</v>
      </c>
    </row>
    <row r="8850" spans="1:13">
      <c r="A8850" t="s">
        <v>10082</v>
      </c>
      <c r="B8850" t="s">
        <v>10090</v>
      </c>
      <c r="C8850" t="s">
        <v>110</v>
      </c>
      <c r="D8850">
        <v>4</v>
      </c>
      <c r="E8850">
        <v>0</v>
      </c>
      <c r="F8850">
        <v>0</v>
      </c>
      <c r="H8850" t="s">
        <v>103</v>
      </c>
      <c r="I8850">
        <f t="shared" si="416"/>
        <v>0</v>
      </c>
      <c r="J8850">
        <f t="shared" si="417"/>
        <v>0</v>
      </c>
      <c r="L8850" t="str">
        <f t="shared" si="418"/>
        <v>3660SEYMOUR SOUTH</v>
      </c>
      <c r="M8850" t="s">
        <v>9129</v>
      </c>
    </row>
    <row r="8851" spans="1:13">
      <c r="A8851" t="s">
        <v>10082</v>
      </c>
      <c r="B8851" t="s">
        <v>10091</v>
      </c>
      <c r="C8851" t="s">
        <v>110</v>
      </c>
      <c r="D8851">
        <v>4</v>
      </c>
      <c r="E8851">
        <v>0</v>
      </c>
      <c r="F8851">
        <v>0</v>
      </c>
      <c r="H8851" t="s">
        <v>103</v>
      </c>
      <c r="I8851">
        <f t="shared" si="416"/>
        <v>0</v>
      </c>
      <c r="J8851">
        <f t="shared" si="417"/>
        <v>0</v>
      </c>
      <c r="L8851" t="str">
        <f t="shared" si="418"/>
        <v>3660TRAWOOL</v>
      </c>
      <c r="M8851" t="s">
        <v>9129</v>
      </c>
    </row>
    <row r="8852" spans="1:13">
      <c r="A8852" t="s">
        <v>10082</v>
      </c>
      <c r="B8852" t="s">
        <v>10092</v>
      </c>
      <c r="C8852" t="s">
        <v>110</v>
      </c>
      <c r="D8852">
        <v>4</v>
      </c>
      <c r="E8852">
        <v>0</v>
      </c>
      <c r="F8852">
        <v>0</v>
      </c>
      <c r="H8852" t="s">
        <v>103</v>
      </c>
      <c r="I8852">
        <f t="shared" si="416"/>
        <v>0</v>
      </c>
      <c r="J8852">
        <f t="shared" si="417"/>
        <v>0</v>
      </c>
      <c r="L8852" t="str">
        <f t="shared" si="418"/>
        <v>3660WHITEHEADS CREEK</v>
      </c>
      <c r="M8852" t="s">
        <v>9129</v>
      </c>
    </row>
    <row r="8853" spans="1:13">
      <c r="A8853" t="s">
        <v>10093</v>
      </c>
      <c r="B8853" t="s">
        <v>10094</v>
      </c>
      <c r="C8853" t="s">
        <v>110</v>
      </c>
      <c r="D8853">
        <v>4</v>
      </c>
      <c r="E8853">
        <v>0</v>
      </c>
      <c r="F8853">
        <v>0</v>
      </c>
      <c r="H8853" t="s">
        <v>103</v>
      </c>
      <c r="I8853">
        <f t="shared" si="416"/>
        <v>0</v>
      </c>
      <c r="J8853">
        <f t="shared" si="417"/>
        <v>0</v>
      </c>
      <c r="L8853" t="str">
        <f t="shared" si="418"/>
        <v>3659SUGARLOAF CREEK</v>
      </c>
      <c r="M8853" t="s">
        <v>9129</v>
      </c>
    </row>
    <row r="8854" spans="1:13">
      <c r="A8854" t="s">
        <v>10093</v>
      </c>
      <c r="B8854" t="s">
        <v>10095</v>
      </c>
      <c r="C8854" t="s">
        <v>110</v>
      </c>
      <c r="D8854">
        <v>4</v>
      </c>
      <c r="E8854">
        <v>0</v>
      </c>
      <c r="F8854">
        <v>0</v>
      </c>
      <c r="H8854" t="s">
        <v>103</v>
      </c>
      <c r="I8854">
        <f t="shared" si="416"/>
        <v>0</v>
      </c>
      <c r="J8854">
        <f t="shared" si="417"/>
        <v>0</v>
      </c>
      <c r="L8854" t="str">
        <f t="shared" si="418"/>
        <v>3659TALLAROOK</v>
      </c>
      <c r="M8854" t="s">
        <v>9129</v>
      </c>
    </row>
    <row r="8855" spans="1:13">
      <c r="A8855" t="s">
        <v>10096</v>
      </c>
      <c r="B8855" t="s">
        <v>10097</v>
      </c>
      <c r="C8855" t="s">
        <v>110</v>
      </c>
      <c r="D8855">
        <v>3</v>
      </c>
      <c r="E8855">
        <v>0</v>
      </c>
      <c r="F8855">
        <v>0</v>
      </c>
      <c r="H8855" t="s">
        <v>103</v>
      </c>
      <c r="I8855">
        <f t="shared" si="416"/>
        <v>0</v>
      </c>
      <c r="J8855">
        <f t="shared" si="417"/>
        <v>0</v>
      </c>
      <c r="L8855" t="str">
        <f t="shared" si="418"/>
        <v>3658BROADFORD</v>
      </c>
      <c r="M8855" t="s">
        <v>9129</v>
      </c>
    </row>
    <row r="8856" spans="1:13">
      <c r="A8856" t="s">
        <v>10096</v>
      </c>
      <c r="B8856" t="s">
        <v>10098</v>
      </c>
      <c r="C8856" t="s">
        <v>110</v>
      </c>
      <c r="D8856">
        <v>4</v>
      </c>
      <c r="E8856">
        <v>0</v>
      </c>
      <c r="F8856">
        <v>0</v>
      </c>
      <c r="H8856" t="s">
        <v>103</v>
      </c>
      <c r="I8856">
        <f t="shared" si="416"/>
        <v>0</v>
      </c>
      <c r="J8856">
        <f t="shared" si="417"/>
        <v>0</v>
      </c>
      <c r="L8856" t="str">
        <f t="shared" si="418"/>
        <v>3658CLONBINANE</v>
      </c>
      <c r="M8856" t="s">
        <v>9129</v>
      </c>
    </row>
    <row r="8857" spans="1:13">
      <c r="A8857" t="s">
        <v>10096</v>
      </c>
      <c r="B8857" t="s">
        <v>196</v>
      </c>
      <c r="C8857" t="s">
        <v>110</v>
      </c>
      <c r="D8857">
        <v>4</v>
      </c>
      <c r="E8857">
        <v>0</v>
      </c>
      <c r="F8857">
        <v>0</v>
      </c>
      <c r="H8857" t="s">
        <v>103</v>
      </c>
      <c r="I8857">
        <f t="shared" si="416"/>
        <v>0</v>
      </c>
      <c r="J8857">
        <f t="shared" si="417"/>
        <v>0</v>
      </c>
      <c r="L8857" t="str">
        <f t="shared" si="418"/>
        <v>3658FLOWERDALE</v>
      </c>
      <c r="M8857" t="s">
        <v>9129</v>
      </c>
    </row>
    <row r="8858" spans="1:13">
      <c r="A8858" t="s">
        <v>10096</v>
      </c>
      <c r="B8858" t="s">
        <v>10099</v>
      </c>
      <c r="C8858" t="s">
        <v>110</v>
      </c>
      <c r="D8858">
        <v>4</v>
      </c>
      <c r="E8858">
        <v>0</v>
      </c>
      <c r="F8858">
        <v>0</v>
      </c>
      <c r="H8858" t="s">
        <v>103</v>
      </c>
      <c r="I8858">
        <f t="shared" si="416"/>
        <v>0</v>
      </c>
      <c r="J8858">
        <f t="shared" si="417"/>
        <v>0</v>
      </c>
      <c r="L8858" t="str">
        <f t="shared" si="418"/>
        <v>3658HAZELDENE</v>
      </c>
      <c r="M8858" t="s">
        <v>9129</v>
      </c>
    </row>
    <row r="8859" spans="1:13">
      <c r="A8859" t="s">
        <v>10096</v>
      </c>
      <c r="B8859" t="s">
        <v>4288</v>
      </c>
      <c r="C8859" t="s">
        <v>110</v>
      </c>
      <c r="D8859">
        <v>4</v>
      </c>
      <c r="E8859">
        <v>0</v>
      </c>
      <c r="F8859">
        <v>0</v>
      </c>
      <c r="H8859" t="s">
        <v>103</v>
      </c>
      <c r="I8859">
        <f t="shared" si="416"/>
        <v>0</v>
      </c>
      <c r="J8859">
        <f t="shared" si="417"/>
        <v>0</v>
      </c>
      <c r="L8859" t="str">
        <f t="shared" si="418"/>
        <v>3658REEDY CREEK</v>
      </c>
      <c r="M8859" t="s">
        <v>9129</v>
      </c>
    </row>
    <row r="8860" spans="1:13">
      <c r="A8860" t="s">
        <v>10096</v>
      </c>
      <c r="B8860" t="s">
        <v>10100</v>
      </c>
      <c r="C8860" t="s">
        <v>110</v>
      </c>
      <c r="D8860">
        <v>4</v>
      </c>
      <c r="E8860">
        <v>0</v>
      </c>
      <c r="F8860">
        <v>0</v>
      </c>
      <c r="H8860" t="s">
        <v>103</v>
      </c>
      <c r="I8860">
        <f t="shared" si="416"/>
        <v>0</v>
      </c>
      <c r="J8860">
        <f t="shared" si="417"/>
        <v>0</v>
      </c>
      <c r="L8860" t="str">
        <f t="shared" si="418"/>
        <v>3658STRATH CREEK</v>
      </c>
      <c r="M8860" t="s">
        <v>9129</v>
      </c>
    </row>
    <row r="8861" spans="1:13">
      <c r="A8861" t="s">
        <v>10096</v>
      </c>
      <c r="B8861" t="s">
        <v>10101</v>
      </c>
      <c r="C8861" t="s">
        <v>110</v>
      </c>
      <c r="D8861">
        <v>4</v>
      </c>
      <c r="E8861">
        <v>0</v>
      </c>
      <c r="F8861">
        <v>0</v>
      </c>
      <c r="H8861" t="s">
        <v>103</v>
      </c>
      <c r="I8861">
        <f t="shared" si="416"/>
        <v>0</v>
      </c>
      <c r="J8861">
        <f t="shared" si="417"/>
        <v>0</v>
      </c>
      <c r="L8861" t="str">
        <f t="shared" si="418"/>
        <v>3658SUNDAY CREEK</v>
      </c>
      <c r="M8861" t="s">
        <v>9129</v>
      </c>
    </row>
    <row r="8862" spans="1:13">
      <c r="A8862" t="s">
        <v>10096</v>
      </c>
      <c r="B8862" t="s">
        <v>10102</v>
      </c>
      <c r="C8862" t="s">
        <v>110</v>
      </c>
      <c r="D8862">
        <v>4</v>
      </c>
      <c r="E8862">
        <v>0</v>
      </c>
      <c r="F8862">
        <v>0</v>
      </c>
      <c r="H8862" t="s">
        <v>103</v>
      </c>
      <c r="I8862">
        <f t="shared" si="416"/>
        <v>0</v>
      </c>
      <c r="J8862">
        <f t="shared" si="417"/>
        <v>0</v>
      </c>
      <c r="L8862" t="str">
        <f t="shared" si="418"/>
        <v>3658TYAAK</v>
      </c>
      <c r="M8862" t="s">
        <v>9129</v>
      </c>
    </row>
    <row r="8863" spans="1:13">
      <c r="A8863" t="s">
        <v>10096</v>
      </c>
      <c r="B8863" t="s">
        <v>10103</v>
      </c>
      <c r="C8863" t="s">
        <v>110</v>
      </c>
      <c r="D8863">
        <v>4</v>
      </c>
      <c r="E8863">
        <v>0</v>
      </c>
      <c r="F8863">
        <v>0</v>
      </c>
      <c r="H8863" t="s">
        <v>103</v>
      </c>
      <c r="I8863">
        <f t="shared" si="416"/>
        <v>0</v>
      </c>
      <c r="J8863">
        <f t="shared" si="417"/>
        <v>0</v>
      </c>
      <c r="L8863" t="str">
        <f t="shared" si="418"/>
        <v>3658WATERFORD PARK</v>
      </c>
      <c r="M8863" t="s">
        <v>9129</v>
      </c>
    </row>
    <row r="8864" spans="1:13">
      <c r="A8864" t="s">
        <v>10104</v>
      </c>
      <c r="B8864" t="s">
        <v>10105</v>
      </c>
      <c r="C8864" t="s">
        <v>110</v>
      </c>
      <c r="D8864">
        <v>4</v>
      </c>
      <c r="E8864">
        <v>0</v>
      </c>
      <c r="F8864">
        <v>0</v>
      </c>
      <c r="H8864" t="s">
        <v>103</v>
      </c>
      <c r="I8864">
        <f t="shared" si="416"/>
        <v>0</v>
      </c>
      <c r="J8864">
        <f t="shared" si="417"/>
        <v>0</v>
      </c>
      <c r="L8864" t="str">
        <f t="shared" si="418"/>
        <v>3649KATAMATITE</v>
      </c>
      <c r="M8864" t="s">
        <v>9755</v>
      </c>
    </row>
    <row r="8865" spans="1:13">
      <c r="A8865" t="s">
        <v>10104</v>
      </c>
      <c r="B8865" t="s">
        <v>10106</v>
      </c>
      <c r="C8865" t="s">
        <v>110</v>
      </c>
      <c r="D8865">
        <v>4</v>
      </c>
      <c r="E8865">
        <v>0</v>
      </c>
      <c r="F8865">
        <v>0</v>
      </c>
      <c r="H8865" t="s">
        <v>103</v>
      </c>
      <c r="I8865">
        <f t="shared" si="416"/>
        <v>0</v>
      </c>
      <c r="J8865">
        <f t="shared" si="417"/>
        <v>0</v>
      </c>
      <c r="L8865" t="str">
        <f t="shared" si="418"/>
        <v>3649KATAMATITE EAST</v>
      </c>
      <c r="M8865" t="s">
        <v>9755</v>
      </c>
    </row>
    <row r="8866" spans="1:13">
      <c r="A8866" t="s">
        <v>10107</v>
      </c>
      <c r="B8866" t="s">
        <v>10108</v>
      </c>
      <c r="C8866" t="s">
        <v>110</v>
      </c>
      <c r="D8866">
        <v>4</v>
      </c>
      <c r="E8866">
        <v>0</v>
      </c>
      <c r="F8866">
        <v>0</v>
      </c>
      <c r="H8866" t="s">
        <v>103</v>
      </c>
      <c r="I8866">
        <f t="shared" si="416"/>
        <v>0</v>
      </c>
      <c r="J8866">
        <f t="shared" si="417"/>
        <v>0</v>
      </c>
      <c r="L8866" t="str">
        <f t="shared" si="418"/>
        <v>3647DOOKIE COLLEGE</v>
      </c>
      <c r="M8866" t="s">
        <v>9755</v>
      </c>
    </row>
    <row r="8867" spans="1:13">
      <c r="A8867" t="s">
        <v>10109</v>
      </c>
      <c r="B8867" t="s">
        <v>10110</v>
      </c>
      <c r="C8867" t="s">
        <v>110</v>
      </c>
      <c r="D8867">
        <v>4</v>
      </c>
      <c r="E8867">
        <v>0</v>
      </c>
      <c r="F8867">
        <v>0</v>
      </c>
      <c r="H8867" t="s">
        <v>103</v>
      </c>
      <c r="I8867">
        <f t="shared" si="416"/>
        <v>0</v>
      </c>
      <c r="J8867">
        <f t="shared" si="417"/>
        <v>0</v>
      </c>
      <c r="L8867" t="str">
        <f t="shared" si="418"/>
        <v>3646DOOKIE</v>
      </c>
      <c r="M8867" t="s">
        <v>9129</v>
      </c>
    </row>
    <row r="8868" spans="1:13">
      <c r="A8868" t="s">
        <v>10109</v>
      </c>
      <c r="B8868" t="s">
        <v>10111</v>
      </c>
      <c r="C8868" t="s">
        <v>110</v>
      </c>
      <c r="D8868">
        <v>4</v>
      </c>
      <c r="E8868">
        <v>0</v>
      </c>
      <c r="F8868">
        <v>0</v>
      </c>
      <c r="H8868" t="s">
        <v>103</v>
      </c>
      <c r="I8868">
        <f t="shared" si="416"/>
        <v>0</v>
      </c>
      <c r="J8868">
        <f t="shared" si="417"/>
        <v>0</v>
      </c>
      <c r="L8868" t="str">
        <f t="shared" si="418"/>
        <v>3646MOUNT MAJOR</v>
      </c>
      <c r="M8868" t="s">
        <v>9129</v>
      </c>
    </row>
    <row r="8869" spans="1:13">
      <c r="A8869" t="s">
        <v>10109</v>
      </c>
      <c r="B8869" t="s">
        <v>10112</v>
      </c>
      <c r="C8869" t="s">
        <v>110</v>
      </c>
      <c r="D8869">
        <v>4</v>
      </c>
      <c r="E8869">
        <v>0</v>
      </c>
      <c r="F8869">
        <v>0</v>
      </c>
      <c r="H8869" t="s">
        <v>103</v>
      </c>
      <c r="I8869">
        <f t="shared" si="416"/>
        <v>0</v>
      </c>
      <c r="J8869">
        <f t="shared" si="417"/>
        <v>0</v>
      </c>
      <c r="L8869" t="str">
        <f t="shared" si="418"/>
        <v>3646NALINGA</v>
      </c>
      <c r="M8869" t="s">
        <v>9129</v>
      </c>
    </row>
    <row r="8870" spans="1:13">
      <c r="A8870" t="s">
        <v>10109</v>
      </c>
      <c r="B8870" t="s">
        <v>10113</v>
      </c>
      <c r="C8870" t="s">
        <v>110</v>
      </c>
      <c r="D8870">
        <v>4</v>
      </c>
      <c r="E8870">
        <v>0</v>
      </c>
      <c r="F8870">
        <v>0</v>
      </c>
      <c r="H8870" t="s">
        <v>103</v>
      </c>
      <c r="I8870">
        <f t="shared" si="416"/>
        <v>0</v>
      </c>
      <c r="J8870">
        <f t="shared" si="417"/>
        <v>0</v>
      </c>
      <c r="L8870" t="str">
        <f t="shared" si="418"/>
        <v>3646WATTVILLE</v>
      </c>
      <c r="M8870" t="s">
        <v>9129</v>
      </c>
    </row>
    <row r="8871" spans="1:13">
      <c r="A8871" t="s">
        <v>10109</v>
      </c>
      <c r="B8871" t="s">
        <v>10114</v>
      </c>
      <c r="C8871" t="s">
        <v>110</v>
      </c>
      <c r="D8871">
        <v>4</v>
      </c>
      <c r="E8871">
        <v>0</v>
      </c>
      <c r="F8871">
        <v>0</v>
      </c>
      <c r="H8871" t="s">
        <v>103</v>
      </c>
      <c r="I8871">
        <f t="shared" si="416"/>
        <v>0</v>
      </c>
      <c r="J8871">
        <f t="shared" si="417"/>
        <v>0</v>
      </c>
      <c r="L8871" t="str">
        <f t="shared" si="418"/>
        <v>3646YABBA NORTH</v>
      </c>
      <c r="M8871" t="s">
        <v>9129</v>
      </c>
    </row>
    <row r="8872" spans="1:13">
      <c r="A8872" t="s">
        <v>10109</v>
      </c>
      <c r="B8872" t="s">
        <v>10115</v>
      </c>
      <c r="C8872" t="s">
        <v>110</v>
      </c>
      <c r="D8872">
        <v>4</v>
      </c>
      <c r="E8872">
        <v>0</v>
      </c>
      <c r="F8872">
        <v>0</v>
      </c>
      <c r="H8872" t="s">
        <v>103</v>
      </c>
      <c r="I8872">
        <f t="shared" si="416"/>
        <v>0</v>
      </c>
      <c r="J8872">
        <f t="shared" si="417"/>
        <v>0</v>
      </c>
      <c r="L8872" t="str">
        <f t="shared" si="418"/>
        <v>3646YABBA SOUTH</v>
      </c>
      <c r="M8872" t="s">
        <v>9129</v>
      </c>
    </row>
    <row r="8873" spans="1:13">
      <c r="A8873" t="s">
        <v>10109</v>
      </c>
      <c r="B8873" t="s">
        <v>10116</v>
      </c>
      <c r="C8873" t="s">
        <v>110</v>
      </c>
      <c r="D8873">
        <v>4</v>
      </c>
      <c r="E8873">
        <v>0</v>
      </c>
      <c r="F8873">
        <v>0</v>
      </c>
      <c r="H8873" t="s">
        <v>103</v>
      </c>
      <c r="I8873">
        <f t="shared" si="416"/>
        <v>0</v>
      </c>
      <c r="J8873">
        <f t="shared" si="417"/>
        <v>0</v>
      </c>
      <c r="L8873" t="str">
        <f t="shared" si="418"/>
        <v>3646YOUANMITE</v>
      </c>
      <c r="M8873" t="s">
        <v>9129</v>
      </c>
    </row>
    <row r="8874" spans="1:13">
      <c r="A8874" t="s">
        <v>10117</v>
      </c>
      <c r="B8874" t="s">
        <v>10118</v>
      </c>
      <c r="C8874" t="s">
        <v>109</v>
      </c>
      <c r="D8874">
        <v>4</v>
      </c>
      <c r="E8874">
        <v>0</v>
      </c>
      <c r="F8874">
        <v>0</v>
      </c>
      <c r="H8874" t="s">
        <v>103</v>
      </c>
      <c r="I8874">
        <f t="shared" si="416"/>
        <v>0</v>
      </c>
      <c r="J8874">
        <f t="shared" si="417"/>
        <v>0</v>
      </c>
      <c r="L8874" t="str">
        <f t="shared" si="418"/>
        <v>3644BAROOGA</v>
      </c>
      <c r="M8874" t="s">
        <v>9851</v>
      </c>
    </row>
    <row r="8875" spans="1:13">
      <c r="A8875" t="s">
        <v>10117</v>
      </c>
      <c r="B8875" t="s">
        <v>10119</v>
      </c>
      <c r="C8875" t="s">
        <v>110</v>
      </c>
      <c r="D8875">
        <v>4</v>
      </c>
      <c r="E8875">
        <v>0</v>
      </c>
      <c r="F8875">
        <v>0</v>
      </c>
      <c r="H8875" t="s">
        <v>103</v>
      </c>
      <c r="I8875">
        <f t="shared" si="416"/>
        <v>0</v>
      </c>
      <c r="J8875">
        <f t="shared" si="417"/>
        <v>0</v>
      </c>
      <c r="L8875" t="str">
        <f t="shared" si="418"/>
        <v>3644COBRAM</v>
      </c>
      <c r="M8875" t="s">
        <v>9851</v>
      </c>
    </row>
    <row r="8876" spans="1:13">
      <c r="A8876" t="s">
        <v>10117</v>
      </c>
      <c r="B8876" t="s">
        <v>10120</v>
      </c>
      <c r="C8876" t="s">
        <v>110</v>
      </c>
      <c r="D8876">
        <v>4</v>
      </c>
      <c r="E8876">
        <v>0</v>
      </c>
      <c r="F8876">
        <v>0</v>
      </c>
      <c r="H8876" t="s">
        <v>103</v>
      </c>
      <c r="I8876">
        <f t="shared" si="416"/>
        <v>0</v>
      </c>
      <c r="J8876">
        <f t="shared" si="417"/>
        <v>0</v>
      </c>
      <c r="L8876" t="str">
        <f t="shared" si="418"/>
        <v>3644COBRAM EAST</v>
      </c>
      <c r="M8876" t="s">
        <v>9851</v>
      </c>
    </row>
    <row r="8877" spans="1:13">
      <c r="A8877" t="s">
        <v>10117</v>
      </c>
      <c r="B8877" t="s">
        <v>10121</v>
      </c>
      <c r="C8877" t="s">
        <v>110</v>
      </c>
      <c r="D8877">
        <v>4</v>
      </c>
      <c r="E8877">
        <v>0</v>
      </c>
      <c r="F8877">
        <v>0</v>
      </c>
      <c r="H8877" t="s">
        <v>103</v>
      </c>
      <c r="I8877">
        <f t="shared" si="416"/>
        <v>0</v>
      </c>
      <c r="J8877">
        <f t="shared" si="417"/>
        <v>0</v>
      </c>
      <c r="L8877" t="str">
        <f t="shared" si="418"/>
        <v>3644KOONOOMOO</v>
      </c>
      <c r="M8877" t="s">
        <v>9851</v>
      </c>
    </row>
    <row r="8878" spans="1:13">
      <c r="A8878" t="s">
        <v>10117</v>
      </c>
      <c r="B8878" t="s">
        <v>10122</v>
      </c>
      <c r="C8878" t="s">
        <v>109</v>
      </c>
      <c r="D8878">
        <v>4</v>
      </c>
      <c r="E8878">
        <v>0</v>
      </c>
      <c r="F8878">
        <v>0</v>
      </c>
      <c r="H8878" t="s">
        <v>103</v>
      </c>
      <c r="I8878">
        <f t="shared" si="416"/>
        <v>0</v>
      </c>
      <c r="J8878">
        <f t="shared" si="417"/>
        <v>0</v>
      </c>
      <c r="L8878" t="str">
        <f t="shared" si="418"/>
        <v>3644LALALTY</v>
      </c>
      <c r="M8878" t="s">
        <v>9851</v>
      </c>
    </row>
    <row r="8879" spans="1:13">
      <c r="A8879" t="s">
        <v>10117</v>
      </c>
      <c r="B8879" t="s">
        <v>10123</v>
      </c>
      <c r="C8879" t="s">
        <v>110</v>
      </c>
      <c r="D8879">
        <v>4</v>
      </c>
      <c r="E8879">
        <v>0</v>
      </c>
      <c r="F8879">
        <v>0</v>
      </c>
      <c r="H8879" t="s">
        <v>103</v>
      </c>
      <c r="I8879">
        <f t="shared" si="416"/>
        <v>0</v>
      </c>
      <c r="J8879">
        <f t="shared" si="417"/>
        <v>0</v>
      </c>
      <c r="L8879" t="str">
        <f t="shared" si="418"/>
        <v>3644MUCKATAH</v>
      </c>
      <c r="M8879" t="s">
        <v>9851</v>
      </c>
    </row>
    <row r="8880" spans="1:13">
      <c r="A8880" t="s">
        <v>10117</v>
      </c>
      <c r="B8880" t="s">
        <v>10124</v>
      </c>
      <c r="C8880" t="s">
        <v>110</v>
      </c>
      <c r="D8880">
        <v>4</v>
      </c>
      <c r="E8880">
        <v>0</v>
      </c>
      <c r="F8880">
        <v>0</v>
      </c>
      <c r="H8880" t="s">
        <v>103</v>
      </c>
      <c r="I8880">
        <f t="shared" si="416"/>
        <v>0</v>
      </c>
      <c r="J8880">
        <f t="shared" si="417"/>
        <v>0</v>
      </c>
      <c r="L8880" t="str">
        <f t="shared" si="418"/>
        <v>3644YARROWEYAH</v>
      </c>
      <c r="M8880" t="s">
        <v>9851</v>
      </c>
    </row>
    <row r="8881" spans="1:13">
      <c r="A8881" t="s">
        <v>10125</v>
      </c>
      <c r="B8881" t="s">
        <v>10119</v>
      </c>
      <c r="C8881" t="s">
        <v>110</v>
      </c>
      <c r="D8881">
        <v>4</v>
      </c>
      <c r="E8881">
        <v>0</v>
      </c>
      <c r="F8881">
        <v>0</v>
      </c>
      <c r="H8881" t="s">
        <v>103</v>
      </c>
      <c r="I8881">
        <f t="shared" si="416"/>
        <v>0</v>
      </c>
      <c r="J8881">
        <f t="shared" si="417"/>
        <v>0</v>
      </c>
      <c r="L8881" t="str">
        <f t="shared" si="418"/>
        <v>3643COBRAM</v>
      </c>
      <c r="M8881" t="e">
        <v>#N/A</v>
      </c>
    </row>
    <row r="8882" spans="1:13">
      <c r="A8882" t="s">
        <v>10126</v>
      </c>
      <c r="B8882" t="s">
        <v>10127</v>
      </c>
      <c r="C8882" t="s">
        <v>110</v>
      </c>
      <c r="D8882">
        <v>4</v>
      </c>
      <c r="E8882">
        <v>0</v>
      </c>
      <c r="F8882">
        <v>0</v>
      </c>
      <c r="H8882" t="s">
        <v>103</v>
      </c>
      <c r="I8882">
        <f t="shared" si="416"/>
        <v>0</v>
      </c>
      <c r="J8882">
        <f t="shared" si="417"/>
        <v>0</v>
      </c>
      <c r="L8882" t="str">
        <f t="shared" si="418"/>
        <v>3641BEARII</v>
      </c>
      <c r="M8882" t="s">
        <v>9755</v>
      </c>
    </row>
    <row r="8883" spans="1:13">
      <c r="A8883" t="s">
        <v>10126</v>
      </c>
      <c r="B8883" t="s">
        <v>10128</v>
      </c>
      <c r="C8883" t="s">
        <v>110</v>
      </c>
      <c r="D8883">
        <v>4</v>
      </c>
      <c r="E8883">
        <v>0</v>
      </c>
      <c r="F8883">
        <v>0</v>
      </c>
      <c r="H8883" t="s">
        <v>103</v>
      </c>
      <c r="I8883">
        <f t="shared" si="416"/>
        <v>0</v>
      </c>
      <c r="J8883">
        <f t="shared" si="417"/>
        <v>0</v>
      </c>
      <c r="L8883" t="str">
        <f t="shared" si="418"/>
        <v>3641MYWEE</v>
      </c>
      <c r="M8883" t="s">
        <v>9755</v>
      </c>
    </row>
    <row r="8884" spans="1:13">
      <c r="A8884" t="s">
        <v>10126</v>
      </c>
      <c r="B8884" t="s">
        <v>10129</v>
      </c>
      <c r="C8884" t="s">
        <v>110</v>
      </c>
      <c r="D8884">
        <v>4</v>
      </c>
      <c r="E8884">
        <v>0</v>
      </c>
      <c r="F8884">
        <v>0</v>
      </c>
      <c r="H8884" t="s">
        <v>103</v>
      </c>
      <c r="I8884">
        <f t="shared" ref="I8884:I8947" si="419">IF(ISERROR(VLOOKUP(A8884,SelPostCode,1,FALSE)),0,1)</f>
        <v>0</v>
      </c>
      <c r="J8884">
        <f t="shared" ref="J8884:J8947" si="420">IF(I8884=0,0,IF(ISERROR(VLOOKUP(B8884,SelSuburb,1,FALSE)),0,1))</f>
        <v>0</v>
      </c>
      <c r="L8884" t="str">
        <f t="shared" si="418"/>
        <v>3641STRATHMERTON</v>
      </c>
      <c r="M8884" t="s">
        <v>9755</v>
      </c>
    </row>
    <row r="8885" spans="1:13">
      <c r="A8885" t="s">
        <v>10126</v>
      </c>
      <c r="B8885" t="s">
        <v>10130</v>
      </c>
      <c r="C8885" t="s">
        <v>110</v>
      </c>
      <c r="D8885">
        <v>4</v>
      </c>
      <c r="E8885">
        <v>0</v>
      </c>
      <c r="F8885">
        <v>0</v>
      </c>
      <c r="H8885" t="s">
        <v>103</v>
      </c>
      <c r="I8885">
        <f t="shared" si="419"/>
        <v>0</v>
      </c>
      <c r="J8885">
        <f t="shared" si="420"/>
        <v>0</v>
      </c>
      <c r="L8885" t="str">
        <f t="shared" si="418"/>
        <v>3641ULUPNA</v>
      </c>
      <c r="M8885" t="s">
        <v>9755</v>
      </c>
    </row>
    <row r="8886" spans="1:13">
      <c r="A8886" t="s">
        <v>10131</v>
      </c>
      <c r="B8886" t="s">
        <v>10132</v>
      </c>
      <c r="C8886" t="s">
        <v>110</v>
      </c>
      <c r="D8886">
        <v>4</v>
      </c>
      <c r="E8886">
        <v>0</v>
      </c>
      <c r="F8886">
        <v>0</v>
      </c>
      <c r="H8886" t="s">
        <v>103</v>
      </c>
      <c r="I8886">
        <f t="shared" si="419"/>
        <v>0</v>
      </c>
      <c r="J8886">
        <f t="shared" si="420"/>
        <v>0</v>
      </c>
      <c r="L8886" t="str">
        <f t="shared" si="418"/>
        <v>3640KATUNGA</v>
      </c>
      <c r="M8886" t="s">
        <v>9755</v>
      </c>
    </row>
    <row r="8887" spans="1:13">
      <c r="A8887" t="s">
        <v>10133</v>
      </c>
      <c r="B8887" t="s">
        <v>10134</v>
      </c>
      <c r="C8887" t="s">
        <v>110</v>
      </c>
      <c r="D8887">
        <v>4</v>
      </c>
      <c r="E8887">
        <v>0</v>
      </c>
      <c r="F8887">
        <v>0</v>
      </c>
      <c r="H8887" t="s">
        <v>103</v>
      </c>
      <c r="I8887">
        <f t="shared" si="419"/>
        <v>0</v>
      </c>
      <c r="J8887">
        <f t="shared" si="420"/>
        <v>0</v>
      </c>
      <c r="L8887" t="str">
        <f t="shared" si="418"/>
        <v>3639BARMAH</v>
      </c>
      <c r="M8887" t="s">
        <v>9851</v>
      </c>
    </row>
    <row r="8888" spans="1:13">
      <c r="A8888" t="s">
        <v>10133</v>
      </c>
      <c r="B8888" t="s">
        <v>10135</v>
      </c>
      <c r="C8888" t="s">
        <v>110</v>
      </c>
      <c r="D8888">
        <v>4</v>
      </c>
      <c r="E8888">
        <v>0</v>
      </c>
      <c r="F8888">
        <v>0</v>
      </c>
      <c r="H8888" t="s">
        <v>103</v>
      </c>
      <c r="I8888">
        <f t="shared" si="419"/>
        <v>0</v>
      </c>
      <c r="J8888">
        <f t="shared" si="420"/>
        <v>0</v>
      </c>
      <c r="L8888" t="str">
        <f t="shared" si="418"/>
        <v>3639LOWER MOIRA</v>
      </c>
      <c r="M8888" t="s">
        <v>9851</v>
      </c>
    </row>
    <row r="8889" spans="1:13">
      <c r="A8889" t="s">
        <v>10133</v>
      </c>
      <c r="B8889" t="s">
        <v>10136</v>
      </c>
      <c r="C8889" t="s">
        <v>110</v>
      </c>
      <c r="D8889">
        <v>4</v>
      </c>
      <c r="E8889">
        <v>0</v>
      </c>
      <c r="F8889">
        <v>0</v>
      </c>
      <c r="H8889" t="s">
        <v>103</v>
      </c>
      <c r="I8889">
        <f t="shared" si="419"/>
        <v>0</v>
      </c>
      <c r="J8889">
        <f t="shared" si="420"/>
        <v>0</v>
      </c>
      <c r="L8889" t="str">
        <f t="shared" si="418"/>
        <v>3639PICOLA</v>
      </c>
      <c r="M8889" t="s">
        <v>9851</v>
      </c>
    </row>
    <row r="8890" spans="1:13">
      <c r="A8890" t="s">
        <v>10133</v>
      </c>
      <c r="B8890" t="s">
        <v>10137</v>
      </c>
      <c r="C8890" t="s">
        <v>110</v>
      </c>
      <c r="D8890">
        <v>4</v>
      </c>
      <c r="E8890">
        <v>0</v>
      </c>
      <c r="F8890">
        <v>0</v>
      </c>
      <c r="H8890" t="s">
        <v>103</v>
      </c>
      <c r="I8890">
        <f t="shared" si="419"/>
        <v>0</v>
      </c>
      <c r="J8890">
        <f t="shared" si="420"/>
        <v>0</v>
      </c>
      <c r="L8890" t="str">
        <f t="shared" si="418"/>
        <v>3639PICOLA WEST</v>
      </c>
      <c r="M8890" t="s">
        <v>9851</v>
      </c>
    </row>
    <row r="8891" spans="1:13">
      <c r="A8891" t="s">
        <v>10138</v>
      </c>
      <c r="B8891" t="s">
        <v>10139</v>
      </c>
      <c r="C8891" t="s">
        <v>110</v>
      </c>
      <c r="D8891">
        <v>4</v>
      </c>
      <c r="E8891">
        <v>0</v>
      </c>
      <c r="F8891">
        <v>0</v>
      </c>
      <c r="H8891" t="s">
        <v>103</v>
      </c>
      <c r="I8891">
        <f t="shared" si="419"/>
        <v>0</v>
      </c>
      <c r="J8891">
        <f t="shared" si="420"/>
        <v>0</v>
      </c>
      <c r="L8891" t="str">
        <f t="shared" si="418"/>
        <v>3638KOTUPNA</v>
      </c>
      <c r="M8891" t="s">
        <v>9755</v>
      </c>
    </row>
    <row r="8892" spans="1:13">
      <c r="A8892" t="s">
        <v>10138</v>
      </c>
      <c r="B8892" t="s">
        <v>10140</v>
      </c>
      <c r="C8892" t="s">
        <v>110</v>
      </c>
      <c r="D8892">
        <v>4</v>
      </c>
      <c r="E8892">
        <v>0</v>
      </c>
      <c r="F8892">
        <v>0</v>
      </c>
      <c r="H8892" t="s">
        <v>103</v>
      </c>
      <c r="I8892">
        <f t="shared" si="419"/>
        <v>0</v>
      </c>
      <c r="J8892">
        <f t="shared" si="420"/>
        <v>0</v>
      </c>
      <c r="L8892" t="str">
        <f t="shared" si="418"/>
        <v>3638NATHALIA</v>
      </c>
      <c r="M8892" t="s">
        <v>9755</v>
      </c>
    </row>
    <row r="8893" spans="1:13">
      <c r="A8893" t="s">
        <v>10138</v>
      </c>
      <c r="B8893" t="s">
        <v>10141</v>
      </c>
      <c r="C8893" t="s">
        <v>110</v>
      </c>
      <c r="D8893">
        <v>4</v>
      </c>
      <c r="E8893">
        <v>0</v>
      </c>
      <c r="F8893">
        <v>0</v>
      </c>
      <c r="H8893" t="s">
        <v>103</v>
      </c>
      <c r="I8893">
        <f t="shared" si="419"/>
        <v>0</v>
      </c>
      <c r="J8893">
        <f t="shared" si="420"/>
        <v>0</v>
      </c>
      <c r="L8893" t="str">
        <f t="shared" si="418"/>
        <v>3638YIELIMA</v>
      </c>
      <c r="M8893" t="s">
        <v>9755</v>
      </c>
    </row>
    <row r="8894" spans="1:13">
      <c r="A8894" t="s">
        <v>10142</v>
      </c>
      <c r="B8894" t="s">
        <v>10143</v>
      </c>
      <c r="C8894" t="s">
        <v>110</v>
      </c>
      <c r="D8894">
        <v>4</v>
      </c>
      <c r="E8894">
        <v>0</v>
      </c>
      <c r="F8894">
        <v>0</v>
      </c>
      <c r="H8894" t="s">
        <v>103</v>
      </c>
      <c r="I8894">
        <f t="shared" si="419"/>
        <v>0</v>
      </c>
      <c r="J8894">
        <f t="shared" si="420"/>
        <v>0</v>
      </c>
      <c r="L8894" t="str">
        <f t="shared" si="418"/>
        <v>3637WAAIA</v>
      </c>
      <c r="M8894" t="s">
        <v>9755</v>
      </c>
    </row>
    <row r="8895" spans="1:13">
      <c r="A8895" t="s">
        <v>10142</v>
      </c>
      <c r="B8895" t="s">
        <v>10144</v>
      </c>
      <c r="C8895" t="s">
        <v>110</v>
      </c>
      <c r="D8895">
        <v>4</v>
      </c>
      <c r="E8895">
        <v>0</v>
      </c>
      <c r="F8895">
        <v>0</v>
      </c>
      <c r="H8895" t="s">
        <v>103</v>
      </c>
      <c r="I8895">
        <f t="shared" si="419"/>
        <v>0</v>
      </c>
      <c r="J8895">
        <f t="shared" si="420"/>
        <v>0</v>
      </c>
      <c r="L8895" t="str">
        <f t="shared" si="418"/>
        <v>3637YALCA</v>
      </c>
      <c r="M8895" t="s">
        <v>9755</v>
      </c>
    </row>
    <row r="8896" spans="1:13">
      <c r="A8896" t="s">
        <v>10145</v>
      </c>
      <c r="B8896" t="s">
        <v>10146</v>
      </c>
      <c r="C8896" t="s">
        <v>110</v>
      </c>
      <c r="D8896">
        <v>4</v>
      </c>
      <c r="E8896">
        <v>0</v>
      </c>
      <c r="F8896">
        <v>0</v>
      </c>
      <c r="H8896" t="s">
        <v>103</v>
      </c>
      <c r="I8896">
        <f t="shared" si="419"/>
        <v>0</v>
      </c>
      <c r="J8896">
        <f t="shared" si="420"/>
        <v>0</v>
      </c>
      <c r="L8896" t="str">
        <f t="shared" si="418"/>
        <v>3636DRUMANURE</v>
      </c>
      <c r="M8896" t="s">
        <v>9755</v>
      </c>
    </row>
    <row r="8897" spans="1:13">
      <c r="A8897" t="s">
        <v>10145</v>
      </c>
      <c r="B8897" t="s">
        <v>10147</v>
      </c>
      <c r="C8897" t="s">
        <v>110</v>
      </c>
      <c r="D8897">
        <v>4</v>
      </c>
      <c r="E8897">
        <v>0</v>
      </c>
      <c r="F8897">
        <v>0</v>
      </c>
      <c r="H8897" t="s">
        <v>103</v>
      </c>
      <c r="I8897">
        <f t="shared" si="419"/>
        <v>0</v>
      </c>
      <c r="J8897">
        <f t="shared" si="420"/>
        <v>0</v>
      </c>
      <c r="L8897" t="str">
        <f t="shared" si="418"/>
        <v>3636INVERGORDON</v>
      </c>
      <c r="M8897" t="s">
        <v>9755</v>
      </c>
    </row>
    <row r="8898" spans="1:13">
      <c r="A8898" t="s">
        <v>10145</v>
      </c>
      <c r="B8898" t="s">
        <v>10148</v>
      </c>
      <c r="C8898" t="s">
        <v>110</v>
      </c>
      <c r="D8898">
        <v>4</v>
      </c>
      <c r="E8898">
        <v>0</v>
      </c>
      <c r="F8898">
        <v>0</v>
      </c>
      <c r="H8898" t="s">
        <v>103</v>
      </c>
      <c r="I8898">
        <f t="shared" si="419"/>
        <v>0</v>
      </c>
      <c r="J8898">
        <f t="shared" si="420"/>
        <v>0</v>
      </c>
      <c r="L8898" t="str">
        <f t="shared" ref="L8898:L8961" si="421">CONCATENATE(A8898,B8898)</f>
        <v>3636NARING</v>
      </c>
      <c r="M8898" t="s">
        <v>9755</v>
      </c>
    </row>
    <row r="8899" spans="1:13">
      <c r="A8899" t="s">
        <v>10145</v>
      </c>
      <c r="B8899" t="s">
        <v>10149</v>
      </c>
      <c r="C8899" t="s">
        <v>110</v>
      </c>
      <c r="D8899">
        <v>4</v>
      </c>
      <c r="E8899">
        <v>0</v>
      </c>
      <c r="F8899">
        <v>0</v>
      </c>
      <c r="H8899" t="s">
        <v>103</v>
      </c>
      <c r="I8899">
        <f t="shared" si="419"/>
        <v>0</v>
      </c>
      <c r="J8899">
        <f t="shared" si="420"/>
        <v>0</v>
      </c>
      <c r="L8899" t="str">
        <f t="shared" si="421"/>
        <v>3636NUMURKAH</v>
      </c>
      <c r="M8899" t="s">
        <v>9755</v>
      </c>
    </row>
    <row r="8900" spans="1:13">
      <c r="A8900" t="s">
        <v>10150</v>
      </c>
      <c r="B8900" t="s">
        <v>10151</v>
      </c>
      <c r="C8900" t="s">
        <v>110</v>
      </c>
      <c r="D8900">
        <v>4</v>
      </c>
      <c r="E8900">
        <v>0</v>
      </c>
      <c r="F8900">
        <v>0</v>
      </c>
      <c r="H8900" t="s">
        <v>103</v>
      </c>
      <c r="I8900">
        <f t="shared" si="419"/>
        <v>0</v>
      </c>
      <c r="J8900">
        <f t="shared" si="420"/>
        <v>0</v>
      </c>
      <c r="L8900" t="str">
        <f t="shared" si="421"/>
        <v>3635KAARIMBA</v>
      </c>
      <c r="M8900" t="s">
        <v>9755</v>
      </c>
    </row>
    <row r="8901" spans="1:13">
      <c r="A8901" t="s">
        <v>10150</v>
      </c>
      <c r="B8901" t="s">
        <v>10152</v>
      </c>
      <c r="C8901" t="s">
        <v>110</v>
      </c>
      <c r="D8901">
        <v>4</v>
      </c>
      <c r="E8901">
        <v>0</v>
      </c>
      <c r="F8901">
        <v>0</v>
      </c>
      <c r="H8901" t="s">
        <v>103</v>
      </c>
      <c r="I8901">
        <f t="shared" si="419"/>
        <v>0</v>
      </c>
      <c r="J8901">
        <f t="shared" si="420"/>
        <v>0</v>
      </c>
      <c r="L8901" t="str">
        <f t="shared" si="421"/>
        <v>3635MUNDOONA</v>
      </c>
      <c r="M8901" t="s">
        <v>9755</v>
      </c>
    </row>
    <row r="8902" spans="1:13">
      <c r="A8902" t="s">
        <v>10150</v>
      </c>
      <c r="B8902" t="s">
        <v>10153</v>
      </c>
      <c r="C8902" t="s">
        <v>110</v>
      </c>
      <c r="D8902">
        <v>4</v>
      </c>
      <c r="E8902">
        <v>0</v>
      </c>
      <c r="F8902">
        <v>0</v>
      </c>
      <c r="H8902" t="s">
        <v>103</v>
      </c>
      <c r="I8902">
        <f t="shared" si="419"/>
        <v>0</v>
      </c>
      <c r="J8902">
        <f t="shared" si="420"/>
        <v>0</v>
      </c>
      <c r="L8902" t="str">
        <f t="shared" si="421"/>
        <v>3635WUNGHNU</v>
      </c>
      <c r="M8902" t="s">
        <v>9755</v>
      </c>
    </row>
    <row r="8903" spans="1:13">
      <c r="A8903" t="s">
        <v>10154</v>
      </c>
      <c r="B8903" t="s">
        <v>10155</v>
      </c>
      <c r="C8903" t="s">
        <v>110</v>
      </c>
      <c r="D8903">
        <v>4</v>
      </c>
      <c r="E8903">
        <v>0</v>
      </c>
      <c r="F8903">
        <v>0</v>
      </c>
      <c r="H8903" t="s">
        <v>103</v>
      </c>
      <c r="I8903">
        <f t="shared" si="419"/>
        <v>0</v>
      </c>
      <c r="J8903">
        <f t="shared" si="420"/>
        <v>0</v>
      </c>
      <c r="L8903" t="str">
        <f t="shared" si="421"/>
        <v>3634BUNBARTHA</v>
      </c>
      <c r="M8903" t="s">
        <v>9755</v>
      </c>
    </row>
    <row r="8904" spans="1:13">
      <c r="A8904" t="s">
        <v>10154</v>
      </c>
      <c r="B8904" t="s">
        <v>10156</v>
      </c>
      <c r="C8904" t="s">
        <v>110</v>
      </c>
      <c r="D8904">
        <v>4</v>
      </c>
      <c r="E8904">
        <v>0</v>
      </c>
      <c r="F8904">
        <v>0</v>
      </c>
      <c r="H8904" t="s">
        <v>103</v>
      </c>
      <c r="I8904">
        <f t="shared" si="419"/>
        <v>0</v>
      </c>
      <c r="J8904">
        <f t="shared" si="420"/>
        <v>0</v>
      </c>
      <c r="L8904" t="str">
        <f t="shared" si="421"/>
        <v>3634INVERGORDON SOUTH</v>
      </c>
      <c r="M8904" t="s">
        <v>9755</v>
      </c>
    </row>
    <row r="8905" spans="1:13">
      <c r="A8905" t="s">
        <v>10154</v>
      </c>
      <c r="B8905" t="s">
        <v>10157</v>
      </c>
      <c r="C8905" t="s">
        <v>110</v>
      </c>
      <c r="D8905">
        <v>4</v>
      </c>
      <c r="E8905">
        <v>0</v>
      </c>
      <c r="F8905">
        <v>0</v>
      </c>
      <c r="H8905" t="s">
        <v>103</v>
      </c>
      <c r="I8905">
        <f t="shared" si="419"/>
        <v>0</v>
      </c>
      <c r="J8905">
        <f t="shared" si="420"/>
        <v>0</v>
      </c>
      <c r="L8905" t="str">
        <f t="shared" si="421"/>
        <v>3634KATANDRA</v>
      </c>
      <c r="M8905" t="s">
        <v>9755</v>
      </c>
    </row>
    <row r="8906" spans="1:13">
      <c r="A8906" t="s">
        <v>10154</v>
      </c>
      <c r="B8906" t="s">
        <v>10158</v>
      </c>
      <c r="C8906" t="s">
        <v>110</v>
      </c>
      <c r="D8906">
        <v>4</v>
      </c>
      <c r="E8906">
        <v>0</v>
      </c>
      <c r="F8906">
        <v>0</v>
      </c>
      <c r="H8906" t="s">
        <v>103</v>
      </c>
      <c r="I8906">
        <f t="shared" si="419"/>
        <v>0</v>
      </c>
      <c r="J8906">
        <f t="shared" si="420"/>
        <v>0</v>
      </c>
      <c r="L8906" t="str">
        <f t="shared" si="421"/>
        <v>3634KATANDRA WEST</v>
      </c>
      <c r="M8906" t="s">
        <v>9755</v>
      </c>
    </row>
    <row r="8907" spans="1:13">
      <c r="A8907" t="s">
        <v>10154</v>
      </c>
      <c r="B8907" t="s">
        <v>10159</v>
      </c>
      <c r="C8907" t="s">
        <v>110</v>
      </c>
      <c r="D8907">
        <v>4</v>
      </c>
      <c r="E8907">
        <v>0</v>
      </c>
      <c r="F8907">
        <v>0</v>
      </c>
      <c r="H8907" t="s">
        <v>103</v>
      </c>
      <c r="I8907">
        <f t="shared" si="419"/>
        <v>0</v>
      </c>
      <c r="J8907">
        <f t="shared" si="420"/>
        <v>0</v>
      </c>
      <c r="L8907" t="str">
        <f t="shared" si="421"/>
        <v>3634MARIONVALE</v>
      </c>
      <c r="M8907" t="s">
        <v>9755</v>
      </c>
    </row>
    <row r="8908" spans="1:13">
      <c r="A8908" t="s">
        <v>10154</v>
      </c>
      <c r="B8908" t="s">
        <v>10160</v>
      </c>
      <c r="C8908" t="s">
        <v>110</v>
      </c>
      <c r="D8908">
        <v>4</v>
      </c>
      <c r="E8908">
        <v>0</v>
      </c>
      <c r="F8908">
        <v>0</v>
      </c>
      <c r="H8908" t="s">
        <v>103</v>
      </c>
      <c r="I8908">
        <f t="shared" si="419"/>
        <v>0</v>
      </c>
      <c r="J8908">
        <f t="shared" si="420"/>
        <v>0</v>
      </c>
      <c r="L8908" t="str">
        <f t="shared" si="421"/>
        <v>3634MARUNGI</v>
      </c>
      <c r="M8908" t="s">
        <v>9755</v>
      </c>
    </row>
    <row r="8909" spans="1:13">
      <c r="A8909" t="s">
        <v>10154</v>
      </c>
      <c r="B8909" t="s">
        <v>10161</v>
      </c>
      <c r="C8909" t="s">
        <v>110</v>
      </c>
      <c r="D8909">
        <v>4</v>
      </c>
      <c r="E8909">
        <v>0</v>
      </c>
      <c r="F8909">
        <v>0</v>
      </c>
      <c r="H8909" t="s">
        <v>103</v>
      </c>
      <c r="I8909">
        <f t="shared" si="419"/>
        <v>0</v>
      </c>
      <c r="J8909">
        <f t="shared" si="420"/>
        <v>0</v>
      </c>
      <c r="L8909" t="str">
        <f t="shared" si="421"/>
        <v>3634TALLYGAROOPNA</v>
      </c>
      <c r="M8909" t="s">
        <v>9755</v>
      </c>
    </row>
    <row r="8910" spans="1:13">
      <c r="A8910" t="s">
        <v>10154</v>
      </c>
      <c r="B8910" t="s">
        <v>10162</v>
      </c>
      <c r="C8910" t="s">
        <v>110</v>
      </c>
      <c r="D8910">
        <v>4</v>
      </c>
      <c r="E8910">
        <v>0</v>
      </c>
      <c r="F8910">
        <v>0</v>
      </c>
      <c r="H8910" t="s">
        <v>103</v>
      </c>
      <c r="I8910">
        <f t="shared" si="419"/>
        <v>0</v>
      </c>
      <c r="J8910">
        <f t="shared" si="420"/>
        <v>0</v>
      </c>
      <c r="L8910" t="str">
        <f t="shared" si="421"/>
        <v>3634ZEERUST</v>
      </c>
      <c r="M8910" t="s">
        <v>9755</v>
      </c>
    </row>
    <row r="8911" spans="1:13">
      <c r="A8911" t="s">
        <v>10163</v>
      </c>
      <c r="B8911" t="s">
        <v>10164</v>
      </c>
      <c r="C8911" t="s">
        <v>110</v>
      </c>
      <c r="D8911">
        <v>4</v>
      </c>
      <c r="E8911">
        <v>0</v>
      </c>
      <c r="F8911">
        <v>0</v>
      </c>
      <c r="H8911" t="s">
        <v>103</v>
      </c>
      <c r="I8911">
        <f t="shared" si="419"/>
        <v>0</v>
      </c>
      <c r="J8911">
        <f t="shared" si="420"/>
        <v>0</v>
      </c>
      <c r="L8911" t="str">
        <f t="shared" si="421"/>
        <v>3633CONGUPNA</v>
      </c>
      <c r="M8911" t="s">
        <v>9755</v>
      </c>
    </row>
    <row r="8912" spans="1:13">
      <c r="A8912" t="s">
        <v>10165</v>
      </c>
      <c r="B8912" t="s">
        <v>10166</v>
      </c>
      <c r="C8912" t="s">
        <v>110</v>
      </c>
      <c r="D8912">
        <v>1</v>
      </c>
      <c r="E8912">
        <v>0</v>
      </c>
      <c r="F8912">
        <v>1</v>
      </c>
      <c r="H8912" t="s">
        <v>103</v>
      </c>
      <c r="I8912">
        <f t="shared" si="419"/>
        <v>0</v>
      </c>
      <c r="J8912">
        <f t="shared" si="420"/>
        <v>0</v>
      </c>
      <c r="L8912" t="str">
        <f t="shared" si="421"/>
        <v>3632SHEPPARTON</v>
      </c>
      <c r="M8912" t="e">
        <v>#N/A</v>
      </c>
    </row>
    <row r="8913" spans="1:13">
      <c r="A8913" t="s">
        <v>10167</v>
      </c>
      <c r="B8913" t="s">
        <v>10168</v>
      </c>
      <c r="C8913" t="s">
        <v>110</v>
      </c>
      <c r="D8913">
        <v>3</v>
      </c>
      <c r="E8913">
        <v>0</v>
      </c>
      <c r="F8913">
        <v>0</v>
      </c>
      <c r="H8913" t="s">
        <v>103</v>
      </c>
      <c r="I8913">
        <f t="shared" si="419"/>
        <v>0</v>
      </c>
      <c r="J8913">
        <f t="shared" si="420"/>
        <v>0</v>
      </c>
      <c r="L8913" t="str">
        <f t="shared" si="421"/>
        <v>3631ARCADIA</v>
      </c>
      <c r="M8913" t="s">
        <v>9129</v>
      </c>
    </row>
    <row r="8914" spans="1:13">
      <c r="A8914" t="s">
        <v>10167</v>
      </c>
      <c r="B8914" t="s">
        <v>10169</v>
      </c>
      <c r="C8914" t="s">
        <v>110</v>
      </c>
      <c r="D8914">
        <v>3</v>
      </c>
      <c r="E8914">
        <v>0</v>
      </c>
      <c r="F8914">
        <v>0</v>
      </c>
      <c r="H8914" t="s">
        <v>103</v>
      </c>
      <c r="I8914">
        <f t="shared" si="419"/>
        <v>0</v>
      </c>
      <c r="J8914">
        <f t="shared" si="420"/>
        <v>0</v>
      </c>
      <c r="L8914" t="str">
        <f t="shared" si="421"/>
        <v>3631ARCADIA SOUTH</v>
      </c>
      <c r="M8914" t="s">
        <v>9129</v>
      </c>
    </row>
    <row r="8915" spans="1:13">
      <c r="A8915" t="s">
        <v>10167</v>
      </c>
      <c r="B8915" t="s">
        <v>5829</v>
      </c>
      <c r="C8915" t="s">
        <v>110</v>
      </c>
      <c r="D8915">
        <v>4</v>
      </c>
      <c r="E8915">
        <v>0</v>
      </c>
      <c r="F8915">
        <v>0</v>
      </c>
      <c r="H8915" t="s">
        <v>103</v>
      </c>
      <c r="I8915">
        <f t="shared" si="419"/>
        <v>0</v>
      </c>
      <c r="J8915">
        <f t="shared" si="420"/>
        <v>0</v>
      </c>
      <c r="L8915" t="str">
        <f t="shared" si="421"/>
        <v>3631COSGROVE</v>
      </c>
      <c r="M8915" t="s">
        <v>9129</v>
      </c>
    </row>
    <row r="8916" spans="1:13">
      <c r="A8916" t="s">
        <v>10167</v>
      </c>
      <c r="B8916" t="s">
        <v>10170</v>
      </c>
      <c r="C8916" t="s">
        <v>110</v>
      </c>
      <c r="D8916">
        <v>4</v>
      </c>
      <c r="E8916">
        <v>0</v>
      </c>
      <c r="F8916">
        <v>0</v>
      </c>
      <c r="H8916" t="s">
        <v>103</v>
      </c>
      <c r="I8916">
        <f t="shared" si="419"/>
        <v>0</v>
      </c>
      <c r="J8916">
        <f t="shared" si="420"/>
        <v>0</v>
      </c>
      <c r="L8916" t="str">
        <f t="shared" si="421"/>
        <v>3631COSGROVE SOUTH</v>
      </c>
      <c r="M8916" t="s">
        <v>9129</v>
      </c>
    </row>
    <row r="8917" spans="1:13">
      <c r="A8917" t="s">
        <v>10167</v>
      </c>
      <c r="B8917" t="s">
        <v>10171</v>
      </c>
      <c r="C8917" t="s">
        <v>110</v>
      </c>
      <c r="D8917">
        <v>1</v>
      </c>
      <c r="E8917">
        <v>0</v>
      </c>
      <c r="F8917">
        <v>1</v>
      </c>
      <c r="H8917" t="s">
        <v>103</v>
      </c>
      <c r="I8917">
        <f t="shared" si="419"/>
        <v>0</v>
      </c>
      <c r="J8917">
        <f t="shared" si="420"/>
        <v>0</v>
      </c>
      <c r="L8917" t="str">
        <f t="shared" si="421"/>
        <v>3631GRAHAMVALE</v>
      </c>
      <c r="M8917" t="s">
        <v>9129</v>
      </c>
    </row>
    <row r="8918" spans="1:13">
      <c r="A8918" t="s">
        <v>10167</v>
      </c>
      <c r="B8918" t="s">
        <v>10172</v>
      </c>
      <c r="C8918" t="s">
        <v>110</v>
      </c>
      <c r="D8918">
        <v>4</v>
      </c>
      <c r="E8918">
        <v>0</v>
      </c>
      <c r="F8918">
        <v>0</v>
      </c>
      <c r="H8918" t="s">
        <v>103</v>
      </c>
      <c r="I8918">
        <f t="shared" si="419"/>
        <v>0</v>
      </c>
      <c r="J8918">
        <f t="shared" si="420"/>
        <v>0</v>
      </c>
      <c r="L8918" t="str">
        <f t="shared" si="421"/>
        <v>3631KARRAMOMUS</v>
      </c>
      <c r="M8918" t="s">
        <v>9129</v>
      </c>
    </row>
    <row r="8919" spans="1:13">
      <c r="A8919" t="s">
        <v>10167</v>
      </c>
      <c r="B8919" t="s">
        <v>10173</v>
      </c>
      <c r="C8919" t="s">
        <v>110</v>
      </c>
      <c r="D8919">
        <v>1</v>
      </c>
      <c r="E8919">
        <v>0</v>
      </c>
      <c r="F8919">
        <v>1</v>
      </c>
      <c r="H8919" t="s">
        <v>103</v>
      </c>
      <c r="I8919">
        <f t="shared" si="419"/>
        <v>0</v>
      </c>
      <c r="J8919">
        <f t="shared" si="420"/>
        <v>0</v>
      </c>
      <c r="L8919" t="str">
        <f t="shared" si="421"/>
        <v>3631KIALLA</v>
      </c>
      <c r="M8919" t="s">
        <v>9129</v>
      </c>
    </row>
    <row r="8920" spans="1:13">
      <c r="A8920" t="s">
        <v>10167</v>
      </c>
      <c r="B8920" t="s">
        <v>10174</v>
      </c>
      <c r="C8920" t="s">
        <v>110</v>
      </c>
      <c r="D8920">
        <v>4</v>
      </c>
      <c r="E8920">
        <v>0</v>
      </c>
      <c r="F8920">
        <v>0</v>
      </c>
      <c r="H8920" t="s">
        <v>103</v>
      </c>
      <c r="I8920">
        <f t="shared" si="419"/>
        <v>0</v>
      </c>
      <c r="J8920">
        <f t="shared" si="420"/>
        <v>0</v>
      </c>
      <c r="L8920" t="str">
        <f t="shared" si="421"/>
        <v>3631KIALLA EAST</v>
      </c>
      <c r="M8920" t="s">
        <v>9129</v>
      </c>
    </row>
    <row r="8921" spans="1:13">
      <c r="A8921" t="s">
        <v>10167</v>
      </c>
      <c r="B8921" t="s">
        <v>10175</v>
      </c>
      <c r="C8921" t="s">
        <v>110</v>
      </c>
      <c r="D8921">
        <v>4</v>
      </c>
      <c r="E8921">
        <v>0</v>
      </c>
      <c r="F8921">
        <v>0</v>
      </c>
      <c r="H8921" t="s">
        <v>103</v>
      </c>
      <c r="I8921">
        <f t="shared" si="419"/>
        <v>0</v>
      </c>
      <c r="J8921">
        <f t="shared" si="420"/>
        <v>0</v>
      </c>
      <c r="L8921" t="str">
        <f t="shared" si="421"/>
        <v>3631KIALLA WEST</v>
      </c>
      <c r="M8921" t="s">
        <v>9129</v>
      </c>
    </row>
    <row r="8922" spans="1:13">
      <c r="A8922" t="s">
        <v>10167</v>
      </c>
      <c r="B8922" t="s">
        <v>10176</v>
      </c>
      <c r="C8922" t="s">
        <v>110</v>
      </c>
      <c r="D8922">
        <v>1</v>
      </c>
      <c r="E8922">
        <v>0</v>
      </c>
      <c r="F8922">
        <v>1</v>
      </c>
      <c r="H8922" t="s">
        <v>103</v>
      </c>
      <c r="I8922">
        <f t="shared" si="419"/>
        <v>0</v>
      </c>
      <c r="J8922">
        <f t="shared" si="420"/>
        <v>0</v>
      </c>
      <c r="L8922" t="str">
        <f t="shared" si="421"/>
        <v>3631LEMNOS</v>
      </c>
      <c r="M8922" t="s">
        <v>9129</v>
      </c>
    </row>
    <row r="8923" spans="1:13">
      <c r="A8923" t="s">
        <v>10167</v>
      </c>
      <c r="B8923" t="s">
        <v>10177</v>
      </c>
      <c r="C8923" t="s">
        <v>110</v>
      </c>
      <c r="D8923">
        <v>3</v>
      </c>
      <c r="E8923">
        <v>0</v>
      </c>
      <c r="F8923">
        <v>0</v>
      </c>
      <c r="H8923" t="s">
        <v>103</v>
      </c>
      <c r="I8923">
        <f t="shared" si="419"/>
        <v>0</v>
      </c>
      <c r="J8923">
        <f t="shared" si="420"/>
        <v>0</v>
      </c>
      <c r="L8923" t="str">
        <f t="shared" si="421"/>
        <v>3631ORRVALE</v>
      </c>
      <c r="M8923" t="s">
        <v>9129</v>
      </c>
    </row>
    <row r="8924" spans="1:13">
      <c r="A8924" t="s">
        <v>10167</v>
      </c>
      <c r="B8924" t="s">
        <v>10178</v>
      </c>
      <c r="C8924" t="s">
        <v>110</v>
      </c>
      <c r="D8924">
        <v>3</v>
      </c>
      <c r="E8924">
        <v>0</v>
      </c>
      <c r="F8924">
        <v>0</v>
      </c>
      <c r="H8924" t="s">
        <v>103</v>
      </c>
      <c r="I8924">
        <f t="shared" si="419"/>
        <v>0</v>
      </c>
      <c r="J8924">
        <f t="shared" si="420"/>
        <v>0</v>
      </c>
      <c r="L8924" t="str">
        <f t="shared" si="421"/>
        <v>3631PINE LODGE</v>
      </c>
      <c r="M8924" t="s">
        <v>9129</v>
      </c>
    </row>
    <row r="8925" spans="1:13">
      <c r="A8925" t="s">
        <v>10167</v>
      </c>
      <c r="B8925" t="s">
        <v>10179</v>
      </c>
      <c r="C8925" t="s">
        <v>110</v>
      </c>
      <c r="D8925">
        <v>1</v>
      </c>
      <c r="E8925">
        <v>0</v>
      </c>
      <c r="F8925">
        <v>1</v>
      </c>
      <c r="H8925" t="s">
        <v>103</v>
      </c>
      <c r="I8925">
        <f t="shared" si="419"/>
        <v>0</v>
      </c>
      <c r="J8925">
        <f t="shared" si="420"/>
        <v>0</v>
      </c>
      <c r="L8925" t="str">
        <f t="shared" si="421"/>
        <v>3631SHEPPARTON EAST</v>
      </c>
      <c r="M8925" t="s">
        <v>9129</v>
      </c>
    </row>
    <row r="8926" spans="1:13">
      <c r="A8926" t="s">
        <v>10167</v>
      </c>
      <c r="B8926" t="s">
        <v>10180</v>
      </c>
      <c r="C8926" t="s">
        <v>110</v>
      </c>
      <c r="D8926">
        <v>1</v>
      </c>
      <c r="E8926">
        <v>0</v>
      </c>
      <c r="F8926">
        <v>1</v>
      </c>
      <c r="H8926" t="s">
        <v>103</v>
      </c>
      <c r="I8926">
        <f t="shared" si="419"/>
        <v>0</v>
      </c>
      <c r="J8926">
        <f t="shared" si="420"/>
        <v>0</v>
      </c>
      <c r="L8926" t="str">
        <f t="shared" si="421"/>
        <v>3631SHEPPARTON NORTH</v>
      </c>
      <c r="M8926" t="s">
        <v>9129</v>
      </c>
    </row>
    <row r="8927" spans="1:13">
      <c r="A8927" t="s">
        <v>10167</v>
      </c>
      <c r="B8927" t="s">
        <v>10181</v>
      </c>
      <c r="C8927" t="s">
        <v>110</v>
      </c>
      <c r="D8927">
        <v>4</v>
      </c>
      <c r="E8927">
        <v>0</v>
      </c>
      <c r="F8927">
        <v>0</v>
      </c>
      <c r="H8927" t="s">
        <v>103</v>
      </c>
      <c r="I8927">
        <f t="shared" si="419"/>
        <v>0</v>
      </c>
      <c r="J8927">
        <f t="shared" si="420"/>
        <v>0</v>
      </c>
      <c r="L8927" t="str">
        <f t="shared" si="421"/>
        <v>3631TAMLEUGH WEST</v>
      </c>
      <c r="M8927" t="s">
        <v>9129</v>
      </c>
    </row>
    <row r="8928" spans="1:13">
      <c r="A8928" t="s">
        <v>10182</v>
      </c>
      <c r="B8928" t="s">
        <v>10183</v>
      </c>
      <c r="C8928" t="s">
        <v>110</v>
      </c>
      <c r="D8928">
        <v>4</v>
      </c>
      <c r="E8928">
        <v>0</v>
      </c>
      <c r="F8928">
        <v>0</v>
      </c>
      <c r="H8928" t="s">
        <v>103</v>
      </c>
      <c r="I8928">
        <f t="shared" si="419"/>
        <v>0</v>
      </c>
      <c r="J8928">
        <f t="shared" si="420"/>
        <v>0</v>
      </c>
      <c r="L8928" t="str">
        <f t="shared" si="421"/>
        <v>3630BRANDITT</v>
      </c>
      <c r="M8928" t="s">
        <v>9755</v>
      </c>
    </row>
    <row r="8929" spans="1:13">
      <c r="A8929" t="s">
        <v>10182</v>
      </c>
      <c r="B8929" t="s">
        <v>10184</v>
      </c>
      <c r="C8929" t="s">
        <v>110</v>
      </c>
      <c r="D8929">
        <v>4</v>
      </c>
      <c r="E8929">
        <v>0</v>
      </c>
      <c r="F8929">
        <v>0</v>
      </c>
      <c r="H8929" t="s">
        <v>103</v>
      </c>
      <c r="I8929">
        <f t="shared" si="419"/>
        <v>0</v>
      </c>
      <c r="J8929">
        <f t="shared" si="420"/>
        <v>0</v>
      </c>
      <c r="L8929" t="str">
        <f t="shared" si="421"/>
        <v>3630CANIAMBO</v>
      </c>
      <c r="M8929" t="s">
        <v>9755</v>
      </c>
    </row>
    <row r="8930" spans="1:13">
      <c r="A8930" t="s">
        <v>10182</v>
      </c>
      <c r="B8930" t="s">
        <v>10185</v>
      </c>
      <c r="C8930" t="s">
        <v>110</v>
      </c>
      <c r="D8930">
        <v>4</v>
      </c>
      <c r="E8930">
        <v>0</v>
      </c>
      <c r="F8930">
        <v>0</v>
      </c>
      <c r="H8930" t="s">
        <v>103</v>
      </c>
      <c r="I8930">
        <f t="shared" si="419"/>
        <v>0</v>
      </c>
      <c r="J8930">
        <f t="shared" si="420"/>
        <v>0</v>
      </c>
      <c r="L8930" t="str">
        <f t="shared" si="421"/>
        <v>3630COLLIVER</v>
      </c>
      <c r="M8930" t="s">
        <v>9755</v>
      </c>
    </row>
    <row r="8931" spans="1:13">
      <c r="A8931" t="s">
        <v>10182</v>
      </c>
      <c r="B8931" t="s">
        <v>10186</v>
      </c>
      <c r="C8931" t="s">
        <v>110</v>
      </c>
      <c r="D8931">
        <v>4</v>
      </c>
      <c r="E8931">
        <v>0</v>
      </c>
      <c r="F8931">
        <v>0</v>
      </c>
      <c r="H8931" t="s">
        <v>103</v>
      </c>
      <c r="I8931">
        <f t="shared" si="419"/>
        <v>0</v>
      </c>
      <c r="J8931">
        <f t="shared" si="420"/>
        <v>0</v>
      </c>
      <c r="L8931" t="str">
        <f t="shared" si="421"/>
        <v>3630DUNKIRK</v>
      </c>
      <c r="M8931" t="s">
        <v>9755</v>
      </c>
    </row>
    <row r="8932" spans="1:13">
      <c r="A8932" t="s">
        <v>10182</v>
      </c>
      <c r="B8932" t="s">
        <v>10166</v>
      </c>
      <c r="C8932" t="s">
        <v>110</v>
      </c>
      <c r="D8932">
        <v>1</v>
      </c>
      <c r="E8932">
        <v>0</v>
      </c>
      <c r="F8932">
        <v>1</v>
      </c>
      <c r="H8932" t="s">
        <v>103</v>
      </c>
      <c r="I8932">
        <f t="shared" si="419"/>
        <v>0</v>
      </c>
      <c r="J8932">
        <f t="shared" si="420"/>
        <v>0</v>
      </c>
      <c r="L8932" t="str">
        <f t="shared" si="421"/>
        <v>3630SHEPPARTON</v>
      </c>
      <c r="M8932" t="s">
        <v>9755</v>
      </c>
    </row>
    <row r="8933" spans="1:13">
      <c r="A8933" t="s">
        <v>10182</v>
      </c>
      <c r="B8933" t="s">
        <v>10187</v>
      </c>
      <c r="C8933" t="s">
        <v>110</v>
      </c>
      <c r="D8933">
        <v>1</v>
      </c>
      <c r="E8933">
        <v>0</v>
      </c>
      <c r="F8933">
        <v>1</v>
      </c>
      <c r="H8933" t="s">
        <v>103</v>
      </c>
      <c r="I8933">
        <f t="shared" si="419"/>
        <v>0</v>
      </c>
      <c r="J8933">
        <f t="shared" si="420"/>
        <v>0</v>
      </c>
      <c r="L8933" t="str">
        <f t="shared" si="421"/>
        <v>3630SHEPPARTON SOUTH</v>
      </c>
      <c r="M8933" t="s">
        <v>9755</v>
      </c>
    </row>
    <row r="8934" spans="1:13">
      <c r="A8934" t="s">
        <v>10188</v>
      </c>
      <c r="B8934" t="s">
        <v>10189</v>
      </c>
      <c r="C8934" t="s">
        <v>110</v>
      </c>
      <c r="D8934">
        <v>4</v>
      </c>
      <c r="E8934">
        <v>0</v>
      </c>
      <c r="F8934">
        <v>0</v>
      </c>
      <c r="H8934" t="s">
        <v>103</v>
      </c>
      <c r="I8934">
        <f t="shared" si="419"/>
        <v>0</v>
      </c>
      <c r="J8934">
        <f t="shared" si="420"/>
        <v>0</v>
      </c>
      <c r="L8934" t="str">
        <f t="shared" si="421"/>
        <v>3629ARDMONA</v>
      </c>
      <c r="M8934" t="s">
        <v>9755</v>
      </c>
    </row>
    <row r="8935" spans="1:13">
      <c r="A8935" t="s">
        <v>10188</v>
      </c>
      <c r="B8935" t="s">
        <v>10190</v>
      </c>
      <c r="C8935" t="s">
        <v>110</v>
      </c>
      <c r="D8935">
        <v>4</v>
      </c>
      <c r="E8935">
        <v>0</v>
      </c>
      <c r="F8935">
        <v>0</v>
      </c>
      <c r="H8935" t="s">
        <v>103</v>
      </c>
      <c r="I8935">
        <f t="shared" si="419"/>
        <v>0</v>
      </c>
      <c r="J8935">
        <f t="shared" si="420"/>
        <v>0</v>
      </c>
      <c r="L8935" t="str">
        <f t="shared" si="421"/>
        <v>3629COOMBOONA</v>
      </c>
      <c r="M8935" t="s">
        <v>9755</v>
      </c>
    </row>
    <row r="8936" spans="1:13">
      <c r="A8936" t="s">
        <v>10188</v>
      </c>
      <c r="B8936" t="s">
        <v>10191</v>
      </c>
      <c r="C8936" t="s">
        <v>110</v>
      </c>
      <c r="D8936">
        <v>1</v>
      </c>
      <c r="E8936">
        <v>0</v>
      </c>
      <c r="F8936">
        <v>1</v>
      </c>
      <c r="H8936" t="s">
        <v>103</v>
      </c>
      <c r="I8936">
        <f t="shared" si="419"/>
        <v>0</v>
      </c>
      <c r="J8936">
        <f t="shared" si="420"/>
        <v>0</v>
      </c>
      <c r="L8936" t="str">
        <f t="shared" si="421"/>
        <v>3629MOOROOPNA</v>
      </c>
      <c r="M8936" t="s">
        <v>9755</v>
      </c>
    </row>
    <row r="8937" spans="1:13">
      <c r="A8937" t="s">
        <v>10188</v>
      </c>
      <c r="B8937" t="s">
        <v>10192</v>
      </c>
      <c r="C8937" t="s">
        <v>110</v>
      </c>
      <c r="D8937">
        <v>3</v>
      </c>
      <c r="E8937">
        <v>0</v>
      </c>
      <c r="F8937">
        <v>0</v>
      </c>
      <c r="H8937" t="s">
        <v>103</v>
      </c>
      <c r="I8937">
        <f t="shared" si="419"/>
        <v>0</v>
      </c>
      <c r="J8937">
        <f t="shared" si="420"/>
        <v>0</v>
      </c>
      <c r="L8937" t="str">
        <f t="shared" si="421"/>
        <v>3629MOOROOPNA NORTH</v>
      </c>
      <c r="M8937" t="s">
        <v>9755</v>
      </c>
    </row>
    <row r="8938" spans="1:13">
      <c r="A8938" t="s">
        <v>10188</v>
      </c>
      <c r="B8938" t="s">
        <v>10193</v>
      </c>
      <c r="C8938" t="s">
        <v>110</v>
      </c>
      <c r="D8938">
        <v>4</v>
      </c>
      <c r="E8938">
        <v>0</v>
      </c>
      <c r="F8938">
        <v>0</v>
      </c>
      <c r="H8938" t="s">
        <v>103</v>
      </c>
      <c r="I8938">
        <f t="shared" si="419"/>
        <v>0</v>
      </c>
      <c r="J8938">
        <f t="shared" si="420"/>
        <v>0</v>
      </c>
      <c r="L8938" t="str">
        <f t="shared" si="421"/>
        <v>3629UNDERA</v>
      </c>
      <c r="M8938" t="s">
        <v>9755</v>
      </c>
    </row>
    <row r="8939" spans="1:13">
      <c r="A8939" t="s">
        <v>10194</v>
      </c>
      <c r="B8939" t="s">
        <v>10195</v>
      </c>
      <c r="C8939" t="s">
        <v>110</v>
      </c>
      <c r="D8939">
        <v>4</v>
      </c>
      <c r="E8939">
        <v>0</v>
      </c>
      <c r="F8939">
        <v>0</v>
      </c>
      <c r="H8939" t="s">
        <v>103</v>
      </c>
      <c r="I8939">
        <f t="shared" si="419"/>
        <v>0</v>
      </c>
      <c r="J8939">
        <f t="shared" si="420"/>
        <v>0</v>
      </c>
      <c r="L8939" t="str">
        <f t="shared" si="421"/>
        <v>3624GIRGARRE</v>
      </c>
      <c r="M8939" t="s">
        <v>9755</v>
      </c>
    </row>
    <row r="8940" spans="1:13">
      <c r="A8940" t="s">
        <v>10196</v>
      </c>
      <c r="B8940" t="s">
        <v>10197</v>
      </c>
      <c r="C8940" t="s">
        <v>110</v>
      </c>
      <c r="D8940">
        <v>4</v>
      </c>
      <c r="E8940">
        <v>0</v>
      </c>
      <c r="F8940">
        <v>0</v>
      </c>
      <c r="H8940" t="s">
        <v>103</v>
      </c>
      <c r="I8940">
        <f t="shared" si="419"/>
        <v>0</v>
      </c>
      <c r="J8940">
        <f t="shared" si="420"/>
        <v>0</v>
      </c>
      <c r="L8940" t="str">
        <f t="shared" si="421"/>
        <v>3623CARAG CARAG</v>
      </c>
      <c r="M8940" t="s">
        <v>9755</v>
      </c>
    </row>
    <row r="8941" spans="1:13">
      <c r="A8941" t="s">
        <v>10196</v>
      </c>
      <c r="B8941" t="s">
        <v>10198</v>
      </c>
      <c r="C8941" t="s">
        <v>110</v>
      </c>
      <c r="D8941">
        <v>4</v>
      </c>
      <c r="E8941">
        <v>0</v>
      </c>
      <c r="F8941">
        <v>0</v>
      </c>
      <c r="H8941" t="s">
        <v>103</v>
      </c>
      <c r="I8941">
        <f t="shared" si="419"/>
        <v>0</v>
      </c>
      <c r="J8941">
        <f t="shared" si="420"/>
        <v>0</v>
      </c>
      <c r="L8941" t="str">
        <f t="shared" si="421"/>
        <v>3623STANHOPE</v>
      </c>
      <c r="M8941" t="s">
        <v>9755</v>
      </c>
    </row>
    <row r="8942" spans="1:13">
      <c r="A8942" t="s">
        <v>10196</v>
      </c>
      <c r="B8942" t="s">
        <v>10199</v>
      </c>
      <c r="C8942" t="s">
        <v>110</v>
      </c>
      <c r="D8942">
        <v>4</v>
      </c>
      <c r="E8942">
        <v>0</v>
      </c>
      <c r="F8942">
        <v>0</v>
      </c>
      <c r="H8942" t="s">
        <v>103</v>
      </c>
      <c r="I8942">
        <f t="shared" si="419"/>
        <v>0</v>
      </c>
      <c r="J8942">
        <f t="shared" si="420"/>
        <v>0</v>
      </c>
      <c r="L8942" t="str">
        <f t="shared" si="421"/>
        <v>3623STANHOPE SOUTH</v>
      </c>
      <c r="M8942" t="s">
        <v>9755</v>
      </c>
    </row>
    <row r="8943" spans="1:13">
      <c r="A8943" t="s">
        <v>10200</v>
      </c>
      <c r="B8943" t="s">
        <v>10201</v>
      </c>
      <c r="C8943" t="s">
        <v>110</v>
      </c>
      <c r="D8943">
        <v>4</v>
      </c>
      <c r="E8943">
        <v>0</v>
      </c>
      <c r="F8943">
        <v>0</v>
      </c>
      <c r="H8943" t="s">
        <v>103</v>
      </c>
      <c r="I8943">
        <f t="shared" si="419"/>
        <v>0</v>
      </c>
      <c r="J8943">
        <f t="shared" si="420"/>
        <v>0</v>
      </c>
      <c r="L8943" t="str">
        <f t="shared" si="421"/>
        <v>3622CORNELIA CREEK</v>
      </c>
      <c r="M8943" t="s">
        <v>9755</v>
      </c>
    </row>
    <row r="8944" spans="1:13">
      <c r="A8944" t="s">
        <v>10200</v>
      </c>
      <c r="B8944" t="s">
        <v>10202</v>
      </c>
      <c r="C8944" t="s">
        <v>110</v>
      </c>
      <c r="D8944">
        <v>4</v>
      </c>
      <c r="E8944">
        <v>0</v>
      </c>
      <c r="F8944">
        <v>0</v>
      </c>
      <c r="H8944" t="s">
        <v>103</v>
      </c>
      <c r="I8944">
        <f t="shared" si="419"/>
        <v>0</v>
      </c>
      <c r="J8944">
        <f t="shared" si="420"/>
        <v>0</v>
      </c>
      <c r="L8944" t="str">
        <f t="shared" si="421"/>
        <v>3622KOYUGA</v>
      </c>
      <c r="M8944" t="s">
        <v>9755</v>
      </c>
    </row>
    <row r="8945" spans="1:13">
      <c r="A8945" t="s">
        <v>10200</v>
      </c>
      <c r="B8945" t="s">
        <v>10203</v>
      </c>
      <c r="C8945" t="s">
        <v>110</v>
      </c>
      <c r="D8945">
        <v>4</v>
      </c>
      <c r="E8945">
        <v>0</v>
      </c>
      <c r="F8945">
        <v>0</v>
      </c>
      <c r="H8945" t="s">
        <v>103</v>
      </c>
      <c r="I8945">
        <f t="shared" si="419"/>
        <v>0</v>
      </c>
      <c r="J8945">
        <f t="shared" si="420"/>
        <v>0</v>
      </c>
      <c r="L8945" t="str">
        <f t="shared" si="421"/>
        <v>3622STRATHALLAN</v>
      </c>
      <c r="M8945" t="s">
        <v>9755</v>
      </c>
    </row>
    <row r="8946" spans="1:13">
      <c r="A8946" t="s">
        <v>10204</v>
      </c>
      <c r="B8946" t="s">
        <v>10205</v>
      </c>
      <c r="C8946" t="s">
        <v>110</v>
      </c>
      <c r="D8946">
        <v>4</v>
      </c>
      <c r="E8946">
        <v>0</v>
      </c>
      <c r="F8946">
        <v>0</v>
      </c>
      <c r="H8946" t="s">
        <v>103</v>
      </c>
      <c r="I8946">
        <f t="shared" si="419"/>
        <v>0</v>
      </c>
      <c r="J8946">
        <f t="shared" si="420"/>
        <v>0</v>
      </c>
      <c r="L8946" t="str">
        <f t="shared" si="421"/>
        <v>3621KOYUGA SOUTH</v>
      </c>
      <c r="M8946" t="s">
        <v>9755</v>
      </c>
    </row>
    <row r="8947" spans="1:13">
      <c r="A8947" t="s">
        <v>10204</v>
      </c>
      <c r="B8947" t="s">
        <v>10206</v>
      </c>
      <c r="C8947" t="s">
        <v>110</v>
      </c>
      <c r="D8947">
        <v>4</v>
      </c>
      <c r="E8947">
        <v>0</v>
      </c>
      <c r="F8947">
        <v>0</v>
      </c>
      <c r="H8947" t="s">
        <v>103</v>
      </c>
      <c r="I8947">
        <f t="shared" si="419"/>
        <v>0</v>
      </c>
      <c r="J8947">
        <f t="shared" si="420"/>
        <v>0</v>
      </c>
      <c r="L8947" t="str">
        <f t="shared" si="421"/>
        <v>3621KY VALLEY</v>
      </c>
      <c r="M8947" t="s">
        <v>9755</v>
      </c>
    </row>
    <row r="8948" spans="1:13">
      <c r="A8948" t="s">
        <v>10204</v>
      </c>
      <c r="B8948" t="s">
        <v>10207</v>
      </c>
      <c r="C8948" t="s">
        <v>110</v>
      </c>
      <c r="D8948">
        <v>4</v>
      </c>
      <c r="E8948">
        <v>0</v>
      </c>
      <c r="F8948">
        <v>0</v>
      </c>
      <c r="H8948" t="s">
        <v>103</v>
      </c>
      <c r="I8948">
        <f t="shared" ref="I8948:I9011" si="422">IF(ISERROR(VLOOKUP(A8948,SelPostCode,1,FALSE)),0,1)</f>
        <v>0</v>
      </c>
      <c r="J8948">
        <f t="shared" ref="J8948:J9011" si="423">IF(I8948=0,0,IF(ISERROR(VLOOKUP(B8948,SelSuburb,1,FALSE)),0,1))</f>
        <v>0</v>
      </c>
      <c r="L8948" t="str">
        <f t="shared" si="421"/>
        <v>3621KY WEST</v>
      </c>
      <c r="M8948" t="s">
        <v>9755</v>
      </c>
    </row>
    <row r="8949" spans="1:13">
      <c r="A8949" t="s">
        <v>10204</v>
      </c>
      <c r="B8949" t="s">
        <v>10208</v>
      </c>
      <c r="C8949" t="s">
        <v>110</v>
      </c>
      <c r="D8949">
        <v>4</v>
      </c>
      <c r="E8949">
        <v>0</v>
      </c>
      <c r="F8949">
        <v>0</v>
      </c>
      <c r="H8949" t="s">
        <v>103</v>
      </c>
      <c r="I8949">
        <f t="shared" si="422"/>
        <v>0</v>
      </c>
      <c r="J8949">
        <f t="shared" si="423"/>
        <v>0</v>
      </c>
      <c r="L8949" t="str">
        <f t="shared" si="421"/>
        <v>3621KYVALLEY</v>
      </c>
      <c r="M8949" t="s">
        <v>9755</v>
      </c>
    </row>
    <row r="8950" spans="1:13">
      <c r="A8950" t="s">
        <v>10204</v>
      </c>
      <c r="B8950" t="s">
        <v>10209</v>
      </c>
      <c r="C8950" t="s">
        <v>110</v>
      </c>
      <c r="D8950">
        <v>4</v>
      </c>
      <c r="E8950">
        <v>0</v>
      </c>
      <c r="F8950">
        <v>0</v>
      </c>
      <c r="H8950" t="s">
        <v>103</v>
      </c>
      <c r="I8950">
        <f t="shared" si="422"/>
        <v>0</v>
      </c>
      <c r="J8950">
        <f t="shared" si="423"/>
        <v>0</v>
      </c>
      <c r="L8950" t="str">
        <f t="shared" si="421"/>
        <v>3621TONGALA</v>
      </c>
      <c r="M8950" t="s">
        <v>9755</v>
      </c>
    </row>
    <row r="8951" spans="1:13">
      <c r="A8951" t="s">
        <v>10204</v>
      </c>
      <c r="B8951" t="s">
        <v>10210</v>
      </c>
      <c r="C8951" t="s">
        <v>110</v>
      </c>
      <c r="D8951">
        <v>4</v>
      </c>
      <c r="E8951">
        <v>0</v>
      </c>
      <c r="F8951">
        <v>0</v>
      </c>
      <c r="H8951" t="s">
        <v>103</v>
      </c>
      <c r="I8951">
        <f t="shared" si="422"/>
        <v>0</v>
      </c>
      <c r="J8951">
        <f t="shared" si="423"/>
        <v>0</v>
      </c>
      <c r="L8951" t="str">
        <f t="shared" si="421"/>
        <v>3621YAMBUNA</v>
      </c>
      <c r="M8951" t="s">
        <v>9755</v>
      </c>
    </row>
    <row r="8952" spans="1:13">
      <c r="A8952" t="s">
        <v>10211</v>
      </c>
      <c r="B8952" t="s">
        <v>10212</v>
      </c>
      <c r="C8952" t="s">
        <v>110</v>
      </c>
      <c r="D8952">
        <v>4</v>
      </c>
      <c r="E8952">
        <v>0</v>
      </c>
      <c r="F8952">
        <v>0</v>
      </c>
      <c r="H8952" t="s">
        <v>103</v>
      </c>
      <c r="I8952">
        <f t="shared" si="422"/>
        <v>0</v>
      </c>
      <c r="J8952">
        <f t="shared" si="423"/>
        <v>0</v>
      </c>
      <c r="L8952" t="str">
        <f t="shared" si="421"/>
        <v>3620KYABRAM</v>
      </c>
      <c r="M8952" t="s">
        <v>9755</v>
      </c>
    </row>
    <row r="8953" spans="1:13">
      <c r="A8953" t="s">
        <v>10211</v>
      </c>
      <c r="B8953" t="s">
        <v>10213</v>
      </c>
      <c r="C8953" t="s">
        <v>110</v>
      </c>
      <c r="D8953">
        <v>4</v>
      </c>
      <c r="E8953">
        <v>0</v>
      </c>
      <c r="F8953">
        <v>0</v>
      </c>
      <c r="H8953" t="s">
        <v>103</v>
      </c>
      <c r="I8953">
        <f t="shared" si="422"/>
        <v>0</v>
      </c>
      <c r="J8953">
        <f t="shared" si="423"/>
        <v>0</v>
      </c>
      <c r="L8953" t="str">
        <f t="shared" si="421"/>
        <v>3620KYABRAM SOUTH</v>
      </c>
      <c r="M8953" t="s">
        <v>9755</v>
      </c>
    </row>
    <row r="8954" spans="1:13">
      <c r="A8954" t="s">
        <v>10211</v>
      </c>
      <c r="B8954" t="s">
        <v>10214</v>
      </c>
      <c r="C8954" t="s">
        <v>110</v>
      </c>
      <c r="D8954">
        <v>4</v>
      </c>
      <c r="E8954">
        <v>0</v>
      </c>
      <c r="F8954">
        <v>0</v>
      </c>
      <c r="H8954" t="s">
        <v>103</v>
      </c>
      <c r="I8954">
        <f t="shared" si="422"/>
        <v>0</v>
      </c>
      <c r="J8954">
        <f t="shared" si="423"/>
        <v>0</v>
      </c>
      <c r="L8954" t="str">
        <f t="shared" si="421"/>
        <v>3620LANCASTER</v>
      </c>
      <c r="M8954" t="s">
        <v>9755</v>
      </c>
    </row>
    <row r="8955" spans="1:13">
      <c r="A8955" t="s">
        <v>10211</v>
      </c>
      <c r="B8955" t="s">
        <v>10215</v>
      </c>
      <c r="C8955" t="s">
        <v>110</v>
      </c>
      <c r="D8955">
        <v>4</v>
      </c>
      <c r="E8955">
        <v>0</v>
      </c>
      <c r="F8955">
        <v>0</v>
      </c>
      <c r="H8955" t="s">
        <v>103</v>
      </c>
      <c r="I8955">
        <f t="shared" si="422"/>
        <v>0</v>
      </c>
      <c r="J8955">
        <f t="shared" si="423"/>
        <v>0</v>
      </c>
      <c r="L8955" t="str">
        <f t="shared" si="421"/>
        <v>3620MOUNT SCOBIE</v>
      </c>
      <c r="M8955" t="s">
        <v>9755</v>
      </c>
    </row>
    <row r="8956" spans="1:13">
      <c r="A8956" t="s">
        <v>10211</v>
      </c>
      <c r="B8956" t="s">
        <v>10216</v>
      </c>
      <c r="C8956" t="s">
        <v>110</v>
      </c>
      <c r="D8956">
        <v>4</v>
      </c>
      <c r="E8956">
        <v>0</v>
      </c>
      <c r="F8956">
        <v>0</v>
      </c>
      <c r="H8956" t="s">
        <v>103</v>
      </c>
      <c r="I8956">
        <f t="shared" si="422"/>
        <v>0</v>
      </c>
      <c r="J8956">
        <f t="shared" si="423"/>
        <v>0</v>
      </c>
      <c r="L8956" t="str">
        <f t="shared" si="421"/>
        <v>3620ST GERMAINS</v>
      </c>
      <c r="M8956" t="s">
        <v>9755</v>
      </c>
    </row>
    <row r="8957" spans="1:13">
      <c r="A8957" t="s">
        <v>10211</v>
      </c>
      <c r="B8957" t="s">
        <v>10217</v>
      </c>
      <c r="C8957" t="s">
        <v>110</v>
      </c>
      <c r="D8957">
        <v>4</v>
      </c>
      <c r="E8957">
        <v>0</v>
      </c>
      <c r="F8957">
        <v>0</v>
      </c>
      <c r="H8957" t="s">
        <v>103</v>
      </c>
      <c r="I8957">
        <f t="shared" si="422"/>
        <v>0</v>
      </c>
      <c r="J8957">
        <f t="shared" si="423"/>
        <v>0</v>
      </c>
      <c r="L8957" t="str">
        <f t="shared" si="421"/>
        <v>3620TARIPTA</v>
      </c>
      <c r="M8957" t="s">
        <v>9755</v>
      </c>
    </row>
    <row r="8958" spans="1:13">
      <c r="A8958" t="s">
        <v>10211</v>
      </c>
      <c r="B8958" t="s">
        <v>10218</v>
      </c>
      <c r="C8958" t="s">
        <v>110</v>
      </c>
      <c r="D8958">
        <v>4</v>
      </c>
      <c r="E8958">
        <v>0</v>
      </c>
      <c r="F8958">
        <v>0</v>
      </c>
      <c r="H8958" t="s">
        <v>103</v>
      </c>
      <c r="I8958">
        <f t="shared" si="422"/>
        <v>0</v>
      </c>
      <c r="J8958">
        <f t="shared" si="423"/>
        <v>0</v>
      </c>
      <c r="L8958" t="str">
        <f t="shared" si="421"/>
        <v>3620WYUNA</v>
      </c>
      <c r="M8958" t="s">
        <v>9755</v>
      </c>
    </row>
    <row r="8959" spans="1:13">
      <c r="A8959" t="s">
        <v>10211</v>
      </c>
      <c r="B8959" t="s">
        <v>10219</v>
      </c>
      <c r="C8959" t="s">
        <v>110</v>
      </c>
      <c r="D8959">
        <v>4</v>
      </c>
      <c r="E8959">
        <v>0</v>
      </c>
      <c r="F8959">
        <v>0</v>
      </c>
      <c r="H8959" t="s">
        <v>103</v>
      </c>
      <c r="I8959">
        <f t="shared" si="422"/>
        <v>0</v>
      </c>
      <c r="J8959">
        <f t="shared" si="423"/>
        <v>0</v>
      </c>
      <c r="L8959" t="str">
        <f t="shared" si="421"/>
        <v>3620WYUNA EAST</v>
      </c>
      <c r="M8959" t="s">
        <v>9755</v>
      </c>
    </row>
    <row r="8960" spans="1:13">
      <c r="A8960" t="s">
        <v>10220</v>
      </c>
      <c r="B8960" t="s">
        <v>10212</v>
      </c>
      <c r="C8960" t="s">
        <v>110</v>
      </c>
      <c r="D8960">
        <v>4</v>
      </c>
      <c r="E8960">
        <v>0</v>
      </c>
      <c r="F8960">
        <v>0</v>
      </c>
      <c r="H8960" t="s">
        <v>103</v>
      </c>
      <c r="I8960">
        <f t="shared" si="422"/>
        <v>0</v>
      </c>
      <c r="J8960">
        <f t="shared" si="423"/>
        <v>0</v>
      </c>
      <c r="L8960" t="str">
        <f t="shared" si="421"/>
        <v>3619KYABRAM</v>
      </c>
      <c r="M8960" t="e">
        <v>#N/A</v>
      </c>
    </row>
    <row r="8961" spans="1:13">
      <c r="A8961" t="s">
        <v>10221</v>
      </c>
      <c r="B8961" t="s">
        <v>10222</v>
      </c>
      <c r="C8961" t="s">
        <v>110</v>
      </c>
      <c r="D8961">
        <v>4</v>
      </c>
      <c r="E8961">
        <v>0</v>
      </c>
      <c r="F8961">
        <v>0</v>
      </c>
      <c r="H8961" t="s">
        <v>103</v>
      </c>
      <c r="I8961">
        <f t="shared" si="422"/>
        <v>0</v>
      </c>
      <c r="J8961">
        <f t="shared" si="423"/>
        <v>0</v>
      </c>
      <c r="L8961" t="str">
        <f t="shared" si="421"/>
        <v>3618MERRIGUM</v>
      </c>
      <c r="M8961" t="s">
        <v>9755</v>
      </c>
    </row>
    <row r="8962" spans="1:13">
      <c r="A8962" t="s">
        <v>10223</v>
      </c>
      <c r="B8962" t="s">
        <v>10224</v>
      </c>
      <c r="C8962" t="s">
        <v>110</v>
      </c>
      <c r="D8962">
        <v>4</v>
      </c>
      <c r="E8962">
        <v>0</v>
      </c>
      <c r="F8962">
        <v>0</v>
      </c>
      <c r="H8962" t="s">
        <v>103</v>
      </c>
      <c r="I8962">
        <f t="shared" si="422"/>
        <v>0</v>
      </c>
      <c r="J8962">
        <f t="shared" si="423"/>
        <v>0</v>
      </c>
      <c r="L8962" t="str">
        <f t="shared" ref="L8962:L9025" si="424">CONCATENATE(A8962,B8962)</f>
        <v>3617BYRNESIDE</v>
      </c>
      <c r="M8962" t="s">
        <v>9755</v>
      </c>
    </row>
    <row r="8963" spans="1:13">
      <c r="A8963" t="s">
        <v>10225</v>
      </c>
      <c r="B8963" t="s">
        <v>10226</v>
      </c>
      <c r="C8963" t="s">
        <v>110</v>
      </c>
      <c r="D8963">
        <v>4</v>
      </c>
      <c r="E8963">
        <v>0</v>
      </c>
      <c r="F8963">
        <v>0</v>
      </c>
      <c r="H8963" t="s">
        <v>103</v>
      </c>
      <c r="I8963">
        <f t="shared" si="422"/>
        <v>0</v>
      </c>
      <c r="J8963">
        <f t="shared" si="423"/>
        <v>0</v>
      </c>
      <c r="L8963" t="str">
        <f t="shared" si="424"/>
        <v>3616COOMA</v>
      </c>
      <c r="M8963" t="s">
        <v>9755</v>
      </c>
    </row>
    <row r="8964" spans="1:13">
      <c r="A8964" t="s">
        <v>10225</v>
      </c>
      <c r="B8964" t="s">
        <v>10227</v>
      </c>
      <c r="C8964" t="s">
        <v>110</v>
      </c>
      <c r="D8964">
        <v>4</v>
      </c>
      <c r="E8964">
        <v>0</v>
      </c>
      <c r="F8964">
        <v>0</v>
      </c>
      <c r="H8964" t="s">
        <v>103</v>
      </c>
      <c r="I8964">
        <f t="shared" si="422"/>
        <v>0</v>
      </c>
      <c r="J8964">
        <f t="shared" si="423"/>
        <v>0</v>
      </c>
      <c r="L8964" t="str">
        <f t="shared" si="424"/>
        <v>3616GILLIESTON</v>
      </c>
      <c r="M8964" t="s">
        <v>9755</v>
      </c>
    </row>
    <row r="8965" spans="1:13">
      <c r="A8965" t="s">
        <v>10225</v>
      </c>
      <c r="B8965" t="s">
        <v>10228</v>
      </c>
      <c r="C8965" t="s">
        <v>110</v>
      </c>
      <c r="D8965">
        <v>4</v>
      </c>
      <c r="E8965">
        <v>0</v>
      </c>
      <c r="F8965">
        <v>0</v>
      </c>
      <c r="H8965" t="s">
        <v>103</v>
      </c>
      <c r="I8965">
        <f t="shared" si="422"/>
        <v>0</v>
      </c>
      <c r="J8965">
        <f t="shared" si="423"/>
        <v>0</v>
      </c>
      <c r="L8965" t="str">
        <f t="shared" si="424"/>
        <v>3616GIRGARRE EAST</v>
      </c>
      <c r="M8965" t="s">
        <v>9755</v>
      </c>
    </row>
    <row r="8966" spans="1:13">
      <c r="A8966" t="s">
        <v>10225</v>
      </c>
      <c r="B8966" t="s">
        <v>10229</v>
      </c>
      <c r="C8966" t="s">
        <v>110</v>
      </c>
      <c r="D8966">
        <v>4</v>
      </c>
      <c r="E8966">
        <v>0</v>
      </c>
      <c r="F8966">
        <v>0</v>
      </c>
      <c r="H8966" t="s">
        <v>103</v>
      </c>
      <c r="I8966">
        <f t="shared" si="422"/>
        <v>0</v>
      </c>
      <c r="J8966">
        <f t="shared" si="423"/>
        <v>0</v>
      </c>
      <c r="L8966" t="str">
        <f t="shared" si="424"/>
        <v>3616HARSTON</v>
      </c>
      <c r="M8966" t="s">
        <v>9755</v>
      </c>
    </row>
    <row r="8967" spans="1:13">
      <c r="A8967" t="s">
        <v>10225</v>
      </c>
      <c r="B8967" t="s">
        <v>10230</v>
      </c>
      <c r="C8967" t="s">
        <v>110</v>
      </c>
      <c r="D8967">
        <v>3</v>
      </c>
      <c r="E8967">
        <v>0</v>
      </c>
      <c r="F8967">
        <v>0</v>
      </c>
      <c r="H8967" t="s">
        <v>103</v>
      </c>
      <c r="I8967">
        <f t="shared" si="422"/>
        <v>0</v>
      </c>
      <c r="J8967">
        <f t="shared" si="423"/>
        <v>0</v>
      </c>
      <c r="L8967" t="str">
        <f t="shared" si="424"/>
        <v>3616MOOROOPNA NORTH WEST</v>
      </c>
      <c r="M8967" t="s">
        <v>9755</v>
      </c>
    </row>
    <row r="8968" spans="1:13">
      <c r="A8968" t="s">
        <v>10225</v>
      </c>
      <c r="B8968" t="s">
        <v>10231</v>
      </c>
      <c r="C8968" t="s">
        <v>110</v>
      </c>
      <c r="D8968">
        <v>4</v>
      </c>
      <c r="E8968">
        <v>0</v>
      </c>
      <c r="F8968">
        <v>0</v>
      </c>
      <c r="H8968" t="s">
        <v>103</v>
      </c>
      <c r="I8968">
        <f t="shared" si="422"/>
        <v>0</v>
      </c>
      <c r="J8968">
        <f t="shared" si="423"/>
        <v>0</v>
      </c>
      <c r="L8968" t="str">
        <f t="shared" si="424"/>
        <v>3616TATURA</v>
      </c>
      <c r="M8968" t="s">
        <v>9755</v>
      </c>
    </row>
    <row r="8969" spans="1:13">
      <c r="A8969" t="s">
        <v>10225</v>
      </c>
      <c r="B8969" t="s">
        <v>10232</v>
      </c>
      <c r="C8969" t="s">
        <v>110</v>
      </c>
      <c r="D8969">
        <v>4</v>
      </c>
      <c r="E8969">
        <v>0</v>
      </c>
      <c r="F8969">
        <v>0</v>
      </c>
      <c r="H8969" t="s">
        <v>103</v>
      </c>
      <c r="I8969">
        <f t="shared" si="422"/>
        <v>0</v>
      </c>
      <c r="J8969">
        <f t="shared" si="423"/>
        <v>0</v>
      </c>
      <c r="L8969" t="str">
        <f t="shared" si="424"/>
        <v>3616TATURA EAST</v>
      </c>
      <c r="M8969" t="s">
        <v>9755</v>
      </c>
    </row>
    <row r="8970" spans="1:13">
      <c r="A8970" t="s">
        <v>10233</v>
      </c>
      <c r="B8970" t="s">
        <v>10234</v>
      </c>
      <c r="C8970" t="s">
        <v>110</v>
      </c>
      <c r="D8970">
        <v>4</v>
      </c>
      <c r="E8970">
        <v>0</v>
      </c>
      <c r="F8970">
        <v>0</v>
      </c>
      <c r="H8970" t="s">
        <v>103</v>
      </c>
      <c r="I8970">
        <f t="shared" si="422"/>
        <v>0</v>
      </c>
      <c r="J8970">
        <f t="shared" si="423"/>
        <v>0</v>
      </c>
      <c r="L8970" t="str">
        <f t="shared" si="424"/>
        <v>3614TOOLAMBA</v>
      </c>
      <c r="M8970" t="s">
        <v>9755</v>
      </c>
    </row>
    <row r="8971" spans="1:13">
      <c r="A8971" t="s">
        <v>10233</v>
      </c>
      <c r="B8971" t="s">
        <v>10235</v>
      </c>
      <c r="C8971" t="s">
        <v>110</v>
      </c>
      <c r="D8971">
        <v>4</v>
      </c>
      <c r="E8971">
        <v>0</v>
      </c>
      <c r="F8971">
        <v>0</v>
      </c>
      <c r="H8971" t="s">
        <v>103</v>
      </c>
      <c r="I8971">
        <f t="shared" si="422"/>
        <v>0</v>
      </c>
      <c r="J8971">
        <f t="shared" si="423"/>
        <v>0</v>
      </c>
      <c r="L8971" t="str">
        <f t="shared" si="424"/>
        <v>3614TOOLAMBA WEST</v>
      </c>
      <c r="M8971" t="s">
        <v>9755</v>
      </c>
    </row>
    <row r="8972" spans="1:13">
      <c r="A8972" t="s">
        <v>10236</v>
      </c>
      <c r="B8972" t="s">
        <v>1683</v>
      </c>
      <c r="C8972" t="s">
        <v>110</v>
      </c>
      <c r="D8972">
        <v>4</v>
      </c>
      <c r="E8972">
        <v>0</v>
      </c>
      <c r="F8972">
        <v>0</v>
      </c>
      <c r="H8972" t="s">
        <v>103</v>
      </c>
      <c r="I8972">
        <f t="shared" si="422"/>
        <v>0</v>
      </c>
      <c r="J8972">
        <f t="shared" si="423"/>
        <v>0</v>
      </c>
      <c r="L8972" t="str">
        <f t="shared" si="424"/>
        <v>3612MOORA</v>
      </c>
      <c r="M8972" t="s">
        <v>9129</v>
      </c>
    </row>
    <row r="8973" spans="1:13">
      <c r="A8973" t="s">
        <v>10236</v>
      </c>
      <c r="B8973" t="s">
        <v>10237</v>
      </c>
      <c r="C8973" t="s">
        <v>110</v>
      </c>
      <c r="D8973">
        <v>4</v>
      </c>
      <c r="E8973">
        <v>0</v>
      </c>
      <c r="F8973">
        <v>0</v>
      </c>
      <c r="H8973" t="s">
        <v>103</v>
      </c>
      <c r="I8973">
        <f t="shared" si="422"/>
        <v>0</v>
      </c>
      <c r="J8973">
        <f t="shared" si="423"/>
        <v>0</v>
      </c>
      <c r="L8973" t="str">
        <f t="shared" si="424"/>
        <v>3612RUSHWORTH</v>
      </c>
      <c r="M8973" t="s">
        <v>9129</v>
      </c>
    </row>
    <row r="8974" spans="1:13">
      <c r="A8974" t="s">
        <v>10236</v>
      </c>
      <c r="B8974" t="s">
        <v>10238</v>
      </c>
      <c r="C8974" t="s">
        <v>110</v>
      </c>
      <c r="D8974">
        <v>4</v>
      </c>
      <c r="E8974">
        <v>0</v>
      </c>
      <c r="F8974">
        <v>0</v>
      </c>
      <c r="H8974" t="s">
        <v>103</v>
      </c>
      <c r="I8974">
        <f t="shared" si="422"/>
        <v>0</v>
      </c>
      <c r="J8974">
        <f t="shared" si="423"/>
        <v>0</v>
      </c>
      <c r="L8974" t="str">
        <f t="shared" si="424"/>
        <v>3612WANALTA</v>
      </c>
      <c r="M8974" t="s">
        <v>9129</v>
      </c>
    </row>
    <row r="8975" spans="1:13">
      <c r="A8975" t="s">
        <v>10236</v>
      </c>
      <c r="B8975" t="s">
        <v>10239</v>
      </c>
      <c r="C8975" t="s">
        <v>110</v>
      </c>
      <c r="D8975">
        <v>4</v>
      </c>
      <c r="E8975">
        <v>0</v>
      </c>
      <c r="F8975">
        <v>0</v>
      </c>
      <c r="H8975" t="s">
        <v>103</v>
      </c>
      <c r="I8975">
        <f t="shared" si="422"/>
        <v>0</v>
      </c>
      <c r="J8975">
        <f t="shared" si="423"/>
        <v>0</v>
      </c>
      <c r="L8975" t="str">
        <f t="shared" si="424"/>
        <v>3612WARANGA</v>
      </c>
      <c r="M8975" t="s">
        <v>9129</v>
      </c>
    </row>
    <row r="8976" spans="1:13">
      <c r="A8976" t="s">
        <v>10236</v>
      </c>
      <c r="B8976" t="s">
        <v>10240</v>
      </c>
      <c r="C8976" t="s">
        <v>110</v>
      </c>
      <c r="D8976">
        <v>4</v>
      </c>
      <c r="E8976">
        <v>0</v>
      </c>
      <c r="F8976">
        <v>0</v>
      </c>
      <c r="H8976" t="s">
        <v>103</v>
      </c>
      <c r="I8976">
        <f t="shared" si="422"/>
        <v>0</v>
      </c>
      <c r="J8976">
        <f t="shared" si="423"/>
        <v>0</v>
      </c>
      <c r="L8976" t="str">
        <f t="shared" si="424"/>
        <v>3612WARANGA SHORES</v>
      </c>
      <c r="M8976" t="s">
        <v>9129</v>
      </c>
    </row>
    <row r="8977" spans="1:13">
      <c r="A8977" t="s">
        <v>10236</v>
      </c>
      <c r="B8977" t="s">
        <v>10241</v>
      </c>
      <c r="C8977" t="s">
        <v>110</v>
      </c>
      <c r="D8977">
        <v>4</v>
      </c>
      <c r="E8977">
        <v>0</v>
      </c>
      <c r="F8977">
        <v>0</v>
      </c>
      <c r="H8977" t="s">
        <v>103</v>
      </c>
      <c r="I8977">
        <f t="shared" si="422"/>
        <v>0</v>
      </c>
      <c r="J8977">
        <f t="shared" si="423"/>
        <v>0</v>
      </c>
      <c r="L8977" t="str">
        <f t="shared" si="424"/>
        <v>3612WHROO</v>
      </c>
      <c r="M8977" t="s">
        <v>9129</v>
      </c>
    </row>
    <row r="8978" spans="1:13">
      <c r="A8978" t="s">
        <v>10242</v>
      </c>
      <c r="B8978" t="s">
        <v>10243</v>
      </c>
      <c r="C8978" t="s">
        <v>110</v>
      </c>
      <c r="D8978">
        <v>4</v>
      </c>
      <c r="E8978">
        <v>0</v>
      </c>
      <c r="F8978">
        <v>0</v>
      </c>
      <c r="H8978" t="s">
        <v>103</v>
      </c>
      <c r="I8978">
        <f t="shared" si="422"/>
        <v>0</v>
      </c>
      <c r="J8978">
        <f t="shared" si="423"/>
        <v>0</v>
      </c>
      <c r="L8978" t="str">
        <f t="shared" si="424"/>
        <v>3610DHURRINGILE</v>
      </c>
      <c r="M8978" t="s">
        <v>9129</v>
      </c>
    </row>
    <row r="8979" spans="1:13">
      <c r="A8979" t="s">
        <v>10242</v>
      </c>
      <c r="B8979" t="s">
        <v>10244</v>
      </c>
      <c r="C8979" t="s">
        <v>110</v>
      </c>
      <c r="D8979">
        <v>4</v>
      </c>
      <c r="E8979">
        <v>0</v>
      </c>
      <c r="F8979">
        <v>0</v>
      </c>
      <c r="H8979" t="s">
        <v>103</v>
      </c>
      <c r="I8979">
        <f t="shared" si="422"/>
        <v>0</v>
      </c>
      <c r="J8979">
        <f t="shared" si="423"/>
        <v>0</v>
      </c>
      <c r="L8979" t="str">
        <f t="shared" si="424"/>
        <v>3610MOORILIM</v>
      </c>
      <c r="M8979" t="s">
        <v>9129</v>
      </c>
    </row>
    <row r="8980" spans="1:13">
      <c r="A8980" t="s">
        <v>10242</v>
      </c>
      <c r="B8980" t="s">
        <v>1406</v>
      </c>
      <c r="C8980" t="s">
        <v>110</v>
      </c>
      <c r="D8980">
        <v>4</v>
      </c>
      <c r="E8980">
        <v>0</v>
      </c>
      <c r="F8980">
        <v>0</v>
      </c>
      <c r="H8980" t="s">
        <v>103</v>
      </c>
      <c r="I8980">
        <f t="shared" si="422"/>
        <v>0</v>
      </c>
      <c r="J8980">
        <f t="shared" si="423"/>
        <v>0</v>
      </c>
      <c r="L8980" t="str">
        <f t="shared" si="424"/>
        <v>3610MURCHISON</v>
      </c>
      <c r="M8980" t="s">
        <v>9129</v>
      </c>
    </row>
    <row r="8981" spans="1:13">
      <c r="A8981" t="s">
        <v>10242</v>
      </c>
      <c r="B8981" t="s">
        <v>10245</v>
      </c>
      <c r="C8981" t="s">
        <v>110</v>
      </c>
      <c r="D8981">
        <v>4</v>
      </c>
      <c r="E8981">
        <v>0</v>
      </c>
      <c r="F8981">
        <v>0</v>
      </c>
      <c r="H8981" t="s">
        <v>103</v>
      </c>
      <c r="I8981">
        <f t="shared" si="422"/>
        <v>0</v>
      </c>
      <c r="J8981">
        <f t="shared" si="423"/>
        <v>0</v>
      </c>
      <c r="L8981" t="str">
        <f t="shared" si="424"/>
        <v>3610MURCHISON EAST</v>
      </c>
      <c r="M8981" t="s">
        <v>9129</v>
      </c>
    </row>
    <row r="8982" spans="1:13">
      <c r="A8982" t="s">
        <v>10242</v>
      </c>
      <c r="B8982" t="s">
        <v>10246</v>
      </c>
      <c r="C8982" t="s">
        <v>110</v>
      </c>
      <c r="D8982">
        <v>4</v>
      </c>
      <c r="E8982">
        <v>0</v>
      </c>
      <c r="F8982">
        <v>0</v>
      </c>
      <c r="H8982" t="s">
        <v>103</v>
      </c>
      <c r="I8982">
        <f t="shared" si="422"/>
        <v>0</v>
      </c>
      <c r="J8982">
        <f t="shared" si="423"/>
        <v>0</v>
      </c>
      <c r="L8982" t="str">
        <f t="shared" si="424"/>
        <v>3610MURCHISON NORTH</v>
      </c>
      <c r="M8982" t="s">
        <v>9129</v>
      </c>
    </row>
    <row r="8983" spans="1:13">
      <c r="A8983" t="s">
        <v>10247</v>
      </c>
      <c r="B8983" t="s">
        <v>10248</v>
      </c>
      <c r="C8983" t="s">
        <v>110</v>
      </c>
      <c r="D8983">
        <v>4</v>
      </c>
      <c r="E8983">
        <v>0</v>
      </c>
      <c r="F8983">
        <v>0</v>
      </c>
      <c r="H8983" t="s">
        <v>103</v>
      </c>
      <c r="I8983">
        <f t="shared" si="422"/>
        <v>0</v>
      </c>
      <c r="J8983">
        <f t="shared" si="423"/>
        <v>0</v>
      </c>
      <c r="L8983" t="str">
        <f t="shared" si="424"/>
        <v>3608BAILIESTON</v>
      </c>
      <c r="M8983" t="s">
        <v>9129</v>
      </c>
    </row>
    <row r="8984" spans="1:13">
      <c r="A8984" t="s">
        <v>10247</v>
      </c>
      <c r="B8984" t="s">
        <v>10249</v>
      </c>
      <c r="C8984" t="s">
        <v>110</v>
      </c>
      <c r="D8984">
        <v>4</v>
      </c>
      <c r="E8984">
        <v>0</v>
      </c>
      <c r="F8984">
        <v>0</v>
      </c>
      <c r="H8984" t="s">
        <v>103</v>
      </c>
      <c r="I8984">
        <f t="shared" si="422"/>
        <v>0</v>
      </c>
      <c r="J8984">
        <f t="shared" si="423"/>
        <v>0</v>
      </c>
      <c r="L8984" t="str">
        <f t="shared" si="424"/>
        <v>3608GOULBURN WEIR</v>
      </c>
      <c r="M8984" t="s">
        <v>9129</v>
      </c>
    </row>
    <row r="8985" spans="1:13">
      <c r="A8985" t="s">
        <v>10247</v>
      </c>
      <c r="B8985" t="s">
        <v>10250</v>
      </c>
      <c r="C8985" t="s">
        <v>110</v>
      </c>
      <c r="D8985">
        <v>4</v>
      </c>
      <c r="E8985">
        <v>0</v>
      </c>
      <c r="F8985">
        <v>0</v>
      </c>
      <c r="H8985" t="s">
        <v>103</v>
      </c>
      <c r="I8985">
        <f t="shared" si="422"/>
        <v>0</v>
      </c>
      <c r="J8985">
        <f t="shared" si="423"/>
        <v>0</v>
      </c>
      <c r="L8985" t="str">
        <f t="shared" si="424"/>
        <v>3608GRAYTOWN</v>
      </c>
      <c r="M8985" t="s">
        <v>9129</v>
      </c>
    </row>
    <row r="8986" spans="1:13">
      <c r="A8986" t="s">
        <v>10247</v>
      </c>
      <c r="B8986" t="s">
        <v>10251</v>
      </c>
      <c r="C8986" t="s">
        <v>110</v>
      </c>
      <c r="D8986">
        <v>4</v>
      </c>
      <c r="E8986">
        <v>0</v>
      </c>
      <c r="F8986">
        <v>0</v>
      </c>
      <c r="H8986" t="s">
        <v>103</v>
      </c>
      <c r="I8986">
        <f t="shared" si="422"/>
        <v>0</v>
      </c>
      <c r="J8986">
        <f t="shared" si="423"/>
        <v>0</v>
      </c>
      <c r="L8986" t="str">
        <f t="shared" si="424"/>
        <v>3608KIRWANS BRIDGE</v>
      </c>
      <c r="M8986" t="s">
        <v>9129</v>
      </c>
    </row>
    <row r="8987" spans="1:13">
      <c r="A8987" t="s">
        <v>10247</v>
      </c>
      <c r="B8987" t="s">
        <v>10252</v>
      </c>
      <c r="C8987" t="s">
        <v>110</v>
      </c>
      <c r="D8987">
        <v>4</v>
      </c>
      <c r="E8987">
        <v>0</v>
      </c>
      <c r="F8987">
        <v>0</v>
      </c>
      <c r="H8987" t="s">
        <v>103</v>
      </c>
      <c r="I8987">
        <f t="shared" si="422"/>
        <v>0</v>
      </c>
      <c r="J8987">
        <f t="shared" si="423"/>
        <v>0</v>
      </c>
      <c r="L8987" t="str">
        <f t="shared" si="424"/>
        <v>3608MITCHELLSTOWN</v>
      </c>
      <c r="M8987" t="s">
        <v>9129</v>
      </c>
    </row>
    <row r="8988" spans="1:13">
      <c r="A8988" t="s">
        <v>10247</v>
      </c>
      <c r="B8988" t="s">
        <v>10253</v>
      </c>
      <c r="C8988" t="s">
        <v>110</v>
      </c>
      <c r="D8988">
        <v>4</v>
      </c>
      <c r="E8988">
        <v>0</v>
      </c>
      <c r="F8988">
        <v>0</v>
      </c>
      <c r="H8988" t="s">
        <v>103</v>
      </c>
      <c r="I8988">
        <f t="shared" si="422"/>
        <v>0</v>
      </c>
      <c r="J8988">
        <f t="shared" si="423"/>
        <v>0</v>
      </c>
      <c r="L8988" t="str">
        <f t="shared" si="424"/>
        <v>3608NAGAMBIE</v>
      </c>
      <c r="M8988" t="s">
        <v>9129</v>
      </c>
    </row>
    <row r="8989" spans="1:13">
      <c r="A8989" t="s">
        <v>10247</v>
      </c>
      <c r="B8989" t="s">
        <v>10254</v>
      </c>
      <c r="C8989" t="s">
        <v>110</v>
      </c>
      <c r="D8989">
        <v>4</v>
      </c>
      <c r="E8989">
        <v>0</v>
      </c>
      <c r="F8989">
        <v>0</v>
      </c>
      <c r="H8989" t="s">
        <v>103</v>
      </c>
      <c r="I8989">
        <f t="shared" si="422"/>
        <v>0</v>
      </c>
      <c r="J8989">
        <f t="shared" si="423"/>
        <v>0</v>
      </c>
      <c r="L8989" t="str">
        <f t="shared" si="424"/>
        <v>3608WAHRING</v>
      </c>
      <c r="M8989" t="s">
        <v>9129</v>
      </c>
    </row>
    <row r="8990" spans="1:13">
      <c r="A8990" t="s">
        <v>10247</v>
      </c>
      <c r="B8990" t="s">
        <v>10255</v>
      </c>
      <c r="C8990" t="s">
        <v>110</v>
      </c>
      <c r="D8990">
        <v>4</v>
      </c>
      <c r="E8990">
        <v>0</v>
      </c>
      <c r="F8990">
        <v>0</v>
      </c>
      <c r="H8990" t="s">
        <v>103</v>
      </c>
      <c r="I8990">
        <f t="shared" si="422"/>
        <v>0</v>
      </c>
      <c r="J8990">
        <f t="shared" si="423"/>
        <v>0</v>
      </c>
      <c r="L8990" t="str">
        <f t="shared" si="424"/>
        <v>3608WIRRATE</v>
      </c>
      <c r="M8990" t="s">
        <v>9129</v>
      </c>
    </row>
    <row r="8991" spans="1:13">
      <c r="A8991" t="s">
        <v>10256</v>
      </c>
      <c r="B8991" t="s">
        <v>10257</v>
      </c>
      <c r="C8991" t="s">
        <v>110</v>
      </c>
      <c r="D8991">
        <v>4</v>
      </c>
      <c r="E8991">
        <v>0</v>
      </c>
      <c r="F8991">
        <v>0</v>
      </c>
      <c r="H8991" t="s">
        <v>103</v>
      </c>
      <c r="I8991">
        <f t="shared" si="422"/>
        <v>0</v>
      </c>
      <c r="J8991">
        <f t="shared" si="423"/>
        <v>0</v>
      </c>
      <c r="L8991" t="str">
        <f t="shared" si="424"/>
        <v>3607TABILK</v>
      </c>
      <c r="M8991" t="s">
        <v>9129</v>
      </c>
    </row>
    <row r="8992" spans="1:13">
      <c r="A8992" t="s">
        <v>10258</v>
      </c>
      <c r="B8992" t="s">
        <v>10259</v>
      </c>
      <c r="C8992" t="s">
        <v>110</v>
      </c>
      <c r="D8992">
        <v>4</v>
      </c>
      <c r="E8992">
        <v>0</v>
      </c>
      <c r="F8992">
        <v>0</v>
      </c>
      <c r="H8992" t="s">
        <v>103</v>
      </c>
      <c r="I8992">
        <f t="shared" si="422"/>
        <v>0</v>
      </c>
      <c r="J8992">
        <f t="shared" si="423"/>
        <v>0</v>
      </c>
      <c r="L8992" t="str">
        <f t="shared" si="424"/>
        <v>3599BOUNDARY BEND</v>
      </c>
      <c r="M8992" t="s">
        <v>10260</v>
      </c>
    </row>
    <row r="8993" spans="1:13">
      <c r="A8993" t="s">
        <v>10261</v>
      </c>
      <c r="B8993" t="s">
        <v>10262</v>
      </c>
      <c r="C8993" t="s">
        <v>110</v>
      </c>
      <c r="D8993">
        <v>4</v>
      </c>
      <c r="E8993">
        <v>0</v>
      </c>
      <c r="F8993">
        <v>0</v>
      </c>
      <c r="H8993" t="s">
        <v>103</v>
      </c>
      <c r="I8993">
        <f t="shared" si="422"/>
        <v>0</v>
      </c>
      <c r="J8993">
        <f t="shared" si="423"/>
        <v>0</v>
      </c>
      <c r="L8993" t="str">
        <f t="shared" si="424"/>
        <v>3597KENLEY</v>
      </c>
      <c r="M8993" t="s">
        <v>10260</v>
      </c>
    </row>
    <row r="8994" spans="1:13">
      <c r="A8994" t="s">
        <v>10261</v>
      </c>
      <c r="B8994" t="s">
        <v>10263</v>
      </c>
      <c r="C8994" t="s">
        <v>110</v>
      </c>
      <c r="D8994">
        <v>4</v>
      </c>
      <c r="E8994">
        <v>0</v>
      </c>
      <c r="F8994">
        <v>0</v>
      </c>
      <c r="H8994" t="s">
        <v>103</v>
      </c>
      <c r="I8994">
        <f t="shared" si="422"/>
        <v>0</v>
      </c>
      <c r="J8994">
        <f t="shared" si="423"/>
        <v>0</v>
      </c>
      <c r="L8994" t="str">
        <f t="shared" si="424"/>
        <v>3597KOOLOONONG</v>
      </c>
      <c r="M8994" t="s">
        <v>10260</v>
      </c>
    </row>
    <row r="8995" spans="1:13">
      <c r="A8995" t="s">
        <v>10261</v>
      </c>
      <c r="B8995" t="s">
        <v>10264</v>
      </c>
      <c r="C8995" t="s">
        <v>110</v>
      </c>
      <c r="D8995">
        <v>4</v>
      </c>
      <c r="E8995">
        <v>0</v>
      </c>
      <c r="F8995">
        <v>0</v>
      </c>
      <c r="H8995" t="s">
        <v>103</v>
      </c>
      <c r="I8995">
        <f t="shared" si="422"/>
        <v>0</v>
      </c>
      <c r="J8995">
        <f t="shared" si="423"/>
        <v>0</v>
      </c>
      <c r="L8995" t="str">
        <f t="shared" si="424"/>
        <v>3597LAKE POWELL</v>
      </c>
      <c r="M8995" t="s">
        <v>10260</v>
      </c>
    </row>
    <row r="8996" spans="1:13">
      <c r="A8996" t="s">
        <v>10261</v>
      </c>
      <c r="B8996" t="s">
        <v>4394</v>
      </c>
      <c r="C8996" t="s">
        <v>110</v>
      </c>
      <c r="D8996">
        <v>4</v>
      </c>
      <c r="E8996">
        <v>0</v>
      </c>
      <c r="F8996">
        <v>0</v>
      </c>
      <c r="H8996" t="s">
        <v>103</v>
      </c>
      <c r="I8996">
        <f t="shared" si="422"/>
        <v>0</v>
      </c>
      <c r="J8996">
        <f t="shared" si="423"/>
        <v>0</v>
      </c>
      <c r="L8996" t="str">
        <f t="shared" si="424"/>
        <v>3597NARRUNG</v>
      </c>
      <c r="M8996" t="s">
        <v>10260</v>
      </c>
    </row>
    <row r="8997" spans="1:13">
      <c r="A8997" t="s">
        <v>10261</v>
      </c>
      <c r="B8997" t="s">
        <v>10265</v>
      </c>
      <c r="C8997" t="s">
        <v>110</v>
      </c>
      <c r="D8997">
        <v>4</v>
      </c>
      <c r="E8997">
        <v>0</v>
      </c>
      <c r="F8997">
        <v>0</v>
      </c>
      <c r="H8997" t="s">
        <v>103</v>
      </c>
      <c r="I8997">
        <f t="shared" si="422"/>
        <v>0</v>
      </c>
      <c r="J8997">
        <f t="shared" si="423"/>
        <v>0</v>
      </c>
      <c r="L8997" t="str">
        <f t="shared" si="424"/>
        <v>3597NATYA</v>
      </c>
      <c r="M8997" t="s">
        <v>10260</v>
      </c>
    </row>
    <row r="8998" spans="1:13">
      <c r="A8998" t="s">
        <v>10261</v>
      </c>
      <c r="B8998" t="s">
        <v>10266</v>
      </c>
      <c r="C8998" t="s">
        <v>110</v>
      </c>
      <c r="D8998">
        <v>4</v>
      </c>
      <c r="E8998">
        <v>0</v>
      </c>
      <c r="F8998">
        <v>0</v>
      </c>
      <c r="H8998" t="s">
        <v>103</v>
      </c>
      <c r="I8998">
        <f t="shared" si="422"/>
        <v>0</v>
      </c>
      <c r="J8998">
        <f t="shared" si="423"/>
        <v>0</v>
      </c>
      <c r="L8998" t="str">
        <f t="shared" si="424"/>
        <v>3597PIANGIL</v>
      </c>
      <c r="M8998" t="s">
        <v>10260</v>
      </c>
    </row>
    <row r="8999" spans="1:13">
      <c r="A8999" t="s">
        <v>10267</v>
      </c>
      <c r="B8999" t="s">
        <v>10268</v>
      </c>
      <c r="C8999" t="s">
        <v>110</v>
      </c>
      <c r="D8999">
        <v>4</v>
      </c>
      <c r="E8999">
        <v>0</v>
      </c>
      <c r="F8999">
        <v>0</v>
      </c>
      <c r="H8999" t="s">
        <v>103</v>
      </c>
      <c r="I8999">
        <f t="shared" si="422"/>
        <v>0</v>
      </c>
      <c r="J8999">
        <f t="shared" si="423"/>
        <v>0</v>
      </c>
      <c r="L8999" t="str">
        <f t="shared" si="424"/>
        <v>3596MIRALIE</v>
      </c>
      <c r="M8999" t="s">
        <v>10260</v>
      </c>
    </row>
    <row r="9000" spans="1:13">
      <c r="A9000" t="s">
        <v>10267</v>
      </c>
      <c r="B9000" t="s">
        <v>10269</v>
      </c>
      <c r="C9000" t="s">
        <v>110</v>
      </c>
      <c r="D9000">
        <v>4</v>
      </c>
      <c r="E9000">
        <v>0</v>
      </c>
      <c r="F9000">
        <v>0</v>
      </c>
      <c r="H9000" t="s">
        <v>103</v>
      </c>
      <c r="I9000">
        <f t="shared" si="422"/>
        <v>0</v>
      </c>
      <c r="J9000">
        <f t="shared" si="423"/>
        <v>0</v>
      </c>
      <c r="L9000" t="str">
        <f t="shared" si="424"/>
        <v>3596TOWAN</v>
      </c>
      <c r="M9000" t="s">
        <v>10260</v>
      </c>
    </row>
    <row r="9001" spans="1:13">
      <c r="A9001" t="s">
        <v>10267</v>
      </c>
      <c r="B9001" t="s">
        <v>10270</v>
      </c>
      <c r="C9001" t="s">
        <v>110</v>
      </c>
      <c r="D9001">
        <v>4</v>
      </c>
      <c r="E9001">
        <v>0</v>
      </c>
      <c r="F9001">
        <v>0</v>
      </c>
      <c r="H9001" t="s">
        <v>103</v>
      </c>
      <c r="I9001">
        <f t="shared" si="422"/>
        <v>0</v>
      </c>
      <c r="J9001">
        <f t="shared" si="423"/>
        <v>0</v>
      </c>
      <c r="L9001" t="str">
        <f t="shared" si="424"/>
        <v>3596WOOD WOOD</v>
      </c>
      <c r="M9001" t="s">
        <v>10260</v>
      </c>
    </row>
    <row r="9002" spans="1:13">
      <c r="A9002" t="s">
        <v>10271</v>
      </c>
      <c r="B9002" t="s">
        <v>10272</v>
      </c>
      <c r="C9002" t="s">
        <v>110</v>
      </c>
      <c r="D9002">
        <v>4</v>
      </c>
      <c r="E9002">
        <v>0</v>
      </c>
      <c r="F9002">
        <v>0</v>
      </c>
      <c r="H9002" t="s">
        <v>103</v>
      </c>
      <c r="I9002">
        <f t="shared" si="422"/>
        <v>0</v>
      </c>
      <c r="J9002">
        <f t="shared" si="423"/>
        <v>0</v>
      </c>
      <c r="L9002" t="str">
        <f t="shared" si="424"/>
        <v>3595NYAH WEST</v>
      </c>
      <c r="M9002" t="s">
        <v>10260</v>
      </c>
    </row>
    <row r="9003" spans="1:13">
      <c r="A9003" t="s">
        <v>10273</v>
      </c>
      <c r="B9003" t="s">
        <v>10274</v>
      </c>
      <c r="C9003" t="s">
        <v>110</v>
      </c>
      <c r="D9003">
        <v>4</v>
      </c>
      <c r="E9003">
        <v>0</v>
      </c>
      <c r="F9003">
        <v>0</v>
      </c>
      <c r="H9003" t="s">
        <v>103</v>
      </c>
      <c r="I9003">
        <f t="shared" si="422"/>
        <v>0</v>
      </c>
      <c r="J9003">
        <f t="shared" si="423"/>
        <v>0</v>
      </c>
      <c r="L9003" t="str">
        <f t="shared" si="424"/>
        <v>3594NYAH</v>
      </c>
      <c r="M9003" t="s">
        <v>10260</v>
      </c>
    </row>
    <row r="9004" spans="1:13">
      <c r="A9004" t="s">
        <v>10275</v>
      </c>
      <c r="B9004" t="s">
        <v>10276</v>
      </c>
      <c r="C9004" t="s">
        <v>110</v>
      </c>
      <c r="D9004">
        <v>4</v>
      </c>
      <c r="E9004">
        <v>0</v>
      </c>
      <c r="F9004">
        <v>0</v>
      </c>
      <c r="H9004" t="s">
        <v>103</v>
      </c>
      <c r="I9004">
        <f t="shared" si="422"/>
        <v>0</v>
      </c>
      <c r="J9004">
        <f t="shared" si="423"/>
        <v>0</v>
      </c>
      <c r="L9004" t="str">
        <f t="shared" si="424"/>
        <v>3591VINIFERA</v>
      </c>
      <c r="M9004" t="s">
        <v>10260</v>
      </c>
    </row>
    <row r="9005" spans="1:13">
      <c r="A9005" t="s">
        <v>10277</v>
      </c>
      <c r="B9005" t="s">
        <v>10278</v>
      </c>
      <c r="C9005" t="s">
        <v>110</v>
      </c>
      <c r="D9005">
        <v>4</v>
      </c>
      <c r="E9005">
        <v>0</v>
      </c>
      <c r="F9005">
        <v>0</v>
      </c>
      <c r="H9005" t="s">
        <v>103</v>
      </c>
      <c r="I9005">
        <f t="shared" si="422"/>
        <v>0</v>
      </c>
      <c r="J9005">
        <f t="shared" si="423"/>
        <v>0</v>
      </c>
      <c r="L9005" t="str">
        <f t="shared" si="424"/>
        <v>3590BEVERFORD</v>
      </c>
      <c r="M9005" t="s">
        <v>10260</v>
      </c>
    </row>
    <row r="9006" spans="1:13">
      <c r="A9006" t="s">
        <v>10279</v>
      </c>
      <c r="B9006" t="s">
        <v>10280</v>
      </c>
      <c r="C9006" t="s">
        <v>110</v>
      </c>
      <c r="D9006">
        <v>4</v>
      </c>
      <c r="E9006">
        <v>0</v>
      </c>
      <c r="F9006">
        <v>0</v>
      </c>
      <c r="H9006" t="s">
        <v>103</v>
      </c>
      <c r="I9006">
        <f t="shared" si="422"/>
        <v>0</v>
      </c>
      <c r="J9006">
        <f t="shared" si="423"/>
        <v>0</v>
      </c>
      <c r="L9006" t="str">
        <f t="shared" si="424"/>
        <v>3589WOORINEN</v>
      </c>
      <c r="M9006" t="s">
        <v>10260</v>
      </c>
    </row>
    <row r="9007" spans="1:13">
      <c r="A9007" t="s">
        <v>10279</v>
      </c>
      <c r="B9007" t="s">
        <v>10281</v>
      </c>
      <c r="C9007" t="s">
        <v>110</v>
      </c>
      <c r="D9007">
        <v>4</v>
      </c>
      <c r="E9007">
        <v>0</v>
      </c>
      <c r="F9007">
        <v>0</v>
      </c>
      <c r="H9007" t="s">
        <v>103</v>
      </c>
      <c r="I9007">
        <f t="shared" si="422"/>
        <v>0</v>
      </c>
      <c r="J9007">
        <f t="shared" si="423"/>
        <v>0</v>
      </c>
      <c r="L9007" t="str">
        <f t="shared" si="424"/>
        <v>3589WOORINEN NORTH</v>
      </c>
      <c r="M9007" t="s">
        <v>10260</v>
      </c>
    </row>
    <row r="9008" spans="1:13">
      <c r="A9008" t="s">
        <v>10282</v>
      </c>
      <c r="B9008" t="s">
        <v>10283</v>
      </c>
      <c r="C9008" t="s">
        <v>110</v>
      </c>
      <c r="D9008">
        <v>4</v>
      </c>
      <c r="E9008">
        <v>0</v>
      </c>
      <c r="F9008">
        <v>0</v>
      </c>
      <c r="H9008" t="s">
        <v>103</v>
      </c>
      <c r="I9008">
        <f t="shared" si="422"/>
        <v>0</v>
      </c>
      <c r="J9008">
        <f t="shared" si="423"/>
        <v>0</v>
      </c>
      <c r="L9008" t="str">
        <f t="shared" si="424"/>
        <v>3588WOORINEN SOUTH</v>
      </c>
      <c r="M9008" t="s">
        <v>10260</v>
      </c>
    </row>
    <row r="9009" spans="1:13">
      <c r="A9009" t="s">
        <v>10284</v>
      </c>
      <c r="B9009" t="s">
        <v>10285</v>
      </c>
      <c r="C9009" t="s">
        <v>110</v>
      </c>
      <c r="D9009">
        <v>4</v>
      </c>
      <c r="E9009">
        <v>0</v>
      </c>
      <c r="F9009">
        <v>0</v>
      </c>
      <c r="H9009" t="s">
        <v>103</v>
      </c>
      <c r="I9009">
        <f t="shared" si="422"/>
        <v>0</v>
      </c>
      <c r="J9009">
        <f t="shared" si="423"/>
        <v>0</v>
      </c>
      <c r="L9009" t="str">
        <f t="shared" si="424"/>
        <v>3586BULGA</v>
      </c>
      <c r="M9009" t="s">
        <v>9851</v>
      </c>
    </row>
    <row r="9010" spans="1:13">
      <c r="A9010" t="s">
        <v>10284</v>
      </c>
      <c r="B9010" t="s">
        <v>10286</v>
      </c>
      <c r="C9010" t="s">
        <v>110</v>
      </c>
      <c r="D9010">
        <v>4</v>
      </c>
      <c r="E9010">
        <v>0</v>
      </c>
      <c r="F9010">
        <v>0</v>
      </c>
      <c r="H9010" t="s">
        <v>103</v>
      </c>
      <c r="I9010">
        <f t="shared" si="422"/>
        <v>0</v>
      </c>
      <c r="J9010">
        <f t="shared" si="423"/>
        <v>0</v>
      </c>
      <c r="L9010" t="str">
        <f t="shared" si="424"/>
        <v>3586MALLAN</v>
      </c>
      <c r="M9010" t="s">
        <v>9851</v>
      </c>
    </row>
    <row r="9011" spans="1:13">
      <c r="A9011" t="s">
        <v>10284</v>
      </c>
      <c r="B9011" t="s">
        <v>10287</v>
      </c>
      <c r="C9011" t="s">
        <v>110</v>
      </c>
      <c r="D9011">
        <v>4</v>
      </c>
      <c r="E9011">
        <v>0</v>
      </c>
      <c r="F9011">
        <v>0</v>
      </c>
      <c r="H9011" t="s">
        <v>103</v>
      </c>
      <c r="I9011">
        <f t="shared" si="422"/>
        <v>0</v>
      </c>
      <c r="J9011">
        <f t="shared" si="423"/>
        <v>0</v>
      </c>
      <c r="L9011" t="str">
        <f t="shared" si="424"/>
        <v>3586MURRAWEE</v>
      </c>
      <c r="M9011" t="s">
        <v>9851</v>
      </c>
    </row>
    <row r="9012" spans="1:13">
      <c r="A9012" t="s">
        <v>10284</v>
      </c>
      <c r="B9012" t="s">
        <v>10288</v>
      </c>
      <c r="C9012" t="s">
        <v>110</v>
      </c>
      <c r="D9012">
        <v>4</v>
      </c>
      <c r="E9012">
        <v>0</v>
      </c>
      <c r="F9012">
        <v>0</v>
      </c>
      <c r="H9012" t="s">
        <v>103</v>
      </c>
      <c r="I9012">
        <f t="shared" ref="I9012:I9075" si="425">IF(ISERROR(VLOOKUP(A9012,SelPostCode,1,FALSE)),0,1)</f>
        <v>0</v>
      </c>
      <c r="J9012">
        <f t="shared" ref="J9012:J9075" si="426">IF(I9012=0,0,IF(ISERROR(VLOOKUP(B9012,SelSuburb,1,FALSE)),0,1))</f>
        <v>0</v>
      </c>
      <c r="L9012" t="str">
        <f t="shared" si="424"/>
        <v>3586MURRAYDALE</v>
      </c>
      <c r="M9012" t="s">
        <v>9851</v>
      </c>
    </row>
    <row r="9013" spans="1:13">
      <c r="A9013" t="s">
        <v>10284</v>
      </c>
      <c r="B9013" t="s">
        <v>10289</v>
      </c>
      <c r="C9013" t="s">
        <v>110</v>
      </c>
      <c r="D9013">
        <v>4</v>
      </c>
      <c r="E9013">
        <v>0</v>
      </c>
      <c r="F9013">
        <v>0</v>
      </c>
      <c r="H9013" t="s">
        <v>103</v>
      </c>
      <c r="I9013">
        <f t="shared" si="425"/>
        <v>0</v>
      </c>
      <c r="J9013">
        <f t="shared" si="426"/>
        <v>0</v>
      </c>
      <c r="L9013" t="str">
        <f t="shared" si="424"/>
        <v>3586PENTAL ISLAND</v>
      </c>
      <c r="M9013" t="s">
        <v>9851</v>
      </c>
    </row>
    <row r="9014" spans="1:13">
      <c r="A9014" t="s">
        <v>10284</v>
      </c>
      <c r="B9014" t="s">
        <v>10290</v>
      </c>
      <c r="C9014" t="s">
        <v>110</v>
      </c>
      <c r="D9014">
        <v>4</v>
      </c>
      <c r="E9014">
        <v>0</v>
      </c>
      <c r="F9014">
        <v>0</v>
      </c>
      <c r="H9014" t="s">
        <v>103</v>
      </c>
      <c r="I9014">
        <f t="shared" si="425"/>
        <v>0</v>
      </c>
      <c r="J9014">
        <f t="shared" si="426"/>
        <v>0</v>
      </c>
      <c r="L9014" t="str">
        <f t="shared" si="424"/>
        <v>3586TYNTYNDER</v>
      </c>
      <c r="M9014" t="s">
        <v>9851</v>
      </c>
    </row>
    <row r="9015" spans="1:13">
      <c r="A9015" t="s">
        <v>10284</v>
      </c>
      <c r="B9015" t="s">
        <v>10291</v>
      </c>
      <c r="C9015" t="s">
        <v>110</v>
      </c>
      <c r="D9015">
        <v>4</v>
      </c>
      <c r="E9015">
        <v>0</v>
      </c>
      <c r="F9015">
        <v>0</v>
      </c>
      <c r="H9015" t="s">
        <v>103</v>
      </c>
      <c r="I9015">
        <f t="shared" si="425"/>
        <v>0</v>
      </c>
      <c r="J9015">
        <f t="shared" si="426"/>
        <v>0</v>
      </c>
      <c r="L9015" t="str">
        <f t="shared" si="424"/>
        <v>3586TYNTYNDER SOUTH</v>
      </c>
      <c r="M9015" t="s">
        <v>9851</v>
      </c>
    </row>
    <row r="9016" spans="1:13">
      <c r="A9016" t="s">
        <v>10284</v>
      </c>
      <c r="B9016" t="s">
        <v>10292</v>
      </c>
      <c r="C9016" t="s">
        <v>110</v>
      </c>
      <c r="D9016">
        <v>4</v>
      </c>
      <c r="E9016">
        <v>0</v>
      </c>
      <c r="F9016">
        <v>0</v>
      </c>
      <c r="H9016" t="s">
        <v>103</v>
      </c>
      <c r="I9016">
        <f t="shared" si="425"/>
        <v>0</v>
      </c>
      <c r="J9016">
        <f t="shared" si="426"/>
        <v>0</v>
      </c>
      <c r="L9016" t="str">
        <f t="shared" si="424"/>
        <v>3586ULTIMA EAST</v>
      </c>
      <c r="M9016" t="s">
        <v>9851</v>
      </c>
    </row>
    <row r="9017" spans="1:13">
      <c r="A9017" t="s">
        <v>10293</v>
      </c>
      <c r="B9017" t="s">
        <v>10294</v>
      </c>
      <c r="C9017" t="s">
        <v>110</v>
      </c>
      <c r="D9017">
        <v>4</v>
      </c>
      <c r="E9017">
        <v>0</v>
      </c>
      <c r="F9017">
        <v>0</v>
      </c>
      <c r="H9017" t="s">
        <v>103</v>
      </c>
      <c r="I9017">
        <f t="shared" si="425"/>
        <v>0</v>
      </c>
      <c r="J9017">
        <f t="shared" si="426"/>
        <v>0</v>
      </c>
      <c r="L9017" t="str">
        <f t="shared" si="424"/>
        <v>3585CASTLE DONNINGTON</v>
      </c>
      <c r="M9017" t="s">
        <v>9851</v>
      </c>
    </row>
    <row r="9018" spans="1:13">
      <c r="A9018" t="s">
        <v>10293</v>
      </c>
      <c r="B9018" t="s">
        <v>10295</v>
      </c>
      <c r="C9018" t="s">
        <v>110</v>
      </c>
      <c r="D9018">
        <v>4</v>
      </c>
      <c r="E9018">
        <v>0</v>
      </c>
      <c r="F9018">
        <v>0</v>
      </c>
      <c r="H9018" t="s">
        <v>103</v>
      </c>
      <c r="I9018">
        <f t="shared" si="425"/>
        <v>0</v>
      </c>
      <c r="J9018">
        <f t="shared" si="426"/>
        <v>0</v>
      </c>
      <c r="L9018" t="str">
        <f t="shared" si="424"/>
        <v>3585CHILLINGOLLAH</v>
      </c>
      <c r="M9018" t="s">
        <v>9851</v>
      </c>
    </row>
    <row r="9019" spans="1:13">
      <c r="A9019" t="s">
        <v>10293</v>
      </c>
      <c r="B9019" t="s">
        <v>10296</v>
      </c>
      <c r="C9019" t="s">
        <v>110</v>
      </c>
      <c r="D9019">
        <v>4</v>
      </c>
      <c r="E9019">
        <v>0</v>
      </c>
      <c r="F9019">
        <v>0</v>
      </c>
      <c r="H9019" t="s">
        <v>103</v>
      </c>
      <c r="I9019">
        <f t="shared" si="425"/>
        <v>0</v>
      </c>
      <c r="J9019">
        <f t="shared" si="426"/>
        <v>0</v>
      </c>
      <c r="L9019" t="str">
        <f t="shared" si="424"/>
        <v>3585FISH POINT</v>
      </c>
      <c r="M9019" t="s">
        <v>9851</v>
      </c>
    </row>
    <row r="9020" spans="1:13">
      <c r="A9020" t="s">
        <v>10293</v>
      </c>
      <c r="B9020" t="s">
        <v>10297</v>
      </c>
      <c r="C9020" t="s">
        <v>110</v>
      </c>
      <c r="D9020">
        <v>4</v>
      </c>
      <c r="E9020">
        <v>0</v>
      </c>
      <c r="F9020">
        <v>0</v>
      </c>
      <c r="H9020" t="s">
        <v>103</v>
      </c>
      <c r="I9020">
        <f t="shared" si="425"/>
        <v>0</v>
      </c>
      <c r="J9020">
        <f t="shared" si="426"/>
        <v>0</v>
      </c>
      <c r="L9020" t="str">
        <f t="shared" si="424"/>
        <v>3585GOSCHEN</v>
      </c>
      <c r="M9020" t="s">
        <v>9851</v>
      </c>
    </row>
    <row r="9021" spans="1:13">
      <c r="A9021" t="s">
        <v>10293</v>
      </c>
      <c r="B9021" t="s">
        <v>10298</v>
      </c>
      <c r="C9021" t="s">
        <v>110</v>
      </c>
      <c r="D9021">
        <v>4</v>
      </c>
      <c r="E9021">
        <v>0</v>
      </c>
      <c r="F9021">
        <v>0</v>
      </c>
      <c r="H9021" t="s">
        <v>103</v>
      </c>
      <c r="I9021">
        <f t="shared" si="425"/>
        <v>0</v>
      </c>
      <c r="J9021">
        <f t="shared" si="426"/>
        <v>0</v>
      </c>
      <c r="L9021" t="str">
        <f t="shared" si="424"/>
        <v>3585KUNAT</v>
      </c>
      <c r="M9021" t="s">
        <v>9851</v>
      </c>
    </row>
    <row r="9022" spans="1:13">
      <c r="A9022" t="s">
        <v>10293</v>
      </c>
      <c r="B9022" t="s">
        <v>10299</v>
      </c>
      <c r="C9022" t="s">
        <v>110</v>
      </c>
      <c r="D9022">
        <v>4</v>
      </c>
      <c r="E9022">
        <v>0</v>
      </c>
      <c r="F9022">
        <v>0</v>
      </c>
      <c r="H9022" t="s">
        <v>103</v>
      </c>
      <c r="I9022">
        <f t="shared" si="425"/>
        <v>0</v>
      </c>
      <c r="J9022">
        <f t="shared" si="426"/>
        <v>0</v>
      </c>
      <c r="L9022" t="str">
        <f t="shared" si="424"/>
        <v>3585MEATIAN</v>
      </c>
      <c r="M9022" t="s">
        <v>9851</v>
      </c>
    </row>
    <row r="9023" spans="1:13">
      <c r="A9023" t="s">
        <v>10293</v>
      </c>
      <c r="B9023" t="s">
        <v>10300</v>
      </c>
      <c r="C9023" t="s">
        <v>110</v>
      </c>
      <c r="D9023">
        <v>4</v>
      </c>
      <c r="E9023">
        <v>0</v>
      </c>
      <c r="F9023">
        <v>0</v>
      </c>
      <c r="H9023" t="s">
        <v>103</v>
      </c>
      <c r="I9023">
        <f t="shared" si="425"/>
        <v>0</v>
      </c>
      <c r="J9023">
        <f t="shared" si="426"/>
        <v>0</v>
      </c>
      <c r="L9023" t="str">
        <f t="shared" si="424"/>
        <v>3585MURRAY DOWNS</v>
      </c>
      <c r="M9023" t="s">
        <v>9851</v>
      </c>
    </row>
    <row r="9024" spans="1:13">
      <c r="A9024" t="s">
        <v>10293</v>
      </c>
      <c r="B9024" t="s">
        <v>10301</v>
      </c>
      <c r="C9024" t="s">
        <v>110</v>
      </c>
      <c r="D9024">
        <v>4</v>
      </c>
      <c r="E9024">
        <v>0</v>
      </c>
      <c r="F9024">
        <v>0</v>
      </c>
      <c r="H9024" t="s">
        <v>103</v>
      </c>
      <c r="I9024">
        <f t="shared" si="425"/>
        <v>0</v>
      </c>
      <c r="J9024">
        <f t="shared" si="426"/>
        <v>0</v>
      </c>
      <c r="L9024" t="str">
        <f t="shared" si="424"/>
        <v>3585NOWIE</v>
      </c>
      <c r="M9024" t="s">
        <v>9851</v>
      </c>
    </row>
    <row r="9025" spans="1:13">
      <c r="A9025" t="s">
        <v>10293</v>
      </c>
      <c r="B9025" t="s">
        <v>10302</v>
      </c>
      <c r="C9025" t="s">
        <v>110</v>
      </c>
      <c r="D9025">
        <v>4</v>
      </c>
      <c r="E9025">
        <v>0</v>
      </c>
      <c r="F9025">
        <v>0</v>
      </c>
      <c r="H9025" t="s">
        <v>103</v>
      </c>
      <c r="I9025">
        <f t="shared" si="425"/>
        <v>0</v>
      </c>
      <c r="J9025">
        <f t="shared" si="426"/>
        <v>0</v>
      </c>
      <c r="L9025" t="str">
        <f t="shared" si="424"/>
        <v>3585NYRRABY</v>
      </c>
      <c r="M9025" t="s">
        <v>9851</v>
      </c>
    </row>
    <row r="9026" spans="1:13">
      <c r="A9026" t="s">
        <v>10293</v>
      </c>
      <c r="B9026" t="s">
        <v>10303</v>
      </c>
      <c r="C9026" t="s">
        <v>110</v>
      </c>
      <c r="D9026">
        <v>4</v>
      </c>
      <c r="E9026">
        <v>0</v>
      </c>
      <c r="F9026">
        <v>0</v>
      </c>
      <c r="H9026" t="s">
        <v>103</v>
      </c>
      <c r="I9026">
        <f t="shared" si="425"/>
        <v>0</v>
      </c>
      <c r="J9026">
        <f t="shared" si="426"/>
        <v>0</v>
      </c>
      <c r="L9026" t="str">
        <f t="shared" ref="L9026:L9089" si="427">CONCATENATE(A9026,B9026)</f>
        <v>3585PIRA</v>
      </c>
      <c r="M9026" t="s">
        <v>9851</v>
      </c>
    </row>
    <row r="9027" spans="1:13">
      <c r="A9027" t="s">
        <v>10293</v>
      </c>
      <c r="B9027" t="s">
        <v>10304</v>
      </c>
      <c r="C9027" t="s">
        <v>110</v>
      </c>
      <c r="D9027">
        <v>4</v>
      </c>
      <c r="E9027">
        <v>0</v>
      </c>
      <c r="F9027">
        <v>0</v>
      </c>
      <c r="H9027" t="s">
        <v>103</v>
      </c>
      <c r="I9027">
        <f t="shared" si="425"/>
        <v>0</v>
      </c>
      <c r="J9027">
        <f t="shared" si="426"/>
        <v>0</v>
      </c>
      <c r="L9027" t="str">
        <f t="shared" si="427"/>
        <v>3585POLISBET</v>
      </c>
      <c r="M9027" t="s">
        <v>9851</v>
      </c>
    </row>
    <row r="9028" spans="1:13">
      <c r="A9028" t="s">
        <v>10293</v>
      </c>
      <c r="B9028" t="s">
        <v>10305</v>
      </c>
      <c r="C9028" t="s">
        <v>110</v>
      </c>
      <c r="D9028">
        <v>4</v>
      </c>
      <c r="E9028">
        <v>0</v>
      </c>
      <c r="F9028">
        <v>0</v>
      </c>
      <c r="H9028" t="s">
        <v>103</v>
      </c>
      <c r="I9028">
        <f t="shared" si="425"/>
        <v>0</v>
      </c>
      <c r="J9028">
        <f t="shared" si="426"/>
        <v>0</v>
      </c>
      <c r="L9028" t="str">
        <f t="shared" si="427"/>
        <v>3585SPEEWA</v>
      </c>
      <c r="M9028" t="s">
        <v>9851</v>
      </c>
    </row>
    <row r="9029" spans="1:13">
      <c r="A9029" t="s">
        <v>10293</v>
      </c>
      <c r="B9029" t="s">
        <v>10306</v>
      </c>
      <c r="C9029" t="s">
        <v>110</v>
      </c>
      <c r="D9029">
        <v>2</v>
      </c>
      <c r="E9029">
        <v>0</v>
      </c>
      <c r="F9029">
        <v>1</v>
      </c>
      <c r="H9029" t="s">
        <v>103</v>
      </c>
      <c r="I9029">
        <f t="shared" si="425"/>
        <v>0</v>
      </c>
      <c r="J9029">
        <f t="shared" si="426"/>
        <v>0</v>
      </c>
      <c r="L9029" t="str">
        <f t="shared" si="427"/>
        <v>3585SWAN HILL</v>
      </c>
      <c r="M9029" t="s">
        <v>9851</v>
      </c>
    </row>
    <row r="9030" spans="1:13">
      <c r="A9030" t="s">
        <v>10293</v>
      </c>
      <c r="B9030" t="s">
        <v>10307</v>
      </c>
      <c r="C9030" t="s">
        <v>110</v>
      </c>
      <c r="D9030">
        <v>4</v>
      </c>
      <c r="E9030">
        <v>0</v>
      </c>
      <c r="F9030">
        <v>0</v>
      </c>
      <c r="H9030" t="s">
        <v>103</v>
      </c>
      <c r="I9030">
        <f t="shared" si="425"/>
        <v>0</v>
      </c>
      <c r="J9030">
        <f t="shared" si="426"/>
        <v>0</v>
      </c>
      <c r="L9030" t="str">
        <f t="shared" si="427"/>
        <v>3585SWAN HILL WEST</v>
      </c>
      <c r="M9030" t="s">
        <v>9851</v>
      </c>
    </row>
    <row r="9031" spans="1:13">
      <c r="A9031" t="s">
        <v>10293</v>
      </c>
      <c r="B9031" t="s">
        <v>10308</v>
      </c>
      <c r="C9031" t="s">
        <v>110</v>
      </c>
      <c r="D9031">
        <v>4</v>
      </c>
      <c r="E9031">
        <v>0</v>
      </c>
      <c r="F9031">
        <v>0</v>
      </c>
      <c r="H9031" t="s">
        <v>103</v>
      </c>
      <c r="I9031">
        <f t="shared" si="425"/>
        <v>0</v>
      </c>
      <c r="J9031">
        <f t="shared" si="426"/>
        <v>0</v>
      </c>
      <c r="L9031" t="str">
        <f t="shared" si="427"/>
        <v>3585WINLATON</v>
      </c>
      <c r="M9031" t="s">
        <v>9851</v>
      </c>
    </row>
    <row r="9032" spans="1:13">
      <c r="A9032" t="s">
        <v>10309</v>
      </c>
      <c r="B9032" t="s">
        <v>10310</v>
      </c>
      <c r="C9032" t="s">
        <v>110</v>
      </c>
      <c r="D9032">
        <v>4</v>
      </c>
      <c r="E9032">
        <v>0</v>
      </c>
      <c r="F9032">
        <v>0</v>
      </c>
      <c r="H9032" t="s">
        <v>103</v>
      </c>
      <c r="I9032">
        <f t="shared" si="425"/>
        <v>0</v>
      </c>
      <c r="J9032">
        <f t="shared" si="426"/>
        <v>0</v>
      </c>
      <c r="L9032" t="str">
        <f t="shared" si="427"/>
        <v>3584LAKE BOGA</v>
      </c>
      <c r="M9032" t="s">
        <v>10260</v>
      </c>
    </row>
    <row r="9033" spans="1:13">
      <c r="A9033" t="s">
        <v>10309</v>
      </c>
      <c r="B9033" t="s">
        <v>10311</v>
      </c>
      <c r="C9033" t="s">
        <v>110</v>
      </c>
      <c r="D9033">
        <v>4</v>
      </c>
      <c r="E9033">
        <v>0</v>
      </c>
      <c r="F9033">
        <v>0</v>
      </c>
      <c r="H9033" t="s">
        <v>103</v>
      </c>
      <c r="I9033">
        <f t="shared" si="425"/>
        <v>0</v>
      </c>
      <c r="J9033">
        <f t="shared" si="426"/>
        <v>0</v>
      </c>
      <c r="L9033" t="str">
        <f t="shared" si="427"/>
        <v>3584TRESCO WEST</v>
      </c>
      <c r="M9033" t="s">
        <v>10260</v>
      </c>
    </row>
    <row r="9034" spans="1:13">
      <c r="A9034" t="s">
        <v>10312</v>
      </c>
      <c r="B9034" t="s">
        <v>10313</v>
      </c>
      <c r="C9034" t="s">
        <v>110</v>
      </c>
      <c r="D9034">
        <v>4</v>
      </c>
      <c r="E9034">
        <v>0</v>
      </c>
      <c r="F9034">
        <v>0</v>
      </c>
      <c r="H9034" t="s">
        <v>103</v>
      </c>
      <c r="I9034">
        <f t="shared" si="425"/>
        <v>0</v>
      </c>
      <c r="J9034">
        <f t="shared" si="426"/>
        <v>0</v>
      </c>
      <c r="L9034" t="str">
        <f t="shared" si="427"/>
        <v>3583TRESCO</v>
      </c>
      <c r="M9034" t="s">
        <v>10260</v>
      </c>
    </row>
    <row r="9035" spans="1:13">
      <c r="A9035" t="s">
        <v>10314</v>
      </c>
      <c r="B9035" t="s">
        <v>10315</v>
      </c>
      <c r="C9035" t="s">
        <v>110</v>
      </c>
      <c r="D9035">
        <v>4</v>
      </c>
      <c r="E9035">
        <v>0</v>
      </c>
      <c r="F9035">
        <v>0</v>
      </c>
      <c r="H9035" t="s">
        <v>103</v>
      </c>
      <c r="I9035">
        <f t="shared" si="425"/>
        <v>0</v>
      </c>
      <c r="J9035">
        <f t="shared" si="426"/>
        <v>0</v>
      </c>
      <c r="L9035" t="str">
        <f t="shared" si="427"/>
        <v>3581BEAUCHAMP</v>
      </c>
      <c r="M9035" t="s">
        <v>10260</v>
      </c>
    </row>
    <row r="9036" spans="1:13">
      <c r="A9036" t="s">
        <v>10314</v>
      </c>
      <c r="B9036" t="s">
        <v>10316</v>
      </c>
      <c r="C9036" t="s">
        <v>110</v>
      </c>
      <c r="D9036">
        <v>4</v>
      </c>
      <c r="E9036">
        <v>0</v>
      </c>
      <c r="F9036">
        <v>0</v>
      </c>
      <c r="H9036" t="s">
        <v>103</v>
      </c>
      <c r="I9036">
        <f t="shared" si="425"/>
        <v>0</v>
      </c>
      <c r="J9036">
        <f t="shared" si="426"/>
        <v>0</v>
      </c>
      <c r="L9036" t="str">
        <f t="shared" si="427"/>
        <v>3581LAKE CHARM</v>
      </c>
      <c r="M9036" t="s">
        <v>10260</v>
      </c>
    </row>
    <row r="9037" spans="1:13">
      <c r="A9037" t="s">
        <v>10317</v>
      </c>
      <c r="B9037" t="s">
        <v>10318</v>
      </c>
      <c r="C9037" t="s">
        <v>110</v>
      </c>
      <c r="D9037">
        <v>4</v>
      </c>
      <c r="E9037">
        <v>0</v>
      </c>
      <c r="F9037">
        <v>0</v>
      </c>
      <c r="H9037" t="s">
        <v>103</v>
      </c>
      <c r="I9037">
        <f t="shared" si="425"/>
        <v>0</v>
      </c>
      <c r="J9037">
        <f t="shared" si="426"/>
        <v>0</v>
      </c>
      <c r="L9037" t="str">
        <f t="shared" si="427"/>
        <v>3580KOONDROOK</v>
      </c>
      <c r="M9037" t="s">
        <v>10260</v>
      </c>
    </row>
    <row r="9038" spans="1:13">
      <c r="A9038" t="s">
        <v>10319</v>
      </c>
      <c r="B9038" t="s">
        <v>10320</v>
      </c>
      <c r="C9038" t="s">
        <v>110</v>
      </c>
      <c r="D9038">
        <v>4</v>
      </c>
      <c r="E9038">
        <v>0</v>
      </c>
      <c r="F9038">
        <v>0</v>
      </c>
      <c r="H9038" t="s">
        <v>103</v>
      </c>
      <c r="I9038">
        <f t="shared" si="425"/>
        <v>0</v>
      </c>
      <c r="J9038">
        <f t="shared" si="426"/>
        <v>0</v>
      </c>
      <c r="L9038" t="str">
        <f t="shared" si="427"/>
        <v>3579APPIN</v>
      </c>
      <c r="M9038" t="s">
        <v>9851</v>
      </c>
    </row>
    <row r="9039" spans="1:13">
      <c r="A9039" t="s">
        <v>10319</v>
      </c>
      <c r="B9039" t="s">
        <v>10321</v>
      </c>
      <c r="C9039" t="s">
        <v>110</v>
      </c>
      <c r="D9039">
        <v>4</v>
      </c>
      <c r="E9039">
        <v>0</v>
      </c>
      <c r="F9039">
        <v>0</v>
      </c>
      <c r="H9039" t="s">
        <v>103</v>
      </c>
      <c r="I9039">
        <f t="shared" si="425"/>
        <v>0</v>
      </c>
      <c r="J9039">
        <f t="shared" si="426"/>
        <v>0</v>
      </c>
      <c r="L9039" t="str">
        <f t="shared" si="427"/>
        <v>3579APPIN SOUTH</v>
      </c>
      <c r="M9039" t="s">
        <v>9851</v>
      </c>
    </row>
    <row r="9040" spans="1:13">
      <c r="A9040" t="s">
        <v>10319</v>
      </c>
      <c r="B9040" t="s">
        <v>10322</v>
      </c>
      <c r="C9040" t="s">
        <v>110</v>
      </c>
      <c r="D9040">
        <v>4</v>
      </c>
      <c r="E9040">
        <v>0</v>
      </c>
      <c r="F9040">
        <v>0</v>
      </c>
      <c r="H9040" t="s">
        <v>103</v>
      </c>
      <c r="I9040">
        <f t="shared" si="425"/>
        <v>0</v>
      </c>
      <c r="J9040">
        <f t="shared" si="426"/>
        <v>0</v>
      </c>
      <c r="L9040" t="str">
        <f t="shared" si="427"/>
        <v>3579BAEL BAEL</v>
      </c>
      <c r="M9040" t="s">
        <v>9851</v>
      </c>
    </row>
    <row r="9041" spans="1:13">
      <c r="A9041" t="s">
        <v>10319</v>
      </c>
      <c r="B9041" t="s">
        <v>10323</v>
      </c>
      <c r="C9041" t="s">
        <v>110</v>
      </c>
      <c r="D9041">
        <v>4</v>
      </c>
      <c r="E9041">
        <v>0</v>
      </c>
      <c r="F9041">
        <v>0</v>
      </c>
      <c r="H9041" t="s">
        <v>103</v>
      </c>
      <c r="I9041">
        <f t="shared" si="425"/>
        <v>0</v>
      </c>
      <c r="J9041">
        <f t="shared" si="426"/>
        <v>0</v>
      </c>
      <c r="L9041" t="str">
        <f t="shared" si="427"/>
        <v>3579BENJEROOP</v>
      </c>
      <c r="M9041" t="s">
        <v>9851</v>
      </c>
    </row>
    <row r="9042" spans="1:13">
      <c r="A9042" t="s">
        <v>10319</v>
      </c>
      <c r="B9042" t="s">
        <v>10324</v>
      </c>
      <c r="C9042" t="s">
        <v>110</v>
      </c>
      <c r="D9042">
        <v>4</v>
      </c>
      <c r="E9042">
        <v>0</v>
      </c>
      <c r="F9042">
        <v>0</v>
      </c>
      <c r="H9042" t="s">
        <v>103</v>
      </c>
      <c r="I9042">
        <f t="shared" si="425"/>
        <v>0</v>
      </c>
      <c r="J9042">
        <f t="shared" si="426"/>
        <v>0</v>
      </c>
      <c r="L9042" t="str">
        <f t="shared" si="427"/>
        <v>3579BUDGERUM EAST</v>
      </c>
      <c r="M9042" t="s">
        <v>9851</v>
      </c>
    </row>
    <row r="9043" spans="1:13">
      <c r="A9043" t="s">
        <v>10319</v>
      </c>
      <c r="B9043" t="s">
        <v>10325</v>
      </c>
      <c r="C9043" t="s">
        <v>110</v>
      </c>
      <c r="D9043">
        <v>4</v>
      </c>
      <c r="E9043">
        <v>0</v>
      </c>
      <c r="F9043">
        <v>0</v>
      </c>
      <c r="H9043" t="s">
        <v>103</v>
      </c>
      <c r="I9043">
        <f t="shared" si="425"/>
        <v>0</v>
      </c>
      <c r="J9043">
        <f t="shared" si="426"/>
        <v>0</v>
      </c>
      <c r="L9043" t="str">
        <f t="shared" si="427"/>
        <v>3579CAPELS CROSSING</v>
      </c>
      <c r="M9043" t="s">
        <v>9851</v>
      </c>
    </row>
    <row r="9044" spans="1:13">
      <c r="A9044" t="s">
        <v>10319</v>
      </c>
      <c r="B9044" t="s">
        <v>10326</v>
      </c>
      <c r="C9044" t="s">
        <v>110</v>
      </c>
      <c r="D9044">
        <v>4</v>
      </c>
      <c r="E9044">
        <v>0</v>
      </c>
      <c r="F9044">
        <v>0</v>
      </c>
      <c r="H9044" t="s">
        <v>103</v>
      </c>
      <c r="I9044">
        <f t="shared" si="425"/>
        <v>0</v>
      </c>
      <c r="J9044">
        <f t="shared" si="426"/>
        <v>0</v>
      </c>
      <c r="L9044" t="str">
        <f t="shared" si="427"/>
        <v>3579DINGWALL</v>
      </c>
      <c r="M9044" t="s">
        <v>9851</v>
      </c>
    </row>
    <row r="9045" spans="1:13">
      <c r="A9045" t="s">
        <v>10319</v>
      </c>
      <c r="B9045" t="s">
        <v>10327</v>
      </c>
      <c r="C9045" t="s">
        <v>110</v>
      </c>
      <c r="D9045">
        <v>4</v>
      </c>
      <c r="E9045">
        <v>0</v>
      </c>
      <c r="F9045">
        <v>0</v>
      </c>
      <c r="H9045" t="s">
        <v>103</v>
      </c>
      <c r="I9045">
        <f t="shared" si="425"/>
        <v>0</v>
      </c>
      <c r="J9045">
        <f t="shared" si="426"/>
        <v>0</v>
      </c>
      <c r="L9045" t="str">
        <f t="shared" si="427"/>
        <v>3579EAST YEOBURN</v>
      </c>
      <c r="M9045" t="s">
        <v>9851</v>
      </c>
    </row>
    <row r="9046" spans="1:13">
      <c r="A9046" t="s">
        <v>10319</v>
      </c>
      <c r="B9046" t="s">
        <v>10328</v>
      </c>
      <c r="C9046" t="s">
        <v>110</v>
      </c>
      <c r="D9046">
        <v>4</v>
      </c>
      <c r="E9046">
        <v>0</v>
      </c>
      <c r="F9046">
        <v>0</v>
      </c>
      <c r="H9046" t="s">
        <v>103</v>
      </c>
      <c r="I9046">
        <f t="shared" si="425"/>
        <v>0</v>
      </c>
      <c r="J9046">
        <f t="shared" si="426"/>
        <v>0</v>
      </c>
      <c r="L9046" t="str">
        <f t="shared" si="427"/>
        <v>3579FAIRLEY</v>
      </c>
      <c r="M9046" t="s">
        <v>9851</v>
      </c>
    </row>
    <row r="9047" spans="1:13">
      <c r="A9047" t="s">
        <v>10319</v>
      </c>
      <c r="B9047" t="s">
        <v>10329</v>
      </c>
      <c r="C9047" t="s">
        <v>110</v>
      </c>
      <c r="D9047">
        <v>4</v>
      </c>
      <c r="E9047">
        <v>0</v>
      </c>
      <c r="F9047">
        <v>0</v>
      </c>
      <c r="H9047" t="s">
        <v>103</v>
      </c>
      <c r="I9047">
        <f t="shared" si="425"/>
        <v>0</v>
      </c>
      <c r="J9047">
        <f t="shared" si="426"/>
        <v>0</v>
      </c>
      <c r="L9047" t="str">
        <f t="shared" si="427"/>
        <v>3579GONN CROSSING</v>
      </c>
      <c r="M9047" t="s">
        <v>9851</v>
      </c>
    </row>
    <row r="9048" spans="1:13">
      <c r="A9048" t="s">
        <v>10319</v>
      </c>
      <c r="B9048" t="s">
        <v>10330</v>
      </c>
      <c r="C9048" t="s">
        <v>110</v>
      </c>
      <c r="D9048">
        <v>4</v>
      </c>
      <c r="E9048">
        <v>0</v>
      </c>
      <c r="F9048">
        <v>0</v>
      </c>
      <c r="H9048" t="s">
        <v>103</v>
      </c>
      <c r="I9048">
        <f t="shared" si="425"/>
        <v>0</v>
      </c>
      <c r="J9048">
        <f t="shared" si="426"/>
        <v>0</v>
      </c>
      <c r="L9048" t="str">
        <f t="shared" si="427"/>
        <v>3579KERANG</v>
      </c>
      <c r="M9048" t="s">
        <v>9851</v>
      </c>
    </row>
    <row r="9049" spans="1:13">
      <c r="A9049" t="s">
        <v>10319</v>
      </c>
      <c r="B9049" t="s">
        <v>10331</v>
      </c>
      <c r="C9049" t="s">
        <v>110</v>
      </c>
      <c r="D9049">
        <v>4</v>
      </c>
      <c r="E9049">
        <v>0</v>
      </c>
      <c r="F9049">
        <v>0</v>
      </c>
      <c r="H9049" t="s">
        <v>103</v>
      </c>
      <c r="I9049">
        <f t="shared" si="425"/>
        <v>0</v>
      </c>
      <c r="J9049">
        <f t="shared" si="426"/>
        <v>0</v>
      </c>
      <c r="L9049" t="str">
        <f t="shared" si="427"/>
        <v>3579KERANG EAST</v>
      </c>
      <c r="M9049" t="s">
        <v>9851</v>
      </c>
    </row>
    <row r="9050" spans="1:13">
      <c r="A9050" t="s">
        <v>10319</v>
      </c>
      <c r="B9050" t="s">
        <v>10332</v>
      </c>
      <c r="C9050" t="s">
        <v>110</v>
      </c>
      <c r="D9050">
        <v>4</v>
      </c>
      <c r="E9050">
        <v>0</v>
      </c>
      <c r="F9050">
        <v>0</v>
      </c>
      <c r="H9050" t="s">
        <v>103</v>
      </c>
      <c r="I9050">
        <f t="shared" si="425"/>
        <v>0</v>
      </c>
      <c r="J9050">
        <f t="shared" si="426"/>
        <v>0</v>
      </c>
      <c r="L9050" t="str">
        <f t="shared" si="427"/>
        <v>3579KOROOP</v>
      </c>
      <c r="M9050" t="s">
        <v>9851</v>
      </c>
    </row>
    <row r="9051" spans="1:13">
      <c r="A9051" t="s">
        <v>10319</v>
      </c>
      <c r="B9051" t="s">
        <v>10333</v>
      </c>
      <c r="C9051" t="s">
        <v>110</v>
      </c>
      <c r="D9051">
        <v>4</v>
      </c>
      <c r="E9051">
        <v>0</v>
      </c>
      <c r="F9051">
        <v>0</v>
      </c>
      <c r="H9051" t="s">
        <v>103</v>
      </c>
      <c r="I9051">
        <f t="shared" si="425"/>
        <v>0</v>
      </c>
      <c r="J9051">
        <f t="shared" si="426"/>
        <v>0</v>
      </c>
      <c r="L9051" t="str">
        <f t="shared" si="427"/>
        <v>3579LAKE MERAN</v>
      </c>
      <c r="M9051" t="s">
        <v>9851</v>
      </c>
    </row>
    <row r="9052" spans="1:13">
      <c r="A9052" t="s">
        <v>10319</v>
      </c>
      <c r="B9052" t="s">
        <v>10334</v>
      </c>
      <c r="C9052" t="s">
        <v>110</v>
      </c>
      <c r="D9052">
        <v>4</v>
      </c>
      <c r="E9052">
        <v>0</v>
      </c>
      <c r="F9052">
        <v>0</v>
      </c>
      <c r="H9052" t="s">
        <v>103</v>
      </c>
      <c r="I9052">
        <f t="shared" si="425"/>
        <v>0</v>
      </c>
      <c r="J9052">
        <f t="shared" si="426"/>
        <v>0</v>
      </c>
      <c r="L9052" t="str">
        <f t="shared" si="427"/>
        <v>3579MACORNA</v>
      </c>
      <c r="M9052" t="s">
        <v>9851</v>
      </c>
    </row>
    <row r="9053" spans="1:13">
      <c r="A9053" t="s">
        <v>10319</v>
      </c>
      <c r="B9053" t="s">
        <v>10335</v>
      </c>
      <c r="C9053" t="s">
        <v>110</v>
      </c>
      <c r="D9053">
        <v>4</v>
      </c>
      <c r="E9053">
        <v>0</v>
      </c>
      <c r="F9053">
        <v>0</v>
      </c>
      <c r="H9053" t="s">
        <v>103</v>
      </c>
      <c r="I9053">
        <f t="shared" si="425"/>
        <v>0</v>
      </c>
      <c r="J9053">
        <f t="shared" si="426"/>
        <v>0</v>
      </c>
      <c r="L9053" t="str">
        <f t="shared" si="427"/>
        <v>3579MEERING WEST</v>
      </c>
      <c r="M9053" t="s">
        <v>9851</v>
      </c>
    </row>
    <row r="9054" spans="1:13">
      <c r="A9054" t="s">
        <v>10319</v>
      </c>
      <c r="B9054" t="s">
        <v>10336</v>
      </c>
      <c r="C9054" t="s">
        <v>110</v>
      </c>
      <c r="D9054">
        <v>4</v>
      </c>
      <c r="E9054">
        <v>0</v>
      </c>
      <c r="F9054">
        <v>0</v>
      </c>
      <c r="H9054" t="s">
        <v>103</v>
      </c>
      <c r="I9054">
        <f t="shared" si="425"/>
        <v>0</v>
      </c>
      <c r="J9054">
        <f t="shared" si="426"/>
        <v>0</v>
      </c>
      <c r="L9054" t="str">
        <f t="shared" si="427"/>
        <v>3579MILNES BRIDGE</v>
      </c>
      <c r="M9054" t="s">
        <v>9851</v>
      </c>
    </row>
    <row r="9055" spans="1:13">
      <c r="A9055" t="s">
        <v>10319</v>
      </c>
      <c r="B9055" t="s">
        <v>10337</v>
      </c>
      <c r="C9055" t="s">
        <v>110</v>
      </c>
      <c r="D9055">
        <v>4</v>
      </c>
      <c r="E9055">
        <v>0</v>
      </c>
      <c r="F9055">
        <v>0</v>
      </c>
      <c r="H9055" t="s">
        <v>103</v>
      </c>
      <c r="I9055">
        <f t="shared" si="425"/>
        <v>0</v>
      </c>
      <c r="J9055">
        <f t="shared" si="426"/>
        <v>0</v>
      </c>
      <c r="L9055" t="str">
        <f t="shared" si="427"/>
        <v>3579MURRABIT</v>
      </c>
      <c r="M9055" t="s">
        <v>9851</v>
      </c>
    </row>
    <row r="9056" spans="1:13">
      <c r="A9056" t="s">
        <v>10319</v>
      </c>
      <c r="B9056" t="s">
        <v>10338</v>
      </c>
      <c r="C9056" t="s">
        <v>110</v>
      </c>
      <c r="D9056">
        <v>4</v>
      </c>
      <c r="E9056">
        <v>0</v>
      </c>
      <c r="F9056">
        <v>0</v>
      </c>
      <c r="H9056" t="s">
        <v>103</v>
      </c>
      <c r="I9056">
        <f t="shared" si="425"/>
        <v>0</v>
      </c>
      <c r="J9056">
        <f t="shared" si="426"/>
        <v>0</v>
      </c>
      <c r="L9056" t="str">
        <f t="shared" si="427"/>
        <v>3579MURRABIT WEST</v>
      </c>
      <c r="M9056" t="s">
        <v>9851</v>
      </c>
    </row>
    <row r="9057" spans="1:13">
      <c r="A9057" t="s">
        <v>10319</v>
      </c>
      <c r="B9057" t="s">
        <v>10339</v>
      </c>
      <c r="C9057" t="s">
        <v>110</v>
      </c>
      <c r="D9057">
        <v>4</v>
      </c>
      <c r="E9057">
        <v>0</v>
      </c>
      <c r="F9057">
        <v>0</v>
      </c>
      <c r="H9057" t="s">
        <v>103</v>
      </c>
      <c r="I9057">
        <f t="shared" si="425"/>
        <v>0</v>
      </c>
      <c r="J9057">
        <f t="shared" si="426"/>
        <v>0</v>
      </c>
      <c r="L9057" t="str">
        <f t="shared" si="427"/>
        <v>3579MYALL</v>
      </c>
      <c r="M9057" t="s">
        <v>9851</v>
      </c>
    </row>
    <row r="9058" spans="1:13">
      <c r="A9058" t="s">
        <v>10319</v>
      </c>
      <c r="B9058" t="s">
        <v>10340</v>
      </c>
      <c r="C9058" t="s">
        <v>110</v>
      </c>
      <c r="D9058">
        <v>4</v>
      </c>
      <c r="E9058">
        <v>0</v>
      </c>
      <c r="F9058">
        <v>0</v>
      </c>
      <c r="H9058" t="s">
        <v>103</v>
      </c>
      <c r="I9058">
        <f t="shared" si="425"/>
        <v>0</v>
      </c>
      <c r="J9058">
        <f t="shared" si="426"/>
        <v>0</v>
      </c>
      <c r="L9058" t="str">
        <f t="shared" si="427"/>
        <v>3579MYSTIC PARK</v>
      </c>
      <c r="M9058" t="s">
        <v>9851</v>
      </c>
    </row>
    <row r="9059" spans="1:13">
      <c r="A9059" t="s">
        <v>10319</v>
      </c>
      <c r="B9059" t="s">
        <v>4648</v>
      </c>
      <c r="C9059" t="s">
        <v>110</v>
      </c>
      <c r="D9059">
        <v>4</v>
      </c>
      <c r="E9059">
        <v>0</v>
      </c>
      <c r="F9059">
        <v>0</v>
      </c>
      <c r="H9059" t="s">
        <v>103</v>
      </c>
      <c r="I9059">
        <f t="shared" si="425"/>
        <v>0</v>
      </c>
      <c r="J9059">
        <f t="shared" si="426"/>
        <v>0</v>
      </c>
      <c r="L9059" t="str">
        <f t="shared" si="427"/>
        <v>3579NORMANVILLE</v>
      </c>
      <c r="M9059" t="s">
        <v>9851</v>
      </c>
    </row>
    <row r="9060" spans="1:13">
      <c r="A9060" t="s">
        <v>10319</v>
      </c>
      <c r="B9060" t="s">
        <v>10341</v>
      </c>
      <c r="C9060" t="s">
        <v>110</v>
      </c>
      <c r="D9060">
        <v>4</v>
      </c>
      <c r="E9060">
        <v>0</v>
      </c>
      <c r="F9060">
        <v>0</v>
      </c>
      <c r="H9060" t="s">
        <v>103</v>
      </c>
      <c r="I9060">
        <f t="shared" si="425"/>
        <v>0</v>
      </c>
      <c r="J9060">
        <f t="shared" si="426"/>
        <v>0</v>
      </c>
      <c r="L9060" t="str">
        <f t="shared" si="427"/>
        <v>3579PINE VIEW</v>
      </c>
      <c r="M9060" t="s">
        <v>9851</v>
      </c>
    </row>
    <row r="9061" spans="1:13">
      <c r="A9061" t="s">
        <v>10319</v>
      </c>
      <c r="B9061" t="s">
        <v>10342</v>
      </c>
      <c r="C9061" t="s">
        <v>110</v>
      </c>
      <c r="D9061">
        <v>4</v>
      </c>
      <c r="E9061">
        <v>0</v>
      </c>
      <c r="F9061">
        <v>0</v>
      </c>
      <c r="H9061" t="s">
        <v>103</v>
      </c>
      <c r="I9061">
        <f t="shared" si="425"/>
        <v>0</v>
      </c>
      <c r="J9061">
        <f t="shared" si="426"/>
        <v>0</v>
      </c>
      <c r="L9061" t="str">
        <f t="shared" si="427"/>
        <v>3579REEDY LAKE</v>
      </c>
      <c r="M9061" t="s">
        <v>9851</v>
      </c>
    </row>
    <row r="9062" spans="1:13">
      <c r="A9062" t="s">
        <v>10319</v>
      </c>
      <c r="B9062" t="s">
        <v>10343</v>
      </c>
      <c r="C9062" t="s">
        <v>110</v>
      </c>
      <c r="D9062">
        <v>4</v>
      </c>
      <c r="E9062">
        <v>0</v>
      </c>
      <c r="F9062">
        <v>0</v>
      </c>
      <c r="H9062" t="s">
        <v>103</v>
      </c>
      <c r="I9062">
        <f t="shared" si="425"/>
        <v>0</v>
      </c>
      <c r="J9062">
        <f t="shared" si="426"/>
        <v>0</v>
      </c>
      <c r="L9062" t="str">
        <f t="shared" si="427"/>
        <v>3579SANDHILL LAKE</v>
      </c>
      <c r="M9062" t="s">
        <v>9851</v>
      </c>
    </row>
    <row r="9063" spans="1:13">
      <c r="A9063" t="s">
        <v>10319</v>
      </c>
      <c r="B9063" t="s">
        <v>10344</v>
      </c>
      <c r="C9063" t="s">
        <v>110</v>
      </c>
      <c r="D9063">
        <v>4</v>
      </c>
      <c r="E9063">
        <v>0</v>
      </c>
      <c r="F9063">
        <v>0</v>
      </c>
      <c r="H9063" t="s">
        <v>103</v>
      </c>
      <c r="I9063">
        <f t="shared" si="425"/>
        <v>0</v>
      </c>
      <c r="J9063">
        <f t="shared" si="426"/>
        <v>0</v>
      </c>
      <c r="L9063" t="str">
        <f t="shared" si="427"/>
        <v>3579TEAL POINT</v>
      </c>
      <c r="M9063" t="s">
        <v>9851</v>
      </c>
    </row>
    <row r="9064" spans="1:13">
      <c r="A9064" t="s">
        <v>10319</v>
      </c>
      <c r="B9064" t="s">
        <v>10345</v>
      </c>
      <c r="C9064" t="s">
        <v>110</v>
      </c>
      <c r="D9064">
        <v>4</v>
      </c>
      <c r="E9064">
        <v>0</v>
      </c>
      <c r="F9064">
        <v>0</v>
      </c>
      <c r="H9064" t="s">
        <v>103</v>
      </c>
      <c r="I9064">
        <f t="shared" si="425"/>
        <v>0</v>
      </c>
      <c r="J9064">
        <f t="shared" si="426"/>
        <v>0</v>
      </c>
      <c r="L9064" t="str">
        <f t="shared" si="427"/>
        <v>3579TRAGOWEL</v>
      </c>
      <c r="M9064" t="s">
        <v>9851</v>
      </c>
    </row>
    <row r="9065" spans="1:13">
      <c r="A9065" t="s">
        <v>10319</v>
      </c>
      <c r="B9065" t="s">
        <v>10346</v>
      </c>
      <c r="C9065" t="s">
        <v>110</v>
      </c>
      <c r="D9065">
        <v>4</v>
      </c>
      <c r="E9065">
        <v>0</v>
      </c>
      <c r="F9065">
        <v>0</v>
      </c>
      <c r="H9065" t="s">
        <v>103</v>
      </c>
      <c r="I9065">
        <f t="shared" si="425"/>
        <v>0</v>
      </c>
      <c r="J9065">
        <f t="shared" si="426"/>
        <v>0</v>
      </c>
      <c r="L9065" t="str">
        <f t="shared" si="427"/>
        <v>3579WANDELLA</v>
      </c>
      <c r="M9065" t="s">
        <v>9851</v>
      </c>
    </row>
    <row r="9066" spans="1:13">
      <c r="A9066" t="s">
        <v>10319</v>
      </c>
      <c r="B9066" t="s">
        <v>10347</v>
      </c>
      <c r="C9066" t="s">
        <v>110</v>
      </c>
      <c r="D9066">
        <v>4</v>
      </c>
      <c r="E9066">
        <v>0</v>
      </c>
      <c r="F9066">
        <v>0</v>
      </c>
      <c r="H9066" t="s">
        <v>103</v>
      </c>
      <c r="I9066">
        <f t="shared" si="425"/>
        <v>0</v>
      </c>
      <c r="J9066">
        <f t="shared" si="426"/>
        <v>0</v>
      </c>
      <c r="L9066" t="str">
        <f t="shared" si="427"/>
        <v>3579WESTBY</v>
      </c>
      <c r="M9066" t="s">
        <v>9851</v>
      </c>
    </row>
    <row r="9067" spans="1:13">
      <c r="A9067" t="s">
        <v>10348</v>
      </c>
      <c r="B9067" t="s">
        <v>10349</v>
      </c>
      <c r="C9067" t="s">
        <v>110</v>
      </c>
      <c r="D9067">
        <v>4</v>
      </c>
      <c r="E9067">
        <v>0</v>
      </c>
      <c r="F9067">
        <v>0</v>
      </c>
      <c r="H9067" t="s">
        <v>103</v>
      </c>
      <c r="I9067">
        <f t="shared" si="425"/>
        <v>0</v>
      </c>
      <c r="J9067">
        <f t="shared" si="426"/>
        <v>0</v>
      </c>
      <c r="L9067" t="str">
        <f t="shared" si="427"/>
        <v>3576DURHAM OX</v>
      </c>
      <c r="M9067" t="s">
        <v>10350</v>
      </c>
    </row>
    <row r="9068" spans="1:13">
      <c r="A9068" t="s">
        <v>10351</v>
      </c>
      <c r="B9068" t="s">
        <v>10352</v>
      </c>
      <c r="C9068" t="s">
        <v>110</v>
      </c>
      <c r="D9068">
        <v>4</v>
      </c>
      <c r="E9068">
        <v>0</v>
      </c>
      <c r="F9068">
        <v>0</v>
      </c>
      <c r="H9068" t="s">
        <v>103</v>
      </c>
      <c r="I9068">
        <f t="shared" si="425"/>
        <v>0</v>
      </c>
      <c r="J9068">
        <f t="shared" si="426"/>
        <v>0</v>
      </c>
      <c r="L9068" t="str">
        <f t="shared" si="427"/>
        <v>3575BALD ROCK</v>
      </c>
      <c r="M9068" t="s">
        <v>10350</v>
      </c>
    </row>
    <row r="9069" spans="1:13">
      <c r="A9069" t="s">
        <v>10351</v>
      </c>
      <c r="B9069" t="s">
        <v>7733</v>
      </c>
      <c r="C9069" t="s">
        <v>110</v>
      </c>
      <c r="D9069">
        <v>4</v>
      </c>
      <c r="E9069">
        <v>0</v>
      </c>
      <c r="F9069">
        <v>0</v>
      </c>
      <c r="H9069" t="s">
        <v>103</v>
      </c>
      <c r="I9069">
        <f t="shared" si="425"/>
        <v>0</v>
      </c>
      <c r="J9069">
        <f t="shared" si="426"/>
        <v>0</v>
      </c>
      <c r="L9069" t="str">
        <f t="shared" si="427"/>
        <v>3575GLADFIELD</v>
      </c>
      <c r="M9069" t="s">
        <v>10350</v>
      </c>
    </row>
    <row r="9070" spans="1:13">
      <c r="A9070" t="s">
        <v>10351</v>
      </c>
      <c r="B9070" t="s">
        <v>10353</v>
      </c>
      <c r="C9070" t="s">
        <v>110</v>
      </c>
      <c r="D9070">
        <v>4</v>
      </c>
      <c r="E9070">
        <v>0</v>
      </c>
      <c r="F9070">
        <v>0</v>
      </c>
      <c r="H9070" t="s">
        <v>103</v>
      </c>
      <c r="I9070">
        <f t="shared" si="425"/>
        <v>0</v>
      </c>
      <c r="J9070">
        <f t="shared" si="426"/>
        <v>0</v>
      </c>
      <c r="L9070" t="str">
        <f t="shared" si="427"/>
        <v>3575JUNGABURRA</v>
      </c>
      <c r="M9070" t="s">
        <v>10350</v>
      </c>
    </row>
    <row r="9071" spans="1:13">
      <c r="A9071" t="s">
        <v>10351</v>
      </c>
      <c r="B9071" t="s">
        <v>10354</v>
      </c>
      <c r="C9071" t="s">
        <v>110</v>
      </c>
      <c r="D9071">
        <v>4</v>
      </c>
      <c r="E9071">
        <v>0</v>
      </c>
      <c r="F9071">
        <v>0</v>
      </c>
      <c r="H9071" t="s">
        <v>103</v>
      </c>
      <c r="I9071">
        <f t="shared" si="425"/>
        <v>0</v>
      </c>
      <c r="J9071">
        <f t="shared" si="426"/>
        <v>0</v>
      </c>
      <c r="L9071" t="str">
        <f t="shared" si="427"/>
        <v>3575LODDON VALE</v>
      </c>
      <c r="M9071" t="s">
        <v>10350</v>
      </c>
    </row>
    <row r="9072" spans="1:13">
      <c r="A9072" t="s">
        <v>10351</v>
      </c>
      <c r="B9072" t="s">
        <v>10355</v>
      </c>
      <c r="C9072" t="s">
        <v>110</v>
      </c>
      <c r="D9072">
        <v>4</v>
      </c>
      <c r="E9072">
        <v>0</v>
      </c>
      <c r="F9072">
        <v>0</v>
      </c>
      <c r="H9072" t="s">
        <v>103</v>
      </c>
      <c r="I9072">
        <f t="shared" si="425"/>
        <v>0</v>
      </c>
      <c r="J9072">
        <f t="shared" si="426"/>
        <v>0</v>
      </c>
      <c r="L9072" t="str">
        <f t="shared" si="427"/>
        <v>3575MINCHA</v>
      </c>
      <c r="M9072" t="s">
        <v>10350</v>
      </c>
    </row>
    <row r="9073" spans="1:13">
      <c r="A9073" t="s">
        <v>10351</v>
      </c>
      <c r="B9073" t="s">
        <v>10356</v>
      </c>
      <c r="C9073" t="s">
        <v>110</v>
      </c>
      <c r="D9073">
        <v>4</v>
      </c>
      <c r="E9073">
        <v>0</v>
      </c>
      <c r="F9073">
        <v>0</v>
      </c>
      <c r="H9073" t="s">
        <v>103</v>
      </c>
      <c r="I9073">
        <f t="shared" si="425"/>
        <v>0</v>
      </c>
      <c r="J9073">
        <f t="shared" si="426"/>
        <v>0</v>
      </c>
      <c r="L9073" t="str">
        <f t="shared" si="427"/>
        <v>3575MOLOGA</v>
      </c>
      <c r="M9073" t="s">
        <v>10350</v>
      </c>
    </row>
    <row r="9074" spans="1:13">
      <c r="A9074" t="s">
        <v>10351</v>
      </c>
      <c r="B9074" t="s">
        <v>10357</v>
      </c>
      <c r="C9074" t="s">
        <v>110</v>
      </c>
      <c r="D9074">
        <v>4</v>
      </c>
      <c r="E9074">
        <v>0</v>
      </c>
      <c r="F9074">
        <v>0</v>
      </c>
      <c r="H9074" t="s">
        <v>103</v>
      </c>
      <c r="I9074">
        <f t="shared" si="425"/>
        <v>0</v>
      </c>
      <c r="J9074">
        <f t="shared" si="426"/>
        <v>0</v>
      </c>
      <c r="L9074" t="str">
        <f t="shared" si="427"/>
        <v>3575PYRAMID HILL</v>
      </c>
      <c r="M9074" t="s">
        <v>10350</v>
      </c>
    </row>
    <row r="9075" spans="1:13">
      <c r="A9075" t="s">
        <v>10351</v>
      </c>
      <c r="B9075" t="s">
        <v>10358</v>
      </c>
      <c r="C9075" t="s">
        <v>110</v>
      </c>
      <c r="D9075">
        <v>4</v>
      </c>
      <c r="E9075">
        <v>0</v>
      </c>
      <c r="F9075">
        <v>0</v>
      </c>
      <c r="H9075" t="s">
        <v>103</v>
      </c>
      <c r="I9075">
        <f t="shared" si="425"/>
        <v>0</v>
      </c>
      <c r="J9075">
        <f t="shared" si="426"/>
        <v>0</v>
      </c>
      <c r="L9075" t="str">
        <f t="shared" si="427"/>
        <v>3575SYLVATERRE</v>
      </c>
      <c r="M9075" t="s">
        <v>10350</v>
      </c>
    </row>
    <row r="9076" spans="1:13">
      <c r="A9076" t="s">
        <v>10351</v>
      </c>
      <c r="B9076" t="s">
        <v>10359</v>
      </c>
      <c r="C9076" t="s">
        <v>110</v>
      </c>
      <c r="D9076">
        <v>4</v>
      </c>
      <c r="E9076">
        <v>0</v>
      </c>
      <c r="F9076">
        <v>0</v>
      </c>
      <c r="H9076" t="s">
        <v>103</v>
      </c>
      <c r="I9076">
        <f t="shared" ref="I9076:I9139" si="428">IF(ISERROR(VLOOKUP(A9076,SelPostCode,1,FALSE)),0,1)</f>
        <v>0</v>
      </c>
      <c r="J9076">
        <f t="shared" ref="J9076:J9139" si="429">IF(I9076=0,0,IF(ISERROR(VLOOKUP(B9076,SelSuburb,1,FALSE)),0,1))</f>
        <v>0</v>
      </c>
      <c r="L9076" t="str">
        <f t="shared" si="427"/>
        <v>3575TERRICK TERRICK</v>
      </c>
      <c r="M9076" t="s">
        <v>10350</v>
      </c>
    </row>
    <row r="9077" spans="1:13">
      <c r="A9077" t="s">
        <v>10351</v>
      </c>
      <c r="B9077" t="s">
        <v>10360</v>
      </c>
      <c r="C9077" t="s">
        <v>110</v>
      </c>
      <c r="D9077">
        <v>4</v>
      </c>
      <c r="E9077">
        <v>0</v>
      </c>
      <c r="F9077">
        <v>0</v>
      </c>
      <c r="H9077" t="s">
        <v>103</v>
      </c>
      <c r="I9077">
        <f t="shared" si="428"/>
        <v>0</v>
      </c>
      <c r="J9077">
        <f t="shared" si="429"/>
        <v>0</v>
      </c>
      <c r="L9077" t="str">
        <f t="shared" si="427"/>
        <v>3575YARRAWALLA</v>
      </c>
      <c r="M9077" t="s">
        <v>10350</v>
      </c>
    </row>
    <row r="9078" spans="1:13">
      <c r="A9078" t="s">
        <v>10361</v>
      </c>
      <c r="B9078" t="s">
        <v>10362</v>
      </c>
      <c r="C9078" t="s">
        <v>110</v>
      </c>
      <c r="D9078">
        <v>4</v>
      </c>
      <c r="E9078">
        <v>0</v>
      </c>
      <c r="F9078">
        <v>0</v>
      </c>
      <c r="H9078" t="s">
        <v>103</v>
      </c>
      <c r="I9078">
        <f t="shared" si="428"/>
        <v>0</v>
      </c>
      <c r="J9078">
        <f t="shared" si="429"/>
        <v>0</v>
      </c>
      <c r="L9078" t="str">
        <f t="shared" si="427"/>
        <v>3573CALIVIL</v>
      </c>
      <c r="M9078" t="s">
        <v>10350</v>
      </c>
    </row>
    <row r="9079" spans="1:13">
      <c r="A9079" t="s">
        <v>10361</v>
      </c>
      <c r="B9079" t="s">
        <v>10363</v>
      </c>
      <c r="C9079" t="s">
        <v>110</v>
      </c>
      <c r="D9079">
        <v>4</v>
      </c>
      <c r="E9079">
        <v>0</v>
      </c>
      <c r="F9079">
        <v>0</v>
      </c>
      <c r="H9079" t="s">
        <v>103</v>
      </c>
      <c r="I9079">
        <f t="shared" si="428"/>
        <v>0</v>
      </c>
      <c r="J9079">
        <f t="shared" si="429"/>
        <v>0</v>
      </c>
      <c r="L9079" t="str">
        <f t="shared" si="427"/>
        <v>3573MITIAMO</v>
      </c>
      <c r="M9079" t="s">
        <v>10350</v>
      </c>
    </row>
    <row r="9080" spans="1:13">
      <c r="A9080" t="s">
        <v>10361</v>
      </c>
      <c r="B9080" t="s">
        <v>10364</v>
      </c>
      <c r="C9080" t="s">
        <v>110</v>
      </c>
      <c r="D9080">
        <v>4</v>
      </c>
      <c r="E9080">
        <v>0</v>
      </c>
      <c r="F9080">
        <v>0</v>
      </c>
      <c r="H9080" t="s">
        <v>103</v>
      </c>
      <c r="I9080">
        <f t="shared" si="428"/>
        <v>0</v>
      </c>
      <c r="J9080">
        <f t="shared" si="429"/>
        <v>0</v>
      </c>
      <c r="L9080" t="str">
        <f t="shared" si="427"/>
        <v>3573PINE GROVE</v>
      </c>
      <c r="M9080" t="s">
        <v>10350</v>
      </c>
    </row>
    <row r="9081" spans="1:13">
      <c r="A9081" t="s">
        <v>10361</v>
      </c>
      <c r="B9081" t="s">
        <v>10365</v>
      </c>
      <c r="C9081" t="s">
        <v>110</v>
      </c>
      <c r="D9081">
        <v>4</v>
      </c>
      <c r="E9081">
        <v>0</v>
      </c>
      <c r="F9081">
        <v>0</v>
      </c>
      <c r="H9081" t="s">
        <v>103</v>
      </c>
      <c r="I9081">
        <f t="shared" si="428"/>
        <v>0</v>
      </c>
      <c r="J9081">
        <f t="shared" si="429"/>
        <v>0</v>
      </c>
      <c r="L9081" t="str">
        <f t="shared" si="427"/>
        <v>3573PINE GROVE EAST</v>
      </c>
      <c r="M9081" t="s">
        <v>10350</v>
      </c>
    </row>
    <row r="9082" spans="1:13">
      <c r="A9082" t="s">
        <v>10361</v>
      </c>
      <c r="B9082" t="s">
        <v>10366</v>
      </c>
      <c r="C9082" t="s">
        <v>110</v>
      </c>
      <c r="D9082">
        <v>4</v>
      </c>
      <c r="E9082">
        <v>0</v>
      </c>
      <c r="F9082">
        <v>0</v>
      </c>
      <c r="H9082" t="s">
        <v>103</v>
      </c>
      <c r="I9082">
        <f t="shared" si="428"/>
        <v>0</v>
      </c>
      <c r="J9082">
        <f t="shared" si="429"/>
        <v>0</v>
      </c>
      <c r="L9082" t="str">
        <f t="shared" si="427"/>
        <v>3573TERRICK TERRICK EAST</v>
      </c>
      <c r="M9082" t="s">
        <v>10350</v>
      </c>
    </row>
    <row r="9083" spans="1:13">
      <c r="A9083" t="s">
        <v>10367</v>
      </c>
      <c r="B9083" t="s">
        <v>10368</v>
      </c>
      <c r="C9083" t="s">
        <v>110</v>
      </c>
      <c r="D9083">
        <v>4</v>
      </c>
      <c r="E9083">
        <v>0</v>
      </c>
      <c r="F9083">
        <v>0</v>
      </c>
      <c r="H9083" t="s">
        <v>103</v>
      </c>
      <c r="I9083">
        <f t="shared" si="428"/>
        <v>0</v>
      </c>
      <c r="J9083">
        <f t="shared" si="429"/>
        <v>0</v>
      </c>
      <c r="L9083" t="str">
        <f t="shared" si="427"/>
        <v>3572MILLOO</v>
      </c>
      <c r="M9083" t="s">
        <v>10350</v>
      </c>
    </row>
    <row r="9084" spans="1:13">
      <c r="A9084" t="s">
        <v>10367</v>
      </c>
      <c r="B9084" t="s">
        <v>10369</v>
      </c>
      <c r="C9084" t="s">
        <v>110</v>
      </c>
      <c r="D9084">
        <v>4</v>
      </c>
      <c r="E9084">
        <v>0</v>
      </c>
      <c r="F9084">
        <v>0</v>
      </c>
      <c r="H9084" t="s">
        <v>103</v>
      </c>
      <c r="I9084">
        <f t="shared" si="428"/>
        <v>0</v>
      </c>
      <c r="J9084">
        <f t="shared" si="429"/>
        <v>0</v>
      </c>
      <c r="L9084" t="str">
        <f t="shared" si="427"/>
        <v>3572PIAVELLA</v>
      </c>
      <c r="M9084" t="s">
        <v>10350</v>
      </c>
    </row>
    <row r="9085" spans="1:13">
      <c r="A9085" t="s">
        <v>10367</v>
      </c>
      <c r="B9085" t="s">
        <v>5878</v>
      </c>
      <c r="C9085" t="s">
        <v>110</v>
      </c>
      <c r="D9085">
        <v>4</v>
      </c>
      <c r="E9085">
        <v>0</v>
      </c>
      <c r="F9085">
        <v>0</v>
      </c>
      <c r="H9085" t="s">
        <v>103</v>
      </c>
      <c r="I9085">
        <f t="shared" si="428"/>
        <v>0</v>
      </c>
      <c r="J9085">
        <f t="shared" si="429"/>
        <v>0</v>
      </c>
      <c r="L9085" t="str">
        <f t="shared" si="427"/>
        <v>3572PRAIRIE</v>
      </c>
      <c r="M9085" t="s">
        <v>10350</v>
      </c>
    </row>
    <row r="9086" spans="1:13">
      <c r="A9086" t="s">
        <v>10367</v>
      </c>
      <c r="B9086" t="s">
        <v>5195</v>
      </c>
      <c r="C9086" t="s">
        <v>110</v>
      </c>
      <c r="D9086">
        <v>4</v>
      </c>
      <c r="E9086">
        <v>0</v>
      </c>
      <c r="F9086">
        <v>0</v>
      </c>
      <c r="H9086" t="s">
        <v>103</v>
      </c>
      <c r="I9086">
        <f t="shared" si="428"/>
        <v>0</v>
      </c>
      <c r="J9086">
        <f t="shared" si="429"/>
        <v>0</v>
      </c>
      <c r="L9086" t="str">
        <f t="shared" si="427"/>
        <v>3572TENNYSON</v>
      </c>
      <c r="M9086" t="s">
        <v>10350</v>
      </c>
    </row>
    <row r="9087" spans="1:13">
      <c r="A9087" t="s">
        <v>10370</v>
      </c>
      <c r="B9087" t="s">
        <v>10371</v>
      </c>
      <c r="C9087" t="s">
        <v>110</v>
      </c>
      <c r="D9087">
        <v>4</v>
      </c>
      <c r="E9087">
        <v>0</v>
      </c>
      <c r="F9087">
        <v>0</v>
      </c>
      <c r="H9087" t="s">
        <v>103</v>
      </c>
      <c r="I9087">
        <f t="shared" si="428"/>
        <v>0</v>
      </c>
      <c r="J9087">
        <f t="shared" si="429"/>
        <v>0</v>
      </c>
      <c r="L9087" t="str">
        <f t="shared" si="427"/>
        <v>3571DINGEE</v>
      </c>
      <c r="M9087" t="s">
        <v>10350</v>
      </c>
    </row>
    <row r="9088" spans="1:13">
      <c r="A9088" t="s">
        <v>10370</v>
      </c>
      <c r="B9088" t="s">
        <v>10372</v>
      </c>
      <c r="C9088" t="s">
        <v>110</v>
      </c>
      <c r="D9088">
        <v>4</v>
      </c>
      <c r="E9088">
        <v>0</v>
      </c>
      <c r="F9088">
        <v>0</v>
      </c>
      <c r="H9088" t="s">
        <v>103</v>
      </c>
      <c r="I9088">
        <f t="shared" si="428"/>
        <v>0</v>
      </c>
      <c r="J9088">
        <f t="shared" si="429"/>
        <v>0</v>
      </c>
      <c r="L9088" t="str">
        <f t="shared" si="427"/>
        <v>3571KAMAROOKA NORTH</v>
      </c>
      <c r="M9088" t="s">
        <v>10350</v>
      </c>
    </row>
    <row r="9089" spans="1:13">
      <c r="A9089" t="s">
        <v>10370</v>
      </c>
      <c r="B9089" t="s">
        <v>10373</v>
      </c>
      <c r="C9089" t="s">
        <v>110</v>
      </c>
      <c r="D9089">
        <v>4</v>
      </c>
      <c r="E9089">
        <v>0</v>
      </c>
      <c r="F9089">
        <v>0</v>
      </c>
      <c r="H9089" t="s">
        <v>103</v>
      </c>
      <c r="I9089">
        <f t="shared" si="428"/>
        <v>0</v>
      </c>
      <c r="J9089">
        <f t="shared" si="429"/>
        <v>0</v>
      </c>
      <c r="L9089" t="str">
        <f t="shared" si="427"/>
        <v>3571POMPAPIEL</v>
      </c>
      <c r="M9089" t="s">
        <v>10350</v>
      </c>
    </row>
    <row r="9090" spans="1:13">
      <c r="A9090" t="s">
        <v>10370</v>
      </c>
      <c r="B9090" t="s">
        <v>10374</v>
      </c>
      <c r="C9090" t="s">
        <v>110</v>
      </c>
      <c r="D9090">
        <v>4</v>
      </c>
      <c r="E9090">
        <v>0</v>
      </c>
      <c r="F9090">
        <v>0</v>
      </c>
      <c r="H9090" t="s">
        <v>103</v>
      </c>
      <c r="I9090">
        <f t="shared" si="428"/>
        <v>0</v>
      </c>
      <c r="J9090">
        <f t="shared" si="429"/>
        <v>0</v>
      </c>
      <c r="L9090" t="str">
        <f t="shared" ref="L9090:L9153" si="430">CONCATENATE(A9090,B9090)</f>
        <v>3571TANDARRA</v>
      </c>
      <c r="M9090" t="s">
        <v>10350</v>
      </c>
    </row>
    <row r="9091" spans="1:13">
      <c r="A9091" t="s">
        <v>10370</v>
      </c>
      <c r="B9091" t="s">
        <v>10375</v>
      </c>
      <c r="C9091" t="s">
        <v>110</v>
      </c>
      <c r="D9091">
        <v>4</v>
      </c>
      <c r="E9091">
        <v>0</v>
      </c>
      <c r="F9091">
        <v>0</v>
      </c>
      <c r="H9091" t="s">
        <v>103</v>
      </c>
      <c r="I9091">
        <f t="shared" si="428"/>
        <v>0</v>
      </c>
      <c r="J9091">
        <f t="shared" si="429"/>
        <v>0</v>
      </c>
      <c r="L9091" t="str">
        <f t="shared" si="430"/>
        <v>3571YALLOOK</v>
      </c>
      <c r="M9091" t="s">
        <v>10350</v>
      </c>
    </row>
    <row r="9092" spans="1:13">
      <c r="A9092" t="s">
        <v>10376</v>
      </c>
      <c r="B9092" t="s">
        <v>10377</v>
      </c>
      <c r="C9092" t="s">
        <v>110</v>
      </c>
      <c r="D9092">
        <v>4</v>
      </c>
      <c r="E9092">
        <v>0</v>
      </c>
      <c r="F9092">
        <v>0</v>
      </c>
      <c r="H9092" t="s">
        <v>103</v>
      </c>
      <c r="I9092">
        <f t="shared" si="428"/>
        <v>0</v>
      </c>
      <c r="J9092">
        <f t="shared" si="429"/>
        <v>0</v>
      </c>
      <c r="L9092" t="str">
        <f t="shared" si="430"/>
        <v>3570AUCHMORE</v>
      </c>
      <c r="M9092" t="s">
        <v>10350</v>
      </c>
    </row>
    <row r="9093" spans="1:13">
      <c r="A9093" t="s">
        <v>10376</v>
      </c>
      <c r="B9093" t="s">
        <v>10378</v>
      </c>
      <c r="C9093" t="s">
        <v>110</v>
      </c>
      <c r="D9093">
        <v>4</v>
      </c>
      <c r="E9093">
        <v>0</v>
      </c>
      <c r="F9093">
        <v>0</v>
      </c>
      <c r="H9093" t="s">
        <v>103</v>
      </c>
      <c r="I9093">
        <f t="shared" si="428"/>
        <v>0</v>
      </c>
      <c r="J9093">
        <f t="shared" si="429"/>
        <v>0</v>
      </c>
      <c r="L9093" t="str">
        <f t="shared" si="430"/>
        <v>3570DRUMMARTIN</v>
      </c>
      <c r="M9093" t="s">
        <v>10350</v>
      </c>
    </row>
    <row r="9094" spans="1:13">
      <c r="A9094" t="s">
        <v>10376</v>
      </c>
      <c r="B9094" t="s">
        <v>10379</v>
      </c>
      <c r="C9094" t="s">
        <v>110</v>
      </c>
      <c r="D9094">
        <v>4</v>
      </c>
      <c r="E9094">
        <v>0</v>
      </c>
      <c r="F9094">
        <v>0</v>
      </c>
      <c r="H9094" t="s">
        <v>103</v>
      </c>
      <c r="I9094">
        <f t="shared" si="428"/>
        <v>0</v>
      </c>
      <c r="J9094">
        <f t="shared" si="429"/>
        <v>0</v>
      </c>
      <c r="L9094" t="str">
        <f t="shared" si="430"/>
        <v>3570KAMAROOKA</v>
      </c>
      <c r="M9094" t="s">
        <v>10350</v>
      </c>
    </row>
    <row r="9095" spans="1:13">
      <c r="A9095" t="s">
        <v>10376</v>
      </c>
      <c r="B9095" t="s">
        <v>10380</v>
      </c>
      <c r="C9095" t="s">
        <v>110</v>
      </c>
      <c r="D9095">
        <v>4</v>
      </c>
      <c r="E9095">
        <v>0</v>
      </c>
      <c r="F9095">
        <v>0</v>
      </c>
      <c r="H9095" t="s">
        <v>103</v>
      </c>
      <c r="I9095">
        <f t="shared" si="428"/>
        <v>0</v>
      </c>
      <c r="J9095">
        <f t="shared" si="429"/>
        <v>0</v>
      </c>
      <c r="L9095" t="str">
        <f t="shared" si="430"/>
        <v>3570NEILBOROUGH</v>
      </c>
      <c r="M9095" t="s">
        <v>10350</v>
      </c>
    </row>
    <row r="9096" spans="1:13">
      <c r="A9096" t="s">
        <v>10376</v>
      </c>
      <c r="B9096" t="s">
        <v>10381</v>
      </c>
      <c r="C9096" t="s">
        <v>110</v>
      </c>
      <c r="D9096">
        <v>4</v>
      </c>
      <c r="E9096">
        <v>0</v>
      </c>
      <c r="F9096">
        <v>0</v>
      </c>
      <c r="H9096" t="s">
        <v>103</v>
      </c>
      <c r="I9096">
        <f t="shared" si="428"/>
        <v>0</v>
      </c>
      <c r="J9096">
        <f t="shared" si="429"/>
        <v>0</v>
      </c>
      <c r="L9096" t="str">
        <f t="shared" si="430"/>
        <v>3570RAYWOOD</v>
      </c>
      <c r="M9096" t="s">
        <v>10350</v>
      </c>
    </row>
    <row r="9097" spans="1:13">
      <c r="A9097" t="s">
        <v>10376</v>
      </c>
      <c r="B9097" t="s">
        <v>10382</v>
      </c>
      <c r="C9097" t="s">
        <v>110</v>
      </c>
      <c r="D9097">
        <v>4</v>
      </c>
      <c r="E9097">
        <v>0</v>
      </c>
      <c r="F9097">
        <v>0</v>
      </c>
      <c r="H9097" t="s">
        <v>103</v>
      </c>
      <c r="I9097">
        <f t="shared" si="428"/>
        <v>0</v>
      </c>
      <c r="J9097">
        <f t="shared" si="429"/>
        <v>0</v>
      </c>
      <c r="L9097" t="str">
        <f t="shared" si="430"/>
        <v>3570SUMMERFIELD</v>
      </c>
      <c r="M9097" t="s">
        <v>10350</v>
      </c>
    </row>
    <row r="9098" spans="1:13">
      <c r="A9098" t="s">
        <v>10383</v>
      </c>
      <c r="B9098" t="s">
        <v>10384</v>
      </c>
      <c r="C9098" t="s">
        <v>110</v>
      </c>
      <c r="D9098">
        <v>4</v>
      </c>
      <c r="E9098">
        <v>0</v>
      </c>
      <c r="F9098">
        <v>0</v>
      </c>
      <c r="H9098" t="s">
        <v>103</v>
      </c>
      <c r="I9098">
        <f t="shared" si="428"/>
        <v>0</v>
      </c>
      <c r="J9098">
        <f t="shared" si="429"/>
        <v>0</v>
      </c>
      <c r="L9098" t="str">
        <f t="shared" si="430"/>
        <v>3568BURKES BRIDGE</v>
      </c>
      <c r="M9098" t="s">
        <v>10260</v>
      </c>
    </row>
    <row r="9099" spans="1:13">
      <c r="A9099" t="s">
        <v>10383</v>
      </c>
      <c r="B9099" t="s">
        <v>10385</v>
      </c>
      <c r="C9099" t="s">
        <v>110</v>
      </c>
      <c r="D9099">
        <v>4</v>
      </c>
      <c r="E9099">
        <v>0</v>
      </c>
      <c r="F9099">
        <v>0</v>
      </c>
      <c r="H9099" t="s">
        <v>103</v>
      </c>
      <c r="I9099">
        <f t="shared" si="428"/>
        <v>0</v>
      </c>
      <c r="J9099">
        <f t="shared" si="429"/>
        <v>0</v>
      </c>
      <c r="L9099" t="str">
        <f t="shared" si="430"/>
        <v>3568COHUNA</v>
      </c>
      <c r="M9099" t="s">
        <v>10260</v>
      </c>
    </row>
    <row r="9100" spans="1:13">
      <c r="A9100" t="s">
        <v>10383</v>
      </c>
      <c r="B9100" t="s">
        <v>10386</v>
      </c>
      <c r="C9100" t="s">
        <v>110</v>
      </c>
      <c r="D9100">
        <v>4</v>
      </c>
      <c r="E9100">
        <v>0</v>
      </c>
      <c r="F9100">
        <v>0</v>
      </c>
      <c r="H9100" t="s">
        <v>103</v>
      </c>
      <c r="I9100">
        <f t="shared" si="428"/>
        <v>0</v>
      </c>
      <c r="J9100">
        <f t="shared" si="429"/>
        <v>0</v>
      </c>
      <c r="L9100" t="str">
        <f t="shared" si="430"/>
        <v>3568CULLEN</v>
      </c>
      <c r="M9100" t="s">
        <v>10260</v>
      </c>
    </row>
    <row r="9101" spans="1:13">
      <c r="A9101" t="s">
        <v>10383</v>
      </c>
      <c r="B9101" t="s">
        <v>10387</v>
      </c>
      <c r="C9101" t="s">
        <v>110</v>
      </c>
      <c r="D9101">
        <v>4</v>
      </c>
      <c r="E9101">
        <v>0</v>
      </c>
      <c r="F9101">
        <v>0</v>
      </c>
      <c r="H9101" t="s">
        <v>103</v>
      </c>
      <c r="I9101">
        <f t="shared" si="428"/>
        <v>0</v>
      </c>
      <c r="J9101">
        <f t="shared" si="429"/>
        <v>0</v>
      </c>
      <c r="L9101" t="str">
        <f t="shared" si="430"/>
        <v>3568DALTONS BRIDGE</v>
      </c>
      <c r="M9101" t="s">
        <v>10260</v>
      </c>
    </row>
    <row r="9102" spans="1:13">
      <c r="A9102" t="s">
        <v>10383</v>
      </c>
      <c r="B9102" t="s">
        <v>10388</v>
      </c>
      <c r="C9102" t="s">
        <v>110</v>
      </c>
      <c r="D9102">
        <v>4</v>
      </c>
      <c r="E9102">
        <v>0</v>
      </c>
      <c r="F9102">
        <v>0</v>
      </c>
      <c r="H9102" t="s">
        <v>103</v>
      </c>
      <c r="I9102">
        <f t="shared" si="428"/>
        <v>0</v>
      </c>
      <c r="J9102">
        <f t="shared" si="429"/>
        <v>0</v>
      </c>
      <c r="L9102" t="str">
        <f t="shared" si="430"/>
        <v>3568GANNAWARRA</v>
      </c>
      <c r="M9102" t="s">
        <v>10260</v>
      </c>
    </row>
    <row r="9103" spans="1:13">
      <c r="A9103" t="s">
        <v>10383</v>
      </c>
      <c r="B9103" t="s">
        <v>10389</v>
      </c>
      <c r="C9103" t="s">
        <v>110</v>
      </c>
      <c r="D9103">
        <v>4</v>
      </c>
      <c r="E9103">
        <v>0</v>
      </c>
      <c r="F9103">
        <v>0</v>
      </c>
      <c r="H9103" t="s">
        <v>103</v>
      </c>
      <c r="I9103">
        <f t="shared" si="428"/>
        <v>0</v>
      </c>
      <c r="J9103">
        <f t="shared" si="429"/>
        <v>0</v>
      </c>
      <c r="L9103" t="str">
        <f t="shared" si="430"/>
        <v>3568KEELY</v>
      </c>
      <c r="M9103" t="s">
        <v>10260</v>
      </c>
    </row>
    <row r="9104" spans="1:13">
      <c r="A9104" t="s">
        <v>10383</v>
      </c>
      <c r="B9104" t="s">
        <v>10390</v>
      </c>
      <c r="C9104" t="s">
        <v>110</v>
      </c>
      <c r="D9104">
        <v>4</v>
      </c>
      <c r="E9104">
        <v>0</v>
      </c>
      <c r="F9104">
        <v>0</v>
      </c>
      <c r="H9104" t="s">
        <v>103</v>
      </c>
      <c r="I9104">
        <f t="shared" si="428"/>
        <v>0</v>
      </c>
      <c r="J9104">
        <f t="shared" si="429"/>
        <v>0</v>
      </c>
      <c r="L9104" t="str">
        <f t="shared" si="430"/>
        <v>3568MACORNA NORTH</v>
      </c>
      <c r="M9104" t="s">
        <v>10260</v>
      </c>
    </row>
    <row r="9105" spans="1:13">
      <c r="A9105" t="s">
        <v>10383</v>
      </c>
      <c r="B9105" t="s">
        <v>10391</v>
      </c>
      <c r="C9105" t="s">
        <v>110</v>
      </c>
      <c r="D9105">
        <v>4</v>
      </c>
      <c r="E9105">
        <v>0</v>
      </c>
      <c r="F9105">
        <v>0</v>
      </c>
      <c r="H9105" t="s">
        <v>103</v>
      </c>
      <c r="I9105">
        <f t="shared" si="428"/>
        <v>0</v>
      </c>
      <c r="J9105">
        <f t="shared" si="429"/>
        <v>0</v>
      </c>
      <c r="L9105" t="str">
        <f t="shared" si="430"/>
        <v>3568MCMILLANS</v>
      </c>
      <c r="M9105" t="s">
        <v>10260</v>
      </c>
    </row>
    <row r="9106" spans="1:13">
      <c r="A9106" t="s">
        <v>10383</v>
      </c>
      <c r="B9106" t="s">
        <v>10392</v>
      </c>
      <c r="C9106" t="s">
        <v>110</v>
      </c>
      <c r="D9106">
        <v>4</v>
      </c>
      <c r="E9106">
        <v>0</v>
      </c>
      <c r="F9106">
        <v>0</v>
      </c>
      <c r="H9106" t="s">
        <v>103</v>
      </c>
      <c r="I9106">
        <f t="shared" si="428"/>
        <v>0</v>
      </c>
      <c r="J9106">
        <f t="shared" si="429"/>
        <v>0</v>
      </c>
      <c r="L9106" t="str">
        <f t="shared" si="430"/>
        <v>3568MEAD</v>
      </c>
      <c r="M9106" t="s">
        <v>10260</v>
      </c>
    </row>
    <row r="9107" spans="1:13">
      <c r="A9107" t="s">
        <v>10383</v>
      </c>
      <c r="B9107" t="s">
        <v>10393</v>
      </c>
      <c r="C9107" t="s">
        <v>110</v>
      </c>
      <c r="D9107">
        <v>4</v>
      </c>
      <c r="E9107">
        <v>0</v>
      </c>
      <c r="F9107">
        <v>0</v>
      </c>
      <c r="H9107" t="s">
        <v>103</v>
      </c>
      <c r="I9107">
        <f t="shared" si="428"/>
        <v>0</v>
      </c>
      <c r="J9107">
        <f t="shared" si="429"/>
        <v>0</v>
      </c>
      <c r="L9107" t="str">
        <f t="shared" si="430"/>
        <v>3568MINCHA WEST</v>
      </c>
      <c r="M9107" t="s">
        <v>10260</v>
      </c>
    </row>
    <row r="9108" spans="1:13">
      <c r="A9108" t="s">
        <v>10383</v>
      </c>
      <c r="B9108" t="s">
        <v>10394</v>
      </c>
      <c r="C9108" t="s">
        <v>110</v>
      </c>
      <c r="D9108">
        <v>4</v>
      </c>
      <c r="E9108">
        <v>0</v>
      </c>
      <c r="F9108">
        <v>0</v>
      </c>
      <c r="H9108" t="s">
        <v>103</v>
      </c>
      <c r="I9108">
        <f t="shared" si="428"/>
        <v>0</v>
      </c>
      <c r="J9108">
        <f t="shared" si="429"/>
        <v>0</v>
      </c>
      <c r="L9108" t="str">
        <f t="shared" si="430"/>
        <v>3568WEE WEE RUP</v>
      </c>
      <c r="M9108" t="s">
        <v>10260</v>
      </c>
    </row>
    <row r="9109" spans="1:13">
      <c r="A9109" t="s">
        <v>10395</v>
      </c>
      <c r="B9109" t="s">
        <v>10396</v>
      </c>
      <c r="C9109" t="s">
        <v>110</v>
      </c>
      <c r="D9109">
        <v>4</v>
      </c>
      <c r="E9109">
        <v>0</v>
      </c>
      <c r="F9109">
        <v>0</v>
      </c>
      <c r="H9109" t="s">
        <v>103</v>
      </c>
      <c r="I9109">
        <f t="shared" si="428"/>
        <v>0</v>
      </c>
      <c r="J9109">
        <f t="shared" si="429"/>
        <v>0</v>
      </c>
      <c r="L9109" t="str">
        <f t="shared" si="430"/>
        <v>3567HORFIELD</v>
      </c>
      <c r="M9109" t="s">
        <v>10350</v>
      </c>
    </row>
    <row r="9110" spans="1:13">
      <c r="A9110" t="s">
        <v>10395</v>
      </c>
      <c r="B9110" t="s">
        <v>10397</v>
      </c>
      <c r="C9110" t="s">
        <v>110</v>
      </c>
      <c r="D9110">
        <v>4</v>
      </c>
      <c r="E9110">
        <v>0</v>
      </c>
      <c r="F9110">
        <v>0</v>
      </c>
      <c r="H9110" t="s">
        <v>103</v>
      </c>
      <c r="I9110">
        <f t="shared" si="428"/>
        <v>0</v>
      </c>
      <c r="J9110">
        <f t="shared" si="429"/>
        <v>0</v>
      </c>
      <c r="L9110" t="str">
        <f t="shared" si="430"/>
        <v>3567LEITCHVILLE</v>
      </c>
      <c r="M9110" t="s">
        <v>10350</v>
      </c>
    </row>
    <row r="9111" spans="1:13">
      <c r="A9111" t="s">
        <v>10398</v>
      </c>
      <c r="B9111" t="s">
        <v>10399</v>
      </c>
      <c r="C9111" t="s">
        <v>110</v>
      </c>
      <c r="D9111">
        <v>4</v>
      </c>
      <c r="E9111">
        <v>0</v>
      </c>
      <c r="F9111">
        <v>0</v>
      </c>
      <c r="H9111" t="s">
        <v>103</v>
      </c>
      <c r="I9111">
        <f t="shared" si="428"/>
        <v>0</v>
      </c>
      <c r="J9111">
        <f t="shared" si="429"/>
        <v>0</v>
      </c>
      <c r="L9111" t="str">
        <f t="shared" si="430"/>
        <v>3566GUNBOWER</v>
      </c>
      <c r="M9111" t="s">
        <v>9755</v>
      </c>
    </row>
    <row r="9112" spans="1:13">
      <c r="A9112" t="s">
        <v>10400</v>
      </c>
      <c r="B9112" t="s">
        <v>10401</v>
      </c>
      <c r="C9112" t="s">
        <v>110</v>
      </c>
      <c r="D9112">
        <v>4</v>
      </c>
      <c r="E9112">
        <v>0</v>
      </c>
      <c r="F9112">
        <v>0</v>
      </c>
      <c r="H9112" t="s">
        <v>103</v>
      </c>
      <c r="I9112">
        <f t="shared" si="428"/>
        <v>0</v>
      </c>
      <c r="J9112">
        <f t="shared" si="429"/>
        <v>0</v>
      </c>
      <c r="L9112" t="str">
        <f t="shared" si="430"/>
        <v>3565KOTTA</v>
      </c>
      <c r="M9112" t="s">
        <v>9755</v>
      </c>
    </row>
    <row r="9113" spans="1:13">
      <c r="A9113" t="s">
        <v>10402</v>
      </c>
      <c r="B9113" t="s">
        <v>10403</v>
      </c>
      <c r="C9113" t="s">
        <v>110</v>
      </c>
      <c r="D9113">
        <v>3</v>
      </c>
      <c r="E9113">
        <v>0</v>
      </c>
      <c r="F9113">
        <v>0</v>
      </c>
      <c r="H9113" t="s">
        <v>103</v>
      </c>
      <c r="I9113">
        <f t="shared" si="428"/>
        <v>0</v>
      </c>
      <c r="J9113">
        <f t="shared" si="429"/>
        <v>0</v>
      </c>
      <c r="L9113" t="str">
        <f t="shared" si="430"/>
        <v>3564CAMPASPE WEST</v>
      </c>
      <c r="M9113" t="s">
        <v>9851</v>
      </c>
    </row>
    <row r="9114" spans="1:13">
      <c r="A9114" t="s">
        <v>10402</v>
      </c>
      <c r="B9114" t="s">
        <v>10404</v>
      </c>
      <c r="C9114" t="s">
        <v>110</v>
      </c>
      <c r="D9114">
        <v>2</v>
      </c>
      <c r="E9114">
        <v>0</v>
      </c>
      <c r="F9114">
        <v>1</v>
      </c>
      <c r="H9114" t="s">
        <v>103</v>
      </c>
      <c r="I9114">
        <f t="shared" si="428"/>
        <v>0</v>
      </c>
      <c r="J9114">
        <f t="shared" si="429"/>
        <v>0</v>
      </c>
      <c r="L9114" t="str">
        <f t="shared" si="430"/>
        <v>3564ECHUCA</v>
      </c>
      <c r="M9114" t="s">
        <v>9851</v>
      </c>
    </row>
    <row r="9115" spans="1:13">
      <c r="A9115" t="s">
        <v>10402</v>
      </c>
      <c r="B9115" t="s">
        <v>10405</v>
      </c>
      <c r="C9115" t="s">
        <v>110</v>
      </c>
      <c r="D9115">
        <v>2</v>
      </c>
      <c r="E9115">
        <v>0</v>
      </c>
      <c r="F9115">
        <v>1</v>
      </c>
      <c r="H9115" t="s">
        <v>103</v>
      </c>
      <c r="I9115">
        <f t="shared" si="428"/>
        <v>0</v>
      </c>
      <c r="J9115">
        <f t="shared" si="429"/>
        <v>0</v>
      </c>
      <c r="L9115" t="str">
        <f t="shared" si="430"/>
        <v>3564ECHUCA EAST</v>
      </c>
      <c r="M9115" t="s">
        <v>9851</v>
      </c>
    </row>
    <row r="9116" spans="1:13">
      <c r="A9116" t="s">
        <v>10402</v>
      </c>
      <c r="B9116" t="s">
        <v>10406</v>
      </c>
      <c r="C9116" t="s">
        <v>110</v>
      </c>
      <c r="D9116">
        <v>2</v>
      </c>
      <c r="E9116">
        <v>0</v>
      </c>
      <c r="F9116">
        <v>1</v>
      </c>
      <c r="H9116" t="s">
        <v>103</v>
      </c>
      <c r="I9116">
        <f t="shared" si="428"/>
        <v>0</v>
      </c>
      <c r="J9116">
        <f t="shared" si="429"/>
        <v>0</v>
      </c>
      <c r="L9116" t="str">
        <f t="shared" si="430"/>
        <v>3564ECHUCA SOUTH</v>
      </c>
      <c r="M9116" t="s">
        <v>9851</v>
      </c>
    </row>
    <row r="9117" spans="1:13">
      <c r="A9117" t="s">
        <v>10402</v>
      </c>
      <c r="B9117" t="s">
        <v>10407</v>
      </c>
      <c r="C9117" t="s">
        <v>110</v>
      </c>
      <c r="D9117">
        <v>2</v>
      </c>
      <c r="E9117">
        <v>0</v>
      </c>
      <c r="F9117">
        <v>1</v>
      </c>
      <c r="H9117" t="s">
        <v>103</v>
      </c>
      <c r="I9117">
        <f t="shared" si="428"/>
        <v>0</v>
      </c>
      <c r="J9117">
        <f t="shared" si="429"/>
        <v>0</v>
      </c>
      <c r="L9117" t="str">
        <f t="shared" si="430"/>
        <v>3564ECHUCA VILLAGE</v>
      </c>
      <c r="M9117" t="s">
        <v>9851</v>
      </c>
    </row>
    <row r="9118" spans="1:13">
      <c r="A9118" t="s">
        <v>10402</v>
      </c>
      <c r="B9118" t="s">
        <v>10408</v>
      </c>
      <c r="C9118" t="s">
        <v>110</v>
      </c>
      <c r="D9118">
        <v>2</v>
      </c>
      <c r="E9118">
        <v>0</v>
      </c>
      <c r="F9118">
        <v>1</v>
      </c>
      <c r="H9118" t="s">
        <v>103</v>
      </c>
      <c r="I9118">
        <f t="shared" si="428"/>
        <v>0</v>
      </c>
      <c r="J9118">
        <f t="shared" si="429"/>
        <v>0</v>
      </c>
      <c r="L9118" t="str">
        <f t="shared" si="430"/>
        <v>3564ECHUCA WEST</v>
      </c>
      <c r="M9118" t="s">
        <v>9851</v>
      </c>
    </row>
    <row r="9119" spans="1:13">
      <c r="A9119" t="s">
        <v>10402</v>
      </c>
      <c r="B9119" t="s">
        <v>10409</v>
      </c>
      <c r="C9119" t="s">
        <v>110</v>
      </c>
      <c r="D9119">
        <v>4</v>
      </c>
      <c r="E9119">
        <v>0</v>
      </c>
      <c r="F9119">
        <v>0</v>
      </c>
      <c r="H9119" t="s">
        <v>103</v>
      </c>
      <c r="I9119">
        <f t="shared" si="428"/>
        <v>0</v>
      </c>
      <c r="J9119">
        <f t="shared" si="429"/>
        <v>0</v>
      </c>
      <c r="L9119" t="str">
        <f t="shared" si="430"/>
        <v>3564KANYAPELLA</v>
      </c>
      <c r="M9119" t="s">
        <v>9851</v>
      </c>
    </row>
    <row r="9120" spans="1:13">
      <c r="A9120" t="s">
        <v>10402</v>
      </c>
      <c r="B9120" t="s">
        <v>10410</v>
      </c>
      <c r="C9120" t="s">
        <v>110</v>
      </c>
      <c r="D9120">
        <v>4</v>
      </c>
      <c r="E9120">
        <v>0</v>
      </c>
      <c r="F9120">
        <v>0</v>
      </c>
      <c r="H9120" t="s">
        <v>103</v>
      </c>
      <c r="I9120">
        <f t="shared" si="428"/>
        <v>0</v>
      </c>
      <c r="J9120">
        <f t="shared" si="429"/>
        <v>0</v>
      </c>
      <c r="L9120" t="str">
        <f t="shared" si="430"/>
        <v>3564MCEVOYS</v>
      </c>
      <c r="M9120" t="s">
        <v>9851</v>
      </c>
    </row>
    <row r="9121" spans="1:13">
      <c r="A9121" t="s">
        <v>10402</v>
      </c>
      <c r="B9121" t="s">
        <v>10411</v>
      </c>
      <c r="C9121" t="s">
        <v>110</v>
      </c>
      <c r="D9121">
        <v>4</v>
      </c>
      <c r="E9121">
        <v>0</v>
      </c>
      <c r="F9121">
        <v>0</v>
      </c>
      <c r="H9121" t="s">
        <v>103</v>
      </c>
      <c r="I9121">
        <f t="shared" si="428"/>
        <v>0</v>
      </c>
      <c r="J9121">
        <f t="shared" si="429"/>
        <v>0</v>
      </c>
      <c r="L9121" t="str">
        <f t="shared" si="430"/>
        <v>3564PATHO</v>
      </c>
      <c r="M9121" t="s">
        <v>9851</v>
      </c>
    </row>
    <row r="9122" spans="1:13">
      <c r="A9122" t="s">
        <v>10402</v>
      </c>
      <c r="B9122" t="s">
        <v>10412</v>
      </c>
      <c r="C9122" t="s">
        <v>110</v>
      </c>
      <c r="D9122">
        <v>4</v>
      </c>
      <c r="E9122">
        <v>0</v>
      </c>
      <c r="F9122">
        <v>0</v>
      </c>
      <c r="H9122" t="s">
        <v>103</v>
      </c>
      <c r="I9122">
        <f t="shared" si="428"/>
        <v>0</v>
      </c>
      <c r="J9122">
        <f t="shared" si="429"/>
        <v>0</v>
      </c>
      <c r="L9122" t="str">
        <f t="shared" si="430"/>
        <v>3564PATHO WEST</v>
      </c>
      <c r="M9122" t="s">
        <v>9851</v>
      </c>
    </row>
    <row r="9123" spans="1:13">
      <c r="A9123" t="s">
        <v>10402</v>
      </c>
      <c r="B9123" t="s">
        <v>10413</v>
      </c>
      <c r="C9123" t="s">
        <v>110</v>
      </c>
      <c r="D9123">
        <v>4</v>
      </c>
      <c r="E9123">
        <v>0</v>
      </c>
      <c r="F9123">
        <v>0</v>
      </c>
      <c r="H9123" t="s">
        <v>103</v>
      </c>
      <c r="I9123">
        <f t="shared" si="428"/>
        <v>0</v>
      </c>
      <c r="J9123">
        <f t="shared" si="429"/>
        <v>0</v>
      </c>
      <c r="L9123" t="str">
        <f t="shared" si="430"/>
        <v>3564ROSLYNMEAD</v>
      </c>
      <c r="M9123" t="s">
        <v>9851</v>
      </c>
    </row>
    <row r="9124" spans="1:13">
      <c r="A9124" t="s">
        <v>10402</v>
      </c>
      <c r="B9124" t="s">
        <v>7491</v>
      </c>
      <c r="C9124" t="s">
        <v>110</v>
      </c>
      <c r="D9124">
        <v>4</v>
      </c>
      <c r="E9124">
        <v>0</v>
      </c>
      <c r="F9124">
        <v>0</v>
      </c>
      <c r="H9124" t="s">
        <v>103</v>
      </c>
      <c r="I9124">
        <f t="shared" si="428"/>
        <v>0</v>
      </c>
      <c r="J9124">
        <f t="shared" si="429"/>
        <v>0</v>
      </c>
      <c r="L9124" t="str">
        <f t="shared" si="430"/>
        <v>3564SIMMIE</v>
      </c>
      <c r="M9124" t="s">
        <v>9851</v>
      </c>
    </row>
    <row r="9125" spans="1:13">
      <c r="A9125" t="s">
        <v>10402</v>
      </c>
      <c r="B9125" t="s">
        <v>10414</v>
      </c>
      <c r="C9125" t="s">
        <v>110</v>
      </c>
      <c r="D9125">
        <v>4</v>
      </c>
      <c r="E9125">
        <v>0</v>
      </c>
      <c r="F9125">
        <v>0</v>
      </c>
      <c r="H9125" t="s">
        <v>103</v>
      </c>
      <c r="I9125">
        <f t="shared" si="428"/>
        <v>0</v>
      </c>
      <c r="J9125">
        <f t="shared" si="429"/>
        <v>0</v>
      </c>
      <c r="L9125" t="str">
        <f t="shared" si="430"/>
        <v>3564WHARPARILLA</v>
      </c>
      <c r="M9125" t="s">
        <v>9851</v>
      </c>
    </row>
    <row r="9126" spans="1:13">
      <c r="A9126" t="s">
        <v>10415</v>
      </c>
      <c r="B9126" t="s">
        <v>10416</v>
      </c>
      <c r="C9126" t="s">
        <v>110</v>
      </c>
      <c r="D9126">
        <v>4</v>
      </c>
      <c r="E9126">
        <v>0</v>
      </c>
      <c r="F9126">
        <v>0</v>
      </c>
      <c r="H9126" t="s">
        <v>103</v>
      </c>
      <c r="I9126">
        <f t="shared" si="428"/>
        <v>0</v>
      </c>
      <c r="J9126">
        <f t="shared" si="429"/>
        <v>0</v>
      </c>
      <c r="L9126" t="str">
        <f t="shared" si="430"/>
        <v>3563LOCKINGTON</v>
      </c>
      <c r="M9126" t="s">
        <v>9755</v>
      </c>
    </row>
    <row r="9127" spans="1:13">
      <c r="A9127" t="s">
        <v>10417</v>
      </c>
      <c r="B9127" t="s">
        <v>10418</v>
      </c>
      <c r="C9127" t="s">
        <v>110</v>
      </c>
      <c r="D9127">
        <v>4</v>
      </c>
      <c r="E9127">
        <v>0</v>
      </c>
      <c r="F9127">
        <v>0</v>
      </c>
      <c r="H9127" t="s">
        <v>103</v>
      </c>
      <c r="I9127">
        <f t="shared" si="428"/>
        <v>0</v>
      </c>
      <c r="J9127">
        <f t="shared" si="429"/>
        <v>0</v>
      </c>
      <c r="L9127" t="str">
        <f t="shared" si="430"/>
        <v>3562TORRUMBARRY</v>
      </c>
      <c r="M9127" t="s">
        <v>9755</v>
      </c>
    </row>
    <row r="9128" spans="1:13">
      <c r="A9128" t="s">
        <v>10419</v>
      </c>
      <c r="B9128" t="s">
        <v>10420</v>
      </c>
      <c r="C9128" t="s">
        <v>110</v>
      </c>
      <c r="D9128">
        <v>4</v>
      </c>
      <c r="E9128">
        <v>0</v>
      </c>
      <c r="F9128">
        <v>0</v>
      </c>
      <c r="H9128" t="s">
        <v>103</v>
      </c>
      <c r="I9128">
        <f t="shared" si="428"/>
        <v>0</v>
      </c>
      <c r="J9128">
        <f t="shared" si="429"/>
        <v>0</v>
      </c>
      <c r="L9128" t="str">
        <f t="shared" si="430"/>
        <v>3561BALLENDELLA</v>
      </c>
      <c r="M9128" t="s">
        <v>9755</v>
      </c>
    </row>
    <row r="9129" spans="1:13">
      <c r="A9129" t="s">
        <v>10419</v>
      </c>
      <c r="B9129" t="s">
        <v>10421</v>
      </c>
      <c r="C9129" t="s">
        <v>110</v>
      </c>
      <c r="D9129">
        <v>4</v>
      </c>
      <c r="E9129">
        <v>0</v>
      </c>
      <c r="F9129">
        <v>0</v>
      </c>
      <c r="H9129" t="s">
        <v>103</v>
      </c>
      <c r="I9129">
        <f t="shared" si="428"/>
        <v>0</v>
      </c>
      <c r="J9129">
        <f t="shared" si="429"/>
        <v>0</v>
      </c>
      <c r="L9129" t="str">
        <f t="shared" si="430"/>
        <v>3561BAMAWM</v>
      </c>
      <c r="M9129" t="s">
        <v>9755</v>
      </c>
    </row>
    <row r="9130" spans="1:13">
      <c r="A9130" t="s">
        <v>10419</v>
      </c>
      <c r="B9130" t="s">
        <v>10422</v>
      </c>
      <c r="C9130" t="s">
        <v>110</v>
      </c>
      <c r="D9130">
        <v>4</v>
      </c>
      <c r="E9130">
        <v>0</v>
      </c>
      <c r="F9130">
        <v>0</v>
      </c>
      <c r="H9130" t="s">
        <v>103</v>
      </c>
      <c r="I9130">
        <f t="shared" si="428"/>
        <v>0</v>
      </c>
      <c r="J9130">
        <f t="shared" si="429"/>
        <v>0</v>
      </c>
      <c r="L9130" t="str">
        <f t="shared" si="430"/>
        <v>3561BAMAWM EXTENSION</v>
      </c>
      <c r="M9130" t="s">
        <v>9755</v>
      </c>
    </row>
    <row r="9131" spans="1:13">
      <c r="A9131" t="s">
        <v>10419</v>
      </c>
      <c r="B9131" t="s">
        <v>10423</v>
      </c>
      <c r="C9131" t="s">
        <v>110</v>
      </c>
      <c r="D9131">
        <v>4</v>
      </c>
      <c r="E9131">
        <v>0</v>
      </c>
      <c r="F9131">
        <v>0</v>
      </c>
      <c r="H9131" t="s">
        <v>103</v>
      </c>
      <c r="I9131">
        <f t="shared" si="428"/>
        <v>0</v>
      </c>
      <c r="J9131">
        <f t="shared" si="429"/>
        <v>0</v>
      </c>
      <c r="L9131" t="str">
        <f t="shared" si="430"/>
        <v>3561BONN</v>
      </c>
      <c r="M9131" t="s">
        <v>9755</v>
      </c>
    </row>
    <row r="9132" spans="1:13">
      <c r="A9132" t="s">
        <v>10419</v>
      </c>
      <c r="B9132" t="s">
        <v>10424</v>
      </c>
      <c r="C9132" t="s">
        <v>110</v>
      </c>
      <c r="D9132">
        <v>4</v>
      </c>
      <c r="E9132">
        <v>0</v>
      </c>
      <c r="F9132">
        <v>0</v>
      </c>
      <c r="H9132" t="s">
        <v>103</v>
      </c>
      <c r="I9132">
        <f t="shared" si="428"/>
        <v>0</v>
      </c>
      <c r="J9132">
        <f t="shared" si="429"/>
        <v>0</v>
      </c>
      <c r="L9132" t="str">
        <f t="shared" si="430"/>
        <v>3561DIGGORA</v>
      </c>
      <c r="M9132" t="s">
        <v>9755</v>
      </c>
    </row>
    <row r="9133" spans="1:13">
      <c r="A9133" t="s">
        <v>10419</v>
      </c>
      <c r="B9133" t="s">
        <v>10425</v>
      </c>
      <c r="C9133" t="s">
        <v>110</v>
      </c>
      <c r="D9133">
        <v>4</v>
      </c>
      <c r="E9133">
        <v>0</v>
      </c>
      <c r="F9133">
        <v>0</v>
      </c>
      <c r="H9133" t="s">
        <v>103</v>
      </c>
      <c r="I9133">
        <f t="shared" si="428"/>
        <v>0</v>
      </c>
      <c r="J9133">
        <f t="shared" si="429"/>
        <v>0</v>
      </c>
      <c r="L9133" t="str">
        <f t="shared" si="430"/>
        <v>3561DIGGORA WEST</v>
      </c>
      <c r="M9133" t="s">
        <v>9755</v>
      </c>
    </row>
    <row r="9134" spans="1:13">
      <c r="A9134" t="s">
        <v>10419</v>
      </c>
      <c r="B9134" t="s">
        <v>9250</v>
      </c>
      <c r="C9134" t="s">
        <v>110</v>
      </c>
      <c r="D9134">
        <v>4</v>
      </c>
      <c r="E9134">
        <v>0</v>
      </c>
      <c r="F9134">
        <v>0</v>
      </c>
      <c r="H9134" t="s">
        <v>103</v>
      </c>
      <c r="I9134">
        <f t="shared" si="428"/>
        <v>0</v>
      </c>
      <c r="J9134">
        <f t="shared" si="429"/>
        <v>0</v>
      </c>
      <c r="L9134" t="str">
        <f t="shared" si="430"/>
        <v>3561FAIRY DELL</v>
      </c>
      <c r="M9134" t="s">
        <v>9755</v>
      </c>
    </row>
    <row r="9135" spans="1:13">
      <c r="A9135" t="s">
        <v>10419</v>
      </c>
      <c r="B9135" t="s">
        <v>10426</v>
      </c>
      <c r="C9135" t="s">
        <v>110</v>
      </c>
      <c r="D9135">
        <v>4</v>
      </c>
      <c r="E9135">
        <v>0</v>
      </c>
      <c r="F9135">
        <v>0</v>
      </c>
      <c r="H9135" t="s">
        <v>103</v>
      </c>
      <c r="I9135">
        <f t="shared" si="428"/>
        <v>0</v>
      </c>
      <c r="J9135">
        <f t="shared" si="429"/>
        <v>0</v>
      </c>
      <c r="L9135" t="str">
        <f t="shared" si="430"/>
        <v>3561NANNEELLA</v>
      </c>
      <c r="M9135" t="s">
        <v>9755</v>
      </c>
    </row>
    <row r="9136" spans="1:13">
      <c r="A9136" t="s">
        <v>10419</v>
      </c>
      <c r="B9136" t="s">
        <v>3778</v>
      </c>
      <c r="C9136" t="s">
        <v>110</v>
      </c>
      <c r="D9136">
        <v>4</v>
      </c>
      <c r="E9136">
        <v>0</v>
      </c>
      <c r="F9136">
        <v>0</v>
      </c>
      <c r="H9136" t="s">
        <v>103</v>
      </c>
      <c r="I9136">
        <f t="shared" si="428"/>
        <v>0</v>
      </c>
      <c r="J9136">
        <f t="shared" si="429"/>
        <v>0</v>
      </c>
      <c r="L9136" t="str">
        <f t="shared" si="430"/>
        <v>3561ROCHESTER</v>
      </c>
      <c r="M9136" t="s">
        <v>9755</v>
      </c>
    </row>
    <row r="9137" spans="1:13">
      <c r="A9137" t="s">
        <v>10419</v>
      </c>
      <c r="B9137" t="s">
        <v>10427</v>
      </c>
      <c r="C9137" t="s">
        <v>110</v>
      </c>
      <c r="D9137">
        <v>4</v>
      </c>
      <c r="E9137">
        <v>0</v>
      </c>
      <c r="F9137">
        <v>0</v>
      </c>
      <c r="H9137" t="s">
        <v>103</v>
      </c>
      <c r="I9137">
        <f t="shared" si="428"/>
        <v>0</v>
      </c>
      <c r="J9137">
        <f t="shared" si="429"/>
        <v>0</v>
      </c>
      <c r="L9137" t="str">
        <f t="shared" si="430"/>
        <v>3561ROCHESTER WEST</v>
      </c>
      <c r="M9137" t="s">
        <v>9755</v>
      </c>
    </row>
    <row r="9138" spans="1:13">
      <c r="A9138" t="s">
        <v>10419</v>
      </c>
      <c r="B9138" t="s">
        <v>10428</v>
      </c>
      <c r="C9138" t="s">
        <v>110</v>
      </c>
      <c r="D9138">
        <v>4</v>
      </c>
      <c r="E9138">
        <v>0</v>
      </c>
      <c r="F9138">
        <v>0</v>
      </c>
      <c r="H9138" t="s">
        <v>103</v>
      </c>
      <c r="I9138">
        <f t="shared" si="428"/>
        <v>0</v>
      </c>
      <c r="J9138">
        <f t="shared" si="429"/>
        <v>0</v>
      </c>
      <c r="L9138" t="str">
        <f t="shared" si="430"/>
        <v>3561THE SETTLEMENT</v>
      </c>
      <c r="M9138" t="s">
        <v>9755</v>
      </c>
    </row>
    <row r="9139" spans="1:13">
      <c r="A9139" t="s">
        <v>10419</v>
      </c>
      <c r="B9139" t="s">
        <v>10429</v>
      </c>
      <c r="C9139" t="s">
        <v>110</v>
      </c>
      <c r="D9139">
        <v>4</v>
      </c>
      <c r="E9139">
        <v>0</v>
      </c>
      <c r="F9139">
        <v>0</v>
      </c>
      <c r="H9139" t="s">
        <v>103</v>
      </c>
      <c r="I9139">
        <f t="shared" si="428"/>
        <v>0</v>
      </c>
      <c r="J9139">
        <f t="shared" si="429"/>
        <v>0</v>
      </c>
      <c r="L9139" t="str">
        <f t="shared" si="430"/>
        <v>3561TIMMERING</v>
      </c>
      <c r="M9139" t="s">
        <v>9755</v>
      </c>
    </row>
    <row r="9140" spans="1:13">
      <c r="A9140" t="s">
        <v>10430</v>
      </c>
      <c r="B9140" t="s">
        <v>10431</v>
      </c>
      <c r="C9140" t="s">
        <v>110</v>
      </c>
      <c r="D9140">
        <v>4</v>
      </c>
      <c r="E9140">
        <v>0</v>
      </c>
      <c r="F9140">
        <v>0</v>
      </c>
      <c r="H9140" t="s">
        <v>103</v>
      </c>
      <c r="I9140">
        <f t="shared" ref="I9140:I9203" si="431">IF(ISERROR(VLOOKUP(A9140,SelPostCode,1,FALSE)),0,1)</f>
        <v>0</v>
      </c>
      <c r="J9140">
        <f t="shared" ref="J9140:J9203" si="432">IF(I9140=0,0,IF(ISERROR(VLOOKUP(B9140,SelSuburb,1,FALSE)),0,1))</f>
        <v>0</v>
      </c>
      <c r="L9140" t="str">
        <f t="shared" si="430"/>
        <v>3559AVONMORE</v>
      </c>
      <c r="M9140" t="s">
        <v>10350</v>
      </c>
    </row>
    <row r="9141" spans="1:13">
      <c r="A9141" t="s">
        <v>10430</v>
      </c>
      <c r="B9141" t="s">
        <v>10432</v>
      </c>
      <c r="C9141" t="s">
        <v>110</v>
      </c>
      <c r="D9141">
        <v>4</v>
      </c>
      <c r="E9141">
        <v>0</v>
      </c>
      <c r="F9141">
        <v>0</v>
      </c>
      <c r="H9141" t="s">
        <v>103</v>
      </c>
      <c r="I9141">
        <f t="shared" si="431"/>
        <v>0</v>
      </c>
      <c r="J9141">
        <f t="shared" si="432"/>
        <v>0</v>
      </c>
      <c r="L9141" t="str">
        <f t="shared" si="430"/>
        <v>3559BURRAMBOOT</v>
      </c>
      <c r="M9141" t="s">
        <v>10350</v>
      </c>
    </row>
    <row r="9142" spans="1:13">
      <c r="A9142" t="s">
        <v>10430</v>
      </c>
      <c r="B9142" t="s">
        <v>10433</v>
      </c>
      <c r="C9142" t="s">
        <v>110</v>
      </c>
      <c r="D9142">
        <v>4</v>
      </c>
      <c r="E9142">
        <v>0</v>
      </c>
      <c r="F9142">
        <v>0</v>
      </c>
      <c r="H9142" t="s">
        <v>103</v>
      </c>
      <c r="I9142">
        <f t="shared" si="431"/>
        <v>0</v>
      </c>
      <c r="J9142">
        <f t="shared" si="432"/>
        <v>0</v>
      </c>
      <c r="L9142" t="str">
        <f t="shared" si="430"/>
        <v>3559COLBINABBIN</v>
      </c>
      <c r="M9142" t="s">
        <v>10350</v>
      </c>
    </row>
    <row r="9143" spans="1:13">
      <c r="A9143" t="s">
        <v>10430</v>
      </c>
      <c r="B9143" t="s">
        <v>10434</v>
      </c>
      <c r="C9143" t="s">
        <v>110</v>
      </c>
      <c r="D9143">
        <v>4</v>
      </c>
      <c r="E9143">
        <v>0</v>
      </c>
      <c r="F9143">
        <v>0</v>
      </c>
      <c r="H9143" t="s">
        <v>103</v>
      </c>
      <c r="I9143">
        <f t="shared" si="431"/>
        <v>0</v>
      </c>
      <c r="J9143">
        <f t="shared" si="432"/>
        <v>0</v>
      </c>
      <c r="L9143" t="str">
        <f t="shared" si="430"/>
        <v>3559COROP</v>
      </c>
      <c r="M9143" t="s">
        <v>10350</v>
      </c>
    </row>
    <row r="9144" spans="1:13">
      <c r="A9144" t="s">
        <v>10430</v>
      </c>
      <c r="B9144" t="s">
        <v>10435</v>
      </c>
      <c r="C9144" t="s">
        <v>110</v>
      </c>
      <c r="D9144">
        <v>4</v>
      </c>
      <c r="E9144">
        <v>0</v>
      </c>
      <c r="F9144">
        <v>0</v>
      </c>
      <c r="H9144" t="s">
        <v>103</v>
      </c>
      <c r="I9144">
        <f t="shared" si="431"/>
        <v>0</v>
      </c>
      <c r="J9144">
        <f t="shared" si="432"/>
        <v>0</v>
      </c>
      <c r="L9144" t="str">
        <f t="shared" si="430"/>
        <v>3559GOBARUP</v>
      </c>
      <c r="M9144" t="s">
        <v>10350</v>
      </c>
    </row>
    <row r="9145" spans="1:13">
      <c r="A9145" t="s">
        <v>10430</v>
      </c>
      <c r="B9145" t="s">
        <v>10436</v>
      </c>
      <c r="C9145" t="s">
        <v>110</v>
      </c>
      <c r="D9145">
        <v>4</v>
      </c>
      <c r="E9145">
        <v>0</v>
      </c>
      <c r="F9145">
        <v>0</v>
      </c>
      <c r="H9145" t="s">
        <v>103</v>
      </c>
      <c r="I9145">
        <f t="shared" si="431"/>
        <v>0</v>
      </c>
      <c r="J9145">
        <f t="shared" si="432"/>
        <v>0</v>
      </c>
      <c r="L9145" t="str">
        <f t="shared" si="430"/>
        <v>3559LYNDALE</v>
      </c>
      <c r="M9145" t="s">
        <v>10350</v>
      </c>
    </row>
    <row r="9146" spans="1:13">
      <c r="A9146" t="s">
        <v>10430</v>
      </c>
      <c r="B9146" t="s">
        <v>10437</v>
      </c>
      <c r="C9146" t="s">
        <v>110</v>
      </c>
      <c r="D9146">
        <v>4</v>
      </c>
      <c r="E9146">
        <v>0</v>
      </c>
      <c r="F9146">
        <v>0</v>
      </c>
      <c r="H9146" t="s">
        <v>103</v>
      </c>
      <c r="I9146">
        <f t="shared" si="431"/>
        <v>0</v>
      </c>
      <c r="J9146">
        <f t="shared" si="432"/>
        <v>0</v>
      </c>
      <c r="L9146" t="str">
        <f t="shared" si="430"/>
        <v>3559MAYREEF</v>
      </c>
      <c r="M9146" t="s">
        <v>10350</v>
      </c>
    </row>
    <row r="9147" spans="1:13">
      <c r="A9147" t="s">
        <v>10430</v>
      </c>
      <c r="B9147" t="s">
        <v>687</v>
      </c>
      <c r="C9147" t="s">
        <v>110</v>
      </c>
      <c r="D9147">
        <v>4</v>
      </c>
      <c r="E9147">
        <v>0</v>
      </c>
      <c r="F9147">
        <v>0</v>
      </c>
      <c r="H9147" t="s">
        <v>103</v>
      </c>
      <c r="I9147">
        <f t="shared" si="431"/>
        <v>0</v>
      </c>
      <c r="J9147">
        <f t="shared" si="432"/>
        <v>0</v>
      </c>
      <c r="L9147" t="str">
        <f t="shared" si="430"/>
        <v>3559RUNNYMEDE</v>
      </c>
      <c r="M9147" t="s">
        <v>10350</v>
      </c>
    </row>
    <row r="9148" spans="1:13">
      <c r="A9148" t="s">
        <v>10438</v>
      </c>
      <c r="B9148" t="s">
        <v>10439</v>
      </c>
      <c r="C9148" t="s">
        <v>110</v>
      </c>
      <c r="D9148">
        <v>4</v>
      </c>
      <c r="E9148">
        <v>0</v>
      </c>
      <c r="F9148">
        <v>0</v>
      </c>
      <c r="H9148" t="s">
        <v>103</v>
      </c>
      <c r="I9148">
        <f t="shared" si="431"/>
        <v>0</v>
      </c>
      <c r="J9148">
        <f t="shared" si="432"/>
        <v>0</v>
      </c>
      <c r="L9148" t="str">
        <f t="shared" si="430"/>
        <v>3558BURNEWANG</v>
      </c>
      <c r="M9148" t="s">
        <v>10350</v>
      </c>
    </row>
    <row r="9149" spans="1:13">
      <c r="A9149" t="s">
        <v>10438</v>
      </c>
      <c r="B9149" t="s">
        <v>10440</v>
      </c>
      <c r="C9149" t="s">
        <v>110</v>
      </c>
      <c r="D9149">
        <v>4</v>
      </c>
      <c r="E9149">
        <v>0</v>
      </c>
      <c r="F9149">
        <v>0</v>
      </c>
      <c r="H9149" t="s">
        <v>103</v>
      </c>
      <c r="I9149">
        <f t="shared" si="431"/>
        <v>0</v>
      </c>
      <c r="J9149">
        <f t="shared" si="432"/>
        <v>0</v>
      </c>
      <c r="L9149" t="str">
        <f t="shared" si="430"/>
        <v>3558COROP WEST</v>
      </c>
      <c r="M9149" t="s">
        <v>10350</v>
      </c>
    </row>
    <row r="9150" spans="1:13">
      <c r="A9150" t="s">
        <v>10438</v>
      </c>
      <c r="B9150" t="s">
        <v>10441</v>
      </c>
      <c r="C9150" t="s">
        <v>110</v>
      </c>
      <c r="D9150">
        <v>4</v>
      </c>
      <c r="E9150">
        <v>0</v>
      </c>
      <c r="F9150">
        <v>0</v>
      </c>
      <c r="H9150" t="s">
        <v>103</v>
      </c>
      <c r="I9150">
        <f t="shared" si="431"/>
        <v>0</v>
      </c>
      <c r="J9150">
        <f t="shared" si="432"/>
        <v>0</v>
      </c>
      <c r="L9150" t="str">
        <f t="shared" si="430"/>
        <v>3558CREEK VIEW</v>
      </c>
      <c r="M9150" t="s">
        <v>10350</v>
      </c>
    </row>
    <row r="9151" spans="1:13">
      <c r="A9151" t="s">
        <v>10438</v>
      </c>
      <c r="B9151" t="s">
        <v>10442</v>
      </c>
      <c r="C9151" t="s">
        <v>110</v>
      </c>
      <c r="D9151">
        <v>4</v>
      </c>
      <c r="E9151">
        <v>0</v>
      </c>
      <c r="F9151">
        <v>0</v>
      </c>
      <c r="H9151" t="s">
        <v>103</v>
      </c>
      <c r="I9151">
        <f t="shared" si="431"/>
        <v>0</v>
      </c>
      <c r="J9151">
        <f t="shared" si="432"/>
        <v>0</v>
      </c>
      <c r="L9151" t="str">
        <f t="shared" si="430"/>
        <v>3558ELMORE</v>
      </c>
      <c r="M9151" t="s">
        <v>10350</v>
      </c>
    </row>
    <row r="9152" spans="1:13">
      <c r="A9152" t="s">
        <v>10438</v>
      </c>
      <c r="B9152" t="s">
        <v>10443</v>
      </c>
      <c r="C9152" t="s">
        <v>110</v>
      </c>
      <c r="D9152">
        <v>4</v>
      </c>
      <c r="E9152">
        <v>0</v>
      </c>
      <c r="F9152">
        <v>0</v>
      </c>
      <c r="H9152" t="s">
        <v>103</v>
      </c>
      <c r="I9152">
        <f t="shared" si="431"/>
        <v>0</v>
      </c>
      <c r="J9152">
        <f t="shared" si="432"/>
        <v>0</v>
      </c>
      <c r="L9152" t="str">
        <f t="shared" si="430"/>
        <v>3558HUNTER</v>
      </c>
      <c r="M9152" t="s">
        <v>10350</v>
      </c>
    </row>
    <row r="9153" spans="1:14">
      <c r="A9153" t="s">
        <v>10444</v>
      </c>
      <c r="B9153" t="s">
        <v>10445</v>
      </c>
      <c r="C9153" t="s">
        <v>110</v>
      </c>
      <c r="D9153">
        <v>4</v>
      </c>
      <c r="E9153">
        <v>0</v>
      </c>
      <c r="F9153">
        <v>0</v>
      </c>
      <c r="H9153" t="s">
        <v>103</v>
      </c>
      <c r="I9153">
        <f t="shared" si="431"/>
        <v>0</v>
      </c>
      <c r="J9153">
        <f t="shared" si="432"/>
        <v>0</v>
      </c>
      <c r="L9153" t="str">
        <f t="shared" si="430"/>
        <v>3557BARNADOWN</v>
      </c>
      <c r="M9153" t="s">
        <v>10350</v>
      </c>
    </row>
    <row r="9154" spans="1:14">
      <c r="A9154" t="s">
        <v>10444</v>
      </c>
      <c r="B9154" t="s">
        <v>10446</v>
      </c>
      <c r="C9154" t="s">
        <v>110</v>
      </c>
      <c r="D9154">
        <v>4</v>
      </c>
      <c r="E9154">
        <v>0</v>
      </c>
      <c r="F9154">
        <v>0</v>
      </c>
      <c r="H9154" t="s">
        <v>103</v>
      </c>
      <c r="I9154">
        <f t="shared" si="431"/>
        <v>0</v>
      </c>
      <c r="J9154">
        <f t="shared" si="432"/>
        <v>0</v>
      </c>
      <c r="L9154" t="str">
        <f t="shared" ref="L9154:L9217" si="433">CONCATENATE(A9154,B9154)</f>
        <v>3557FOSTERVILLE</v>
      </c>
      <c r="M9154" t="s">
        <v>10350</v>
      </c>
    </row>
    <row r="9155" spans="1:14">
      <c r="A9155" t="s">
        <v>10444</v>
      </c>
      <c r="B9155" t="s">
        <v>10447</v>
      </c>
      <c r="C9155" t="s">
        <v>110</v>
      </c>
      <c r="D9155">
        <v>4</v>
      </c>
      <c r="E9155">
        <v>0</v>
      </c>
      <c r="F9155">
        <v>0</v>
      </c>
      <c r="H9155" t="s">
        <v>103</v>
      </c>
      <c r="I9155">
        <f t="shared" si="431"/>
        <v>0</v>
      </c>
      <c r="J9155">
        <f t="shared" si="432"/>
        <v>0</v>
      </c>
      <c r="L9155" t="str">
        <f t="shared" si="433"/>
        <v>3557GOORNONG</v>
      </c>
      <c r="M9155" t="s">
        <v>10350</v>
      </c>
    </row>
    <row r="9156" spans="1:14">
      <c r="A9156" t="s">
        <v>10444</v>
      </c>
      <c r="B9156" t="s">
        <v>10448</v>
      </c>
      <c r="C9156" t="s">
        <v>110</v>
      </c>
      <c r="D9156">
        <v>4</v>
      </c>
      <c r="E9156">
        <v>0</v>
      </c>
      <c r="F9156">
        <v>0</v>
      </c>
      <c r="H9156" t="s">
        <v>103</v>
      </c>
      <c r="I9156">
        <f t="shared" si="431"/>
        <v>0</v>
      </c>
      <c r="J9156">
        <f t="shared" si="432"/>
        <v>0</v>
      </c>
      <c r="L9156" t="str">
        <f t="shared" si="433"/>
        <v>3557MUSKERRY</v>
      </c>
      <c r="M9156" t="s">
        <v>10350</v>
      </c>
    </row>
    <row r="9157" spans="1:14">
      <c r="A9157" t="s">
        <v>10444</v>
      </c>
      <c r="B9157" t="s">
        <v>10449</v>
      </c>
      <c r="C9157" t="s">
        <v>110</v>
      </c>
      <c r="D9157">
        <v>4</v>
      </c>
      <c r="E9157">
        <v>0</v>
      </c>
      <c r="F9157">
        <v>0</v>
      </c>
      <c r="H9157" t="s">
        <v>103</v>
      </c>
      <c r="I9157">
        <f t="shared" si="431"/>
        <v>0</v>
      </c>
      <c r="J9157">
        <f t="shared" si="432"/>
        <v>0</v>
      </c>
      <c r="L9157" t="str">
        <f t="shared" si="433"/>
        <v>3557MUSKERRY EAST</v>
      </c>
      <c r="M9157" t="s">
        <v>10350</v>
      </c>
    </row>
    <row r="9158" spans="1:14">
      <c r="A9158" t="s">
        <v>10450</v>
      </c>
      <c r="B9158" t="s">
        <v>10451</v>
      </c>
      <c r="C9158" t="s">
        <v>110</v>
      </c>
      <c r="D9158">
        <v>4</v>
      </c>
      <c r="E9158">
        <v>0</v>
      </c>
      <c r="F9158">
        <v>0</v>
      </c>
      <c r="H9158" t="s">
        <v>103</v>
      </c>
      <c r="I9158">
        <f t="shared" si="431"/>
        <v>0</v>
      </c>
      <c r="J9158">
        <f t="shared" si="432"/>
        <v>0</v>
      </c>
      <c r="L9158" t="str">
        <f t="shared" si="433"/>
        <v>3556CAMPBELLS FOREST</v>
      </c>
      <c r="M9158" t="s">
        <v>10350</v>
      </c>
    </row>
    <row r="9159" spans="1:14">
      <c r="A9159" t="s">
        <v>10450</v>
      </c>
      <c r="B9159" t="s">
        <v>10452</v>
      </c>
      <c r="C9159" t="s">
        <v>110</v>
      </c>
      <c r="D9159">
        <v>3</v>
      </c>
      <c r="E9159">
        <v>0</v>
      </c>
      <c r="F9159">
        <v>0</v>
      </c>
      <c r="H9159" t="s">
        <v>103</v>
      </c>
      <c r="I9159">
        <f t="shared" si="431"/>
        <v>0</v>
      </c>
      <c r="J9159">
        <f t="shared" si="432"/>
        <v>0</v>
      </c>
      <c r="L9159" t="str">
        <f t="shared" si="433"/>
        <v>3556SEBASTIAN</v>
      </c>
      <c r="M9159" t="s">
        <v>10350</v>
      </c>
    </row>
    <row r="9160" spans="1:14">
      <c r="A9160" t="s">
        <v>10450</v>
      </c>
      <c r="B9160" t="s">
        <v>3201</v>
      </c>
      <c r="C9160" t="s">
        <v>110</v>
      </c>
      <c r="D9160">
        <v>3</v>
      </c>
      <c r="E9160">
        <v>0</v>
      </c>
      <c r="F9160">
        <v>0</v>
      </c>
      <c r="H9160" t="s">
        <v>103</v>
      </c>
      <c r="I9160">
        <f t="shared" si="431"/>
        <v>0</v>
      </c>
      <c r="J9160">
        <f t="shared" si="432"/>
        <v>0</v>
      </c>
      <c r="L9160" t="str">
        <f t="shared" si="433"/>
        <v>3556WOODVALE</v>
      </c>
      <c r="M9160" t="s">
        <v>10350</v>
      </c>
    </row>
    <row r="9161" spans="1:14">
      <c r="A9161" t="s">
        <v>10450</v>
      </c>
      <c r="B9161" t="s">
        <v>10453</v>
      </c>
      <c r="C9161" t="s">
        <v>110</v>
      </c>
      <c r="D9161">
        <v>1</v>
      </c>
      <c r="E9161">
        <v>0</v>
      </c>
      <c r="F9161">
        <v>1</v>
      </c>
      <c r="H9161" t="s">
        <v>103</v>
      </c>
      <c r="I9161">
        <f t="shared" si="431"/>
        <v>0</v>
      </c>
      <c r="J9161">
        <f t="shared" si="432"/>
        <v>0</v>
      </c>
      <c r="L9161" t="str">
        <f t="shared" si="433"/>
        <v>3556CALIFORNIA GULLY</v>
      </c>
      <c r="M9161" t="s">
        <v>10350</v>
      </c>
      <c r="N9161" t="s">
        <v>732</v>
      </c>
    </row>
    <row r="9162" spans="1:14">
      <c r="A9162" t="s">
        <v>10450</v>
      </c>
      <c r="B9162" t="s">
        <v>10454</v>
      </c>
      <c r="C9162" t="s">
        <v>110</v>
      </c>
      <c r="D9162">
        <v>1</v>
      </c>
      <c r="E9162">
        <v>0</v>
      </c>
      <c r="F9162">
        <v>1</v>
      </c>
      <c r="H9162" t="s">
        <v>103</v>
      </c>
      <c r="I9162">
        <f t="shared" si="431"/>
        <v>0</v>
      </c>
      <c r="J9162">
        <f t="shared" si="432"/>
        <v>0</v>
      </c>
      <c r="L9162" t="str">
        <f t="shared" si="433"/>
        <v>3556EAGLEHAWK</v>
      </c>
      <c r="M9162" t="s">
        <v>10350</v>
      </c>
      <c r="N9162" t="s">
        <v>732</v>
      </c>
    </row>
    <row r="9163" spans="1:14">
      <c r="A9163" t="s">
        <v>10450</v>
      </c>
      <c r="B9163" t="s">
        <v>10455</v>
      </c>
      <c r="C9163" t="s">
        <v>110</v>
      </c>
      <c r="D9163">
        <v>1</v>
      </c>
      <c r="E9163">
        <v>0</v>
      </c>
      <c r="F9163">
        <v>1</v>
      </c>
      <c r="H9163" t="s">
        <v>103</v>
      </c>
      <c r="I9163">
        <f t="shared" si="431"/>
        <v>0</v>
      </c>
      <c r="J9163">
        <f t="shared" si="432"/>
        <v>0</v>
      </c>
      <c r="L9163" t="str">
        <f t="shared" si="433"/>
        <v>3556EAGLEHAWK NORTH</v>
      </c>
      <c r="M9163" t="s">
        <v>10350</v>
      </c>
      <c r="N9163" t="s">
        <v>732</v>
      </c>
    </row>
    <row r="9164" spans="1:14">
      <c r="A9164" t="s">
        <v>10450</v>
      </c>
      <c r="B9164" t="s">
        <v>10456</v>
      </c>
      <c r="C9164" t="s">
        <v>110</v>
      </c>
      <c r="D9164">
        <v>1</v>
      </c>
      <c r="E9164">
        <v>0</v>
      </c>
      <c r="F9164">
        <v>1</v>
      </c>
      <c r="H9164" t="s">
        <v>103</v>
      </c>
      <c r="I9164">
        <f t="shared" si="431"/>
        <v>0</v>
      </c>
      <c r="J9164">
        <f t="shared" si="432"/>
        <v>0</v>
      </c>
      <c r="L9164" t="str">
        <f t="shared" si="433"/>
        <v>3556JACKASS FLAT</v>
      </c>
      <c r="M9164" t="s">
        <v>10350</v>
      </c>
      <c r="N9164" t="s">
        <v>732</v>
      </c>
    </row>
    <row r="9165" spans="1:14">
      <c r="A9165" t="s">
        <v>10450</v>
      </c>
      <c r="B9165" t="s">
        <v>10457</v>
      </c>
      <c r="C9165" t="s">
        <v>110</v>
      </c>
      <c r="D9165">
        <v>1</v>
      </c>
      <c r="E9165">
        <v>0</v>
      </c>
      <c r="F9165">
        <v>1</v>
      </c>
      <c r="H9165" t="s">
        <v>103</v>
      </c>
      <c r="I9165">
        <f t="shared" si="431"/>
        <v>0</v>
      </c>
      <c r="J9165">
        <f t="shared" si="432"/>
        <v>0</v>
      </c>
      <c r="L9165" t="str">
        <f t="shared" si="433"/>
        <v>3556MYERS FLAT</v>
      </c>
      <c r="M9165" t="s">
        <v>10350</v>
      </c>
      <c r="N9165" t="s">
        <v>732</v>
      </c>
    </row>
    <row r="9166" spans="1:14">
      <c r="A9166" t="s">
        <v>10450</v>
      </c>
      <c r="B9166" t="s">
        <v>10458</v>
      </c>
      <c r="C9166" t="s">
        <v>110</v>
      </c>
      <c r="D9166">
        <v>1</v>
      </c>
      <c r="E9166">
        <v>0</v>
      </c>
      <c r="F9166">
        <v>1</v>
      </c>
      <c r="H9166" t="s">
        <v>103</v>
      </c>
      <c r="I9166">
        <f t="shared" si="431"/>
        <v>0</v>
      </c>
      <c r="J9166">
        <f t="shared" si="432"/>
        <v>0</v>
      </c>
      <c r="L9166" t="str">
        <f t="shared" si="433"/>
        <v>3556SAILORS GULLY</v>
      </c>
      <c r="M9166" t="s">
        <v>10350</v>
      </c>
      <c r="N9166" t="s">
        <v>732</v>
      </c>
    </row>
    <row r="9167" spans="1:14">
      <c r="A9167" t="s">
        <v>10450</v>
      </c>
      <c r="B9167" t="s">
        <v>10459</v>
      </c>
      <c r="C9167" t="s">
        <v>110</v>
      </c>
      <c r="D9167">
        <v>2</v>
      </c>
      <c r="E9167">
        <v>0</v>
      </c>
      <c r="F9167">
        <v>1</v>
      </c>
      <c r="H9167" t="s">
        <v>103</v>
      </c>
      <c r="I9167">
        <f t="shared" si="431"/>
        <v>0</v>
      </c>
      <c r="J9167">
        <f t="shared" si="432"/>
        <v>0</v>
      </c>
      <c r="L9167" t="str">
        <f t="shared" si="433"/>
        <v>3556WHIPSTICK</v>
      </c>
      <c r="M9167" t="s">
        <v>10350</v>
      </c>
      <c r="N9167" t="s">
        <v>732</v>
      </c>
    </row>
    <row r="9168" spans="1:14">
      <c r="A9168" t="s">
        <v>10460</v>
      </c>
      <c r="B9168" t="s">
        <v>10461</v>
      </c>
      <c r="C9168" t="s">
        <v>110</v>
      </c>
      <c r="D9168">
        <v>4</v>
      </c>
      <c r="E9168">
        <v>0</v>
      </c>
      <c r="F9168">
        <v>0</v>
      </c>
      <c r="H9168" t="s">
        <v>103</v>
      </c>
      <c r="I9168">
        <f t="shared" si="431"/>
        <v>0</v>
      </c>
      <c r="J9168">
        <f t="shared" si="432"/>
        <v>0</v>
      </c>
      <c r="L9168" t="str">
        <f t="shared" si="433"/>
        <v>3555LANSELL PLAZA</v>
      </c>
      <c r="M9168" t="s">
        <v>10350</v>
      </c>
    </row>
    <row r="9169" spans="1:14">
      <c r="A9169" t="s">
        <v>10460</v>
      </c>
      <c r="B9169" t="s">
        <v>10462</v>
      </c>
      <c r="C9169" t="s">
        <v>110</v>
      </c>
      <c r="D9169">
        <v>1</v>
      </c>
      <c r="E9169">
        <v>0</v>
      </c>
      <c r="F9169">
        <v>1</v>
      </c>
      <c r="H9169" t="s">
        <v>103</v>
      </c>
      <c r="I9169">
        <f t="shared" si="431"/>
        <v>0</v>
      </c>
      <c r="J9169">
        <f t="shared" si="432"/>
        <v>0</v>
      </c>
      <c r="L9169" t="str">
        <f t="shared" si="433"/>
        <v>3555GOLDEN GULLY</v>
      </c>
      <c r="M9169" t="s">
        <v>10350</v>
      </c>
      <c r="N9169" t="s">
        <v>732</v>
      </c>
    </row>
    <row r="9170" spans="1:14">
      <c r="A9170" t="s">
        <v>10460</v>
      </c>
      <c r="B9170" t="s">
        <v>10463</v>
      </c>
      <c r="C9170" t="s">
        <v>110</v>
      </c>
      <c r="D9170">
        <v>1</v>
      </c>
      <c r="E9170">
        <v>0</v>
      </c>
      <c r="F9170">
        <v>1</v>
      </c>
      <c r="H9170" t="s">
        <v>103</v>
      </c>
      <c r="I9170">
        <f t="shared" si="431"/>
        <v>0</v>
      </c>
      <c r="J9170">
        <f t="shared" si="432"/>
        <v>0</v>
      </c>
      <c r="L9170" t="str">
        <f t="shared" si="433"/>
        <v>3555GOLDEN SQUARE</v>
      </c>
      <c r="M9170" t="s">
        <v>10350</v>
      </c>
      <c r="N9170" t="s">
        <v>732</v>
      </c>
    </row>
    <row r="9171" spans="1:14">
      <c r="A9171" t="s">
        <v>10460</v>
      </c>
      <c r="B9171" t="s">
        <v>4837</v>
      </c>
      <c r="C9171" t="s">
        <v>110</v>
      </c>
      <c r="D9171">
        <v>1</v>
      </c>
      <c r="E9171">
        <v>0</v>
      </c>
      <c r="F9171">
        <v>1</v>
      </c>
      <c r="H9171" t="s">
        <v>103</v>
      </c>
      <c r="I9171">
        <f t="shared" si="431"/>
        <v>0</v>
      </c>
      <c r="J9171">
        <f t="shared" si="432"/>
        <v>0</v>
      </c>
      <c r="L9171" t="str">
        <f t="shared" si="433"/>
        <v>3555KANGAROO FLAT</v>
      </c>
      <c r="M9171" t="s">
        <v>10350</v>
      </c>
      <c r="N9171" t="s">
        <v>732</v>
      </c>
    </row>
    <row r="9172" spans="1:14">
      <c r="A9172" t="s">
        <v>10460</v>
      </c>
      <c r="B9172" t="s">
        <v>10464</v>
      </c>
      <c r="C9172" t="s">
        <v>110</v>
      </c>
      <c r="D9172">
        <v>1</v>
      </c>
      <c r="E9172">
        <v>0</v>
      </c>
      <c r="F9172">
        <v>1</v>
      </c>
      <c r="H9172" t="s">
        <v>103</v>
      </c>
      <c r="I9172">
        <f t="shared" si="431"/>
        <v>0</v>
      </c>
      <c r="J9172">
        <f t="shared" si="432"/>
        <v>0</v>
      </c>
      <c r="L9172" t="str">
        <f t="shared" si="433"/>
        <v>3555SPECIMEN HILL</v>
      </c>
      <c r="M9172" t="s">
        <v>10350</v>
      </c>
      <c r="N9172" t="s">
        <v>732</v>
      </c>
    </row>
    <row r="9173" spans="1:14">
      <c r="A9173" t="s">
        <v>10465</v>
      </c>
      <c r="B9173" t="s">
        <v>10466</v>
      </c>
      <c r="C9173" t="s">
        <v>110</v>
      </c>
      <c r="D9173">
        <v>1</v>
      </c>
      <c r="E9173">
        <v>0</v>
      </c>
      <c r="F9173">
        <v>1</v>
      </c>
      <c r="H9173" t="s">
        <v>103</v>
      </c>
      <c r="I9173">
        <f t="shared" si="431"/>
        <v>0</v>
      </c>
      <c r="J9173">
        <f t="shared" si="432"/>
        <v>0</v>
      </c>
      <c r="L9173" t="str">
        <f t="shared" si="433"/>
        <v>3552BENDIGO</v>
      </c>
      <c r="M9173" t="s">
        <v>10350</v>
      </c>
    </row>
    <row r="9174" spans="1:14">
      <c r="A9174" t="s">
        <v>10467</v>
      </c>
      <c r="B9174" t="s">
        <v>10468</v>
      </c>
      <c r="C9174" t="s">
        <v>110</v>
      </c>
      <c r="D9174">
        <v>4</v>
      </c>
      <c r="E9174">
        <v>0</v>
      </c>
      <c r="F9174">
        <v>0</v>
      </c>
      <c r="H9174" t="s">
        <v>103</v>
      </c>
      <c r="I9174">
        <f t="shared" si="431"/>
        <v>0</v>
      </c>
      <c r="J9174">
        <f t="shared" si="432"/>
        <v>0</v>
      </c>
      <c r="L9174" t="str">
        <f t="shared" si="433"/>
        <v>3551ARNOLD</v>
      </c>
      <c r="M9174" t="s">
        <v>10469</v>
      </c>
    </row>
    <row r="9175" spans="1:14">
      <c r="A9175" t="s">
        <v>10467</v>
      </c>
      <c r="B9175" t="s">
        <v>10470</v>
      </c>
      <c r="C9175" t="s">
        <v>110</v>
      </c>
      <c r="D9175">
        <v>4</v>
      </c>
      <c r="E9175">
        <v>0</v>
      </c>
      <c r="F9175">
        <v>0</v>
      </c>
      <c r="H9175" t="s">
        <v>103</v>
      </c>
      <c r="I9175">
        <f t="shared" si="431"/>
        <v>0</v>
      </c>
      <c r="J9175">
        <f t="shared" si="432"/>
        <v>0</v>
      </c>
      <c r="L9175" t="str">
        <f t="shared" si="433"/>
        <v>3551ARNOLD WEST</v>
      </c>
      <c r="M9175" t="s">
        <v>10469</v>
      </c>
    </row>
    <row r="9176" spans="1:14">
      <c r="A9176" t="s">
        <v>10467</v>
      </c>
      <c r="B9176" t="s">
        <v>2991</v>
      </c>
      <c r="C9176" t="s">
        <v>110</v>
      </c>
      <c r="D9176">
        <v>3</v>
      </c>
      <c r="E9176">
        <v>0</v>
      </c>
      <c r="F9176">
        <v>0</v>
      </c>
      <c r="H9176" t="s">
        <v>103</v>
      </c>
      <c r="I9176">
        <f t="shared" si="431"/>
        <v>0</v>
      </c>
      <c r="J9176">
        <f t="shared" si="432"/>
        <v>0</v>
      </c>
      <c r="L9176" t="str">
        <f t="shared" si="433"/>
        <v>3551ASCOT</v>
      </c>
      <c r="M9176" t="s">
        <v>10469</v>
      </c>
    </row>
    <row r="9177" spans="1:14">
      <c r="A9177" t="s">
        <v>10467</v>
      </c>
      <c r="B9177" t="s">
        <v>10471</v>
      </c>
      <c r="C9177" t="s">
        <v>110</v>
      </c>
      <c r="D9177">
        <v>3</v>
      </c>
      <c r="E9177">
        <v>0</v>
      </c>
      <c r="F9177">
        <v>0</v>
      </c>
      <c r="H9177" t="s">
        <v>103</v>
      </c>
      <c r="I9177">
        <f t="shared" si="431"/>
        <v>0</v>
      </c>
      <c r="J9177">
        <f t="shared" si="432"/>
        <v>0</v>
      </c>
      <c r="L9177" t="str">
        <f t="shared" si="433"/>
        <v>3551AXE CREEK</v>
      </c>
      <c r="M9177" t="s">
        <v>10469</v>
      </c>
    </row>
    <row r="9178" spans="1:14">
      <c r="A9178" t="s">
        <v>10467</v>
      </c>
      <c r="B9178" t="s">
        <v>10472</v>
      </c>
      <c r="C9178" t="s">
        <v>110</v>
      </c>
      <c r="D9178">
        <v>3</v>
      </c>
      <c r="E9178">
        <v>0</v>
      </c>
      <c r="F9178">
        <v>0</v>
      </c>
      <c r="H9178" t="s">
        <v>103</v>
      </c>
      <c r="I9178">
        <f t="shared" si="431"/>
        <v>0</v>
      </c>
      <c r="J9178">
        <f t="shared" si="432"/>
        <v>0</v>
      </c>
      <c r="L9178" t="str">
        <f t="shared" si="433"/>
        <v>3551AXEDALE</v>
      </c>
      <c r="M9178" t="s">
        <v>10469</v>
      </c>
    </row>
    <row r="9179" spans="1:14">
      <c r="A9179" t="s">
        <v>10467</v>
      </c>
      <c r="B9179" t="s">
        <v>10473</v>
      </c>
      <c r="C9179" t="s">
        <v>110</v>
      </c>
      <c r="D9179">
        <v>3</v>
      </c>
      <c r="E9179">
        <v>0</v>
      </c>
      <c r="F9179">
        <v>0</v>
      </c>
      <c r="H9179" t="s">
        <v>103</v>
      </c>
      <c r="I9179">
        <f t="shared" si="431"/>
        <v>0</v>
      </c>
      <c r="J9179">
        <f t="shared" si="432"/>
        <v>0</v>
      </c>
      <c r="L9179" t="str">
        <f t="shared" si="433"/>
        <v>3551BAGSHOT</v>
      </c>
      <c r="M9179" t="s">
        <v>10469</v>
      </c>
    </row>
    <row r="9180" spans="1:14">
      <c r="A9180" t="s">
        <v>10467</v>
      </c>
      <c r="B9180" t="s">
        <v>10474</v>
      </c>
      <c r="C9180" t="s">
        <v>110</v>
      </c>
      <c r="D9180">
        <v>4</v>
      </c>
      <c r="E9180">
        <v>0</v>
      </c>
      <c r="F9180">
        <v>0</v>
      </c>
      <c r="H9180" t="s">
        <v>103</v>
      </c>
      <c r="I9180">
        <f t="shared" si="431"/>
        <v>0</v>
      </c>
      <c r="J9180">
        <f t="shared" si="432"/>
        <v>0</v>
      </c>
      <c r="L9180" t="str">
        <f t="shared" si="433"/>
        <v>3551BAGSHOT NORTH</v>
      </c>
      <c r="M9180" t="s">
        <v>10469</v>
      </c>
    </row>
    <row r="9181" spans="1:14">
      <c r="A9181" t="s">
        <v>10467</v>
      </c>
      <c r="B9181" t="s">
        <v>10475</v>
      </c>
      <c r="C9181" t="s">
        <v>110</v>
      </c>
      <c r="D9181">
        <v>4</v>
      </c>
      <c r="E9181">
        <v>0</v>
      </c>
      <c r="F9181">
        <v>0</v>
      </c>
      <c r="H9181" t="s">
        <v>103</v>
      </c>
      <c r="I9181">
        <f t="shared" si="431"/>
        <v>0</v>
      </c>
      <c r="J9181">
        <f t="shared" si="432"/>
        <v>0</v>
      </c>
      <c r="L9181" t="str">
        <f t="shared" si="433"/>
        <v>3551CORNELLA</v>
      </c>
      <c r="M9181" t="s">
        <v>10469</v>
      </c>
    </row>
    <row r="9182" spans="1:14">
      <c r="A9182" t="s">
        <v>10467</v>
      </c>
      <c r="B9182" t="s">
        <v>7853</v>
      </c>
      <c r="C9182" t="s">
        <v>110</v>
      </c>
      <c r="D9182">
        <v>3</v>
      </c>
      <c r="E9182">
        <v>0</v>
      </c>
      <c r="F9182">
        <v>0</v>
      </c>
      <c r="H9182" t="s">
        <v>103</v>
      </c>
      <c r="I9182">
        <f t="shared" si="431"/>
        <v>0</v>
      </c>
      <c r="J9182">
        <f t="shared" si="432"/>
        <v>0</v>
      </c>
      <c r="L9182" t="str">
        <f t="shared" si="433"/>
        <v>3551EMU CREEK</v>
      </c>
      <c r="M9182" t="s">
        <v>10469</v>
      </c>
    </row>
    <row r="9183" spans="1:14">
      <c r="A9183" t="s">
        <v>10467</v>
      </c>
      <c r="B9183" t="s">
        <v>10476</v>
      </c>
      <c r="C9183" t="s">
        <v>110</v>
      </c>
      <c r="D9183">
        <v>4</v>
      </c>
      <c r="E9183">
        <v>0</v>
      </c>
      <c r="F9183">
        <v>0</v>
      </c>
      <c r="H9183" t="s">
        <v>103</v>
      </c>
      <c r="I9183">
        <f t="shared" si="431"/>
        <v>0</v>
      </c>
      <c r="J9183">
        <f t="shared" si="432"/>
        <v>0</v>
      </c>
      <c r="L9183" t="str">
        <f t="shared" si="433"/>
        <v>3551EPPALOCK</v>
      </c>
      <c r="M9183" t="s">
        <v>10469</v>
      </c>
    </row>
    <row r="9184" spans="1:14">
      <c r="A9184" t="s">
        <v>10467</v>
      </c>
      <c r="B9184" t="s">
        <v>10477</v>
      </c>
      <c r="C9184" t="s">
        <v>110</v>
      </c>
      <c r="D9184">
        <v>3</v>
      </c>
      <c r="E9184">
        <v>0</v>
      </c>
      <c r="F9184">
        <v>0</v>
      </c>
      <c r="H9184" t="s">
        <v>103</v>
      </c>
      <c r="I9184">
        <f t="shared" si="431"/>
        <v>0</v>
      </c>
      <c r="J9184">
        <f t="shared" si="432"/>
        <v>0</v>
      </c>
      <c r="L9184" t="str">
        <f t="shared" si="433"/>
        <v>3551HUNTLY</v>
      </c>
      <c r="M9184" t="s">
        <v>10469</v>
      </c>
    </row>
    <row r="9185" spans="1:13">
      <c r="A9185" t="s">
        <v>10467</v>
      </c>
      <c r="B9185" t="s">
        <v>10478</v>
      </c>
      <c r="C9185" t="s">
        <v>110</v>
      </c>
      <c r="D9185">
        <v>3</v>
      </c>
      <c r="E9185">
        <v>0</v>
      </c>
      <c r="F9185">
        <v>0</v>
      </c>
      <c r="H9185" t="s">
        <v>103</v>
      </c>
      <c r="I9185">
        <f t="shared" si="431"/>
        <v>0</v>
      </c>
      <c r="J9185">
        <f t="shared" si="432"/>
        <v>0</v>
      </c>
      <c r="L9185" t="str">
        <f t="shared" si="433"/>
        <v>3551HUNTLY NORTH</v>
      </c>
      <c r="M9185" t="s">
        <v>10469</v>
      </c>
    </row>
    <row r="9186" spans="1:13">
      <c r="A9186" t="s">
        <v>10467</v>
      </c>
      <c r="B9186" t="s">
        <v>1252</v>
      </c>
      <c r="C9186" t="s">
        <v>110</v>
      </c>
      <c r="D9186">
        <v>4</v>
      </c>
      <c r="E9186">
        <v>0</v>
      </c>
      <c r="F9186">
        <v>0</v>
      </c>
      <c r="H9186" t="s">
        <v>103</v>
      </c>
      <c r="I9186">
        <f t="shared" si="431"/>
        <v>0</v>
      </c>
      <c r="J9186">
        <f t="shared" si="432"/>
        <v>0</v>
      </c>
      <c r="L9186" t="str">
        <f t="shared" si="433"/>
        <v>3551KIMBOLTON</v>
      </c>
      <c r="M9186" t="s">
        <v>10469</v>
      </c>
    </row>
    <row r="9187" spans="1:13">
      <c r="A9187" t="s">
        <v>10467</v>
      </c>
      <c r="B9187" t="s">
        <v>10479</v>
      </c>
      <c r="C9187" t="s">
        <v>110</v>
      </c>
      <c r="D9187">
        <v>4</v>
      </c>
      <c r="E9187">
        <v>0</v>
      </c>
      <c r="F9187">
        <v>0</v>
      </c>
      <c r="H9187" t="s">
        <v>103</v>
      </c>
      <c r="I9187">
        <f t="shared" si="431"/>
        <v>0</v>
      </c>
      <c r="J9187">
        <f t="shared" si="432"/>
        <v>0</v>
      </c>
      <c r="L9187" t="str">
        <f t="shared" si="433"/>
        <v>3551LLANELLY</v>
      </c>
      <c r="M9187" t="s">
        <v>10469</v>
      </c>
    </row>
    <row r="9188" spans="1:13">
      <c r="A9188" t="s">
        <v>10467</v>
      </c>
      <c r="B9188" t="s">
        <v>10480</v>
      </c>
      <c r="C9188" t="s">
        <v>110</v>
      </c>
      <c r="D9188">
        <v>3</v>
      </c>
      <c r="E9188">
        <v>0</v>
      </c>
      <c r="F9188">
        <v>0</v>
      </c>
      <c r="H9188" t="s">
        <v>103</v>
      </c>
      <c r="I9188">
        <f t="shared" si="431"/>
        <v>0</v>
      </c>
      <c r="J9188">
        <f t="shared" si="432"/>
        <v>0</v>
      </c>
      <c r="L9188" t="str">
        <f t="shared" si="433"/>
        <v>3551LONGLEA</v>
      </c>
      <c r="M9188" t="s">
        <v>10469</v>
      </c>
    </row>
    <row r="9189" spans="1:13">
      <c r="A9189" t="s">
        <v>10467</v>
      </c>
      <c r="B9189" t="s">
        <v>10481</v>
      </c>
      <c r="C9189" t="s">
        <v>110</v>
      </c>
      <c r="D9189">
        <v>4</v>
      </c>
      <c r="E9189">
        <v>0</v>
      </c>
      <c r="F9189">
        <v>0</v>
      </c>
      <c r="H9189" t="s">
        <v>103</v>
      </c>
      <c r="I9189">
        <f t="shared" si="431"/>
        <v>0</v>
      </c>
      <c r="J9189">
        <f t="shared" si="432"/>
        <v>0</v>
      </c>
      <c r="L9189" t="str">
        <f t="shared" si="433"/>
        <v>3551MINTO</v>
      </c>
      <c r="M9189" t="s">
        <v>10469</v>
      </c>
    </row>
    <row r="9190" spans="1:13">
      <c r="A9190" t="s">
        <v>10467</v>
      </c>
      <c r="B9190" t="s">
        <v>7660</v>
      </c>
      <c r="C9190" t="s">
        <v>110</v>
      </c>
      <c r="D9190">
        <v>4</v>
      </c>
      <c r="E9190">
        <v>0</v>
      </c>
      <c r="F9190">
        <v>0</v>
      </c>
      <c r="H9190" t="s">
        <v>103</v>
      </c>
      <c r="I9190">
        <f t="shared" si="431"/>
        <v>0</v>
      </c>
      <c r="J9190">
        <f t="shared" si="432"/>
        <v>0</v>
      </c>
      <c r="L9190" t="str">
        <f t="shared" si="433"/>
        <v>3551MOSQUITO CREEK</v>
      </c>
      <c r="M9190" t="s">
        <v>10469</v>
      </c>
    </row>
    <row r="9191" spans="1:13">
      <c r="A9191" t="s">
        <v>10467</v>
      </c>
      <c r="B9191" t="s">
        <v>7911</v>
      </c>
      <c r="C9191" t="s">
        <v>110</v>
      </c>
      <c r="D9191">
        <v>4</v>
      </c>
      <c r="E9191">
        <v>0</v>
      </c>
      <c r="F9191">
        <v>0</v>
      </c>
      <c r="H9191" t="s">
        <v>103</v>
      </c>
      <c r="I9191">
        <f t="shared" si="431"/>
        <v>0</v>
      </c>
      <c r="J9191">
        <f t="shared" si="432"/>
        <v>0</v>
      </c>
      <c r="L9191" t="str">
        <f t="shared" si="433"/>
        <v>3551MURPHYS CREEK</v>
      </c>
      <c r="M9191" t="s">
        <v>10469</v>
      </c>
    </row>
    <row r="9192" spans="1:13">
      <c r="A9192" t="s">
        <v>10467</v>
      </c>
      <c r="B9192" t="s">
        <v>10482</v>
      </c>
      <c r="C9192" t="s">
        <v>110</v>
      </c>
      <c r="D9192">
        <v>4</v>
      </c>
      <c r="E9192">
        <v>0</v>
      </c>
      <c r="F9192">
        <v>0</v>
      </c>
      <c r="H9192" t="s">
        <v>103</v>
      </c>
      <c r="I9192">
        <f t="shared" si="431"/>
        <v>0</v>
      </c>
      <c r="J9192">
        <f t="shared" si="432"/>
        <v>0</v>
      </c>
      <c r="L9192" t="str">
        <f t="shared" si="433"/>
        <v>3551MYOLA</v>
      </c>
      <c r="M9192" t="s">
        <v>10469</v>
      </c>
    </row>
    <row r="9193" spans="1:13">
      <c r="A9193" t="s">
        <v>10467</v>
      </c>
      <c r="B9193" t="s">
        <v>10483</v>
      </c>
      <c r="C9193" t="s">
        <v>110</v>
      </c>
      <c r="D9193">
        <v>4</v>
      </c>
      <c r="E9193">
        <v>0</v>
      </c>
      <c r="F9193">
        <v>0</v>
      </c>
      <c r="H9193" t="s">
        <v>103</v>
      </c>
      <c r="I9193">
        <f t="shared" si="431"/>
        <v>0</v>
      </c>
      <c r="J9193">
        <f t="shared" si="432"/>
        <v>0</v>
      </c>
      <c r="L9193" t="str">
        <f t="shared" si="433"/>
        <v>3551MYOLA EAST</v>
      </c>
      <c r="M9193" t="s">
        <v>10469</v>
      </c>
    </row>
    <row r="9194" spans="1:13">
      <c r="A9194" t="s">
        <v>10467</v>
      </c>
      <c r="B9194" t="s">
        <v>10484</v>
      </c>
      <c r="C9194" t="s">
        <v>110</v>
      </c>
      <c r="D9194">
        <v>4</v>
      </c>
      <c r="E9194">
        <v>0</v>
      </c>
      <c r="F9194">
        <v>0</v>
      </c>
      <c r="H9194" t="s">
        <v>103</v>
      </c>
      <c r="I9194">
        <f t="shared" si="431"/>
        <v>0</v>
      </c>
      <c r="J9194">
        <f t="shared" si="432"/>
        <v>0</v>
      </c>
      <c r="L9194" t="str">
        <f t="shared" si="433"/>
        <v>3551NEWBRIDGE</v>
      </c>
      <c r="M9194" t="s">
        <v>10469</v>
      </c>
    </row>
    <row r="9195" spans="1:13">
      <c r="A9195" t="s">
        <v>10467</v>
      </c>
      <c r="B9195" t="s">
        <v>10485</v>
      </c>
      <c r="C9195" t="s">
        <v>110</v>
      </c>
      <c r="D9195">
        <v>4</v>
      </c>
      <c r="E9195">
        <v>0</v>
      </c>
      <c r="F9195">
        <v>0</v>
      </c>
      <c r="H9195" t="s">
        <v>103</v>
      </c>
      <c r="I9195">
        <f t="shared" si="431"/>
        <v>0</v>
      </c>
      <c r="J9195">
        <f t="shared" si="432"/>
        <v>0</v>
      </c>
      <c r="L9195" t="str">
        <f t="shared" si="433"/>
        <v>3551PAINSWICK</v>
      </c>
      <c r="M9195" t="s">
        <v>10469</v>
      </c>
    </row>
    <row r="9196" spans="1:13">
      <c r="A9196" t="s">
        <v>10467</v>
      </c>
      <c r="B9196" t="s">
        <v>10486</v>
      </c>
      <c r="C9196" t="s">
        <v>110</v>
      </c>
      <c r="D9196">
        <v>4</v>
      </c>
      <c r="E9196">
        <v>0</v>
      </c>
      <c r="F9196">
        <v>0</v>
      </c>
      <c r="H9196" t="s">
        <v>103</v>
      </c>
      <c r="I9196">
        <f t="shared" si="431"/>
        <v>0</v>
      </c>
      <c r="J9196">
        <f t="shared" si="432"/>
        <v>0</v>
      </c>
      <c r="L9196" t="str">
        <f t="shared" si="433"/>
        <v>3551PILCHERS BRIDGE</v>
      </c>
      <c r="M9196" t="s">
        <v>10469</v>
      </c>
    </row>
    <row r="9197" spans="1:13">
      <c r="A9197" t="s">
        <v>10467</v>
      </c>
      <c r="B9197" t="s">
        <v>10487</v>
      </c>
      <c r="C9197" t="s">
        <v>110</v>
      </c>
      <c r="D9197">
        <v>3</v>
      </c>
      <c r="E9197">
        <v>0</v>
      </c>
      <c r="F9197">
        <v>0</v>
      </c>
      <c r="H9197" t="s">
        <v>103</v>
      </c>
      <c r="I9197">
        <f t="shared" si="431"/>
        <v>0</v>
      </c>
      <c r="J9197">
        <f t="shared" si="432"/>
        <v>0</v>
      </c>
      <c r="L9197" t="str">
        <f t="shared" si="433"/>
        <v>3551SEDGWICK</v>
      </c>
      <c r="M9197" t="s">
        <v>10469</v>
      </c>
    </row>
    <row r="9198" spans="1:13">
      <c r="A9198" t="s">
        <v>10467</v>
      </c>
      <c r="B9198" t="s">
        <v>10488</v>
      </c>
      <c r="C9198" t="s">
        <v>110</v>
      </c>
      <c r="D9198">
        <v>4</v>
      </c>
      <c r="E9198">
        <v>0</v>
      </c>
      <c r="F9198">
        <v>0</v>
      </c>
      <c r="H9198" t="s">
        <v>103</v>
      </c>
      <c r="I9198">
        <f t="shared" si="431"/>
        <v>0</v>
      </c>
      <c r="J9198">
        <f t="shared" si="432"/>
        <v>0</v>
      </c>
      <c r="L9198" t="str">
        <f t="shared" si="433"/>
        <v>3551TARNAGULLA</v>
      </c>
      <c r="M9198" t="s">
        <v>10469</v>
      </c>
    </row>
    <row r="9199" spans="1:13">
      <c r="A9199" t="s">
        <v>10467</v>
      </c>
      <c r="B9199" t="s">
        <v>10489</v>
      </c>
      <c r="C9199" t="s">
        <v>110</v>
      </c>
      <c r="D9199">
        <v>4</v>
      </c>
      <c r="E9199">
        <v>0</v>
      </c>
      <c r="F9199">
        <v>0</v>
      </c>
      <c r="H9199" t="s">
        <v>103</v>
      </c>
      <c r="I9199">
        <f t="shared" si="431"/>
        <v>0</v>
      </c>
      <c r="J9199">
        <f t="shared" si="432"/>
        <v>0</v>
      </c>
      <c r="L9199" t="str">
        <f t="shared" si="433"/>
        <v>3551TOOLLEEN</v>
      </c>
      <c r="M9199" t="s">
        <v>10469</v>
      </c>
    </row>
    <row r="9200" spans="1:13">
      <c r="A9200" t="s">
        <v>10467</v>
      </c>
      <c r="B9200" t="s">
        <v>10490</v>
      </c>
      <c r="C9200" t="s">
        <v>110</v>
      </c>
      <c r="D9200">
        <v>4</v>
      </c>
      <c r="E9200">
        <v>0</v>
      </c>
      <c r="F9200">
        <v>0</v>
      </c>
      <c r="H9200" t="s">
        <v>103</v>
      </c>
      <c r="I9200">
        <f t="shared" si="431"/>
        <v>0</v>
      </c>
      <c r="J9200">
        <f t="shared" si="432"/>
        <v>0</v>
      </c>
      <c r="L9200" t="str">
        <f t="shared" si="433"/>
        <v>3551WAANYARRA</v>
      </c>
      <c r="M9200" t="s">
        <v>10469</v>
      </c>
    </row>
    <row r="9201" spans="1:14">
      <c r="A9201" t="s">
        <v>10467</v>
      </c>
      <c r="B9201" t="s">
        <v>10491</v>
      </c>
      <c r="C9201" t="s">
        <v>110</v>
      </c>
      <c r="D9201">
        <v>3</v>
      </c>
      <c r="E9201">
        <v>0</v>
      </c>
      <c r="F9201">
        <v>0</v>
      </c>
      <c r="H9201" t="s">
        <v>103</v>
      </c>
      <c r="I9201">
        <f t="shared" si="431"/>
        <v>0</v>
      </c>
      <c r="J9201">
        <f t="shared" si="432"/>
        <v>0</v>
      </c>
      <c r="L9201" t="str">
        <f t="shared" si="433"/>
        <v>3551WELLSFORD</v>
      </c>
      <c r="M9201" t="s">
        <v>10469</v>
      </c>
    </row>
    <row r="9202" spans="1:14">
      <c r="A9202" t="s">
        <v>10467</v>
      </c>
      <c r="B9202" t="s">
        <v>10492</v>
      </c>
      <c r="C9202" t="s">
        <v>110</v>
      </c>
      <c r="D9202">
        <v>4</v>
      </c>
      <c r="E9202">
        <v>0</v>
      </c>
      <c r="F9202">
        <v>0</v>
      </c>
      <c r="H9202" t="s">
        <v>103</v>
      </c>
      <c r="I9202">
        <f t="shared" si="431"/>
        <v>0</v>
      </c>
      <c r="J9202">
        <f t="shared" si="432"/>
        <v>0</v>
      </c>
      <c r="L9202" t="str">
        <f t="shared" si="433"/>
        <v>3551WOODSTOCK ON LODDON</v>
      </c>
      <c r="M9202" t="s">
        <v>10469</v>
      </c>
    </row>
    <row r="9203" spans="1:14">
      <c r="A9203" t="s">
        <v>10467</v>
      </c>
      <c r="B9203" t="s">
        <v>10493</v>
      </c>
      <c r="C9203" t="s">
        <v>110</v>
      </c>
      <c r="D9203">
        <v>1</v>
      </c>
      <c r="E9203">
        <v>0</v>
      </c>
      <c r="F9203">
        <v>1</v>
      </c>
      <c r="H9203" t="s">
        <v>103</v>
      </c>
      <c r="I9203">
        <f t="shared" si="431"/>
        <v>0</v>
      </c>
      <c r="J9203">
        <f t="shared" si="432"/>
        <v>0</v>
      </c>
      <c r="L9203" t="str">
        <f t="shared" si="433"/>
        <v>3551BENDIGO FORWARD</v>
      </c>
      <c r="M9203" t="s">
        <v>10469</v>
      </c>
      <c r="N9203" t="s">
        <v>732</v>
      </c>
    </row>
    <row r="9204" spans="1:14">
      <c r="A9204" t="s">
        <v>10467</v>
      </c>
      <c r="B9204" t="s">
        <v>6090</v>
      </c>
      <c r="C9204" t="s">
        <v>110</v>
      </c>
      <c r="D9204">
        <v>1</v>
      </c>
      <c r="E9204">
        <v>0</v>
      </c>
      <c r="F9204">
        <v>1</v>
      </c>
      <c r="H9204" t="s">
        <v>103</v>
      </c>
      <c r="I9204">
        <f t="shared" ref="I9204:I9267" si="434">IF(ISERROR(VLOOKUP(A9204,SelPostCode,1,FALSE)),0,1)</f>
        <v>0</v>
      </c>
      <c r="J9204">
        <f t="shared" ref="J9204:J9267" si="435">IF(I9204=0,0,IF(ISERROR(VLOOKUP(B9204,SelSuburb,1,FALSE)),0,1))</f>
        <v>0</v>
      </c>
      <c r="L9204" t="str">
        <f t="shared" si="433"/>
        <v>3551EPSOM</v>
      </c>
      <c r="M9204" t="s">
        <v>10469</v>
      </c>
      <c r="N9204" t="s">
        <v>732</v>
      </c>
    </row>
    <row r="9205" spans="1:14">
      <c r="A9205" t="s">
        <v>10467</v>
      </c>
      <c r="B9205" t="s">
        <v>10494</v>
      </c>
      <c r="C9205" t="s">
        <v>110</v>
      </c>
      <c r="D9205">
        <v>2</v>
      </c>
      <c r="E9205">
        <v>0</v>
      </c>
      <c r="F9205">
        <v>1</v>
      </c>
      <c r="H9205" t="s">
        <v>103</v>
      </c>
      <c r="I9205">
        <f t="shared" si="434"/>
        <v>0</v>
      </c>
      <c r="J9205">
        <f t="shared" si="435"/>
        <v>0</v>
      </c>
      <c r="L9205" t="str">
        <f t="shared" si="433"/>
        <v>3551JUNORTOUN</v>
      </c>
      <c r="M9205" t="s">
        <v>10469</v>
      </c>
      <c r="N9205" t="s">
        <v>732</v>
      </c>
    </row>
    <row r="9206" spans="1:14">
      <c r="A9206" t="s">
        <v>10467</v>
      </c>
      <c r="B9206" t="s">
        <v>10495</v>
      </c>
      <c r="C9206" t="s">
        <v>110</v>
      </c>
      <c r="D9206">
        <v>1</v>
      </c>
      <c r="E9206">
        <v>0</v>
      </c>
      <c r="F9206">
        <v>1</v>
      </c>
      <c r="H9206" t="s">
        <v>103</v>
      </c>
      <c r="I9206">
        <f t="shared" si="434"/>
        <v>0</v>
      </c>
      <c r="J9206">
        <f t="shared" si="435"/>
        <v>0</v>
      </c>
      <c r="L9206" t="str">
        <f t="shared" si="433"/>
        <v>3551LAKE EPPALOCK</v>
      </c>
      <c r="M9206" t="s">
        <v>10469</v>
      </c>
      <c r="N9206" t="s">
        <v>732</v>
      </c>
    </row>
    <row r="9207" spans="1:14">
      <c r="A9207" t="s">
        <v>10467</v>
      </c>
      <c r="B9207" t="s">
        <v>10496</v>
      </c>
      <c r="C9207" t="s">
        <v>110</v>
      </c>
      <c r="D9207">
        <v>1</v>
      </c>
      <c r="E9207">
        <v>0</v>
      </c>
      <c r="F9207">
        <v>1</v>
      </c>
      <c r="H9207" t="s">
        <v>103</v>
      </c>
      <c r="I9207">
        <f t="shared" si="434"/>
        <v>0</v>
      </c>
      <c r="J9207">
        <f t="shared" si="435"/>
        <v>0</v>
      </c>
      <c r="L9207" t="str">
        <f t="shared" si="433"/>
        <v>3551LOCKWOOD</v>
      </c>
      <c r="M9207" t="s">
        <v>10469</v>
      </c>
      <c r="N9207" t="s">
        <v>732</v>
      </c>
    </row>
    <row r="9208" spans="1:14">
      <c r="A9208" t="s">
        <v>10467</v>
      </c>
      <c r="B9208" t="s">
        <v>10497</v>
      </c>
      <c r="C9208" t="s">
        <v>110</v>
      </c>
      <c r="D9208">
        <v>2</v>
      </c>
      <c r="E9208">
        <v>0</v>
      </c>
      <c r="F9208">
        <v>1</v>
      </c>
      <c r="H9208" t="s">
        <v>103</v>
      </c>
      <c r="I9208">
        <f t="shared" si="434"/>
        <v>0</v>
      </c>
      <c r="J9208">
        <f t="shared" si="435"/>
        <v>0</v>
      </c>
      <c r="L9208" t="str">
        <f t="shared" si="433"/>
        <v>3551LOCKWOOD SOUTH</v>
      </c>
      <c r="M9208" t="s">
        <v>10469</v>
      </c>
      <c r="N9208" t="s">
        <v>732</v>
      </c>
    </row>
    <row r="9209" spans="1:14">
      <c r="A9209" t="s">
        <v>10467</v>
      </c>
      <c r="B9209" t="s">
        <v>10498</v>
      </c>
      <c r="C9209" t="s">
        <v>110</v>
      </c>
      <c r="D9209">
        <v>1</v>
      </c>
      <c r="E9209">
        <v>0</v>
      </c>
      <c r="F9209">
        <v>1</v>
      </c>
      <c r="H9209" t="s">
        <v>103</v>
      </c>
      <c r="I9209">
        <f t="shared" si="434"/>
        <v>0</v>
      </c>
      <c r="J9209">
        <f t="shared" si="435"/>
        <v>0</v>
      </c>
      <c r="L9209" t="str">
        <f t="shared" si="433"/>
        <v>3551MAIDEN GULLY</v>
      </c>
      <c r="M9209" t="s">
        <v>10469</v>
      </c>
      <c r="N9209" t="s">
        <v>732</v>
      </c>
    </row>
    <row r="9210" spans="1:14">
      <c r="A9210" t="s">
        <v>10467</v>
      </c>
      <c r="B9210" t="s">
        <v>10499</v>
      </c>
      <c r="C9210" t="s">
        <v>110</v>
      </c>
      <c r="D9210">
        <v>2</v>
      </c>
      <c r="E9210">
        <v>0</v>
      </c>
      <c r="F9210">
        <v>1</v>
      </c>
      <c r="H9210" t="s">
        <v>103</v>
      </c>
      <c r="I9210">
        <f t="shared" si="434"/>
        <v>0</v>
      </c>
      <c r="J9210">
        <f t="shared" si="435"/>
        <v>0</v>
      </c>
      <c r="L9210" t="str">
        <f t="shared" si="433"/>
        <v>3551MANDURANG</v>
      </c>
      <c r="M9210" t="s">
        <v>10469</v>
      </c>
      <c r="N9210" t="s">
        <v>732</v>
      </c>
    </row>
    <row r="9211" spans="1:14">
      <c r="A9211" t="s">
        <v>10467</v>
      </c>
      <c r="B9211" t="s">
        <v>10500</v>
      </c>
      <c r="C9211" t="s">
        <v>110</v>
      </c>
      <c r="D9211">
        <v>2</v>
      </c>
      <c r="E9211">
        <v>0</v>
      </c>
      <c r="F9211">
        <v>1</v>
      </c>
      <c r="H9211" t="s">
        <v>103</v>
      </c>
      <c r="I9211">
        <f t="shared" si="434"/>
        <v>0</v>
      </c>
      <c r="J9211">
        <f t="shared" si="435"/>
        <v>0</v>
      </c>
      <c r="L9211" t="str">
        <f t="shared" si="433"/>
        <v>3551MANDURANG SOUTH</v>
      </c>
      <c r="M9211" t="s">
        <v>10469</v>
      </c>
      <c r="N9211" t="s">
        <v>732</v>
      </c>
    </row>
    <row r="9212" spans="1:14">
      <c r="A9212" t="s">
        <v>10467</v>
      </c>
      <c r="B9212" t="s">
        <v>10501</v>
      </c>
      <c r="C9212" t="s">
        <v>110</v>
      </c>
      <c r="D9212">
        <v>2</v>
      </c>
      <c r="E9212">
        <v>0</v>
      </c>
      <c r="F9212">
        <v>1</v>
      </c>
      <c r="H9212" t="s">
        <v>103</v>
      </c>
      <c r="I9212">
        <f t="shared" si="434"/>
        <v>0</v>
      </c>
      <c r="J9212">
        <f t="shared" si="435"/>
        <v>0</v>
      </c>
      <c r="L9212" t="str">
        <f t="shared" si="433"/>
        <v>3551STRATHFIELDSAYE</v>
      </c>
      <c r="M9212" t="s">
        <v>10469</v>
      </c>
      <c r="N9212" t="s">
        <v>732</v>
      </c>
    </row>
    <row r="9213" spans="1:14">
      <c r="A9213" t="s">
        <v>10502</v>
      </c>
      <c r="B9213" t="s">
        <v>10466</v>
      </c>
      <c r="C9213" t="s">
        <v>110</v>
      </c>
      <c r="D9213">
        <v>1</v>
      </c>
      <c r="E9213">
        <v>0</v>
      </c>
      <c r="F9213">
        <v>1</v>
      </c>
      <c r="H9213" t="s">
        <v>103</v>
      </c>
      <c r="I9213">
        <f t="shared" si="434"/>
        <v>0</v>
      </c>
      <c r="J9213">
        <f t="shared" si="435"/>
        <v>0</v>
      </c>
      <c r="L9213" t="str">
        <f t="shared" si="433"/>
        <v>3550BENDIGO</v>
      </c>
      <c r="M9213" t="s">
        <v>10350</v>
      </c>
      <c r="N9213" t="s">
        <v>732</v>
      </c>
    </row>
    <row r="9214" spans="1:14">
      <c r="A9214" t="s">
        <v>10502</v>
      </c>
      <c r="B9214" t="s">
        <v>10503</v>
      </c>
      <c r="C9214" t="s">
        <v>110</v>
      </c>
      <c r="D9214">
        <v>1</v>
      </c>
      <c r="E9214">
        <v>0</v>
      </c>
      <c r="F9214">
        <v>1</v>
      </c>
      <c r="H9214" t="s">
        <v>103</v>
      </c>
      <c r="I9214">
        <f t="shared" si="434"/>
        <v>0</v>
      </c>
      <c r="J9214">
        <f t="shared" si="435"/>
        <v>0</v>
      </c>
      <c r="L9214" t="str">
        <f t="shared" si="433"/>
        <v>3550BENDIGO SOUTH</v>
      </c>
      <c r="M9214" t="s">
        <v>10350</v>
      </c>
      <c r="N9214" t="s">
        <v>732</v>
      </c>
    </row>
    <row r="9215" spans="1:14">
      <c r="A9215" t="s">
        <v>10502</v>
      </c>
      <c r="B9215" t="s">
        <v>10504</v>
      </c>
      <c r="C9215" t="s">
        <v>110</v>
      </c>
      <c r="D9215">
        <v>1</v>
      </c>
      <c r="E9215">
        <v>0</v>
      </c>
      <c r="F9215">
        <v>1</v>
      </c>
      <c r="H9215" t="s">
        <v>103</v>
      </c>
      <c r="I9215">
        <f t="shared" si="434"/>
        <v>0</v>
      </c>
      <c r="J9215">
        <f t="shared" si="435"/>
        <v>0</v>
      </c>
      <c r="L9215" t="str">
        <f t="shared" si="433"/>
        <v>3550DIAMOND HILL</v>
      </c>
      <c r="M9215" t="s">
        <v>10350</v>
      </c>
      <c r="N9215" t="s">
        <v>732</v>
      </c>
    </row>
    <row r="9216" spans="1:14">
      <c r="A9216" t="s">
        <v>10502</v>
      </c>
      <c r="B9216" t="s">
        <v>10505</v>
      </c>
      <c r="C9216" t="s">
        <v>110</v>
      </c>
      <c r="D9216">
        <v>1</v>
      </c>
      <c r="E9216">
        <v>0</v>
      </c>
      <c r="F9216">
        <v>1</v>
      </c>
      <c r="H9216" t="s">
        <v>103</v>
      </c>
      <c r="I9216">
        <f t="shared" si="434"/>
        <v>0</v>
      </c>
      <c r="J9216">
        <f t="shared" si="435"/>
        <v>0</v>
      </c>
      <c r="L9216" t="str">
        <f t="shared" si="433"/>
        <v>3550EAST BENDIGO</v>
      </c>
      <c r="M9216" t="s">
        <v>10350</v>
      </c>
      <c r="N9216" t="s">
        <v>732</v>
      </c>
    </row>
    <row r="9217" spans="1:14">
      <c r="A9217" t="s">
        <v>10502</v>
      </c>
      <c r="B9217" t="s">
        <v>10506</v>
      </c>
      <c r="C9217" t="s">
        <v>110</v>
      </c>
      <c r="D9217">
        <v>1</v>
      </c>
      <c r="E9217">
        <v>0</v>
      </c>
      <c r="F9217">
        <v>1</v>
      </c>
      <c r="H9217" t="s">
        <v>103</v>
      </c>
      <c r="I9217">
        <f t="shared" si="434"/>
        <v>0</v>
      </c>
      <c r="J9217">
        <f t="shared" si="435"/>
        <v>0</v>
      </c>
      <c r="L9217" t="str">
        <f t="shared" si="433"/>
        <v>3550FLORA HILL</v>
      </c>
      <c r="M9217" t="s">
        <v>10350</v>
      </c>
      <c r="N9217" t="s">
        <v>732</v>
      </c>
    </row>
    <row r="9218" spans="1:14">
      <c r="A9218" t="s">
        <v>10502</v>
      </c>
      <c r="B9218" t="s">
        <v>8194</v>
      </c>
      <c r="C9218" t="s">
        <v>110</v>
      </c>
      <c r="D9218">
        <v>1</v>
      </c>
      <c r="E9218">
        <v>0</v>
      </c>
      <c r="F9218">
        <v>1</v>
      </c>
      <c r="H9218" t="s">
        <v>103</v>
      </c>
      <c r="I9218">
        <f t="shared" si="434"/>
        <v>0</v>
      </c>
      <c r="J9218">
        <f t="shared" si="435"/>
        <v>0</v>
      </c>
      <c r="L9218" t="str">
        <f t="shared" ref="L9218:L9281" si="436">CONCATENATE(A9218,B9218)</f>
        <v>3550IRONBARK</v>
      </c>
      <c r="M9218" t="s">
        <v>10350</v>
      </c>
      <c r="N9218" t="s">
        <v>732</v>
      </c>
    </row>
    <row r="9219" spans="1:14">
      <c r="A9219" t="s">
        <v>10502</v>
      </c>
      <c r="B9219" t="s">
        <v>10507</v>
      </c>
      <c r="C9219" t="s">
        <v>110</v>
      </c>
      <c r="D9219">
        <v>1</v>
      </c>
      <c r="E9219">
        <v>0</v>
      </c>
      <c r="F9219">
        <v>1</v>
      </c>
      <c r="H9219" t="s">
        <v>103</v>
      </c>
      <c r="I9219">
        <f t="shared" si="434"/>
        <v>0</v>
      </c>
      <c r="J9219">
        <f t="shared" si="435"/>
        <v>0</v>
      </c>
      <c r="L9219" t="str">
        <f t="shared" si="436"/>
        <v>3550KENNINGTON</v>
      </c>
      <c r="M9219" t="s">
        <v>10350</v>
      </c>
      <c r="N9219" t="s">
        <v>732</v>
      </c>
    </row>
    <row r="9220" spans="1:14">
      <c r="A9220" t="s">
        <v>10502</v>
      </c>
      <c r="B9220" t="s">
        <v>10508</v>
      </c>
      <c r="C9220" t="s">
        <v>110</v>
      </c>
      <c r="D9220">
        <v>1</v>
      </c>
      <c r="E9220">
        <v>0</v>
      </c>
      <c r="F9220">
        <v>1</v>
      </c>
      <c r="H9220" t="s">
        <v>103</v>
      </c>
      <c r="I9220">
        <f t="shared" si="434"/>
        <v>0</v>
      </c>
      <c r="J9220">
        <f t="shared" si="435"/>
        <v>0</v>
      </c>
      <c r="L9220" t="str">
        <f t="shared" si="436"/>
        <v>3550LONG GULLY</v>
      </c>
      <c r="M9220" t="s">
        <v>10350</v>
      </c>
      <c r="N9220" t="s">
        <v>732</v>
      </c>
    </row>
    <row r="9221" spans="1:14">
      <c r="A9221" t="s">
        <v>10502</v>
      </c>
      <c r="B9221" t="s">
        <v>10509</v>
      </c>
      <c r="C9221" t="s">
        <v>110</v>
      </c>
      <c r="D9221">
        <v>1</v>
      </c>
      <c r="E9221">
        <v>0</v>
      </c>
      <c r="F9221">
        <v>1</v>
      </c>
      <c r="H9221" t="s">
        <v>103</v>
      </c>
      <c r="I9221">
        <f t="shared" si="434"/>
        <v>0</v>
      </c>
      <c r="J9221">
        <f t="shared" si="435"/>
        <v>0</v>
      </c>
      <c r="L9221" t="str">
        <f t="shared" si="436"/>
        <v>3550NORTH BENDIGO</v>
      </c>
      <c r="M9221" t="s">
        <v>10350</v>
      </c>
      <c r="N9221" t="s">
        <v>732</v>
      </c>
    </row>
    <row r="9222" spans="1:14">
      <c r="A9222" t="s">
        <v>10502</v>
      </c>
      <c r="B9222" t="s">
        <v>10510</v>
      </c>
      <c r="C9222" t="s">
        <v>110</v>
      </c>
      <c r="D9222">
        <v>1</v>
      </c>
      <c r="E9222">
        <v>0</v>
      </c>
      <c r="F9222">
        <v>1</v>
      </c>
      <c r="H9222" t="s">
        <v>103</v>
      </c>
      <c r="I9222">
        <f t="shared" si="434"/>
        <v>0</v>
      </c>
      <c r="J9222">
        <f t="shared" si="435"/>
        <v>0</v>
      </c>
      <c r="L9222" t="str">
        <f t="shared" si="436"/>
        <v>3550QUARRY HILL</v>
      </c>
      <c r="M9222" t="s">
        <v>10350</v>
      </c>
      <c r="N9222" t="s">
        <v>732</v>
      </c>
    </row>
    <row r="9223" spans="1:14">
      <c r="A9223" t="s">
        <v>10502</v>
      </c>
      <c r="B9223" t="s">
        <v>10511</v>
      </c>
      <c r="C9223" t="s">
        <v>110</v>
      </c>
      <c r="D9223">
        <v>1</v>
      </c>
      <c r="E9223">
        <v>0</v>
      </c>
      <c r="F9223">
        <v>1</v>
      </c>
      <c r="H9223" t="s">
        <v>103</v>
      </c>
      <c r="I9223">
        <f t="shared" si="434"/>
        <v>0</v>
      </c>
      <c r="J9223">
        <f t="shared" si="435"/>
        <v>0</v>
      </c>
      <c r="L9223" t="str">
        <f t="shared" si="436"/>
        <v>3550SANDHURST EAST</v>
      </c>
      <c r="M9223" t="s">
        <v>10350</v>
      </c>
      <c r="N9223" t="s">
        <v>732</v>
      </c>
    </row>
    <row r="9224" spans="1:14">
      <c r="A9224" t="s">
        <v>10502</v>
      </c>
      <c r="B9224" t="s">
        <v>3821</v>
      </c>
      <c r="C9224" t="s">
        <v>110</v>
      </c>
      <c r="D9224">
        <v>1</v>
      </c>
      <c r="E9224">
        <v>0</v>
      </c>
      <c r="F9224">
        <v>1</v>
      </c>
      <c r="H9224" t="s">
        <v>103</v>
      </c>
      <c r="I9224">
        <f t="shared" si="434"/>
        <v>0</v>
      </c>
      <c r="J9224">
        <f t="shared" si="435"/>
        <v>0</v>
      </c>
      <c r="L9224" t="str">
        <f t="shared" si="436"/>
        <v>3550SPRING GULLY</v>
      </c>
      <c r="M9224" t="s">
        <v>10350</v>
      </c>
      <c r="N9224" t="s">
        <v>732</v>
      </c>
    </row>
    <row r="9225" spans="1:14">
      <c r="A9225" t="s">
        <v>10502</v>
      </c>
      <c r="B9225" t="s">
        <v>10512</v>
      </c>
      <c r="C9225" t="s">
        <v>110</v>
      </c>
      <c r="D9225">
        <v>1</v>
      </c>
      <c r="E9225">
        <v>0</v>
      </c>
      <c r="F9225">
        <v>1</v>
      </c>
      <c r="H9225" t="s">
        <v>103</v>
      </c>
      <c r="I9225">
        <f t="shared" si="434"/>
        <v>0</v>
      </c>
      <c r="J9225">
        <f t="shared" si="435"/>
        <v>0</v>
      </c>
      <c r="L9225" t="str">
        <f t="shared" si="436"/>
        <v>3550STRATHDALE</v>
      </c>
      <c r="M9225" t="s">
        <v>10350</v>
      </c>
      <c r="N9225" t="s">
        <v>732</v>
      </c>
    </row>
    <row r="9226" spans="1:14">
      <c r="A9226" t="s">
        <v>10502</v>
      </c>
      <c r="B9226" t="s">
        <v>10513</v>
      </c>
      <c r="C9226" t="s">
        <v>110</v>
      </c>
      <c r="D9226">
        <v>1</v>
      </c>
      <c r="E9226">
        <v>0</v>
      </c>
      <c r="F9226">
        <v>1</v>
      </c>
      <c r="H9226" t="s">
        <v>103</v>
      </c>
      <c r="I9226">
        <f t="shared" si="434"/>
        <v>0</v>
      </c>
      <c r="J9226">
        <f t="shared" si="435"/>
        <v>0</v>
      </c>
      <c r="L9226" t="str">
        <f t="shared" si="436"/>
        <v>3550TYSONS REEF</v>
      </c>
      <c r="M9226" t="s">
        <v>10350</v>
      </c>
      <c r="N9226" t="s">
        <v>732</v>
      </c>
    </row>
    <row r="9227" spans="1:14">
      <c r="A9227" t="s">
        <v>10502</v>
      </c>
      <c r="B9227" t="s">
        <v>10514</v>
      </c>
      <c r="C9227" t="s">
        <v>110</v>
      </c>
      <c r="D9227">
        <v>1</v>
      </c>
      <c r="E9227">
        <v>0</v>
      </c>
      <c r="F9227">
        <v>1</v>
      </c>
      <c r="H9227" t="s">
        <v>103</v>
      </c>
      <c r="I9227">
        <f t="shared" si="434"/>
        <v>0</v>
      </c>
      <c r="J9227">
        <f t="shared" si="435"/>
        <v>0</v>
      </c>
      <c r="L9227" t="str">
        <f t="shared" si="436"/>
        <v>3550WEST BENDIGO</v>
      </c>
      <c r="M9227" t="s">
        <v>10350</v>
      </c>
      <c r="N9227" t="s">
        <v>732</v>
      </c>
    </row>
    <row r="9228" spans="1:14">
      <c r="A9228" t="s">
        <v>10502</v>
      </c>
      <c r="B9228" t="s">
        <v>527</v>
      </c>
      <c r="C9228" t="s">
        <v>110</v>
      </c>
      <c r="D9228">
        <v>1</v>
      </c>
      <c r="E9228">
        <v>0</v>
      </c>
      <c r="F9228">
        <v>1</v>
      </c>
      <c r="H9228" t="s">
        <v>103</v>
      </c>
      <c r="I9228">
        <f t="shared" si="434"/>
        <v>0</v>
      </c>
      <c r="J9228">
        <f t="shared" si="435"/>
        <v>0</v>
      </c>
      <c r="L9228" t="str">
        <f t="shared" si="436"/>
        <v>3550WHITE HILLS</v>
      </c>
      <c r="M9228" t="s">
        <v>10350</v>
      </c>
      <c r="N9228" t="s">
        <v>732</v>
      </c>
    </row>
    <row r="9229" spans="1:14">
      <c r="A9229" t="s">
        <v>10515</v>
      </c>
      <c r="B9229" t="s">
        <v>10516</v>
      </c>
      <c r="C9229" t="s">
        <v>110</v>
      </c>
      <c r="D9229">
        <v>4</v>
      </c>
      <c r="E9229">
        <v>0</v>
      </c>
      <c r="F9229">
        <v>0</v>
      </c>
      <c r="H9229" t="s">
        <v>103</v>
      </c>
      <c r="I9229">
        <f t="shared" si="434"/>
        <v>0</v>
      </c>
      <c r="J9229">
        <f t="shared" si="435"/>
        <v>0</v>
      </c>
      <c r="L9229" t="str">
        <f t="shared" si="436"/>
        <v>3549ANNUELLO</v>
      </c>
      <c r="M9229" t="s">
        <v>9851</v>
      </c>
    </row>
    <row r="9230" spans="1:14">
      <c r="A9230" t="s">
        <v>10515</v>
      </c>
      <c r="B9230" t="s">
        <v>10517</v>
      </c>
      <c r="C9230" t="s">
        <v>110</v>
      </c>
      <c r="D9230">
        <v>4</v>
      </c>
      <c r="E9230">
        <v>0</v>
      </c>
      <c r="F9230">
        <v>0</v>
      </c>
      <c r="H9230" t="s">
        <v>103</v>
      </c>
      <c r="I9230">
        <f t="shared" si="434"/>
        <v>0</v>
      </c>
      <c r="J9230">
        <f t="shared" si="435"/>
        <v>0</v>
      </c>
      <c r="L9230" t="str">
        <f t="shared" si="436"/>
        <v>3549BANNERTON</v>
      </c>
      <c r="M9230" t="s">
        <v>9851</v>
      </c>
    </row>
    <row r="9231" spans="1:14">
      <c r="A9231" t="s">
        <v>10515</v>
      </c>
      <c r="B9231" t="s">
        <v>4738</v>
      </c>
      <c r="C9231" t="s">
        <v>110</v>
      </c>
      <c r="D9231">
        <v>4</v>
      </c>
      <c r="E9231">
        <v>0</v>
      </c>
      <c r="F9231">
        <v>0</v>
      </c>
      <c r="H9231" t="s">
        <v>103</v>
      </c>
      <c r="I9231">
        <f t="shared" si="434"/>
        <v>0</v>
      </c>
      <c r="J9231">
        <f t="shared" si="435"/>
        <v>0</v>
      </c>
      <c r="L9231" t="str">
        <f t="shared" si="436"/>
        <v>3549HAPPY VALLEY</v>
      </c>
      <c r="M9231" t="s">
        <v>9851</v>
      </c>
    </row>
    <row r="9232" spans="1:14">
      <c r="A9232" t="s">
        <v>10515</v>
      </c>
      <c r="B9232" t="s">
        <v>10518</v>
      </c>
      <c r="C9232" t="s">
        <v>110</v>
      </c>
      <c r="D9232">
        <v>4</v>
      </c>
      <c r="E9232">
        <v>0</v>
      </c>
      <c r="F9232">
        <v>0</v>
      </c>
      <c r="H9232" t="s">
        <v>103</v>
      </c>
      <c r="I9232">
        <f t="shared" si="434"/>
        <v>0</v>
      </c>
      <c r="J9232">
        <f t="shared" si="435"/>
        <v>0</v>
      </c>
      <c r="L9232" t="str">
        <f t="shared" si="436"/>
        <v>3549LIPAROO</v>
      </c>
      <c r="M9232" t="s">
        <v>9851</v>
      </c>
    </row>
    <row r="9233" spans="1:13">
      <c r="A9233" t="s">
        <v>10515</v>
      </c>
      <c r="B9233" t="s">
        <v>10519</v>
      </c>
      <c r="C9233" t="s">
        <v>110</v>
      </c>
      <c r="D9233">
        <v>4</v>
      </c>
      <c r="E9233">
        <v>0</v>
      </c>
      <c r="F9233">
        <v>0</v>
      </c>
      <c r="H9233" t="s">
        <v>103</v>
      </c>
      <c r="I9233">
        <f t="shared" si="434"/>
        <v>0</v>
      </c>
      <c r="J9233">
        <f t="shared" si="435"/>
        <v>0</v>
      </c>
      <c r="L9233" t="str">
        <f t="shared" si="436"/>
        <v>3549ROBINVALE</v>
      </c>
      <c r="M9233" t="s">
        <v>9851</v>
      </c>
    </row>
    <row r="9234" spans="1:13">
      <c r="A9234" t="s">
        <v>10515</v>
      </c>
      <c r="B9234" t="s">
        <v>10520</v>
      </c>
      <c r="C9234" t="s">
        <v>110</v>
      </c>
      <c r="D9234">
        <v>4</v>
      </c>
      <c r="E9234">
        <v>0</v>
      </c>
      <c r="F9234">
        <v>0</v>
      </c>
      <c r="H9234" t="s">
        <v>103</v>
      </c>
      <c r="I9234">
        <f t="shared" si="434"/>
        <v>0</v>
      </c>
      <c r="J9234">
        <f t="shared" si="435"/>
        <v>0</v>
      </c>
      <c r="L9234" t="str">
        <f t="shared" si="436"/>
        <v>3549TOL TOL</v>
      </c>
      <c r="M9234" t="s">
        <v>9851</v>
      </c>
    </row>
    <row r="9235" spans="1:13">
      <c r="A9235" t="s">
        <v>10515</v>
      </c>
      <c r="B9235" t="s">
        <v>10521</v>
      </c>
      <c r="C9235" t="s">
        <v>110</v>
      </c>
      <c r="D9235">
        <v>4</v>
      </c>
      <c r="E9235">
        <v>0</v>
      </c>
      <c r="F9235">
        <v>0</v>
      </c>
      <c r="H9235" t="s">
        <v>103</v>
      </c>
      <c r="I9235">
        <f t="shared" si="434"/>
        <v>0</v>
      </c>
      <c r="J9235">
        <f t="shared" si="435"/>
        <v>0</v>
      </c>
      <c r="L9235" t="str">
        <f t="shared" si="436"/>
        <v>3549WANDOWN</v>
      </c>
      <c r="M9235" t="s">
        <v>9851</v>
      </c>
    </row>
    <row r="9236" spans="1:13">
      <c r="A9236" t="s">
        <v>10515</v>
      </c>
      <c r="B9236" t="s">
        <v>10522</v>
      </c>
      <c r="C9236" t="s">
        <v>110</v>
      </c>
      <c r="D9236">
        <v>4</v>
      </c>
      <c r="E9236">
        <v>0</v>
      </c>
      <c r="F9236">
        <v>0</v>
      </c>
      <c r="H9236" t="s">
        <v>103</v>
      </c>
      <c r="I9236">
        <f t="shared" si="434"/>
        <v>0</v>
      </c>
      <c r="J9236">
        <f t="shared" si="435"/>
        <v>0</v>
      </c>
      <c r="L9236" t="str">
        <f t="shared" si="436"/>
        <v>3549WEMEN</v>
      </c>
      <c r="M9236" t="s">
        <v>9851</v>
      </c>
    </row>
    <row r="9237" spans="1:13">
      <c r="A9237" t="s">
        <v>10523</v>
      </c>
      <c r="B9237" t="s">
        <v>10524</v>
      </c>
      <c r="C9237" t="s">
        <v>110</v>
      </c>
      <c r="D9237">
        <v>4</v>
      </c>
      <c r="E9237">
        <v>0</v>
      </c>
      <c r="F9237">
        <v>0</v>
      </c>
      <c r="H9237" t="s">
        <v>103</v>
      </c>
      <c r="I9237">
        <f t="shared" si="434"/>
        <v>0</v>
      </c>
      <c r="J9237">
        <f t="shared" si="435"/>
        <v>0</v>
      </c>
      <c r="L9237" t="str">
        <f t="shared" si="436"/>
        <v>3546BOLTON</v>
      </c>
      <c r="M9237" t="s">
        <v>10260</v>
      </c>
    </row>
    <row r="9238" spans="1:13">
      <c r="A9238" t="s">
        <v>10523</v>
      </c>
      <c r="B9238" t="s">
        <v>10525</v>
      </c>
      <c r="C9238" t="s">
        <v>110</v>
      </c>
      <c r="D9238">
        <v>4</v>
      </c>
      <c r="E9238">
        <v>0</v>
      </c>
      <c r="F9238">
        <v>0</v>
      </c>
      <c r="H9238" t="s">
        <v>103</v>
      </c>
      <c r="I9238">
        <f t="shared" si="434"/>
        <v>0</v>
      </c>
      <c r="J9238">
        <f t="shared" si="435"/>
        <v>0</v>
      </c>
      <c r="L9238" t="str">
        <f t="shared" si="436"/>
        <v>3546CHINKAPOOK</v>
      </c>
      <c r="M9238" t="s">
        <v>10260</v>
      </c>
    </row>
    <row r="9239" spans="1:13">
      <c r="A9239" t="s">
        <v>10523</v>
      </c>
      <c r="B9239" t="s">
        <v>10526</v>
      </c>
      <c r="C9239" t="s">
        <v>110</v>
      </c>
      <c r="D9239">
        <v>4</v>
      </c>
      <c r="E9239">
        <v>0</v>
      </c>
      <c r="F9239">
        <v>0</v>
      </c>
      <c r="H9239" t="s">
        <v>103</v>
      </c>
      <c r="I9239">
        <f t="shared" si="434"/>
        <v>0</v>
      </c>
      <c r="J9239">
        <f t="shared" si="435"/>
        <v>0</v>
      </c>
      <c r="L9239" t="str">
        <f t="shared" si="436"/>
        <v>3546COCAMBA</v>
      </c>
      <c r="M9239" t="s">
        <v>10260</v>
      </c>
    </row>
    <row r="9240" spans="1:13">
      <c r="A9240" t="s">
        <v>10523</v>
      </c>
      <c r="B9240" t="s">
        <v>10527</v>
      </c>
      <c r="C9240" t="s">
        <v>110</v>
      </c>
      <c r="D9240">
        <v>4</v>
      </c>
      <c r="E9240">
        <v>0</v>
      </c>
      <c r="F9240">
        <v>0</v>
      </c>
      <c r="H9240" t="s">
        <v>103</v>
      </c>
      <c r="I9240">
        <f t="shared" si="434"/>
        <v>0</v>
      </c>
      <c r="J9240">
        <f t="shared" si="435"/>
        <v>0</v>
      </c>
      <c r="L9240" t="str">
        <f t="shared" si="436"/>
        <v>3546GERAHMIN</v>
      </c>
      <c r="M9240" t="s">
        <v>10260</v>
      </c>
    </row>
    <row r="9241" spans="1:13">
      <c r="A9241" t="s">
        <v>10523</v>
      </c>
      <c r="B9241" t="s">
        <v>10528</v>
      </c>
      <c r="C9241" t="s">
        <v>110</v>
      </c>
      <c r="D9241">
        <v>4</v>
      </c>
      <c r="E9241">
        <v>0</v>
      </c>
      <c r="F9241">
        <v>0</v>
      </c>
      <c r="H9241" t="s">
        <v>103</v>
      </c>
      <c r="I9241">
        <f t="shared" si="434"/>
        <v>0</v>
      </c>
      <c r="J9241">
        <f t="shared" si="435"/>
        <v>0</v>
      </c>
      <c r="L9241" t="str">
        <f t="shared" si="436"/>
        <v>3546MANANGATANG</v>
      </c>
      <c r="M9241" t="s">
        <v>10260</v>
      </c>
    </row>
    <row r="9242" spans="1:13">
      <c r="A9242" t="s">
        <v>10523</v>
      </c>
      <c r="B9242" t="s">
        <v>10529</v>
      </c>
      <c r="C9242" t="s">
        <v>110</v>
      </c>
      <c r="D9242">
        <v>4</v>
      </c>
      <c r="E9242">
        <v>0</v>
      </c>
      <c r="F9242">
        <v>0</v>
      </c>
      <c r="H9242" t="s">
        <v>103</v>
      </c>
      <c r="I9242">
        <f t="shared" si="434"/>
        <v>0</v>
      </c>
      <c r="J9242">
        <f t="shared" si="435"/>
        <v>0</v>
      </c>
      <c r="L9242" t="str">
        <f t="shared" si="436"/>
        <v>3546TUROAR</v>
      </c>
      <c r="M9242" t="s">
        <v>10260</v>
      </c>
    </row>
    <row r="9243" spans="1:13">
      <c r="A9243" t="s">
        <v>10523</v>
      </c>
      <c r="B9243" t="s">
        <v>10530</v>
      </c>
      <c r="C9243" t="s">
        <v>110</v>
      </c>
      <c r="D9243">
        <v>4</v>
      </c>
      <c r="E9243">
        <v>0</v>
      </c>
      <c r="F9243">
        <v>0</v>
      </c>
      <c r="H9243" t="s">
        <v>103</v>
      </c>
      <c r="I9243">
        <f t="shared" si="434"/>
        <v>0</v>
      </c>
      <c r="J9243">
        <f t="shared" si="435"/>
        <v>0</v>
      </c>
      <c r="L9243" t="str">
        <f t="shared" si="436"/>
        <v>3546WINNAMBOOL</v>
      </c>
      <c r="M9243" t="s">
        <v>10260</v>
      </c>
    </row>
    <row r="9244" spans="1:13">
      <c r="A9244" t="s">
        <v>10531</v>
      </c>
      <c r="B9244" t="s">
        <v>10532</v>
      </c>
      <c r="C9244" t="s">
        <v>110</v>
      </c>
      <c r="D9244">
        <v>4</v>
      </c>
      <c r="E9244">
        <v>0</v>
      </c>
      <c r="F9244">
        <v>0</v>
      </c>
      <c r="H9244" t="s">
        <v>103</v>
      </c>
      <c r="I9244">
        <f t="shared" si="434"/>
        <v>0</v>
      </c>
      <c r="J9244">
        <f t="shared" si="435"/>
        <v>0</v>
      </c>
      <c r="L9244" t="str">
        <f t="shared" si="436"/>
        <v>3544CHINANGIN</v>
      </c>
      <c r="M9244" t="s">
        <v>10260</v>
      </c>
    </row>
    <row r="9245" spans="1:13">
      <c r="A9245" t="s">
        <v>10531</v>
      </c>
      <c r="B9245" t="s">
        <v>10533</v>
      </c>
      <c r="C9245" t="s">
        <v>110</v>
      </c>
      <c r="D9245">
        <v>4</v>
      </c>
      <c r="E9245">
        <v>0</v>
      </c>
      <c r="F9245">
        <v>0</v>
      </c>
      <c r="H9245" t="s">
        <v>103</v>
      </c>
      <c r="I9245">
        <f t="shared" si="434"/>
        <v>0</v>
      </c>
      <c r="J9245">
        <f t="shared" si="435"/>
        <v>0</v>
      </c>
      <c r="L9245" t="str">
        <f t="shared" si="436"/>
        <v>3544GOWANFORD</v>
      </c>
      <c r="M9245" t="s">
        <v>10260</v>
      </c>
    </row>
    <row r="9246" spans="1:13">
      <c r="A9246" t="s">
        <v>10531</v>
      </c>
      <c r="B9246" t="s">
        <v>10534</v>
      </c>
      <c r="C9246" t="s">
        <v>110</v>
      </c>
      <c r="D9246">
        <v>4</v>
      </c>
      <c r="E9246">
        <v>0</v>
      </c>
      <c r="F9246">
        <v>0</v>
      </c>
      <c r="H9246" t="s">
        <v>103</v>
      </c>
      <c r="I9246">
        <f t="shared" si="434"/>
        <v>0</v>
      </c>
      <c r="J9246">
        <f t="shared" si="435"/>
        <v>0</v>
      </c>
      <c r="L9246" t="str">
        <f t="shared" si="436"/>
        <v>3544MURNUNGIN</v>
      </c>
      <c r="M9246" t="s">
        <v>10260</v>
      </c>
    </row>
    <row r="9247" spans="1:13">
      <c r="A9247" t="s">
        <v>10531</v>
      </c>
      <c r="B9247" t="s">
        <v>10535</v>
      </c>
      <c r="C9247" t="s">
        <v>110</v>
      </c>
      <c r="D9247">
        <v>4</v>
      </c>
      <c r="E9247">
        <v>0</v>
      </c>
      <c r="F9247">
        <v>0</v>
      </c>
      <c r="H9247" t="s">
        <v>103</v>
      </c>
      <c r="I9247">
        <f t="shared" si="434"/>
        <v>0</v>
      </c>
      <c r="J9247">
        <f t="shared" si="435"/>
        <v>0</v>
      </c>
      <c r="L9247" t="str">
        <f t="shared" si="436"/>
        <v>3544ULTIMA</v>
      </c>
      <c r="M9247" t="s">
        <v>10260</v>
      </c>
    </row>
    <row r="9248" spans="1:13">
      <c r="A9248" t="s">
        <v>10531</v>
      </c>
      <c r="B9248" t="s">
        <v>10536</v>
      </c>
      <c r="C9248" t="s">
        <v>110</v>
      </c>
      <c r="D9248">
        <v>4</v>
      </c>
      <c r="E9248">
        <v>0</v>
      </c>
      <c r="F9248">
        <v>0</v>
      </c>
      <c r="H9248" t="s">
        <v>103</v>
      </c>
      <c r="I9248">
        <f t="shared" si="434"/>
        <v>0</v>
      </c>
      <c r="J9248">
        <f t="shared" si="435"/>
        <v>0</v>
      </c>
      <c r="L9248" t="str">
        <f t="shared" si="436"/>
        <v>3544WAITCHIE</v>
      </c>
      <c r="M9248" t="s">
        <v>10260</v>
      </c>
    </row>
    <row r="9249" spans="1:13">
      <c r="A9249" t="s">
        <v>10537</v>
      </c>
      <c r="B9249" t="s">
        <v>10538</v>
      </c>
      <c r="C9249" t="s">
        <v>110</v>
      </c>
      <c r="D9249">
        <v>4</v>
      </c>
      <c r="E9249">
        <v>0</v>
      </c>
      <c r="F9249">
        <v>0</v>
      </c>
      <c r="H9249" t="s">
        <v>103</v>
      </c>
      <c r="I9249">
        <f t="shared" si="434"/>
        <v>0</v>
      </c>
      <c r="J9249">
        <f t="shared" si="435"/>
        <v>0</v>
      </c>
      <c r="L9249" t="str">
        <f t="shared" si="436"/>
        <v>3542COKUM</v>
      </c>
      <c r="M9249" t="s">
        <v>10260</v>
      </c>
    </row>
    <row r="9250" spans="1:13">
      <c r="A9250" t="s">
        <v>10537</v>
      </c>
      <c r="B9250" t="s">
        <v>10539</v>
      </c>
      <c r="C9250" t="s">
        <v>110</v>
      </c>
      <c r="D9250">
        <v>4</v>
      </c>
      <c r="E9250">
        <v>0</v>
      </c>
      <c r="F9250">
        <v>0</v>
      </c>
      <c r="H9250" t="s">
        <v>103</v>
      </c>
      <c r="I9250">
        <f t="shared" si="434"/>
        <v>0</v>
      </c>
      <c r="J9250">
        <f t="shared" si="435"/>
        <v>0</v>
      </c>
      <c r="L9250" t="str">
        <f t="shared" si="436"/>
        <v>3542LALBERT</v>
      </c>
      <c r="M9250" t="s">
        <v>10260</v>
      </c>
    </row>
    <row r="9251" spans="1:13">
      <c r="A9251" t="s">
        <v>10537</v>
      </c>
      <c r="B9251" t="s">
        <v>10540</v>
      </c>
      <c r="C9251" t="s">
        <v>110</v>
      </c>
      <c r="D9251">
        <v>4</v>
      </c>
      <c r="E9251">
        <v>0</v>
      </c>
      <c r="F9251">
        <v>0</v>
      </c>
      <c r="H9251" t="s">
        <v>103</v>
      </c>
      <c r="I9251">
        <f t="shared" si="434"/>
        <v>0</v>
      </c>
      <c r="J9251">
        <f t="shared" si="435"/>
        <v>0</v>
      </c>
      <c r="L9251" t="str">
        <f t="shared" si="436"/>
        <v>3542TITTYBONG</v>
      </c>
      <c r="M9251" t="s">
        <v>10260</v>
      </c>
    </row>
    <row r="9252" spans="1:13">
      <c r="A9252" t="s">
        <v>10537</v>
      </c>
      <c r="B9252" t="s">
        <v>10541</v>
      </c>
      <c r="C9252" t="s">
        <v>110</v>
      </c>
      <c r="D9252">
        <v>4</v>
      </c>
      <c r="E9252">
        <v>0</v>
      </c>
      <c r="F9252">
        <v>0</v>
      </c>
      <c r="H9252" t="s">
        <v>103</v>
      </c>
      <c r="I9252">
        <f t="shared" si="434"/>
        <v>0</v>
      </c>
      <c r="J9252">
        <f t="shared" si="435"/>
        <v>0</v>
      </c>
      <c r="L9252" t="str">
        <f t="shared" si="436"/>
        <v>3542TITYBONG</v>
      </c>
      <c r="M9252" t="s">
        <v>10260</v>
      </c>
    </row>
    <row r="9253" spans="1:13">
      <c r="A9253" t="s">
        <v>10542</v>
      </c>
      <c r="B9253" t="s">
        <v>10543</v>
      </c>
      <c r="C9253" t="s">
        <v>110</v>
      </c>
      <c r="D9253">
        <v>4</v>
      </c>
      <c r="E9253">
        <v>0</v>
      </c>
      <c r="F9253">
        <v>0</v>
      </c>
      <c r="H9253" t="s">
        <v>103</v>
      </c>
      <c r="I9253">
        <f t="shared" si="434"/>
        <v>0</v>
      </c>
      <c r="J9253">
        <f t="shared" si="435"/>
        <v>0</v>
      </c>
      <c r="L9253" t="str">
        <f t="shared" si="436"/>
        <v>3540CANNIE</v>
      </c>
      <c r="M9253" t="s">
        <v>10260</v>
      </c>
    </row>
    <row r="9254" spans="1:13">
      <c r="A9254" t="s">
        <v>10542</v>
      </c>
      <c r="B9254" t="s">
        <v>10544</v>
      </c>
      <c r="C9254" t="s">
        <v>110</v>
      </c>
      <c r="D9254">
        <v>4</v>
      </c>
      <c r="E9254">
        <v>0</v>
      </c>
      <c r="F9254">
        <v>0</v>
      </c>
      <c r="H9254" t="s">
        <v>103</v>
      </c>
      <c r="I9254">
        <f t="shared" si="434"/>
        <v>0</v>
      </c>
      <c r="J9254">
        <f t="shared" si="435"/>
        <v>0</v>
      </c>
      <c r="L9254" t="str">
        <f t="shared" si="436"/>
        <v>3540NINYEUNOOK</v>
      </c>
      <c r="M9254" t="s">
        <v>10260</v>
      </c>
    </row>
    <row r="9255" spans="1:13">
      <c r="A9255" t="s">
        <v>10542</v>
      </c>
      <c r="B9255" t="s">
        <v>10545</v>
      </c>
      <c r="C9255" t="s">
        <v>110</v>
      </c>
      <c r="D9255">
        <v>4</v>
      </c>
      <c r="E9255">
        <v>0</v>
      </c>
      <c r="F9255">
        <v>0</v>
      </c>
      <c r="H9255" t="s">
        <v>103</v>
      </c>
      <c r="I9255">
        <f t="shared" si="434"/>
        <v>0</v>
      </c>
      <c r="J9255">
        <f t="shared" si="435"/>
        <v>0</v>
      </c>
      <c r="L9255" t="str">
        <f t="shared" si="436"/>
        <v>3540OAKVALE</v>
      </c>
      <c r="M9255" t="s">
        <v>10260</v>
      </c>
    </row>
    <row r="9256" spans="1:13">
      <c r="A9256" t="s">
        <v>10542</v>
      </c>
      <c r="B9256" t="s">
        <v>10546</v>
      </c>
      <c r="C9256" t="s">
        <v>110</v>
      </c>
      <c r="D9256">
        <v>4</v>
      </c>
      <c r="E9256">
        <v>0</v>
      </c>
      <c r="F9256">
        <v>0</v>
      </c>
      <c r="H9256" t="s">
        <v>103</v>
      </c>
      <c r="I9256">
        <f t="shared" si="434"/>
        <v>0</v>
      </c>
      <c r="J9256">
        <f t="shared" si="435"/>
        <v>0</v>
      </c>
      <c r="L9256" t="str">
        <f t="shared" si="436"/>
        <v>3540QUAMBATOOK</v>
      </c>
      <c r="M9256" t="s">
        <v>10260</v>
      </c>
    </row>
    <row r="9257" spans="1:13">
      <c r="A9257" t="s">
        <v>10547</v>
      </c>
      <c r="B9257" t="s">
        <v>10548</v>
      </c>
      <c r="C9257" t="s">
        <v>110</v>
      </c>
      <c r="D9257">
        <v>4</v>
      </c>
      <c r="E9257">
        <v>0</v>
      </c>
      <c r="F9257">
        <v>0</v>
      </c>
      <c r="H9257" t="s">
        <v>103</v>
      </c>
      <c r="I9257">
        <f t="shared" si="434"/>
        <v>0</v>
      </c>
      <c r="J9257">
        <f t="shared" si="435"/>
        <v>0</v>
      </c>
      <c r="L9257" t="str">
        <f t="shared" si="436"/>
        <v>3537BARRAPORT</v>
      </c>
      <c r="M9257" t="s">
        <v>10350</v>
      </c>
    </row>
    <row r="9258" spans="1:13">
      <c r="A9258" t="s">
        <v>10547</v>
      </c>
      <c r="B9258" t="s">
        <v>10549</v>
      </c>
      <c r="C9258" t="s">
        <v>110</v>
      </c>
      <c r="D9258">
        <v>4</v>
      </c>
      <c r="E9258">
        <v>0</v>
      </c>
      <c r="F9258">
        <v>0</v>
      </c>
      <c r="H9258" t="s">
        <v>103</v>
      </c>
      <c r="I9258">
        <f t="shared" si="434"/>
        <v>0</v>
      </c>
      <c r="J9258">
        <f t="shared" si="435"/>
        <v>0</v>
      </c>
      <c r="L9258" t="str">
        <f t="shared" si="436"/>
        <v>3537BARRAPORT WEST</v>
      </c>
      <c r="M9258" t="s">
        <v>10350</v>
      </c>
    </row>
    <row r="9259" spans="1:13">
      <c r="A9259" t="s">
        <v>10547</v>
      </c>
      <c r="B9259" t="s">
        <v>10550</v>
      </c>
      <c r="C9259" t="s">
        <v>110</v>
      </c>
      <c r="D9259">
        <v>4</v>
      </c>
      <c r="E9259">
        <v>0</v>
      </c>
      <c r="F9259">
        <v>0</v>
      </c>
      <c r="H9259" t="s">
        <v>103</v>
      </c>
      <c r="I9259">
        <f t="shared" si="434"/>
        <v>0</v>
      </c>
      <c r="J9259">
        <f t="shared" si="435"/>
        <v>0</v>
      </c>
      <c r="L9259" t="str">
        <f t="shared" si="436"/>
        <v>3537BOORT</v>
      </c>
      <c r="M9259" t="s">
        <v>10350</v>
      </c>
    </row>
    <row r="9260" spans="1:13">
      <c r="A9260" t="s">
        <v>10547</v>
      </c>
      <c r="B9260" t="s">
        <v>10551</v>
      </c>
      <c r="C9260" t="s">
        <v>110</v>
      </c>
      <c r="D9260">
        <v>4</v>
      </c>
      <c r="E9260">
        <v>0</v>
      </c>
      <c r="F9260">
        <v>0</v>
      </c>
      <c r="H9260" t="s">
        <v>103</v>
      </c>
      <c r="I9260">
        <f t="shared" si="434"/>
        <v>0</v>
      </c>
      <c r="J9260">
        <f t="shared" si="435"/>
        <v>0</v>
      </c>
      <c r="L9260" t="str">
        <f t="shared" si="436"/>
        <v>3537CANARY ISLAND</v>
      </c>
      <c r="M9260" t="s">
        <v>10350</v>
      </c>
    </row>
    <row r="9261" spans="1:13">
      <c r="A9261" t="s">
        <v>10547</v>
      </c>
      <c r="B9261" t="s">
        <v>10552</v>
      </c>
      <c r="C9261" t="s">
        <v>110</v>
      </c>
      <c r="D9261">
        <v>4</v>
      </c>
      <c r="E9261">
        <v>0</v>
      </c>
      <c r="F9261">
        <v>0</v>
      </c>
      <c r="H9261" t="s">
        <v>103</v>
      </c>
      <c r="I9261">
        <f t="shared" si="434"/>
        <v>0</v>
      </c>
      <c r="J9261">
        <f t="shared" si="435"/>
        <v>0</v>
      </c>
      <c r="L9261" t="str">
        <f t="shared" si="436"/>
        <v>3537CATUMNAL</v>
      </c>
      <c r="M9261" t="s">
        <v>10350</v>
      </c>
    </row>
    <row r="9262" spans="1:13">
      <c r="A9262" t="s">
        <v>10547</v>
      </c>
      <c r="B9262" t="s">
        <v>10553</v>
      </c>
      <c r="C9262" t="s">
        <v>110</v>
      </c>
      <c r="D9262">
        <v>4</v>
      </c>
      <c r="E9262">
        <v>0</v>
      </c>
      <c r="F9262">
        <v>0</v>
      </c>
      <c r="H9262" t="s">
        <v>103</v>
      </c>
      <c r="I9262">
        <f t="shared" si="434"/>
        <v>0</v>
      </c>
      <c r="J9262">
        <f t="shared" si="435"/>
        <v>0</v>
      </c>
      <c r="L9262" t="str">
        <f t="shared" si="436"/>
        <v>3537GREDGWIN</v>
      </c>
      <c r="M9262" t="s">
        <v>10350</v>
      </c>
    </row>
    <row r="9263" spans="1:13">
      <c r="A9263" t="s">
        <v>10547</v>
      </c>
      <c r="B9263" t="s">
        <v>10554</v>
      </c>
      <c r="C9263" t="s">
        <v>110</v>
      </c>
      <c r="D9263">
        <v>4</v>
      </c>
      <c r="E9263">
        <v>0</v>
      </c>
      <c r="F9263">
        <v>0</v>
      </c>
      <c r="H9263" t="s">
        <v>103</v>
      </c>
      <c r="I9263">
        <f t="shared" si="434"/>
        <v>0</v>
      </c>
      <c r="J9263">
        <f t="shared" si="435"/>
        <v>0</v>
      </c>
      <c r="L9263" t="str">
        <f t="shared" si="436"/>
        <v>3537LEAGHUR</v>
      </c>
      <c r="M9263" t="s">
        <v>10350</v>
      </c>
    </row>
    <row r="9264" spans="1:13">
      <c r="A9264" t="s">
        <v>10547</v>
      </c>
      <c r="B9264" t="s">
        <v>10555</v>
      </c>
      <c r="C9264" t="s">
        <v>110</v>
      </c>
      <c r="D9264">
        <v>4</v>
      </c>
      <c r="E9264">
        <v>0</v>
      </c>
      <c r="F9264">
        <v>0</v>
      </c>
      <c r="H9264" t="s">
        <v>103</v>
      </c>
      <c r="I9264">
        <f t="shared" si="434"/>
        <v>0</v>
      </c>
      <c r="J9264">
        <f t="shared" si="435"/>
        <v>0</v>
      </c>
      <c r="L9264" t="str">
        <f t="shared" si="436"/>
        <v>3537MINMINDIE</v>
      </c>
      <c r="M9264" t="s">
        <v>10350</v>
      </c>
    </row>
    <row r="9265" spans="1:13">
      <c r="A9265" t="s">
        <v>10547</v>
      </c>
      <c r="B9265" t="s">
        <v>10556</v>
      </c>
      <c r="C9265" t="s">
        <v>110</v>
      </c>
      <c r="D9265">
        <v>4</v>
      </c>
      <c r="E9265">
        <v>0</v>
      </c>
      <c r="F9265">
        <v>0</v>
      </c>
      <c r="H9265" t="s">
        <v>103</v>
      </c>
      <c r="I9265">
        <f t="shared" si="434"/>
        <v>0</v>
      </c>
      <c r="J9265">
        <f t="shared" si="435"/>
        <v>0</v>
      </c>
      <c r="L9265" t="str">
        <f t="shared" si="436"/>
        <v>3537YANDO</v>
      </c>
      <c r="M9265" t="s">
        <v>10350</v>
      </c>
    </row>
    <row r="9266" spans="1:13">
      <c r="A9266" t="s">
        <v>10557</v>
      </c>
      <c r="B9266" t="s">
        <v>10558</v>
      </c>
      <c r="C9266" t="s">
        <v>110</v>
      </c>
      <c r="D9266">
        <v>4</v>
      </c>
      <c r="E9266">
        <v>0</v>
      </c>
      <c r="F9266">
        <v>0</v>
      </c>
      <c r="H9266" t="s">
        <v>103</v>
      </c>
      <c r="I9266">
        <f t="shared" si="434"/>
        <v>0</v>
      </c>
      <c r="J9266">
        <f t="shared" si="435"/>
        <v>0</v>
      </c>
      <c r="L9266" t="str">
        <f t="shared" si="436"/>
        <v>3533BIMBOURIE</v>
      </c>
      <c r="M9266" t="s">
        <v>10260</v>
      </c>
    </row>
    <row r="9267" spans="1:13">
      <c r="A9267" t="s">
        <v>10557</v>
      </c>
      <c r="B9267" t="s">
        <v>10559</v>
      </c>
      <c r="C9267" t="s">
        <v>110</v>
      </c>
      <c r="D9267">
        <v>4</v>
      </c>
      <c r="E9267">
        <v>0</v>
      </c>
      <c r="F9267">
        <v>0</v>
      </c>
      <c r="H9267" t="s">
        <v>103</v>
      </c>
      <c r="I9267">
        <f t="shared" si="434"/>
        <v>0</v>
      </c>
      <c r="J9267">
        <f t="shared" si="435"/>
        <v>0</v>
      </c>
      <c r="L9267" t="str">
        <f t="shared" si="436"/>
        <v>3533LAKE TYRRELL</v>
      </c>
      <c r="M9267" t="s">
        <v>10260</v>
      </c>
    </row>
    <row r="9268" spans="1:13">
      <c r="A9268" t="s">
        <v>10557</v>
      </c>
      <c r="B9268" t="s">
        <v>10560</v>
      </c>
      <c r="C9268" t="s">
        <v>110</v>
      </c>
      <c r="D9268">
        <v>4</v>
      </c>
      <c r="E9268">
        <v>0</v>
      </c>
      <c r="F9268">
        <v>0</v>
      </c>
      <c r="H9268" t="s">
        <v>103</v>
      </c>
      <c r="I9268">
        <f t="shared" ref="I9268:I9331" si="437">IF(ISERROR(VLOOKUP(A9268,SelPostCode,1,FALSE)),0,1)</f>
        <v>0</v>
      </c>
      <c r="J9268">
        <f t="shared" ref="J9268:J9331" si="438">IF(I9268=0,0,IF(ISERROR(VLOOKUP(B9268,SelSuburb,1,FALSE)),0,1))</f>
        <v>0</v>
      </c>
      <c r="L9268" t="str">
        <f t="shared" si="436"/>
        <v>3533MITTYACK</v>
      </c>
      <c r="M9268" t="s">
        <v>10260</v>
      </c>
    </row>
    <row r="9269" spans="1:13">
      <c r="A9269" t="s">
        <v>10557</v>
      </c>
      <c r="B9269" t="s">
        <v>10561</v>
      </c>
      <c r="C9269" t="s">
        <v>110</v>
      </c>
      <c r="D9269">
        <v>4</v>
      </c>
      <c r="E9269">
        <v>0</v>
      </c>
      <c r="F9269">
        <v>0</v>
      </c>
      <c r="H9269" t="s">
        <v>103</v>
      </c>
      <c r="I9269">
        <f t="shared" si="437"/>
        <v>0</v>
      </c>
      <c r="J9269">
        <f t="shared" si="438"/>
        <v>0</v>
      </c>
      <c r="L9269" t="str">
        <f t="shared" si="436"/>
        <v>3533NANDALY</v>
      </c>
      <c r="M9269" t="s">
        <v>10260</v>
      </c>
    </row>
    <row r="9270" spans="1:13">
      <c r="A9270" t="s">
        <v>10557</v>
      </c>
      <c r="B9270" t="s">
        <v>10562</v>
      </c>
      <c r="C9270" t="s">
        <v>110</v>
      </c>
      <c r="D9270">
        <v>4</v>
      </c>
      <c r="E9270">
        <v>0</v>
      </c>
      <c r="F9270">
        <v>0</v>
      </c>
      <c r="H9270" t="s">
        <v>103</v>
      </c>
      <c r="I9270">
        <f t="shared" si="437"/>
        <v>0</v>
      </c>
      <c r="J9270">
        <f t="shared" si="438"/>
        <v>0</v>
      </c>
      <c r="L9270" t="str">
        <f t="shared" si="436"/>
        <v>3533NINDA</v>
      </c>
      <c r="M9270" t="s">
        <v>10260</v>
      </c>
    </row>
    <row r="9271" spans="1:13">
      <c r="A9271" t="s">
        <v>10557</v>
      </c>
      <c r="B9271" t="s">
        <v>10563</v>
      </c>
      <c r="C9271" t="s">
        <v>110</v>
      </c>
      <c r="D9271">
        <v>4</v>
      </c>
      <c r="E9271">
        <v>0</v>
      </c>
      <c r="F9271">
        <v>0</v>
      </c>
      <c r="H9271" t="s">
        <v>103</v>
      </c>
      <c r="I9271">
        <f t="shared" si="437"/>
        <v>0</v>
      </c>
      <c r="J9271">
        <f t="shared" si="438"/>
        <v>0</v>
      </c>
      <c r="L9271" t="str">
        <f t="shared" si="436"/>
        <v>3533NYARRIN</v>
      </c>
      <c r="M9271" t="s">
        <v>10260</v>
      </c>
    </row>
    <row r="9272" spans="1:13">
      <c r="A9272" t="s">
        <v>10557</v>
      </c>
      <c r="B9272" t="s">
        <v>10564</v>
      </c>
      <c r="C9272" t="s">
        <v>110</v>
      </c>
      <c r="D9272">
        <v>4</v>
      </c>
      <c r="E9272">
        <v>0</v>
      </c>
      <c r="F9272">
        <v>0</v>
      </c>
      <c r="H9272" t="s">
        <v>103</v>
      </c>
      <c r="I9272">
        <f t="shared" si="437"/>
        <v>0</v>
      </c>
      <c r="J9272">
        <f t="shared" si="438"/>
        <v>0</v>
      </c>
      <c r="L9272" t="str">
        <f t="shared" si="436"/>
        <v>3533PIER MILAN</v>
      </c>
      <c r="M9272" t="s">
        <v>10260</v>
      </c>
    </row>
    <row r="9273" spans="1:13">
      <c r="A9273" t="s">
        <v>10557</v>
      </c>
      <c r="B9273" t="s">
        <v>10565</v>
      </c>
      <c r="C9273" t="s">
        <v>110</v>
      </c>
      <c r="D9273">
        <v>4</v>
      </c>
      <c r="E9273">
        <v>0</v>
      </c>
      <c r="F9273">
        <v>0</v>
      </c>
      <c r="H9273" t="s">
        <v>103</v>
      </c>
      <c r="I9273">
        <f t="shared" si="437"/>
        <v>0</v>
      </c>
      <c r="J9273">
        <f t="shared" si="438"/>
        <v>0</v>
      </c>
      <c r="L9273" t="str">
        <f t="shared" si="436"/>
        <v>3533SEA LAKE</v>
      </c>
      <c r="M9273" t="s">
        <v>10260</v>
      </c>
    </row>
    <row r="9274" spans="1:13">
      <c r="A9274" t="s">
        <v>10557</v>
      </c>
      <c r="B9274" t="s">
        <v>10566</v>
      </c>
      <c r="C9274" t="s">
        <v>110</v>
      </c>
      <c r="D9274">
        <v>4</v>
      </c>
      <c r="E9274">
        <v>0</v>
      </c>
      <c r="F9274">
        <v>0</v>
      </c>
      <c r="H9274" t="s">
        <v>103</v>
      </c>
      <c r="I9274">
        <f t="shared" si="437"/>
        <v>0</v>
      </c>
      <c r="J9274">
        <f t="shared" si="438"/>
        <v>0</v>
      </c>
      <c r="L9274" t="str">
        <f t="shared" si="436"/>
        <v>3533STRATEN</v>
      </c>
      <c r="M9274" t="s">
        <v>10260</v>
      </c>
    </row>
    <row r="9275" spans="1:13">
      <c r="A9275" t="s">
        <v>10557</v>
      </c>
      <c r="B9275" t="s">
        <v>10567</v>
      </c>
      <c r="C9275" t="s">
        <v>110</v>
      </c>
      <c r="D9275">
        <v>4</v>
      </c>
      <c r="E9275">
        <v>0</v>
      </c>
      <c r="F9275">
        <v>0</v>
      </c>
      <c r="H9275" t="s">
        <v>103</v>
      </c>
      <c r="I9275">
        <f t="shared" si="437"/>
        <v>0</v>
      </c>
      <c r="J9275">
        <f t="shared" si="438"/>
        <v>0</v>
      </c>
      <c r="L9275" t="str">
        <f t="shared" si="436"/>
        <v>3533TYRRELL</v>
      </c>
      <c r="M9275" t="s">
        <v>10260</v>
      </c>
    </row>
    <row r="9276" spans="1:13">
      <c r="A9276" t="s">
        <v>10557</v>
      </c>
      <c r="B9276" t="s">
        <v>10568</v>
      </c>
      <c r="C9276" t="s">
        <v>110</v>
      </c>
      <c r="D9276">
        <v>4</v>
      </c>
      <c r="E9276">
        <v>0</v>
      </c>
      <c r="F9276">
        <v>0</v>
      </c>
      <c r="H9276" t="s">
        <v>103</v>
      </c>
      <c r="I9276">
        <f t="shared" si="437"/>
        <v>0</v>
      </c>
      <c r="J9276">
        <f t="shared" si="438"/>
        <v>0</v>
      </c>
      <c r="L9276" t="str">
        <f t="shared" si="436"/>
        <v>3533TYRRELL DOWNS</v>
      </c>
      <c r="M9276" t="s">
        <v>10260</v>
      </c>
    </row>
    <row r="9277" spans="1:13">
      <c r="A9277" t="s">
        <v>10569</v>
      </c>
      <c r="B9277" t="s">
        <v>10570</v>
      </c>
      <c r="C9277" t="s">
        <v>110</v>
      </c>
      <c r="D9277">
        <v>4</v>
      </c>
      <c r="E9277">
        <v>0</v>
      </c>
      <c r="F9277">
        <v>0</v>
      </c>
      <c r="H9277" t="s">
        <v>103</v>
      </c>
      <c r="I9277">
        <f t="shared" si="437"/>
        <v>0</v>
      </c>
      <c r="J9277">
        <f t="shared" si="438"/>
        <v>0</v>
      </c>
      <c r="L9277" t="str">
        <f t="shared" si="436"/>
        <v>3531BERRIWILLOCK</v>
      </c>
      <c r="M9277" t="s">
        <v>10260</v>
      </c>
    </row>
    <row r="9278" spans="1:13">
      <c r="A9278" t="s">
        <v>10569</v>
      </c>
      <c r="B9278" t="s">
        <v>10571</v>
      </c>
      <c r="C9278" t="s">
        <v>110</v>
      </c>
      <c r="D9278">
        <v>4</v>
      </c>
      <c r="E9278">
        <v>0</v>
      </c>
      <c r="F9278">
        <v>0</v>
      </c>
      <c r="H9278" t="s">
        <v>103</v>
      </c>
      <c r="I9278">
        <f t="shared" si="437"/>
        <v>0</v>
      </c>
      <c r="J9278">
        <f t="shared" si="438"/>
        <v>0</v>
      </c>
      <c r="L9278" t="str">
        <f t="shared" si="436"/>
        <v>3531BOIGBEAT</v>
      </c>
      <c r="M9278" t="s">
        <v>10260</v>
      </c>
    </row>
    <row r="9279" spans="1:13">
      <c r="A9279" t="s">
        <v>10569</v>
      </c>
      <c r="B9279" t="s">
        <v>514</v>
      </c>
      <c r="C9279" t="s">
        <v>110</v>
      </c>
      <c r="D9279">
        <v>4</v>
      </c>
      <c r="E9279">
        <v>0</v>
      </c>
      <c r="F9279">
        <v>0</v>
      </c>
      <c r="H9279" t="s">
        <v>103</v>
      </c>
      <c r="I9279">
        <f t="shared" si="437"/>
        <v>0</v>
      </c>
      <c r="J9279">
        <f t="shared" si="438"/>
        <v>0</v>
      </c>
      <c r="L9279" t="str">
        <f t="shared" si="436"/>
        <v>3531SPRINGFIELD</v>
      </c>
      <c r="M9279" t="s">
        <v>10260</v>
      </c>
    </row>
    <row r="9280" spans="1:13">
      <c r="A9280" t="s">
        <v>10572</v>
      </c>
      <c r="B9280" t="s">
        <v>10573</v>
      </c>
      <c r="C9280" t="s">
        <v>110</v>
      </c>
      <c r="D9280">
        <v>4</v>
      </c>
      <c r="E9280">
        <v>0</v>
      </c>
      <c r="F9280">
        <v>0</v>
      </c>
      <c r="H9280" t="s">
        <v>103</v>
      </c>
      <c r="I9280">
        <f t="shared" si="437"/>
        <v>0</v>
      </c>
      <c r="J9280">
        <f t="shared" si="438"/>
        <v>0</v>
      </c>
      <c r="L9280" t="str">
        <f t="shared" si="436"/>
        <v>3530CULGOA</v>
      </c>
      <c r="M9280" t="s">
        <v>10260</v>
      </c>
    </row>
    <row r="9281" spans="1:13">
      <c r="A9281" t="s">
        <v>10572</v>
      </c>
      <c r="B9281" t="s">
        <v>10574</v>
      </c>
      <c r="C9281" t="s">
        <v>110</v>
      </c>
      <c r="D9281">
        <v>4</v>
      </c>
      <c r="E9281">
        <v>0</v>
      </c>
      <c r="F9281">
        <v>0</v>
      </c>
      <c r="H9281" t="s">
        <v>103</v>
      </c>
      <c r="I9281">
        <f t="shared" si="437"/>
        <v>0</v>
      </c>
      <c r="J9281">
        <f t="shared" si="438"/>
        <v>0</v>
      </c>
      <c r="L9281" t="str">
        <f t="shared" si="436"/>
        <v>3530WANGIE</v>
      </c>
      <c r="M9281" t="s">
        <v>10260</v>
      </c>
    </row>
    <row r="9282" spans="1:13">
      <c r="A9282" t="s">
        <v>10572</v>
      </c>
      <c r="B9282" t="s">
        <v>10575</v>
      </c>
      <c r="C9282" t="s">
        <v>110</v>
      </c>
      <c r="D9282">
        <v>4</v>
      </c>
      <c r="E9282">
        <v>0</v>
      </c>
      <c r="F9282">
        <v>0</v>
      </c>
      <c r="H9282" t="s">
        <v>103</v>
      </c>
      <c r="I9282">
        <f t="shared" si="437"/>
        <v>0</v>
      </c>
      <c r="J9282">
        <f t="shared" si="438"/>
        <v>0</v>
      </c>
      <c r="L9282" t="str">
        <f t="shared" ref="L9282:L9345" si="439">CONCATENATE(A9282,B9282)</f>
        <v>3530WARNE</v>
      </c>
      <c r="M9282" t="s">
        <v>10260</v>
      </c>
    </row>
    <row r="9283" spans="1:13">
      <c r="A9283" t="s">
        <v>10576</v>
      </c>
      <c r="B9283" t="s">
        <v>10577</v>
      </c>
      <c r="C9283" t="s">
        <v>110</v>
      </c>
      <c r="D9283">
        <v>4</v>
      </c>
      <c r="E9283">
        <v>0</v>
      </c>
      <c r="F9283">
        <v>0</v>
      </c>
      <c r="H9283" t="s">
        <v>103</v>
      </c>
      <c r="I9283">
        <f t="shared" si="437"/>
        <v>0</v>
      </c>
      <c r="J9283">
        <f t="shared" si="438"/>
        <v>0</v>
      </c>
      <c r="L9283" t="str">
        <f t="shared" si="439"/>
        <v>3529KALPIENUNG</v>
      </c>
      <c r="M9283" t="s">
        <v>10260</v>
      </c>
    </row>
    <row r="9284" spans="1:13">
      <c r="A9284" t="s">
        <v>10576</v>
      </c>
      <c r="B9284" t="s">
        <v>10578</v>
      </c>
      <c r="C9284" t="s">
        <v>110</v>
      </c>
      <c r="D9284">
        <v>4</v>
      </c>
      <c r="E9284">
        <v>0</v>
      </c>
      <c r="F9284">
        <v>0</v>
      </c>
      <c r="H9284" t="s">
        <v>103</v>
      </c>
      <c r="I9284">
        <f t="shared" si="437"/>
        <v>0</v>
      </c>
      <c r="J9284">
        <f t="shared" si="438"/>
        <v>0</v>
      </c>
      <c r="L9284" t="str">
        <f t="shared" si="439"/>
        <v>3529NULLAWIL</v>
      </c>
      <c r="M9284" t="s">
        <v>10260</v>
      </c>
    </row>
    <row r="9285" spans="1:13">
      <c r="A9285" t="s">
        <v>10579</v>
      </c>
      <c r="B9285" t="s">
        <v>10580</v>
      </c>
      <c r="C9285" t="s">
        <v>110</v>
      </c>
      <c r="D9285">
        <v>4</v>
      </c>
      <c r="E9285">
        <v>0</v>
      </c>
      <c r="F9285">
        <v>0</v>
      </c>
      <c r="H9285" t="s">
        <v>103</v>
      </c>
      <c r="I9285">
        <f t="shared" si="437"/>
        <v>0</v>
      </c>
      <c r="J9285">
        <f t="shared" si="438"/>
        <v>0</v>
      </c>
      <c r="L9285" t="str">
        <f t="shared" si="439"/>
        <v>3527BUNGULUKE</v>
      </c>
      <c r="M9285" t="s">
        <v>10350</v>
      </c>
    </row>
    <row r="9286" spans="1:13">
      <c r="A9286" t="s">
        <v>10579</v>
      </c>
      <c r="B9286" t="s">
        <v>10581</v>
      </c>
      <c r="C9286" t="s">
        <v>110</v>
      </c>
      <c r="D9286">
        <v>4</v>
      </c>
      <c r="E9286">
        <v>0</v>
      </c>
      <c r="F9286">
        <v>0</v>
      </c>
      <c r="H9286" t="s">
        <v>103</v>
      </c>
      <c r="I9286">
        <f t="shared" si="437"/>
        <v>0</v>
      </c>
      <c r="J9286">
        <f t="shared" si="438"/>
        <v>0</v>
      </c>
      <c r="L9286" t="str">
        <f t="shared" si="439"/>
        <v>3527DUMOSA</v>
      </c>
      <c r="M9286" t="s">
        <v>10350</v>
      </c>
    </row>
    <row r="9287" spans="1:13">
      <c r="A9287" t="s">
        <v>10579</v>
      </c>
      <c r="B9287" t="s">
        <v>10582</v>
      </c>
      <c r="C9287" t="s">
        <v>110</v>
      </c>
      <c r="D9287">
        <v>4</v>
      </c>
      <c r="E9287">
        <v>0</v>
      </c>
      <c r="F9287">
        <v>0</v>
      </c>
      <c r="H9287" t="s">
        <v>103</v>
      </c>
      <c r="I9287">
        <f t="shared" si="437"/>
        <v>0</v>
      </c>
      <c r="J9287">
        <f t="shared" si="438"/>
        <v>0</v>
      </c>
      <c r="L9287" t="str">
        <f t="shared" si="439"/>
        <v>3527GLENLOTH</v>
      </c>
      <c r="M9287" t="s">
        <v>10350</v>
      </c>
    </row>
    <row r="9288" spans="1:13">
      <c r="A9288" t="s">
        <v>10579</v>
      </c>
      <c r="B9288" t="s">
        <v>10583</v>
      </c>
      <c r="C9288" t="s">
        <v>110</v>
      </c>
      <c r="D9288">
        <v>4</v>
      </c>
      <c r="E9288">
        <v>0</v>
      </c>
      <c r="F9288">
        <v>0</v>
      </c>
      <c r="H9288" t="s">
        <v>103</v>
      </c>
      <c r="I9288">
        <f t="shared" si="437"/>
        <v>0</v>
      </c>
      <c r="J9288">
        <f t="shared" si="438"/>
        <v>0</v>
      </c>
      <c r="L9288" t="str">
        <f t="shared" si="439"/>
        <v>3527GLENLOTH EAST</v>
      </c>
      <c r="M9288" t="s">
        <v>10350</v>
      </c>
    </row>
    <row r="9289" spans="1:13">
      <c r="A9289" t="s">
        <v>10579</v>
      </c>
      <c r="B9289" t="s">
        <v>10584</v>
      </c>
      <c r="C9289" t="s">
        <v>110</v>
      </c>
      <c r="D9289">
        <v>4</v>
      </c>
      <c r="E9289">
        <v>0</v>
      </c>
      <c r="F9289">
        <v>0</v>
      </c>
      <c r="H9289" t="s">
        <v>103</v>
      </c>
      <c r="I9289">
        <f t="shared" si="437"/>
        <v>0</v>
      </c>
      <c r="J9289">
        <f t="shared" si="438"/>
        <v>0</v>
      </c>
      <c r="L9289" t="str">
        <f t="shared" si="439"/>
        <v>3527JERUK</v>
      </c>
      <c r="M9289" t="s">
        <v>10350</v>
      </c>
    </row>
    <row r="9290" spans="1:13">
      <c r="A9290" t="s">
        <v>10579</v>
      </c>
      <c r="B9290" t="s">
        <v>10585</v>
      </c>
      <c r="C9290" t="s">
        <v>110</v>
      </c>
      <c r="D9290">
        <v>4</v>
      </c>
      <c r="E9290">
        <v>0</v>
      </c>
      <c r="F9290">
        <v>0</v>
      </c>
      <c r="H9290" t="s">
        <v>103</v>
      </c>
      <c r="I9290">
        <f t="shared" si="437"/>
        <v>0</v>
      </c>
      <c r="J9290">
        <f t="shared" si="438"/>
        <v>0</v>
      </c>
      <c r="L9290" t="str">
        <f t="shared" si="439"/>
        <v>3527THALIA</v>
      </c>
      <c r="M9290" t="s">
        <v>10350</v>
      </c>
    </row>
    <row r="9291" spans="1:13">
      <c r="A9291" t="s">
        <v>10579</v>
      </c>
      <c r="B9291" t="s">
        <v>10586</v>
      </c>
      <c r="C9291" t="s">
        <v>110</v>
      </c>
      <c r="D9291">
        <v>4</v>
      </c>
      <c r="E9291">
        <v>0</v>
      </c>
      <c r="F9291">
        <v>0</v>
      </c>
      <c r="H9291" t="s">
        <v>103</v>
      </c>
      <c r="I9291">
        <f t="shared" si="437"/>
        <v>0</v>
      </c>
      <c r="J9291">
        <f t="shared" si="438"/>
        <v>0</v>
      </c>
      <c r="L9291" t="str">
        <f t="shared" si="439"/>
        <v>3527TOWANINNY</v>
      </c>
      <c r="M9291" t="s">
        <v>10350</v>
      </c>
    </row>
    <row r="9292" spans="1:13">
      <c r="A9292" t="s">
        <v>10579</v>
      </c>
      <c r="B9292" t="s">
        <v>10587</v>
      </c>
      <c r="C9292" t="s">
        <v>110</v>
      </c>
      <c r="D9292">
        <v>4</v>
      </c>
      <c r="E9292">
        <v>0</v>
      </c>
      <c r="F9292">
        <v>0</v>
      </c>
      <c r="H9292" t="s">
        <v>103</v>
      </c>
      <c r="I9292">
        <f t="shared" si="437"/>
        <v>0</v>
      </c>
      <c r="J9292">
        <f t="shared" si="438"/>
        <v>0</v>
      </c>
      <c r="L9292" t="str">
        <f t="shared" si="439"/>
        <v>3527TOWANINNY SOUTH</v>
      </c>
      <c r="M9292" t="s">
        <v>10350</v>
      </c>
    </row>
    <row r="9293" spans="1:13">
      <c r="A9293" t="s">
        <v>10579</v>
      </c>
      <c r="B9293" t="s">
        <v>10588</v>
      </c>
      <c r="C9293" t="s">
        <v>110</v>
      </c>
      <c r="D9293">
        <v>4</v>
      </c>
      <c r="E9293">
        <v>0</v>
      </c>
      <c r="F9293">
        <v>0</v>
      </c>
      <c r="H9293" t="s">
        <v>103</v>
      </c>
      <c r="I9293">
        <f t="shared" si="437"/>
        <v>0</v>
      </c>
      <c r="J9293">
        <f t="shared" si="438"/>
        <v>0</v>
      </c>
      <c r="L9293" t="str">
        <f t="shared" si="439"/>
        <v>3527WYCHEPROOF</v>
      </c>
      <c r="M9293" t="s">
        <v>10350</v>
      </c>
    </row>
    <row r="9294" spans="1:13">
      <c r="A9294" t="s">
        <v>10579</v>
      </c>
      <c r="B9294" t="s">
        <v>10589</v>
      </c>
      <c r="C9294" t="s">
        <v>110</v>
      </c>
      <c r="D9294">
        <v>4</v>
      </c>
      <c r="E9294">
        <v>0</v>
      </c>
      <c r="F9294">
        <v>0</v>
      </c>
      <c r="H9294" t="s">
        <v>103</v>
      </c>
      <c r="I9294">
        <f t="shared" si="437"/>
        <v>0</v>
      </c>
      <c r="J9294">
        <f t="shared" si="438"/>
        <v>0</v>
      </c>
      <c r="L9294" t="str">
        <f t="shared" si="439"/>
        <v>3527WYCHEPROOF SOUTH</v>
      </c>
      <c r="M9294" t="s">
        <v>10350</v>
      </c>
    </row>
    <row r="9295" spans="1:13">
      <c r="A9295" t="s">
        <v>10590</v>
      </c>
      <c r="B9295" t="s">
        <v>10591</v>
      </c>
      <c r="C9295" t="s">
        <v>110</v>
      </c>
      <c r="D9295">
        <v>4</v>
      </c>
      <c r="E9295">
        <v>0</v>
      </c>
      <c r="F9295">
        <v>0</v>
      </c>
      <c r="H9295" t="s">
        <v>103</v>
      </c>
      <c r="I9295">
        <f t="shared" si="437"/>
        <v>0</v>
      </c>
      <c r="J9295">
        <f t="shared" si="438"/>
        <v>0</v>
      </c>
      <c r="L9295" t="str">
        <f t="shared" si="439"/>
        <v>3525BARRAKEE</v>
      </c>
      <c r="M9295" t="s">
        <v>10350</v>
      </c>
    </row>
    <row r="9296" spans="1:13">
      <c r="A9296" t="s">
        <v>10590</v>
      </c>
      <c r="B9296" t="s">
        <v>10592</v>
      </c>
      <c r="C9296" t="s">
        <v>110</v>
      </c>
      <c r="D9296">
        <v>4</v>
      </c>
      <c r="E9296">
        <v>0</v>
      </c>
      <c r="F9296">
        <v>0</v>
      </c>
      <c r="H9296" t="s">
        <v>103</v>
      </c>
      <c r="I9296">
        <f t="shared" si="437"/>
        <v>0</v>
      </c>
      <c r="J9296">
        <f t="shared" si="438"/>
        <v>0</v>
      </c>
      <c r="L9296" t="str">
        <f t="shared" si="439"/>
        <v>3525BUCKRABANYULE</v>
      </c>
      <c r="M9296" t="s">
        <v>10350</v>
      </c>
    </row>
    <row r="9297" spans="1:13">
      <c r="A9297" t="s">
        <v>10590</v>
      </c>
      <c r="B9297" t="s">
        <v>7943</v>
      </c>
      <c r="C9297" t="s">
        <v>110</v>
      </c>
      <c r="D9297">
        <v>4</v>
      </c>
      <c r="E9297">
        <v>0</v>
      </c>
      <c r="F9297">
        <v>0</v>
      </c>
      <c r="H9297" t="s">
        <v>103</v>
      </c>
      <c r="I9297">
        <f t="shared" si="437"/>
        <v>0</v>
      </c>
      <c r="J9297">
        <f t="shared" si="438"/>
        <v>0</v>
      </c>
      <c r="L9297" t="str">
        <f t="shared" si="439"/>
        <v>3525CHARLTON</v>
      </c>
      <c r="M9297" t="s">
        <v>10350</v>
      </c>
    </row>
    <row r="9298" spans="1:13">
      <c r="A9298" t="s">
        <v>10590</v>
      </c>
      <c r="B9298" t="s">
        <v>10593</v>
      </c>
      <c r="C9298" t="s">
        <v>110</v>
      </c>
      <c r="D9298">
        <v>4</v>
      </c>
      <c r="E9298">
        <v>0</v>
      </c>
      <c r="F9298">
        <v>0</v>
      </c>
      <c r="H9298" t="s">
        <v>103</v>
      </c>
      <c r="I9298">
        <f t="shared" si="437"/>
        <v>0</v>
      </c>
      <c r="J9298">
        <f t="shared" si="438"/>
        <v>0</v>
      </c>
      <c r="L9298" t="str">
        <f t="shared" si="439"/>
        <v>3525CHIRRIP</v>
      </c>
      <c r="M9298" t="s">
        <v>10350</v>
      </c>
    </row>
    <row r="9299" spans="1:13">
      <c r="A9299" t="s">
        <v>10590</v>
      </c>
      <c r="B9299" t="s">
        <v>10594</v>
      </c>
      <c r="C9299" t="s">
        <v>110</v>
      </c>
      <c r="D9299">
        <v>4</v>
      </c>
      <c r="E9299">
        <v>0</v>
      </c>
      <c r="F9299">
        <v>0</v>
      </c>
      <c r="H9299" t="s">
        <v>103</v>
      </c>
      <c r="I9299">
        <f t="shared" si="437"/>
        <v>0</v>
      </c>
      <c r="J9299">
        <f t="shared" si="438"/>
        <v>0</v>
      </c>
      <c r="L9299" t="str">
        <f t="shared" si="439"/>
        <v>3525JEFFCOTT</v>
      </c>
      <c r="M9299" t="s">
        <v>10350</v>
      </c>
    </row>
    <row r="9300" spans="1:13">
      <c r="A9300" t="s">
        <v>10590</v>
      </c>
      <c r="B9300" t="s">
        <v>10595</v>
      </c>
      <c r="C9300" t="s">
        <v>110</v>
      </c>
      <c r="D9300">
        <v>4</v>
      </c>
      <c r="E9300">
        <v>0</v>
      </c>
      <c r="F9300">
        <v>0</v>
      </c>
      <c r="H9300" t="s">
        <v>103</v>
      </c>
      <c r="I9300">
        <f t="shared" si="437"/>
        <v>0</v>
      </c>
      <c r="J9300">
        <f t="shared" si="438"/>
        <v>0</v>
      </c>
      <c r="L9300" t="str">
        <f t="shared" si="439"/>
        <v>3525JEFFCOTT NORTH</v>
      </c>
      <c r="M9300" t="s">
        <v>10350</v>
      </c>
    </row>
    <row r="9301" spans="1:13">
      <c r="A9301" t="s">
        <v>10590</v>
      </c>
      <c r="B9301" t="s">
        <v>10596</v>
      </c>
      <c r="C9301" t="s">
        <v>110</v>
      </c>
      <c r="D9301">
        <v>4</v>
      </c>
      <c r="E9301">
        <v>0</v>
      </c>
      <c r="F9301">
        <v>0</v>
      </c>
      <c r="H9301" t="s">
        <v>103</v>
      </c>
      <c r="I9301">
        <f t="shared" si="437"/>
        <v>0</v>
      </c>
      <c r="J9301">
        <f t="shared" si="438"/>
        <v>0</v>
      </c>
      <c r="L9301" t="str">
        <f t="shared" si="439"/>
        <v>3525LAKE MARMAL</v>
      </c>
      <c r="M9301" t="s">
        <v>10350</v>
      </c>
    </row>
    <row r="9302" spans="1:13">
      <c r="A9302" t="s">
        <v>10590</v>
      </c>
      <c r="B9302" t="s">
        <v>10597</v>
      </c>
      <c r="C9302" t="s">
        <v>110</v>
      </c>
      <c r="D9302">
        <v>4</v>
      </c>
      <c r="E9302">
        <v>0</v>
      </c>
      <c r="F9302">
        <v>0</v>
      </c>
      <c r="H9302" t="s">
        <v>103</v>
      </c>
      <c r="I9302">
        <f t="shared" si="437"/>
        <v>0</v>
      </c>
      <c r="J9302">
        <f t="shared" si="438"/>
        <v>0</v>
      </c>
      <c r="L9302" t="str">
        <f t="shared" si="439"/>
        <v>3525NAREEWILLOCK</v>
      </c>
      <c r="M9302" t="s">
        <v>10350</v>
      </c>
    </row>
    <row r="9303" spans="1:13">
      <c r="A9303" t="s">
        <v>10590</v>
      </c>
      <c r="B9303" t="s">
        <v>10598</v>
      </c>
      <c r="C9303" t="s">
        <v>110</v>
      </c>
      <c r="D9303">
        <v>4</v>
      </c>
      <c r="E9303">
        <v>0</v>
      </c>
      <c r="F9303">
        <v>0</v>
      </c>
      <c r="H9303" t="s">
        <v>103</v>
      </c>
      <c r="I9303">
        <f t="shared" si="437"/>
        <v>0</v>
      </c>
      <c r="J9303">
        <f t="shared" si="438"/>
        <v>0</v>
      </c>
      <c r="L9303" t="str">
        <f t="shared" si="439"/>
        <v>3525TEDDYWADDY</v>
      </c>
      <c r="M9303" t="s">
        <v>10350</v>
      </c>
    </row>
    <row r="9304" spans="1:13">
      <c r="A9304" t="s">
        <v>10590</v>
      </c>
      <c r="B9304" t="s">
        <v>10599</v>
      </c>
      <c r="C9304" t="s">
        <v>110</v>
      </c>
      <c r="D9304">
        <v>4</v>
      </c>
      <c r="E9304">
        <v>0</v>
      </c>
      <c r="F9304">
        <v>0</v>
      </c>
      <c r="H9304" t="s">
        <v>103</v>
      </c>
      <c r="I9304">
        <f t="shared" si="437"/>
        <v>0</v>
      </c>
      <c r="J9304">
        <f t="shared" si="438"/>
        <v>0</v>
      </c>
      <c r="L9304" t="str">
        <f t="shared" si="439"/>
        <v>3525TEDDYWADDY WEST</v>
      </c>
      <c r="M9304" t="s">
        <v>10350</v>
      </c>
    </row>
    <row r="9305" spans="1:13">
      <c r="A9305" t="s">
        <v>10590</v>
      </c>
      <c r="B9305" t="s">
        <v>10600</v>
      </c>
      <c r="C9305" t="s">
        <v>110</v>
      </c>
      <c r="D9305">
        <v>4</v>
      </c>
      <c r="E9305">
        <v>0</v>
      </c>
      <c r="F9305">
        <v>0</v>
      </c>
      <c r="H9305" t="s">
        <v>103</v>
      </c>
      <c r="I9305">
        <f t="shared" si="437"/>
        <v>0</v>
      </c>
      <c r="J9305">
        <f t="shared" si="438"/>
        <v>0</v>
      </c>
      <c r="L9305" t="str">
        <f t="shared" si="439"/>
        <v>3525TERRAPPEE</v>
      </c>
      <c r="M9305" t="s">
        <v>10350</v>
      </c>
    </row>
    <row r="9306" spans="1:13">
      <c r="A9306" t="s">
        <v>10590</v>
      </c>
      <c r="B9306" t="s">
        <v>10601</v>
      </c>
      <c r="C9306" t="s">
        <v>110</v>
      </c>
      <c r="D9306">
        <v>4</v>
      </c>
      <c r="E9306">
        <v>0</v>
      </c>
      <c r="F9306">
        <v>0</v>
      </c>
      <c r="H9306" t="s">
        <v>103</v>
      </c>
      <c r="I9306">
        <f t="shared" si="437"/>
        <v>0</v>
      </c>
      <c r="J9306">
        <f t="shared" si="438"/>
        <v>0</v>
      </c>
      <c r="L9306" t="str">
        <f t="shared" si="439"/>
        <v>3525WOOROONOOK</v>
      </c>
      <c r="M9306" t="s">
        <v>10350</v>
      </c>
    </row>
    <row r="9307" spans="1:13">
      <c r="A9307" t="s">
        <v>10590</v>
      </c>
      <c r="B9307" t="s">
        <v>10602</v>
      </c>
      <c r="C9307" t="s">
        <v>110</v>
      </c>
      <c r="D9307">
        <v>4</v>
      </c>
      <c r="E9307">
        <v>0</v>
      </c>
      <c r="F9307">
        <v>0</v>
      </c>
      <c r="H9307" t="s">
        <v>103</v>
      </c>
      <c r="I9307">
        <f t="shared" si="437"/>
        <v>0</v>
      </c>
      <c r="J9307">
        <f t="shared" si="438"/>
        <v>0</v>
      </c>
      <c r="L9307" t="str">
        <f t="shared" si="439"/>
        <v>3525WYCHITELLA</v>
      </c>
      <c r="M9307" t="s">
        <v>10350</v>
      </c>
    </row>
    <row r="9308" spans="1:13">
      <c r="A9308" t="s">
        <v>10590</v>
      </c>
      <c r="B9308" t="s">
        <v>10603</v>
      </c>
      <c r="C9308" t="s">
        <v>110</v>
      </c>
      <c r="D9308">
        <v>4</v>
      </c>
      <c r="E9308">
        <v>0</v>
      </c>
      <c r="F9308">
        <v>0</v>
      </c>
      <c r="H9308" t="s">
        <v>103</v>
      </c>
      <c r="I9308">
        <f t="shared" si="437"/>
        <v>0</v>
      </c>
      <c r="J9308">
        <f t="shared" si="438"/>
        <v>0</v>
      </c>
      <c r="L9308" t="str">
        <f t="shared" si="439"/>
        <v>3525WYCHITELLA NORTH</v>
      </c>
      <c r="M9308" t="s">
        <v>10350</v>
      </c>
    </row>
    <row r="9309" spans="1:13">
      <c r="A9309" t="s">
        <v>10590</v>
      </c>
      <c r="B9309" t="s">
        <v>10604</v>
      </c>
      <c r="C9309" t="s">
        <v>110</v>
      </c>
      <c r="D9309">
        <v>4</v>
      </c>
      <c r="E9309">
        <v>0</v>
      </c>
      <c r="F9309">
        <v>0</v>
      </c>
      <c r="H9309" t="s">
        <v>103</v>
      </c>
      <c r="I9309">
        <f t="shared" si="437"/>
        <v>0</v>
      </c>
      <c r="J9309">
        <f t="shared" si="438"/>
        <v>0</v>
      </c>
      <c r="L9309" t="str">
        <f t="shared" si="439"/>
        <v>3525YEUNGROON</v>
      </c>
      <c r="M9309" t="s">
        <v>10350</v>
      </c>
    </row>
    <row r="9310" spans="1:13">
      <c r="A9310" t="s">
        <v>10590</v>
      </c>
      <c r="B9310" t="s">
        <v>10605</v>
      </c>
      <c r="C9310" t="s">
        <v>110</v>
      </c>
      <c r="D9310">
        <v>4</v>
      </c>
      <c r="E9310">
        <v>0</v>
      </c>
      <c r="F9310">
        <v>0</v>
      </c>
      <c r="H9310" t="s">
        <v>103</v>
      </c>
      <c r="I9310">
        <f t="shared" si="437"/>
        <v>0</v>
      </c>
      <c r="J9310">
        <f t="shared" si="438"/>
        <v>0</v>
      </c>
      <c r="L9310" t="str">
        <f t="shared" si="439"/>
        <v>3525YEUNGROON EAST</v>
      </c>
      <c r="M9310" t="s">
        <v>10350</v>
      </c>
    </row>
    <row r="9311" spans="1:13">
      <c r="A9311" t="s">
        <v>10606</v>
      </c>
      <c r="B9311" t="s">
        <v>2648</v>
      </c>
      <c r="C9311" t="s">
        <v>110</v>
      </c>
      <c r="D9311">
        <v>4</v>
      </c>
      <c r="E9311">
        <v>0</v>
      </c>
      <c r="F9311">
        <v>0</v>
      </c>
      <c r="H9311" t="s">
        <v>103</v>
      </c>
      <c r="I9311">
        <f t="shared" si="437"/>
        <v>0</v>
      </c>
      <c r="J9311">
        <f t="shared" si="438"/>
        <v>0</v>
      </c>
      <c r="L9311" t="str">
        <f t="shared" si="439"/>
        <v>3523ARGYLE</v>
      </c>
      <c r="M9311" t="s">
        <v>10350</v>
      </c>
    </row>
    <row r="9312" spans="1:13">
      <c r="A9312" t="s">
        <v>10606</v>
      </c>
      <c r="B9312" t="s">
        <v>10607</v>
      </c>
      <c r="C9312" t="s">
        <v>110</v>
      </c>
      <c r="D9312">
        <v>4</v>
      </c>
      <c r="E9312">
        <v>0</v>
      </c>
      <c r="F9312">
        <v>0</v>
      </c>
      <c r="H9312" t="s">
        <v>103</v>
      </c>
      <c r="I9312">
        <f t="shared" si="437"/>
        <v>0</v>
      </c>
      <c r="J9312">
        <f t="shared" si="438"/>
        <v>0</v>
      </c>
      <c r="L9312" t="str">
        <f t="shared" si="439"/>
        <v>3523COSTERFIELD</v>
      </c>
      <c r="M9312" t="s">
        <v>10350</v>
      </c>
    </row>
    <row r="9313" spans="1:13">
      <c r="A9313" t="s">
        <v>10606</v>
      </c>
      <c r="B9313" t="s">
        <v>10608</v>
      </c>
      <c r="C9313" t="s">
        <v>110</v>
      </c>
      <c r="D9313">
        <v>4</v>
      </c>
      <c r="E9313">
        <v>0</v>
      </c>
      <c r="F9313">
        <v>0</v>
      </c>
      <c r="H9313" t="s">
        <v>103</v>
      </c>
      <c r="I9313">
        <f t="shared" si="437"/>
        <v>0</v>
      </c>
      <c r="J9313">
        <f t="shared" si="438"/>
        <v>0</v>
      </c>
      <c r="L9313" t="str">
        <f t="shared" si="439"/>
        <v>3523DERRINAL</v>
      </c>
      <c r="M9313" t="s">
        <v>10350</v>
      </c>
    </row>
    <row r="9314" spans="1:13">
      <c r="A9314" t="s">
        <v>10606</v>
      </c>
      <c r="B9314" t="s">
        <v>10609</v>
      </c>
      <c r="C9314" t="s">
        <v>110</v>
      </c>
      <c r="D9314">
        <v>4</v>
      </c>
      <c r="E9314">
        <v>0</v>
      </c>
      <c r="F9314">
        <v>0</v>
      </c>
      <c r="H9314" t="s">
        <v>103</v>
      </c>
      <c r="I9314">
        <f t="shared" si="437"/>
        <v>0</v>
      </c>
      <c r="J9314">
        <f t="shared" si="438"/>
        <v>0</v>
      </c>
      <c r="L9314" t="str">
        <f t="shared" si="439"/>
        <v>3523HEATHCOTE</v>
      </c>
      <c r="M9314" t="s">
        <v>10350</v>
      </c>
    </row>
    <row r="9315" spans="1:13">
      <c r="A9315" t="s">
        <v>10606</v>
      </c>
      <c r="B9315" t="s">
        <v>10610</v>
      </c>
      <c r="C9315" t="s">
        <v>110</v>
      </c>
      <c r="D9315">
        <v>4</v>
      </c>
      <c r="E9315">
        <v>0</v>
      </c>
      <c r="F9315">
        <v>0</v>
      </c>
      <c r="H9315" t="s">
        <v>103</v>
      </c>
      <c r="I9315">
        <f t="shared" si="437"/>
        <v>0</v>
      </c>
      <c r="J9315">
        <f t="shared" si="438"/>
        <v>0</v>
      </c>
      <c r="L9315" t="str">
        <f t="shared" si="439"/>
        <v>3523HEATHCOTE SOUTH</v>
      </c>
      <c r="M9315" t="s">
        <v>10350</v>
      </c>
    </row>
    <row r="9316" spans="1:13">
      <c r="A9316" t="s">
        <v>10606</v>
      </c>
      <c r="B9316" t="s">
        <v>10611</v>
      </c>
      <c r="C9316" t="s">
        <v>110</v>
      </c>
      <c r="D9316">
        <v>4</v>
      </c>
      <c r="E9316">
        <v>0</v>
      </c>
      <c r="F9316">
        <v>0</v>
      </c>
      <c r="H9316" t="s">
        <v>103</v>
      </c>
      <c r="I9316">
        <f t="shared" si="437"/>
        <v>0</v>
      </c>
      <c r="J9316">
        <f t="shared" si="438"/>
        <v>0</v>
      </c>
      <c r="L9316" t="str">
        <f t="shared" si="439"/>
        <v>3523KNOWSLEY</v>
      </c>
      <c r="M9316" t="s">
        <v>10350</v>
      </c>
    </row>
    <row r="9317" spans="1:13">
      <c r="A9317" t="s">
        <v>10606</v>
      </c>
      <c r="B9317" t="s">
        <v>10612</v>
      </c>
      <c r="C9317" t="s">
        <v>110</v>
      </c>
      <c r="D9317">
        <v>4</v>
      </c>
      <c r="E9317">
        <v>0</v>
      </c>
      <c r="F9317">
        <v>0</v>
      </c>
      <c r="H9317" t="s">
        <v>103</v>
      </c>
      <c r="I9317">
        <f t="shared" si="437"/>
        <v>0</v>
      </c>
      <c r="J9317">
        <f t="shared" si="438"/>
        <v>0</v>
      </c>
      <c r="L9317" t="str">
        <f t="shared" si="439"/>
        <v>3523LADYS PASS</v>
      </c>
      <c r="M9317" t="s">
        <v>10350</v>
      </c>
    </row>
    <row r="9318" spans="1:13">
      <c r="A9318" t="s">
        <v>10606</v>
      </c>
      <c r="B9318" t="s">
        <v>10613</v>
      </c>
      <c r="C9318" t="s">
        <v>110</v>
      </c>
      <c r="D9318">
        <v>4</v>
      </c>
      <c r="E9318">
        <v>0</v>
      </c>
      <c r="F9318">
        <v>0</v>
      </c>
      <c r="H9318" t="s">
        <v>103</v>
      </c>
      <c r="I9318">
        <f t="shared" si="437"/>
        <v>0</v>
      </c>
      <c r="J9318">
        <f t="shared" si="438"/>
        <v>0</v>
      </c>
      <c r="L9318" t="str">
        <f t="shared" si="439"/>
        <v>3523MOORMBOOL WEST</v>
      </c>
      <c r="M9318" t="s">
        <v>10350</v>
      </c>
    </row>
    <row r="9319" spans="1:13">
      <c r="A9319" t="s">
        <v>10606</v>
      </c>
      <c r="B9319" t="s">
        <v>10614</v>
      </c>
      <c r="C9319" t="s">
        <v>110</v>
      </c>
      <c r="D9319">
        <v>4</v>
      </c>
      <c r="E9319">
        <v>0</v>
      </c>
      <c r="F9319">
        <v>0</v>
      </c>
      <c r="H9319" t="s">
        <v>103</v>
      </c>
      <c r="I9319">
        <f t="shared" si="437"/>
        <v>0</v>
      </c>
      <c r="J9319">
        <f t="shared" si="438"/>
        <v>0</v>
      </c>
      <c r="L9319" t="str">
        <f t="shared" si="439"/>
        <v>3523MOUNT CAMEL</v>
      </c>
      <c r="M9319" t="s">
        <v>10350</v>
      </c>
    </row>
    <row r="9320" spans="1:13">
      <c r="A9320" t="s">
        <v>10606</v>
      </c>
      <c r="B9320" t="s">
        <v>10615</v>
      </c>
      <c r="C9320" t="s">
        <v>110</v>
      </c>
      <c r="D9320">
        <v>4</v>
      </c>
      <c r="E9320">
        <v>0</v>
      </c>
      <c r="F9320">
        <v>0</v>
      </c>
      <c r="H9320" t="s">
        <v>103</v>
      </c>
      <c r="I9320">
        <f t="shared" si="437"/>
        <v>0</v>
      </c>
      <c r="J9320">
        <f t="shared" si="438"/>
        <v>0</v>
      </c>
      <c r="L9320" t="str">
        <f t="shared" si="439"/>
        <v>3523REDCASTLE</v>
      </c>
      <c r="M9320" t="s">
        <v>10350</v>
      </c>
    </row>
    <row r="9321" spans="1:13">
      <c r="A9321" t="s">
        <v>10616</v>
      </c>
      <c r="B9321" t="s">
        <v>1915</v>
      </c>
      <c r="C9321" t="s">
        <v>110</v>
      </c>
      <c r="D9321">
        <v>4</v>
      </c>
      <c r="E9321">
        <v>0</v>
      </c>
      <c r="F9321">
        <v>0</v>
      </c>
      <c r="H9321" t="s">
        <v>103</v>
      </c>
      <c r="I9321">
        <f t="shared" si="437"/>
        <v>0</v>
      </c>
      <c r="J9321">
        <f t="shared" si="438"/>
        <v>0</v>
      </c>
      <c r="L9321" t="str">
        <f t="shared" si="439"/>
        <v>3522EMU FLAT</v>
      </c>
      <c r="M9321" t="s">
        <v>9129</v>
      </c>
    </row>
    <row r="9322" spans="1:13">
      <c r="A9322" t="s">
        <v>10616</v>
      </c>
      <c r="B9322" t="s">
        <v>10617</v>
      </c>
      <c r="C9322" t="s">
        <v>110</v>
      </c>
      <c r="D9322">
        <v>4</v>
      </c>
      <c r="E9322">
        <v>0</v>
      </c>
      <c r="F9322">
        <v>0</v>
      </c>
      <c r="H9322" t="s">
        <v>103</v>
      </c>
      <c r="I9322">
        <f t="shared" si="437"/>
        <v>0</v>
      </c>
      <c r="J9322">
        <f t="shared" si="438"/>
        <v>0</v>
      </c>
      <c r="L9322" t="str">
        <f t="shared" si="439"/>
        <v>3522GLENHOPE EAST</v>
      </c>
      <c r="M9322" t="s">
        <v>9129</v>
      </c>
    </row>
    <row r="9323" spans="1:13">
      <c r="A9323" t="s">
        <v>10616</v>
      </c>
      <c r="B9323" t="s">
        <v>10618</v>
      </c>
      <c r="C9323" t="s">
        <v>110</v>
      </c>
      <c r="D9323">
        <v>4</v>
      </c>
      <c r="E9323">
        <v>0</v>
      </c>
      <c r="F9323">
        <v>0</v>
      </c>
      <c r="H9323" t="s">
        <v>103</v>
      </c>
      <c r="I9323">
        <f t="shared" si="437"/>
        <v>0</v>
      </c>
      <c r="J9323">
        <f t="shared" si="438"/>
        <v>0</v>
      </c>
      <c r="L9323" t="str">
        <f t="shared" si="439"/>
        <v>3522TOOBORAC</v>
      </c>
      <c r="M9323" t="s">
        <v>9129</v>
      </c>
    </row>
    <row r="9324" spans="1:13">
      <c r="A9324" t="s">
        <v>10619</v>
      </c>
      <c r="B9324" t="s">
        <v>10620</v>
      </c>
      <c r="C9324" t="s">
        <v>110</v>
      </c>
      <c r="D9324">
        <v>4</v>
      </c>
      <c r="E9324">
        <v>0</v>
      </c>
      <c r="F9324">
        <v>0</v>
      </c>
      <c r="H9324" t="s">
        <v>103</v>
      </c>
      <c r="I9324">
        <f t="shared" si="437"/>
        <v>0</v>
      </c>
      <c r="J9324">
        <f t="shared" si="438"/>
        <v>0</v>
      </c>
      <c r="L9324" t="str">
        <f t="shared" si="439"/>
        <v>3521PYALONG</v>
      </c>
      <c r="M9324" t="s">
        <v>9129</v>
      </c>
    </row>
    <row r="9325" spans="1:13">
      <c r="A9325" t="s">
        <v>10621</v>
      </c>
      <c r="B9325" t="s">
        <v>10622</v>
      </c>
      <c r="C9325" t="s">
        <v>110</v>
      </c>
      <c r="D9325">
        <v>4</v>
      </c>
      <c r="E9325">
        <v>0</v>
      </c>
      <c r="F9325">
        <v>0</v>
      </c>
      <c r="H9325" t="s">
        <v>103</v>
      </c>
      <c r="I9325">
        <f t="shared" si="437"/>
        <v>0</v>
      </c>
      <c r="J9325">
        <f t="shared" si="438"/>
        <v>0</v>
      </c>
      <c r="L9325" t="str">
        <f t="shared" si="439"/>
        <v>3520KINYPANIAL</v>
      </c>
      <c r="M9325" t="s">
        <v>10350</v>
      </c>
    </row>
    <row r="9326" spans="1:13">
      <c r="A9326" t="s">
        <v>10621</v>
      </c>
      <c r="B9326" t="s">
        <v>10623</v>
      </c>
      <c r="C9326" t="s">
        <v>110</v>
      </c>
      <c r="D9326">
        <v>4</v>
      </c>
      <c r="E9326">
        <v>0</v>
      </c>
      <c r="F9326">
        <v>0</v>
      </c>
      <c r="H9326" t="s">
        <v>103</v>
      </c>
      <c r="I9326">
        <f t="shared" si="437"/>
        <v>0</v>
      </c>
      <c r="J9326">
        <f t="shared" si="438"/>
        <v>0</v>
      </c>
      <c r="L9326" t="str">
        <f t="shared" si="439"/>
        <v>3520KORONG VALE</v>
      </c>
      <c r="M9326" t="s">
        <v>10350</v>
      </c>
    </row>
    <row r="9327" spans="1:13">
      <c r="A9327" t="s">
        <v>10624</v>
      </c>
      <c r="B9327" t="s">
        <v>10625</v>
      </c>
      <c r="C9327" t="s">
        <v>110</v>
      </c>
      <c r="D9327">
        <v>4</v>
      </c>
      <c r="E9327">
        <v>0</v>
      </c>
      <c r="F9327">
        <v>0</v>
      </c>
      <c r="H9327" t="s">
        <v>103</v>
      </c>
      <c r="I9327">
        <f t="shared" si="437"/>
        <v>0</v>
      </c>
      <c r="J9327">
        <f t="shared" si="438"/>
        <v>0</v>
      </c>
      <c r="L9327" t="str">
        <f t="shared" si="439"/>
        <v>3518BERRIMAL</v>
      </c>
      <c r="M9327" t="s">
        <v>10350</v>
      </c>
    </row>
    <row r="9328" spans="1:13">
      <c r="A9328" t="s">
        <v>10624</v>
      </c>
      <c r="B9328" t="s">
        <v>10626</v>
      </c>
      <c r="C9328" t="s">
        <v>110</v>
      </c>
      <c r="D9328">
        <v>4</v>
      </c>
      <c r="E9328">
        <v>0</v>
      </c>
      <c r="F9328">
        <v>0</v>
      </c>
      <c r="H9328" t="s">
        <v>103</v>
      </c>
      <c r="I9328">
        <f t="shared" si="437"/>
        <v>0</v>
      </c>
      <c r="J9328">
        <f t="shared" si="438"/>
        <v>0</v>
      </c>
      <c r="L9328" t="str">
        <f t="shared" si="439"/>
        <v>3518BORUNG</v>
      </c>
      <c r="M9328" t="s">
        <v>10350</v>
      </c>
    </row>
    <row r="9329" spans="1:13">
      <c r="A9329" t="s">
        <v>10624</v>
      </c>
      <c r="B9329" t="s">
        <v>10627</v>
      </c>
      <c r="C9329" t="s">
        <v>110</v>
      </c>
      <c r="D9329">
        <v>4</v>
      </c>
      <c r="E9329">
        <v>0</v>
      </c>
      <c r="F9329">
        <v>0</v>
      </c>
      <c r="H9329" t="s">
        <v>103</v>
      </c>
      <c r="I9329">
        <f t="shared" si="437"/>
        <v>0</v>
      </c>
      <c r="J9329">
        <f t="shared" si="438"/>
        <v>0</v>
      </c>
      <c r="L9329" t="str">
        <f t="shared" si="439"/>
        <v>3518FENTONS CREEK</v>
      </c>
      <c r="M9329" t="s">
        <v>10350</v>
      </c>
    </row>
    <row r="9330" spans="1:13">
      <c r="A9330" t="s">
        <v>10624</v>
      </c>
      <c r="B9330" t="s">
        <v>10628</v>
      </c>
      <c r="C9330" t="s">
        <v>110</v>
      </c>
      <c r="D9330">
        <v>4</v>
      </c>
      <c r="E9330">
        <v>0</v>
      </c>
      <c r="F9330">
        <v>0</v>
      </c>
      <c r="H9330" t="s">
        <v>103</v>
      </c>
      <c r="I9330">
        <f t="shared" si="437"/>
        <v>0</v>
      </c>
      <c r="J9330">
        <f t="shared" si="438"/>
        <v>0</v>
      </c>
      <c r="L9330" t="str">
        <f t="shared" si="439"/>
        <v>3518FERNIHURST</v>
      </c>
      <c r="M9330" t="s">
        <v>10350</v>
      </c>
    </row>
    <row r="9331" spans="1:13">
      <c r="A9331" t="s">
        <v>10624</v>
      </c>
      <c r="B9331" t="s">
        <v>10629</v>
      </c>
      <c r="C9331" t="s">
        <v>110</v>
      </c>
      <c r="D9331">
        <v>4</v>
      </c>
      <c r="E9331">
        <v>0</v>
      </c>
      <c r="F9331">
        <v>0</v>
      </c>
      <c r="H9331" t="s">
        <v>103</v>
      </c>
      <c r="I9331">
        <f t="shared" si="437"/>
        <v>0</v>
      </c>
      <c r="J9331">
        <f t="shared" si="438"/>
        <v>0</v>
      </c>
      <c r="L9331" t="str">
        <f t="shared" si="439"/>
        <v>3518FIERY FLAT</v>
      </c>
      <c r="M9331" t="s">
        <v>10350</v>
      </c>
    </row>
    <row r="9332" spans="1:13">
      <c r="A9332" t="s">
        <v>10624</v>
      </c>
      <c r="B9332" t="s">
        <v>10630</v>
      </c>
      <c r="C9332" t="s">
        <v>110</v>
      </c>
      <c r="D9332">
        <v>4</v>
      </c>
      <c r="E9332">
        <v>0</v>
      </c>
      <c r="F9332">
        <v>0</v>
      </c>
      <c r="H9332" t="s">
        <v>103</v>
      </c>
      <c r="I9332">
        <f t="shared" ref="I9332:I9395" si="440">IF(ISERROR(VLOOKUP(A9332,SelPostCode,1,FALSE)),0,1)</f>
        <v>0</v>
      </c>
      <c r="J9332">
        <f t="shared" ref="J9332:J9395" si="441">IF(I9332=0,0,IF(ISERROR(VLOOKUP(B9332,SelSuburb,1,FALSE)),0,1))</f>
        <v>0</v>
      </c>
      <c r="L9332" t="str">
        <f t="shared" si="439"/>
        <v>3518KURRACA</v>
      </c>
      <c r="M9332" t="s">
        <v>10350</v>
      </c>
    </row>
    <row r="9333" spans="1:13">
      <c r="A9333" t="s">
        <v>10624</v>
      </c>
      <c r="B9333" t="s">
        <v>10631</v>
      </c>
      <c r="C9333" t="s">
        <v>110</v>
      </c>
      <c r="D9333">
        <v>4</v>
      </c>
      <c r="E9333">
        <v>0</v>
      </c>
      <c r="F9333">
        <v>0</v>
      </c>
      <c r="H9333" t="s">
        <v>103</v>
      </c>
      <c r="I9333">
        <f t="shared" si="440"/>
        <v>0</v>
      </c>
      <c r="J9333">
        <f t="shared" si="441"/>
        <v>0</v>
      </c>
      <c r="L9333" t="str">
        <f t="shared" si="439"/>
        <v>3518KURRACA WEST</v>
      </c>
      <c r="M9333" t="s">
        <v>10350</v>
      </c>
    </row>
    <row r="9334" spans="1:13">
      <c r="A9334" t="s">
        <v>10624</v>
      </c>
      <c r="B9334" t="s">
        <v>10632</v>
      </c>
      <c r="C9334" t="s">
        <v>110</v>
      </c>
      <c r="D9334">
        <v>4</v>
      </c>
      <c r="E9334">
        <v>0</v>
      </c>
      <c r="F9334">
        <v>0</v>
      </c>
      <c r="H9334" t="s">
        <v>103</v>
      </c>
      <c r="I9334">
        <f t="shared" si="440"/>
        <v>0</v>
      </c>
      <c r="J9334">
        <f t="shared" si="441"/>
        <v>0</v>
      </c>
      <c r="L9334" t="str">
        <f t="shared" si="439"/>
        <v>3518MYSIA</v>
      </c>
      <c r="M9334" t="s">
        <v>10350</v>
      </c>
    </row>
    <row r="9335" spans="1:13">
      <c r="A9335" t="s">
        <v>10624</v>
      </c>
      <c r="B9335" t="s">
        <v>6418</v>
      </c>
      <c r="C9335" t="s">
        <v>110</v>
      </c>
      <c r="D9335">
        <v>4</v>
      </c>
      <c r="E9335">
        <v>0</v>
      </c>
      <c r="F9335">
        <v>0</v>
      </c>
      <c r="H9335" t="s">
        <v>103</v>
      </c>
      <c r="I9335">
        <f t="shared" si="440"/>
        <v>0</v>
      </c>
      <c r="J9335">
        <f t="shared" si="441"/>
        <v>0</v>
      </c>
      <c r="L9335" t="str">
        <f t="shared" si="439"/>
        <v>3518NINE MILE</v>
      </c>
      <c r="M9335" t="s">
        <v>10350</v>
      </c>
    </row>
    <row r="9336" spans="1:13">
      <c r="A9336" t="s">
        <v>10624</v>
      </c>
      <c r="B9336" t="s">
        <v>10633</v>
      </c>
      <c r="C9336" t="s">
        <v>110</v>
      </c>
      <c r="D9336">
        <v>4</v>
      </c>
      <c r="E9336">
        <v>0</v>
      </c>
      <c r="F9336">
        <v>0</v>
      </c>
      <c r="H9336" t="s">
        <v>103</v>
      </c>
      <c r="I9336">
        <f t="shared" si="440"/>
        <v>0</v>
      </c>
      <c r="J9336">
        <f t="shared" si="441"/>
        <v>0</v>
      </c>
      <c r="L9336" t="str">
        <f t="shared" si="439"/>
        <v>3518RICHMOND PLAINS</v>
      </c>
      <c r="M9336" t="s">
        <v>10350</v>
      </c>
    </row>
    <row r="9337" spans="1:13">
      <c r="A9337" t="s">
        <v>10624</v>
      </c>
      <c r="B9337" t="s">
        <v>10634</v>
      </c>
      <c r="C9337" t="s">
        <v>110</v>
      </c>
      <c r="D9337">
        <v>4</v>
      </c>
      <c r="E9337">
        <v>0</v>
      </c>
      <c r="F9337">
        <v>0</v>
      </c>
      <c r="H9337" t="s">
        <v>103</v>
      </c>
      <c r="I9337">
        <f t="shared" si="440"/>
        <v>0</v>
      </c>
      <c r="J9337">
        <f t="shared" si="441"/>
        <v>0</v>
      </c>
      <c r="L9337" t="str">
        <f t="shared" si="439"/>
        <v>3518SKINNERS FLAT</v>
      </c>
      <c r="M9337" t="s">
        <v>10350</v>
      </c>
    </row>
    <row r="9338" spans="1:13">
      <c r="A9338" t="s">
        <v>10624</v>
      </c>
      <c r="B9338" t="s">
        <v>10635</v>
      </c>
      <c r="C9338" t="s">
        <v>110</v>
      </c>
      <c r="D9338">
        <v>4</v>
      </c>
      <c r="E9338">
        <v>0</v>
      </c>
      <c r="F9338">
        <v>0</v>
      </c>
      <c r="H9338" t="s">
        <v>103</v>
      </c>
      <c r="I9338">
        <f t="shared" si="440"/>
        <v>0</v>
      </c>
      <c r="J9338">
        <f t="shared" si="441"/>
        <v>0</v>
      </c>
      <c r="L9338" t="str">
        <f t="shared" si="439"/>
        <v>3518WEDDERBURN</v>
      </c>
      <c r="M9338" t="s">
        <v>10350</v>
      </c>
    </row>
    <row r="9339" spans="1:13">
      <c r="A9339" t="s">
        <v>10624</v>
      </c>
      <c r="B9339" t="s">
        <v>10636</v>
      </c>
      <c r="C9339" t="s">
        <v>110</v>
      </c>
      <c r="D9339">
        <v>4</v>
      </c>
      <c r="E9339">
        <v>0</v>
      </c>
      <c r="F9339">
        <v>0</v>
      </c>
      <c r="H9339" t="s">
        <v>103</v>
      </c>
      <c r="I9339">
        <f t="shared" si="440"/>
        <v>0</v>
      </c>
      <c r="J9339">
        <f t="shared" si="441"/>
        <v>0</v>
      </c>
      <c r="L9339" t="str">
        <f t="shared" si="439"/>
        <v>3518WEDDERBURN JUNCTION</v>
      </c>
      <c r="M9339" t="s">
        <v>10350</v>
      </c>
    </row>
    <row r="9340" spans="1:13">
      <c r="A9340" t="s">
        <v>10624</v>
      </c>
      <c r="B9340" t="s">
        <v>10637</v>
      </c>
      <c r="C9340" t="s">
        <v>110</v>
      </c>
      <c r="D9340">
        <v>4</v>
      </c>
      <c r="E9340">
        <v>0</v>
      </c>
      <c r="F9340">
        <v>0</v>
      </c>
      <c r="H9340" t="s">
        <v>103</v>
      </c>
      <c r="I9340">
        <f t="shared" si="440"/>
        <v>0</v>
      </c>
      <c r="J9340">
        <f t="shared" si="441"/>
        <v>0</v>
      </c>
      <c r="L9340" t="str">
        <f t="shared" si="439"/>
        <v>3518WEHLA</v>
      </c>
      <c r="M9340" t="s">
        <v>10350</v>
      </c>
    </row>
    <row r="9341" spans="1:13">
      <c r="A9341" t="s">
        <v>10624</v>
      </c>
      <c r="B9341" t="s">
        <v>3930</v>
      </c>
      <c r="C9341" t="s">
        <v>110</v>
      </c>
      <c r="D9341">
        <v>4</v>
      </c>
      <c r="E9341">
        <v>0</v>
      </c>
      <c r="F9341">
        <v>0</v>
      </c>
      <c r="H9341" t="s">
        <v>103</v>
      </c>
      <c r="I9341">
        <f t="shared" si="440"/>
        <v>0</v>
      </c>
      <c r="J9341">
        <f t="shared" si="441"/>
        <v>0</v>
      </c>
      <c r="L9341" t="str">
        <f t="shared" si="439"/>
        <v>3518WOOLSHED FLAT</v>
      </c>
      <c r="M9341" t="s">
        <v>10350</v>
      </c>
    </row>
    <row r="9342" spans="1:13">
      <c r="A9342" t="s">
        <v>10624</v>
      </c>
      <c r="B9342" t="s">
        <v>10638</v>
      </c>
      <c r="C9342" t="s">
        <v>110</v>
      </c>
      <c r="D9342">
        <v>4</v>
      </c>
      <c r="E9342">
        <v>0</v>
      </c>
      <c r="F9342">
        <v>0</v>
      </c>
      <c r="H9342" t="s">
        <v>103</v>
      </c>
      <c r="I9342">
        <f t="shared" si="440"/>
        <v>0</v>
      </c>
      <c r="J9342">
        <f t="shared" si="441"/>
        <v>0</v>
      </c>
      <c r="L9342" t="str">
        <f t="shared" si="439"/>
        <v>3518WOOSANG</v>
      </c>
      <c r="M9342" t="s">
        <v>10350</v>
      </c>
    </row>
    <row r="9343" spans="1:13">
      <c r="A9343" t="s">
        <v>10639</v>
      </c>
      <c r="B9343" t="s">
        <v>10640</v>
      </c>
      <c r="C9343" t="s">
        <v>110</v>
      </c>
      <c r="D9343">
        <v>4</v>
      </c>
      <c r="E9343">
        <v>0</v>
      </c>
      <c r="F9343">
        <v>0</v>
      </c>
      <c r="H9343" t="s">
        <v>103</v>
      </c>
      <c r="I9343">
        <f t="shared" si="440"/>
        <v>0</v>
      </c>
      <c r="J9343">
        <f t="shared" si="441"/>
        <v>0</v>
      </c>
      <c r="L9343" t="str">
        <f t="shared" si="439"/>
        <v>3517BEARS LAGOON</v>
      </c>
      <c r="M9343" t="s">
        <v>10350</v>
      </c>
    </row>
    <row r="9344" spans="1:13">
      <c r="A9344" t="s">
        <v>10639</v>
      </c>
      <c r="B9344" t="s">
        <v>10641</v>
      </c>
      <c r="C9344" t="s">
        <v>110</v>
      </c>
      <c r="D9344">
        <v>4</v>
      </c>
      <c r="E9344">
        <v>0</v>
      </c>
      <c r="F9344">
        <v>0</v>
      </c>
      <c r="H9344" t="s">
        <v>103</v>
      </c>
      <c r="I9344">
        <f t="shared" si="440"/>
        <v>0</v>
      </c>
      <c r="J9344">
        <f t="shared" si="441"/>
        <v>0</v>
      </c>
      <c r="L9344" t="str">
        <f t="shared" si="439"/>
        <v>3517BRENANAH</v>
      </c>
      <c r="M9344" t="s">
        <v>10350</v>
      </c>
    </row>
    <row r="9345" spans="1:13">
      <c r="A9345" t="s">
        <v>10639</v>
      </c>
      <c r="B9345" t="s">
        <v>10642</v>
      </c>
      <c r="C9345" t="s">
        <v>110</v>
      </c>
      <c r="D9345">
        <v>4</v>
      </c>
      <c r="E9345">
        <v>0</v>
      </c>
      <c r="F9345">
        <v>0</v>
      </c>
      <c r="H9345" t="s">
        <v>103</v>
      </c>
      <c r="I9345">
        <f t="shared" si="440"/>
        <v>0</v>
      </c>
      <c r="J9345">
        <f t="shared" si="441"/>
        <v>0</v>
      </c>
      <c r="L9345" t="str">
        <f t="shared" si="439"/>
        <v>3517BULLABUL</v>
      </c>
      <c r="M9345" t="s">
        <v>10350</v>
      </c>
    </row>
    <row r="9346" spans="1:13">
      <c r="A9346" t="s">
        <v>10639</v>
      </c>
      <c r="B9346" t="s">
        <v>10643</v>
      </c>
      <c r="C9346" t="s">
        <v>110</v>
      </c>
      <c r="D9346">
        <v>4</v>
      </c>
      <c r="E9346">
        <v>0</v>
      </c>
      <c r="F9346">
        <v>0</v>
      </c>
      <c r="H9346" t="s">
        <v>103</v>
      </c>
      <c r="I9346">
        <f t="shared" si="440"/>
        <v>0</v>
      </c>
      <c r="J9346">
        <f t="shared" si="441"/>
        <v>0</v>
      </c>
      <c r="L9346" t="str">
        <f t="shared" ref="L9346:L9409" si="442">CONCATENATE(A9346,B9346)</f>
        <v>3517GLENALBYN</v>
      </c>
      <c r="M9346" t="s">
        <v>10350</v>
      </c>
    </row>
    <row r="9347" spans="1:13">
      <c r="A9347" t="s">
        <v>10639</v>
      </c>
      <c r="B9347" t="s">
        <v>1132</v>
      </c>
      <c r="C9347" t="s">
        <v>110</v>
      </c>
      <c r="D9347">
        <v>4</v>
      </c>
      <c r="E9347">
        <v>0</v>
      </c>
      <c r="F9347">
        <v>0</v>
      </c>
      <c r="H9347" t="s">
        <v>103</v>
      </c>
      <c r="I9347">
        <f t="shared" si="440"/>
        <v>0</v>
      </c>
      <c r="J9347">
        <f t="shared" si="441"/>
        <v>0</v>
      </c>
      <c r="L9347" t="str">
        <f t="shared" si="442"/>
        <v>3517INGLEWOOD</v>
      </c>
      <c r="M9347" t="s">
        <v>10350</v>
      </c>
    </row>
    <row r="9348" spans="1:13">
      <c r="A9348" t="s">
        <v>10639</v>
      </c>
      <c r="B9348" t="s">
        <v>10644</v>
      </c>
      <c r="C9348" t="s">
        <v>110</v>
      </c>
      <c r="D9348">
        <v>4</v>
      </c>
      <c r="E9348">
        <v>0</v>
      </c>
      <c r="F9348">
        <v>0</v>
      </c>
      <c r="H9348" t="s">
        <v>103</v>
      </c>
      <c r="I9348">
        <f t="shared" si="440"/>
        <v>0</v>
      </c>
      <c r="J9348">
        <f t="shared" si="441"/>
        <v>0</v>
      </c>
      <c r="L9348" t="str">
        <f t="shared" si="442"/>
        <v>3517JARKLIN</v>
      </c>
      <c r="M9348" t="s">
        <v>10350</v>
      </c>
    </row>
    <row r="9349" spans="1:13">
      <c r="A9349" t="s">
        <v>10639</v>
      </c>
      <c r="B9349" t="s">
        <v>10645</v>
      </c>
      <c r="C9349" t="s">
        <v>110</v>
      </c>
      <c r="D9349">
        <v>4</v>
      </c>
      <c r="E9349">
        <v>0</v>
      </c>
      <c r="F9349">
        <v>0</v>
      </c>
      <c r="H9349" t="s">
        <v>103</v>
      </c>
      <c r="I9349">
        <f t="shared" si="440"/>
        <v>0</v>
      </c>
      <c r="J9349">
        <f t="shared" si="441"/>
        <v>0</v>
      </c>
      <c r="L9349" t="str">
        <f t="shared" si="442"/>
        <v>3517KINGOWER</v>
      </c>
      <c r="M9349" t="s">
        <v>10350</v>
      </c>
    </row>
    <row r="9350" spans="1:13">
      <c r="A9350" t="s">
        <v>10639</v>
      </c>
      <c r="B9350" t="s">
        <v>10646</v>
      </c>
      <c r="C9350" t="s">
        <v>110</v>
      </c>
      <c r="D9350">
        <v>4</v>
      </c>
      <c r="E9350">
        <v>0</v>
      </c>
      <c r="F9350">
        <v>0</v>
      </c>
      <c r="H9350" t="s">
        <v>103</v>
      </c>
      <c r="I9350">
        <f t="shared" si="440"/>
        <v>0</v>
      </c>
      <c r="J9350">
        <f t="shared" si="441"/>
        <v>0</v>
      </c>
      <c r="L9350" t="str">
        <f t="shared" si="442"/>
        <v>3517KURTING</v>
      </c>
      <c r="M9350" t="s">
        <v>10350</v>
      </c>
    </row>
    <row r="9351" spans="1:13">
      <c r="A9351" t="s">
        <v>10639</v>
      </c>
      <c r="B9351" t="s">
        <v>10647</v>
      </c>
      <c r="C9351" t="s">
        <v>110</v>
      </c>
      <c r="D9351">
        <v>4</v>
      </c>
      <c r="E9351">
        <v>0</v>
      </c>
      <c r="F9351">
        <v>0</v>
      </c>
      <c r="H9351" t="s">
        <v>103</v>
      </c>
      <c r="I9351">
        <f t="shared" si="440"/>
        <v>0</v>
      </c>
      <c r="J9351">
        <f t="shared" si="441"/>
        <v>0</v>
      </c>
      <c r="L9351" t="str">
        <f t="shared" si="442"/>
        <v>3517POWLETT PLAINS</v>
      </c>
      <c r="M9351" t="s">
        <v>10350</v>
      </c>
    </row>
    <row r="9352" spans="1:13">
      <c r="A9352" t="s">
        <v>10639</v>
      </c>
      <c r="B9352" t="s">
        <v>10648</v>
      </c>
      <c r="C9352" t="s">
        <v>110</v>
      </c>
      <c r="D9352">
        <v>4</v>
      </c>
      <c r="E9352">
        <v>0</v>
      </c>
      <c r="F9352">
        <v>0</v>
      </c>
      <c r="H9352" t="s">
        <v>103</v>
      </c>
      <c r="I9352">
        <f t="shared" si="440"/>
        <v>0</v>
      </c>
      <c r="J9352">
        <f t="shared" si="441"/>
        <v>0</v>
      </c>
      <c r="L9352" t="str">
        <f t="shared" si="442"/>
        <v>3517RHEOLA</v>
      </c>
      <c r="M9352" t="s">
        <v>10350</v>
      </c>
    </row>
    <row r="9353" spans="1:13">
      <c r="A9353" t="s">
        <v>10639</v>
      </c>
      <c r="B9353" t="s">
        <v>10649</v>
      </c>
      <c r="C9353" t="s">
        <v>110</v>
      </c>
      <c r="D9353">
        <v>4</v>
      </c>
      <c r="E9353">
        <v>0</v>
      </c>
      <c r="F9353">
        <v>0</v>
      </c>
      <c r="H9353" t="s">
        <v>103</v>
      </c>
      <c r="I9353">
        <f t="shared" si="440"/>
        <v>0</v>
      </c>
      <c r="J9353">
        <f t="shared" si="441"/>
        <v>0</v>
      </c>
      <c r="L9353" t="str">
        <f t="shared" si="442"/>
        <v>3517SALISBURY WEST</v>
      </c>
      <c r="M9353" t="s">
        <v>10350</v>
      </c>
    </row>
    <row r="9354" spans="1:13">
      <c r="A9354" t="s">
        <v>10639</v>
      </c>
      <c r="B9354" t="s">
        <v>2936</v>
      </c>
      <c r="C9354" t="s">
        <v>110</v>
      </c>
      <c r="D9354">
        <v>4</v>
      </c>
      <c r="E9354">
        <v>0</v>
      </c>
      <c r="F9354">
        <v>0</v>
      </c>
      <c r="H9354" t="s">
        <v>103</v>
      </c>
      <c r="I9354">
        <f t="shared" si="440"/>
        <v>0</v>
      </c>
      <c r="J9354">
        <f t="shared" si="441"/>
        <v>0</v>
      </c>
      <c r="L9354" t="str">
        <f t="shared" si="442"/>
        <v>3517SERPENTINE</v>
      </c>
      <c r="M9354" t="s">
        <v>10350</v>
      </c>
    </row>
    <row r="9355" spans="1:13">
      <c r="A9355" t="s">
        <v>10650</v>
      </c>
      <c r="B9355" t="s">
        <v>942</v>
      </c>
      <c r="C9355" t="s">
        <v>110</v>
      </c>
      <c r="D9355">
        <v>4</v>
      </c>
      <c r="E9355">
        <v>0</v>
      </c>
      <c r="F9355">
        <v>0</v>
      </c>
      <c r="H9355" t="s">
        <v>103</v>
      </c>
      <c r="I9355">
        <f t="shared" si="440"/>
        <v>0</v>
      </c>
      <c r="J9355">
        <f t="shared" si="441"/>
        <v>0</v>
      </c>
      <c r="L9355" t="str">
        <f t="shared" si="442"/>
        <v>3516BRIDGEWATER</v>
      </c>
      <c r="M9355" t="s">
        <v>10350</v>
      </c>
    </row>
    <row r="9356" spans="1:13">
      <c r="A9356" t="s">
        <v>10650</v>
      </c>
      <c r="B9356" t="s">
        <v>10651</v>
      </c>
      <c r="C9356" t="s">
        <v>110</v>
      </c>
      <c r="D9356">
        <v>4</v>
      </c>
      <c r="E9356">
        <v>0</v>
      </c>
      <c r="F9356">
        <v>0</v>
      </c>
      <c r="H9356" t="s">
        <v>103</v>
      </c>
      <c r="I9356">
        <f t="shared" si="440"/>
        <v>0</v>
      </c>
      <c r="J9356">
        <f t="shared" si="441"/>
        <v>0</v>
      </c>
      <c r="L9356" t="str">
        <f t="shared" si="442"/>
        <v>3516BRIDGEWATER NORTH</v>
      </c>
      <c r="M9356" t="s">
        <v>10350</v>
      </c>
    </row>
    <row r="9357" spans="1:13">
      <c r="A9357" t="s">
        <v>10650</v>
      </c>
      <c r="B9357" t="s">
        <v>10652</v>
      </c>
      <c r="C9357" t="s">
        <v>110</v>
      </c>
      <c r="D9357">
        <v>4</v>
      </c>
      <c r="E9357">
        <v>0</v>
      </c>
      <c r="F9357">
        <v>0</v>
      </c>
      <c r="H9357" t="s">
        <v>103</v>
      </c>
      <c r="I9357">
        <f t="shared" si="440"/>
        <v>0</v>
      </c>
      <c r="J9357">
        <f t="shared" si="441"/>
        <v>0</v>
      </c>
      <c r="L9357" t="str">
        <f t="shared" si="442"/>
        <v>3516BRIDGEWATER ON LODDON</v>
      </c>
      <c r="M9357" t="s">
        <v>10350</v>
      </c>
    </row>
    <row r="9358" spans="1:13">
      <c r="A9358" t="s">
        <v>10650</v>
      </c>
      <c r="B9358" t="s">
        <v>477</v>
      </c>
      <c r="C9358" t="s">
        <v>110</v>
      </c>
      <c r="D9358">
        <v>4</v>
      </c>
      <c r="E9358">
        <v>0</v>
      </c>
      <c r="F9358">
        <v>0</v>
      </c>
      <c r="H9358" t="s">
        <v>103</v>
      </c>
      <c r="I9358">
        <f t="shared" si="440"/>
        <v>0</v>
      </c>
      <c r="J9358">
        <f t="shared" si="441"/>
        <v>0</v>
      </c>
      <c r="L9358" t="str">
        <f t="shared" si="442"/>
        <v>3516DERBY</v>
      </c>
      <c r="M9358" t="s">
        <v>10350</v>
      </c>
    </row>
    <row r="9359" spans="1:13">
      <c r="A9359" t="s">
        <v>10650</v>
      </c>
      <c r="B9359" t="s">
        <v>10653</v>
      </c>
      <c r="C9359" t="s">
        <v>110</v>
      </c>
      <c r="D9359">
        <v>4</v>
      </c>
      <c r="E9359">
        <v>0</v>
      </c>
      <c r="F9359">
        <v>0</v>
      </c>
      <c r="H9359" t="s">
        <v>103</v>
      </c>
      <c r="I9359">
        <f t="shared" si="440"/>
        <v>0</v>
      </c>
      <c r="J9359">
        <f t="shared" si="441"/>
        <v>0</v>
      </c>
      <c r="L9359" t="str">
        <f t="shared" si="442"/>
        <v>3516LEICHARDT</v>
      </c>
      <c r="M9359" t="s">
        <v>10350</v>
      </c>
    </row>
    <row r="9360" spans="1:13">
      <c r="A9360" t="s">
        <v>10650</v>
      </c>
      <c r="B9360" t="s">
        <v>10654</v>
      </c>
      <c r="C9360" t="s">
        <v>110</v>
      </c>
      <c r="D9360">
        <v>4</v>
      </c>
      <c r="E9360">
        <v>0</v>
      </c>
      <c r="F9360">
        <v>0</v>
      </c>
      <c r="H9360" t="s">
        <v>103</v>
      </c>
      <c r="I9360">
        <f t="shared" si="440"/>
        <v>0</v>
      </c>
      <c r="J9360">
        <f t="shared" si="441"/>
        <v>0</v>
      </c>
      <c r="L9360" t="str">
        <f t="shared" si="442"/>
        <v>3516YARRABERB</v>
      </c>
      <c r="M9360" t="s">
        <v>10350</v>
      </c>
    </row>
    <row r="9361" spans="1:13">
      <c r="A9361" t="s">
        <v>10655</v>
      </c>
      <c r="B9361" t="s">
        <v>10656</v>
      </c>
      <c r="C9361" t="s">
        <v>110</v>
      </c>
      <c r="D9361">
        <v>4</v>
      </c>
      <c r="E9361">
        <v>0</v>
      </c>
      <c r="F9361">
        <v>0</v>
      </c>
      <c r="H9361" t="s">
        <v>103</v>
      </c>
      <c r="I9361">
        <f t="shared" si="440"/>
        <v>0</v>
      </c>
      <c r="J9361">
        <f t="shared" si="441"/>
        <v>0</v>
      </c>
      <c r="L9361" t="str">
        <f t="shared" si="442"/>
        <v>3515MARONG</v>
      </c>
      <c r="M9361" t="s">
        <v>10350</v>
      </c>
    </row>
    <row r="9362" spans="1:13">
      <c r="A9362" t="s">
        <v>10655</v>
      </c>
      <c r="B9362" t="s">
        <v>10657</v>
      </c>
      <c r="C9362" t="s">
        <v>110</v>
      </c>
      <c r="D9362">
        <v>4</v>
      </c>
      <c r="E9362">
        <v>0</v>
      </c>
      <c r="F9362">
        <v>0</v>
      </c>
      <c r="H9362" t="s">
        <v>103</v>
      </c>
      <c r="I9362">
        <f t="shared" si="440"/>
        <v>0</v>
      </c>
      <c r="J9362">
        <f t="shared" si="441"/>
        <v>0</v>
      </c>
      <c r="L9362" t="str">
        <f t="shared" si="442"/>
        <v>3515WILSONS HILL</v>
      </c>
      <c r="M9362" t="s">
        <v>10350</v>
      </c>
    </row>
    <row r="9363" spans="1:13">
      <c r="A9363" t="s">
        <v>10658</v>
      </c>
      <c r="B9363" t="s">
        <v>8531</v>
      </c>
      <c r="C9363" t="s">
        <v>110</v>
      </c>
      <c r="D9363">
        <v>4</v>
      </c>
      <c r="E9363">
        <v>0</v>
      </c>
      <c r="F9363">
        <v>0</v>
      </c>
      <c r="H9363" t="s">
        <v>103</v>
      </c>
      <c r="I9363">
        <f t="shared" si="440"/>
        <v>0</v>
      </c>
      <c r="J9363">
        <f t="shared" si="441"/>
        <v>0</v>
      </c>
      <c r="L9363" t="str">
        <f t="shared" si="442"/>
        <v>3512CARINA</v>
      </c>
      <c r="M9363" t="s">
        <v>10260</v>
      </c>
    </row>
    <row r="9364" spans="1:13">
      <c r="A9364" t="s">
        <v>10658</v>
      </c>
      <c r="B9364" t="s">
        <v>10659</v>
      </c>
      <c r="C9364" t="s">
        <v>110</v>
      </c>
      <c r="D9364">
        <v>4</v>
      </c>
      <c r="E9364">
        <v>0</v>
      </c>
      <c r="F9364">
        <v>0</v>
      </c>
      <c r="H9364" t="s">
        <v>103</v>
      </c>
      <c r="I9364">
        <f t="shared" si="440"/>
        <v>0</v>
      </c>
      <c r="J9364">
        <f t="shared" si="441"/>
        <v>0</v>
      </c>
      <c r="L9364" t="str">
        <f t="shared" si="442"/>
        <v>3512MURRAYVILLE</v>
      </c>
      <c r="M9364" t="s">
        <v>10260</v>
      </c>
    </row>
    <row r="9365" spans="1:13">
      <c r="A9365" t="s">
        <v>10660</v>
      </c>
      <c r="B9365" t="s">
        <v>10661</v>
      </c>
      <c r="C9365" t="s">
        <v>110</v>
      </c>
      <c r="D9365">
        <v>4</v>
      </c>
      <c r="E9365">
        <v>0</v>
      </c>
      <c r="F9365">
        <v>0</v>
      </c>
      <c r="H9365" t="s">
        <v>103</v>
      </c>
      <c r="I9365">
        <f t="shared" si="440"/>
        <v>0</v>
      </c>
      <c r="J9365">
        <f t="shared" si="441"/>
        <v>0</v>
      </c>
      <c r="L9365" t="str">
        <f t="shared" si="442"/>
        <v>3509LINGA</v>
      </c>
      <c r="M9365" t="s">
        <v>10260</v>
      </c>
    </row>
    <row r="9366" spans="1:13">
      <c r="A9366" t="s">
        <v>10660</v>
      </c>
      <c r="B9366" t="s">
        <v>10662</v>
      </c>
      <c r="C9366" t="s">
        <v>110</v>
      </c>
      <c r="D9366">
        <v>4</v>
      </c>
      <c r="E9366">
        <v>0</v>
      </c>
      <c r="F9366">
        <v>0</v>
      </c>
      <c r="H9366" t="s">
        <v>103</v>
      </c>
      <c r="I9366">
        <f t="shared" si="440"/>
        <v>0</v>
      </c>
      <c r="J9366">
        <f t="shared" si="441"/>
        <v>0</v>
      </c>
      <c r="L9366" t="str">
        <f t="shared" si="442"/>
        <v>3509UNDERBOOL</v>
      </c>
      <c r="M9366" t="s">
        <v>10260</v>
      </c>
    </row>
    <row r="9367" spans="1:13">
      <c r="A9367" t="s">
        <v>10663</v>
      </c>
      <c r="B9367" t="s">
        <v>10664</v>
      </c>
      <c r="C9367" t="s">
        <v>110</v>
      </c>
      <c r="D9367">
        <v>4</v>
      </c>
      <c r="E9367">
        <v>0</v>
      </c>
      <c r="F9367">
        <v>0</v>
      </c>
      <c r="H9367" t="s">
        <v>103</v>
      </c>
      <c r="I9367">
        <f t="shared" si="440"/>
        <v>0</v>
      </c>
      <c r="J9367">
        <f t="shared" si="441"/>
        <v>0</v>
      </c>
      <c r="L9367" t="str">
        <f t="shared" si="442"/>
        <v>3507WALPEUP</v>
      </c>
      <c r="M9367" t="s">
        <v>10260</v>
      </c>
    </row>
    <row r="9368" spans="1:13">
      <c r="A9368" t="s">
        <v>10665</v>
      </c>
      <c r="B9368" t="s">
        <v>10666</v>
      </c>
      <c r="C9368" t="s">
        <v>110</v>
      </c>
      <c r="D9368">
        <v>4</v>
      </c>
      <c r="E9368">
        <v>0</v>
      </c>
      <c r="F9368">
        <v>0</v>
      </c>
      <c r="H9368" t="s">
        <v>103</v>
      </c>
      <c r="I9368">
        <f t="shared" si="440"/>
        <v>0</v>
      </c>
      <c r="J9368">
        <f t="shared" si="441"/>
        <v>0</v>
      </c>
      <c r="L9368" t="str">
        <f t="shared" si="442"/>
        <v>3506COWANGIE</v>
      </c>
      <c r="M9368" t="s">
        <v>10260</v>
      </c>
    </row>
    <row r="9369" spans="1:13">
      <c r="A9369" t="s">
        <v>10667</v>
      </c>
      <c r="B9369" t="s">
        <v>10668</v>
      </c>
      <c r="C9369" t="s">
        <v>110</v>
      </c>
      <c r="D9369">
        <v>2</v>
      </c>
      <c r="E9369">
        <v>0</v>
      </c>
      <c r="F9369">
        <v>1</v>
      </c>
      <c r="H9369" t="s">
        <v>103</v>
      </c>
      <c r="I9369">
        <f t="shared" si="440"/>
        <v>0</v>
      </c>
      <c r="J9369">
        <f t="shared" si="441"/>
        <v>0</v>
      </c>
      <c r="L9369" t="str">
        <f t="shared" si="442"/>
        <v>3505BIRDWOODTON</v>
      </c>
      <c r="M9369" t="s">
        <v>9851</v>
      </c>
    </row>
    <row r="9370" spans="1:13">
      <c r="A9370" t="s">
        <v>10667</v>
      </c>
      <c r="B9370" t="s">
        <v>10669</v>
      </c>
      <c r="C9370" t="s">
        <v>110</v>
      </c>
      <c r="D9370">
        <v>2</v>
      </c>
      <c r="E9370">
        <v>0</v>
      </c>
      <c r="F9370">
        <v>1</v>
      </c>
      <c r="H9370" t="s">
        <v>103</v>
      </c>
      <c r="I9370">
        <f t="shared" si="440"/>
        <v>0</v>
      </c>
      <c r="J9370">
        <f t="shared" si="441"/>
        <v>0</v>
      </c>
      <c r="L9370" t="str">
        <f t="shared" si="442"/>
        <v>3505CABARITA</v>
      </c>
      <c r="M9370" t="s">
        <v>9851</v>
      </c>
    </row>
    <row r="9371" spans="1:13">
      <c r="A9371" t="s">
        <v>10667</v>
      </c>
      <c r="B9371" t="s">
        <v>10670</v>
      </c>
      <c r="C9371" t="s">
        <v>110</v>
      </c>
      <c r="D9371">
        <v>2</v>
      </c>
      <c r="E9371">
        <v>0</v>
      </c>
      <c r="F9371">
        <v>1</v>
      </c>
      <c r="H9371" t="s">
        <v>103</v>
      </c>
      <c r="I9371">
        <f t="shared" si="440"/>
        <v>0</v>
      </c>
      <c r="J9371">
        <f t="shared" si="441"/>
        <v>0</v>
      </c>
      <c r="L9371" t="str">
        <f t="shared" si="442"/>
        <v>3505MERBEIN</v>
      </c>
      <c r="M9371" t="s">
        <v>9851</v>
      </c>
    </row>
    <row r="9372" spans="1:13">
      <c r="A9372" t="s">
        <v>10667</v>
      </c>
      <c r="B9372" t="s">
        <v>10671</v>
      </c>
      <c r="C9372" t="s">
        <v>110</v>
      </c>
      <c r="D9372">
        <v>2</v>
      </c>
      <c r="E9372">
        <v>0</v>
      </c>
      <c r="F9372">
        <v>1</v>
      </c>
      <c r="H9372" t="s">
        <v>103</v>
      </c>
      <c r="I9372">
        <f t="shared" si="440"/>
        <v>0</v>
      </c>
      <c r="J9372">
        <f t="shared" si="441"/>
        <v>0</v>
      </c>
      <c r="L9372" t="str">
        <f t="shared" si="442"/>
        <v>3505MERBEIN SOUTH</v>
      </c>
      <c r="M9372" t="s">
        <v>9851</v>
      </c>
    </row>
    <row r="9373" spans="1:13">
      <c r="A9373" t="s">
        <v>10667</v>
      </c>
      <c r="B9373" t="s">
        <v>10672</v>
      </c>
      <c r="C9373" t="s">
        <v>110</v>
      </c>
      <c r="D9373">
        <v>2</v>
      </c>
      <c r="E9373">
        <v>0</v>
      </c>
      <c r="F9373">
        <v>1</v>
      </c>
      <c r="H9373" t="s">
        <v>103</v>
      </c>
      <c r="I9373">
        <f t="shared" si="440"/>
        <v>0</v>
      </c>
      <c r="J9373">
        <f t="shared" si="441"/>
        <v>0</v>
      </c>
      <c r="L9373" t="str">
        <f t="shared" si="442"/>
        <v>3505MERBEIN WEST</v>
      </c>
      <c r="M9373" t="s">
        <v>9851</v>
      </c>
    </row>
    <row r="9374" spans="1:13">
      <c r="A9374" t="s">
        <v>10667</v>
      </c>
      <c r="B9374" t="s">
        <v>10673</v>
      </c>
      <c r="C9374" t="s">
        <v>110</v>
      </c>
      <c r="D9374">
        <v>4</v>
      </c>
      <c r="E9374">
        <v>0</v>
      </c>
      <c r="F9374">
        <v>0</v>
      </c>
      <c r="H9374" t="s">
        <v>103</v>
      </c>
      <c r="I9374">
        <f t="shared" si="440"/>
        <v>0</v>
      </c>
      <c r="J9374">
        <f t="shared" si="441"/>
        <v>0</v>
      </c>
      <c r="L9374" t="str">
        <f t="shared" si="442"/>
        <v>3505WARGAN</v>
      </c>
      <c r="M9374" t="s">
        <v>9851</v>
      </c>
    </row>
    <row r="9375" spans="1:13">
      <c r="A9375" t="s">
        <v>10667</v>
      </c>
      <c r="B9375" t="s">
        <v>3625</v>
      </c>
      <c r="C9375" t="s">
        <v>110</v>
      </c>
      <c r="D9375">
        <v>3</v>
      </c>
      <c r="E9375">
        <v>0</v>
      </c>
      <c r="F9375">
        <v>0</v>
      </c>
      <c r="H9375" t="s">
        <v>103</v>
      </c>
      <c r="I9375">
        <f t="shared" si="440"/>
        <v>0</v>
      </c>
      <c r="J9375">
        <f t="shared" si="441"/>
        <v>0</v>
      </c>
      <c r="L9375" t="str">
        <f t="shared" si="442"/>
        <v>3505YELTA</v>
      </c>
      <c r="M9375" t="s">
        <v>9851</v>
      </c>
    </row>
    <row r="9376" spans="1:13">
      <c r="A9376" t="s">
        <v>10674</v>
      </c>
      <c r="B9376" t="s">
        <v>10675</v>
      </c>
      <c r="C9376" t="s">
        <v>110</v>
      </c>
      <c r="D9376">
        <v>2</v>
      </c>
      <c r="E9376">
        <v>0</v>
      </c>
      <c r="F9376">
        <v>1</v>
      </c>
      <c r="H9376" t="s">
        <v>103</v>
      </c>
      <c r="I9376">
        <f t="shared" si="440"/>
        <v>0</v>
      </c>
      <c r="J9376">
        <f t="shared" si="441"/>
        <v>0</v>
      </c>
      <c r="L9376" t="str">
        <f t="shared" si="442"/>
        <v>3502MILDURA</v>
      </c>
      <c r="M9376" t="s">
        <v>10260</v>
      </c>
    </row>
    <row r="9377" spans="1:14">
      <c r="A9377" t="s">
        <v>10676</v>
      </c>
      <c r="B9377" t="s">
        <v>10677</v>
      </c>
      <c r="C9377" t="s">
        <v>110</v>
      </c>
      <c r="D9377">
        <v>4</v>
      </c>
      <c r="E9377">
        <v>0</v>
      </c>
      <c r="F9377">
        <v>0</v>
      </c>
      <c r="H9377" t="s">
        <v>103</v>
      </c>
      <c r="I9377">
        <f t="shared" si="440"/>
        <v>0</v>
      </c>
      <c r="J9377">
        <f t="shared" si="441"/>
        <v>0</v>
      </c>
      <c r="L9377" t="str">
        <f t="shared" si="442"/>
        <v>3501HATTAH</v>
      </c>
      <c r="M9377" t="s">
        <v>9851</v>
      </c>
    </row>
    <row r="9378" spans="1:14">
      <c r="A9378" t="s">
        <v>10676</v>
      </c>
      <c r="B9378" t="s">
        <v>10678</v>
      </c>
      <c r="C9378" t="s">
        <v>110</v>
      </c>
      <c r="D9378">
        <v>2</v>
      </c>
      <c r="E9378">
        <v>0</v>
      </c>
      <c r="F9378">
        <v>1</v>
      </c>
      <c r="H9378" t="s">
        <v>103</v>
      </c>
      <c r="I9378">
        <f t="shared" si="440"/>
        <v>0</v>
      </c>
      <c r="J9378">
        <f t="shared" si="441"/>
        <v>0</v>
      </c>
      <c r="L9378" t="str">
        <f t="shared" si="442"/>
        <v>3501KOORLONG</v>
      </c>
      <c r="M9378" t="s">
        <v>9851</v>
      </c>
    </row>
    <row r="9379" spans="1:14">
      <c r="A9379" t="s">
        <v>10676</v>
      </c>
      <c r="B9379" t="s">
        <v>10679</v>
      </c>
      <c r="C9379" t="s">
        <v>110</v>
      </c>
      <c r="D9379">
        <v>1</v>
      </c>
      <c r="E9379">
        <v>0</v>
      </c>
      <c r="F9379">
        <v>1</v>
      </c>
      <c r="H9379" t="s">
        <v>103</v>
      </c>
      <c r="I9379">
        <f t="shared" si="440"/>
        <v>0</v>
      </c>
      <c r="J9379">
        <f t="shared" si="441"/>
        <v>0</v>
      </c>
      <c r="L9379" t="str">
        <f t="shared" si="442"/>
        <v>3501MILDURA CENTRE PLAZA</v>
      </c>
      <c r="M9379" t="s">
        <v>9851</v>
      </c>
    </row>
    <row r="9380" spans="1:14">
      <c r="A9380" t="s">
        <v>10676</v>
      </c>
      <c r="B9380" t="s">
        <v>10680</v>
      </c>
      <c r="C9380" t="s">
        <v>110</v>
      </c>
      <c r="D9380">
        <v>1</v>
      </c>
      <c r="E9380">
        <v>0</v>
      </c>
      <c r="F9380">
        <v>1</v>
      </c>
      <c r="H9380" t="s">
        <v>103</v>
      </c>
      <c r="I9380">
        <f t="shared" si="440"/>
        <v>0</v>
      </c>
      <c r="J9380">
        <f t="shared" si="441"/>
        <v>0</v>
      </c>
      <c r="L9380" t="str">
        <f t="shared" si="442"/>
        <v>3501MILDURA SOUTH</v>
      </c>
      <c r="M9380" t="s">
        <v>9851</v>
      </c>
    </row>
    <row r="9381" spans="1:14">
      <c r="A9381" t="s">
        <v>10676</v>
      </c>
      <c r="B9381" t="s">
        <v>10681</v>
      </c>
      <c r="C9381" t="s">
        <v>110</v>
      </c>
      <c r="D9381">
        <v>1</v>
      </c>
      <c r="E9381">
        <v>0</v>
      </c>
      <c r="F9381">
        <v>1</v>
      </c>
      <c r="H9381" t="s">
        <v>103</v>
      </c>
      <c r="I9381">
        <f t="shared" si="440"/>
        <v>0</v>
      </c>
      <c r="J9381">
        <f t="shared" si="441"/>
        <v>0</v>
      </c>
      <c r="L9381" t="str">
        <f t="shared" si="442"/>
        <v>3501NICHOLS POINT</v>
      </c>
      <c r="M9381" t="s">
        <v>9851</v>
      </c>
    </row>
    <row r="9382" spans="1:14">
      <c r="A9382" t="s">
        <v>10682</v>
      </c>
      <c r="B9382" t="s">
        <v>10675</v>
      </c>
      <c r="C9382" t="s">
        <v>110</v>
      </c>
      <c r="D9382">
        <v>1</v>
      </c>
      <c r="E9382">
        <v>0</v>
      </c>
      <c r="F9382">
        <v>1</v>
      </c>
      <c r="H9382" t="s">
        <v>103</v>
      </c>
      <c r="I9382">
        <f t="shared" si="440"/>
        <v>0</v>
      </c>
      <c r="J9382">
        <f t="shared" si="441"/>
        <v>0</v>
      </c>
      <c r="L9382" t="str">
        <f t="shared" si="442"/>
        <v>3500MILDURA</v>
      </c>
      <c r="M9382" t="s">
        <v>10260</v>
      </c>
      <c r="N9382" t="s">
        <v>732</v>
      </c>
    </row>
    <row r="9383" spans="1:14">
      <c r="A9383" t="s">
        <v>10682</v>
      </c>
      <c r="B9383" t="s">
        <v>10683</v>
      </c>
      <c r="C9383" t="s">
        <v>110</v>
      </c>
      <c r="D9383">
        <v>1</v>
      </c>
      <c r="E9383">
        <v>0</v>
      </c>
      <c r="F9383">
        <v>1</v>
      </c>
      <c r="H9383" t="s">
        <v>103</v>
      </c>
      <c r="I9383">
        <f t="shared" si="440"/>
        <v>0</v>
      </c>
      <c r="J9383">
        <f t="shared" si="441"/>
        <v>0</v>
      </c>
      <c r="L9383" t="str">
        <f t="shared" si="442"/>
        <v>3500MILDURA EAST</v>
      </c>
      <c r="M9383" t="s">
        <v>10260</v>
      </c>
      <c r="N9383" t="s">
        <v>732</v>
      </c>
    </row>
    <row r="9384" spans="1:14">
      <c r="A9384" t="s">
        <v>10682</v>
      </c>
      <c r="B9384" t="s">
        <v>10684</v>
      </c>
      <c r="C9384" t="s">
        <v>110</v>
      </c>
      <c r="D9384">
        <v>1</v>
      </c>
      <c r="E9384">
        <v>0</v>
      </c>
      <c r="F9384">
        <v>1</v>
      </c>
      <c r="H9384" t="s">
        <v>103</v>
      </c>
      <c r="I9384">
        <f t="shared" si="440"/>
        <v>0</v>
      </c>
      <c r="J9384">
        <f t="shared" si="441"/>
        <v>0</v>
      </c>
      <c r="L9384" t="str">
        <f t="shared" si="442"/>
        <v>3500MILDURA WEST</v>
      </c>
      <c r="M9384" t="s">
        <v>10260</v>
      </c>
      <c r="N9384" t="s">
        <v>732</v>
      </c>
    </row>
    <row r="9385" spans="1:14">
      <c r="A9385" t="s">
        <v>10682</v>
      </c>
      <c r="B9385" t="s">
        <v>10685</v>
      </c>
      <c r="C9385" t="s">
        <v>110</v>
      </c>
      <c r="D9385">
        <v>1</v>
      </c>
      <c r="E9385">
        <v>0</v>
      </c>
      <c r="F9385">
        <v>1</v>
      </c>
      <c r="H9385" t="s">
        <v>103</v>
      </c>
      <c r="I9385">
        <f t="shared" si="440"/>
        <v>0</v>
      </c>
      <c r="J9385">
        <f t="shared" si="441"/>
        <v>0</v>
      </c>
      <c r="L9385" t="str">
        <f t="shared" si="442"/>
        <v>3500PARINGI</v>
      </c>
      <c r="M9385" t="s">
        <v>10260</v>
      </c>
      <c r="N9385" t="s">
        <v>732</v>
      </c>
    </row>
    <row r="9386" spans="1:14">
      <c r="A9386" t="s">
        <v>10686</v>
      </c>
      <c r="B9386" t="s">
        <v>10687</v>
      </c>
      <c r="C9386" t="s">
        <v>110</v>
      </c>
      <c r="D9386">
        <v>2</v>
      </c>
      <c r="E9386">
        <v>0</v>
      </c>
      <c r="F9386">
        <v>1</v>
      </c>
      <c r="H9386" t="s">
        <v>103</v>
      </c>
      <c r="I9386">
        <f t="shared" si="440"/>
        <v>0</v>
      </c>
      <c r="J9386">
        <f t="shared" si="441"/>
        <v>0</v>
      </c>
      <c r="L9386" t="str">
        <f t="shared" si="442"/>
        <v>3498IRYMPLE</v>
      </c>
      <c r="M9386" t="s">
        <v>9851</v>
      </c>
    </row>
    <row r="9387" spans="1:14">
      <c r="A9387" t="s">
        <v>10688</v>
      </c>
      <c r="B9387" t="s">
        <v>10689</v>
      </c>
      <c r="C9387" t="s">
        <v>110</v>
      </c>
      <c r="D9387">
        <v>2</v>
      </c>
      <c r="E9387">
        <v>0</v>
      </c>
      <c r="F9387">
        <v>1</v>
      </c>
      <c r="H9387" t="s">
        <v>103</v>
      </c>
      <c r="I9387">
        <f t="shared" si="440"/>
        <v>0</v>
      </c>
      <c r="J9387">
        <f t="shared" si="441"/>
        <v>0</v>
      </c>
      <c r="L9387" t="str">
        <f t="shared" si="442"/>
        <v>3496CARDROSS</v>
      </c>
      <c r="M9387" t="s">
        <v>10260</v>
      </c>
      <c r="N9387" t="s">
        <v>732</v>
      </c>
    </row>
    <row r="9388" spans="1:14">
      <c r="A9388" t="s">
        <v>10688</v>
      </c>
      <c r="B9388" t="s">
        <v>10690</v>
      </c>
      <c r="C9388" t="s">
        <v>110</v>
      </c>
      <c r="D9388">
        <v>2</v>
      </c>
      <c r="E9388">
        <v>0</v>
      </c>
      <c r="F9388">
        <v>1</v>
      </c>
      <c r="H9388" t="s">
        <v>103</v>
      </c>
      <c r="I9388">
        <f t="shared" si="440"/>
        <v>0</v>
      </c>
      <c r="J9388">
        <f t="shared" si="441"/>
        <v>0</v>
      </c>
      <c r="L9388" t="str">
        <f t="shared" si="442"/>
        <v>3496RED CLIFFS</v>
      </c>
      <c r="M9388" t="s">
        <v>10260</v>
      </c>
      <c r="N9388" t="s">
        <v>732</v>
      </c>
    </row>
    <row r="9389" spans="1:14">
      <c r="A9389" t="s">
        <v>10688</v>
      </c>
      <c r="B9389" t="s">
        <v>10691</v>
      </c>
      <c r="C9389" t="s">
        <v>110</v>
      </c>
      <c r="D9389">
        <v>4</v>
      </c>
      <c r="E9389">
        <v>0</v>
      </c>
      <c r="F9389">
        <v>0</v>
      </c>
      <c r="H9389" t="s">
        <v>103</v>
      </c>
      <c r="I9389">
        <f t="shared" si="440"/>
        <v>0</v>
      </c>
      <c r="J9389">
        <f t="shared" si="441"/>
        <v>0</v>
      </c>
      <c r="L9389" t="str">
        <f t="shared" si="442"/>
        <v>3496CULLULLERAINE</v>
      </c>
      <c r="M9389" t="s">
        <v>10260</v>
      </c>
    </row>
    <row r="9390" spans="1:14">
      <c r="A9390" t="s">
        <v>10688</v>
      </c>
      <c r="B9390" t="s">
        <v>10692</v>
      </c>
      <c r="C9390" t="s">
        <v>110</v>
      </c>
      <c r="D9390">
        <v>4</v>
      </c>
      <c r="E9390">
        <v>0</v>
      </c>
      <c r="F9390">
        <v>0</v>
      </c>
      <c r="H9390" t="s">
        <v>103</v>
      </c>
      <c r="I9390">
        <f t="shared" si="440"/>
        <v>0</v>
      </c>
      <c r="J9390">
        <f t="shared" si="441"/>
        <v>0</v>
      </c>
      <c r="L9390" t="str">
        <f t="shared" si="442"/>
        <v>3496LINDSAY POINT</v>
      </c>
      <c r="M9390" t="s">
        <v>10260</v>
      </c>
    </row>
    <row r="9391" spans="1:14">
      <c r="A9391" t="s">
        <v>10688</v>
      </c>
      <c r="B9391" t="s">
        <v>10693</v>
      </c>
      <c r="C9391" t="s">
        <v>110</v>
      </c>
      <c r="D9391">
        <v>4</v>
      </c>
      <c r="E9391">
        <v>0</v>
      </c>
      <c r="F9391">
        <v>0</v>
      </c>
      <c r="H9391" t="s">
        <v>103</v>
      </c>
      <c r="I9391">
        <f t="shared" si="440"/>
        <v>0</v>
      </c>
      <c r="J9391">
        <f t="shared" si="441"/>
        <v>0</v>
      </c>
      <c r="L9391" t="str">
        <f t="shared" si="442"/>
        <v>3496MERINGUR</v>
      </c>
      <c r="M9391" t="s">
        <v>10260</v>
      </c>
    </row>
    <row r="9392" spans="1:14">
      <c r="A9392" t="s">
        <v>10688</v>
      </c>
      <c r="B9392" t="s">
        <v>10694</v>
      </c>
      <c r="C9392" t="s">
        <v>110</v>
      </c>
      <c r="D9392">
        <v>4</v>
      </c>
      <c r="E9392">
        <v>0</v>
      </c>
      <c r="F9392">
        <v>0</v>
      </c>
      <c r="H9392" t="s">
        <v>103</v>
      </c>
      <c r="I9392">
        <f t="shared" si="440"/>
        <v>0</v>
      </c>
      <c r="J9392">
        <f t="shared" si="441"/>
        <v>0</v>
      </c>
      <c r="L9392" t="str">
        <f t="shared" si="442"/>
        <v>3496MERRINEE</v>
      </c>
      <c r="M9392" t="s">
        <v>10260</v>
      </c>
    </row>
    <row r="9393" spans="1:13">
      <c r="A9393" t="s">
        <v>10688</v>
      </c>
      <c r="B9393" t="s">
        <v>10695</v>
      </c>
      <c r="C9393" t="s">
        <v>110</v>
      </c>
      <c r="D9393">
        <v>4</v>
      </c>
      <c r="E9393">
        <v>0</v>
      </c>
      <c r="F9393">
        <v>0</v>
      </c>
      <c r="H9393" t="s">
        <v>103</v>
      </c>
      <c r="I9393">
        <f t="shared" si="440"/>
        <v>0</v>
      </c>
      <c r="J9393">
        <f t="shared" si="441"/>
        <v>0</v>
      </c>
      <c r="L9393" t="str">
        <f t="shared" si="442"/>
        <v>3496MURRAY LOCK NO 9</v>
      </c>
      <c r="M9393" t="s">
        <v>10260</v>
      </c>
    </row>
    <row r="9394" spans="1:13">
      <c r="A9394" t="s">
        <v>10688</v>
      </c>
      <c r="B9394" t="s">
        <v>10696</v>
      </c>
      <c r="C9394" t="s">
        <v>110</v>
      </c>
      <c r="D9394">
        <v>4</v>
      </c>
      <c r="E9394">
        <v>0</v>
      </c>
      <c r="F9394">
        <v>0</v>
      </c>
      <c r="H9394" t="s">
        <v>103</v>
      </c>
      <c r="I9394">
        <f t="shared" si="440"/>
        <v>0</v>
      </c>
      <c r="J9394">
        <f t="shared" si="441"/>
        <v>0</v>
      </c>
      <c r="L9394" t="str">
        <f t="shared" si="442"/>
        <v>3496NEDS CORNER</v>
      </c>
      <c r="M9394" t="s">
        <v>10260</v>
      </c>
    </row>
    <row r="9395" spans="1:13">
      <c r="A9395" t="s">
        <v>10688</v>
      </c>
      <c r="B9395" t="s">
        <v>10697</v>
      </c>
      <c r="C9395" t="s">
        <v>110</v>
      </c>
      <c r="D9395">
        <v>4</v>
      </c>
      <c r="E9395">
        <v>0</v>
      </c>
      <c r="F9395">
        <v>0</v>
      </c>
      <c r="H9395" t="s">
        <v>103</v>
      </c>
      <c r="I9395">
        <f t="shared" si="440"/>
        <v>0</v>
      </c>
      <c r="J9395">
        <f t="shared" si="441"/>
        <v>0</v>
      </c>
      <c r="L9395" t="str">
        <f t="shared" si="442"/>
        <v>3496SUNNYCLIFFS</v>
      </c>
      <c r="M9395" t="s">
        <v>10260</v>
      </c>
    </row>
    <row r="9396" spans="1:13">
      <c r="A9396" t="s">
        <v>10688</v>
      </c>
      <c r="B9396" t="s">
        <v>10698</v>
      </c>
      <c r="C9396" t="s">
        <v>110</v>
      </c>
      <c r="D9396">
        <v>4</v>
      </c>
      <c r="E9396">
        <v>0</v>
      </c>
      <c r="F9396">
        <v>0</v>
      </c>
      <c r="H9396" t="s">
        <v>103</v>
      </c>
      <c r="I9396">
        <f t="shared" ref="I9396:I9459" si="443">IF(ISERROR(VLOOKUP(A9396,SelPostCode,1,FALSE)),0,1)</f>
        <v>0</v>
      </c>
      <c r="J9396">
        <f t="shared" ref="J9396:J9459" si="444">IF(I9396=0,0,IF(ISERROR(VLOOKUP(B9396,SelSuburb,1,FALSE)),0,1))</f>
        <v>0</v>
      </c>
      <c r="L9396" t="str">
        <f t="shared" si="442"/>
        <v>3496WERRIMULL</v>
      </c>
      <c r="M9396" t="s">
        <v>10260</v>
      </c>
    </row>
    <row r="9397" spans="1:13">
      <c r="A9397" t="s">
        <v>10699</v>
      </c>
      <c r="B9397" t="s">
        <v>10700</v>
      </c>
      <c r="C9397" t="s">
        <v>110</v>
      </c>
      <c r="D9397">
        <v>4</v>
      </c>
      <c r="E9397">
        <v>0</v>
      </c>
      <c r="F9397">
        <v>0</v>
      </c>
      <c r="H9397" t="s">
        <v>103</v>
      </c>
      <c r="I9397">
        <f t="shared" si="443"/>
        <v>0</v>
      </c>
      <c r="J9397">
        <f t="shared" si="444"/>
        <v>0</v>
      </c>
      <c r="L9397" t="str">
        <f t="shared" si="442"/>
        <v>3494CARWARP</v>
      </c>
      <c r="M9397" t="s">
        <v>9851</v>
      </c>
    </row>
    <row r="9398" spans="1:13">
      <c r="A9398" t="s">
        <v>10699</v>
      </c>
      <c r="B9398" t="s">
        <v>10701</v>
      </c>
      <c r="C9398" t="s">
        <v>110</v>
      </c>
      <c r="D9398">
        <v>4</v>
      </c>
      <c r="E9398">
        <v>0</v>
      </c>
      <c r="F9398">
        <v>0</v>
      </c>
      <c r="H9398" t="s">
        <v>103</v>
      </c>
      <c r="I9398">
        <f t="shared" si="443"/>
        <v>0</v>
      </c>
      <c r="J9398">
        <f t="shared" si="444"/>
        <v>0</v>
      </c>
      <c r="L9398" t="str">
        <f t="shared" si="442"/>
        <v>3494COLIGNAN</v>
      </c>
      <c r="M9398" t="s">
        <v>9851</v>
      </c>
    </row>
    <row r="9399" spans="1:13">
      <c r="A9399" t="s">
        <v>10699</v>
      </c>
      <c r="B9399" t="s">
        <v>10702</v>
      </c>
      <c r="C9399" t="s">
        <v>110</v>
      </c>
      <c r="D9399">
        <v>4</v>
      </c>
      <c r="E9399">
        <v>0</v>
      </c>
      <c r="F9399">
        <v>0</v>
      </c>
      <c r="H9399" t="s">
        <v>103</v>
      </c>
      <c r="I9399">
        <f t="shared" si="443"/>
        <v>0</v>
      </c>
      <c r="J9399">
        <f t="shared" si="444"/>
        <v>0</v>
      </c>
      <c r="L9399" t="str">
        <f t="shared" si="442"/>
        <v>3494IRAAK</v>
      </c>
      <c r="M9399" t="s">
        <v>9851</v>
      </c>
    </row>
    <row r="9400" spans="1:13">
      <c r="A9400" t="s">
        <v>10699</v>
      </c>
      <c r="B9400" t="s">
        <v>10703</v>
      </c>
      <c r="C9400" t="s">
        <v>110</v>
      </c>
      <c r="D9400">
        <v>4</v>
      </c>
      <c r="E9400">
        <v>0</v>
      </c>
      <c r="F9400">
        <v>0</v>
      </c>
      <c r="H9400" t="s">
        <v>103</v>
      </c>
      <c r="I9400">
        <f t="shared" si="443"/>
        <v>0</v>
      </c>
      <c r="J9400">
        <f t="shared" si="444"/>
        <v>0</v>
      </c>
      <c r="L9400" t="str">
        <f t="shared" si="442"/>
        <v>3494NANGILOC</v>
      </c>
      <c r="M9400" t="s">
        <v>9851</v>
      </c>
    </row>
    <row r="9401" spans="1:13">
      <c r="A9401" t="s">
        <v>10704</v>
      </c>
      <c r="B9401" t="s">
        <v>10705</v>
      </c>
      <c r="C9401" t="s">
        <v>110</v>
      </c>
      <c r="D9401">
        <v>4</v>
      </c>
      <c r="E9401">
        <v>0</v>
      </c>
      <c r="F9401">
        <v>0</v>
      </c>
      <c r="H9401" t="s">
        <v>103</v>
      </c>
      <c r="I9401">
        <f t="shared" si="443"/>
        <v>0</v>
      </c>
      <c r="J9401">
        <f t="shared" si="444"/>
        <v>0</v>
      </c>
      <c r="L9401" t="str">
        <f t="shared" si="442"/>
        <v>3491PATCHEWOLLOCK</v>
      </c>
      <c r="M9401" t="s">
        <v>10260</v>
      </c>
    </row>
    <row r="9402" spans="1:13">
      <c r="A9402" t="s">
        <v>10706</v>
      </c>
      <c r="B9402" t="s">
        <v>10707</v>
      </c>
      <c r="C9402" t="s">
        <v>110</v>
      </c>
      <c r="D9402">
        <v>4</v>
      </c>
      <c r="E9402">
        <v>0</v>
      </c>
      <c r="F9402">
        <v>0</v>
      </c>
      <c r="H9402" t="s">
        <v>103</v>
      </c>
      <c r="I9402">
        <f t="shared" si="443"/>
        <v>0</v>
      </c>
      <c r="J9402">
        <f t="shared" si="444"/>
        <v>0</v>
      </c>
      <c r="L9402" t="str">
        <f t="shared" si="442"/>
        <v>3490BIG DESERT</v>
      </c>
      <c r="M9402" t="s">
        <v>9851</v>
      </c>
    </row>
    <row r="9403" spans="1:13">
      <c r="A9403" t="s">
        <v>10706</v>
      </c>
      <c r="B9403" t="s">
        <v>10708</v>
      </c>
      <c r="C9403" t="s">
        <v>110</v>
      </c>
      <c r="D9403">
        <v>4</v>
      </c>
      <c r="E9403">
        <v>0</v>
      </c>
      <c r="F9403">
        <v>0</v>
      </c>
      <c r="H9403" t="s">
        <v>103</v>
      </c>
      <c r="I9403">
        <f t="shared" si="443"/>
        <v>0</v>
      </c>
      <c r="J9403">
        <f t="shared" si="444"/>
        <v>0</v>
      </c>
      <c r="L9403" t="str">
        <f t="shared" si="442"/>
        <v>3490BOINKA</v>
      </c>
      <c r="M9403" t="s">
        <v>9851</v>
      </c>
    </row>
    <row r="9404" spans="1:13">
      <c r="A9404" t="s">
        <v>10706</v>
      </c>
      <c r="B9404" t="s">
        <v>10709</v>
      </c>
      <c r="C9404" t="s">
        <v>110</v>
      </c>
      <c r="D9404">
        <v>4</v>
      </c>
      <c r="E9404">
        <v>0</v>
      </c>
      <c r="F9404">
        <v>0</v>
      </c>
      <c r="H9404" t="s">
        <v>103</v>
      </c>
      <c r="I9404">
        <f t="shared" si="443"/>
        <v>0</v>
      </c>
      <c r="J9404">
        <f t="shared" si="444"/>
        <v>0</v>
      </c>
      <c r="L9404" t="str">
        <f t="shared" si="442"/>
        <v>3490KULWIN</v>
      </c>
      <c r="M9404" t="s">
        <v>9851</v>
      </c>
    </row>
    <row r="9405" spans="1:13">
      <c r="A9405" t="s">
        <v>10706</v>
      </c>
      <c r="B9405" t="s">
        <v>10710</v>
      </c>
      <c r="C9405" t="s">
        <v>110</v>
      </c>
      <c r="D9405">
        <v>4</v>
      </c>
      <c r="E9405">
        <v>0</v>
      </c>
      <c r="F9405">
        <v>0</v>
      </c>
      <c r="H9405" t="s">
        <v>103</v>
      </c>
      <c r="I9405">
        <f t="shared" si="443"/>
        <v>0</v>
      </c>
      <c r="J9405">
        <f t="shared" si="444"/>
        <v>0</v>
      </c>
      <c r="L9405" t="str">
        <f t="shared" si="442"/>
        <v>3490MURRAY-SUNSET</v>
      </c>
      <c r="M9405" t="s">
        <v>9851</v>
      </c>
    </row>
    <row r="9406" spans="1:13">
      <c r="A9406" t="s">
        <v>10706</v>
      </c>
      <c r="B9406" t="s">
        <v>10711</v>
      </c>
      <c r="C9406" t="s">
        <v>110</v>
      </c>
      <c r="D9406">
        <v>4</v>
      </c>
      <c r="E9406">
        <v>0</v>
      </c>
      <c r="F9406">
        <v>0</v>
      </c>
      <c r="H9406" t="s">
        <v>103</v>
      </c>
      <c r="I9406">
        <f t="shared" si="443"/>
        <v>0</v>
      </c>
      <c r="J9406">
        <f t="shared" si="444"/>
        <v>0</v>
      </c>
      <c r="L9406" t="str">
        <f t="shared" si="442"/>
        <v>3490OUYEN</v>
      </c>
      <c r="M9406" t="s">
        <v>9851</v>
      </c>
    </row>
    <row r="9407" spans="1:13">
      <c r="A9407" t="s">
        <v>10706</v>
      </c>
      <c r="B9407" t="s">
        <v>10712</v>
      </c>
      <c r="C9407" t="s">
        <v>110</v>
      </c>
      <c r="D9407">
        <v>4</v>
      </c>
      <c r="E9407">
        <v>0</v>
      </c>
      <c r="F9407">
        <v>0</v>
      </c>
      <c r="H9407" t="s">
        <v>103</v>
      </c>
      <c r="I9407">
        <f t="shared" si="443"/>
        <v>0</v>
      </c>
      <c r="J9407">
        <f t="shared" si="444"/>
        <v>0</v>
      </c>
      <c r="L9407" t="str">
        <f t="shared" si="442"/>
        <v>3490TORRITA</v>
      </c>
      <c r="M9407" t="s">
        <v>9851</v>
      </c>
    </row>
    <row r="9408" spans="1:13">
      <c r="A9408" t="s">
        <v>10706</v>
      </c>
      <c r="B9408" t="s">
        <v>10713</v>
      </c>
      <c r="C9408" t="s">
        <v>110</v>
      </c>
      <c r="D9408">
        <v>4</v>
      </c>
      <c r="E9408">
        <v>0</v>
      </c>
      <c r="F9408">
        <v>0</v>
      </c>
      <c r="H9408" t="s">
        <v>103</v>
      </c>
      <c r="I9408">
        <f t="shared" si="443"/>
        <v>0</v>
      </c>
      <c r="J9408">
        <f t="shared" si="444"/>
        <v>0</v>
      </c>
      <c r="L9408" t="str">
        <f t="shared" si="442"/>
        <v>3490TUTYE</v>
      </c>
      <c r="M9408" t="s">
        <v>9851</v>
      </c>
    </row>
    <row r="9409" spans="1:13">
      <c r="A9409" t="s">
        <v>10714</v>
      </c>
      <c r="B9409" t="s">
        <v>10715</v>
      </c>
      <c r="C9409" t="s">
        <v>110</v>
      </c>
      <c r="D9409">
        <v>4</v>
      </c>
      <c r="E9409">
        <v>0</v>
      </c>
      <c r="F9409">
        <v>0</v>
      </c>
      <c r="H9409" t="s">
        <v>103</v>
      </c>
      <c r="I9409">
        <f t="shared" si="443"/>
        <v>0</v>
      </c>
      <c r="J9409">
        <f t="shared" si="444"/>
        <v>0</v>
      </c>
      <c r="L9409" t="str">
        <f t="shared" si="442"/>
        <v>3489TEMPY</v>
      </c>
      <c r="M9409" t="s">
        <v>10260</v>
      </c>
    </row>
    <row r="9410" spans="1:13">
      <c r="A9410" t="s">
        <v>10716</v>
      </c>
      <c r="B9410" t="s">
        <v>10717</v>
      </c>
      <c r="C9410" t="s">
        <v>110</v>
      </c>
      <c r="D9410">
        <v>4</v>
      </c>
      <c r="E9410">
        <v>0</v>
      </c>
      <c r="F9410">
        <v>0</v>
      </c>
      <c r="H9410" t="s">
        <v>103</v>
      </c>
      <c r="I9410">
        <f t="shared" si="443"/>
        <v>0</v>
      </c>
      <c r="J9410">
        <f t="shared" si="444"/>
        <v>0</v>
      </c>
      <c r="L9410" t="str">
        <f t="shared" ref="L9410:L9473" si="445">CONCATENATE(A9410,B9410)</f>
        <v>3488SPEED</v>
      </c>
      <c r="M9410" t="s">
        <v>10260</v>
      </c>
    </row>
    <row r="9411" spans="1:13">
      <c r="A9411" t="s">
        <v>10716</v>
      </c>
      <c r="B9411" t="s">
        <v>10718</v>
      </c>
      <c r="C9411" t="s">
        <v>110</v>
      </c>
      <c r="D9411">
        <v>4</v>
      </c>
      <c r="E9411">
        <v>0</v>
      </c>
      <c r="F9411">
        <v>0</v>
      </c>
      <c r="H9411" t="s">
        <v>103</v>
      </c>
      <c r="I9411">
        <f t="shared" si="443"/>
        <v>0</v>
      </c>
      <c r="J9411">
        <f t="shared" si="444"/>
        <v>0</v>
      </c>
      <c r="L9411" t="str">
        <f t="shared" si="445"/>
        <v>3488TURRIFF</v>
      </c>
      <c r="M9411" t="s">
        <v>10260</v>
      </c>
    </row>
    <row r="9412" spans="1:13">
      <c r="A9412" t="s">
        <v>10716</v>
      </c>
      <c r="B9412" t="s">
        <v>10719</v>
      </c>
      <c r="C9412" t="s">
        <v>110</v>
      </c>
      <c r="D9412">
        <v>4</v>
      </c>
      <c r="E9412">
        <v>0</v>
      </c>
      <c r="F9412">
        <v>0</v>
      </c>
      <c r="H9412" t="s">
        <v>103</v>
      </c>
      <c r="I9412">
        <f t="shared" si="443"/>
        <v>0</v>
      </c>
      <c r="J9412">
        <f t="shared" si="444"/>
        <v>0</v>
      </c>
      <c r="L9412" t="str">
        <f t="shared" si="445"/>
        <v>3488TURRIFF EAST</v>
      </c>
      <c r="M9412" t="s">
        <v>10260</v>
      </c>
    </row>
    <row r="9413" spans="1:13">
      <c r="A9413" t="s">
        <v>10720</v>
      </c>
      <c r="B9413" t="s">
        <v>10721</v>
      </c>
      <c r="C9413" t="s">
        <v>110</v>
      </c>
      <c r="D9413">
        <v>4</v>
      </c>
      <c r="E9413">
        <v>0</v>
      </c>
      <c r="F9413">
        <v>0</v>
      </c>
      <c r="H9413" t="s">
        <v>103</v>
      </c>
      <c r="I9413">
        <f t="shared" si="443"/>
        <v>0</v>
      </c>
      <c r="J9413">
        <f t="shared" si="444"/>
        <v>0</v>
      </c>
      <c r="L9413" t="str">
        <f t="shared" si="445"/>
        <v>3487LASCELLES</v>
      </c>
      <c r="M9413" t="s">
        <v>10260</v>
      </c>
    </row>
    <row r="9414" spans="1:13">
      <c r="A9414" t="s">
        <v>10722</v>
      </c>
      <c r="B9414" t="s">
        <v>10723</v>
      </c>
      <c r="C9414" t="s">
        <v>110</v>
      </c>
      <c r="D9414">
        <v>4</v>
      </c>
      <c r="E9414">
        <v>0</v>
      </c>
      <c r="F9414">
        <v>0</v>
      </c>
      <c r="H9414" t="s">
        <v>103</v>
      </c>
      <c r="I9414">
        <f t="shared" si="443"/>
        <v>0</v>
      </c>
      <c r="J9414">
        <f t="shared" si="444"/>
        <v>0</v>
      </c>
      <c r="L9414" t="str">
        <f t="shared" si="445"/>
        <v>3485BANYAN</v>
      </c>
      <c r="M9414" t="s">
        <v>10260</v>
      </c>
    </row>
    <row r="9415" spans="1:13">
      <c r="A9415" t="s">
        <v>10722</v>
      </c>
      <c r="B9415" t="s">
        <v>10724</v>
      </c>
      <c r="C9415" t="s">
        <v>110</v>
      </c>
      <c r="D9415">
        <v>4</v>
      </c>
      <c r="E9415">
        <v>0</v>
      </c>
      <c r="F9415">
        <v>0</v>
      </c>
      <c r="H9415" t="s">
        <v>103</v>
      </c>
      <c r="I9415">
        <f t="shared" si="443"/>
        <v>0</v>
      </c>
      <c r="J9415">
        <f t="shared" si="444"/>
        <v>0</v>
      </c>
      <c r="L9415" t="str">
        <f t="shared" si="445"/>
        <v>3485WATCHUPGA</v>
      </c>
      <c r="M9415" t="s">
        <v>10260</v>
      </c>
    </row>
    <row r="9416" spans="1:13">
      <c r="A9416" t="s">
        <v>10722</v>
      </c>
      <c r="B9416" t="s">
        <v>10725</v>
      </c>
      <c r="C9416" t="s">
        <v>110</v>
      </c>
      <c r="D9416">
        <v>4</v>
      </c>
      <c r="E9416">
        <v>0</v>
      </c>
      <c r="F9416">
        <v>0</v>
      </c>
      <c r="H9416" t="s">
        <v>103</v>
      </c>
      <c r="I9416">
        <f t="shared" si="443"/>
        <v>0</v>
      </c>
      <c r="J9416">
        <f t="shared" si="444"/>
        <v>0</v>
      </c>
      <c r="L9416" t="str">
        <f t="shared" si="445"/>
        <v>3485WILLANGIE</v>
      </c>
      <c r="M9416" t="s">
        <v>10260</v>
      </c>
    </row>
    <row r="9417" spans="1:13">
      <c r="A9417" t="s">
        <v>10722</v>
      </c>
      <c r="B9417" t="s">
        <v>10726</v>
      </c>
      <c r="C9417" t="s">
        <v>110</v>
      </c>
      <c r="D9417">
        <v>4</v>
      </c>
      <c r="E9417">
        <v>0</v>
      </c>
      <c r="F9417">
        <v>0</v>
      </c>
      <c r="H9417" t="s">
        <v>103</v>
      </c>
      <c r="I9417">
        <f t="shared" si="443"/>
        <v>0</v>
      </c>
      <c r="J9417">
        <f t="shared" si="444"/>
        <v>0</v>
      </c>
      <c r="L9417" t="str">
        <f t="shared" si="445"/>
        <v>3485WOOMELANG</v>
      </c>
      <c r="M9417" t="s">
        <v>10260</v>
      </c>
    </row>
    <row r="9418" spans="1:13">
      <c r="A9418" t="s">
        <v>10727</v>
      </c>
      <c r="B9418" t="s">
        <v>10728</v>
      </c>
      <c r="C9418" t="s">
        <v>110</v>
      </c>
      <c r="D9418">
        <v>4</v>
      </c>
      <c r="E9418">
        <v>0</v>
      </c>
      <c r="F9418">
        <v>0</v>
      </c>
      <c r="H9418" t="s">
        <v>103</v>
      </c>
      <c r="I9418">
        <f t="shared" si="443"/>
        <v>0</v>
      </c>
      <c r="J9418">
        <f t="shared" si="444"/>
        <v>0</v>
      </c>
      <c r="L9418" t="str">
        <f t="shared" si="445"/>
        <v>3483BALLAPUR</v>
      </c>
      <c r="M9418" t="s">
        <v>10260</v>
      </c>
    </row>
    <row r="9419" spans="1:13">
      <c r="A9419" t="s">
        <v>10727</v>
      </c>
      <c r="B9419" t="s">
        <v>10729</v>
      </c>
      <c r="C9419" t="s">
        <v>110</v>
      </c>
      <c r="D9419">
        <v>4</v>
      </c>
      <c r="E9419">
        <v>0</v>
      </c>
      <c r="F9419">
        <v>0</v>
      </c>
      <c r="H9419" t="s">
        <v>103</v>
      </c>
      <c r="I9419">
        <f t="shared" si="443"/>
        <v>0</v>
      </c>
      <c r="J9419">
        <f t="shared" si="444"/>
        <v>0</v>
      </c>
      <c r="L9419" t="str">
        <f t="shared" si="445"/>
        <v>3483BIRCHIP</v>
      </c>
      <c r="M9419" t="s">
        <v>10260</v>
      </c>
    </row>
    <row r="9420" spans="1:13">
      <c r="A9420" t="s">
        <v>10727</v>
      </c>
      <c r="B9420" t="s">
        <v>10730</v>
      </c>
      <c r="C9420" t="s">
        <v>110</v>
      </c>
      <c r="D9420">
        <v>4</v>
      </c>
      <c r="E9420">
        <v>0</v>
      </c>
      <c r="F9420">
        <v>0</v>
      </c>
      <c r="H9420" t="s">
        <v>103</v>
      </c>
      <c r="I9420">
        <f t="shared" si="443"/>
        <v>0</v>
      </c>
      <c r="J9420">
        <f t="shared" si="444"/>
        <v>0</v>
      </c>
      <c r="L9420" t="str">
        <f t="shared" si="445"/>
        <v>3483BIRCHIP WEST</v>
      </c>
      <c r="M9420" t="s">
        <v>10260</v>
      </c>
    </row>
    <row r="9421" spans="1:13">
      <c r="A9421" t="s">
        <v>10727</v>
      </c>
      <c r="B9421" t="s">
        <v>10731</v>
      </c>
      <c r="C9421" t="s">
        <v>110</v>
      </c>
      <c r="D9421">
        <v>4</v>
      </c>
      <c r="E9421">
        <v>0</v>
      </c>
      <c r="F9421">
        <v>0</v>
      </c>
      <c r="H9421" t="s">
        <v>103</v>
      </c>
      <c r="I9421">
        <f t="shared" si="443"/>
        <v>0</v>
      </c>
      <c r="J9421">
        <f t="shared" si="444"/>
        <v>0</v>
      </c>
      <c r="L9421" t="str">
        <f t="shared" si="445"/>
        <v>3483CURYO</v>
      </c>
      <c r="M9421" t="s">
        <v>10260</v>
      </c>
    </row>
    <row r="9422" spans="1:13">
      <c r="A9422" t="s">
        <v>10727</v>
      </c>
      <c r="B9422" t="s">
        <v>10732</v>
      </c>
      <c r="C9422" t="s">
        <v>110</v>
      </c>
      <c r="D9422">
        <v>4</v>
      </c>
      <c r="E9422">
        <v>0</v>
      </c>
      <c r="F9422">
        <v>0</v>
      </c>
      <c r="H9422" t="s">
        <v>103</v>
      </c>
      <c r="I9422">
        <f t="shared" si="443"/>
        <v>0</v>
      </c>
      <c r="J9422">
        <f t="shared" si="444"/>
        <v>0</v>
      </c>
      <c r="L9422" t="str">
        <f t="shared" si="445"/>
        <v>3483JIL JIL</v>
      </c>
      <c r="M9422" t="s">
        <v>10260</v>
      </c>
    </row>
    <row r="9423" spans="1:13">
      <c r="A9423" t="s">
        <v>10727</v>
      </c>
      <c r="B9423" t="s">
        <v>10733</v>
      </c>
      <c r="C9423" t="s">
        <v>110</v>
      </c>
      <c r="D9423">
        <v>4</v>
      </c>
      <c r="E9423">
        <v>0</v>
      </c>
      <c r="F9423">
        <v>0</v>
      </c>
      <c r="H9423" t="s">
        <v>103</v>
      </c>
      <c r="I9423">
        <f t="shared" si="443"/>
        <v>0</v>
      </c>
      <c r="J9423">
        <f t="shared" si="444"/>
        <v>0</v>
      </c>
      <c r="L9423" t="str">
        <f t="shared" si="445"/>
        <v>3483KARYRIE</v>
      </c>
      <c r="M9423" t="s">
        <v>10260</v>
      </c>
    </row>
    <row r="9424" spans="1:13">
      <c r="A9424" t="s">
        <v>10727</v>
      </c>
      <c r="B9424" t="s">
        <v>10734</v>
      </c>
      <c r="C9424" t="s">
        <v>110</v>
      </c>
      <c r="D9424">
        <v>4</v>
      </c>
      <c r="E9424">
        <v>0</v>
      </c>
      <c r="F9424">
        <v>0</v>
      </c>
      <c r="H9424" t="s">
        <v>103</v>
      </c>
      <c r="I9424">
        <f t="shared" si="443"/>
        <v>0</v>
      </c>
      <c r="J9424">
        <f t="shared" si="444"/>
        <v>0</v>
      </c>
      <c r="L9424" t="str">
        <f t="shared" si="445"/>
        <v>3483KINNABULLA</v>
      </c>
      <c r="M9424" t="s">
        <v>10260</v>
      </c>
    </row>
    <row r="9425" spans="1:13">
      <c r="A9425" t="s">
        <v>10727</v>
      </c>
      <c r="B9425" t="s">
        <v>10735</v>
      </c>
      <c r="C9425" t="s">
        <v>110</v>
      </c>
      <c r="D9425">
        <v>4</v>
      </c>
      <c r="E9425">
        <v>0</v>
      </c>
      <c r="F9425">
        <v>0</v>
      </c>
      <c r="H9425" t="s">
        <v>103</v>
      </c>
      <c r="I9425">
        <f t="shared" si="443"/>
        <v>0</v>
      </c>
      <c r="J9425">
        <f t="shared" si="444"/>
        <v>0</v>
      </c>
      <c r="L9425" t="str">
        <f t="shared" si="445"/>
        <v>3483MARLBED</v>
      </c>
      <c r="M9425" t="s">
        <v>10260</v>
      </c>
    </row>
    <row r="9426" spans="1:13">
      <c r="A9426" t="s">
        <v>10727</v>
      </c>
      <c r="B9426" t="s">
        <v>10736</v>
      </c>
      <c r="C9426" t="s">
        <v>110</v>
      </c>
      <c r="D9426">
        <v>4</v>
      </c>
      <c r="E9426">
        <v>0</v>
      </c>
      <c r="F9426">
        <v>0</v>
      </c>
      <c r="H9426" t="s">
        <v>103</v>
      </c>
      <c r="I9426">
        <f t="shared" si="443"/>
        <v>0</v>
      </c>
      <c r="J9426">
        <f t="shared" si="444"/>
        <v>0</v>
      </c>
      <c r="L9426" t="str">
        <f t="shared" si="445"/>
        <v>3483NARRAPORT</v>
      </c>
      <c r="M9426" t="s">
        <v>10260</v>
      </c>
    </row>
    <row r="9427" spans="1:13">
      <c r="A9427" t="s">
        <v>10727</v>
      </c>
      <c r="B9427" t="s">
        <v>10737</v>
      </c>
      <c r="C9427" t="s">
        <v>110</v>
      </c>
      <c r="D9427">
        <v>4</v>
      </c>
      <c r="E9427">
        <v>0</v>
      </c>
      <c r="F9427">
        <v>0</v>
      </c>
      <c r="H9427" t="s">
        <v>103</v>
      </c>
      <c r="I9427">
        <f t="shared" si="443"/>
        <v>0</v>
      </c>
      <c r="J9427">
        <f t="shared" si="444"/>
        <v>0</v>
      </c>
      <c r="L9427" t="str">
        <f t="shared" si="445"/>
        <v>3483REEDY DAM</v>
      </c>
      <c r="M9427" t="s">
        <v>10260</v>
      </c>
    </row>
    <row r="9428" spans="1:13">
      <c r="A9428" t="s">
        <v>10727</v>
      </c>
      <c r="B9428" t="s">
        <v>10738</v>
      </c>
      <c r="C9428" t="s">
        <v>110</v>
      </c>
      <c r="D9428">
        <v>4</v>
      </c>
      <c r="E9428">
        <v>0</v>
      </c>
      <c r="F9428">
        <v>0</v>
      </c>
      <c r="H9428" t="s">
        <v>103</v>
      </c>
      <c r="I9428">
        <f t="shared" si="443"/>
        <v>0</v>
      </c>
      <c r="J9428">
        <f t="shared" si="444"/>
        <v>0</v>
      </c>
      <c r="L9428" t="str">
        <f t="shared" si="445"/>
        <v>3483WHIRILY</v>
      </c>
      <c r="M9428" t="s">
        <v>10260</v>
      </c>
    </row>
    <row r="9429" spans="1:13">
      <c r="A9429" t="s">
        <v>10739</v>
      </c>
      <c r="B9429" t="s">
        <v>10740</v>
      </c>
      <c r="C9429" t="s">
        <v>110</v>
      </c>
      <c r="D9429">
        <v>4</v>
      </c>
      <c r="E9429">
        <v>0</v>
      </c>
      <c r="F9429">
        <v>0</v>
      </c>
      <c r="H9429" t="s">
        <v>103</v>
      </c>
      <c r="I9429">
        <f t="shared" si="443"/>
        <v>0</v>
      </c>
      <c r="J9429">
        <f t="shared" si="444"/>
        <v>0</v>
      </c>
      <c r="L9429" t="str">
        <f t="shared" si="445"/>
        <v>3482MASSEY</v>
      </c>
      <c r="M9429" t="s">
        <v>10260</v>
      </c>
    </row>
    <row r="9430" spans="1:13">
      <c r="A9430" t="s">
        <v>10739</v>
      </c>
      <c r="B9430" t="s">
        <v>10741</v>
      </c>
      <c r="C9430" t="s">
        <v>110</v>
      </c>
      <c r="D9430">
        <v>4</v>
      </c>
      <c r="E9430">
        <v>0</v>
      </c>
      <c r="F9430">
        <v>0</v>
      </c>
      <c r="H9430" t="s">
        <v>103</v>
      </c>
      <c r="I9430">
        <f t="shared" si="443"/>
        <v>0</v>
      </c>
      <c r="J9430">
        <f t="shared" si="444"/>
        <v>0</v>
      </c>
      <c r="L9430" t="str">
        <f t="shared" si="445"/>
        <v>3482MORTON PLAINS</v>
      </c>
      <c r="M9430" t="s">
        <v>10260</v>
      </c>
    </row>
    <row r="9431" spans="1:13">
      <c r="A9431" t="s">
        <v>10739</v>
      </c>
      <c r="B9431" t="s">
        <v>10742</v>
      </c>
      <c r="C9431" t="s">
        <v>110</v>
      </c>
      <c r="D9431">
        <v>4</v>
      </c>
      <c r="E9431">
        <v>0</v>
      </c>
      <c r="F9431">
        <v>0</v>
      </c>
      <c r="H9431" t="s">
        <v>103</v>
      </c>
      <c r="I9431">
        <f t="shared" si="443"/>
        <v>0</v>
      </c>
      <c r="J9431">
        <f t="shared" si="444"/>
        <v>0</v>
      </c>
      <c r="L9431" t="str">
        <f t="shared" si="445"/>
        <v>3482WARMUR</v>
      </c>
      <c r="M9431" t="s">
        <v>10260</v>
      </c>
    </row>
    <row r="9432" spans="1:13">
      <c r="A9432" t="s">
        <v>10739</v>
      </c>
      <c r="B9432" t="s">
        <v>10743</v>
      </c>
      <c r="C9432" t="s">
        <v>110</v>
      </c>
      <c r="D9432">
        <v>4</v>
      </c>
      <c r="E9432">
        <v>0</v>
      </c>
      <c r="F9432">
        <v>0</v>
      </c>
      <c r="H9432" t="s">
        <v>103</v>
      </c>
      <c r="I9432">
        <f t="shared" si="443"/>
        <v>0</v>
      </c>
      <c r="J9432">
        <f t="shared" si="444"/>
        <v>0</v>
      </c>
      <c r="L9432" t="str">
        <f t="shared" si="445"/>
        <v>3482WATCHEM</v>
      </c>
      <c r="M9432" t="s">
        <v>10260</v>
      </c>
    </row>
    <row r="9433" spans="1:13">
      <c r="A9433" t="s">
        <v>10739</v>
      </c>
      <c r="B9433" t="s">
        <v>10744</v>
      </c>
      <c r="C9433" t="s">
        <v>110</v>
      </c>
      <c r="D9433">
        <v>4</v>
      </c>
      <c r="E9433">
        <v>0</v>
      </c>
      <c r="F9433">
        <v>0</v>
      </c>
      <c r="H9433" t="s">
        <v>103</v>
      </c>
      <c r="I9433">
        <f t="shared" si="443"/>
        <v>0</v>
      </c>
      <c r="J9433">
        <f t="shared" si="444"/>
        <v>0</v>
      </c>
      <c r="L9433" t="str">
        <f t="shared" si="445"/>
        <v>3482WATCHEM WEST</v>
      </c>
      <c r="M9433" t="s">
        <v>10260</v>
      </c>
    </row>
    <row r="9434" spans="1:13">
      <c r="A9434" t="s">
        <v>10745</v>
      </c>
      <c r="B9434" t="s">
        <v>10746</v>
      </c>
      <c r="C9434" t="s">
        <v>110</v>
      </c>
      <c r="D9434">
        <v>4</v>
      </c>
      <c r="E9434">
        <v>0</v>
      </c>
      <c r="F9434">
        <v>0</v>
      </c>
      <c r="H9434" t="s">
        <v>103</v>
      </c>
      <c r="I9434">
        <f t="shared" si="443"/>
        <v>0</v>
      </c>
      <c r="J9434">
        <f t="shared" si="444"/>
        <v>0</v>
      </c>
      <c r="L9434" t="str">
        <f t="shared" si="445"/>
        <v>3480AREEGRA</v>
      </c>
      <c r="M9434" t="s">
        <v>10260</v>
      </c>
    </row>
    <row r="9435" spans="1:13">
      <c r="A9435" t="s">
        <v>10745</v>
      </c>
      <c r="B9435" t="s">
        <v>10747</v>
      </c>
      <c r="C9435" t="s">
        <v>110</v>
      </c>
      <c r="D9435">
        <v>4</v>
      </c>
      <c r="E9435">
        <v>0</v>
      </c>
      <c r="F9435">
        <v>0</v>
      </c>
      <c r="H9435" t="s">
        <v>103</v>
      </c>
      <c r="I9435">
        <f t="shared" si="443"/>
        <v>0</v>
      </c>
      <c r="J9435">
        <f t="shared" si="444"/>
        <v>0</v>
      </c>
      <c r="L9435" t="str">
        <f t="shared" si="445"/>
        <v>3480BANYENONG</v>
      </c>
      <c r="M9435" t="s">
        <v>10260</v>
      </c>
    </row>
    <row r="9436" spans="1:13">
      <c r="A9436" t="s">
        <v>10745</v>
      </c>
      <c r="B9436" t="s">
        <v>10748</v>
      </c>
      <c r="C9436" t="s">
        <v>110</v>
      </c>
      <c r="D9436">
        <v>4</v>
      </c>
      <c r="E9436">
        <v>0</v>
      </c>
      <c r="F9436">
        <v>0</v>
      </c>
      <c r="H9436" t="s">
        <v>103</v>
      </c>
      <c r="I9436">
        <f t="shared" si="443"/>
        <v>0</v>
      </c>
      <c r="J9436">
        <f t="shared" si="444"/>
        <v>0</v>
      </c>
      <c r="L9436" t="str">
        <f t="shared" si="445"/>
        <v>3480BOOLITE</v>
      </c>
      <c r="M9436" t="s">
        <v>10260</v>
      </c>
    </row>
    <row r="9437" spans="1:13">
      <c r="A9437" t="s">
        <v>10745</v>
      </c>
      <c r="B9437" t="s">
        <v>10749</v>
      </c>
      <c r="C9437" t="s">
        <v>110</v>
      </c>
      <c r="D9437">
        <v>4</v>
      </c>
      <c r="E9437">
        <v>0</v>
      </c>
      <c r="F9437">
        <v>0</v>
      </c>
      <c r="H9437" t="s">
        <v>103</v>
      </c>
      <c r="I9437">
        <f t="shared" si="443"/>
        <v>0</v>
      </c>
      <c r="J9437">
        <f t="shared" si="444"/>
        <v>0</v>
      </c>
      <c r="L9437" t="str">
        <f t="shared" si="445"/>
        <v>3480CARRON</v>
      </c>
      <c r="M9437" t="s">
        <v>10260</v>
      </c>
    </row>
    <row r="9438" spans="1:13">
      <c r="A9438" t="s">
        <v>10745</v>
      </c>
      <c r="B9438" t="s">
        <v>10750</v>
      </c>
      <c r="C9438" t="s">
        <v>110</v>
      </c>
      <c r="D9438">
        <v>4</v>
      </c>
      <c r="E9438">
        <v>0</v>
      </c>
      <c r="F9438">
        <v>0</v>
      </c>
      <c r="H9438" t="s">
        <v>103</v>
      </c>
      <c r="I9438">
        <f t="shared" si="443"/>
        <v>0</v>
      </c>
      <c r="J9438">
        <f t="shared" si="444"/>
        <v>0</v>
      </c>
      <c r="L9438" t="str">
        <f t="shared" si="445"/>
        <v>3480COPE COPE</v>
      </c>
      <c r="M9438" t="s">
        <v>10260</v>
      </c>
    </row>
    <row r="9439" spans="1:13">
      <c r="A9439" t="s">
        <v>10745</v>
      </c>
      <c r="B9439" t="s">
        <v>10751</v>
      </c>
      <c r="C9439" t="s">
        <v>110</v>
      </c>
      <c r="D9439">
        <v>4</v>
      </c>
      <c r="E9439">
        <v>0</v>
      </c>
      <c r="F9439">
        <v>0</v>
      </c>
      <c r="H9439" t="s">
        <v>103</v>
      </c>
      <c r="I9439">
        <f t="shared" si="443"/>
        <v>0</v>
      </c>
      <c r="J9439">
        <f t="shared" si="444"/>
        <v>0</v>
      </c>
      <c r="L9439" t="str">
        <f t="shared" si="445"/>
        <v>3480CORACK</v>
      </c>
      <c r="M9439" t="s">
        <v>10260</v>
      </c>
    </row>
    <row r="9440" spans="1:13">
      <c r="A9440" t="s">
        <v>10745</v>
      </c>
      <c r="B9440" t="s">
        <v>10752</v>
      </c>
      <c r="C9440" t="s">
        <v>110</v>
      </c>
      <c r="D9440">
        <v>4</v>
      </c>
      <c r="E9440">
        <v>0</v>
      </c>
      <c r="F9440">
        <v>0</v>
      </c>
      <c r="H9440" t="s">
        <v>103</v>
      </c>
      <c r="I9440">
        <f t="shared" si="443"/>
        <v>0</v>
      </c>
      <c r="J9440">
        <f t="shared" si="444"/>
        <v>0</v>
      </c>
      <c r="L9440" t="str">
        <f t="shared" si="445"/>
        <v>3480CORACK EAST</v>
      </c>
      <c r="M9440" t="s">
        <v>10260</v>
      </c>
    </row>
    <row r="9441" spans="1:13">
      <c r="A9441" t="s">
        <v>10745</v>
      </c>
      <c r="B9441" t="s">
        <v>10753</v>
      </c>
      <c r="C9441" t="s">
        <v>110</v>
      </c>
      <c r="D9441">
        <v>4</v>
      </c>
      <c r="E9441">
        <v>0</v>
      </c>
      <c r="F9441">
        <v>0</v>
      </c>
      <c r="H9441" t="s">
        <v>103</v>
      </c>
      <c r="I9441">
        <f t="shared" si="443"/>
        <v>0</v>
      </c>
      <c r="J9441">
        <f t="shared" si="444"/>
        <v>0</v>
      </c>
      <c r="L9441" t="str">
        <f t="shared" si="445"/>
        <v>3480DONALD</v>
      </c>
      <c r="M9441" t="s">
        <v>10260</v>
      </c>
    </row>
    <row r="9442" spans="1:13">
      <c r="A9442" t="s">
        <v>10745</v>
      </c>
      <c r="B9442" t="s">
        <v>10754</v>
      </c>
      <c r="C9442" t="s">
        <v>110</v>
      </c>
      <c r="D9442">
        <v>4</v>
      </c>
      <c r="E9442">
        <v>0</v>
      </c>
      <c r="F9442">
        <v>0</v>
      </c>
      <c r="H9442" t="s">
        <v>103</v>
      </c>
      <c r="I9442">
        <f t="shared" si="443"/>
        <v>0</v>
      </c>
      <c r="J9442">
        <f t="shared" si="444"/>
        <v>0</v>
      </c>
      <c r="L9442" t="str">
        <f t="shared" si="445"/>
        <v>3480GIL GIL</v>
      </c>
      <c r="M9442" t="s">
        <v>10260</v>
      </c>
    </row>
    <row r="9443" spans="1:13">
      <c r="A9443" t="s">
        <v>10745</v>
      </c>
      <c r="B9443" t="s">
        <v>10755</v>
      </c>
      <c r="C9443" t="s">
        <v>110</v>
      </c>
      <c r="D9443">
        <v>4</v>
      </c>
      <c r="E9443">
        <v>0</v>
      </c>
      <c r="F9443">
        <v>0</v>
      </c>
      <c r="H9443" t="s">
        <v>103</v>
      </c>
      <c r="I9443">
        <f t="shared" si="443"/>
        <v>0</v>
      </c>
      <c r="J9443">
        <f t="shared" si="444"/>
        <v>0</v>
      </c>
      <c r="L9443" t="str">
        <f t="shared" si="445"/>
        <v>3480LAEN</v>
      </c>
      <c r="M9443" t="s">
        <v>10260</v>
      </c>
    </row>
    <row r="9444" spans="1:13">
      <c r="A9444" t="s">
        <v>10745</v>
      </c>
      <c r="B9444" t="s">
        <v>10756</v>
      </c>
      <c r="C9444" t="s">
        <v>110</v>
      </c>
      <c r="D9444">
        <v>4</v>
      </c>
      <c r="E9444">
        <v>0</v>
      </c>
      <c r="F9444">
        <v>0</v>
      </c>
      <c r="H9444" t="s">
        <v>103</v>
      </c>
      <c r="I9444">
        <f t="shared" si="443"/>
        <v>0</v>
      </c>
      <c r="J9444">
        <f t="shared" si="444"/>
        <v>0</v>
      </c>
      <c r="L9444" t="str">
        <f t="shared" si="445"/>
        <v>3480LAEN EAST</v>
      </c>
      <c r="M9444" t="s">
        <v>10260</v>
      </c>
    </row>
    <row r="9445" spans="1:13">
      <c r="A9445" t="s">
        <v>10745</v>
      </c>
      <c r="B9445" t="s">
        <v>10757</v>
      </c>
      <c r="C9445" t="s">
        <v>110</v>
      </c>
      <c r="D9445">
        <v>4</v>
      </c>
      <c r="E9445">
        <v>0</v>
      </c>
      <c r="F9445">
        <v>0</v>
      </c>
      <c r="H9445" t="s">
        <v>103</v>
      </c>
      <c r="I9445">
        <f t="shared" si="443"/>
        <v>0</v>
      </c>
      <c r="J9445">
        <f t="shared" si="444"/>
        <v>0</v>
      </c>
      <c r="L9445" t="str">
        <f t="shared" si="445"/>
        <v>3480LAEN NORTH</v>
      </c>
      <c r="M9445" t="s">
        <v>10260</v>
      </c>
    </row>
    <row r="9446" spans="1:13">
      <c r="A9446" t="s">
        <v>10745</v>
      </c>
      <c r="B9446" t="s">
        <v>10758</v>
      </c>
      <c r="C9446" t="s">
        <v>110</v>
      </c>
      <c r="D9446">
        <v>4</v>
      </c>
      <c r="E9446">
        <v>0</v>
      </c>
      <c r="F9446">
        <v>0</v>
      </c>
      <c r="H9446" t="s">
        <v>103</v>
      </c>
      <c r="I9446">
        <f t="shared" si="443"/>
        <v>0</v>
      </c>
      <c r="J9446">
        <f t="shared" si="444"/>
        <v>0</v>
      </c>
      <c r="L9446" t="str">
        <f t="shared" si="445"/>
        <v>3480LAKE BULOKE</v>
      </c>
      <c r="M9446" t="s">
        <v>10260</v>
      </c>
    </row>
    <row r="9447" spans="1:13">
      <c r="A9447" t="s">
        <v>10745</v>
      </c>
      <c r="B9447" t="s">
        <v>10759</v>
      </c>
      <c r="C9447" t="s">
        <v>110</v>
      </c>
      <c r="D9447">
        <v>4</v>
      </c>
      <c r="E9447">
        <v>0</v>
      </c>
      <c r="F9447">
        <v>0</v>
      </c>
      <c r="H9447" t="s">
        <v>103</v>
      </c>
      <c r="I9447">
        <f t="shared" si="443"/>
        <v>0</v>
      </c>
      <c r="J9447">
        <f t="shared" si="444"/>
        <v>0</v>
      </c>
      <c r="L9447" t="str">
        <f t="shared" si="445"/>
        <v>3480LAWLER</v>
      </c>
      <c r="M9447" t="s">
        <v>10260</v>
      </c>
    </row>
    <row r="9448" spans="1:13">
      <c r="A9448" t="s">
        <v>10745</v>
      </c>
      <c r="B9448" t="s">
        <v>10760</v>
      </c>
      <c r="C9448" t="s">
        <v>110</v>
      </c>
      <c r="D9448">
        <v>4</v>
      </c>
      <c r="E9448">
        <v>0</v>
      </c>
      <c r="F9448">
        <v>0</v>
      </c>
      <c r="H9448" t="s">
        <v>103</v>
      </c>
      <c r="I9448">
        <f t="shared" si="443"/>
        <v>0</v>
      </c>
      <c r="J9448">
        <f t="shared" si="444"/>
        <v>0</v>
      </c>
      <c r="L9448" t="str">
        <f t="shared" si="445"/>
        <v>3480LITCHFIELD</v>
      </c>
      <c r="M9448" t="s">
        <v>10260</v>
      </c>
    </row>
    <row r="9449" spans="1:13">
      <c r="A9449" t="s">
        <v>10745</v>
      </c>
      <c r="B9449" t="s">
        <v>10761</v>
      </c>
      <c r="C9449" t="s">
        <v>110</v>
      </c>
      <c r="D9449">
        <v>4</v>
      </c>
      <c r="E9449">
        <v>0</v>
      </c>
      <c r="F9449">
        <v>0</v>
      </c>
      <c r="H9449" t="s">
        <v>103</v>
      </c>
      <c r="I9449">
        <f t="shared" si="443"/>
        <v>0</v>
      </c>
      <c r="J9449">
        <f t="shared" si="444"/>
        <v>0</v>
      </c>
      <c r="L9449" t="str">
        <f t="shared" si="445"/>
        <v>3480RICH AVON</v>
      </c>
      <c r="M9449" t="s">
        <v>10260</v>
      </c>
    </row>
    <row r="9450" spans="1:13">
      <c r="A9450" t="s">
        <v>10745</v>
      </c>
      <c r="B9450" t="s">
        <v>10762</v>
      </c>
      <c r="C9450" t="s">
        <v>110</v>
      </c>
      <c r="D9450">
        <v>4</v>
      </c>
      <c r="E9450">
        <v>0</v>
      </c>
      <c r="F9450">
        <v>0</v>
      </c>
      <c r="H9450" t="s">
        <v>103</v>
      </c>
      <c r="I9450">
        <f t="shared" si="443"/>
        <v>0</v>
      </c>
      <c r="J9450">
        <f t="shared" si="444"/>
        <v>0</v>
      </c>
      <c r="L9450" t="str">
        <f t="shared" si="445"/>
        <v>3480RICH AVON EAST</v>
      </c>
      <c r="M9450" t="s">
        <v>10260</v>
      </c>
    </row>
    <row r="9451" spans="1:13">
      <c r="A9451" t="s">
        <v>10745</v>
      </c>
      <c r="B9451" t="s">
        <v>10763</v>
      </c>
      <c r="C9451" t="s">
        <v>110</v>
      </c>
      <c r="D9451">
        <v>4</v>
      </c>
      <c r="E9451">
        <v>0</v>
      </c>
      <c r="F9451">
        <v>0</v>
      </c>
      <c r="H9451" t="s">
        <v>103</v>
      </c>
      <c r="I9451">
        <f t="shared" si="443"/>
        <v>0</v>
      </c>
      <c r="J9451">
        <f t="shared" si="444"/>
        <v>0</v>
      </c>
      <c r="L9451" t="str">
        <f t="shared" si="445"/>
        <v>3480RICH AVON WEST</v>
      </c>
      <c r="M9451" t="s">
        <v>10260</v>
      </c>
    </row>
    <row r="9452" spans="1:13">
      <c r="A9452" t="s">
        <v>10745</v>
      </c>
      <c r="B9452" t="s">
        <v>10764</v>
      </c>
      <c r="C9452" t="s">
        <v>110</v>
      </c>
      <c r="D9452">
        <v>4</v>
      </c>
      <c r="E9452">
        <v>0</v>
      </c>
      <c r="F9452">
        <v>0</v>
      </c>
      <c r="H9452" t="s">
        <v>103</v>
      </c>
      <c r="I9452">
        <f t="shared" si="443"/>
        <v>0</v>
      </c>
      <c r="J9452">
        <f t="shared" si="444"/>
        <v>0</v>
      </c>
      <c r="L9452" t="str">
        <f t="shared" si="445"/>
        <v>3480SWANWATER WEST</v>
      </c>
      <c r="M9452" t="s">
        <v>10260</v>
      </c>
    </row>
    <row r="9453" spans="1:13">
      <c r="A9453" t="s">
        <v>10765</v>
      </c>
      <c r="B9453" t="s">
        <v>10766</v>
      </c>
      <c r="C9453" t="s">
        <v>110</v>
      </c>
      <c r="D9453">
        <v>4</v>
      </c>
      <c r="E9453">
        <v>0</v>
      </c>
      <c r="F9453">
        <v>0</v>
      </c>
      <c r="H9453" t="s">
        <v>103</v>
      </c>
      <c r="I9453">
        <f t="shared" si="443"/>
        <v>0</v>
      </c>
      <c r="J9453">
        <f t="shared" si="444"/>
        <v>0</v>
      </c>
      <c r="L9453" t="str">
        <f t="shared" si="445"/>
        <v>3478AVON PLAINS</v>
      </c>
      <c r="M9453" t="s">
        <v>10469</v>
      </c>
    </row>
    <row r="9454" spans="1:13">
      <c r="A9454" t="s">
        <v>10765</v>
      </c>
      <c r="B9454" t="s">
        <v>10767</v>
      </c>
      <c r="C9454" t="s">
        <v>110</v>
      </c>
      <c r="D9454">
        <v>4</v>
      </c>
      <c r="E9454">
        <v>0</v>
      </c>
      <c r="F9454">
        <v>0</v>
      </c>
      <c r="H9454" t="s">
        <v>103</v>
      </c>
      <c r="I9454">
        <f t="shared" si="443"/>
        <v>0</v>
      </c>
      <c r="J9454">
        <f t="shared" si="444"/>
        <v>0</v>
      </c>
      <c r="L9454" t="str">
        <f t="shared" si="445"/>
        <v>3478BEAZLEYS BRIDGE</v>
      </c>
      <c r="M9454" t="s">
        <v>10469</v>
      </c>
    </row>
    <row r="9455" spans="1:13">
      <c r="A9455" t="s">
        <v>10765</v>
      </c>
      <c r="B9455" t="s">
        <v>10768</v>
      </c>
      <c r="C9455" t="s">
        <v>110</v>
      </c>
      <c r="D9455">
        <v>4</v>
      </c>
      <c r="E9455">
        <v>0</v>
      </c>
      <c r="F9455">
        <v>0</v>
      </c>
      <c r="H9455" t="s">
        <v>103</v>
      </c>
      <c r="I9455">
        <f t="shared" si="443"/>
        <v>0</v>
      </c>
      <c r="J9455">
        <f t="shared" si="444"/>
        <v>0</v>
      </c>
      <c r="L9455" t="str">
        <f t="shared" si="445"/>
        <v>3478CARAPOOEE</v>
      </c>
      <c r="M9455" t="s">
        <v>10469</v>
      </c>
    </row>
    <row r="9456" spans="1:13">
      <c r="A9456" t="s">
        <v>10765</v>
      </c>
      <c r="B9456" t="s">
        <v>10769</v>
      </c>
      <c r="C9456" t="s">
        <v>110</v>
      </c>
      <c r="D9456">
        <v>4</v>
      </c>
      <c r="E9456">
        <v>0</v>
      </c>
      <c r="F9456">
        <v>0</v>
      </c>
      <c r="H9456" t="s">
        <v>103</v>
      </c>
      <c r="I9456">
        <f t="shared" si="443"/>
        <v>0</v>
      </c>
      <c r="J9456">
        <f t="shared" si="444"/>
        <v>0</v>
      </c>
      <c r="L9456" t="str">
        <f t="shared" si="445"/>
        <v>3478CARAPOOEE WEST</v>
      </c>
      <c r="M9456" t="s">
        <v>10469</v>
      </c>
    </row>
    <row r="9457" spans="1:13">
      <c r="A9457" t="s">
        <v>10765</v>
      </c>
      <c r="B9457" t="s">
        <v>10770</v>
      </c>
      <c r="C9457" t="s">
        <v>110</v>
      </c>
      <c r="D9457">
        <v>4</v>
      </c>
      <c r="E9457">
        <v>0</v>
      </c>
      <c r="F9457">
        <v>0</v>
      </c>
      <c r="H9457" t="s">
        <v>103</v>
      </c>
      <c r="I9457">
        <f t="shared" si="443"/>
        <v>0</v>
      </c>
      <c r="J9457">
        <f t="shared" si="444"/>
        <v>0</v>
      </c>
      <c r="L9457" t="str">
        <f t="shared" si="445"/>
        <v>3478COONOOER BRIDGE</v>
      </c>
      <c r="M9457" t="s">
        <v>10469</v>
      </c>
    </row>
    <row r="9458" spans="1:13">
      <c r="A9458" t="s">
        <v>10765</v>
      </c>
      <c r="B9458" t="s">
        <v>10771</v>
      </c>
      <c r="C9458" t="s">
        <v>110</v>
      </c>
      <c r="D9458">
        <v>4</v>
      </c>
      <c r="E9458">
        <v>0</v>
      </c>
      <c r="F9458">
        <v>0</v>
      </c>
      <c r="H9458" t="s">
        <v>103</v>
      </c>
      <c r="I9458">
        <f t="shared" si="443"/>
        <v>0</v>
      </c>
      <c r="J9458">
        <f t="shared" si="444"/>
        <v>0</v>
      </c>
      <c r="L9458" t="str">
        <f t="shared" si="445"/>
        <v>3478COONOOER WEST</v>
      </c>
      <c r="M9458" t="s">
        <v>10469</v>
      </c>
    </row>
    <row r="9459" spans="1:13">
      <c r="A9459" t="s">
        <v>10765</v>
      </c>
      <c r="B9459" t="s">
        <v>10772</v>
      </c>
      <c r="C9459" t="s">
        <v>110</v>
      </c>
      <c r="D9459">
        <v>4</v>
      </c>
      <c r="E9459">
        <v>0</v>
      </c>
      <c r="F9459">
        <v>0</v>
      </c>
      <c r="H9459" t="s">
        <v>103</v>
      </c>
      <c r="I9459">
        <f t="shared" si="443"/>
        <v>0</v>
      </c>
      <c r="J9459">
        <f t="shared" si="444"/>
        <v>0</v>
      </c>
      <c r="L9459" t="str">
        <f t="shared" si="445"/>
        <v>3478DARKBONEE</v>
      </c>
      <c r="M9459" t="s">
        <v>10469</v>
      </c>
    </row>
    <row r="9460" spans="1:13">
      <c r="A9460" t="s">
        <v>10765</v>
      </c>
      <c r="B9460" t="s">
        <v>10773</v>
      </c>
      <c r="C9460" t="s">
        <v>110</v>
      </c>
      <c r="D9460">
        <v>4</v>
      </c>
      <c r="E9460">
        <v>0</v>
      </c>
      <c r="F9460">
        <v>0</v>
      </c>
      <c r="H9460" t="s">
        <v>103</v>
      </c>
      <c r="I9460">
        <f t="shared" ref="I9460:I9523" si="446">IF(ISERROR(VLOOKUP(A9460,SelPostCode,1,FALSE)),0,1)</f>
        <v>0</v>
      </c>
      <c r="J9460">
        <f t="shared" ref="J9460:J9523" si="447">IF(I9460=0,0,IF(ISERROR(VLOOKUP(B9460,SelSuburb,1,FALSE)),0,1))</f>
        <v>0</v>
      </c>
      <c r="L9460" t="str">
        <f t="shared" si="445"/>
        <v>3478DOOBOOBETIC</v>
      </c>
      <c r="M9460" t="s">
        <v>10469</v>
      </c>
    </row>
    <row r="9461" spans="1:13">
      <c r="A9461" t="s">
        <v>10765</v>
      </c>
      <c r="B9461" t="s">
        <v>10774</v>
      </c>
      <c r="C9461" t="s">
        <v>110</v>
      </c>
      <c r="D9461">
        <v>4</v>
      </c>
      <c r="E9461">
        <v>0</v>
      </c>
      <c r="F9461">
        <v>0</v>
      </c>
      <c r="H9461" t="s">
        <v>103</v>
      </c>
      <c r="I9461">
        <f t="shared" si="446"/>
        <v>0</v>
      </c>
      <c r="J9461">
        <f t="shared" si="447"/>
        <v>0</v>
      </c>
      <c r="L9461" t="str">
        <f t="shared" si="445"/>
        <v>3478ELBERTON</v>
      </c>
      <c r="M9461" t="s">
        <v>10469</v>
      </c>
    </row>
    <row r="9462" spans="1:13">
      <c r="A9462" t="s">
        <v>10765</v>
      </c>
      <c r="B9462" t="s">
        <v>10775</v>
      </c>
      <c r="C9462" t="s">
        <v>110</v>
      </c>
      <c r="D9462">
        <v>4</v>
      </c>
      <c r="E9462">
        <v>0</v>
      </c>
      <c r="F9462">
        <v>0</v>
      </c>
      <c r="H9462" t="s">
        <v>103</v>
      </c>
      <c r="I9462">
        <f t="shared" si="446"/>
        <v>0</v>
      </c>
      <c r="J9462">
        <f t="shared" si="447"/>
        <v>0</v>
      </c>
      <c r="L9462" t="str">
        <f t="shared" si="445"/>
        <v>3478GOOROC</v>
      </c>
      <c r="M9462" t="s">
        <v>10469</v>
      </c>
    </row>
    <row r="9463" spans="1:13">
      <c r="A9463" t="s">
        <v>10765</v>
      </c>
      <c r="B9463" t="s">
        <v>10776</v>
      </c>
      <c r="C9463" t="s">
        <v>110</v>
      </c>
      <c r="D9463">
        <v>4</v>
      </c>
      <c r="E9463">
        <v>0</v>
      </c>
      <c r="F9463">
        <v>0</v>
      </c>
      <c r="H9463" t="s">
        <v>103</v>
      </c>
      <c r="I9463">
        <f t="shared" si="446"/>
        <v>0</v>
      </c>
      <c r="J9463">
        <f t="shared" si="447"/>
        <v>0</v>
      </c>
      <c r="L9463" t="str">
        <f t="shared" si="445"/>
        <v>3478GOWAR EAST</v>
      </c>
      <c r="M9463" t="s">
        <v>10469</v>
      </c>
    </row>
    <row r="9464" spans="1:13">
      <c r="A9464" t="s">
        <v>10765</v>
      </c>
      <c r="B9464" t="s">
        <v>10777</v>
      </c>
      <c r="C9464" t="s">
        <v>110</v>
      </c>
      <c r="D9464">
        <v>4</v>
      </c>
      <c r="E9464">
        <v>0</v>
      </c>
      <c r="F9464">
        <v>0</v>
      </c>
      <c r="H9464" t="s">
        <v>103</v>
      </c>
      <c r="I9464">
        <f t="shared" si="446"/>
        <v>0</v>
      </c>
      <c r="J9464">
        <f t="shared" si="447"/>
        <v>0</v>
      </c>
      <c r="L9464" t="str">
        <f t="shared" si="445"/>
        <v>3478GRE GRE</v>
      </c>
      <c r="M9464" t="s">
        <v>10469</v>
      </c>
    </row>
    <row r="9465" spans="1:13">
      <c r="A9465" t="s">
        <v>10765</v>
      </c>
      <c r="B9465" t="s">
        <v>10778</v>
      </c>
      <c r="C9465" t="s">
        <v>110</v>
      </c>
      <c r="D9465">
        <v>4</v>
      </c>
      <c r="E9465">
        <v>0</v>
      </c>
      <c r="F9465">
        <v>0</v>
      </c>
      <c r="H9465" t="s">
        <v>103</v>
      </c>
      <c r="I9465">
        <f t="shared" si="446"/>
        <v>0</v>
      </c>
      <c r="J9465">
        <f t="shared" si="447"/>
        <v>0</v>
      </c>
      <c r="L9465" t="str">
        <f t="shared" si="445"/>
        <v>3478GRE GRE NORTH</v>
      </c>
      <c r="M9465" t="s">
        <v>10469</v>
      </c>
    </row>
    <row r="9466" spans="1:13">
      <c r="A9466" t="s">
        <v>10765</v>
      </c>
      <c r="B9466" t="s">
        <v>10779</v>
      </c>
      <c r="C9466" t="s">
        <v>110</v>
      </c>
      <c r="D9466">
        <v>4</v>
      </c>
      <c r="E9466">
        <v>0</v>
      </c>
      <c r="F9466">
        <v>0</v>
      </c>
      <c r="H9466" t="s">
        <v>103</v>
      </c>
      <c r="I9466">
        <f t="shared" si="446"/>
        <v>0</v>
      </c>
      <c r="J9466">
        <f t="shared" si="447"/>
        <v>0</v>
      </c>
      <c r="L9466" t="str">
        <f t="shared" si="445"/>
        <v>3478GRE GRE SOUTH</v>
      </c>
      <c r="M9466" t="s">
        <v>10469</v>
      </c>
    </row>
    <row r="9467" spans="1:13">
      <c r="A9467" t="s">
        <v>10765</v>
      </c>
      <c r="B9467" t="s">
        <v>10780</v>
      </c>
      <c r="C9467" t="s">
        <v>110</v>
      </c>
      <c r="D9467">
        <v>4</v>
      </c>
      <c r="E9467">
        <v>0</v>
      </c>
      <c r="F9467">
        <v>0</v>
      </c>
      <c r="H9467" t="s">
        <v>103</v>
      </c>
      <c r="I9467">
        <f t="shared" si="446"/>
        <v>0</v>
      </c>
      <c r="J9467">
        <f t="shared" si="447"/>
        <v>0</v>
      </c>
      <c r="L9467" t="str">
        <f t="shared" si="445"/>
        <v>3478KOOREH</v>
      </c>
      <c r="M9467" t="s">
        <v>10469</v>
      </c>
    </row>
    <row r="9468" spans="1:13">
      <c r="A9468" t="s">
        <v>10765</v>
      </c>
      <c r="B9468" t="s">
        <v>10781</v>
      </c>
      <c r="C9468" t="s">
        <v>110</v>
      </c>
      <c r="D9468">
        <v>4</v>
      </c>
      <c r="E9468">
        <v>0</v>
      </c>
      <c r="F9468">
        <v>0</v>
      </c>
      <c r="H9468" t="s">
        <v>103</v>
      </c>
      <c r="I9468">
        <f t="shared" si="446"/>
        <v>0</v>
      </c>
      <c r="J9468">
        <f t="shared" si="447"/>
        <v>0</v>
      </c>
      <c r="L9468" t="str">
        <f t="shared" si="445"/>
        <v>3478MEDLYN</v>
      </c>
      <c r="M9468" t="s">
        <v>10469</v>
      </c>
    </row>
    <row r="9469" spans="1:13">
      <c r="A9469" t="s">
        <v>10765</v>
      </c>
      <c r="B9469" t="s">
        <v>10782</v>
      </c>
      <c r="C9469" t="s">
        <v>110</v>
      </c>
      <c r="D9469">
        <v>4</v>
      </c>
      <c r="E9469">
        <v>0</v>
      </c>
      <c r="F9469">
        <v>0</v>
      </c>
      <c r="H9469" t="s">
        <v>103</v>
      </c>
      <c r="I9469">
        <f t="shared" si="446"/>
        <v>0</v>
      </c>
      <c r="J9469">
        <f t="shared" si="447"/>
        <v>0</v>
      </c>
      <c r="L9469" t="str">
        <f t="shared" si="445"/>
        <v>3478MITCHELLS HILL</v>
      </c>
      <c r="M9469" t="s">
        <v>10469</v>
      </c>
    </row>
    <row r="9470" spans="1:13">
      <c r="A9470" t="s">
        <v>10765</v>
      </c>
      <c r="B9470" t="s">
        <v>10783</v>
      </c>
      <c r="C9470" t="s">
        <v>110</v>
      </c>
      <c r="D9470">
        <v>4</v>
      </c>
      <c r="E9470">
        <v>0</v>
      </c>
      <c r="F9470">
        <v>0</v>
      </c>
      <c r="H9470" t="s">
        <v>103</v>
      </c>
      <c r="I9470">
        <f t="shared" si="446"/>
        <v>0</v>
      </c>
      <c r="J9470">
        <f t="shared" si="447"/>
        <v>0</v>
      </c>
      <c r="L9470" t="str">
        <f t="shared" si="445"/>
        <v>3478MOOLERR</v>
      </c>
      <c r="M9470" t="s">
        <v>10469</v>
      </c>
    </row>
    <row r="9471" spans="1:13">
      <c r="A9471" t="s">
        <v>10765</v>
      </c>
      <c r="B9471" t="s">
        <v>10784</v>
      </c>
      <c r="C9471" t="s">
        <v>110</v>
      </c>
      <c r="D9471">
        <v>4</v>
      </c>
      <c r="E9471">
        <v>0</v>
      </c>
      <c r="F9471">
        <v>0</v>
      </c>
      <c r="H9471" t="s">
        <v>103</v>
      </c>
      <c r="I9471">
        <f t="shared" si="446"/>
        <v>0</v>
      </c>
      <c r="J9471">
        <f t="shared" si="447"/>
        <v>0</v>
      </c>
      <c r="L9471" t="str">
        <f t="shared" si="445"/>
        <v>3478MOONAMBEL</v>
      </c>
      <c r="M9471" t="s">
        <v>10469</v>
      </c>
    </row>
    <row r="9472" spans="1:13">
      <c r="A9472" t="s">
        <v>10765</v>
      </c>
      <c r="B9472" t="s">
        <v>10785</v>
      </c>
      <c r="C9472" t="s">
        <v>110</v>
      </c>
      <c r="D9472">
        <v>4</v>
      </c>
      <c r="E9472">
        <v>0</v>
      </c>
      <c r="F9472">
        <v>0</v>
      </c>
      <c r="H9472" t="s">
        <v>103</v>
      </c>
      <c r="I9472">
        <f t="shared" si="446"/>
        <v>0</v>
      </c>
      <c r="J9472">
        <f t="shared" si="447"/>
        <v>0</v>
      </c>
      <c r="L9472" t="str">
        <f t="shared" si="445"/>
        <v>3478PERCYDALE</v>
      </c>
      <c r="M9472" t="s">
        <v>10469</v>
      </c>
    </row>
    <row r="9473" spans="1:13">
      <c r="A9473" t="s">
        <v>10765</v>
      </c>
      <c r="B9473" t="s">
        <v>1283</v>
      </c>
      <c r="C9473" t="s">
        <v>110</v>
      </c>
      <c r="D9473">
        <v>4</v>
      </c>
      <c r="E9473">
        <v>0</v>
      </c>
      <c r="F9473">
        <v>0</v>
      </c>
      <c r="H9473" t="s">
        <v>103</v>
      </c>
      <c r="I9473">
        <f t="shared" si="446"/>
        <v>0</v>
      </c>
      <c r="J9473">
        <f t="shared" si="447"/>
        <v>0</v>
      </c>
      <c r="L9473" t="str">
        <f t="shared" si="445"/>
        <v>3478REDBANK</v>
      </c>
      <c r="M9473" t="s">
        <v>10469</v>
      </c>
    </row>
    <row r="9474" spans="1:13">
      <c r="A9474" t="s">
        <v>10765</v>
      </c>
      <c r="B9474" t="s">
        <v>10786</v>
      </c>
      <c r="C9474" t="s">
        <v>110</v>
      </c>
      <c r="D9474">
        <v>4</v>
      </c>
      <c r="E9474">
        <v>0</v>
      </c>
      <c r="F9474">
        <v>0</v>
      </c>
      <c r="H9474" t="s">
        <v>103</v>
      </c>
      <c r="I9474">
        <f t="shared" si="446"/>
        <v>0</v>
      </c>
      <c r="J9474">
        <f t="shared" si="447"/>
        <v>0</v>
      </c>
      <c r="L9474" t="str">
        <f t="shared" ref="L9474:L9537" si="448">CONCATENATE(A9474,B9474)</f>
        <v>3478SLATY CREEK</v>
      </c>
      <c r="M9474" t="s">
        <v>10469</v>
      </c>
    </row>
    <row r="9475" spans="1:13">
      <c r="A9475" t="s">
        <v>10765</v>
      </c>
      <c r="B9475" t="s">
        <v>10787</v>
      </c>
      <c r="C9475" t="s">
        <v>110</v>
      </c>
      <c r="D9475">
        <v>4</v>
      </c>
      <c r="E9475">
        <v>0</v>
      </c>
      <c r="F9475">
        <v>0</v>
      </c>
      <c r="H9475" t="s">
        <v>103</v>
      </c>
      <c r="I9475">
        <f t="shared" si="446"/>
        <v>0</v>
      </c>
      <c r="J9475">
        <f t="shared" si="447"/>
        <v>0</v>
      </c>
      <c r="L9475" t="str">
        <f t="shared" si="448"/>
        <v>3478ST ARNAUD</v>
      </c>
      <c r="M9475" t="s">
        <v>10469</v>
      </c>
    </row>
    <row r="9476" spans="1:13">
      <c r="A9476" t="s">
        <v>10765</v>
      </c>
      <c r="B9476" t="s">
        <v>10788</v>
      </c>
      <c r="C9476" t="s">
        <v>110</v>
      </c>
      <c r="D9476">
        <v>4</v>
      </c>
      <c r="E9476">
        <v>0</v>
      </c>
      <c r="F9476">
        <v>0</v>
      </c>
      <c r="H9476" t="s">
        <v>103</v>
      </c>
      <c r="I9476">
        <f t="shared" si="446"/>
        <v>0</v>
      </c>
      <c r="J9476">
        <f t="shared" si="447"/>
        <v>0</v>
      </c>
      <c r="L9476" t="str">
        <f t="shared" si="448"/>
        <v>3478ST ARNAUD EAST</v>
      </c>
      <c r="M9476" t="s">
        <v>10469</v>
      </c>
    </row>
    <row r="9477" spans="1:13">
      <c r="A9477" t="s">
        <v>10765</v>
      </c>
      <c r="B9477" t="s">
        <v>10789</v>
      </c>
      <c r="C9477" t="s">
        <v>110</v>
      </c>
      <c r="D9477">
        <v>4</v>
      </c>
      <c r="E9477">
        <v>0</v>
      </c>
      <c r="F9477">
        <v>0</v>
      </c>
      <c r="H9477" t="s">
        <v>103</v>
      </c>
      <c r="I9477">
        <f t="shared" si="446"/>
        <v>0</v>
      </c>
      <c r="J9477">
        <f t="shared" si="447"/>
        <v>0</v>
      </c>
      <c r="L9477" t="str">
        <f t="shared" si="448"/>
        <v>3478ST ARNAUD NORTH</v>
      </c>
      <c r="M9477" t="s">
        <v>10469</v>
      </c>
    </row>
    <row r="9478" spans="1:13">
      <c r="A9478" t="s">
        <v>10765</v>
      </c>
      <c r="B9478" t="s">
        <v>10790</v>
      </c>
      <c r="C9478" t="s">
        <v>110</v>
      </c>
      <c r="D9478">
        <v>4</v>
      </c>
      <c r="E9478">
        <v>0</v>
      </c>
      <c r="F9478">
        <v>0</v>
      </c>
      <c r="H9478" t="s">
        <v>103</v>
      </c>
      <c r="I9478">
        <f t="shared" si="446"/>
        <v>0</v>
      </c>
      <c r="J9478">
        <f t="shared" si="447"/>
        <v>0</v>
      </c>
      <c r="L9478" t="str">
        <f t="shared" si="448"/>
        <v>3478STUART MILL</v>
      </c>
      <c r="M9478" t="s">
        <v>10469</v>
      </c>
    </row>
    <row r="9479" spans="1:13">
      <c r="A9479" t="s">
        <v>10765</v>
      </c>
      <c r="B9479" t="s">
        <v>10791</v>
      </c>
      <c r="C9479" t="s">
        <v>110</v>
      </c>
      <c r="D9479">
        <v>4</v>
      </c>
      <c r="E9479">
        <v>0</v>
      </c>
      <c r="F9479">
        <v>0</v>
      </c>
      <c r="H9479" t="s">
        <v>103</v>
      </c>
      <c r="I9479">
        <f t="shared" si="446"/>
        <v>0</v>
      </c>
      <c r="J9479">
        <f t="shared" si="447"/>
        <v>0</v>
      </c>
      <c r="L9479" t="str">
        <f t="shared" si="448"/>
        <v>3478SUTHERLAND</v>
      </c>
      <c r="M9479" t="s">
        <v>10469</v>
      </c>
    </row>
    <row r="9480" spans="1:13">
      <c r="A9480" t="s">
        <v>10765</v>
      </c>
      <c r="B9480" t="s">
        <v>10792</v>
      </c>
      <c r="C9480" t="s">
        <v>110</v>
      </c>
      <c r="D9480">
        <v>4</v>
      </c>
      <c r="E9480">
        <v>0</v>
      </c>
      <c r="F9480">
        <v>0</v>
      </c>
      <c r="H9480" t="s">
        <v>103</v>
      </c>
      <c r="I9480">
        <f t="shared" si="446"/>
        <v>0</v>
      </c>
      <c r="J9480">
        <f t="shared" si="447"/>
        <v>0</v>
      </c>
      <c r="L9480" t="str">
        <f t="shared" si="448"/>
        <v>3478SWANWATER</v>
      </c>
      <c r="M9480" t="s">
        <v>10469</v>
      </c>
    </row>
    <row r="9481" spans="1:13">
      <c r="A9481" t="s">
        <v>10765</v>
      </c>
      <c r="B9481" t="s">
        <v>10793</v>
      </c>
      <c r="C9481" t="s">
        <v>110</v>
      </c>
      <c r="D9481">
        <v>4</v>
      </c>
      <c r="E9481">
        <v>0</v>
      </c>
      <c r="F9481">
        <v>0</v>
      </c>
      <c r="H9481" t="s">
        <v>103</v>
      </c>
      <c r="I9481">
        <f t="shared" si="446"/>
        <v>0</v>
      </c>
      <c r="J9481">
        <f t="shared" si="447"/>
        <v>0</v>
      </c>
      <c r="L9481" t="str">
        <f t="shared" si="448"/>
        <v>3478TANWOOD</v>
      </c>
      <c r="M9481" t="s">
        <v>10469</v>
      </c>
    </row>
    <row r="9482" spans="1:13">
      <c r="A9482" t="s">
        <v>10765</v>
      </c>
      <c r="B9482" t="s">
        <v>10794</v>
      </c>
      <c r="C9482" t="s">
        <v>110</v>
      </c>
      <c r="D9482">
        <v>4</v>
      </c>
      <c r="E9482">
        <v>0</v>
      </c>
      <c r="F9482">
        <v>0</v>
      </c>
      <c r="H9482" t="s">
        <v>103</v>
      </c>
      <c r="I9482">
        <f t="shared" si="446"/>
        <v>0</v>
      </c>
      <c r="J9482">
        <f t="shared" si="447"/>
        <v>0</v>
      </c>
      <c r="L9482" t="str">
        <f t="shared" si="448"/>
        <v>3478TOTTINGTON</v>
      </c>
      <c r="M9482" t="s">
        <v>10469</v>
      </c>
    </row>
    <row r="9483" spans="1:13">
      <c r="A9483" t="s">
        <v>10765</v>
      </c>
      <c r="B9483" t="s">
        <v>10795</v>
      </c>
      <c r="C9483" t="s">
        <v>110</v>
      </c>
      <c r="D9483">
        <v>4</v>
      </c>
      <c r="E9483">
        <v>0</v>
      </c>
      <c r="F9483">
        <v>0</v>
      </c>
      <c r="H9483" t="s">
        <v>103</v>
      </c>
      <c r="I9483">
        <f t="shared" si="446"/>
        <v>0</v>
      </c>
      <c r="J9483">
        <f t="shared" si="447"/>
        <v>0</v>
      </c>
      <c r="L9483" t="str">
        <f t="shared" si="448"/>
        <v>3478TRAYNORS LAGOON</v>
      </c>
      <c r="M9483" t="s">
        <v>10469</v>
      </c>
    </row>
    <row r="9484" spans="1:13">
      <c r="A9484" t="s">
        <v>10765</v>
      </c>
      <c r="B9484" t="s">
        <v>10796</v>
      </c>
      <c r="C9484" t="s">
        <v>110</v>
      </c>
      <c r="D9484">
        <v>4</v>
      </c>
      <c r="E9484">
        <v>0</v>
      </c>
      <c r="F9484">
        <v>0</v>
      </c>
      <c r="H9484" t="s">
        <v>103</v>
      </c>
      <c r="I9484">
        <f t="shared" si="446"/>
        <v>0</v>
      </c>
      <c r="J9484">
        <f t="shared" si="447"/>
        <v>0</v>
      </c>
      <c r="L9484" t="str">
        <f t="shared" si="448"/>
        <v>3478TULKARA</v>
      </c>
      <c r="M9484" t="s">
        <v>10469</v>
      </c>
    </row>
    <row r="9485" spans="1:13">
      <c r="A9485" t="s">
        <v>10765</v>
      </c>
      <c r="B9485" t="s">
        <v>10797</v>
      </c>
      <c r="C9485" t="s">
        <v>110</v>
      </c>
      <c r="D9485">
        <v>4</v>
      </c>
      <c r="E9485">
        <v>0</v>
      </c>
      <c r="F9485">
        <v>0</v>
      </c>
      <c r="H9485" t="s">
        <v>103</v>
      </c>
      <c r="I9485">
        <f t="shared" si="446"/>
        <v>0</v>
      </c>
      <c r="J9485">
        <f t="shared" si="447"/>
        <v>0</v>
      </c>
      <c r="L9485" t="str">
        <f t="shared" si="448"/>
        <v>3478WARRENMANG</v>
      </c>
      <c r="M9485" t="s">
        <v>10469</v>
      </c>
    </row>
    <row r="9486" spans="1:13">
      <c r="A9486" t="s">
        <v>10765</v>
      </c>
      <c r="B9486" t="s">
        <v>10798</v>
      </c>
      <c r="C9486" t="s">
        <v>110</v>
      </c>
      <c r="D9486">
        <v>4</v>
      </c>
      <c r="E9486">
        <v>0</v>
      </c>
      <c r="F9486">
        <v>0</v>
      </c>
      <c r="H9486" t="s">
        <v>103</v>
      </c>
      <c r="I9486">
        <f t="shared" si="446"/>
        <v>0</v>
      </c>
      <c r="J9486">
        <f t="shared" si="447"/>
        <v>0</v>
      </c>
      <c r="L9486" t="str">
        <f t="shared" si="448"/>
        <v>3478YAWONG HILLS</v>
      </c>
      <c r="M9486" t="s">
        <v>10469</v>
      </c>
    </row>
    <row r="9487" spans="1:13">
      <c r="A9487" t="s">
        <v>10799</v>
      </c>
      <c r="B9487" t="s">
        <v>10766</v>
      </c>
      <c r="C9487" t="s">
        <v>110</v>
      </c>
      <c r="D9487">
        <v>4</v>
      </c>
      <c r="E9487">
        <v>0</v>
      </c>
      <c r="F9487">
        <v>0</v>
      </c>
      <c r="H9487" t="s">
        <v>103</v>
      </c>
      <c r="I9487">
        <f t="shared" si="446"/>
        <v>0</v>
      </c>
      <c r="J9487">
        <f t="shared" si="447"/>
        <v>0</v>
      </c>
      <c r="L9487" t="str">
        <f t="shared" si="448"/>
        <v>3477AVON PLAINS</v>
      </c>
      <c r="M9487" t="s">
        <v>10469</v>
      </c>
    </row>
    <row r="9488" spans="1:13">
      <c r="A9488" t="s">
        <v>10799</v>
      </c>
      <c r="B9488" t="s">
        <v>10767</v>
      </c>
      <c r="C9488" t="s">
        <v>110</v>
      </c>
      <c r="D9488">
        <v>4</v>
      </c>
      <c r="E9488">
        <v>0</v>
      </c>
      <c r="F9488">
        <v>0</v>
      </c>
      <c r="H9488" t="s">
        <v>103</v>
      </c>
      <c r="I9488">
        <f t="shared" si="446"/>
        <v>0</v>
      </c>
      <c r="J9488">
        <f t="shared" si="447"/>
        <v>0</v>
      </c>
      <c r="L9488" t="str">
        <f t="shared" si="448"/>
        <v>3477BEAZLEYS BRIDGE</v>
      </c>
      <c r="M9488" t="s">
        <v>10469</v>
      </c>
    </row>
    <row r="9489" spans="1:13">
      <c r="A9489" t="s">
        <v>10799</v>
      </c>
      <c r="B9489" t="s">
        <v>10768</v>
      </c>
      <c r="C9489" t="s">
        <v>110</v>
      </c>
      <c r="D9489">
        <v>4</v>
      </c>
      <c r="E9489">
        <v>0</v>
      </c>
      <c r="F9489">
        <v>0</v>
      </c>
      <c r="H9489" t="s">
        <v>103</v>
      </c>
      <c r="I9489">
        <f t="shared" si="446"/>
        <v>0</v>
      </c>
      <c r="J9489">
        <f t="shared" si="447"/>
        <v>0</v>
      </c>
      <c r="L9489" t="str">
        <f t="shared" si="448"/>
        <v>3477CARAPOOEE</v>
      </c>
      <c r="M9489" t="s">
        <v>10469</v>
      </c>
    </row>
    <row r="9490" spans="1:13">
      <c r="A9490" t="s">
        <v>10799</v>
      </c>
      <c r="B9490" t="s">
        <v>10769</v>
      </c>
      <c r="C9490" t="s">
        <v>110</v>
      </c>
      <c r="D9490">
        <v>4</v>
      </c>
      <c r="E9490">
        <v>0</v>
      </c>
      <c r="F9490">
        <v>0</v>
      </c>
      <c r="H9490" t="s">
        <v>103</v>
      </c>
      <c r="I9490">
        <f t="shared" si="446"/>
        <v>0</v>
      </c>
      <c r="J9490">
        <f t="shared" si="447"/>
        <v>0</v>
      </c>
      <c r="L9490" t="str">
        <f t="shared" si="448"/>
        <v>3477CARAPOOEE WEST</v>
      </c>
      <c r="M9490" t="s">
        <v>10469</v>
      </c>
    </row>
    <row r="9491" spans="1:13">
      <c r="A9491" t="s">
        <v>10799</v>
      </c>
      <c r="B9491" t="s">
        <v>10770</v>
      </c>
      <c r="C9491" t="s">
        <v>110</v>
      </c>
      <c r="D9491">
        <v>4</v>
      </c>
      <c r="E9491">
        <v>0</v>
      </c>
      <c r="F9491">
        <v>0</v>
      </c>
      <c r="H9491" t="s">
        <v>103</v>
      </c>
      <c r="I9491">
        <f t="shared" si="446"/>
        <v>0</v>
      </c>
      <c r="J9491">
        <f t="shared" si="447"/>
        <v>0</v>
      </c>
      <c r="L9491" t="str">
        <f t="shared" si="448"/>
        <v>3477COONOOER BRIDGE</v>
      </c>
      <c r="M9491" t="s">
        <v>10469</v>
      </c>
    </row>
    <row r="9492" spans="1:13">
      <c r="A9492" t="s">
        <v>10799</v>
      </c>
      <c r="B9492" t="s">
        <v>10771</v>
      </c>
      <c r="C9492" t="s">
        <v>110</v>
      </c>
      <c r="D9492">
        <v>4</v>
      </c>
      <c r="E9492">
        <v>0</v>
      </c>
      <c r="F9492">
        <v>0</v>
      </c>
      <c r="H9492" t="s">
        <v>103</v>
      </c>
      <c r="I9492">
        <f t="shared" si="446"/>
        <v>0</v>
      </c>
      <c r="J9492">
        <f t="shared" si="447"/>
        <v>0</v>
      </c>
      <c r="L9492" t="str">
        <f t="shared" si="448"/>
        <v>3477COONOOER WEST</v>
      </c>
      <c r="M9492" t="s">
        <v>10469</v>
      </c>
    </row>
    <row r="9493" spans="1:13">
      <c r="A9493" t="s">
        <v>10799</v>
      </c>
      <c r="B9493" t="s">
        <v>10800</v>
      </c>
      <c r="C9493" t="s">
        <v>110</v>
      </c>
      <c r="D9493">
        <v>4</v>
      </c>
      <c r="E9493">
        <v>0</v>
      </c>
      <c r="F9493">
        <v>0</v>
      </c>
      <c r="H9493" t="s">
        <v>103</v>
      </c>
      <c r="I9493">
        <f t="shared" si="446"/>
        <v>0</v>
      </c>
      <c r="J9493">
        <f t="shared" si="447"/>
        <v>0</v>
      </c>
      <c r="L9493" t="str">
        <f t="shared" si="448"/>
        <v>3477DALYENONG</v>
      </c>
      <c r="M9493" t="s">
        <v>10469</v>
      </c>
    </row>
    <row r="9494" spans="1:13">
      <c r="A9494" t="s">
        <v>10799</v>
      </c>
      <c r="B9494" t="s">
        <v>10775</v>
      </c>
      <c r="C9494" t="s">
        <v>110</v>
      </c>
      <c r="D9494">
        <v>4</v>
      </c>
      <c r="E9494">
        <v>0</v>
      </c>
      <c r="F9494">
        <v>0</v>
      </c>
      <c r="H9494" t="s">
        <v>103</v>
      </c>
      <c r="I9494">
        <f t="shared" si="446"/>
        <v>0</v>
      </c>
      <c r="J9494">
        <f t="shared" si="447"/>
        <v>0</v>
      </c>
      <c r="L9494" t="str">
        <f t="shared" si="448"/>
        <v>3477GOOROC</v>
      </c>
      <c r="M9494" t="s">
        <v>10469</v>
      </c>
    </row>
    <row r="9495" spans="1:13">
      <c r="A9495" t="s">
        <v>10799</v>
      </c>
      <c r="B9495" t="s">
        <v>10776</v>
      </c>
      <c r="C9495" t="s">
        <v>110</v>
      </c>
      <c r="D9495">
        <v>4</v>
      </c>
      <c r="E9495">
        <v>0</v>
      </c>
      <c r="F9495">
        <v>0</v>
      </c>
      <c r="H9495" t="s">
        <v>103</v>
      </c>
      <c r="I9495">
        <f t="shared" si="446"/>
        <v>0</v>
      </c>
      <c r="J9495">
        <f t="shared" si="447"/>
        <v>0</v>
      </c>
      <c r="L9495" t="str">
        <f t="shared" si="448"/>
        <v>3477GOWAR EAST</v>
      </c>
      <c r="M9495" t="s">
        <v>10469</v>
      </c>
    </row>
    <row r="9496" spans="1:13">
      <c r="A9496" t="s">
        <v>10799</v>
      </c>
      <c r="B9496" t="s">
        <v>10801</v>
      </c>
      <c r="C9496" t="s">
        <v>110</v>
      </c>
      <c r="D9496">
        <v>4</v>
      </c>
      <c r="E9496">
        <v>0</v>
      </c>
      <c r="F9496">
        <v>0</v>
      </c>
      <c r="H9496" t="s">
        <v>103</v>
      </c>
      <c r="I9496">
        <f t="shared" si="446"/>
        <v>0</v>
      </c>
      <c r="J9496">
        <f t="shared" si="447"/>
        <v>0</v>
      </c>
      <c r="L9496" t="str">
        <f t="shared" si="448"/>
        <v>3477GRAYS BRIDGE</v>
      </c>
      <c r="M9496" t="s">
        <v>10469</v>
      </c>
    </row>
    <row r="9497" spans="1:13">
      <c r="A9497" t="s">
        <v>10799</v>
      </c>
      <c r="B9497" t="s">
        <v>10777</v>
      </c>
      <c r="C9497" t="s">
        <v>110</v>
      </c>
      <c r="D9497">
        <v>4</v>
      </c>
      <c r="E9497">
        <v>0</v>
      </c>
      <c r="F9497">
        <v>0</v>
      </c>
      <c r="H9497" t="s">
        <v>103</v>
      </c>
      <c r="I9497">
        <f t="shared" si="446"/>
        <v>0</v>
      </c>
      <c r="J9497">
        <f t="shared" si="447"/>
        <v>0</v>
      </c>
      <c r="L9497" t="str">
        <f t="shared" si="448"/>
        <v>3477GRE GRE</v>
      </c>
      <c r="M9497" t="s">
        <v>10469</v>
      </c>
    </row>
    <row r="9498" spans="1:13">
      <c r="A9498" t="s">
        <v>10799</v>
      </c>
      <c r="B9498" t="s">
        <v>10778</v>
      </c>
      <c r="C9498" t="s">
        <v>110</v>
      </c>
      <c r="D9498">
        <v>4</v>
      </c>
      <c r="E9498">
        <v>0</v>
      </c>
      <c r="F9498">
        <v>0</v>
      </c>
      <c r="H9498" t="s">
        <v>103</v>
      </c>
      <c r="I9498">
        <f t="shared" si="446"/>
        <v>0</v>
      </c>
      <c r="J9498">
        <f t="shared" si="447"/>
        <v>0</v>
      </c>
      <c r="L9498" t="str">
        <f t="shared" si="448"/>
        <v>3477GRE GRE NORTH</v>
      </c>
      <c r="M9498" t="s">
        <v>10469</v>
      </c>
    </row>
    <row r="9499" spans="1:13">
      <c r="A9499" t="s">
        <v>10799</v>
      </c>
      <c r="B9499" t="s">
        <v>10779</v>
      </c>
      <c r="C9499" t="s">
        <v>110</v>
      </c>
      <c r="D9499">
        <v>4</v>
      </c>
      <c r="E9499">
        <v>0</v>
      </c>
      <c r="F9499">
        <v>0</v>
      </c>
      <c r="H9499" t="s">
        <v>103</v>
      </c>
      <c r="I9499">
        <f t="shared" si="446"/>
        <v>0</v>
      </c>
      <c r="J9499">
        <f t="shared" si="447"/>
        <v>0</v>
      </c>
      <c r="L9499" t="str">
        <f t="shared" si="448"/>
        <v>3477GRE GRE SOUTH</v>
      </c>
      <c r="M9499" t="s">
        <v>10469</v>
      </c>
    </row>
    <row r="9500" spans="1:13">
      <c r="A9500" t="s">
        <v>10799</v>
      </c>
      <c r="B9500" t="s">
        <v>10780</v>
      </c>
      <c r="C9500" t="s">
        <v>110</v>
      </c>
      <c r="D9500">
        <v>4</v>
      </c>
      <c r="E9500">
        <v>0</v>
      </c>
      <c r="F9500">
        <v>0</v>
      </c>
      <c r="H9500" t="s">
        <v>103</v>
      </c>
      <c r="I9500">
        <f t="shared" si="446"/>
        <v>0</v>
      </c>
      <c r="J9500">
        <f t="shared" si="447"/>
        <v>0</v>
      </c>
      <c r="L9500" t="str">
        <f t="shared" si="448"/>
        <v>3477KOOREH</v>
      </c>
      <c r="M9500" t="s">
        <v>10469</v>
      </c>
    </row>
    <row r="9501" spans="1:13">
      <c r="A9501" t="s">
        <v>10799</v>
      </c>
      <c r="B9501" t="s">
        <v>10802</v>
      </c>
      <c r="C9501" t="s">
        <v>110</v>
      </c>
      <c r="D9501">
        <v>4</v>
      </c>
      <c r="E9501">
        <v>0</v>
      </c>
      <c r="F9501">
        <v>0</v>
      </c>
      <c r="H9501" t="s">
        <v>103</v>
      </c>
      <c r="I9501">
        <f t="shared" si="446"/>
        <v>0</v>
      </c>
      <c r="J9501">
        <f t="shared" si="447"/>
        <v>0</v>
      </c>
      <c r="L9501" t="str">
        <f t="shared" si="448"/>
        <v>3477MARNOO EAST</v>
      </c>
      <c r="M9501" t="s">
        <v>10469</v>
      </c>
    </row>
    <row r="9502" spans="1:13">
      <c r="A9502" t="s">
        <v>10799</v>
      </c>
      <c r="B9502" t="s">
        <v>10783</v>
      </c>
      <c r="C9502" t="s">
        <v>110</v>
      </c>
      <c r="D9502">
        <v>4</v>
      </c>
      <c r="E9502">
        <v>0</v>
      </c>
      <c r="F9502">
        <v>0</v>
      </c>
      <c r="H9502" t="s">
        <v>103</v>
      </c>
      <c r="I9502">
        <f t="shared" si="446"/>
        <v>0</v>
      </c>
      <c r="J9502">
        <f t="shared" si="447"/>
        <v>0</v>
      </c>
      <c r="L9502" t="str">
        <f t="shared" si="448"/>
        <v>3477MOOLERR</v>
      </c>
      <c r="M9502" t="s">
        <v>10469</v>
      </c>
    </row>
    <row r="9503" spans="1:13">
      <c r="A9503" t="s">
        <v>10799</v>
      </c>
      <c r="B9503" t="s">
        <v>10803</v>
      </c>
      <c r="C9503" t="s">
        <v>110</v>
      </c>
      <c r="D9503">
        <v>4</v>
      </c>
      <c r="E9503">
        <v>0</v>
      </c>
      <c r="F9503">
        <v>0</v>
      </c>
      <c r="H9503" t="s">
        <v>103</v>
      </c>
      <c r="I9503">
        <f t="shared" si="446"/>
        <v>0</v>
      </c>
      <c r="J9503">
        <f t="shared" si="447"/>
        <v>0</v>
      </c>
      <c r="L9503" t="str">
        <f t="shared" si="448"/>
        <v>3477MOYREISK</v>
      </c>
      <c r="M9503" t="s">
        <v>10469</v>
      </c>
    </row>
    <row r="9504" spans="1:13">
      <c r="A9504" t="s">
        <v>10799</v>
      </c>
      <c r="B9504" t="s">
        <v>355</v>
      </c>
      <c r="C9504" t="s">
        <v>110</v>
      </c>
      <c r="D9504">
        <v>4</v>
      </c>
      <c r="E9504">
        <v>0</v>
      </c>
      <c r="F9504">
        <v>0</v>
      </c>
      <c r="H9504" t="s">
        <v>103</v>
      </c>
      <c r="I9504">
        <f t="shared" si="446"/>
        <v>0</v>
      </c>
      <c r="J9504">
        <f t="shared" si="447"/>
        <v>0</v>
      </c>
      <c r="L9504" t="str">
        <f t="shared" si="448"/>
        <v>3477PARADISE</v>
      </c>
      <c r="M9504" t="s">
        <v>10469</v>
      </c>
    </row>
    <row r="9505" spans="1:13">
      <c r="A9505" t="s">
        <v>10799</v>
      </c>
      <c r="B9505" t="s">
        <v>1283</v>
      </c>
      <c r="C9505" t="s">
        <v>110</v>
      </c>
      <c r="D9505">
        <v>4</v>
      </c>
      <c r="E9505">
        <v>0</v>
      </c>
      <c r="F9505">
        <v>0</v>
      </c>
      <c r="H9505" t="s">
        <v>103</v>
      </c>
      <c r="I9505">
        <f t="shared" si="446"/>
        <v>0</v>
      </c>
      <c r="J9505">
        <f t="shared" si="447"/>
        <v>0</v>
      </c>
      <c r="L9505" t="str">
        <f t="shared" si="448"/>
        <v>3477REDBANK</v>
      </c>
      <c r="M9505" t="s">
        <v>10469</v>
      </c>
    </row>
    <row r="9506" spans="1:13">
      <c r="A9506" t="s">
        <v>10799</v>
      </c>
      <c r="B9506" t="s">
        <v>10804</v>
      </c>
      <c r="C9506" t="s">
        <v>110</v>
      </c>
      <c r="D9506">
        <v>4</v>
      </c>
      <c r="E9506">
        <v>0</v>
      </c>
      <c r="F9506">
        <v>0</v>
      </c>
      <c r="H9506" t="s">
        <v>103</v>
      </c>
      <c r="I9506">
        <f t="shared" si="446"/>
        <v>0</v>
      </c>
      <c r="J9506">
        <f t="shared" si="447"/>
        <v>0</v>
      </c>
      <c r="L9506" t="str">
        <f t="shared" si="448"/>
        <v>3477ROSTRON</v>
      </c>
      <c r="M9506" t="s">
        <v>10469</v>
      </c>
    </row>
    <row r="9507" spans="1:13">
      <c r="A9507" t="s">
        <v>10799</v>
      </c>
      <c r="B9507" t="s">
        <v>10786</v>
      </c>
      <c r="C9507" t="s">
        <v>110</v>
      </c>
      <c r="D9507">
        <v>4</v>
      </c>
      <c r="E9507">
        <v>0</v>
      </c>
      <c r="F9507">
        <v>0</v>
      </c>
      <c r="H9507" t="s">
        <v>103</v>
      </c>
      <c r="I9507">
        <f t="shared" si="446"/>
        <v>0</v>
      </c>
      <c r="J9507">
        <f t="shared" si="447"/>
        <v>0</v>
      </c>
      <c r="L9507" t="str">
        <f t="shared" si="448"/>
        <v>3477SLATY CREEK</v>
      </c>
      <c r="M9507" t="s">
        <v>10469</v>
      </c>
    </row>
    <row r="9508" spans="1:13">
      <c r="A9508" t="s">
        <v>10799</v>
      </c>
      <c r="B9508" t="s">
        <v>10788</v>
      </c>
      <c r="C9508" t="s">
        <v>110</v>
      </c>
      <c r="D9508">
        <v>4</v>
      </c>
      <c r="E9508">
        <v>0</v>
      </c>
      <c r="F9508">
        <v>0</v>
      </c>
      <c r="H9508" t="s">
        <v>103</v>
      </c>
      <c r="I9508">
        <f t="shared" si="446"/>
        <v>0</v>
      </c>
      <c r="J9508">
        <f t="shared" si="447"/>
        <v>0</v>
      </c>
      <c r="L9508" t="str">
        <f t="shared" si="448"/>
        <v>3477ST ARNAUD EAST</v>
      </c>
      <c r="M9508" t="s">
        <v>10469</v>
      </c>
    </row>
    <row r="9509" spans="1:13">
      <c r="A9509" t="s">
        <v>10799</v>
      </c>
      <c r="B9509" t="s">
        <v>10789</v>
      </c>
      <c r="C9509" t="s">
        <v>110</v>
      </c>
      <c r="D9509">
        <v>4</v>
      </c>
      <c r="E9509">
        <v>0</v>
      </c>
      <c r="F9509">
        <v>0</v>
      </c>
      <c r="H9509" t="s">
        <v>103</v>
      </c>
      <c r="I9509">
        <f t="shared" si="446"/>
        <v>0</v>
      </c>
      <c r="J9509">
        <f t="shared" si="447"/>
        <v>0</v>
      </c>
      <c r="L9509" t="str">
        <f t="shared" si="448"/>
        <v>3477ST ARNAUD NORTH</v>
      </c>
      <c r="M9509" t="s">
        <v>10469</v>
      </c>
    </row>
    <row r="9510" spans="1:13">
      <c r="A9510" t="s">
        <v>10799</v>
      </c>
      <c r="B9510" t="s">
        <v>10790</v>
      </c>
      <c r="C9510" t="s">
        <v>110</v>
      </c>
      <c r="D9510">
        <v>4</v>
      </c>
      <c r="E9510">
        <v>0</v>
      </c>
      <c r="F9510">
        <v>0</v>
      </c>
      <c r="H9510" t="s">
        <v>103</v>
      </c>
      <c r="I9510">
        <f t="shared" si="446"/>
        <v>0</v>
      </c>
      <c r="J9510">
        <f t="shared" si="447"/>
        <v>0</v>
      </c>
      <c r="L9510" t="str">
        <f t="shared" si="448"/>
        <v>3477STUART MILL</v>
      </c>
      <c r="M9510" t="s">
        <v>10469</v>
      </c>
    </row>
    <row r="9511" spans="1:13">
      <c r="A9511" t="s">
        <v>10799</v>
      </c>
      <c r="B9511" t="s">
        <v>10791</v>
      </c>
      <c r="C9511" t="s">
        <v>110</v>
      </c>
      <c r="D9511">
        <v>4</v>
      </c>
      <c r="E9511">
        <v>0</v>
      </c>
      <c r="F9511">
        <v>0</v>
      </c>
      <c r="H9511" t="s">
        <v>103</v>
      </c>
      <c r="I9511">
        <f t="shared" si="446"/>
        <v>0</v>
      </c>
      <c r="J9511">
        <f t="shared" si="447"/>
        <v>0</v>
      </c>
      <c r="L9511" t="str">
        <f t="shared" si="448"/>
        <v>3477SUTHERLAND</v>
      </c>
      <c r="M9511" t="s">
        <v>10469</v>
      </c>
    </row>
    <row r="9512" spans="1:13">
      <c r="A9512" t="s">
        <v>10799</v>
      </c>
      <c r="B9512" t="s">
        <v>10792</v>
      </c>
      <c r="C9512" t="s">
        <v>110</v>
      </c>
      <c r="D9512">
        <v>4</v>
      </c>
      <c r="E9512">
        <v>0</v>
      </c>
      <c r="F9512">
        <v>0</v>
      </c>
      <c r="H9512" t="s">
        <v>103</v>
      </c>
      <c r="I9512">
        <f t="shared" si="446"/>
        <v>0</v>
      </c>
      <c r="J9512">
        <f t="shared" si="447"/>
        <v>0</v>
      </c>
      <c r="L9512" t="str">
        <f t="shared" si="448"/>
        <v>3477SWANWATER</v>
      </c>
      <c r="M9512" t="s">
        <v>10469</v>
      </c>
    </row>
    <row r="9513" spans="1:13">
      <c r="A9513" t="s">
        <v>10799</v>
      </c>
      <c r="B9513" t="s">
        <v>10794</v>
      </c>
      <c r="C9513" t="s">
        <v>110</v>
      </c>
      <c r="D9513">
        <v>4</v>
      </c>
      <c r="E9513">
        <v>0</v>
      </c>
      <c r="F9513">
        <v>0</v>
      </c>
      <c r="H9513" t="s">
        <v>103</v>
      </c>
      <c r="I9513">
        <f t="shared" si="446"/>
        <v>0</v>
      </c>
      <c r="J9513">
        <f t="shared" si="447"/>
        <v>0</v>
      </c>
      <c r="L9513" t="str">
        <f t="shared" si="448"/>
        <v>3477TOTTINGTON</v>
      </c>
      <c r="M9513" t="s">
        <v>10469</v>
      </c>
    </row>
    <row r="9514" spans="1:13">
      <c r="A9514" t="s">
        <v>10799</v>
      </c>
      <c r="B9514" t="s">
        <v>10795</v>
      </c>
      <c r="C9514" t="s">
        <v>110</v>
      </c>
      <c r="D9514">
        <v>4</v>
      </c>
      <c r="E9514">
        <v>0</v>
      </c>
      <c r="F9514">
        <v>0</v>
      </c>
      <c r="H9514" t="s">
        <v>103</v>
      </c>
      <c r="I9514">
        <f t="shared" si="446"/>
        <v>0</v>
      </c>
      <c r="J9514">
        <f t="shared" si="447"/>
        <v>0</v>
      </c>
      <c r="L9514" t="str">
        <f t="shared" si="448"/>
        <v>3477TRAYNORS LAGOON</v>
      </c>
      <c r="M9514" t="s">
        <v>10469</v>
      </c>
    </row>
    <row r="9515" spans="1:13">
      <c r="A9515" t="s">
        <v>10799</v>
      </c>
      <c r="B9515" t="s">
        <v>10805</v>
      </c>
      <c r="C9515" t="s">
        <v>110</v>
      </c>
      <c r="D9515">
        <v>4</v>
      </c>
      <c r="E9515">
        <v>0</v>
      </c>
      <c r="F9515">
        <v>0</v>
      </c>
      <c r="H9515" t="s">
        <v>103</v>
      </c>
      <c r="I9515">
        <f t="shared" si="446"/>
        <v>0</v>
      </c>
      <c r="J9515">
        <f t="shared" si="447"/>
        <v>0</v>
      </c>
      <c r="L9515" t="str">
        <f t="shared" si="448"/>
        <v>3477WINJALLOK</v>
      </c>
      <c r="M9515" t="s">
        <v>10469</v>
      </c>
    </row>
    <row r="9516" spans="1:13">
      <c r="A9516" t="s">
        <v>10799</v>
      </c>
      <c r="B9516" t="s">
        <v>852</v>
      </c>
      <c r="C9516" t="s">
        <v>110</v>
      </c>
      <c r="D9516">
        <v>4</v>
      </c>
      <c r="E9516">
        <v>0</v>
      </c>
      <c r="F9516">
        <v>0</v>
      </c>
      <c r="H9516" t="s">
        <v>103</v>
      </c>
      <c r="I9516">
        <f t="shared" si="446"/>
        <v>0</v>
      </c>
      <c r="J9516">
        <f t="shared" si="447"/>
        <v>0</v>
      </c>
      <c r="L9516" t="str">
        <f t="shared" si="448"/>
        <v>3477YORK PLAINS</v>
      </c>
      <c r="M9516" t="s">
        <v>10469</v>
      </c>
    </row>
    <row r="9517" spans="1:13">
      <c r="A9517" t="s">
        <v>10806</v>
      </c>
      <c r="B9517" t="s">
        <v>10807</v>
      </c>
      <c r="C9517" t="s">
        <v>110</v>
      </c>
      <c r="D9517">
        <v>4</v>
      </c>
      <c r="E9517">
        <v>0</v>
      </c>
      <c r="F9517">
        <v>0</v>
      </c>
      <c r="H9517" t="s">
        <v>103</v>
      </c>
      <c r="I9517">
        <f t="shared" si="446"/>
        <v>0</v>
      </c>
      <c r="J9517">
        <f t="shared" si="447"/>
        <v>0</v>
      </c>
      <c r="L9517" t="str">
        <f t="shared" si="448"/>
        <v>3475ARCHDALE</v>
      </c>
      <c r="M9517" t="s">
        <v>10469</v>
      </c>
    </row>
    <row r="9518" spans="1:13">
      <c r="A9518" t="s">
        <v>10806</v>
      </c>
      <c r="B9518" t="s">
        <v>10808</v>
      </c>
      <c r="C9518" t="s">
        <v>110</v>
      </c>
      <c r="D9518">
        <v>4</v>
      </c>
      <c r="E9518">
        <v>0</v>
      </c>
      <c r="F9518">
        <v>0</v>
      </c>
      <c r="H9518" t="s">
        <v>103</v>
      </c>
      <c r="I9518">
        <f t="shared" si="446"/>
        <v>0</v>
      </c>
      <c r="J9518">
        <f t="shared" si="447"/>
        <v>0</v>
      </c>
      <c r="L9518" t="str">
        <f t="shared" si="448"/>
        <v>3475ARCHDALE JUNCTION</v>
      </c>
      <c r="M9518" t="s">
        <v>10469</v>
      </c>
    </row>
    <row r="9519" spans="1:13">
      <c r="A9519" t="s">
        <v>10806</v>
      </c>
      <c r="B9519" t="s">
        <v>10809</v>
      </c>
      <c r="C9519" t="s">
        <v>110</v>
      </c>
      <c r="D9519">
        <v>4</v>
      </c>
      <c r="E9519">
        <v>0</v>
      </c>
      <c r="F9519">
        <v>0</v>
      </c>
      <c r="H9519" t="s">
        <v>103</v>
      </c>
      <c r="I9519">
        <f t="shared" si="446"/>
        <v>0</v>
      </c>
      <c r="J9519">
        <f t="shared" si="447"/>
        <v>0</v>
      </c>
      <c r="L9519" t="str">
        <f t="shared" si="448"/>
        <v>3475BEALIBA</v>
      </c>
      <c r="M9519" t="s">
        <v>10469</v>
      </c>
    </row>
    <row r="9520" spans="1:13">
      <c r="A9520" t="s">
        <v>10806</v>
      </c>
      <c r="B9520" t="s">
        <v>10810</v>
      </c>
      <c r="C9520" t="s">
        <v>110</v>
      </c>
      <c r="D9520">
        <v>4</v>
      </c>
      <c r="E9520">
        <v>0</v>
      </c>
      <c r="F9520">
        <v>0</v>
      </c>
      <c r="H9520" t="s">
        <v>103</v>
      </c>
      <c r="I9520">
        <f t="shared" si="446"/>
        <v>0</v>
      </c>
      <c r="J9520">
        <f t="shared" si="447"/>
        <v>0</v>
      </c>
      <c r="L9520" t="str">
        <f t="shared" si="448"/>
        <v>3475BURKES FLAT</v>
      </c>
      <c r="M9520" t="s">
        <v>10469</v>
      </c>
    </row>
    <row r="9521" spans="1:13">
      <c r="A9521" t="s">
        <v>10806</v>
      </c>
      <c r="B9521" t="s">
        <v>10811</v>
      </c>
      <c r="C9521" t="s">
        <v>110</v>
      </c>
      <c r="D9521">
        <v>4</v>
      </c>
      <c r="E9521">
        <v>0</v>
      </c>
      <c r="F9521">
        <v>0</v>
      </c>
      <c r="H9521" t="s">
        <v>103</v>
      </c>
      <c r="I9521">
        <f t="shared" si="446"/>
        <v>0</v>
      </c>
      <c r="J9521">
        <f t="shared" si="447"/>
        <v>0</v>
      </c>
      <c r="L9521" t="str">
        <f t="shared" si="448"/>
        <v>3475COCHRANES CREEK</v>
      </c>
      <c r="M9521" t="s">
        <v>10469</v>
      </c>
    </row>
    <row r="9522" spans="1:13">
      <c r="A9522" t="s">
        <v>10806</v>
      </c>
      <c r="B9522" t="s">
        <v>10812</v>
      </c>
      <c r="C9522" t="s">
        <v>110</v>
      </c>
      <c r="D9522">
        <v>4</v>
      </c>
      <c r="E9522">
        <v>0</v>
      </c>
      <c r="F9522">
        <v>0</v>
      </c>
      <c r="H9522" t="s">
        <v>103</v>
      </c>
      <c r="I9522">
        <f t="shared" si="446"/>
        <v>0</v>
      </c>
      <c r="J9522">
        <f t="shared" si="447"/>
        <v>0</v>
      </c>
      <c r="L9522" t="str">
        <f t="shared" si="448"/>
        <v>3475EMU</v>
      </c>
      <c r="M9522" t="s">
        <v>10469</v>
      </c>
    </row>
    <row r="9523" spans="1:13">
      <c r="A9523" t="s">
        <v>10806</v>
      </c>
      <c r="B9523" t="s">
        <v>10813</v>
      </c>
      <c r="C9523" t="s">
        <v>110</v>
      </c>
      <c r="D9523">
        <v>4</v>
      </c>
      <c r="E9523">
        <v>0</v>
      </c>
      <c r="F9523">
        <v>0</v>
      </c>
      <c r="H9523" t="s">
        <v>103</v>
      </c>
      <c r="I9523">
        <f t="shared" si="446"/>
        <v>0</v>
      </c>
      <c r="J9523">
        <f t="shared" si="447"/>
        <v>0</v>
      </c>
      <c r="L9523" t="str">
        <f t="shared" si="448"/>
        <v>3475LOGAN</v>
      </c>
      <c r="M9523" t="s">
        <v>10469</v>
      </c>
    </row>
    <row r="9524" spans="1:13">
      <c r="A9524" t="s">
        <v>10814</v>
      </c>
      <c r="B9524" t="s">
        <v>10815</v>
      </c>
      <c r="C9524" t="s">
        <v>110</v>
      </c>
      <c r="D9524">
        <v>4</v>
      </c>
      <c r="E9524">
        <v>0</v>
      </c>
      <c r="F9524">
        <v>0</v>
      </c>
      <c r="H9524" t="s">
        <v>103</v>
      </c>
      <c r="I9524">
        <f t="shared" ref="I9524:I9587" si="449">IF(ISERROR(VLOOKUP(A9524,SelPostCode,1,FALSE)),0,1)</f>
        <v>0</v>
      </c>
      <c r="J9524">
        <f t="shared" ref="J9524:J9587" si="450">IF(I9524=0,0,IF(ISERROR(VLOOKUP(B9524,SelSuburb,1,FALSE)),0,1))</f>
        <v>0</v>
      </c>
      <c r="L9524" t="str">
        <f t="shared" si="448"/>
        <v>3472BET BET</v>
      </c>
      <c r="M9524" t="s">
        <v>10469</v>
      </c>
    </row>
    <row r="9525" spans="1:13">
      <c r="A9525" t="s">
        <v>10814</v>
      </c>
      <c r="B9525" t="s">
        <v>10816</v>
      </c>
      <c r="C9525" t="s">
        <v>110</v>
      </c>
      <c r="D9525">
        <v>4</v>
      </c>
      <c r="E9525">
        <v>0</v>
      </c>
      <c r="F9525">
        <v>0</v>
      </c>
      <c r="H9525" t="s">
        <v>103</v>
      </c>
      <c r="I9525">
        <f t="shared" si="449"/>
        <v>0</v>
      </c>
      <c r="J9525">
        <f t="shared" si="450"/>
        <v>0</v>
      </c>
      <c r="L9525" t="str">
        <f t="shared" si="448"/>
        <v>3472BETLEY</v>
      </c>
      <c r="M9525" t="s">
        <v>10469</v>
      </c>
    </row>
    <row r="9526" spans="1:13">
      <c r="A9526" t="s">
        <v>10814</v>
      </c>
      <c r="B9526" t="s">
        <v>10817</v>
      </c>
      <c r="C9526" t="s">
        <v>110</v>
      </c>
      <c r="D9526">
        <v>4</v>
      </c>
      <c r="E9526">
        <v>0</v>
      </c>
      <c r="F9526">
        <v>0</v>
      </c>
      <c r="H9526" t="s">
        <v>103</v>
      </c>
      <c r="I9526">
        <f t="shared" si="449"/>
        <v>0</v>
      </c>
      <c r="J9526">
        <f t="shared" si="450"/>
        <v>0</v>
      </c>
      <c r="L9526" t="str">
        <f t="shared" si="448"/>
        <v>3472BROMLEY</v>
      </c>
      <c r="M9526" t="s">
        <v>10469</v>
      </c>
    </row>
    <row r="9527" spans="1:13">
      <c r="A9527" t="s">
        <v>10814</v>
      </c>
      <c r="B9527" t="s">
        <v>10818</v>
      </c>
      <c r="C9527" t="s">
        <v>110</v>
      </c>
      <c r="D9527">
        <v>4</v>
      </c>
      <c r="E9527">
        <v>0</v>
      </c>
      <c r="F9527">
        <v>0</v>
      </c>
      <c r="H9527" t="s">
        <v>103</v>
      </c>
      <c r="I9527">
        <f t="shared" si="449"/>
        <v>0</v>
      </c>
      <c r="J9527">
        <f t="shared" si="450"/>
        <v>0</v>
      </c>
      <c r="L9527" t="str">
        <f t="shared" si="448"/>
        <v>3472DUNLUCE</v>
      </c>
      <c r="M9527" t="s">
        <v>10469</v>
      </c>
    </row>
    <row r="9528" spans="1:13">
      <c r="A9528" t="s">
        <v>10814</v>
      </c>
      <c r="B9528" t="s">
        <v>10819</v>
      </c>
      <c r="C9528" t="s">
        <v>110</v>
      </c>
      <c r="D9528">
        <v>4</v>
      </c>
      <c r="E9528">
        <v>0</v>
      </c>
      <c r="F9528">
        <v>0</v>
      </c>
      <c r="H9528" t="s">
        <v>103</v>
      </c>
      <c r="I9528">
        <f t="shared" si="449"/>
        <v>0</v>
      </c>
      <c r="J9528">
        <f t="shared" si="450"/>
        <v>0</v>
      </c>
      <c r="L9528" t="str">
        <f t="shared" si="448"/>
        <v>3472DUNOLLY</v>
      </c>
      <c r="M9528" t="s">
        <v>10469</v>
      </c>
    </row>
    <row r="9529" spans="1:13">
      <c r="A9529" t="s">
        <v>10814</v>
      </c>
      <c r="B9529" t="s">
        <v>10820</v>
      </c>
      <c r="C9529" t="s">
        <v>110</v>
      </c>
      <c r="D9529">
        <v>4</v>
      </c>
      <c r="E9529">
        <v>0</v>
      </c>
      <c r="F9529">
        <v>0</v>
      </c>
      <c r="H9529" t="s">
        <v>103</v>
      </c>
      <c r="I9529">
        <f t="shared" si="449"/>
        <v>0</v>
      </c>
      <c r="J9529">
        <f t="shared" si="450"/>
        <v>0</v>
      </c>
      <c r="L9529" t="str">
        <f t="shared" si="448"/>
        <v>3472EDDINGTON</v>
      </c>
      <c r="M9529" t="s">
        <v>10469</v>
      </c>
    </row>
    <row r="9530" spans="1:13">
      <c r="A9530" t="s">
        <v>10814</v>
      </c>
      <c r="B9530" t="s">
        <v>5576</v>
      </c>
      <c r="C9530" t="s">
        <v>110</v>
      </c>
      <c r="D9530">
        <v>4</v>
      </c>
      <c r="E9530">
        <v>0</v>
      </c>
      <c r="F9530">
        <v>0</v>
      </c>
      <c r="H9530" t="s">
        <v>103</v>
      </c>
      <c r="I9530">
        <f t="shared" si="449"/>
        <v>0</v>
      </c>
      <c r="J9530">
        <f t="shared" si="450"/>
        <v>0</v>
      </c>
      <c r="L9530" t="str">
        <f t="shared" si="448"/>
        <v>3472GOLDSBOROUGH</v>
      </c>
      <c r="M9530" t="s">
        <v>10469</v>
      </c>
    </row>
    <row r="9531" spans="1:13">
      <c r="A9531" t="s">
        <v>10814</v>
      </c>
      <c r="B9531" t="s">
        <v>3658</v>
      </c>
      <c r="C9531" t="s">
        <v>110</v>
      </c>
      <c r="D9531">
        <v>4</v>
      </c>
      <c r="E9531">
        <v>0</v>
      </c>
      <c r="F9531">
        <v>0</v>
      </c>
      <c r="H9531" t="s">
        <v>103</v>
      </c>
      <c r="I9531">
        <f t="shared" si="449"/>
        <v>0</v>
      </c>
      <c r="J9531">
        <f t="shared" si="450"/>
        <v>0</v>
      </c>
      <c r="L9531" t="str">
        <f t="shared" si="448"/>
        <v>3472INKERMAN</v>
      </c>
      <c r="M9531" t="s">
        <v>10469</v>
      </c>
    </row>
    <row r="9532" spans="1:13">
      <c r="A9532" t="s">
        <v>10814</v>
      </c>
      <c r="B9532" t="s">
        <v>10821</v>
      </c>
      <c r="C9532" t="s">
        <v>110</v>
      </c>
      <c r="D9532">
        <v>4</v>
      </c>
      <c r="E9532">
        <v>0</v>
      </c>
      <c r="F9532">
        <v>0</v>
      </c>
      <c r="H9532" t="s">
        <v>103</v>
      </c>
      <c r="I9532">
        <f t="shared" si="449"/>
        <v>0</v>
      </c>
      <c r="J9532">
        <f t="shared" si="450"/>
        <v>0</v>
      </c>
      <c r="L9532" t="str">
        <f t="shared" si="448"/>
        <v>3472MCINTYRE</v>
      </c>
      <c r="M9532" t="s">
        <v>10469</v>
      </c>
    </row>
    <row r="9533" spans="1:13">
      <c r="A9533" t="s">
        <v>10814</v>
      </c>
      <c r="B9533" t="s">
        <v>10822</v>
      </c>
      <c r="C9533" t="s">
        <v>110</v>
      </c>
      <c r="D9533">
        <v>4</v>
      </c>
      <c r="E9533">
        <v>0</v>
      </c>
      <c r="F9533">
        <v>0</v>
      </c>
      <c r="H9533" t="s">
        <v>103</v>
      </c>
      <c r="I9533">
        <f t="shared" si="449"/>
        <v>0</v>
      </c>
      <c r="J9533">
        <f t="shared" si="450"/>
        <v>0</v>
      </c>
      <c r="L9533" t="str">
        <f t="shared" si="448"/>
        <v>3472MOLIAGUL</v>
      </c>
      <c r="M9533" t="s">
        <v>10469</v>
      </c>
    </row>
    <row r="9534" spans="1:13">
      <c r="A9534" t="s">
        <v>10814</v>
      </c>
      <c r="B9534" t="s">
        <v>10823</v>
      </c>
      <c r="C9534" t="s">
        <v>110</v>
      </c>
      <c r="D9534">
        <v>4</v>
      </c>
      <c r="E9534">
        <v>0</v>
      </c>
      <c r="F9534">
        <v>0</v>
      </c>
      <c r="H9534" t="s">
        <v>103</v>
      </c>
      <c r="I9534">
        <f t="shared" si="449"/>
        <v>0</v>
      </c>
      <c r="J9534">
        <f t="shared" si="450"/>
        <v>0</v>
      </c>
      <c r="L9534" t="str">
        <f t="shared" si="448"/>
        <v>3472MOUNT HOOGHLY</v>
      </c>
      <c r="M9534" t="s">
        <v>10469</v>
      </c>
    </row>
    <row r="9535" spans="1:13">
      <c r="A9535" t="s">
        <v>10824</v>
      </c>
      <c r="B9535" t="s">
        <v>10825</v>
      </c>
      <c r="C9535" t="s">
        <v>110</v>
      </c>
      <c r="D9535">
        <v>4</v>
      </c>
      <c r="E9535">
        <v>0</v>
      </c>
      <c r="F9535">
        <v>0</v>
      </c>
      <c r="H9535" t="s">
        <v>103</v>
      </c>
      <c r="I9535">
        <f t="shared" si="449"/>
        <v>0</v>
      </c>
      <c r="J9535">
        <f t="shared" si="450"/>
        <v>0</v>
      </c>
      <c r="L9535" t="str">
        <f t="shared" si="448"/>
        <v>3469ELMHURST</v>
      </c>
      <c r="M9535" t="s">
        <v>10469</v>
      </c>
    </row>
    <row r="9536" spans="1:13">
      <c r="A9536" t="s">
        <v>10824</v>
      </c>
      <c r="B9536" t="s">
        <v>10826</v>
      </c>
      <c r="C9536" t="s">
        <v>110</v>
      </c>
      <c r="D9536">
        <v>4</v>
      </c>
      <c r="E9536">
        <v>0</v>
      </c>
      <c r="F9536">
        <v>0</v>
      </c>
      <c r="H9536" t="s">
        <v>103</v>
      </c>
      <c r="I9536">
        <f t="shared" si="449"/>
        <v>0</v>
      </c>
      <c r="J9536">
        <f t="shared" si="450"/>
        <v>0</v>
      </c>
      <c r="L9536" t="str">
        <f t="shared" si="448"/>
        <v>3469GLENLOFTY</v>
      </c>
      <c r="M9536" t="s">
        <v>10469</v>
      </c>
    </row>
    <row r="9537" spans="1:13">
      <c r="A9537" t="s">
        <v>10824</v>
      </c>
      <c r="B9537" t="s">
        <v>10827</v>
      </c>
      <c r="C9537" t="s">
        <v>110</v>
      </c>
      <c r="D9537">
        <v>4</v>
      </c>
      <c r="E9537">
        <v>0</v>
      </c>
      <c r="F9537">
        <v>0</v>
      </c>
      <c r="H9537" t="s">
        <v>103</v>
      </c>
      <c r="I9537">
        <f t="shared" si="449"/>
        <v>0</v>
      </c>
      <c r="J9537">
        <f t="shared" si="450"/>
        <v>0</v>
      </c>
      <c r="L9537" t="str">
        <f t="shared" si="448"/>
        <v>3469GLENLOGIE</v>
      </c>
      <c r="M9537" t="s">
        <v>10469</v>
      </c>
    </row>
    <row r="9538" spans="1:13">
      <c r="A9538" t="s">
        <v>10824</v>
      </c>
      <c r="B9538" t="s">
        <v>10828</v>
      </c>
      <c r="C9538" t="s">
        <v>110</v>
      </c>
      <c r="D9538">
        <v>4</v>
      </c>
      <c r="E9538">
        <v>0</v>
      </c>
      <c r="F9538">
        <v>0</v>
      </c>
      <c r="H9538" t="s">
        <v>103</v>
      </c>
      <c r="I9538">
        <f t="shared" si="449"/>
        <v>0</v>
      </c>
      <c r="J9538">
        <f t="shared" si="450"/>
        <v>0</v>
      </c>
      <c r="L9538" t="str">
        <f t="shared" ref="L9538:L9601" si="451">CONCATENATE(A9538,B9538)</f>
        <v>3469GLENPATRICK</v>
      </c>
      <c r="M9538" t="s">
        <v>10469</v>
      </c>
    </row>
    <row r="9539" spans="1:13">
      <c r="A9539" t="s">
        <v>10824</v>
      </c>
      <c r="B9539" t="s">
        <v>10829</v>
      </c>
      <c r="C9539" t="s">
        <v>110</v>
      </c>
      <c r="D9539">
        <v>4</v>
      </c>
      <c r="E9539">
        <v>0</v>
      </c>
      <c r="F9539">
        <v>0</v>
      </c>
      <c r="H9539" t="s">
        <v>103</v>
      </c>
      <c r="I9539">
        <f t="shared" si="449"/>
        <v>0</v>
      </c>
      <c r="J9539">
        <f t="shared" si="450"/>
        <v>0</v>
      </c>
      <c r="L9539" t="str">
        <f t="shared" si="451"/>
        <v>3469NOWHERE CREEK</v>
      </c>
      <c r="M9539" t="s">
        <v>10469</v>
      </c>
    </row>
    <row r="9540" spans="1:13">
      <c r="A9540" t="s">
        <v>10830</v>
      </c>
      <c r="B9540" t="s">
        <v>10831</v>
      </c>
      <c r="C9540" t="s">
        <v>110</v>
      </c>
      <c r="D9540">
        <v>4</v>
      </c>
      <c r="E9540">
        <v>0</v>
      </c>
      <c r="F9540">
        <v>0</v>
      </c>
      <c r="H9540" t="s">
        <v>103</v>
      </c>
      <c r="I9540">
        <f t="shared" si="449"/>
        <v>0</v>
      </c>
      <c r="J9540">
        <f t="shared" si="450"/>
        <v>0</v>
      </c>
      <c r="L9540" t="str">
        <f t="shared" si="451"/>
        <v>3468AMPHITHEATRE</v>
      </c>
      <c r="M9540" t="s">
        <v>10469</v>
      </c>
    </row>
    <row r="9541" spans="1:13">
      <c r="A9541" t="s">
        <v>10830</v>
      </c>
      <c r="B9541" t="s">
        <v>10832</v>
      </c>
      <c r="C9541" t="s">
        <v>110</v>
      </c>
      <c r="D9541">
        <v>4</v>
      </c>
      <c r="E9541">
        <v>0</v>
      </c>
      <c r="F9541">
        <v>0</v>
      </c>
      <c r="H9541" t="s">
        <v>103</v>
      </c>
      <c r="I9541">
        <f t="shared" si="449"/>
        <v>0</v>
      </c>
      <c r="J9541">
        <f t="shared" si="450"/>
        <v>0</v>
      </c>
      <c r="L9541" t="str">
        <f t="shared" si="451"/>
        <v>3468MOUNT LONARCH</v>
      </c>
      <c r="M9541" t="s">
        <v>10469</v>
      </c>
    </row>
    <row r="9542" spans="1:13">
      <c r="A9542" t="s">
        <v>10833</v>
      </c>
      <c r="B9542" t="s">
        <v>653</v>
      </c>
      <c r="C9542" t="s">
        <v>110</v>
      </c>
      <c r="D9542">
        <v>4</v>
      </c>
      <c r="E9542">
        <v>0</v>
      </c>
      <c r="F9542">
        <v>0</v>
      </c>
      <c r="H9542" t="s">
        <v>103</v>
      </c>
      <c r="I9542">
        <f t="shared" si="449"/>
        <v>0</v>
      </c>
      <c r="J9542">
        <f t="shared" si="450"/>
        <v>0</v>
      </c>
      <c r="L9542" t="str">
        <f t="shared" si="451"/>
        <v>3467AVOCA</v>
      </c>
      <c r="M9542" t="s">
        <v>10469</v>
      </c>
    </row>
    <row r="9543" spans="1:13">
      <c r="A9543" t="s">
        <v>10833</v>
      </c>
      <c r="B9543" t="s">
        <v>10803</v>
      </c>
      <c r="C9543" t="s">
        <v>110</v>
      </c>
      <c r="D9543">
        <v>4</v>
      </c>
      <c r="E9543">
        <v>0</v>
      </c>
      <c r="F9543">
        <v>0</v>
      </c>
      <c r="H9543" t="s">
        <v>103</v>
      </c>
      <c r="I9543">
        <f t="shared" si="449"/>
        <v>0</v>
      </c>
      <c r="J9543">
        <f t="shared" si="450"/>
        <v>0</v>
      </c>
      <c r="L9543" t="str">
        <f t="shared" si="451"/>
        <v>3467MOYREISK</v>
      </c>
      <c r="M9543" t="s">
        <v>10469</v>
      </c>
    </row>
    <row r="9544" spans="1:13">
      <c r="A9544" t="s">
        <v>10834</v>
      </c>
      <c r="B9544" t="s">
        <v>10835</v>
      </c>
      <c r="C9544" t="s">
        <v>110</v>
      </c>
      <c r="D9544">
        <v>4</v>
      </c>
      <c r="E9544">
        <v>0</v>
      </c>
      <c r="F9544">
        <v>0</v>
      </c>
      <c r="H9544" t="s">
        <v>103</v>
      </c>
      <c r="I9544">
        <f t="shared" si="449"/>
        <v>0</v>
      </c>
      <c r="J9544">
        <f t="shared" si="450"/>
        <v>0</v>
      </c>
      <c r="L9544" t="str">
        <f t="shared" si="451"/>
        <v>3465ADELAIDE LEAD</v>
      </c>
      <c r="M9544" t="s">
        <v>10469</v>
      </c>
    </row>
    <row r="9545" spans="1:13">
      <c r="A9545" t="s">
        <v>10834</v>
      </c>
      <c r="B9545" t="s">
        <v>1522</v>
      </c>
      <c r="C9545" t="s">
        <v>110</v>
      </c>
      <c r="D9545">
        <v>4</v>
      </c>
      <c r="E9545">
        <v>0</v>
      </c>
      <c r="F9545">
        <v>0</v>
      </c>
      <c r="H9545" t="s">
        <v>103</v>
      </c>
      <c r="I9545">
        <f t="shared" si="449"/>
        <v>0</v>
      </c>
      <c r="J9545">
        <f t="shared" si="450"/>
        <v>0</v>
      </c>
      <c r="L9545" t="str">
        <f t="shared" si="451"/>
        <v>3465ALMA</v>
      </c>
      <c r="M9545" t="s">
        <v>10469</v>
      </c>
    </row>
    <row r="9546" spans="1:13">
      <c r="A9546" t="s">
        <v>10834</v>
      </c>
      <c r="B9546" t="s">
        <v>10836</v>
      </c>
      <c r="C9546" t="s">
        <v>110</v>
      </c>
      <c r="D9546">
        <v>4</v>
      </c>
      <c r="E9546">
        <v>0</v>
      </c>
      <c r="F9546">
        <v>0</v>
      </c>
      <c r="H9546" t="s">
        <v>103</v>
      </c>
      <c r="I9546">
        <f t="shared" si="449"/>
        <v>0</v>
      </c>
      <c r="J9546">
        <f t="shared" si="450"/>
        <v>0</v>
      </c>
      <c r="L9546" t="str">
        <f t="shared" si="451"/>
        <v>3465BOWENVALE</v>
      </c>
      <c r="M9546" t="s">
        <v>10469</v>
      </c>
    </row>
    <row r="9547" spans="1:13">
      <c r="A9547" t="s">
        <v>10834</v>
      </c>
      <c r="B9547" t="s">
        <v>10837</v>
      </c>
      <c r="C9547" t="s">
        <v>110</v>
      </c>
      <c r="D9547">
        <v>4</v>
      </c>
      <c r="E9547">
        <v>0</v>
      </c>
      <c r="F9547">
        <v>0</v>
      </c>
      <c r="H9547" t="s">
        <v>103</v>
      </c>
      <c r="I9547">
        <f t="shared" si="449"/>
        <v>0</v>
      </c>
      <c r="J9547">
        <f t="shared" si="450"/>
        <v>0</v>
      </c>
      <c r="L9547" t="str">
        <f t="shared" si="451"/>
        <v>3465BUNG BONG</v>
      </c>
      <c r="M9547" t="s">
        <v>10469</v>
      </c>
    </row>
    <row r="9548" spans="1:13">
      <c r="A9548" t="s">
        <v>10834</v>
      </c>
      <c r="B9548" t="s">
        <v>10838</v>
      </c>
      <c r="C9548" t="s">
        <v>110</v>
      </c>
      <c r="D9548">
        <v>4</v>
      </c>
      <c r="E9548">
        <v>0</v>
      </c>
      <c r="F9548">
        <v>0</v>
      </c>
      <c r="H9548" t="s">
        <v>103</v>
      </c>
      <c r="I9548">
        <f t="shared" si="449"/>
        <v>0</v>
      </c>
      <c r="J9548">
        <f t="shared" si="450"/>
        <v>0</v>
      </c>
      <c r="L9548" t="str">
        <f t="shared" si="451"/>
        <v>3465COTSWOLD</v>
      </c>
      <c r="M9548" t="s">
        <v>10469</v>
      </c>
    </row>
    <row r="9549" spans="1:13">
      <c r="A9549" t="s">
        <v>10834</v>
      </c>
      <c r="B9549" t="s">
        <v>3203</v>
      </c>
      <c r="C9549" t="s">
        <v>110</v>
      </c>
      <c r="D9549">
        <v>4</v>
      </c>
      <c r="E9549">
        <v>0</v>
      </c>
      <c r="F9549">
        <v>0</v>
      </c>
      <c r="H9549" t="s">
        <v>103</v>
      </c>
      <c r="I9549">
        <f t="shared" si="449"/>
        <v>0</v>
      </c>
      <c r="J9549">
        <f t="shared" si="450"/>
        <v>0</v>
      </c>
      <c r="L9549" t="str">
        <f t="shared" si="451"/>
        <v>3465CRAIGIE</v>
      </c>
      <c r="M9549" t="s">
        <v>10469</v>
      </c>
    </row>
    <row r="9550" spans="1:13">
      <c r="A9550" t="s">
        <v>10834</v>
      </c>
      <c r="B9550" t="s">
        <v>8555</v>
      </c>
      <c r="C9550" t="s">
        <v>110</v>
      </c>
      <c r="D9550">
        <v>4</v>
      </c>
      <c r="E9550">
        <v>0</v>
      </c>
      <c r="F9550">
        <v>0</v>
      </c>
      <c r="H9550" t="s">
        <v>103</v>
      </c>
      <c r="I9550">
        <f t="shared" si="449"/>
        <v>0</v>
      </c>
      <c r="J9550">
        <f t="shared" si="450"/>
        <v>0</v>
      </c>
      <c r="L9550" t="str">
        <f t="shared" si="451"/>
        <v>3465DAISY HILL</v>
      </c>
      <c r="M9550" t="s">
        <v>10469</v>
      </c>
    </row>
    <row r="9551" spans="1:13">
      <c r="A9551" t="s">
        <v>10834</v>
      </c>
      <c r="B9551" t="s">
        <v>10839</v>
      </c>
      <c r="C9551" t="s">
        <v>110</v>
      </c>
      <c r="D9551">
        <v>4</v>
      </c>
      <c r="E9551">
        <v>0</v>
      </c>
      <c r="F9551">
        <v>0</v>
      </c>
      <c r="H9551" t="s">
        <v>103</v>
      </c>
      <c r="I9551">
        <f t="shared" si="449"/>
        <v>0</v>
      </c>
      <c r="J9551">
        <f t="shared" si="450"/>
        <v>0</v>
      </c>
      <c r="L9551" t="str">
        <f t="shared" si="451"/>
        <v>3465FLAGSTAFF</v>
      </c>
      <c r="M9551" t="s">
        <v>10469</v>
      </c>
    </row>
    <row r="9552" spans="1:13">
      <c r="A9552" t="s">
        <v>10834</v>
      </c>
      <c r="B9552" t="s">
        <v>10840</v>
      </c>
      <c r="C9552" t="s">
        <v>110</v>
      </c>
      <c r="D9552">
        <v>4</v>
      </c>
      <c r="E9552">
        <v>0</v>
      </c>
      <c r="F9552">
        <v>0</v>
      </c>
      <c r="H9552" t="s">
        <v>103</v>
      </c>
      <c r="I9552">
        <f t="shared" si="449"/>
        <v>0</v>
      </c>
      <c r="J9552">
        <f t="shared" si="450"/>
        <v>0</v>
      </c>
      <c r="L9552" t="str">
        <f t="shared" si="451"/>
        <v>3465GOLDEN POINT</v>
      </c>
      <c r="M9552" t="s">
        <v>10469</v>
      </c>
    </row>
    <row r="9553" spans="1:14">
      <c r="A9553" t="s">
        <v>10834</v>
      </c>
      <c r="B9553" t="s">
        <v>10841</v>
      </c>
      <c r="C9553" t="s">
        <v>110</v>
      </c>
      <c r="D9553">
        <v>4</v>
      </c>
      <c r="E9553">
        <v>0</v>
      </c>
      <c r="F9553">
        <v>0</v>
      </c>
      <c r="H9553" t="s">
        <v>103</v>
      </c>
      <c r="I9553">
        <f t="shared" si="449"/>
        <v>0</v>
      </c>
      <c r="J9553">
        <f t="shared" si="450"/>
        <v>0</v>
      </c>
      <c r="L9553" t="str">
        <f t="shared" si="451"/>
        <v>3465HAVELOCK</v>
      </c>
      <c r="M9553" t="s">
        <v>10469</v>
      </c>
    </row>
    <row r="9554" spans="1:14">
      <c r="A9554" t="s">
        <v>10834</v>
      </c>
      <c r="B9554" t="s">
        <v>6140</v>
      </c>
      <c r="C9554" t="s">
        <v>110</v>
      </c>
      <c r="D9554">
        <v>4</v>
      </c>
      <c r="E9554">
        <v>0</v>
      </c>
      <c r="F9554">
        <v>0</v>
      </c>
      <c r="H9554" t="s">
        <v>103</v>
      </c>
      <c r="I9554">
        <f t="shared" si="449"/>
        <v>0</v>
      </c>
      <c r="J9554">
        <f t="shared" si="450"/>
        <v>0</v>
      </c>
      <c r="L9554" t="str">
        <f t="shared" si="451"/>
        <v>3465HOMEBUSH</v>
      </c>
      <c r="M9554" t="s">
        <v>10469</v>
      </c>
    </row>
    <row r="9555" spans="1:14">
      <c r="A9555" t="s">
        <v>10834</v>
      </c>
      <c r="B9555" t="s">
        <v>10842</v>
      </c>
      <c r="C9555" t="s">
        <v>110</v>
      </c>
      <c r="D9555">
        <v>4</v>
      </c>
      <c r="E9555">
        <v>0</v>
      </c>
      <c r="F9555">
        <v>0</v>
      </c>
      <c r="H9555" t="s">
        <v>103</v>
      </c>
      <c r="I9555">
        <f t="shared" si="449"/>
        <v>0</v>
      </c>
      <c r="J9555">
        <f t="shared" si="450"/>
        <v>0</v>
      </c>
      <c r="L9555" t="str">
        <f t="shared" si="451"/>
        <v>3465MAJORCA</v>
      </c>
      <c r="M9555" t="s">
        <v>10469</v>
      </c>
    </row>
    <row r="9556" spans="1:14">
      <c r="A9556" t="s">
        <v>10834</v>
      </c>
      <c r="B9556" t="s">
        <v>10843</v>
      </c>
      <c r="C9556" t="s">
        <v>110</v>
      </c>
      <c r="D9556">
        <v>4</v>
      </c>
      <c r="E9556">
        <v>0</v>
      </c>
      <c r="F9556">
        <v>0</v>
      </c>
      <c r="H9556" t="s">
        <v>103</v>
      </c>
      <c r="I9556">
        <f t="shared" si="449"/>
        <v>0</v>
      </c>
      <c r="J9556">
        <f t="shared" si="450"/>
        <v>0</v>
      </c>
      <c r="L9556" t="str">
        <f t="shared" si="451"/>
        <v>3465MOOLORT</v>
      </c>
      <c r="M9556" t="s">
        <v>10469</v>
      </c>
    </row>
    <row r="9557" spans="1:14">
      <c r="A9557" t="s">
        <v>10834</v>
      </c>
      <c r="B9557" t="s">
        <v>10844</v>
      </c>
      <c r="C9557" t="s">
        <v>110</v>
      </c>
      <c r="D9557">
        <v>4</v>
      </c>
      <c r="E9557">
        <v>0</v>
      </c>
      <c r="F9557">
        <v>0</v>
      </c>
      <c r="H9557" t="s">
        <v>103</v>
      </c>
      <c r="I9557">
        <f t="shared" si="449"/>
        <v>0</v>
      </c>
      <c r="J9557">
        <f t="shared" si="450"/>
        <v>0</v>
      </c>
      <c r="L9557" t="str">
        <f t="shared" si="451"/>
        <v>3465MOONLIGHT FLAT</v>
      </c>
      <c r="M9557" t="s">
        <v>10469</v>
      </c>
    </row>
    <row r="9558" spans="1:14">
      <c r="A9558" t="s">
        <v>10834</v>
      </c>
      <c r="B9558" t="s">
        <v>10845</v>
      </c>
      <c r="C9558" t="s">
        <v>110</v>
      </c>
      <c r="D9558">
        <v>4</v>
      </c>
      <c r="E9558">
        <v>0</v>
      </c>
      <c r="F9558">
        <v>0</v>
      </c>
      <c r="H9558" t="s">
        <v>103</v>
      </c>
      <c r="I9558">
        <f t="shared" si="449"/>
        <v>0</v>
      </c>
      <c r="J9558">
        <f t="shared" si="450"/>
        <v>0</v>
      </c>
      <c r="L9558" t="str">
        <f t="shared" si="451"/>
        <v>3465NATTE YALLOCK</v>
      </c>
      <c r="M9558" t="s">
        <v>10469</v>
      </c>
    </row>
    <row r="9559" spans="1:14">
      <c r="A9559" t="s">
        <v>10834</v>
      </c>
      <c r="B9559" t="s">
        <v>10846</v>
      </c>
      <c r="C9559" t="s">
        <v>110</v>
      </c>
      <c r="D9559">
        <v>4</v>
      </c>
      <c r="E9559">
        <v>0</v>
      </c>
      <c r="F9559">
        <v>0</v>
      </c>
      <c r="H9559" t="s">
        <v>103</v>
      </c>
      <c r="I9559">
        <f t="shared" si="449"/>
        <v>0</v>
      </c>
      <c r="J9559">
        <f t="shared" si="450"/>
        <v>0</v>
      </c>
      <c r="L9559" t="str">
        <f t="shared" si="451"/>
        <v>3465RATHSCAR</v>
      </c>
      <c r="M9559" t="s">
        <v>10469</v>
      </c>
    </row>
    <row r="9560" spans="1:14">
      <c r="A9560" t="s">
        <v>10834</v>
      </c>
      <c r="B9560" t="s">
        <v>10847</v>
      </c>
      <c r="C9560" t="s">
        <v>110</v>
      </c>
      <c r="D9560">
        <v>4</v>
      </c>
      <c r="E9560">
        <v>0</v>
      </c>
      <c r="F9560">
        <v>0</v>
      </c>
      <c r="H9560" t="s">
        <v>103</v>
      </c>
      <c r="I9560">
        <f t="shared" si="449"/>
        <v>0</v>
      </c>
      <c r="J9560">
        <f t="shared" si="450"/>
        <v>0</v>
      </c>
      <c r="L9560" t="str">
        <f t="shared" si="451"/>
        <v>3465RATHSCAR WEST</v>
      </c>
      <c r="M9560" t="s">
        <v>10469</v>
      </c>
    </row>
    <row r="9561" spans="1:14">
      <c r="A9561" t="s">
        <v>10834</v>
      </c>
      <c r="B9561" t="s">
        <v>10848</v>
      </c>
      <c r="C9561" t="s">
        <v>110</v>
      </c>
      <c r="D9561">
        <v>4</v>
      </c>
      <c r="E9561">
        <v>0</v>
      </c>
      <c r="F9561">
        <v>0</v>
      </c>
      <c r="H9561" t="s">
        <v>103</v>
      </c>
      <c r="I9561">
        <f t="shared" si="449"/>
        <v>0</v>
      </c>
      <c r="J9561">
        <f t="shared" si="450"/>
        <v>0</v>
      </c>
      <c r="L9561" t="str">
        <f t="shared" si="451"/>
        <v>3465RODBOROUGH</v>
      </c>
      <c r="M9561" t="s">
        <v>10469</v>
      </c>
    </row>
    <row r="9562" spans="1:14">
      <c r="A9562" t="s">
        <v>10834</v>
      </c>
      <c r="B9562" t="s">
        <v>10849</v>
      </c>
      <c r="C9562" t="s">
        <v>110</v>
      </c>
      <c r="D9562">
        <v>4</v>
      </c>
      <c r="E9562">
        <v>0</v>
      </c>
      <c r="F9562">
        <v>0</v>
      </c>
      <c r="H9562" t="s">
        <v>103</v>
      </c>
      <c r="I9562">
        <f t="shared" si="449"/>
        <v>0</v>
      </c>
      <c r="J9562">
        <f t="shared" si="450"/>
        <v>0</v>
      </c>
      <c r="L9562" t="str">
        <f t="shared" si="451"/>
        <v>3465SIMSON</v>
      </c>
      <c r="M9562" t="s">
        <v>10469</v>
      </c>
    </row>
    <row r="9563" spans="1:14">
      <c r="A9563" t="s">
        <v>10834</v>
      </c>
      <c r="B9563" t="s">
        <v>10850</v>
      </c>
      <c r="C9563" t="s">
        <v>110</v>
      </c>
      <c r="D9563">
        <v>4</v>
      </c>
      <c r="E9563">
        <v>0</v>
      </c>
      <c r="F9563">
        <v>0</v>
      </c>
      <c r="H9563" t="s">
        <v>103</v>
      </c>
      <c r="I9563">
        <f t="shared" si="449"/>
        <v>0</v>
      </c>
      <c r="J9563">
        <f t="shared" si="450"/>
        <v>0</v>
      </c>
      <c r="L9563" t="str">
        <f t="shared" si="451"/>
        <v>3465TIMOR</v>
      </c>
      <c r="M9563" t="s">
        <v>10469</v>
      </c>
    </row>
    <row r="9564" spans="1:14">
      <c r="A9564" t="s">
        <v>10834</v>
      </c>
      <c r="B9564" t="s">
        <v>10851</v>
      </c>
      <c r="C9564" t="s">
        <v>110</v>
      </c>
      <c r="D9564">
        <v>4</v>
      </c>
      <c r="E9564">
        <v>0</v>
      </c>
      <c r="F9564">
        <v>0</v>
      </c>
      <c r="H9564" t="s">
        <v>103</v>
      </c>
      <c r="I9564">
        <f t="shared" si="449"/>
        <v>0</v>
      </c>
      <c r="J9564">
        <f t="shared" si="450"/>
        <v>0</v>
      </c>
      <c r="L9564" t="str">
        <f t="shared" si="451"/>
        <v>3465TIMOR WEST</v>
      </c>
      <c r="M9564" t="s">
        <v>10469</v>
      </c>
    </row>
    <row r="9565" spans="1:14">
      <c r="A9565" t="s">
        <v>10834</v>
      </c>
      <c r="B9565" t="s">
        <v>10852</v>
      </c>
      <c r="C9565" t="s">
        <v>110</v>
      </c>
      <c r="D9565">
        <v>4</v>
      </c>
      <c r="E9565">
        <v>0</v>
      </c>
      <c r="F9565">
        <v>0</v>
      </c>
      <c r="H9565" t="s">
        <v>103</v>
      </c>
      <c r="I9565">
        <f t="shared" si="449"/>
        <v>0</v>
      </c>
      <c r="J9565">
        <f t="shared" si="450"/>
        <v>0</v>
      </c>
      <c r="L9565" t="str">
        <f t="shared" si="451"/>
        <v>3465WAREEK</v>
      </c>
      <c r="M9565" t="s">
        <v>10469</v>
      </c>
    </row>
    <row r="9566" spans="1:14">
      <c r="A9566" t="s">
        <v>10834</v>
      </c>
      <c r="B9566" t="s">
        <v>6721</v>
      </c>
      <c r="C9566" t="s">
        <v>110</v>
      </c>
      <c r="D9566">
        <v>2</v>
      </c>
      <c r="E9566">
        <v>0</v>
      </c>
      <c r="F9566">
        <v>1</v>
      </c>
      <c r="H9566" t="s">
        <v>103</v>
      </c>
      <c r="I9566">
        <f t="shared" si="449"/>
        <v>0</v>
      </c>
      <c r="J9566">
        <f t="shared" si="450"/>
        <v>0</v>
      </c>
      <c r="L9566" t="str">
        <f t="shared" si="451"/>
        <v>3465MARYBOROUGH</v>
      </c>
      <c r="M9566" t="s">
        <v>10469</v>
      </c>
      <c r="N9566" t="s">
        <v>732</v>
      </c>
    </row>
    <row r="9567" spans="1:14">
      <c r="A9567" t="s">
        <v>10853</v>
      </c>
      <c r="B9567" t="s">
        <v>10854</v>
      </c>
      <c r="C9567" t="s">
        <v>110</v>
      </c>
      <c r="D9567">
        <v>4</v>
      </c>
      <c r="E9567">
        <v>0</v>
      </c>
      <c r="F9567">
        <v>0</v>
      </c>
      <c r="H9567" t="s">
        <v>103</v>
      </c>
      <c r="I9567">
        <f t="shared" si="449"/>
        <v>0</v>
      </c>
      <c r="J9567">
        <f t="shared" si="450"/>
        <v>0</v>
      </c>
      <c r="L9567" t="str">
        <f t="shared" si="451"/>
        <v>3464CARISBROOK</v>
      </c>
      <c r="M9567" t="s">
        <v>10469</v>
      </c>
    </row>
    <row r="9568" spans="1:14">
      <c r="A9568" t="s">
        <v>10855</v>
      </c>
      <c r="B9568" t="s">
        <v>10856</v>
      </c>
      <c r="C9568" t="s">
        <v>110</v>
      </c>
      <c r="D9568">
        <v>4</v>
      </c>
      <c r="E9568">
        <v>0</v>
      </c>
      <c r="F9568">
        <v>0</v>
      </c>
      <c r="H9568" t="s">
        <v>103</v>
      </c>
      <c r="I9568">
        <f t="shared" si="449"/>
        <v>0</v>
      </c>
      <c r="J9568">
        <f t="shared" si="450"/>
        <v>0</v>
      </c>
      <c r="L9568" t="str">
        <f t="shared" si="451"/>
        <v>3463BARINGHUP</v>
      </c>
      <c r="M9568" t="s">
        <v>10350</v>
      </c>
    </row>
    <row r="9569" spans="1:13">
      <c r="A9569" t="s">
        <v>10855</v>
      </c>
      <c r="B9569" t="s">
        <v>10857</v>
      </c>
      <c r="C9569" t="s">
        <v>110</v>
      </c>
      <c r="D9569">
        <v>4</v>
      </c>
      <c r="E9569">
        <v>0</v>
      </c>
      <c r="F9569">
        <v>0</v>
      </c>
      <c r="H9569" t="s">
        <v>103</v>
      </c>
      <c r="I9569">
        <f t="shared" si="449"/>
        <v>0</v>
      </c>
      <c r="J9569">
        <f t="shared" si="450"/>
        <v>0</v>
      </c>
      <c r="L9569" t="str">
        <f t="shared" si="451"/>
        <v>3463BARINGHUP WEST</v>
      </c>
      <c r="M9569" t="s">
        <v>10350</v>
      </c>
    </row>
    <row r="9570" spans="1:13">
      <c r="A9570" t="s">
        <v>10855</v>
      </c>
      <c r="B9570" t="s">
        <v>10858</v>
      </c>
      <c r="C9570" t="s">
        <v>110</v>
      </c>
      <c r="D9570">
        <v>4</v>
      </c>
      <c r="E9570">
        <v>0</v>
      </c>
      <c r="F9570">
        <v>0</v>
      </c>
      <c r="H9570" t="s">
        <v>103</v>
      </c>
      <c r="I9570">
        <f t="shared" si="449"/>
        <v>0</v>
      </c>
      <c r="J9570">
        <f t="shared" si="450"/>
        <v>0</v>
      </c>
      <c r="L9570" t="str">
        <f t="shared" si="451"/>
        <v>3463BRADFORD</v>
      </c>
      <c r="M9570" t="s">
        <v>10350</v>
      </c>
    </row>
    <row r="9571" spans="1:13">
      <c r="A9571" t="s">
        <v>10855</v>
      </c>
      <c r="B9571" t="s">
        <v>10859</v>
      </c>
      <c r="C9571" t="s">
        <v>110</v>
      </c>
      <c r="D9571">
        <v>4</v>
      </c>
      <c r="E9571">
        <v>0</v>
      </c>
      <c r="F9571">
        <v>0</v>
      </c>
      <c r="H9571" t="s">
        <v>103</v>
      </c>
      <c r="I9571">
        <f t="shared" si="449"/>
        <v>0</v>
      </c>
      <c r="J9571">
        <f t="shared" si="450"/>
        <v>0</v>
      </c>
      <c r="L9571" t="str">
        <f t="shared" si="451"/>
        <v>3463EASTVILLE</v>
      </c>
      <c r="M9571" t="s">
        <v>10350</v>
      </c>
    </row>
    <row r="9572" spans="1:13">
      <c r="A9572" t="s">
        <v>10855</v>
      </c>
      <c r="B9572" t="s">
        <v>10860</v>
      </c>
      <c r="C9572" t="s">
        <v>110</v>
      </c>
      <c r="D9572">
        <v>4</v>
      </c>
      <c r="E9572">
        <v>0</v>
      </c>
      <c r="F9572">
        <v>0</v>
      </c>
      <c r="H9572" t="s">
        <v>103</v>
      </c>
      <c r="I9572">
        <f t="shared" si="449"/>
        <v>0</v>
      </c>
      <c r="J9572">
        <f t="shared" si="450"/>
        <v>0</v>
      </c>
      <c r="L9572" t="str">
        <f t="shared" si="451"/>
        <v>3463LAANECOORIE</v>
      </c>
      <c r="M9572" t="s">
        <v>10350</v>
      </c>
    </row>
    <row r="9573" spans="1:13">
      <c r="A9573" t="s">
        <v>10855</v>
      </c>
      <c r="B9573" t="s">
        <v>10861</v>
      </c>
      <c r="C9573" t="s">
        <v>110</v>
      </c>
      <c r="D9573">
        <v>4</v>
      </c>
      <c r="E9573">
        <v>0</v>
      </c>
      <c r="F9573">
        <v>0</v>
      </c>
      <c r="H9573" t="s">
        <v>103</v>
      </c>
      <c r="I9573">
        <f t="shared" si="449"/>
        <v>0</v>
      </c>
      <c r="J9573">
        <f t="shared" si="450"/>
        <v>0</v>
      </c>
      <c r="L9573" t="str">
        <f t="shared" si="451"/>
        <v>3463MALDON</v>
      </c>
      <c r="M9573" t="s">
        <v>10350</v>
      </c>
    </row>
    <row r="9574" spans="1:13">
      <c r="A9574" t="s">
        <v>10855</v>
      </c>
      <c r="B9574" t="s">
        <v>10862</v>
      </c>
      <c r="C9574" t="s">
        <v>110</v>
      </c>
      <c r="D9574">
        <v>4</v>
      </c>
      <c r="E9574">
        <v>0</v>
      </c>
      <c r="F9574">
        <v>0</v>
      </c>
      <c r="H9574" t="s">
        <v>103</v>
      </c>
      <c r="I9574">
        <f t="shared" si="449"/>
        <v>0</v>
      </c>
      <c r="J9574">
        <f t="shared" si="450"/>
        <v>0</v>
      </c>
      <c r="L9574" t="str">
        <f t="shared" si="451"/>
        <v>3463NEEREMAN</v>
      </c>
      <c r="M9574" t="s">
        <v>10350</v>
      </c>
    </row>
    <row r="9575" spans="1:13">
      <c r="A9575" t="s">
        <v>10855</v>
      </c>
      <c r="B9575" t="s">
        <v>10863</v>
      </c>
      <c r="C9575" t="s">
        <v>110</v>
      </c>
      <c r="D9575">
        <v>4</v>
      </c>
      <c r="E9575">
        <v>0</v>
      </c>
      <c r="F9575">
        <v>0</v>
      </c>
      <c r="H9575" t="s">
        <v>103</v>
      </c>
      <c r="I9575">
        <f t="shared" si="449"/>
        <v>0</v>
      </c>
      <c r="J9575">
        <f t="shared" si="450"/>
        <v>0</v>
      </c>
      <c r="L9575" t="str">
        <f t="shared" si="451"/>
        <v>3463NUGGETTY</v>
      </c>
      <c r="M9575" t="s">
        <v>10350</v>
      </c>
    </row>
    <row r="9576" spans="1:13">
      <c r="A9576" t="s">
        <v>10855</v>
      </c>
      <c r="B9576" t="s">
        <v>10864</v>
      </c>
      <c r="C9576" t="s">
        <v>110</v>
      </c>
      <c r="D9576">
        <v>4</v>
      </c>
      <c r="E9576">
        <v>0</v>
      </c>
      <c r="F9576">
        <v>0</v>
      </c>
      <c r="H9576" t="s">
        <v>103</v>
      </c>
      <c r="I9576">
        <f t="shared" si="449"/>
        <v>0</v>
      </c>
      <c r="J9576">
        <f t="shared" si="450"/>
        <v>0</v>
      </c>
      <c r="L9576" t="str">
        <f t="shared" si="451"/>
        <v>3463PERKINS REEF</v>
      </c>
      <c r="M9576" t="s">
        <v>10350</v>
      </c>
    </row>
    <row r="9577" spans="1:13">
      <c r="A9577" t="s">
        <v>10855</v>
      </c>
      <c r="B9577" t="s">
        <v>10865</v>
      </c>
      <c r="C9577" t="s">
        <v>110</v>
      </c>
      <c r="D9577">
        <v>4</v>
      </c>
      <c r="E9577">
        <v>0</v>
      </c>
      <c r="F9577">
        <v>0</v>
      </c>
      <c r="H9577" t="s">
        <v>103</v>
      </c>
      <c r="I9577">
        <f t="shared" si="449"/>
        <v>0</v>
      </c>
      <c r="J9577">
        <f t="shared" si="450"/>
        <v>0</v>
      </c>
      <c r="L9577" t="str">
        <f t="shared" si="451"/>
        <v>3463PORCUPINE FLAT</v>
      </c>
      <c r="M9577" t="s">
        <v>10350</v>
      </c>
    </row>
    <row r="9578" spans="1:13">
      <c r="A9578" t="s">
        <v>10855</v>
      </c>
      <c r="B9578" t="s">
        <v>10866</v>
      </c>
      <c r="C9578" t="s">
        <v>110</v>
      </c>
      <c r="D9578">
        <v>4</v>
      </c>
      <c r="E9578">
        <v>0</v>
      </c>
      <c r="F9578">
        <v>0</v>
      </c>
      <c r="H9578" t="s">
        <v>103</v>
      </c>
      <c r="I9578">
        <f t="shared" si="449"/>
        <v>0</v>
      </c>
      <c r="J9578">
        <f t="shared" si="450"/>
        <v>0</v>
      </c>
      <c r="L9578" t="str">
        <f t="shared" si="451"/>
        <v>3463SHELBOURNE</v>
      </c>
      <c r="M9578" t="s">
        <v>10350</v>
      </c>
    </row>
    <row r="9579" spans="1:13">
      <c r="A9579" t="s">
        <v>10855</v>
      </c>
      <c r="B9579" t="s">
        <v>10867</v>
      </c>
      <c r="C9579" t="s">
        <v>110</v>
      </c>
      <c r="D9579">
        <v>4</v>
      </c>
      <c r="E9579">
        <v>0</v>
      </c>
      <c r="F9579">
        <v>0</v>
      </c>
      <c r="H9579" t="s">
        <v>103</v>
      </c>
      <c r="I9579">
        <f t="shared" si="449"/>
        <v>0</v>
      </c>
      <c r="J9579">
        <f t="shared" si="450"/>
        <v>0</v>
      </c>
      <c r="L9579" t="str">
        <f t="shared" si="451"/>
        <v>3463TARRENGOWER</v>
      </c>
      <c r="M9579" t="s">
        <v>10350</v>
      </c>
    </row>
    <row r="9580" spans="1:13">
      <c r="A9580" t="s">
        <v>10855</v>
      </c>
      <c r="B9580" t="s">
        <v>10868</v>
      </c>
      <c r="C9580" t="s">
        <v>110</v>
      </c>
      <c r="D9580">
        <v>4</v>
      </c>
      <c r="E9580">
        <v>0</v>
      </c>
      <c r="F9580">
        <v>0</v>
      </c>
      <c r="H9580" t="s">
        <v>103</v>
      </c>
      <c r="I9580">
        <f t="shared" si="449"/>
        <v>0</v>
      </c>
      <c r="J9580">
        <f t="shared" si="450"/>
        <v>0</v>
      </c>
      <c r="L9580" t="str">
        <f t="shared" si="451"/>
        <v>3463WALMER</v>
      </c>
      <c r="M9580" t="s">
        <v>10350</v>
      </c>
    </row>
    <row r="9581" spans="1:13">
      <c r="A9581" t="s">
        <v>10855</v>
      </c>
      <c r="B9581" t="s">
        <v>10869</v>
      </c>
      <c r="C9581" t="s">
        <v>110</v>
      </c>
      <c r="D9581">
        <v>4</v>
      </c>
      <c r="E9581">
        <v>0</v>
      </c>
      <c r="F9581">
        <v>0</v>
      </c>
      <c r="H9581" t="s">
        <v>103</v>
      </c>
      <c r="I9581">
        <f t="shared" si="449"/>
        <v>0</v>
      </c>
      <c r="J9581">
        <f t="shared" si="450"/>
        <v>0</v>
      </c>
      <c r="L9581" t="str">
        <f t="shared" si="451"/>
        <v>3463WOODSTOCK WEST</v>
      </c>
      <c r="M9581" t="s">
        <v>10350</v>
      </c>
    </row>
    <row r="9582" spans="1:13">
      <c r="A9582" t="s">
        <v>10870</v>
      </c>
      <c r="B9582" t="s">
        <v>10871</v>
      </c>
      <c r="C9582" t="s">
        <v>110</v>
      </c>
      <c r="D9582">
        <v>4</v>
      </c>
      <c r="E9582">
        <v>0</v>
      </c>
      <c r="F9582">
        <v>0</v>
      </c>
      <c r="H9582" t="s">
        <v>155</v>
      </c>
      <c r="I9582">
        <f t="shared" si="449"/>
        <v>0</v>
      </c>
      <c r="J9582">
        <f t="shared" si="450"/>
        <v>0</v>
      </c>
      <c r="L9582" t="str">
        <f t="shared" si="451"/>
        <v>3462GREEN GULLY</v>
      </c>
      <c r="M9582" t="s">
        <v>10350</v>
      </c>
    </row>
    <row r="9583" spans="1:13">
      <c r="A9583" t="s">
        <v>10870</v>
      </c>
      <c r="B9583" t="s">
        <v>10872</v>
      </c>
      <c r="C9583" t="s">
        <v>110</v>
      </c>
      <c r="D9583">
        <v>4</v>
      </c>
      <c r="E9583">
        <v>0</v>
      </c>
      <c r="F9583">
        <v>0</v>
      </c>
      <c r="H9583" t="s">
        <v>155</v>
      </c>
      <c r="I9583">
        <f t="shared" si="449"/>
        <v>0</v>
      </c>
      <c r="J9583">
        <f t="shared" si="450"/>
        <v>0</v>
      </c>
      <c r="L9583" t="str">
        <f t="shared" si="451"/>
        <v>3462JOYCES CREEK</v>
      </c>
      <c r="M9583" t="s">
        <v>10350</v>
      </c>
    </row>
    <row r="9584" spans="1:13">
      <c r="A9584" t="s">
        <v>10870</v>
      </c>
      <c r="B9584" t="s">
        <v>10873</v>
      </c>
      <c r="C9584" t="s">
        <v>110</v>
      </c>
      <c r="D9584">
        <v>4</v>
      </c>
      <c r="E9584">
        <v>0</v>
      </c>
      <c r="F9584">
        <v>0</v>
      </c>
      <c r="H9584" t="s">
        <v>155</v>
      </c>
      <c r="I9584">
        <f t="shared" si="449"/>
        <v>0</v>
      </c>
      <c r="J9584">
        <f t="shared" si="450"/>
        <v>0</v>
      </c>
      <c r="L9584" t="str">
        <f t="shared" si="451"/>
        <v>3462MUCKLEFORD SOUTH</v>
      </c>
      <c r="M9584" t="s">
        <v>10350</v>
      </c>
    </row>
    <row r="9585" spans="1:13">
      <c r="A9585" t="s">
        <v>10870</v>
      </c>
      <c r="B9585" t="s">
        <v>592</v>
      </c>
      <c r="C9585" t="s">
        <v>110</v>
      </c>
      <c r="D9585">
        <v>4</v>
      </c>
      <c r="E9585">
        <v>0</v>
      </c>
      <c r="F9585">
        <v>0</v>
      </c>
      <c r="H9585" t="s">
        <v>155</v>
      </c>
      <c r="I9585">
        <f t="shared" si="449"/>
        <v>0</v>
      </c>
      <c r="J9585">
        <f t="shared" si="450"/>
        <v>0</v>
      </c>
      <c r="L9585" t="str">
        <f t="shared" si="451"/>
        <v>3462NEWSTEAD</v>
      </c>
      <c r="M9585" t="s">
        <v>10350</v>
      </c>
    </row>
    <row r="9586" spans="1:13">
      <c r="A9586" t="s">
        <v>10870</v>
      </c>
      <c r="B9586" t="s">
        <v>10874</v>
      </c>
      <c r="C9586" t="s">
        <v>110</v>
      </c>
      <c r="D9586">
        <v>4</v>
      </c>
      <c r="E9586">
        <v>0</v>
      </c>
      <c r="F9586">
        <v>0</v>
      </c>
      <c r="H9586" t="s">
        <v>155</v>
      </c>
      <c r="I9586">
        <f t="shared" si="449"/>
        <v>0</v>
      </c>
      <c r="J9586">
        <f t="shared" si="450"/>
        <v>0</v>
      </c>
      <c r="L9586" t="str">
        <f t="shared" si="451"/>
        <v>3462SANDON</v>
      </c>
      <c r="M9586" t="s">
        <v>10350</v>
      </c>
    </row>
    <row r="9587" spans="1:13">
      <c r="A9587" t="s">
        <v>10870</v>
      </c>
      <c r="B9587" t="s">
        <v>10875</v>
      </c>
      <c r="C9587" t="s">
        <v>110</v>
      </c>
      <c r="D9587">
        <v>4</v>
      </c>
      <c r="E9587">
        <v>0</v>
      </c>
      <c r="F9587">
        <v>0</v>
      </c>
      <c r="H9587" t="s">
        <v>155</v>
      </c>
      <c r="I9587">
        <f t="shared" si="449"/>
        <v>0</v>
      </c>
      <c r="J9587">
        <f t="shared" si="450"/>
        <v>0</v>
      </c>
      <c r="L9587" t="str">
        <f t="shared" si="451"/>
        <v>3462WELSHMANS REEF</v>
      </c>
      <c r="M9587" t="s">
        <v>10350</v>
      </c>
    </row>
    <row r="9588" spans="1:13">
      <c r="A9588" t="s">
        <v>10876</v>
      </c>
      <c r="B9588" t="s">
        <v>10877</v>
      </c>
      <c r="C9588" t="s">
        <v>110</v>
      </c>
      <c r="D9588">
        <v>4</v>
      </c>
      <c r="E9588">
        <v>0</v>
      </c>
      <c r="F9588">
        <v>0</v>
      </c>
      <c r="H9588" t="s">
        <v>155</v>
      </c>
      <c r="I9588">
        <f t="shared" ref="I9588:I9651" si="452">IF(ISERROR(VLOOKUP(A9588,SelPostCode,1,FALSE)),0,1)</f>
        <v>0</v>
      </c>
      <c r="J9588">
        <f t="shared" ref="J9588:J9651" si="453">IF(I9588=0,0,IF(ISERROR(VLOOKUP(B9588,SelSuburb,1,FALSE)),0,1))</f>
        <v>0</v>
      </c>
      <c r="L9588" t="str">
        <f t="shared" si="451"/>
        <v>3461BULLARTO</v>
      </c>
      <c r="M9588" t="s">
        <v>10469</v>
      </c>
    </row>
    <row r="9589" spans="1:13">
      <c r="A9589" t="s">
        <v>10876</v>
      </c>
      <c r="B9589" t="s">
        <v>10878</v>
      </c>
      <c r="C9589" t="s">
        <v>110</v>
      </c>
      <c r="D9589">
        <v>4</v>
      </c>
      <c r="E9589">
        <v>0</v>
      </c>
      <c r="F9589">
        <v>0</v>
      </c>
      <c r="H9589" t="s">
        <v>155</v>
      </c>
      <c r="I9589">
        <f t="shared" si="452"/>
        <v>0</v>
      </c>
      <c r="J9589">
        <f t="shared" si="453"/>
        <v>0</v>
      </c>
      <c r="L9589" t="str">
        <f t="shared" si="451"/>
        <v>3461BULLARTO SOUTH</v>
      </c>
      <c r="M9589" t="s">
        <v>10469</v>
      </c>
    </row>
    <row r="9590" spans="1:13">
      <c r="A9590" t="s">
        <v>10876</v>
      </c>
      <c r="B9590" t="s">
        <v>10879</v>
      </c>
      <c r="C9590" t="s">
        <v>110</v>
      </c>
      <c r="D9590">
        <v>4</v>
      </c>
      <c r="E9590">
        <v>0</v>
      </c>
      <c r="F9590">
        <v>0</v>
      </c>
      <c r="H9590" t="s">
        <v>155</v>
      </c>
      <c r="I9590">
        <f t="shared" si="452"/>
        <v>0</v>
      </c>
      <c r="J9590">
        <f t="shared" si="453"/>
        <v>0</v>
      </c>
      <c r="L9590" t="str">
        <f t="shared" si="451"/>
        <v>3461CLYDESDALE</v>
      </c>
      <c r="M9590" t="s">
        <v>10469</v>
      </c>
    </row>
    <row r="9591" spans="1:13">
      <c r="A9591" t="s">
        <v>10876</v>
      </c>
      <c r="B9591" t="s">
        <v>10880</v>
      </c>
      <c r="C9591" t="s">
        <v>110</v>
      </c>
      <c r="D9591">
        <v>4</v>
      </c>
      <c r="E9591">
        <v>0</v>
      </c>
      <c r="F9591">
        <v>0</v>
      </c>
      <c r="H9591" t="s">
        <v>155</v>
      </c>
      <c r="I9591">
        <f t="shared" si="452"/>
        <v>0</v>
      </c>
      <c r="J9591">
        <f t="shared" si="453"/>
        <v>0</v>
      </c>
      <c r="L9591" t="str">
        <f t="shared" si="451"/>
        <v>3461COOMOORA</v>
      </c>
      <c r="M9591" t="s">
        <v>10469</v>
      </c>
    </row>
    <row r="9592" spans="1:13">
      <c r="A9592" t="s">
        <v>10876</v>
      </c>
      <c r="B9592" t="s">
        <v>10881</v>
      </c>
      <c r="C9592" t="s">
        <v>110</v>
      </c>
      <c r="D9592">
        <v>4</v>
      </c>
      <c r="E9592">
        <v>0</v>
      </c>
      <c r="F9592">
        <v>0</v>
      </c>
      <c r="H9592" t="s">
        <v>155</v>
      </c>
      <c r="I9592">
        <f t="shared" si="452"/>
        <v>0</v>
      </c>
      <c r="J9592">
        <f t="shared" si="453"/>
        <v>0</v>
      </c>
      <c r="L9592" t="str">
        <f t="shared" si="451"/>
        <v>3461DENVER</v>
      </c>
      <c r="M9592" t="s">
        <v>10469</v>
      </c>
    </row>
    <row r="9593" spans="1:13">
      <c r="A9593" t="s">
        <v>10876</v>
      </c>
      <c r="B9593" t="s">
        <v>10882</v>
      </c>
      <c r="C9593" t="s">
        <v>110</v>
      </c>
      <c r="D9593">
        <v>4</v>
      </c>
      <c r="E9593">
        <v>0</v>
      </c>
      <c r="F9593">
        <v>0</v>
      </c>
      <c r="H9593" t="s">
        <v>155</v>
      </c>
      <c r="I9593">
        <f t="shared" si="452"/>
        <v>0</v>
      </c>
      <c r="J9593">
        <f t="shared" si="453"/>
        <v>0</v>
      </c>
      <c r="L9593" t="str">
        <f t="shared" si="451"/>
        <v>3461DRUMMOND</v>
      </c>
      <c r="M9593" t="s">
        <v>10469</v>
      </c>
    </row>
    <row r="9594" spans="1:13">
      <c r="A9594" t="s">
        <v>10876</v>
      </c>
      <c r="B9594" t="s">
        <v>10883</v>
      </c>
      <c r="C9594" t="s">
        <v>110</v>
      </c>
      <c r="D9594">
        <v>4</v>
      </c>
      <c r="E9594">
        <v>0</v>
      </c>
      <c r="F9594">
        <v>0</v>
      </c>
      <c r="H9594" t="s">
        <v>155</v>
      </c>
      <c r="I9594">
        <f t="shared" si="452"/>
        <v>0</v>
      </c>
      <c r="J9594">
        <f t="shared" si="453"/>
        <v>0</v>
      </c>
      <c r="L9594" t="str">
        <f t="shared" si="451"/>
        <v>3461DRY DIGGINGS</v>
      </c>
      <c r="M9594" t="s">
        <v>10469</v>
      </c>
    </row>
    <row r="9595" spans="1:13">
      <c r="A9595" t="s">
        <v>10876</v>
      </c>
      <c r="B9595" t="s">
        <v>10884</v>
      </c>
      <c r="C9595" t="s">
        <v>110</v>
      </c>
      <c r="D9595">
        <v>4</v>
      </c>
      <c r="E9595">
        <v>0</v>
      </c>
      <c r="F9595">
        <v>0</v>
      </c>
      <c r="H9595" t="s">
        <v>155</v>
      </c>
      <c r="I9595">
        <f t="shared" si="452"/>
        <v>0</v>
      </c>
      <c r="J9595">
        <f t="shared" si="453"/>
        <v>0</v>
      </c>
      <c r="L9595" t="str">
        <f t="shared" si="451"/>
        <v>3461EGANSTOWN</v>
      </c>
      <c r="M9595" t="s">
        <v>10469</v>
      </c>
    </row>
    <row r="9596" spans="1:13">
      <c r="A9596" t="s">
        <v>10876</v>
      </c>
      <c r="B9596" t="s">
        <v>10885</v>
      </c>
      <c r="C9596" t="s">
        <v>110</v>
      </c>
      <c r="D9596">
        <v>4</v>
      </c>
      <c r="E9596">
        <v>0</v>
      </c>
      <c r="F9596">
        <v>0</v>
      </c>
      <c r="H9596" t="s">
        <v>155</v>
      </c>
      <c r="I9596">
        <f t="shared" si="452"/>
        <v>0</v>
      </c>
      <c r="J9596">
        <f t="shared" si="453"/>
        <v>0</v>
      </c>
      <c r="L9596" t="str">
        <f t="shared" si="451"/>
        <v>3461ELEVATED PLAINS</v>
      </c>
      <c r="M9596" t="s">
        <v>10469</v>
      </c>
    </row>
    <row r="9597" spans="1:13">
      <c r="A9597" t="s">
        <v>10876</v>
      </c>
      <c r="B9597" t="s">
        <v>10886</v>
      </c>
      <c r="C9597" t="s">
        <v>110</v>
      </c>
      <c r="D9597">
        <v>4</v>
      </c>
      <c r="E9597">
        <v>0</v>
      </c>
      <c r="F9597">
        <v>0</v>
      </c>
      <c r="H9597" t="s">
        <v>155</v>
      </c>
      <c r="I9597">
        <f t="shared" si="452"/>
        <v>0</v>
      </c>
      <c r="J9597">
        <f t="shared" si="453"/>
        <v>0</v>
      </c>
      <c r="L9597" t="str">
        <f t="shared" si="451"/>
        <v>3461FRANKLINFORD</v>
      </c>
      <c r="M9597" t="s">
        <v>10469</v>
      </c>
    </row>
    <row r="9598" spans="1:13">
      <c r="A9598" t="s">
        <v>10876</v>
      </c>
      <c r="B9598" t="s">
        <v>7689</v>
      </c>
      <c r="C9598" t="s">
        <v>110</v>
      </c>
      <c r="D9598">
        <v>4</v>
      </c>
      <c r="E9598">
        <v>0</v>
      </c>
      <c r="F9598">
        <v>0</v>
      </c>
      <c r="H9598" t="s">
        <v>155</v>
      </c>
      <c r="I9598">
        <f t="shared" si="452"/>
        <v>0</v>
      </c>
      <c r="J9598">
        <f t="shared" si="453"/>
        <v>0</v>
      </c>
      <c r="L9598" t="str">
        <f t="shared" si="451"/>
        <v>3461GLENLYON</v>
      </c>
      <c r="M9598" t="s">
        <v>10469</v>
      </c>
    </row>
    <row r="9599" spans="1:13">
      <c r="A9599" t="s">
        <v>10876</v>
      </c>
      <c r="B9599" t="s">
        <v>10887</v>
      </c>
      <c r="C9599" t="s">
        <v>110</v>
      </c>
      <c r="D9599">
        <v>4</v>
      </c>
      <c r="E9599">
        <v>0</v>
      </c>
      <c r="F9599">
        <v>0</v>
      </c>
      <c r="H9599" t="s">
        <v>155</v>
      </c>
      <c r="I9599">
        <f t="shared" si="452"/>
        <v>0</v>
      </c>
      <c r="J9599">
        <f t="shared" si="453"/>
        <v>0</v>
      </c>
      <c r="L9599" t="str">
        <f t="shared" si="451"/>
        <v>3461HEPBURN</v>
      </c>
      <c r="M9599" t="s">
        <v>10469</v>
      </c>
    </row>
    <row r="9600" spans="1:13">
      <c r="A9600" t="s">
        <v>10876</v>
      </c>
      <c r="B9600" t="s">
        <v>10888</v>
      </c>
      <c r="C9600" t="s">
        <v>110</v>
      </c>
      <c r="D9600">
        <v>4</v>
      </c>
      <c r="E9600">
        <v>0</v>
      </c>
      <c r="F9600">
        <v>0</v>
      </c>
      <c r="H9600" t="s">
        <v>155</v>
      </c>
      <c r="I9600">
        <f t="shared" si="452"/>
        <v>0</v>
      </c>
      <c r="J9600">
        <f t="shared" si="453"/>
        <v>0</v>
      </c>
      <c r="L9600" t="str">
        <f t="shared" si="451"/>
        <v>3461HEPBURN SPRINGS</v>
      </c>
      <c r="M9600" t="s">
        <v>10469</v>
      </c>
    </row>
    <row r="9601" spans="1:13">
      <c r="A9601" t="s">
        <v>10876</v>
      </c>
      <c r="B9601" t="s">
        <v>10889</v>
      </c>
      <c r="C9601" t="s">
        <v>110</v>
      </c>
      <c r="D9601">
        <v>4</v>
      </c>
      <c r="E9601">
        <v>0</v>
      </c>
      <c r="F9601">
        <v>0</v>
      </c>
      <c r="H9601" t="s">
        <v>155</v>
      </c>
      <c r="I9601">
        <f t="shared" si="452"/>
        <v>0</v>
      </c>
      <c r="J9601">
        <f t="shared" si="453"/>
        <v>0</v>
      </c>
      <c r="L9601" t="str">
        <f t="shared" si="451"/>
        <v>3461KORWEINGUBOORA</v>
      </c>
      <c r="M9601" t="s">
        <v>10469</v>
      </c>
    </row>
    <row r="9602" spans="1:13">
      <c r="A9602" t="s">
        <v>10876</v>
      </c>
      <c r="B9602" t="s">
        <v>10890</v>
      </c>
      <c r="C9602" t="s">
        <v>110</v>
      </c>
      <c r="D9602">
        <v>4</v>
      </c>
      <c r="E9602">
        <v>0</v>
      </c>
      <c r="F9602">
        <v>0</v>
      </c>
      <c r="H9602" t="s">
        <v>155</v>
      </c>
      <c r="I9602">
        <f t="shared" si="452"/>
        <v>0</v>
      </c>
      <c r="J9602">
        <f t="shared" si="453"/>
        <v>0</v>
      </c>
      <c r="L9602" t="str">
        <f t="shared" ref="L9602:L9665" si="454">CONCATENATE(A9602,B9602)</f>
        <v>3461LEONARDS HILL</v>
      </c>
      <c r="M9602" t="s">
        <v>10469</v>
      </c>
    </row>
    <row r="9603" spans="1:13">
      <c r="A9603" t="s">
        <v>10876</v>
      </c>
      <c r="B9603" t="s">
        <v>10891</v>
      </c>
      <c r="C9603" t="s">
        <v>110</v>
      </c>
      <c r="D9603">
        <v>4</v>
      </c>
      <c r="E9603">
        <v>0</v>
      </c>
      <c r="F9603">
        <v>0</v>
      </c>
      <c r="H9603" t="s">
        <v>155</v>
      </c>
      <c r="I9603">
        <f t="shared" si="452"/>
        <v>0</v>
      </c>
      <c r="J9603">
        <f t="shared" si="453"/>
        <v>0</v>
      </c>
      <c r="L9603" t="str">
        <f t="shared" si="454"/>
        <v>3461LYONVILLE</v>
      </c>
      <c r="M9603" t="s">
        <v>10469</v>
      </c>
    </row>
    <row r="9604" spans="1:13">
      <c r="A9604" t="s">
        <v>10876</v>
      </c>
      <c r="B9604" t="s">
        <v>10892</v>
      </c>
      <c r="C9604" t="s">
        <v>110</v>
      </c>
      <c r="D9604">
        <v>4</v>
      </c>
      <c r="E9604">
        <v>0</v>
      </c>
      <c r="F9604">
        <v>0</v>
      </c>
      <c r="H9604" t="s">
        <v>155</v>
      </c>
      <c r="I9604">
        <f t="shared" si="452"/>
        <v>0</v>
      </c>
      <c r="J9604">
        <f t="shared" si="453"/>
        <v>0</v>
      </c>
      <c r="L9604" t="str">
        <f t="shared" si="454"/>
        <v>3461MOUNT FRANKLIN</v>
      </c>
      <c r="M9604" t="s">
        <v>10469</v>
      </c>
    </row>
    <row r="9605" spans="1:13">
      <c r="A9605" t="s">
        <v>10876</v>
      </c>
      <c r="B9605" t="s">
        <v>10893</v>
      </c>
      <c r="C9605" t="s">
        <v>110</v>
      </c>
      <c r="D9605">
        <v>4</v>
      </c>
      <c r="E9605">
        <v>0</v>
      </c>
      <c r="F9605">
        <v>0</v>
      </c>
      <c r="H9605" t="s">
        <v>155</v>
      </c>
      <c r="I9605">
        <f t="shared" si="452"/>
        <v>0</v>
      </c>
      <c r="J9605">
        <f t="shared" si="453"/>
        <v>0</v>
      </c>
      <c r="L9605" t="str">
        <f t="shared" si="454"/>
        <v>3461MUSK</v>
      </c>
      <c r="M9605" t="s">
        <v>10469</v>
      </c>
    </row>
    <row r="9606" spans="1:13">
      <c r="A9606" t="s">
        <v>10876</v>
      </c>
      <c r="B9606" t="s">
        <v>10894</v>
      </c>
      <c r="C9606" t="s">
        <v>110</v>
      </c>
      <c r="D9606">
        <v>4</v>
      </c>
      <c r="E9606">
        <v>0</v>
      </c>
      <c r="F9606">
        <v>0</v>
      </c>
      <c r="H9606" t="s">
        <v>155</v>
      </c>
      <c r="I9606">
        <f t="shared" si="452"/>
        <v>0</v>
      </c>
      <c r="J9606">
        <f t="shared" si="453"/>
        <v>0</v>
      </c>
      <c r="L9606" t="str">
        <f t="shared" si="454"/>
        <v>3461MUSK VALE</v>
      </c>
      <c r="M9606" t="s">
        <v>10469</v>
      </c>
    </row>
    <row r="9607" spans="1:13">
      <c r="A9607" t="s">
        <v>10876</v>
      </c>
      <c r="B9607" t="s">
        <v>10895</v>
      </c>
      <c r="C9607" t="s">
        <v>110</v>
      </c>
      <c r="D9607">
        <v>4</v>
      </c>
      <c r="E9607">
        <v>0</v>
      </c>
      <c r="F9607">
        <v>0</v>
      </c>
      <c r="H9607" t="s">
        <v>155</v>
      </c>
      <c r="I9607">
        <f t="shared" si="452"/>
        <v>0</v>
      </c>
      <c r="J9607">
        <f t="shared" si="453"/>
        <v>0</v>
      </c>
      <c r="L9607" t="str">
        <f t="shared" si="454"/>
        <v>3461PORCUPINE RIDGE</v>
      </c>
      <c r="M9607" t="s">
        <v>10469</v>
      </c>
    </row>
    <row r="9608" spans="1:13">
      <c r="A9608" t="s">
        <v>10876</v>
      </c>
      <c r="B9608" t="s">
        <v>10896</v>
      </c>
      <c r="C9608" t="s">
        <v>110</v>
      </c>
      <c r="D9608">
        <v>4</v>
      </c>
      <c r="E9608">
        <v>0</v>
      </c>
      <c r="F9608">
        <v>0</v>
      </c>
      <c r="H9608" t="s">
        <v>155</v>
      </c>
      <c r="I9608">
        <f t="shared" si="452"/>
        <v>0</v>
      </c>
      <c r="J9608">
        <f t="shared" si="453"/>
        <v>0</v>
      </c>
      <c r="L9608" t="str">
        <f t="shared" si="454"/>
        <v>3461SAILORS FALLS</v>
      </c>
      <c r="M9608" t="s">
        <v>10469</v>
      </c>
    </row>
    <row r="9609" spans="1:13">
      <c r="A9609" t="s">
        <v>10876</v>
      </c>
      <c r="B9609" t="s">
        <v>10897</v>
      </c>
      <c r="C9609" t="s">
        <v>110</v>
      </c>
      <c r="D9609">
        <v>4</v>
      </c>
      <c r="E9609">
        <v>0</v>
      </c>
      <c r="F9609">
        <v>0</v>
      </c>
      <c r="H9609" t="s">
        <v>155</v>
      </c>
      <c r="I9609">
        <f t="shared" si="452"/>
        <v>0</v>
      </c>
      <c r="J9609">
        <f t="shared" si="453"/>
        <v>0</v>
      </c>
      <c r="L9609" t="str">
        <f t="shared" si="454"/>
        <v>3461SAILORS HILL</v>
      </c>
      <c r="M9609" t="s">
        <v>10469</v>
      </c>
    </row>
    <row r="9610" spans="1:13">
      <c r="A9610" t="s">
        <v>10876</v>
      </c>
      <c r="B9610" t="s">
        <v>10898</v>
      </c>
      <c r="C9610" t="s">
        <v>110</v>
      </c>
      <c r="D9610">
        <v>4</v>
      </c>
      <c r="E9610">
        <v>0</v>
      </c>
      <c r="F9610">
        <v>0</v>
      </c>
      <c r="H9610" t="s">
        <v>155</v>
      </c>
      <c r="I9610">
        <f t="shared" si="452"/>
        <v>0</v>
      </c>
      <c r="J9610">
        <f t="shared" si="453"/>
        <v>0</v>
      </c>
      <c r="L9610" t="str">
        <f t="shared" si="454"/>
        <v>3461SHEPHERDS FLAT</v>
      </c>
      <c r="M9610" t="s">
        <v>10469</v>
      </c>
    </row>
    <row r="9611" spans="1:13">
      <c r="A9611" t="s">
        <v>10876</v>
      </c>
      <c r="B9611" t="s">
        <v>10899</v>
      </c>
      <c r="C9611" t="s">
        <v>110</v>
      </c>
      <c r="D9611">
        <v>4</v>
      </c>
      <c r="E9611">
        <v>0</v>
      </c>
      <c r="F9611">
        <v>0</v>
      </c>
      <c r="H9611" t="s">
        <v>155</v>
      </c>
      <c r="I9611">
        <f t="shared" si="452"/>
        <v>0</v>
      </c>
      <c r="J9611">
        <f t="shared" si="453"/>
        <v>0</v>
      </c>
      <c r="L9611" t="str">
        <f t="shared" si="454"/>
        <v>3461SPARGO CREEK</v>
      </c>
      <c r="M9611" t="s">
        <v>10469</v>
      </c>
    </row>
    <row r="9612" spans="1:13">
      <c r="A9612" t="s">
        <v>10876</v>
      </c>
      <c r="B9612" t="s">
        <v>10900</v>
      </c>
      <c r="C9612" t="s">
        <v>110</v>
      </c>
      <c r="D9612">
        <v>4</v>
      </c>
      <c r="E9612">
        <v>0</v>
      </c>
      <c r="F9612">
        <v>0</v>
      </c>
      <c r="H9612" t="s">
        <v>155</v>
      </c>
      <c r="I9612">
        <f t="shared" si="452"/>
        <v>0</v>
      </c>
      <c r="J9612">
        <f t="shared" si="453"/>
        <v>0</v>
      </c>
      <c r="L9612" t="str">
        <f t="shared" si="454"/>
        <v>3461STRANGWAYS</v>
      </c>
      <c r="M9612" t="s">
        <v>10469</v>
      </c>
    </row>
    <row r="9613" spans="1:13">
      <c r="A9613" t="s">
        <v>10876</v>
      </c>
      <c r="B9613" t="s">
        <v>10901</v>
      </c>
      <c r="C9613" t="s">
        <v>110</v>
      </c>
      <c r="D9613">
        <v>4</v>
      </c>
      <c r="E9613">
        <v>0</v>
      </c>
      <c r="F9613">
        <v>0</v>
      </c>
      <c r="H9613" t="s">
        <v>155</v>
      </c>
      <c r="I9613">
        <f t="shared" si="452"/>
        <v>0</v>
      </c>
      <c r="J9613">
        <f t="shared" si="453"/>
        <v>0</v>
      </c>
      <c r="L9613" t="str">
        <f t="shared" si="454"/>
        <v>3461WHEATSHEAF</v>
      </c>
      <c r="M9613" t="s">
        <v>10469</v>
      </c>
    </row>
    <row r="9614" spans="1:13">
      <c r="A9614" t="s">
        <v>10876</v>
      </c>
      <c r="B9614" t="s">
        <v>10902</v>
      </c>
      <c r="C9614" t="s">
        <v>110</v>
      </c>
      <c r="D9614">
        <v>4</v>
      </c>
      <c r="E9614">
        <v>0</v>
      </c>
      <c r="F9614">
        <v>0</v>
      </c>
      <c r="H9614" t="s">
        <v>155</v>
      </c>
      <c r="I9614">
        <f t="shared" si="452"/>
        <v>0</v>
      </c>
      <c r="J9614">
        <f t="shared" si="453"/>
        <v>0</v>
      </c>
      <c r="L9614" t="str">
        <f t="shared" si="454"/>
        <v>3461YANDOIT</v>
      </c>
      <c r="M9614" t="s">
        <v>10469</v>
      </c>
    </row>
    <row r="9615" spans="1:13">
      <c r="A9615" t="s">
        <v>10876</v>
      </c>
      <c r="B9615" t="s">
        <v>10903</v>
      </c>
      <c r="C9615" t="s">
        <v>110</v>
      </c>
      <c r="D9615">
        <v>4</v>
      </c>
      <c r="E9615">
        <v>0</v>
      </c>
      <c r="F9615">
        <v>0</v>
      </c>
      <c r="H9615" t="s">
        <v>155</v>
      </c>
      <c r="I9615">
        <f t="shared" si="452"/>
        <v>0</v>
      </c>
      <c r="J9615">
        <f t="shared" si="453"/>
        <v>0</v>
      </c>
      <c r="L9615" t="str">
        <f t="shared" si="454"/>
        <v>3461YANDOIT HILLS</v>
      </c>
      <c r="M9615" t="s">
        <v>10469</v>
      </c>
    </row>
    <row r="9616" spans="1:13">
      <c r="A9616" t="s">
        <v>10904</v>
      </c>
      <c r="B9616" t="s">
        <v>5803</v>
      </c>
      <c r="C9616" t="s">
        <v>110</v>
      </c>
      <c r="D9616">
        <v>4</v>
      </c>
      <c r="E9616">
        <v>0</v>
      </c>
      <c r="F9616">
        <v>0</v>
      </c>
      <c r="H9616" t="s">
        <v>155</v>
      </c>
      <c r="I9616">
        <f t="shared" si="452"/>
        <v>0</v>
      </c>
      <c r="J9616">
        <f t="shared" si="453"/>
        <v>0</v>
      </c>
      <c r="L9616" t="str">
        <f t="shared" si="454"/>
        <v>3460BASALT</v>
      </c>
      <c r="M9616" t="s">
        <v>10469</v>
      </c>
    </row>
    <row r="9617" spans="1:13">
      <c r="A9617" t="s">
        <v>10904</v>
      </c>
      <c r="B9617" t="s">
        <v>10905</v>
      </c>
      <c r="C9617" t="s">
        <v>110</v>
      </c>
      <c r="D9617">
        <v>3</v>
      </c>
      <c r="E9617">
        <v>0</v>
      </c>
      <c r="F9617">
        <v>0</v>
      </c>
      <c r="H9617" t="s">
        <v>155</v>
      </c>
      <c r="I9617">
        <f t="shared" si="452"/>
        <v>0</v>
      </c>
      <c r="J9617">
        <f t="shared" si="453"/>
        <v>0</v>
      </c>
      <c r="L9617" t="str">
        <f t="shared" si="454"/>
        <v>3460DAYLESFORD</v>
      </c>
      <c r="M9617" t="s">
        <v>10469</v>
      </c>
    </row>
    <row r="9618" spans="1:13">
      <c r="A9618" t="s">
        <v>10906</v>
      </c>
      <c r="B9618" t="s">
        <v>10907</v>
      </c>
      <c r="C9618" t="s">
        <v>110</v>
      </c>
      <c r="D9618">
        <v>4</v>
      </c>
      <c r="E9618">
        <v>0</v>
      </c>
      <c r="F9618">
        <v>0</v>
      </c>
      <c r="H9618" t="s">
        <v>155</v>
      </c>
      <c r="I9618">
        <f t="shared" si="452"/>
        <v>0</v>
      </c>
      <c r="J9618">
        <f t="shared" si="453"/>
        <v>0</v>
      </c>
      <c r="L9618" t="str">
        <f t="shared" si="454"/>
        <v>3458BARRYS REEF</v>
      </c>
      <c r="M9618" t="s">
        <v>10469</v>
      </c>
    </row>
    <row r="9619" spans="1:13">
      <c r="A9619" t="s">
        <v>10906</v>
      </c>
      <c r="B9619" t="s">
        <v>5083</v>
      </c>
      <c r="C9619" t="s">
        <v>110</v>
      </c>
      <c r="D9619">
        <v>4</v>
      </c>
      <c r="E9619">
        <v>0</v>
      </c>
      <c r="F9619">
        <v>0</v>
      </c>
      <c r="H9619" t="s">
        <v>155</v>
      </c>
      <c r="I9619">
        <f t="shared" si="452"/>
        <v>0</v>
      </c>
      <c r="J9619">
        <f t="shared" si="453"/>
        <v>0</v>
      </c>
      <c r="L9619" t="str">
        <f t="shared" si="454"/>
        <v>3458BLACKWOOD</v>
      </c>
      <c r="M9619" t="s">
        <v>10469</v>
      </c>
    </row>
    <row r="9620" spans="1:13">
      <c r="A9620" t="s">
        <v>10906</v>
      </c>
      <c r="B9620" t="s">
        <v>10908</v>
      </c>
      <c r="C9620" t="s">
        <v>110</v>
      </c>
      <c r="D9620">
        <v>4</v>
      </c>
      <c r="E9620">
        <v>0</v>
      </c>
      <c r="F9620">
        <v>0</v>
      </c>
      <c r="H9620" t="s">
        <v>155</v>
      </c>
      <c r="I9620">
        <f t="shared" si="452"/>
        <v>0</v>
      </c>
      <c r="J9620">
        <f t="shared" si="453"/>
        <v>0</v>
      </c>
      <c r="L9620" t="str">
        <f t="shared" si="454"/>
        <v>3458FERN HILL</v>
      </c>
      <c r="M9620" t="s">
        <v>10469</v>
      </c>
    </row>
    <row r="9621" spans="1:13">
      <c r="A9621" t="s">
        <v>10906</v>
      </c>
      <c r="B9621" t="s">
        <v>10909</v>
      </c>
      <c r="C9621" t="s">
        <v>110</v>
      </c>
      <c r="D9621">
        <v>4</v>
      </c>
      <c r="E9621">
        <v>0</v>
      </c>
      <c r="F9621">
        <v>0</v>
      </c>
      <c r="H9621" t="s">
        <v>155</v>
      </c>
      <c r="I9621">
        <f t="shared" si="452"/>
        <v>0</v>
      </c>
      <c r="J9621">
        <f t="shared" si="453"/>
        <v>0</v>
      </c>
      <c r="L9621" t="str">
        <f t="shared" si="454"/>
        <v>3458LERDERDERG</v>
      </c>
      <c r="M9621" t="s">
        <v>10469</v>
      </c>
    </row>
    <row r="9622" spans="1:13">
      <c r="A9622" t="s">
        <v>10906</v>
      </c>
      <c r="B9622" t="s">
        <v>10910</v>
      </c>
      <c r="C9622" t="s">
        <v>110</v>
      </c>
      <c r="D9622">
        <v>4</v>
      </c>
      <c r="E9622">
        <v>0</v>
      </c>
      <c r="F9622">
        <v>0</v>
      </c>
      <c r="H9622" t="s">
        <v>155</v>
      </c>
      <c r="I9622">
        <f t="shared" si="452"/>
        <v>0</v>
      </c>
      <c r="J9622">
        <f t="shared" si="453"/>
        <v>0</v>
      </c>
      <c r="L9622" t="str">
        <f t="shared" si="454"/>
        <v>3458LITTLE HAMPTON</v>
      </c>
      <c r="M9622" t="s">
        <v>10469</v>
      </c>
    </row>
    <row r="9623" spans="1:13">
      <c r="A9623" t="s">
        <v>10906</v>
      </c>
      <c r="B9623" t="s">
        <v>10911</v>
      </c>
      <c r="C9623" t="s">
        <v>110</v>
      </c>
      <c r="D9623">
        <v>4</v>
      </c>
      <c r="E9623">
        <v>0</v>
      </c>
      <c r="F9623">
        <v>0</v>
      </c>
      <c r="H9623" t="s">
        <v>155</v>
      </c>
      <c r="I9623">
        <f t="shared" si="452"/>
        <v>0</v>
      </c>
      <c r="J9623">
        <f t="shared" si="453"/>
        <v>0</v>
      </c>
      <c r="L9623" t="str">
        <f t="shared" si="454"/>
        <v>3458NEWBURY</v>
      </c>
      <c r="M9623" t="s">
        <v>10469</v>
      </c>
    </row>
    <row r="9624" spans="1:13">
      <c r="A9624" t="s">
        <v>10906</v>
      </c>
      <c r="B9624" t="s">
        <v>10912</v>
      </c>
      <c r="C9624" t="s">
        <v>110</v>
      </c>
      <c r="D9624">
        <v>4</v>
      </c>
      <c r="E9624">
        <v>0</v>
      </c>
      <c r="F9624">
        <v>0</v>
      </c>
      <c r="H9624" t="s">
        <v>155</v>
      </c>
      <c r="I9624">
        <f t="shared" si="452"/>
        <v>0</v>
      </c>
      <c r="J9624">
        <f t="shared" si="453"/>
        <v>0</v>
      </c>
      <c r="L9624" t="str">
        <f t="shared" si="454"/>
        <v>3458NORTH BLACKWOOD</v>
      </c>
      <c r="M9624" t="s">
        <v>10469</v>
      </c>
    </row>
    <row r="9625" spans="1:13">
      <c r="A9625" t="s">
        <v>10906</v>
      </c>
      <c r="B9625" t="s">
        <v>10913</v>
      </c>
      <c r="C9625" t="s">
        <v>110</v>
      </c>
      <c r="D9625">
        <v>4</v>
      </c>
      <c r="E9625">
        <v>0</v>
      </c>
      <c r="F9625">
        <v>0</v>
      </c>
      <c r="H9625" t="s">
        <v>155</v>
      </c>
      <c r="I9625">
        <f t="shared" si="452"/>
        <v>0</v>
      </c>
      <c r="J9625">
        <f t="shared" si="453"/>
        <v>0</v>
      </c>
      <c r="L9625" t="str">
        <f t="shared" si="454"/>
        <v>3458TRENTHAM</v>
      </c>
      <c r="M9625" t="s">
        <v>10469</v>
      </c>
    </row>
    <row r="9626" spans="1:13">
      <c r="A9626" t="s">
        <v>10906</v>
      </c>
      <c r="B9626" t="s">
        <v>10914</v>
      </c>
      <c r="C9626" t="s">
        <v>110</v>
      </c>
      <c r="D9626">
        <v>4</v>
      </c>
      <c r="E9626">
        <v>0</v>
      </c>
      <c r="F9626">
        <v>0</v>
      </c>
      <c r="H9626" t="s">
        <v>155</v>
      </c>
      <c r="I9626">
        <f t="shared" si="452"/>
        <v>0</v>
      </c>
      <c r="J9626">
        <f t="shared" si="453"/>
        <v>0</v>
      </c>
      <c r="L9626" t="str">
        <f t="shared" si="454"/>
        <v>3458TRENTHAM EAST</v>
      </c>
      <c r="M9626" t="s">
        <v>10469</v>
      </c>
    </row>
    <row r="9627" spans="1:13">
      <c r="A9627" t="s">
        <v>10915</v>
      </c>
      <c r="B9627" t="s">
        <v>10916</v>
      </c>
      <c r="C9627" t="s">
        <v>110</v>
      </c>
      <c r="D9627">
        <v>4</v>
      </c>
      <c r="E9627">
        <v>0</v>
      </c>
      <c r="F9627">
        <v>0</v>
      </c>
      <c r="H9627" t="s">
        <v>155</v>
      </c>
      <c r="I9627">
        <f t="shared" si="452"/>
        <v>0</v>
      </c>
      <c r="J9627">
        <f t="shared" si="453"/>
        <v>0</v>
      </c>
      <c r="L9627" t="str">
        <f t="shared" si="454"/>
        <v>3453HARCOURT</v>
      </c>
      <c r="M9627" t="s">
        <v>10350</v>
      </c>
    </row>
    <row r="9628" spans="1:13">
      <c r="A9628" t="s">
        <v>10915</v>
      </c>
      <c r="B9628" t="s">
        <v>10917</v>
      </c>
      <c r="C9628" t="s">
        <v>110</v>
      </c>
      <c r="D9628">
        <v>4</v>
      </c>
      <c r="E9628">
        <v>0</v>
      </c>
      <c r="F9628">
        <v>0</v>
      </c>
      <c r="H9628" t="s">
        <v>155</v>
      </c>
      <c r="I9628">
        <f t="shared" si="452"/>
        <v>0</v>
      </c>
      <c r="J9628">
        <f t="shared" si="453"/>
        <v>0</v>
      </c>
      <c r="L9628" t="str">
        <f t="shared" si="454"/>
        <v>3453HARCOURT NORTH</v>
      </c>
      <c r="M9628" t="s">
        <v>10350</v>
      </c>
    </row>
    <row r="9629" spans="1:13">
      <c r="A9629" t="s">
        <v>10915</v>
      </c>
      <c r="B9629" t="s">
        <v>596</v>
      </c>
      <c r="C9629" t="s">
        <v>110</v>
      </c>
      <c r="D9629">
        <v>4</v>
      </c>
      <c r="E9629">
        <v>0</v>
      </c>
      <c r="F9629">
        <v>0</v>
      </c>
      <c r="H9629" t="s">
        <v>155</v>
      </c>
      <c r="I9629">
        <f t="shared" si="452"/>
        <v>0</v>
      </c>
      <c r="J9629">
        <f t="shared" si="453"/>
        <v>0</v>
      </c>
      <c r="L9629" t="str">
        <f t="shared" si="454"/>
        <v>3453RAVENSWOOD</v>
      </c>
      <c r="M9629" t="s">
        <v>10350</v>
      </c>
    </row>
    <row r="9630" spans="1:13">
      <c r="A9630" t="s">
        <v>10915</v>
      </c>
      <c r="B9630" t="s">
        <v>10918</v>
      </c>
      <c r="C9630" t="s">
        <v>110</v>
      </c>
      <c r="D9630">
        <v>4</v>
      </c>
      <c r="E9630">
        <v>0</v>
      </c>
      <c r="F9630">
        <v>0</v>
      </c>
      <c r="H9630" t="s">
        <v>155</v>
      </c>
      <c r="I9630">
        <f t="shared" si="452"/>
        <v>0</v>
      </c>
      <c r="J9630">
        <f t="shared" si="453"/>
        <v>0</v>
      </c>
      <c r="L9630" t="str">
        <f t="shared" si="454"/>
        <v>3453RAVENSWOOD SOUTH</v>
      </c>
      <c r="M9630" t="s">
        <v>10350</v>
      </c>
    </row>
    <row r="9631" spans="1:13">
      <c r="A9631" t="s">
        <v>10919</v>
      </c>
      <c r="B9631" t="s">
        <v>10920</v>
      </c>
      <c r="C9631" t="s">
        <v>110</v>
      </c>
      <c r="D9631">
        <v>4</v>
      </c>
      <c r="E9631">
        <v>0</v>
      </c>
      <c r="F9631">
        <v>0</v>
      </c>
      <c r="H9631" t="s">
        <v>155</v>
      </c>
      <c r="I9631">
        <f t="shared" si="452"/>
        <v>0</v>
      </c>
      <c r="J9631">
        <f t="shared" si="453"/>
        <v>0</v>
      </c>
      <c r="L9631" t="str">
        <f t="shared" si="454"/>
        <v>3451BARKERS CREEK</v>
      </c>
      <c r="M9631" t="s">
        <v>10469</v>
      </c>
    </row>
    <row r="9632" spans="1:13">
      <c r="A9632" t="s">
        <v>10919</v>
      </c>
      <c r="B9632" t="s">
        <v>10921</v>
      </c>
      <c r="C9632" t="s">
        <v>110</v>
      </c>
      <c r="D9632">
        <v>4</v>
      </c>
      <c r="E9632">
        <v>0</v>
      </c>
      <c r="F9632">
        <v>0</v>
      </c>
      <c r="H9632" t="s">
        <v>155</v>
      </c>
      <c r="I9632">
        <f t="shared" si="452"/>
        <v>0</v>
      </c>
      <c r="J9632">
        <f t="shared" si="453"/>
        <v>0</v>
      </c>
      <c r="L9632" t="str">
        <f t="shared" si="454"/>
        <v>3451CAMPBELLS CREEK</v>
      </c>
      <c r="M9632" t="s">
        <v>10469</v>
      </c>
    </row>
    <row r="9633" spans="1:13">
      <c r="A9633" t="s">
        <v>10919</v>
      </c>
      <c r="B9633" t="s">
        <v>10922</v>
      </c>
      <c r="C9633" t="s">
        <v>110</v>
      </c>
      <c r="D9633">
        <v>4</v>
      </c>
      <c r="E9633">
        <v>0</v>
      </c>
      <c r="F9633">
        <v>0</v>
      </c>
      <c r="H9633" t="s">
        <v>155</v>
      </c>
      <c r="I9633">
        <f t="shared" si="452"/>
        <v>0</v>
      </c>
      <c r="J9633">
        <f t="shared" si="453"/>
        <v>0</v>
      </c>
      <c r="L9633" t="str">
        <f t="shared" si="454"/>
        <v>3451CHEWTON</v>
      </c>
      <c r="M9633" t="s">
        <v>10469</v>
      </c>
    </row>
    <row r="9634" spans="1:13">
      <c r="A9634" t="s">
        <v>10919</v>
      </c>
      <c r="B9634" t="s">
        <v>10923</v>
      </c>
      <c r="C9634" t="s">
        <v>110</v>
      </c>
      <c r="D9634">
        <v>4</v>
      </c>
      <c r="E9634">
        <v>0</v>
      </c>
      <c r="F9634">
        <v>0</v>
      </c>
      <c r="H9634" t="s">
        <v>155</v>
      </c>
      <c r="I9634">
        <f t="shared" si="452"/>
        <v>0</v>
      </c>
      <c r="J9634">
        <f t="shared" si="453"/>
        <v>0</v>
      </c>
      <c r="L9634" t="str">
        <f t="shared" si="454"/>
        <v>3451CHEWTON BUSHLANDS</v>
      </c>
      <c r="M9634" t="s">
        <v>10469</v>
      </c>
    </row>
    <row r="9635" spans="1:13">
      <c r="A9635" t="s">
        <v>10919</v>
      </c>
      <c r="B9635" t="s">
        <v>10924</v>
      </c>
      <c r="C9635" t="s">
        <v>110</v>
      </c>
      <c r="D9635">
        <v>4</v>
      </c>
      <c r="E9635">
        <v>0</v>
      </c>
      <c r="F9635">
        <v>0</v>
      </c>
      <c r="H9635" t="s">
        <v>155</v>
      </c>
      <c r="I9635">
        <f t="shared" si="452"/>
        <v>0</v>
      </c>
      <c r="J9635">
        <f t="shared" si="453"/>
        <v>0</v>
      </c>
      <c r="L9635" t="str">
        <f t="shared" si="454"/>
        <v>3451FARADAY</v>
      </c>
      <c r="M9635" t="s">
        <v>10469</v>
      </c>
    </row>
    <row r="9636" spans="1:13">
      <c r="A9636" t="s">
        <v>10919</v>
      </c>
      <c r="B9636" t="s">
        <v>10925</v>
      </c>
      <c r="C9636" t="s">
        <v>110</v>
      </c>
      <c r="D9636">
        <v>4</v>
      </c>
      <c r="E9636">
        <v>0</v>
      </c>
      <c r="F9636">
        <v>0</v>
      </c>
      <c r="H9636" t="s">
        <v>155</v>
      </c>
      <c r="I9636">
        <f t="shared" si="452"/>
        <v>0</v>
      </c>
      <c r="J9636">
        <f t="shared" si="453"/>
        <v>0</v>
      </c>
      <c r="L9636" t="str">
        <f t="shared" si="454"/>
        <v>3451FRYERSTOWN</v>
      </c>
      <c r="M9636" t="s">
        <v>10469</v>
      </c>
    </row>
    <row r="9637" spans="1:13">
      <c r="A9637" t="s">
        <v>10919</v>
      </c>
      <c r="B9637" t="s">
        <v>10926</v>
      </c>
      <c r="C9637" t="s">
        <v>110</v>
      </c>
      <c r="D9637">
        <v>4</v>
      </c>
      <c r="E9637">
        <v>0</v>
      </c>
      <c r="F9637">
        <v>0</v>
      </c>
      <c r="H9637" t="s">
        <v>155</v>
      </c>
      <c r="I9637">
        <f t="shared" si="452"/>
        <v>0</v>
      </c>
      <c r="J9637">
        <f t="shared" si="453"/>
        <v>0</v>
      </c>
      <c r="L9637" t="str">
        <f t="shared" si="454"/>
        <v>3451GLENLUCE</v>
      </c>
      <c r="M9637" t="s">
        <v>10469</v>
      </c>
    </row>
    <row r="9638" spans="1:13">
      <c r="A9638" t="s">
        <v>10919</v>
      </c>
      <c r="B9638" t="s">
        <v>10840</v>
      </c>
      <c r="C9638" t="s">
        <v>110</v>
      </c>
      <c r="D9638">
        <v>4</v>
      </c>
      <c r="E9638">
        <v>0</v>
      </c>
      <c r="F9638">
        <v>0</v>
      </c>
      <c r="H9638" t="s">
        <v>155</v>
      </c>
      <c r="I9638">
        <f t="shared" si="452"/>
        <v>0</v>
      </c>
      <c r="J9638">
        <f t="shared" si="453"/>
        <v>0</v>
      </c>
      <c r="L9638" t="str">
        <f t="shared" si="454"/>
        <v>3451GOLDEN POINT</v>
      </c>
      <c r="M9638" t="s">
        <v>10469</v>
      </c>
    </row>
    <row r="9639" spans="1:13">
      <c r="A9639" t="s">
        <v>10919</v>
      </c>
      <c r="B9639" t="s">
        <v>10927</v>
      </c>
      <c r="C9639" t="s">
        <v>110</v>
      </c>
      <c r="D9639">
        <v>4</v>
      </c>
      <c r="E9639">
        <v>0</v>
      </c>
      <c r="F9639">
        <v>0</v>
      </c>
      <c r="H9639" t="s">
        <v>155</v>
      </c>
      <c r="I9639">
        <f t="shared" si="452"/>
        <v>0</v>
      </c>
      <c r="J9639">
        <f t="shared" si="453"/>
        <v>0</v>
      </c>
      <c r="L9639" t="str">
        <f t="shared" si="454"/>
        <v>3451GOWER</v>
      </c>
      <c r="M9639" t="s">
        <v>10469</v>
      </c>
    </row>
    <row r="9640" spans="1:13">
      <c r="A9640" t="s">
        <v>10919</v>
      </c>
      <c r="B9640" t="s">
        <v>228</v>
      </c>
      <c r="C9640" t="s">
        <v>110</v>
      </c>
      <c r="D9640">
        <v>4</v>
      </c>
      <c r="E9640">
        <v>0</v>
      </c>
      <c r="F9640">
        <v>0</v>
      </c>
      <c r="H9640" t="s">
        <v>155</v>
      </c>
      <c r="I9640">
        <f t="shared" si="452"/>
        <v>0</v>
      </c>
      <c r="J9640">
        <f t="shared" si="453"/>
        <v>0</v>
      </c>
      <c r="L9640" t="str">
        <f t="shared" si="454"/>
        <v>3451GUILDFORD</v>
      </c>
      <c r="M9640" t="s">
        <v>10469</v>
      </c>
    </row>
    <row r="9641" spans="1:13">
      <c r="A9641" t="s">
        <v>10919</v>
      </c>
      <c r="B9641" t="s">
        <v>171</v>
      </c>
      <c r="C9641" t="s">
        <v>110</v>
      </c>
      <c r="D9641">
        <v>4</v>
      </c>
      <c r="E9641">
        <v>0</v>
      </c>
      <c r="F9641">
        <v>0</v>
      </c>
      <c r="H9641" t="s">
        <v>155</v>
      </c>
      <c r="I9641">
        <f t="shared" si="452"/>
        <v>0</v>
      </c>
      <c r="J9641">
        <f t="shared" si="453"/>
        <v>0</v>
      </c>
      <c r="L9641" t="str">
        <f t="shared" si="454"/>
        <v>3451IRISHTOWN</v>
      </c>
      <c r="M9641" t="s">
        <v>10469</v>
      </c>
    </row>
    <row r="9642" spans="1:13">
      <c r="A9642" t="s">
        <v>10919</v>
      </c>
      <c r="B9642" t="s">
        <v>10928</v>
      </c>
      <c r="C9642" t="s">
        <v>110</v>
      </c>
      <c r="D9642">
        <v>4</v>
      </c>
      <c r="E9642">
        <v>0</v>
      </c>
      <c r="F9642">
        <v>0</v>
      </c>
      <c r="H9642" t="s">
        <v>155</v>
      </c>
      <c r="I9642">
        <f t="shared" si="452"/>
        <v>0</v>
      </c>
      <c r="J9642">
        <f t="shared" si="453"/>
        <v>0</v>
      </c>
      <c r="L9642" t="str">
        <f t="shared" si="454"/>
        <v>3451MCKENZIE HILL</v>
      </c>
      <c r="M9642" t="s">
        <v>10469</v>
      </c>
    </row>
    <row r="9643" spans="1:13">
      <c r="A9643" t="s">
        <v>10919</v>
      </c>
      <c r="B9643" t="s">
        <v>10929</v>
      </c>
      <c r="C9643" t="s">
        <v>110</v>
      </c>
      <c r="D9643">
        <v>4</v>
      </c>
      <c r="E9643">
        <v>0</v>
      </c>
      <c r="F9643">
        <v>0</v>
      </c>
      <c r="H9643" t="s">
        <v>155</v>
      </c>
      <c r="I9643">
        <f t="shared" si="452"/>
        <v>0</v>
      </c>
      <c r="J9643">
        <f t="shared" si="453"/>
        <v>0</v>
      </c>
      <c r="L9643" t="str">
        <f t="shared" si="454"/>
        <v>3451MUCKLEFORD</v>
      </c>
      <c r="M9643" t="s">
        <v>10469</v>
      </c>
    </row>
    <row r="9644" spans="1:13">
      <c r="A9644" t="s">
        <v>10919</v>
      </c>
      <c r="B9644" t="s">
        <v>10930</v>
      </c>
      <c r="C9644" t="s">
        <v>110</v>
      </c>
      <c r="D9644">
        <v>4</v>
      </c>
      <c r="E9644">
        <v>0</v>
      </c>
      <c r="F9644">
        <v>0</v>
      </c>
      <c r="H9644" t="s">
        <v>155</v>
      </c>
      <c r="I9644">
        <f t="shared" si="452"/>
        <v>0</v>
      </c>
      <c r="J9644">
        <f t="shared" si="453"/>
        <v>0</v>
      </c>
      <c r="L9644" t="str">
        <f t="shared" si="454"/>
        <v>3451TARILTA</v>
      </c>
      <c r="M9644" t="s">
        <v>10469</v>
      </c>
    </row>
    <row r="9645" spans="1:13">
      <c r="A9645" t="s">
        <v>10919</v>
      </c>
      <c r="B9645" t="s">
        <v>10931</v>
      </c>
      <c r="C9645" t="s">
        <v>110</v>
      </c>
      <c r="D9645">
        <v>4</v>
      </c>
      <c r="E9645">
        <v>0</v>
      </c>
      <c r="F9645">
        <v>0</v>
      </c>
      <c r="H9645" t="s">
        <v>155</v>
      </c>
      <c r="I9645">
        <f t="shared" si="452"/>
        <v>0</v>
      </c>
      <c r="J9645">
        <f t="shared" si="453"/>
        <v>0</v>
      </c>
      <c r="L9645" t="str">
        <f t="shared" si="454"/>
        <v>3451VAUGHAN</v>
      </c>
      <c r="M9645" t="s">
        <v>10469</v>
      </c>
    </row>
    <row r="9646" spans="1:13">
      <c r="A9646" t="s">
        <v>10919</v>
      </c>
      <c r="B9646" t="s">
        <v>10932</v>
      </c>
      <c r="C9646" t="s">
        <v>110</v>
      </c>
      <c r="D9646">
        <v>4</v>
      </c>
      <c r="E9646">
        <v>0</v>
      </c>
      <c r="F9646">
        <v>0</v>
      </c>
      <c r="H9646" t="s">
        <v>155</v>
      </c>
      <c r="I9646">
        <f t="shared" si="452"/>
        <v>0</v>
      </c>
      <c r="J9646">
        <f t="shared" si="453"/>
        <v>0</v>
      </c>
      <c r="L9646" t="str">
        <f t="shared" si="454"/>
        <v>3451WOODBROOK</v>
      </c>
      <c r="M9646" t="s">
        <v>10469</v>
      </c>
    </row>
    <row r="9647" spans="1:13">
      <c r="A9647" t="s">
        <v>10919</v>
      </c>
      <c r="B9647" t="s">
        <v>10933</v>
      </c>
      <c r="C9647" t="s">
        <v>110</v>
      </c>
      <c r="D9647">
        <v>4</v>
      </c>
      <c r="E9647">
        <v>0</v>
      </c>
      <c r="F9647">
        <v>0</v>
      </c>
      <c r="H9647" t="s">
        <v>155</v>
      </c>
      <c r="I9647">
        <f t="shared" si="452"/>
        <v>0</v>
      </c>
      <c r="J9647">
        <f t="shared" si="453"/>
        <v>0</v>
      </c>
      <c r="L9647" t="str">
        <f t="shared" si="454"/>
        <v>3451YAPEEN</v>
      </c>
      <c r="M9647" t="s">
        <v>10469</v>
      </c>
    </row>
    <row r="9648" spans="1:13">
      <c r="A9648" t="s">
        <v>10934</v>
      </c>
      <c r="B9648" t="s">
        <v>10935</v>
      </c>
      <c r="C9648" t="s">
        <v>110</v>
      </c>
      <c r="D9648">
        <v>4</v>
      </c>
      <c r="E9648">
        <v>0</v>
      </c>
      <c r="F9648">
        <v>0</v>
      </c>
      <c r="H9648" t="s">
        <v>155</v>
      </c>
      <c r="I9648">
        <f t="shared" si="452"/>
        <v>0</v>
      </c>
      <c r="J9648">
        <f t="shared" si="453"/>
        <v>0</v>
      </c>
      <c r="L9648" t="str">
        <f t="shared" si="454"/>
        <v>3450CASTLEMAINE</v>
      </c>
      <c r="M9648" t="s">
        <v>10350</v>
      </c>
    </row>
    <row r="9649" spans="1:13">
      <c r="A9649" t="s">
        <v>10934</v>
      </c>
      <c r="B9649" t="s">
        <v>10844</v>
      </c>
      <c r="C9649" t="s">
        <v>110</v>
      </c>
      <c r="D9649">
        <v>4</v>
      </c>
      <c r="E9649">
        <v>0</v>
      </c>
      <c r="F9649">
        <v>0</v>
      </c>
      <c r="H9649" t="s">
        <v>155</v>
      </c>
      <c r="I9649">
        <f t="shared" si="452"/>
        <v>0</v>
      </c>
      <c r="J9649">
        <f t="shared" si="453"/>
        <v>0</v>
      </c>
      <c r="L9649" t="str">
        <f t="shared" si="454"/>
        <v>3450MOONLIGHT FLAT</v>
      </c>
      <c r="M9649" t="s">
        <v>10350</v>
      </c>
    </row>
    <row r="9650" spans="1:13">
      <c r="A9650" t="s">
        <v>10936</v>
      </c>
      <c r="B9650" t="s">
        <v>6075</v>
      </c>
      <c r="C9650" t="s">
        <v>110</v>
      </c>
      <c r="D9650">
        <v>4</v>
      </c>
      <c r="E9650">
        <v>0</v>
      </c>
      <c r="F9650">
        <v>0</v>
      </c>
      <c r="H9650" t="s">
        <v>155</v>
      </c>
      <c r="I9650">
        <f t="shared" si="452"/>
        <v>0</v>
      </c>
      <c r="J9650">
        <f t="shared" si="453"/>
        <v>0</v>
      </c>
      <c r="L9650" t="str">
        <f t="shared" si="454"/>
        <v>3448ELPHINSTONE</v>
      </c>
      <c r="M9650" t="s">
        <v>10350</v>
      </c>
    </row>
    <row r="9651" spans="1:13">
      <c r="A9651" t="s">
        <v>10936</v>
      </c>
      <c r="B9651" t="s">
        <v>10937</v>
      </c>
      <c r="C9651" t="s">
        <v>110</v>
      </c>
      <c r="D9651">
        <v>4</v>
      </c>
      <c r="E9651">
        <v>0</v>
      </c>
      <c r="F9651">
        <v>0</v>
      </c>
      <c r="H9651" t="s">
        <v>155</v>
      </c>
      <c r="I9651">
        <f t="shared" si="452"/>
        <v>0</v>
      </c>
      <c r="J9651">
        <f t="shared" si="453"/>
        <v>0</v>
      </c>
      <c r="L9651" t="str">
        <f t="shared" si="454"/>
        <v>3448METCALFE</v>
      </c>
      <c r="M9651" t="s">
        <v>10350</v>
      </c>
    </row>
    <row r="9652" spans="1:13">
      <c r="A9652" t="s">
        <v>10936</v>
      </c>
      <c r="B9652" t="s">
        <v>10938</v>
      </c>
      <c r="C9652" t="s">
        <v>110</v>
      </c>
      <c r="D9652">
        <v>4</v>
      </c>
      <c r="E9652">
        <v>0</v>
      </c>
      <c r="F9652">
        <v>0</v>
      </c>
      <c r="H9652" t="s">
        <v>155</v>
      </c>
      <c r="I9652">
        <f t="shared" ref="I9652:I9715" si="455">IF(ISERROR(VLOOKUP(A9652,SelPostCode,1,FALSE)),0,1)</f>
        <v>0</v>
      </c>
      <c r="J9652">
        <f t="shared" ref="J9652:J9715" si="456">IF(I9652=0,0,IF(ISERROR(VLOOKUP(B9652,SelSuburb,1,FALSE)),0,1))</f>
        <v>0</v>
      </c>
      <c r="L9652" t="str">
        <f t="shared" si="454"/>
        <v>3448SUTTON GRANGE</v>
      </c>
      <c r="M9652" t="s">
        <v>10350</v>
      </c>
    </row>
    <row r="9653" spans="1:13">
      <c r="A9653" t="s">
        <v>10939</v>
      </c>
      <c r="B9653" t="s">
        <v>10940</v>
      </c>
      <c r="C9653" t="s">
        <v>110</v>
      </c>
      <c r="D9653">
        <v>4</v>
      </c>
      <c r="E9653">
        <v>0</v>
      </c>
      <c r="F9653">
        <v>0</v>
      </c>
      <c r="H9653" t="s">
        <v>155</v>
      </c>
      <c r="I9653">
        <f t="shared" si="455"/>
        <v>0</v>
      </c>
      <c r="J9653">
        <f t="shared" si="456"/>
        <v>0</v>
      </c>
      <c r="L9653" t="str">
        <f t="shared" si="454"/>
        <v>3447TARADALE</v>
      </c>
      <c r="M9653" t="s">
        <v>10469</v>
      </c>
    </row>
    <row r="9654" spans="1:13">
      <c r="A9654" t="s">
        <v>10941</v>
      </c>
      <c r="B9654" t="s">
        <v>10942</v>
      </c>
      <c r="C9654" t="s">
        <v>110</v>
      </c>
      <c r="D9654">
        <v>4</v>
      </c>
      <c r="E9654">
        <v>0</v>
      </c>
      <c r="F9654">
        <v>0</v>
      </c>
      <c r="H9654" t="s">
        <v>155</v>
      </c>
      <c r="I9654">
        <f t="shared" si="455"/>
        <v>0</v>
      </c>
      <c r="J9654">
        <f t="shared" si="456"/>
        <v>0</v>
      </c>
      <c r="L9654" t="str">
        <f t="shared" si="454"/>
        <v>3446DRUMMOND NORTH</v>
      </c>
      <c r="M9654" t="s">
        <v>10469</v>
      </c>
    </row>
    <row r="9655" spans="1:13">
      <c r="A9655" t="s">
        <v>10941</v>
      </c>
      <c r="B9655" t="s">
        <v>10943</v>
      </c>
      <c r="C9655" t="s">
        <v>110</v>
      </c>
      <c r="D9655">
        <v>4</v>
      </c>
      <c r="E9655">
        <v>0</v>
      </c>
      <c r="F9655">
        <v>0</v>
      </c>
      <c r="H9655" t="s">
        <v>155</v>
      </c>
      <c r="I9655">
        <f t="shared" si="455"/>
        <v>0</v>
      </c>
      <c r="J9655">
        <f t="shared" si="456"/>
        <v>0</v>
      </c>
      <c r="L9655" t="str">
        <f t="shared" si="454"/>
        <v>3446MALMSBURY</v>
      </c>
      <c r="M9655" t="s">
        <v>10469</v>
      </c>
    </row>
    <row r="9656" spans="1:13">
      <c r="A9656" t="s">
        <v>10944</v>
      </c>
      <c r="B9656" t="s">
        <v>10945</v>
      </c>
      <c r="C9656" t="s">
        <v>110</v>
      </c>
      <c r="D9656">
        <v>4</v>
      </c>
      <c r="E9656">
        <v>0</v>
      </c>
      <c r="F9656">
        <v>0</v>
      </c>
      <c r="H9656" t="s">
        <v>155</v>
      </c>
      <c r="I9656">
        <f t="shared" si="455"/>
        <v>0</v>
      </c>
      <c r="J9656">
        <f t="shared" si="456"/>
        <v>0</v>
      </c>
      <c r="L9656" t="str">
        <f t="shared" si="454"/>
        <v>3444BARFOLD</v>
      </c>
      <c r="M9656" t="s">
        <v>10469</v>
      </c>
    </row>
    <row r="9657" spans="1:13">
      <c r="A9657" t="s">
        <v>10944</v>
      </c>
      <c r="B9657" t="s">
        <v>1300</v>
      </c>
      <c r="C9657" t="s">
        <v>110</v>
      </c>
      <c r="D9657">
        <v>4</v>
      </c>
      <c r="E9657">
        <v>0</v>
      </c>
      <c r="F9657">
        <v>0</v>
      </c>
      <c r="H9657" t="s">
        <v>155</v>
      </c>
      <c r="I9657">
        <f t="shared" si="455"/>
        <v>0</v>
      </c>
      <c r="J9657">
        <f t="shared" si="456"/>
        <v>0</v>
      </c>
      <c r="L9657" t="str">
        <f t="shared" si="454"/>
        <v>3444BAYNTON</v>
      </c>
      <c r="M9657" t="s">
        <v>10469</v>
      </c>
    </row>
    <row r="9658" spans="1:13">
      <c r="A9658" t="s">
        <v>10944</v>
      </c>
      <c r="B9658" t="s">
        <v>10946</v>
      </c>
      <c r="C9658" t="s">
        <v>110</v>
      </c>
      <c r="D9658">
        <v>4</v>
      </c>
      <c r="E9658">
        <v>0</v>
      </c>
      <c r="F9658">
        <v>0</v>
      </c>
      <c r="H9658" t="s">
        <v>155</v>
      </c>
      <c r="I9658">
        <f t="shared" si="455"/>
        <v>0</v>
      </c>
      <c r="J9658">
        <f t="shared" si="456"/>
        <v>0</v>
      </c>
      <c r="L9658" t="str">
        <f t="shared" si="454"/>
        <v>3444BAYNTON EAST</v>
      </c>
      <c r="M9658" t="s">
        <v>10469</v>
      </c>
    </row>
    <row r="9659" spans="1:13">
      <c r="A9659" t="s">
        <v>10944</v>
      </c>
      <c r="B9659" t="s">
        <v>10947</v>
      </c>
      <c r="C9659" t="s">
        <v>110</v>
      </c>
      <c r="D9659">
        <v>4</v>
      </c>
      <c r="E9659">
        <v>0</v>
      </c>
      <c r="F9659">
        <v>0</v>
      </c>
      <c r="H9659" t="s">
        <v>155</v>
      </c>
      <c r="I9659">
        <f t="shared" si="455"/>
        <v>0</v>
      </c>
      <c r="J9659">
        <f t="shared" si="456"/>
        <v>0</v>
      </c>
      <c r="L9659" t="str">
        <f t="shared" si="454"/>
        <v>3444EDGECOMBE</v>
      </c>
      <c r="M9659" t="s">
        <v>10469</v>
      </c>
    </row>
    <row r="9660" spans="1:13">
      <c r="A9660" t="s">
        <v>10944</v>
      </c>
      <c r="B9660" t="s">
        <v>10948</v>
      </c>
      <c r="C9660" t="s">
        <v>110</v>
      </c>
      <c r="D9660">
        <v>4</v>
      </c>
      <c r="E9660">
        <v>0</v>
      </c>
      <c r="F9660">
        <v>0</v>
      </c>
      <c r="H9660" t="s">
        <v>155</v>
      </c>
      <c r="I9660">
        <f t="shared" si="455"/>
        <v>0</v>
      </c>
      <c r="J9660">
        <f t="shared" si="456"/>
        <v>0</v>
      </c>
      <c r="L9660" t="str">
        <f t="shared" si="454"/>
        <v>3444GLENHOPE</v>
      </c>
      <c r="M9660" t="s">
        <v>10469</v>
      </c>
    </row>
    <row r="9661" spans="1:13">
      <c r="A9661" t="s">
        <v>10944</v>
      </c>
      <c r="B9661" t="s">
        <v>4788</v>
      </c>
      <c r="C9661" t="s">
        <v>110</v>
      </c>
      <c r="D9661">
        <v>4</v>
      </c>
      <c r="E9661">
        <v>0</v>
      </c>
      <c r="F9661">
        <v>0</v>
      </c>
      <c r="H9661" t="s">
        <v>155</v>
      </c>
      <c r="I9661">
        <f t="shared" si="455"/>
        <v>0</v>
      </c>
      <c r="J9661">
        <f t="shared" si="456"/>
        <v>0</v>
      </c>
      <c r="L9661" t="str">
        <f t="shared" si="454"/>
        <v>3444GREENHILL</v>
      </c>
      <c r="M9661" t="s">
        <v>10469</v>
      </c>
    </row>
    <row r="9662" spans="1:13">
      <c r="A9662" t="s">
        <v>10944</v>
      </c>
      <c r="B9662" t="s">
        <v>10949</v>
      </c>
      <c r="C9662" t="s">
        <v>110</v>
      </c>
      <c r="D9662">
        <v>3</v>
      </c>
      <c r="E9662">
        <v>0</v>
      </c>
      <c r="F9662">
        <v>0</v>
      </c>
      <c r="H9662" t="s">
        <v>155</v>
      </c>
      <c r="I9662">
        <f t="shared" si="455"/>
        <v>0</v>
      </c>
      <c r="J9662">
        <f t="shared" si="456"/>
        <v>0</v>
      </c>
      <c r="L9662" t="str">
        <f t="shared" si="454"/>
        <v>3444KYNETON</v>
      </c>
      <c r="M9662" t="s">
        <v>10469</v>
      </c>
    </row>
    <row r="9663" spans="1:13">
      <c r="A9663" t="s">
        <v>10944</v>
      </c>
      <c r="B9663" t="s">
        <v>10950</v>
      </c>
      <c r="C9663" t="s">
        <v>110</v>
      </c>
      <c r="D9663">
        <v>3</v>
      </c>
      <c r="E9663">
        <v>0</v>
      </c>
      <c r="F9663">
        <v>0</v>
      </c>
      <c r="H9663" t="s">
        <v>155</v>
      </c>
      <c r="I9663">
        <f t="shared" si="455"/>
        <v>0</v>
      </c>
      <c r="J9663">
        <f t="shared" si="456"/>
        <v>0</v>
      </c>
      <c r="L9663" t="str">
        <f t="shared" si="454"/>
        <v>3444KYNETON SOUTH</v>
      </c>
      <c r="M9663" t="s">
        <v>10469</v>
      </c>
    </row>
    <row r="9664" spans="1:13">
      <c r="A9664" t="s">
        <v>10944</v>
      </c>
      <c r="B9664" t="s">
        <v>6759</v>
      </c>
      <c r="C9664" t="s">
        <v>110</v>
      </c>
      <c r="D9664">
        <v>4</v>
      </c>
      <c r="E9664">
        <v>0</v>
      </c>
      <c r="F9664">
        <v>0</v>
      </c>
      <c r="H9664" t="s">
        <v>155</v>
      </c>
      <c r="I9664">
        <f t="shared" si="455"/>
        <v>0</v>
      </c>
      <c r="J9664">
        <f t="shared" si="456"/>
        <v>0</v>
      </c>
      <c r="L9664" t="str">
        <f t="shared" si="454"/>
        <v>3444LANGLEY</v>
      </c>
      <c r="M9664" t="s">
        <v>10469</v>
      </c>
    </row>
    <row r="9665" spans="1:13">
      <c r="A9665" t="s">
        <v>10944</v>
      </c>
      <c r="B9665" t="s">
        <v>10951</v>
      </c>
      <c r="C9665" t="s">
        <v>110</v>
      </c>
      <c r="D9665">
        <v>4</v>
      </c>
      <c r="E9665">
        <v>0</v>
      </c>
      <c r="F9665">
        <v>0</v>
      </c>
      <c r="H9665" t="s">
        <v>155</v>
      </c>
      <c r="I9665">
        <f t="shared" si="455"/>
        <v>0</v>
      </c>
      <c r="J9665">
        <f t="shared" si="456"/>
        <v>0</v>
      </c>
      <c r="L9665" t="str">
        <f t="shared" si="454"/>
        <v>3444LAURISTON</v>
      </c>
      <c r="M9665" t="s">
        <v>10469</v>
      </c>
    </row>
    <row r="9666" spans="1:13">
      <c r="A9666" t="s">
        <v>10944</v>
      </c>
      <c r="B9666" t="s">
        <v>10952</v>
      </c>
      <c r="C9666" t="s">
        <v>110</v>
      </c>
      <c r="D9666">
        <v>4</v>
      </c>
      <c r="E9666">
        <v>0</v>
      </c>
      <c r="F9666">
        <v>0</v>
      </c>
      <c r="H9666" t="s">
        <v>155</v>
      </c>
      <c r="I9666">
        <f t="shared" si="455"/>
        <v>0</v>
      </c>
      <c r="J9666">
        <f t="shared" si="456"/>
        <v>0</v>
      </c>
      <c r="L9666" t="str">
        <f t="shared" ref="L9666:L9729" si="457">CONCATENATE(A9666,B9666)</f>
        <v>3444LYAL</v>
      </c>
      <c r="M9666" t="s">
        <v>10469</v>
      </c>
    </row>
    <row r="9667" spans="1:13">
      <c r="A9667" t="s">
        <v>10944</v>
      </c>
      <c r="B9667" t="s">
        <v>10953</v>
      </c>
      <c r="C9667" t="s">
        <v>110</v>
      </c>
      <c r="D9667">
        <v>4</v>
      </c>
      <c r="E9667">
        <v>0</v>
      </c>
      <c r="F9667">
        <v>0</v>
      </c>
      <c r="H9667" t="s">
        <v>155</v>
      </c>
      <c r="I9667">
        <f t="shared" si="455"/>
        <v>0</v>
      </c>
      <c r="J9667">
        <f t="shared" si="456"/>
        <v>0</v>
      </c>
      <c r="L9667" t="str">
        <f t="shared" si="457"/>
        <v>3444METCALFE EAST</v>
      </c>
      <c r="M9667" t="s">
        <v>10469</v>
      </c>
    </row>
    <row r="9668" spans="1:13">
      <c r="A9668" t="s">
        <v>10944</v>
      </c>
      <c r="B9668" t="s">
        <v>6049</v>
      </c>
      <c r="C9668" t="s">
        <v>110</v>
      </c>
      <c r="D9668">
        <v>4</v>
      </c>
      <c r="E9668">
        <v>0</v>
      </c>
      <c r="F9668">
        <v>0</v>
      </c>
      <c r="H9668" t="s">
        <v>155</v>
      </c>
      <c r="I9668">
        <f t="shared" si="455"/>
        <v>0</v>
      </c>
      <c r="J9668">
        <f t="shared" si="456"/>
        <v>0</v>
      </c>
      <c r="L9668" t="str">
        <f t="shared" si="457"/>
        <v>3444MIA MIA</v>
      </c>
      <c r="M9668" t="s">
        <v>10469</v>
      </c>
    </row>
    <row r="9669" spans="1:13">
      <c r="A9669" t="s">
        <v>10944</v>
      </c>
      <c r="B9669" t="s">
        <v>10954</v>
      </c>
      <c r="C9669" t="s">
        <v>110</v>
      </c>
      <c r="D9669">
        <v>4</v>
      </c>
      <c r="E9669">
        <v>0</v>
      </c>
      <c r="F9669">
        <v>0</v>
      </c>
      <c r="H9669" t="s">
        <v>155</v>
      </c>
      <c r="I9669">
        <f t="shared" si="455"/>
        <v>0</v>
      </c>
      <c r="J9669">
        <f t="shared" si="456"/>
        <v>0</v>
      </c>
      <c r="L9669" t="str">
        <f t="shared" si="457"/>
        <v>3444MYRTLE CREEK</v>
      </c>
      <c r="M9669" t="s">
        <v>10469</v>
      </c>
    </row>
    <row r="9670" spans="1:13">
      <c r="A9670" t="s">
        <v>10944</v>
      </c>
      <c r="B9670" t="s">
        <v>10955</v>
      </c>
      <c r="C9670" t="s">
        <v>110</v>
      </c>
      <c r="D9670">
        <v>4</v>
      </c>
      <c r="E9670">
        <v>0</v>
      </c>
      <c r="F9670">
        <v>0</v>
      </c>
      <c r="H9670" t="s">
        <v>155</v>
      </c>
      <c r="I9670">
        <f t="shared" si="455"/>
        <v>0</v>
      </c>
      <c r="J9670">
        <f t="shared" si="456"/>
        <v>0</v>
      </c>
      <c r="L9670" t="str">
        <f t="shared" si="457"/>
        <v>3444PASTORIA</v>
      </c>
      <c r="M9670" t="s">
        <v>10469</v>
      </c>
    </row>
    <row r="9671" spans="1:13">
      <c r="A9671" t="s">
        <v>10944</v>
      </c>
      <c r="B9671" t="s">
        <v>10956</v>
      </c>
      <c r="C9671" t="s">
        <v>110</v>
      </c>
      <c r="D9671">
        <v>4</v>
      </c>
      <c r="E9671">
        <v>0</v>
      </c>
      <c r="F9671">
        <v>0</v>
      </c>
      <c r="H9671" t="s">
        <v>155</v>
      </c>
      <c r="I9671">
        <f t="shared" si="455"/>
        <v>0</v>
      </c>
      <c r="J9671">
        <f t="shared" si="456"/>
        <v>0</v>
      </c>
      <c r="L9671" t="str">
        <f t="shared" si="457"/>
        <v>3444PASTORIA EAST</v>
      </c>
      <c r="M9671" t="s">
        <v>10469</v>
      </c>
    </row>
    <row r="9672" spans="1:13">
      <c r="A9672" t="s">
        <v>10944</v>
      </c>
      <c r="B9672" t="s">
        <v>10957</v>
      </c>
      <c r="C9672" t="s">
        <v>110</v>
      </c>
      <c r="D9672">
        <v>4</v>
      </c>
      <c r="E9672">
        <v>0</v>
      </c>
      <c r="F9672">
        <v>0</v>
      </c>
      <c r="H9672" t="s">
        <v>155</v>
      </c>
      <c r="I9672">
        <f t="shared" si="455"/>
        <v>0</v>
      </c>
      <c r="J9672">
        <f t="shared" si="456"/>
        <v>0</v>
      </c>
      <c r="L9672" t="str">
        <f t="shared" si="457"/>
        <v>3444PIPERS CREEK</v>
      </c>
      <c r="M9672" t="s">
        <v>10469</v>
      </c>
    </row>
    <row r="9673" spans="1:13">
      <c r="A9673" t="s">
        <v>10944</v>
      </c>
      <c r="B9673" t="s">
        <v>10958</v>
      </c>
      <c r="C9673" t="s">
        <v>110</v>
      </c>
      <c r="D9673">
        <v>4</v>
      </c>
      <c r="E9673">
        <v>0</v>
      </c>
      <c r="F9673">
        <v>0</v>
      </c>
      <c r="H9673" t="s">
        <v>155</v>
      </c>
      <c r="I9673">
        <f t="shared" si="455"/>
        <v>0</v>
      </c>
      <c r="J9673">
        <f t="shared" si="456"/>
        <v>0</v>
      </c>
      <c r="L9673" t="str">
        <f t="shared" si="457"/>
        <v>3444REDESDALE</v>
      </c>
      <c r="M9673" t="s">
        <v>10469</v>
      </c>
    </row>
    <row r="9674" spans="1:13">
      <c r="A9674" t="s">
        <v>10944</v>
      </c>
      <c r="B9674" t="s">
        <v>10959</v>
      </c>
      <c r="C9674" t="s">
        <v>110</v>
      </c>
      <c r="D9674">
        <v>4</v>
      </c>
      <c r="E9674">
        <v>0</v>
      </c>
      <c r="F9674">
        <v>0</v>
      </c>
      <c r="H9674" t="s">
        <v>155</v>
      </c>
      <c r="I9674">
        <f t="shared" si="455"/>
        <v>0</v>
      </c>
      <c r="J9674">
        <f t="shared" si="456"/>
        <v>0</v>
      </c>
      <c r="L9674" t="str">
        <f t="shared" si="457"/>
        <v>3444SIDONIA</v>
      </c>
      <c r="M9674" t="s">
        <v>10469</v>
      </c>
    </row>
    <row r="9675" spans="1:13">
      <c r="A9675" t="s">
        <v>10944</v>
      </c>
      <c r="B9675" t="s">
        <v>8815</v>
      </c>
      <c r="C9675" t="s">
        <v>110</v>
      </c>
      <c r="D9675">
        <v>4</v>
      </c>
      <c r="E9675">
        <v>0</v>
      </c>
      <c r="F9675">
        <v>0</v>
      </c>
      <c r="H9675" t="s">
        <v>155</v>
      </c>
      <c r="I9675">
        <f t="shared" si="455"/>
        <v>0</v>
      </c>
      <c r="J9675">
        <f t="shared" si="456"/>
        <v>0</v>
      </c>
      <c r="L9675" t="str">
        <f t="shared" si="457"/>
        <v>3444SPRING HILL</v>
      </c>
      <c r="M9675" t="s">
        <v>10469</v>
      </c>
    </row>
    <row r="9676" spans="1:13">
      <c r="A9676" t="s">
        <v>10944</v>
      </c>
      <c r="B9676" t="s">
        <v>10960</v>
      </c>
      <c r="C9676" t="s">
        <v>110</v>
      </c>
      <c r="D9676">
        <v>4</v>
      </c>
      <c r="E9676">
        <v>0</v>
      </c>
      <c r="F9676">
        <v>0</v>
      </c>
      <c r="H9676" t="s">
        <v>155</v>
      </c>
      <c r="I9676">
        <f t="shared" si="455"/>
        <v>0</v>
      </c>
      <c r="J9676">
        <f t="shared" si="456"/>
        <v>0</v>
      </c>
      <c r="L9676" t="str">
        <f t="shared" si="457"/>
        <v>3444TYLDEN</v>
      </c>
      <c r="M9676" t="s">
        <v>10469</v>
      </c>
    </row>
    <row r="9677" spans="1:13">
      <c r="A9677" t="s">
        <v>10944</v>
      </c>
      <c r="B9677" t="s">
        <v>10961</v>
      </c>
      <c r="C9677" t="s">
        <v>110</v>
      </c>
      <c r="D9677">
        <v>4</v>
      </c>
      <c r="E9677">
        <v>0</v>
      </c>
      <c r="F9677">
        <v>0</v>
      </c>
      <c r="H9677" t="s">
        <v>155</v>
      </c>
      <c r="I9677">
        <f t="shared" si="455"/>
        <v>0</v>
      </c>
      <c r="J9677">
        <f t="shared" si="456"/>
        <v>0</v>
      </c>
      <c r="L9677" t="str">
        <f t="shared" si="457"/>
        <v>3444TYLDEN SOUTH</v>
      </c>
      <c r="M9677" t="s">
        <v>10469</v>
      </c>
    </row>
    <row r="9678" spans="1:13">
      <c r="A9678" t="s">
        <v>10962</v>
      </c>
      <c r="B9678" t="s">
        <v>4745</v>
      </c>
      <c r="C9678" t="s">
        <v>110</v>
      </c>
      <c r="D9678">
        <v>4</v>
      </c>
      <c r="E9678">
        <v>0</v>
      </c>
      <c r="F9678">
        <v>0</v>
      </c>
      <c r="H9678" t="s">
        <v>116</v>
      </c>
      <c r="I9678">
        <f t="shared" si="455"/>
        <v>0</v>
      </c>
      <c r="J9678">
        <f t="shared" si="456"/>
        <v>0</v>
      </c>
      <c r="L9678" t="str">
        <f t="shared" si="457"/>
        <v>3442ASHBOURNE</v>
      </c>
      <c r="M9678" t="s">
        <v>10350</v>
      </c>
    </row>
    <row r="9679" spans="1:13">
      <c r="A9679" t="s">
        <v>10962</v>
      </c>
      <c r="B9679" t="s">
        <v>10963</v>
      </c>
      <c r="C9679" t="s">
        <v>110</v>
      </c>
      <c r="D9679">
        <v>4</v>
      </c>
      <c r="E9679">
        <v>0</v>
      </c>
      <c r="F9679">
        <v>0</v>
      </c>
      <c r="H9679" t="s">
        <v>116</v>
      </c>
      <c r="I9679">
        <f t="shared" si="455"/>
        <v>0</v>
      </c>
      <c r="J9679">
        <f t="shared" si="456"/>
        <v>0</v>
      </c>
      <c r="L9679" t="str">
        <f t="shared" si="457"/>
        <v>3442CADELLO</v>
      </c>
      <c r="M9679" t="s">
        <v>10350</v>
      </c>
    </row>
    <row r="9680" spans="1:13">
      <c r="A9680" t="s">
        <v>10962</v>
      </c>
      <c r="B9680" t="s">
        <v>10964</v>
      </c>
      <c r="C9680" t="s">
        <v>110</v>
      </c>
      <c r="D9680">
        <v>4</v>
      </c>
      <c r="E9680">
        <v>0</v>
      </c>
      <c r="F9680">
        <v>0</v>
      </c>
      <c r="H9680" t="s">
        <v>116</v>
      </c>
      <c r="I9680">
        <f t="shared" si="455"/>
        <v>0</v>
      </c>
      <c r="J9680">
        <f t="shared" si="456"/>
        <v>0</v>
      </c>
      <c r="L9680" t="str">
        <f t="shared" si="457"/>
        <v>3442CARLSRUHE</v>
      </c>
      <c r="M9680" t="s">
        <v>10350</v>
      </c>
    </row>
    <row r="9681" spans="1:14">
      <c r="A9681" t="s">
        <v>10962</v>
      </c>
      <c r="B9681" t="s">
        <v>10965</v>
      </c>
      <c r="C9681" t="s">
        <v>110</v>
      </c>
      <c r="D9681">
        <v>4</v>
      </c>
      <c r="E9681">
        <v>0</v>
      </c>
      <c r="F9681">
        <v>0</v>
      </c>
      <c r="H9681" t="s">
        <v>116</v>
      </c>
      <c r="I9681">
        <f t="shared" si="455"/>
        <v>0</v>
      </c>
      <c r="J9681">
        <f t="shared" si="456"/>
        <v>0</v>
      </c>
      <c r="L9681" t="str">
        <f t="shared" si="457"/>
        <v>3442COBAW</v>
      </c>
      <c r="M9681" t="s">
        <v>10350</v>
      </c>
    </row>
    <row r="9682" spans="1:14">
      <c r="A9682" t="s">
        <v>10962</v>
      </c>
      <c r="B9682" t="s">
        <v>10966</v>
      </c>
      <c r="C9682" t="s">
        <v>110</v>
      </c>
      <c r="D9682">
        <v>2</v>
      </c>
      <c r="E9682">
        <v>0</v>
      </c>
      <c r="F9682">
        <v>1</v>
      </c>
      <c r="H9682" t="s">
        <v>116</v>
      </c>
      <c r="I9682">
        <f t="shared" si="455"/>
        <v>0</v>
      </c>
      <c r="J9682">
        <f t="shared" si="456"/>
        <v>0</v>
      </c>
      <c r="L9682" t="str">
        <f t="shared" si="457"/>
        <v>3442HANGING ROCK</v>
      </c>
      <c r="M9682" t="s">
        <v>10350</v>
      </c>
      <c r="N9682" t="s">
        <v>732</v>
      </c>
    </row>
    <row r="9683" spans="1:14">
      <c r="A9683" t="s">
        <v>10962</v>
      </c>
      <c r="B9683" t="s">
        <v>10967</v>
      </c>
      <c r="C9683" t="s">
        <v>110</v>
      </c>
      <c r="D9683">
        <v>2</v>
      </c>
      <c r="E9683">
        <v>0</v>
      </c>
      <c r="F9683">
        <v>1</v>
      </c>
      <c r="H9683" t="s">
        <v>116</v>
      </c>
      <c r="I9683">
        <f t="shared" si="455"/>
        <v>0</v>
      </c>
      <c r="J9683">
        <f t="shared" si="456"/>
        <v>0</v>
      </c>
      <c r="L9683" t="str">
        <f t="shared" si="457"/>
        <v>3442HESKET</v>
      </c>
      <c r="M9683" t="s">
        <v>10350</v>
      </c>
      <c r="N9683" t="s">
        <v>732</v>
      </c>
    </row>
    <row r="9684" spans="1:14">
      <c r="A9684" t="s">
        <v>10962</v>
      </c>
      <c r="B9684" t="s">
        <v>10968</v>
      </c>
      <c r="C9684" t="s">
        <v>110</v>
      </c>
      <c r="D9684">
        <v>2</v>
      </c>
      <c r="E9684">
        <v>0</v>
      </c>
      <c r="F9684">
        <v>1</v>
      </c>
      <c r="H9684" t="s">
        <v>116</v>
      </c>
      <c r="I9684">
        <f t="shared" si="455"/>
        <v>0</v>
      </c>
      <c r="J9684">
        <f t="shared" si="456"/>
        <v>0</v>
      </c>
      <c r="L9684" t="str">
        <f t="shared" si="457"/>
        <v>3442NEWHAM</v>
      </c>
      <c r="M9684" t="s">
        <v>10350</v>
      </c>
      <c r="N9684" t="s">
        <v>732</v>
      </c>
    </row>
    <row r="9685" spans="1:14">
      <c r="A9685" t="s">
        <v>10962</v>
      </c>
      <c r="B9685" t="s">
        <v>10969</v>
      </c>
      <c r="C9685" t="s">
        <v>110</v>
      </c>
      <c r="D9685">
        <v>2</v>
      </c>
      <c r="E9685">
        <v>0</v>
      </c>
      <c r="F9685">
        <v>1</v>
      </c>
      <c r="H9685" t="s">
        <v>116</v>
      </c>
      <c r="I9685">
        <f t="shared" si="455"/>
        <v>0</v>
      </c>
      <c r="J9685">
        <f t="shared" si="456"/>
        <v>0</v>
      </c>
      <c r="L9685" t="str">
        <f t="shared" si="457"/>
        <v>3442ROCHFORD</v>
      </c>
      <c r="M9685" t="s">
        <v>10350</v>
      </c>
      <c r="N9685" t="s">
        <v>732</v>
      </c>
    </row>
    <row r="9686" spans="1:14">
      <c r="A9686" t="s">
        <v>10962</v>
      </c>
      <c r="B9686" t="s">
        <v>8238</v>
      </c>
      <c r="C9686" t="s">
        <v>110</v>
      </c>
      <c r="D9686">
        <v>2</v>
      </c>
      <c r="E9686">
        <v>0</v>
      </c>
      <c r="F9686">
        <v>1</v>
      </c>
      <c r="H9686" t="s">
        <v>116</v>
      </c>
      <c r="I9686">
        <f t="shared" si="455"/>
        <v>0</v>
      </c>
      <c r="J9686">
        <f t="shared" si="456"/>
        <v>0</v>
      </c>
      <c r="L9686" t="str">
        <f t="shared" si="457"/>
        <v>3442WOODEND</v>
      </c>
      <c r="M9686" t="s">
        <v>10350</v>
      </c>
      <c r="N9686" t="s">
        <v>732</v>
      </c>
    </row>
    <row r="9687" spans="1:14">
      <c r="A9687" t="s">
        <v>10962</v>
      </c>
      <c r="B9687" t="s">
        <v>10970</v>
      </c>
      <c r="C9687" t="s">
        <v>110</v>
      </c>
      <c r="D9687">
        <v>2</v>
      </c>
      <c r="E9687">
        <v>0</v>
      </c>
      <c r="F9687">
        <v>1</v>
      </c>
      <c r="H9687" t="s">
        <v>116</v>
      </c>
      <c r="I9687">
        <f t="shared" si="455"/>
        <v>0</v>
      </c>
      <c r="J9687">
        <f t="shared" si="456"/>
        <v>0</v>
      </c>
      <c r="L9687" t="str">
        <f t="shared" si="457"/>
        <v>3442WOODEND NORTH</v>
      </c>
      <c r="M9687" t="s">
        <v>10350</v>
      </c>
      <c r="N9687" t="s">
        <v>732</v>
      </c>
    </row>
    <row r="9688" spans="1:14">
      <c r="A9688" t="s">
        <v>10971</v>
      </c>
      <c r="B9688" t="s">
        <v>10972</v>
      </c>
      <c r="C9688" t="s">
        <v>110</v>
      </c>
      <c r="D9688">
        <v>2</v>
      </c>
      <c r="E9688">
        <v>0</v>
      </c>
      <c r="F9688">
        <v>1</v>
      </c>
      <c r="H9688" t="s">
        <v>116</v>
      </c>
      <c r="I9688">
        <f t="shared" si="455"/>
        <v>0</v>
      </c>
      <c r="J9688">
        <f t="shared" si="456"/>
        <v>0</v>
      </c>
      <c r="L9688" t="str">
        <f t="shared" si="457"/>
        <v>3441MOUNT MACEDON</v>
      </c>
      <c r="M9688" t="s">
        <v>10973</v>
      </c>
    </row>
    <row r="9689" spans="1:14">
      <c r="A9689" t="s">
        <v>10974</v>
      </c>
      <c r="B9689" t="s">
        <v>10975</v>
      </c>
      <c r="C9689" t="s">
        <v>110</v>
      </c>
      <c r="D9689">
        <v>2</v>
      </c>
      <c r="E9689">
        <v>0</v>
      </c>
      <c r="F9689">
        <v>1</v>
      </c>
      <c r="H9689" t="s">
        <v>116</v>
      </c>
      <c r="I9689">
        <f t="shared" si="455"/>
        <v>0</v>
      </c>
      <c r="J9689">
        <f t="shared" si="456"/>
        <v>0</v>
      </c>
      <c r="L9689" t="str">
        <f t="shared" si="457"/>
        <v>3440MACEDON</v>
      </c>
      <c r="M9689" t="s">
        <v>10350</v>
      </c>
    </row>
    <row r="9690" spans="1:14">
      <c r="A9690" t="s">
        <v>10976</v>
      </c>
      <c r="B9690" t="s">
        <v>10977</v>
      </c>
      <c r="C9690" t="s">
        <v>110</v>
      </c>
      <c r="D9690">
        <v>2</v>
      </c>
      <c r="E9690">
        <v>0</v>
      </c>
      <c r="F9690">
        <v>1</v>
      </c>
      <c r="H9690" t="s">
        <v>116</v>
      </c>
      <c r="I9690">
        <f t="shared" si="455"/>
        <v>0</v>
      </c>
      <c r="J9690">
        <f t="shared" si="456"/>
        <v>0</v>
      </c>
      <c r="L9690" t="str">
        <f t="shared" si="457"/>
        <v>3438NEW GISBORNE</v>
      </c>
      <c r="M9690" t="s">
        <v>10973</v>
      </c>
    </row>
    <row r="9691" spans="1:14">
      <c r="A9691" t="s">
        <v>10978</v>
      </c>
      <c r="B9691" t="s">
        <v>10979</v>
      </c>
      <c r="C9691" t="s">
        <v>110</v>
      </c>
      <c r="D9691">
        <v>2</v>
      </c>
      <c r="E9691">
        <v>0</v>
      </c>
      <c r="F9691">
        <v>1</v>
      </c>
      <c r="H9691" t="s">
        <v>116</v>
      </c>
      <c r="I9691">
        <f t="shared" si="455"/>
        <v>0</v>
      </c>
      <c r="J9691">
        <f t="shared" si="456"/>
        <v>0</v>
      </c>
      <c r="L9691" t="str">
        <f t="shared" si="457"/>
        <v>3437BULLENGAROOK</v>
      </c>
      <c r="M9691" t="s">
        <v>10350</v>
      </c>
      <c r="N9691" t="s">
        <v>732</v>
      </c>
    </row>
    <row r="9692" spans="1:14">
      <c r="A9692" t="s">
        <v>10978</v>
      </c>
      <c r="B9692" t="s">
        <v>10980</v>
      </c>
      <c r="C9692" t="s">
        <v>110</v>
      </c>
      <c r="D9692">
        <v>2</v>
      </c>
      <c r="E9692">
        <v>0</v>
      </c>
      <c r="F9692">
        <v>1</v>
      </c>
      <c r="H9692" t="s">
        <v>116</v>
      </c>
      <c r="I9692">
        <f t="shared" si="455"/>
        <v>0</v>
      </c>
      <c r="J9692">
        <f t="shared" si="456"/>
        <v>0</v>
      </c>
      <c r="L9692" t="str">
        <f t="shared" si="457"/>
        <v>3437GISBORNE</v>
      </c>
      <c r="M9692" t="s">
        <v>10350</v>
      </c>
      <c r="N9692" t="s">
        <v>732</v>
      </c>
    </row>
    <row r="9693" spans="1:14">
      <c r="A9693" t="s">
        <v>10978</v>
      </c>
      <c r="B9693" t="s">
        <v>10981</v>
      </c>
      <c r="C9693" t="s">
        <v>110</v>
      </c>
      <c r="D9693">
        <v>2</v>
      </c>
      <c r="E9693">
        <v>0</v>
      </c>
      <c r="F9693">
        <v>1</v>
      </c>
      <c r="H9693" t="s">
        <v>116</v>
      </c>
      <c r="I9693">
        <f t="shared" si="455"/>
        <v>0</v>
      </c>
      <c r="J9693">
        <f t="shared" si="456"/>
        <v>0</v>
      </c>
      <c r="L9693" t="str">
        <f t="shared" si="457"/>
        <v>3437GISBORNE SOUTH</v>
      </c>
      <c r="M9693" t="s">
        <v>10350</v>
      </c>
      <c r="N9693" t="s">
        <v>732</v>
      </c>
    </row>
    <row r="9694" spans="1:14">
      <c r="A9694" t="s">
        <v>10982</v>
      </c>
      <c r="B9694" t="s">
        <v>10983</v>
      </c>
      <c r="C9694" t="s">
        <v>110</v>
      </c>
      <c r="D9694">
        <v>4</v>
      </c>
      <c r="E9694">
        <v>0</v>
      </c>
      <c r="F9694">
        <v>0</v>
      </c>
      <c r="H9694" t="s">
        <v>116</v>
      </c>
      <c r="I9694">
        <f t="shared" si="455"/>
        <v>0</v>
      </c>
      <c r="J9694">
        <f t="shared" si="456"/>
        <v>0</v>
      </c>
      <c r="L9694" t="str">
        <f t="shared" si="457"/>
        <v>3435BENLOCH</v>
      </c>
      <c r="M9694" t="s">
        <v>10350</v>
      </c>
    </row>
    <row r="9695" spans="1:14">
      <c r="A9695" t="s">
        <v>10982</v>
      </c>
      <c r="B9695" t="s">
        <v>10984</v>
      </c>
      <c r="C9695" t="s">
        <v>110</v>
      </c>
      <c r="D9695">
        <v>4</v>
      </c>
      <c r="E9695">
        <v>0</v>
      </c>
      <c r="F9695">
        <v>0</v>
      </c>
      <c r="H9695" t="s">
        <v>116</v>
      </c>
      <c r="I9695">
        <f t="shared" si="455"/>
        <v>0</v>
      </c>
      <c r="J9695">
        <f t="shared" si="456"/>
        <v>0</v>
      </c>
      <c r="L9695" t="str">
        <f t="shared" si="457"/>
        <v>3435GOLDIE</v>
      </c>
      <c r="M9695" t="s">
        <v>10350</v>
      </c>
    </row>
    <row r="9696" spans="1:14">
      <c r="A9696" t="s">
        <v>10982</v>
      </c>
      <c r="B9696" t="s">
        <v>10985</v>
      </c>
      <c r="C9696" t="s">
        <v>110</v>
      </c>
      <c r="D9696">
        <v>4</v>
      </c>
      <c r="E9696">
        <v>0</v>
      </c>
      <c r="F9696">
        <v>0</v>
      </c>
      <c r="H9696" t="s">
        <v>116</v>
      </c>
      <c r="I9696">
        <f t="shared" si="455"/>
        <v>0</v>
      </c>
      <c r="J9696">
        <f t="shared" si="456"/>
        <v>0</v>
      </c>
      <c r="L9696" t="str">
        <f t="shared" si="457"/>
        <v>3435NULLA VALE</v>
      </c>
      <c r="M9696" t="s">
        <v>10350</v>
      </c>
    </row>
    <row r="9697" spans="1:14">
      <c r="A9697" t="s">
        <v>10982</v>
      </c>
      <c r="B9697" t="s">
        <v>10986</v>
      </c>
      <c r="C9697" t="s">
        <v>110</v>
      </c>
      <c r="D9697">
        <v>2</v>
      </c>
      <c r="E9697">
        <v>0</v>
      </c>
      <c r="F9697">
        <v>1</v>
      </c>
      <c r="H9697" t="s">
        <v>116</v>
      </c>
      <c r="I9697">
        <f t="shared" si="455"/>
        <v>0</v>
      </c>
      <c r="J9697">
        <f t="shared" si="456"/>
        <v>0</v>
      </c>
      <c r="L9697" t="str">
        <f t="shared" si="457"/>
        <v>3435LANCEFIELD</v>
      </c>
      <c r="M9697" t="s">
        <v>10350</v>
      </c>
    </row>
    <row r="9698" spans="1:14">
      <c r="A9698" t="s">
        <v>10987</v>
      </c>
      <c r="B9698" t="s">
        <v>10988</v>
      </c>
      <c r="C9698" t="s">
        <v>110</v>
      </c>
      <c r="D9698">
        <v>4</v>
      </c>
      <c r="E9698">
        <v>0</v>
      </c>
      <c r="F9698">
        <v>0</v>
      </c>
      <c r="H9698" t="s">
        <v>116</v>
      </c>
      <c r="I9698">
        <f t="shared" si="455"/>
        <v>0</v>
      </c>
      <c r="J9698">
        <f t="shared" si="456"/>
        <v>0</v>
      </c>
      <c r="L9698" t="str">
        <f t="shared" si="457"/>
        <v>3434CHEROKEE</v>
      </c>
      <c r="M9698" t="s">
        <v>10973</v>
      </c>
    </row>
    <row r="9699" spans="1:14">
      <c r="A9699" t="s">
        <v>10987</v>
      </c>
      <c r="B9699" t="s">
        <v>10989</v>
      </c>
      <c r="C9699" t="s">
        <v>110</v>
      </c>
      <c r="D9699">
        <v>4</v>
      </c>
      <c r="E9699">
        <v>0</v>
      </c>
      <c r="F9699">
        <v>0</v>
      </c>
      <c r="H9699" t="s">
        <v>116</v>
      </c>
      <c r="I9699">
        <f t="shared" si="455"/>
        <v>0</v>
      </c>
      <c r="J9699">
        <f t="shared" si="456"/>
        <v>0</v>
      </c>
      <c r="L9699" t="str">
        <f t="shared" si="457"/>
        <v>3434KERRIE</v>
      </c>
      <c r="M9699" t="s">
        <v>10973</v>
      </c>
    </row>
    <row r="9700" spans="1:14">
      <c r="A9700" t="s">
        <v>10987</v>
      </c>
      <c r="B9700" t="s">
        <v>514</v>
      </c>
      <c r="C9700" t="s">
        <v>110</v>
      </c>
      <c r="D9700">
        <v>4</v>
      </c>
      <c r="E9700">
        <v>0</v>
      </c>
      <c r="F9700">
        <v>0</v>
      </c>
      <c r="H9700" t="s">
        <v>116</v>
      </c>
      <c r="I9700">
        <f t="shared" si="455"/>
        <v>0</v>
      </c>
      <c r="J9700">
        <f t="shared" si="456"/>
        <v>0</v>
      </c>
      <c r="L9700" t="str">
        <f t="shared" si="457"/>
        <v>3434SPRINGFIELD</v>
      </c>
      <c r="M9700" t="s">
        <v>10973</v>
      </c>
    </row>
    <row r="9701" spans="1:14">
      <c r="A9701" t="s">
        <v>10987</v>
      </c>
      <c r="B9701" t="s">
        <v>10990</v>
      </c>
      <c r="C9701" t="s">
        <v>110</v>
      </c>
      <c r="D9701">
        <v>2</v>
      </c>
      <c r="E9701">
        <v>0</v>
      </c>
      <c r="F9701">
        <v>1</v>
      </c>
      <c r="H9701" t="s">
        <v>116</v>
      </c>
      <c r="I9701">
        <f t="shared" si="455"/>
        <v>0</v>
      </c>
      <c r="J9701">
        <f t="shared" si="456"/>
        <v>0</v>
      </c>
      <c r="L9701" t="str">
        <f t="shared" si="457"/>
        <v>3434ROMSEY</v>
      </c>
      <c r="M9701" t="s">
        <v>10973</v>
      </c>
      <c r="N9701" t="s">
        <v>732</v>
      </c>
    </row>
    <row r="9702" spans="1:14">
      <c r="A9702" t="s">
        <v>10991</v>
      </c>
      <c r="B9702" t="s">
        <v>10992</v>
      </c>
      <c r="C9702" t="s">
        <v>110</v>
      </c>
      <c r="D9702">
        <v>4</v>
      </c>
      <c r="E9702">
        <v>0</v>
      </c>
      <c r="F9702">
        <v>0</v>
      </c>
      <c r="H9702" t="s">
        <v>116</v>
      </c>
      <c r="I9702">
        <f t="shared" si="455"/>
        <v>0</v>
      </c>
      <c r="J9702">
        <f t="shared" si="456"/>
        <v>0</v>
      </c>
      <c r="L9702" t="str">
        <f t="shared" si="457"/>
        <v>3433MONEGEETTA</v>
      </c>
      <c r="M9702" t="s">
        <v>10973</v>
      </c>
    </row>
    <row r="9703" spans="1:14">
      <c r="A9703" t="s">
        <v>10993</v>
      </c>
      <c r="B9703" t="s">
        <v>10994</v>
      </c>
      <c r="C9703" t="s">
        <v>110</v>
      </c>
      <c r="D9703">
        <v>4</v>
      </c>
      <c r="E9703">
        <v>0</v>
      </c>
      <c r="F9703">
        <v>0</v>
      </c>
      <c r="H9703" t="s">
        <v>116</v>
      </c>
      <c r="I9703">
        <f t="shared" si="455"/>
        <v>0</v>
      </c>
      <c r="J9703">
        <f t="shared" si="456"/>
        <v>0</v>
      </c>
      <c r="L9703" t="str">
        <f t="shared" si="457"/>
        <v>3432BOLINDA</v>
      </c>
      <c r="M9703" t="s">
        <v>10973</v>
      </c>
    </row>
    <row r="9704" spans="1:14">
      <c r="A9704" t="s">
        <v>10995</v>
      </c>
      <c r="B9704" t="s">
        <v>10996</v>
      </c>
      <c r="C9704" t="s">
        <v>110</v>
      </c>
      <c r="D9704">
        <v>2</v>
      </c>
      <c r="E9704">
        <v>0</v>
      </c>
      <c r="F9704">
        <v>1</v>
      </c>
      <c r="H9704" t="s">
        <v>116</v>
      </c>
      <c r="I9704">
        <f t="shared" si="455"/>
        <v>0</v>
      </c>
      <c r="J9704">
        <f t="shared" si="456"/>
        <v>0</v>
      </c>
      <c r="L9704" t="str">
        <f t="shared" si="457"/>
        <v>3431RIDDELLS CREEK</v>
      </c>
      <c r="M9704" t="s">
        <v>10973</v>
      </c>
      <c r="N9704" t="s">
        <v>732</v>
      </c>
    </row>
    <row r="9705" spans="1:14">
      <c r="A9705" t="s">
        <v>10997</v>
      </c>
      <c r="B9705" t="s">
        <v>10998</v>
      </c>
      <c r="C9705" t="s">
        <v>110</v>
      </c>
      <c r="D9705">
        <v>4</v>
      </c>
      <c r="E9705">
        <v>0</v>
      </c>
      <c r="F9705">
        <v>0</v>
      </c>
      <c r="H9705" t="s">
        <v>116</v>
      </c>
      <c r="I9705">
        <f t="shared" si="455"/>
        <v>0</v>
      </c>
      <c r="J9705">
        <f t="shared" si="456"/>
        <v>0</v>
      </c>
      <c r="L9705" t="str">
        <f t="shared" si="457"/>
        <v>3430CLARKEFIELD</v>
      </c>
      <c r="M9705" t="s">
        <v>10973</v>
      </c>
    </row>
    <row r="9706" spans="1:14">
      <c r="A9706" t="s">
        <v>10999</v>
      </c>
      <c r="B9706" t="s">
        <v>11000</v>
      </c>
      <c r="C9706" t="s">
        <v>110</v>
      </c>
      <c r="D9706">
        <v>1</v>
      </c>
      <c r="E9706">
        <v>0</v>
      </c>
      <c r="F9706">
        <v>1</v>
      </c>
      <c r="H9706" t="s">
        <v>116</v>
      </c>
      <c r="I9706">
        <f t="shared" si="455"/>
        <v>0</v>
      </c>
      <c r="J9706">
        <f t="shared" si="456"/>
        <v>0</v>
      </c>
      <c r="L9706" t="str">
        <f t="shared" si="457"/>
        <v>3429SUNBURY</v>
      </c>
      <c r="M9706" t="s">
        <v>10973</v>
      </c>
      <c r="N9706" t="s">
        <v>732</v>
      </c>
    </row>
    <row r="9707" spans="1:14">
      <c r="A9707" t="s">
        <v>10999</v>
      </c>
      <c r="B9707" t="s">
        <v>11001</v>
      </c>
      <c r="C9707" t="s">
        <v>110</v>
      </c>
      <c r="D9707">
        <v>1</v>
      </c>
      <c r="E9707">
        <v>0</v>
      </c>
      <c r="F9707">
        <v>1</v>
      </c>
      <c r="H9707" t="s">
        <v>116</v>
      </c>
      <c r="I9707">
        <f t="shared" si="455"/>
        <v>0</v>
      </c>
      <c r="J9707">
        <f t="shared" si="456"/>
        <v>0</v>
      </c>
      <c r="L9707" t="str">
        <f t="shared" si="457"/>
        <v>3429WILDWOOD</v>
      </c>
      <c r="M9707" t="s">
        <v>10973</v>
      </c>
      <c r="N9707" t="s">
        <v>732</v>
      </c>
    </row>
    <row r="9708" spans="1:14">
      <c r="A9708" t="s">
        <v>11002</v>
      </c>
      <c r="B9708" t="s">
        <v>11003</v>
      </c>
      <c r="C9708" t="s">
        <v>110</v>
      </c>
      <c r="D9708">
        <v>1</v>
      </c>
      <c r="E9708">
        <v>0</v>
      </c>
      <c r="F9708">
        <v>1</v>
      </c>
      <c r="H9708" t="s">
        <v>116</v>
      </c>
      <c r="I9708">
        <f t="shared" si="455"/>
        <v>0</v>
      </c>
      <c r="J9708">
        <f t="shared" si="456"/>
        <v>0</v>
      </c>
      <c r="L9708" t="str">
        <f t="shared" si="457"/>
        <v>3428BULLA</v>
      </c>
      <c r="M9708" t="s">
        <v>10973</v>
      </c>
    </row>
    <row r="9709" spans="1:14">
      <c r="A9709" t="s">
        <v>11004</v>
      </c>
      <c r="B9709" t="s">
        <v>11005</v>
      </c>
      <c r="C9709" t="s">
        <v>110</v>
      </c>
      <c r="D9709">
        <v>4</v>
      </c>
      <c r="E9709">
        <v>0</v>
      </c>
      <c r="F9709">
        <v>0</v>
      </c>
      <c r="H9709" t="s">
        <v>116</v>
      </c>
      <c r="I9709">
        <f t="shared" si="455"/>
        <v>0</v>
      </c>
      <c r="J9709">
        <f t="shared" si="456"/>
        <v>0</v>
      </c>
      <c r="L9709" t="str">
        <f t="shared" si="457"/>
        <v>3427PLUMPTON</v>
      </c>
      <c r="M9709" t="s">
        <v>10973</v>
      </c>
    </row>
    <row r="9710" spans="1:14">
      <c r="A9710" t="s">
        <v>11004</v>
      </c>
      <c r="B9710" t="s">
        <v>11006</v>
      </c>
      <c r="C9710" t="s">
        <v>110</v>
      </c>
      <c r="D9710">
        <v>1</v>
      </c>
      <c r="E9710">
        <v>0</v>
      </c>
      <c r="F9710">
        <v>1</v>
      </c>
      <c r="H9710" t="s">
        <v>116</v>
      </c>
      <c r="I9710">
        <f t="shared" si="455"/>
        <v>0</v>
      </c>
      <c r="J9710">
        <f t="shared" si="456"/>
        <v>0</v>
      </c>
      <c r="L9710" t="str">
        <f t="shared" si="457"/>
        <v>3427DIGGERS REST</v>
      </c>
      <c r="M9710" t="s">
        <v>10973</v>
      </c>
      <c r="N9710" t="s">
        <v>732</v>
      </c>
    </row>
    <row r="9711" spans="1:14">
      <c r="A9711" t="s">
        <v>11007</v>
      </c>
      <c r="B9711" t="s">
        <v>11008</v>
      </c>
      <c r="C9711" t="s">
        <v>110</v>
      </c>
      <c r="D9711">
        <v>4</v>
      </c>
      <c r="E9711">
        <v>0</v>
      </c>
      <c r="F9711">
        <v>0</v>
      </c>
      <c r="H9711" t="s">
        <v>155</v>
      </c>
      <c r="I9711">
        <f t="shared" si="455"/>
        <v>0</v>
      </c>
      <c r="J9711">
        <f t="shared" si="456"/>
        <v>0</v>
      </c>
      <c r="L9711" t="str">
        <f t="shared" si="457"/>
        <v>3424ALBACUTYA</v>
      </c>
      <c r="M9711" t="s">
        <v>10260</v>
      </c>
    </row>
    <row r="9712" spans="1:14">
      <c r="A9712" t="s">
        <v>11007</v>
      </c>
      <c r="B9712" t="s">
        <v>11009</v>
      </c>
      <c r="C9712" t="s">
        <v>110</v>
      </c>
      <c r="D9712">
        <v>4</v>
      </c>
      <c r="E9712">
        <v>0</v>
      </c>
      <c r="F9712">
        <v>0</v>
      </c>
      <c r="H9712" t="s">
        <v>155</v>
      </c>
      <c r="I9712">
        <f t="shared" si="455"/>
        <v>0</v>
      </c>
      <c r="J9712">
        <f t="shared" si="456"/>
        <v>0</v>
      </c>
      <c r="L9712" t="str">
        <f t="shared" si="457"/>
        <v>3424RAINBOW</v>
      </c>
      <c r="M9712" t="s">
        <v>10260</v>
      </c>
    </row>
    <row r="9713" spans="1:13">
      <c r="A9713" t="s">
        <v>11007</v>
      </c>
      <c r="B9713" t="s">
        <v>11010</v>
      </c>
      <c r="C9713" t="s">
        <v>110</v>
      </c>
      <c r="D9713">
        <v>4</v>
      </c>
      <c r="E9713">
        <v>0</v>
      </c>
      <c r="F9713">
        <v>0</v>
      </c>
      <c r="H9713" t="s">
        <v>155</v>
      </c>
      <c r="I9713">
        <f t="shared" si="455"/>
        <v>0</v>
      </c>
      <c r="J9713">
        <f t="shared" si="456"/>
        <v>0</v>
      </c>
      <c r="L9713" t="str">
        <f t="shared" si="457"/>
        <v>3424YAAPEET</v>
      </c>
      <c r="M9713" t="s">
        <v>10260</v>
      </c>
    </row>
    <row r="9714" spans="1:13">
      <c r="A9714" t="s">
        <v>11011</v>
      </c>
      <c r="B9714" t="s">
        <v>11012</v>
      </c>
      <c r="C9714" t="s">
        <v>110</v>
      </c>
      <c r="D9714">
        <v>4</v>
      </c>
      <c r="E9714">
        <v>0</v>
      </c>
      <c r="F9714">
        <v>0</v>
      </c>
      <c r="H9714" t="s">
        <v>103</v>
      </c>
      <c r="I9714">
        <f t="shared" si="455"/>
        <v>0</v>
      </c>
      <c r="J9714">
        <f t="shared" si="456"/>
        <v>0</v>
      </c>
      <c r="L9714" t="str">
        <f t="shared" si="457"/>
        <v>3423JEPARIT</v>
      </c>
      <c r="M9714" t="s">
        <v>10260</v>
      </c>
    </row>
    <row r="9715" spans="1:13">
      <c r="A9715" t="s">
        <v>11011</v>
      </c>
      <c r="B9715" t="s">
        <v>11013</v>
      </c>
      <c r="C9715" t="s">
        <v>110</v>
      </c>
      <c r="D9715">
        <v>4</v>
      </c>
      <c r="E9715">
        <v>0</v>
      </c>
      <c r="F9715">
        <v>0</v>
      </c>
      <c r="H9715" t="s">
        <v>103</v>
      </c>
      <c r="I9715">
        <f t="shared" si="455"/>
        <v>0</v>
      </c>
      <c r="J9715">
        <f t="shared" si="456"/>
        <v>0</v>
      </c>
      <c r="L9715" t="str">
        <f t="shared" si="457"/>
        <v>3423LAKE HINDMARSH</v>
      </c>
      <c r="M9715" t="s">
        <v>10260</v>
      </c>
    </row>
    <row r="9716" spans="1:13">
      <c r="A9716" t="s">
        <v>11014</v>
      </c>
      <c r="B9716" t="s">
        <v>11015</v>
      </c>
      <c r="C9716" t="s">
        <v>110</v>
      </c>
      <c r="D9716">
        <v>4</v>
      </c>
      <c r="E9716">
        <v>0</v>
      </c>
      <c r="F9716">
        <v>0</v>
      </c>
      <c r="H9716" t="s">
        <v>155</v>
      </c>
      <c r="I9716">
        <f t="shared" ref="I9716:I9779" si="458">IF(ISERROR(VLOOKUP(A9716,SelPostCode,1,FALSE)),0,1)</f>
        <v>0</v>
      </c>
      <c r="J9716">
        <f t="shared" ref="J9716:J9779" si="459">IF(I9716=0,0,IF(ISERROR(VLOOKUP(B9716,SelSuburb,1,FALSE)),0,1))</f>
        <v>0</v>
      </c>
      <c r="L9716" t="str">
        <f t="shared" si="457"/>
        <v>3420LILLIMUR</v>
      </c>
      <c r="M9716" t="s">
        <v>10260</v>
      </c>
    </row>
    <row r="9717" spans="1:13">
      <c r="A9717" t="s">
        <v>11014</v>
      </c>
      <c r="B9717" t="s">
        <v>11016</v>
      </c>
      <c r="C9717" t="s">
        <v>110</v>
      </c>
      <c r="D9717">
        <v>4</v>
      </c>
      <c r="E9717">
        <v>0</v>
      </c>
      <c r="F9717">
        <v>0</v>
      </c>
      <c r="H9717" t="s">
        <v>155</v>
      </c>
      <c r="I9717">
        <f t="shared" si="458"/>
        <v>0</v>
      </c>
      <c r="J9717">
        <f t="shared" si="459"/>
        <v>0</v>
      </c>
      <c r="L9717" t="str">
        <f t="shared" si="457"/>
        <v>3420SERVICETON</v>
      </c>
      <c r="M9717" t="s">
        <v>10260</v>
      </c>
    </row>
    <row r="9718" spans="1:13">
      <c r="A9718" t="s">
        <v>11014</v>
      </c>
      <c r="B9718" t="s">
        <v>11017</v>
      </c>
      <c r="C9718" t="s">
        <v>110</v>
      </c>
      <c r="D9718">
        <v>4</v>
      </c>
      <c r="E9718">
        <v>0</v>
      </c>
      <c r="F9718">
        <v>0</v>
      </c>
      <c r="H9718" t="s">
        <v>155</v>
      </c>
      <c r="I9718">
        <f t="shared" si="458"/>
        <v>0</v>
      </c>
      <c r="J9718">
        <f t="shared" si="459"/>
        <v>0</v>
      </c>
      <c r="L9718" t="str">
        <f t="shared" si="457"/>
        <v>3420TELOPEA DOWNS</v>
      </c>
      <c r="M9718" t="s">
        <v>10260</v>
      </c>
    </row>
    <row r="9719" spans="1:13">
      <c r="A9719" t="s">
        <v>11018</v>
      </c>
      <c r="B9719" t="s">
        <v>11019</v>
      </c>
      <c r="C9719" t="s">
        <v>110</v>
      </c>
      <c r="D9719">
        <v>4</v>
      </c>
      <c r="E9719">
        <v>0</v>
      </c>
      <c r="F9719">
        <v>0</v>
      </c>
      <c r="H9719" t="s">
        <v>155</v>
      </c>
      <c r="I9719">
        <f t="shared" si="458"/>
        <v>0</v>
      </c>
      <c r="J9719">
        <f t="shared" si="459"/>
        <v>0</v>
      </c>
      <c r="L9719" t="str">
        <f t="shared" si="457"/>
        <v>3419KANIVA</v>
      </c>
      <c r="M9719" t="s">
        <v>10260</v>
      </c>
    </row>
    <row r="9720" spans="1:13">
      <c r="A9720" t="s">
        <v>11020</v>
      </c>
      <c r="B9720" t="s">
        <v>5806</v>
      </c>
      <c r="C9720" t="s">
        <v>110</v>
      </c>
      <c r="D9720">
        <v>4</v>
      </c>
      <c r="E9720">
        <v>0</v>
      </c>
      <c r="F9720">
        <v>0</v>
      </c>
      <c r="H9720" t="s">
        <v>155</v>
      </c>
      <c r="I9720">
        <f t="shared" si="458"/>
        <v>0</v>
      </c>
      <c r="J9720">
        <f t="shared" si="459"/>
        <v>0</v>
      </c>
      <c r="L9720" t="str">
        <f t="shared" si="457"/>
        <v>3418BROUGHTON</v>
      </c>
      <c r="M9720" t="s">
        <v>10260</v>
      </c>
    </row>
    <row r="9721" spans="1:13">
      <c r="A9721" t="s">
        <v>11020</v>
      </c>
      <c r="B9721" t="s">
        <v>11021</v>
      </c>
      <c r="C9721" t="s">
        <v>110</v>
      </c>
      <c r="D9721">
        <v>4</v>
      </c>
      <c r="E9721">
        <v>0</v>
      </c>
      <c r="F9721">
        <v>0</v>
      </c>
      <c r="H9721" t="s">
        <v>155</v>
      </c>
      <c r="I9721">
        <f t="shared" si="458"/>
        <v>0</v>
      </c>
      <c r="J9721">
        <f t="shared" si="459"/>
        <v>0</v>
      </c>
      <c r="L9721" t="str">
        <f t="shared" si="457"/>
        <v>3418GERANG GERUNG</v>
      </c>
      <c r="M9721" t="s">
        <v>10260</v>
      </c>
    </row>
    <row r="9722" spans="1:13">
      <c r="A9722" t="s">
        <v>11020</v>
      </c>
      <c r="B9722" t="s">
        <v>6310</v>
      </c>
      <c r="C9722" t="s">
        <v>110</v>
      </c>
      <c r="D9722">
        <v>4</v>
      </c>
      <c r="E9722">
        <v>0</v>
      </c>
      <c r="F9722">
        <v>0</v>
      </c>
      <c r="H9722" t="s">
        <v>155</v>
      </c>
      <c r="I9722">
        <f t="shared" si="458"/>
        <v>0</v>
      </c>
      <c r="J9722">
        <f t="shared" si="459"/>
        <v>0</v>
      </c>
      <c r="L9722" t="str">
        <f t="shared" si="457"/>
        <v>3418GLENLEE</v>
      </c>
      <c r="M9722" t="s">
        <v>10260</v>
      </c>
    </row>
    <row r="9723" spans="1:13">
      <c r="A9723" t="s">
        <v>11020</v>
      </c>
      <c r="B9723" t="s">
        <v>11022</v>
      </c>
      <c r="C9723" t="s">
        <v>110</v>
      </c>
      <c r="D9723">
        <v>4</v>
      </c>
      <c r="E9723">
        <v>0</v>
      </c>
      <c r="F9723">
        <v>0</v>
      </c>
      <c r="H9723" t="s">
        <v>155</v>
      </c>
      <c r="I9723">
        <f t="shared" si="458"/>
        <v>0</v>
      </c>
      <c r="J9723">
        <f t="shared" si="459"/>
        <v>0</v>
      </c>
      <c r="L9723" t="str">
        <f t="shared" si="457"/>
        <v>3418KIATA</v>
      </c>
      <c r="M9723" t="s">
        <v>10260</v>
      </c>
    </row>
    <row r="9724" spans="1:13">
      <c r="A9724" t="s">
        <v>11020</v>
      </c>
      <c r="B9724" t="s">
        <v>11023</v>
      </c>
      <c r="C9724" t="s">
        <v>110</v>
      </c>
      <c r="D9724">
        <v>4</v>
      </c>
      <c r="E9724">
        <v>0</v>
      </c>
      <c r="F9724">
        <v>0</v>
      </c>
      <c r="H9724" t="s">
        <v>155</v>
      </c>
      <c r="I9724">
        <f t="shared" si="458"/>
        <v>0</v>
      </c>
      <c r="J9724">
        <f t="shared" si="459"/>
        <v>0</v>
      </c>
      <c r="L9724" t="str">
        <f t="shared" si="457"/>
        <v>3418LAWLOIT</v>
      </c>
      <c r="M9724" t="s">
        <v>10260</v>
      </c>
    </row>
    <row r="9725" spans="1:13">
      <c r="A9725" t="s">
        <v>11020</v>
      </c>
      <c r="B9725" t="s">
        <v>11024</v>
      </c>
      <c r="C9725" t="s">
        <v>110</v>
      </c>
      <c r="D9725">
        <v>4</v>
      </c>
      <c r="E9725">
        <v>0</v>
      </c>
      <c r="F9725">
        <v>0</v>
      </c>
      <c r="H9725" t="s">
        <v>155</v>
      </c>
      <c r="I9725">
        <f t="shared" si="458"/>
        <v>0</v>
      </c>
      <c r="J9725">
        <f t="shared" si="459"/>
        <v>0</v>
      </c>
      <c r="L9725" t="str">
        <f t="shared" si="457"/>
        <v>3418LITTLE DESERT</v>
      </c>
      <c r="M9725" t="s">
        <v>10260</v>
      </c>
    </row>
    <row r="9726" spans="1:13">
      <c r="A9726" t="s">
        <v>11020</v>
      </c>
      <c r="B9726" t="s">
        <v>11025</v>
      </c>
      <c r="C9726" t="s">
        <v>110</v>
      </c>
      <c r="D9726">
        <v>4</v>
      </c>
      <c r="E9726">
        <v>0</v>
      </c>
      <c r="F9726">
        <v>0</v>
      </c>
      <c r="H9726" t="s">
        <v>155</v>
      </c>
      <c r="I9726">
        <f t="shared" si="458"/>
        <v>0</v>
      </c>
      <c r="J9726">
        <f t="shared" si="459"/>
        <v>0</v>
      </c>
      <c r="L9726" t="str">
        <f t="shared" si="457"/>
        <v>3418LORQUON</v>
      </c>
      <c r="M9726" t="s">
        <v>10260</v>
      </c>
    </row>
    <row r="9727" spans="1:13">
      <c r="A9727" t="s">
        <v>11020</v>
      </c>
      <c r="B9727" t="s">
        <v>5070</v>
      </c>
      <c r="C9727" t="s">
        <v>110</v>
      </c>
      <c r="D9727">
        <v>4</v>
      </c>
      <c r="E9727">
        <v>0</v>
      </c>
      <c r="F9727">
        <v>0</v>
      </c>
      <c r="H9727" t="s">
        <v>155</v>
      </c>
      <c r="I9727">
        <f t="shared" si="458"/>
        <v>0</v>
      </c>
      <c r="J9727">
        <f t="shared" si="459"/>
        <v>0</v>
      </c>
      <c r="L9727" t="str">
        <f t="shared" si="457"/>
        <v>3418NETHERBY</v>
      </c>
      <c r="M9727" t="s">
        <v>10260</v>
      </c>
    </row>
    <row r="9728" spans="1:13">
      <c r="A9728" t="s">
        <v>11020</v>
      </c>
      <c r="B9728" t="s">
        <v>11026</v>
      </c>
      <c r="C9728" t="s">
        <v>110</v>
      </c>
      <c r="D9728">
        <v>4</v>
      </c>
      <c r="E9728">
        <v>0</v>
      </c>
      <c r="F9728">
        <v>0</v>
      </c>
      <c r="H9728" t="s">
        <v>155</v>
      </c>
      <c r="I9728">
        <f t="shared" si="458"/>
        <v>0</v>
      </c>
      <c r="J9728">
        <f t="shared" si="459"/>
        <v>0</v>
      </c>
      <c r="L9728" t="str">
        <f t="shared" si="457"/>
        <v>3418NHILL</v>
      </c>
      <c r="M9728" t="s">
        <v>10260</v>
      </c>
    </row>
    <row r="9729" spans="1:13">
      <c r="A9729" t="s">
        <v>11020</v>
      </c>
      <c r="B9729" t="s">
        <v>11027</v>
      </c>
      <c r="C9729" t="s">
        <v>110</v>
      </c>
      <c r="D9729">
        <v>4</v>
      </c>
      <c r="E9729">
        <v>0</v>
      </c>
      <c r="F9729">
        <v>0</v>
      </c>
      <c r="H9729" t="s">
        <v>155</v>
      </c>
      <c r="I9729">
        <f t="shared" si="458"/>
        <v>0</v>
      </c>
      <c r="J9729">
        <f t="shared" si="459"/>
        <v>0</v>
      </c>
      <c r="L9729" t="str">
        <f t="shared" si="457"/>
        <v>3418YANAC</v>
      </c>
      <c r="M9729" t="s">
        <v>10260</v>
      </c>
    </row>
    <row r="9730" spans="1:13">
      <c r="A9730" t="s">
        <v>11028</v>
      </c>
      <c r="B9730" t="s">
        <v>11029</v>
      </c>
      <c r="C9730" t="s">
        <v>110</v>
      </c>
      <c r="D9730">
        <v>4</v>
      </c>
      <c r="E9730">
        <v>0</v>
      </c>
      <c r="F9730">
        <v>0</v>
      </c>
      <c r="H9730" t="s">
        <v>155</v>
      </c>
      <c r="I9730">
        <f t="shared" si="458"/>
        <v>0</v>
      </c>
      <c r="J9730">
        <f t="shared" si="459"/>
        <v>0</v>
      </c>
      <c r="L9730" t="str">
        <f t="shared" ref="L9730:L9793" si="460">CONCATENATE(A9730,B9730)</f>
        <v>3415MIRAM</v>
      </c>
      <c r="M9730" t="s">
        <v>10260</v>
      </c>
    </row>
    <row r="9731" spans="1:13">
      <c r="A9731" t="s">
        <v>11030</v>
      </c>
      <c r="B9731" t="s">
        <v>11031</v>
      </c>
      <c r="C9731" t="s">
        <v>110</v>
      </c>
      <c r="D9731">
        <v>4</v>
      </c>
      <c r="E9731">
        <v>0</v>
      </c>
      <c r="F9731">
        <v>0</v>
      </c>
      <c r="H9731" t="s">
        <v>155</v>
      </c>
      <c r="I9731">
        <f t="shared" si="458"/>
        <v>0</v>
      </c>
      <c r="J9731">
        <f t="shared" si="459"/>
        <v>0</v>
      </c>
      <c r="L9731" t="str">
        <f t="shared" si="460"/>
        <v>3414ANTWERP</v>
      </c>
      <c r="M9731" t="s">
        <v>10260</v>
      </c>
    </row>
    <row r="9732" spans="1:13">
      <c r="A9732" t="s">
        <v>11030</v>
      </c>
      <c r="B9732" t="s">
        <v>11032</v>
      </c>
      <c r="C9732" t="s">
        <v>110</v>
      </c>
      <c r="D9732">
        <v>4</v>
      </c>
      <c r="E9732">
        <v>0</v>
      </c>
      <c r="F9732">
        <v>0</v>
      </c>
      <c r="H9732" t="s">
        <v>155</v>
      </c>
      <c r="I9732">
        <f t="shared" si="458"/>
        <v>0</v>
      </c>
      <c r="J9732">
        <f t="shared" si="459"/>
        <v>0</v>
      </c>
      <c r="L9732" t="str">
        <f t="shared" si="460"/>
        <v>3414DIMBOOLA</v>
      </c>
      <c r="M9732" t="s">
        <v>10260</v>
      </c>
    </row>
    <row r="9733" spans="1:13">
      <c r="A9733" t="s">
        <v>11030</v>
      </c>
      <c r="B9733" t="s">
        <v>11033</v>
      </c>
      <c r="C9733" t="s">
        <v>110</v>
      </c>
      <c r="D9733">
        <v>4</v>
      </c>
      <c r="E9733">
        <v>0</v>
      </c>
      <c r="F9733">
        <v>0</v>
      </c>
      <c r="H9733" t="s">
        <v>155</v>
      </c>
      <c r="I9733">
        <f t="shared" si="458"/>
        <v>0</v>
      </c>
      <c r="J9733">
        <f t="shared" si="459"/>
        <v>0</v>
      </c>
      <c r="L9733" t="str">
        <f t="shared" si="460"/>
        <v>3414TARRANYURK</v>
      </c>
      <c r="M9733" t="s">
        <v>10260</v>
      </c>
    </row>
    <row r="9734" spans="1:13">
      <c r="A9734" t="s">
        <v>11034</v>
      </c>
      <c r="B9734" t="s">
        <v>11035</v>
      </c>
      <c r="C9734" t="s">
        <v>110</v>
      </c>
      <c r="D9734">
        <v>4</v>
      </c>
      <c r="E9734">
        <v>0</v>
      </c>
      <c r="F9734">
        <v>0</v>
      </c>
      <c r="H9734" t="s">
        <v>155</v>
      </c>
      <c r="I9734">
        <f t="shared" si="458"/>
        <v>0</v>
      </c>
      <c r="J9734">
        <f t="shared" si="459"/>
        <v>0</v>
      </c>
      <c r="L9734" t="str">
        <f t="shared" si="460"/>
        <v>3413MINIMAY</v>
      </c>
      <c r="M9734" t="s">
        <v>10260</v>
      </c>
    </row>
    <row r="9735" spans="1:13">
      <c r="A9735" t="s">
        <v>11034</v>
      </c>
      <c r="B9735" t="s">
        <v>11036</v>
      </c>
      <c r="C9735" t="s">
        <v>110</v>
      </c>
      <c r="D9735">
        <v>4</v>
      </c>
      <c r="E9735">
        <v>0</v>
      </c>
      <c r="F9735">
        <v>0</v>
      </c>
      <c r="H9735" t="s">
        <v>155</v>
      </c>
      <c r="I9735">
        <f t="shared" si="458"/>
        <v>0</v>
      </c>
      <c r="J9735">
        <f t="shared" si="459"/>
        <v>0</v>
      </c>
      <c r="L9735" t="str">
        <f t="shared" si="460"/>
        <v>3413NEUARPURR</v>
      </c>
      <c r="M9735" t="s">
        <v>10260</v>
      </c>
    </row>
    <row r="9736" spans="1:13">
      <c r="A9736" t="s">
        <v>11034</v>
      </c>
      <c r="B9736" t="s">
        <v>11037</v>
      </c>
      <c r="C9736" t="s">
        <v>110</v>
      </c>
      <c r="D9736">
        <v>4</v>
      </c>
      <c r="E9736">
        <v>0</v>
      </c>
      <c r="F9736">
        <v>0</v>
      </c>
      <c r="H9736" t="s">
        <v>155</v>
      </c>
      <c r="I9736">
        <f t="shared" si="458"/>
        <v>0</v>
      </c>
      <c r="J9736">
        <f t="shared" si="459"/>
        <v>0</v>
      </c>
      <c r="L9736" t="str">
        <f t="shared" si="460"/>
        <v>3413OZENKADNOOK</v>
      </c>
      <c r="M9736" t="s">
        <v>10260</v>
      </c>
    </row>
    <row r="9737" spans="1:13">
      <c r="A9737" t="s">
        <v>11034</v>
      </c>
      <c r="B9737" t="s">
        <v>11038</v>
      </c>
      <c r="C9737" t="s">
        <v>110</v>
      </c>
      <c r="D9737">
        <v>4</v>
      </c>
      <c r="E9737">
        <v>0</v>
      </c>
      <c r="F9737">
        <v>0</v>
      </c>
      <c r="H9737" t="s">
        <v>155</v>
      </c>
      <c r="I9737">
        <f t="shared" si="458"/>
        <v>0</v>
      </c>
      <c r="J9737">
        <f t="shared" si="459"/>
        <v>0</v>
      </c>
      <c r="L9737" t="str">
        <f t="shared" si="460"/>
        <v>3413PERONNE</v>
      </c>
      <c r="M9737" t="s">
        <v>10260</v>
      </c>
    </row>
    <row r="9738" spans="1:13">
      <c r="A9738" t="s">
        <v>11039</v>
      </c>
      <c r="B9738" t="s">
        <v>11040</v>
      </c>
      <c r="C9738" t="s">
        <v>110</v>
      </c>
      <c r="D9738">
        <v>4</v>
      </c>
      <c r="E9738">
        <v>0</v>
      </c>
      <c r="F9738">
        <v>0</v>
      </c>
      <c r="H9738" t="s">
        <v>155</v>
      </c>
      <c r="I9738">
        <f t="shared" si="458"/>
        <v>0</v>
      </c>
      <c r="J9738">
        <f t="shared" si="459"/>
        <v>0</v>
      </c>
      <c r="L9738" t="str">
        <f t="shared" si="460"/>
        <v>3412GOROKE</v>
      </c>
      <c r="M9738" t="s">
        <v>10260</v>
      </c>
    </row>
    <row r="9739" spans="1:13">
      <c r="A9739" t="s">
        <v>11041</v>
      </c>
      <c r="B9739" t="s">
        <v>11042</v>
      </c>
      <c r="C9739" t="s">
        <v>110</v>
      </c>
      <c r="D9739">
        <v>4</v>
      </c>
      <c r="E9739">
        <v>0</v>
      </c>
      <c r="F9739">
        <v>0</v>
      </c>
      <c r="H9739" t="s">
        <v>155</v>
      </c>
      <c r="I9739">
        <f t="shared" si="458"/>
        <v>0</v>
      </c>
      <c r="J9739">
        <f t="shared" si="459"/>
        <v>0</v>
      </c>
      <c r="L9739" t="str">
        <f t="shared" si="460"/>
        <v>3409ARAPILES</v>
      </c>
      <c r="M9739" t="s">
        <v>10260</v>
      </c>
    </row>
    <row r="9740" spans="1:13">
      <c r="A9740" t="s">
        <v>11041</v>
      </c>
      <c r="B9740" t="s">
        <v>11043</v>
      </c>
      <c r="C9740" t="s">
        <v>110</v>
      </c>
      <c r="D9740">
        <v>4</v>
      </c>
      <c r="E9740">
        <v>0</v>
      </c>
      <c r="F9740">
        <v>0</v>
      </c>
      <c r="H9740" t="s">
        <v>155</v>
      </c>
      <c r="I9740">
        <f t="shared" si="458"/>
        <v>0</v>
      </c>
      <c r="J9740">
        <f t="shared" si="459"/>
        <v>0</v>
      </c>
      <c r="L9740" t="str">
        <f t="shared" si="460"/>
        <v>3409CLEAR LAKE</v>
      </c>
      <c r="M9740" t="s">
        <v>10260</v>
      </c>
    </row>
    <row r="9741" spans="1:13">
      <c r="A9741" t="s">
        <v>11041</v>
      </c>
      <c r="B9741" t="s">
        <v>5897</v>
      </c>
      <c r="C9741" t="s">
        <v>110</v>
      </c>
      <c r="D9741">
        <v>4</v>
      </c>
      <c r="E9741">
        <v>0</v>
      </c>
      <c r="F9741">
        <v>0</v>
      </c>
      <c r="H9741" t="s">
        <v>155</v>
      </c>
      <c r="I9741">
        <f t="shared" si="458"/>
        <v>0</v>
      </c>
      <c r="J9741">
        <f t="shared" si="459"/>
        <v>0</v>
      </c>
      <c r="L9741" t="str">
        <f t="shared" si="460"/>
        <v>3409DOUGLAS</v>
      </c>
      <c r="M9741" t="s">
        <v>10260</v>
      </c>
    </row>
    <row r="9742" spans="1:13">
      <c r="A9742" t="s">
        <v>11041</v>
      </c>
      <c r="B9742" t="s">
        <v>11044</v>
      </c>
      <c r="C9742" t="s">
        <v>110</v>
      </c>
      <c r="D9742">
        <v>4</v>
      </c>
      <c r="E9742">
        <v>0</v>
      </c>
      <c r="F9742">
        <v>0</v>
      </c>
      <c r="H9742" t="s">
        <v>155</v>
      </c>
      <c r="I9742">
        <f t="shared" si="458"/>
        <v>0</v>
      </c>
      <c r="J9742">
        <f t="shared" si="459"/>
        <v>0</v>
      </c>
      <c r="L9742" t="str">
        <f t="shared" si="460"/>
        <v>3409DUCHEMBEGARRA</v>
      </c>
      <c r="M9742" t="s">
        <v>10260</v>
      </c>
    </row>
    <row r="9743" spans="1:13">
      <c r="A9743" t="s">
        <v>11041</v>
      </c>
      <c r="B9743" t="s">
        <v>11045</v>
      </c>
      <c r="C9743" t="s">
        <v>110</v>
      </c>
      <c r="D9743">
        <v>4</v>
      </c>
      <c r="E9743">
        <v>0</v>
      </c>
      <c r="F9743">
        <v>0</v>
      </c>
      <c r="H9743" t="s">
        <v>155</v>
      </c>
      <c r="I9743">
        <f t="shared" si="458"/>
        <v>0</v>
      </c>
      <c r="J9743">
        <f t="shared" si="459"/>
        <v>0</v>
      </c>
      <c r="L9743" t="str">
        <f t="shared" si="460"/>
        <v>3409GRASS FLAT</v>
      </c>
      <c r="M9743" t="s">
        <v>10260</v>
      </c>
    </row>
    <row r="9744" spans="1:13">
      <c r="A9744" t="s">
        <v>11041</v>
      </c>
      <c r="B9744" t="s">
        <v>11046</v>
      </c>
      <c r="C9744" t="s">
        <v>110</v>
      </c>
      <c r="D9744">
        <v>4</v>
      </c>
      <c r="E9744">
        <v>0</v>
      </c>
      <c r="F9744">
        <v>0</v>
      </c>
      <c r="H9744" t="s">
        <v>155</v>
      </c>
      <c r="I9744">
        <f t="shared" si="458"/>
        <v>0</v>
      </c>
      <c r="J9744">
        <f t="shared" si="459"/>
        <v>0</v>
      </c>
      <c r="L9744" t="str">
        <f t="shared" si="460"/>
        <v>3409JILPANGER</v>
      </c>
      <c r="M9744" t="s">
        <v>10260</v>
      </c>
    </row>
    <row r="9745" spans="1:14">
      <c r="A9745" t="s">
        <v>11041</v>
      </c>
      <c r="B9745" t="s">
        <v>11047</v>
      </c>
      <c r="C9745" t="s">
        <v>110</v>
      </c>
      <c r="D9745">
        <v>4</v>
      </c>
      <c r="E9745">
        <v>0</v>
      </c>
      <c r="F9745">
        <v>0</v>
      </c>
      <c r="H9745" t="s">
        <v>155</v>
      </c>
      <c r="I9745">
        <f t="shared" si="458"/>
        <v>0</v>
      </c>
      <c r="J9745">
        <f t="shared" si="459"/>
        <v>0</v>
      </c>
      <c r="L9745" t="str">
        <f t="shared" si="460"/>
        <v>3409MIGA LAKE</v>
      </c>
      <c r="M9745" t="s">
        <v>10260</v>
      </c>
    </row>
    <row r="9746" spans="1:14">
      <c r="A9746" t="s">
        <v>11041</v>
      </c>
      <c r="B9746" t="s">
        <v>11048</v>
      </c>
      <c r="C9746" t="s">
        <v>110</v>
      </c>
      <c r="D9746">
        <v>4</v>
      </c>
      <c r="E9746">
        <v>0</v>
      </c>
      <c r="F9746">
        <v>0</v>
      </c>
      <c r="H9746" t="s">
        <v>155</v>
      </c>
      <c r="I9746">
        <f t="shared" si="458"/>
        <v>0</v>
      </c>
      <c r="J9746">
        <f t="shared" si="459"/>
        <v>0</v>
      </c>
      <c r="L9746" t="str">
        <f t="shared" si="460"/>
        <v>3409MITRE</v>
      </c>
      <c r="M9746" t="s">
        <v>10260</v>
      </c>
    </row>
    <row r="9747" spans="1:14">
      <c r="A9747" t="s">
        <v>11041</v>
      </c>
      <c r="B9747" t="s">
        <v>11049</v>
      </c>
      <c r="C9747" t="s">
        <v>110</v>
      </c>
      <c r="D9747">
        <v>4</v>
      </c>
      <c r="E9747">
        <v>0</v>
      </c>
      <c r="F9747">
        <v>0</v>
      </c>
      <c r="H9747" t="s">
        <v>155</v>
      </c>
      <c r="I9747">
        <f t="shared" si="458"/>
        <v>0</v>
      </c>
      <c r="J9747">
        <f t="shared" si="459"/>
        <v>0</v>
      </c>
      <c r="L9747" t="str">
        <f t="shared" si="460"/>
        <v>3409NATIMUK</v>
      </c>
      <c r="M9747" t="s">
        <v>10260</v>
      </c>
    </row>
    <row r="9748" spans="1:14">
      <c r="A9748" t="s">
        <v>11041</v>
      </c>
      <c r="B9748" t="s">
        <v>11050</v>
      </c>
      <c r="C9748" t="s">
        <v>110</v>
      </c>
      <c r="D9748">
        <v>4</v>
      </c>
      <c r="E9748">
        <v>0</v>
      </c>
      <c r="F9748">
        <v>0</v>
      </c>
      <c r="H9748" t="s">
        <v>155</v>
      </c>
      <c r="I9748">
        <f t="shared" si="458"/>
        <v>0</v>
      </c>
      <c r="J9748">
        <f t="shared" si="459"/>
        <v>0</v>
      </c>
      <c r="L9748" t="str">
        <f t="shared" si="460"/>
        <v>3409NORADJUHA</v>
      </c>
      <c r="M9748" t="s">
        <v>10260</v>
      </c>
    </row>
    <row r="9749" spans="1:14">
      <c r="A9749" t="s">
        <v>11041</v>
      </c>
      <c r="B9749" t="s">
        <v>11051</v>
      </c>
      <c r="C9749" t="s">
        <v>110</v>
      </c>
      <c r="D9749">
        <v>4</v>
      </c>
      <c r="E9749">
        <v>0</v>
      </c>
      <c r="F9749">
        <v>0</v>
      </c>
      <c r="H9749" t="s">
        <v>155</v>
      </c>
      <c r="I9749">
        <f t="shared" si="458"/>
        <v>0</v>
      </c>
      <c r="J9749">
        <f t="shared" si="459"/>
        <v>0</v>
      </c>
      <c r="L9749" t="str">
        <f t="shared" si="460"/>
        <v>3409TOOAN</v>
      </c>
      <c r="M9749" t="s">
        <v>10260</v>
      </c>
    </row>
    <row r="9750" spans="1:14">
      <c r="A9750" t="s">
        <v>11041</v>
      </c>
      <c r="B9750" t="s">
        <v>11052</v>
      </c>
      <c r="C9750" t="s">
        <v>110</v>
      </c>
      <c r="D9750">
        <v>4</v>
      </c>
      <c r="E9750">
        <v>0</v>
      </c>
      <c r="F9750">
        <v>0</v>
      </c>
      <c r="H9750" t="s">
        <v>155</v>
      </c>
      <c r="I9750">
        <f t="shared" si="458"/>
        <v>0</v>
      </c>
      <c r="J9750">
        <f t="shared" si="459"/>
        <v>0</v>
      </c>
      <c r="L9750" t="str">
        <f t="shared" si="460"/>
        <v>3409WOMBELANO</v>
      </c>
      <c r="M9750" t="s">
        <v>10260</v>
      </c>
    </row>
    <row r="9751" spans="1:14">
      <c r="A9751" t="s">
        <v>11053</v>
      </c>
      <c r="B9751" t="s">
        <v>8487</v>
      </c>
      <c r="C9751" t="s">
        <v>110</v>
      </c>
      <c r="D9751">
        <v>4</v>
      </c>
      <c r="E9751">
        <v>0</v>
      </c>
      <c r="F9751">
        <v>0</v>
      </c>
      <c r="H9751" t="s">
        <v>155</v>
      </c>
      <c r="I9751">
        <f t="shared" si="458"/>
        <v>0</v>
      </c>
      <c r="J9751">
        <f t="shared" si="459"/>
        <v>0</v>
      </c>
      <c r="L9751" t="str">
        <f t="shared" si="460"/>
        <v>3407BALMORAL</v>
      </c>
      <c r="M9751" t="s">
        <v>11054</v>
      </c>
    </row>
    <row r="9752" spans="1:14">
      <c r="A9752" t="s">
        <v>11053</v>
      </c>
      <c r="B9752" t="s">
        <v>11055</v>
      </c>
      <c r="C9752" t="s">
        <v>110</v>
      </c>
      <c r="D9752">
        <v>4</v>
      </c>
      <c r="E9752">
        <v>0</v>
      </c>
      <c r="F9752">
        <v>0</v>
      </c>
      <c r="H9752" t="s">
        <v>155</v>
      </c>
      <c r="I9752">
        <f t="shared" si="458"/>
        <v>0</v>
      </c>
      <c r="J9752">
        <f t="shared" si="459"/>
        <v>0</v>
      </c>
      <c r="L9752" t="str">
        <f t="shared" si="460"/>
        <v>3407ENGLEFIELD</v>
      </c>
      <c r="M9752" t="s">
        <v>11054</v>
      </c>
    </row>
    <row r="9753" spans="1:14">
      <c r="A9753" t="s">
        <v>11053</v>
      </c>
      <c r="B9753" t="s">
        <v>11056</v>
      </c>
      <c r="C9753" t="s">
        <v>110</v>
      </c>
      <c r="D9753">
        <v>4</v>
      </c>
      <c r="E9753">
        <v>0</v>
      </c>
      <c r="F9753">
        <v>0</v>
      </c>
      <c r="H9753" t="s">
        <v>155</v>
      </c>
      <c r="I9753">
        <f t="shared" si="458"/>
        <v>0</v>
      </c>
      <c r="J9753">
        <f t="shared" si="459"/>
        <v>0</v>
      </c>
      <c r="L9753" t="str">
        <f t="shared" si="460"/>
        <v>3407GATUM</v>
      </c>
      <c r="M9753" t="s">
        <v>11054</v>
      </c>
    </row>
    <row r="9754" spans="1:14">
      <c r="A9754" t="s">
        <v>11053</v>
      </c>
      <c r="B9754" t="s">
        <v>11057</v>
      </c>
      <c r="C9754" t="s">
        <v>110</v>
      </c>
      <c r="D9754">
        <v>4</v>
      </c>
      <c r="E9754">
        <v>0</v>
      </c>
      <c r="F9754">
        <v>0</v>
      </c>
      <c r="H9754" t="s">
        <v>155</v>
      </c>
      <c r="I9754">
        <f t="shared" si="458"/>
        <v>0</v>
      </c>
      <c r="J9754">
        <f t="shared" si="459"/>
        <v>0</v>
      </c>
      <c r="L9754" t="str">
        <f t="shared" si="460"/>
        <v>3407PIGEON PONDS</v>
      </c>
      <c r="M9754" t="s">
        <v>11054</v>
      </c>
    </row>
    <row r="9755" spans="1:14">
      <c r="A9755" t="s">
        <v>11053</v>
      </c>
      <c r="B9755" t="s">
        <v>11058</v>
      </c>
      <c r="C9755" t="s">
        <v>110</v>
      </c>
      <c r="D9755">
        <v>4</v>
      </c>
      <c r="E9755">
        <v>0</v>
      </c>
      <c r="F9755">
        <v>0</v>
      </c>
      <c r="H9755" t="s">
        <v>155</v>
      </c>
      <c r="I9755">
        <f t="shared" si="458"/>
        <v>0</v>
      </c>
      <c r="J9755">
        <f t="shared" si="459"/>
        <v>0</v>
      </c>
      <c r="L9755" t="str">
        <f t="shared" si="460"/>
        <v>3407VASEY</v>
      </c>
      <c r="M9755" t="s">
        <v>11054</v>
      </c>
    </row>
    <row r="9756" spans="1:14">
      <c r="A9756" t="s">
        <v>11059</v>
      </c>
      <c r="B9756" t="s">
        <v>11060</v>
      </c>
      <c r="C9756" t="s">
        <v>110</v>
      </c>
      <c r="D9756">
        <v>4</v>
      </c>
      <c r="E9756">
        <v>0</v>
      </c>
      <c r="F9756">
        <v>0</v>
      </c>
      <c r="H9756" t="s">
        <v>155</v>
      </c>
      <c r="I9756">
        <f t="shared" si="458"/>
        <v>0</v>
      </c>
      <c r="J9756">
        <f t="shared" si="459"/>
        <v>0</v>
      </c>
      <c r="L9756" t="str">
        <f t="shared" si="460"/>
        <v>3402HORSHAM</v>
      </c>
      <c r="M9756" t="e">
        <v>#N/A</v>
      </c>
    </row>
    <row r="9757" spans="1:14">
      <c r="A9757" t="s">
        <v>11061</v>
      </c>
      <c r="B9757" t="s">
        <v>11060</v>
      </c>
      <c r="C9757" t="s">
        <v>110</v>
      </c>
      <c r="D9757">
        <v>2</v>
      </c>
      <c r="E9757">
        <v>0</v>
      </c>
      <c r="F9757">
        <v>1</v>
      </c>
      <c r="H9757" t="s">
        <v>155</v>
      </c>
      <c r="I9757">
        <f t="shared" si="458"/>
        <v>0</v>
      </c>
      <c r="J9757">
        <f t="shared" si="459"/>
        <v>0</v>
      </c>
      <c r="L9757" t="str">
        <f t="shared" si="460"/>
        <v>3401HORSHAM</v>
      </c>
      <c r="M9757" t="s">
        <v>10260</v>
      </c>
      <c r="N9757" t="s">
        <v>732</v>
      </c>
    </row>
    <row r="9758" spans="1:14">
      <c r="A9758" t="s">
        <v>11061</v>
      </c>
      <c r="B9758" t="s">
        <v>11062</v>
      </c>
      <c r="C9758" t="s">
        <v>110</v>
      </c>
      <c r="D9758">
        <v>4</v>
      </c>
      <c r="E9758">
        <v>0</v>
      </c>
      <c r="F9758">
        <v>0</v>
      </c>
      <c r="H9758" t="s">
        <v>155</v>
      </c>
      <c r="I9758">
        <f t="shared" si="458"/>
        <v>0</v>
      </c>
      <c r="J9758">
        <f t="shared" si="459"/>
        <v>0</v>
      </c>
      <c r="L9758" t="str">
        <f t="shared" si="460"/>
        <v>3401BLACKHEATH</v>
      </c>
      <c r="M9758" t="s">
        <v>10260</v>
      </c>
    </row>
    <row r="9759" spans="1:14">
      <c r="A9759" t="s">
        <v>11061</v>
      </c>
      <c r="B9759" t="s">
        <v>11063</v>
      </c>
      <c r="C9759" t="s">
        <v>110</v>
      </c>
      <c r="D9759">
        <v>4</v>
      </c>
      <c r="E9759">
        <v>0</v>
      </c>
      <c r="F9759">
        <v>0</v>
      </c>
      <c r="H9759" t="s">
        <v>155</v>
      </c>
      <c r="I9759">
        <f t="shared" si="458"/>
        <v>0</v>
      </c>
      <c r="J9759">
        <f t="shared" si="459"/>
        <v>0</v>
      </c>
      <c r="L9759" t="str">
        <f t="shared" si="460"/>
        <v>3401BRIMPAEN</v>
      </c>
      <c r="M9759" t="s">
        <v>10260</v>
      </c>
    </row>
    <row r="9760" spans="1:14">
      <c r="A9760" t="s">
        <v>11061</v>
      </c>
      <c r="B9760" t="s">
        <v>11064</v>
      </c>
      <c r="C9760" t="s">
        <v>110</v>
      </c>
      <c r="D9760">
        <v>4</v>
      </c>
      <c r="E9760">
        <v>0</v>
      </c>
      <c r="F9760">
        <v>0</v>
      </c>
      <c r="H9760" t="s">
        <v>155</v>
      </c>
      <c r="I9760">
        <f t="shared" si="458"/>
        <v>0</v>
      </c>
      <c r="J9760">
        <f t="shared" si="459"/>
        <v>0</v>
      </c>
      <c r="L9760" t="str">
        <f t="shared" si="460"/>
        <v>3401BUNGALALLY</v>
      </c>
      <c r="M9760" t="s">
        <v>10260</v>
      </c>
    </row>
    <row r="9761" spans="1:13">
      <c r="A9761" t="s">
        <v>11061</v>
      </c>
      <c r="B9761" t="s">
        <v>11065</v>
      </c>
      <c r="C9761" t="s">
        <v>110</v>
      </c>
      <c r="D9761">
        <v>4</v>
      </c>
      <c r="E9761">
        <v>0</v>
      </c>
      <c r="F9761">
        <v>0</v>
      </c>
      <c r="H9761" t="s">
        <v>155</v>
      </c>
      <c r="I9761">
        <f t="shared" si="458"/>
        <v>0</v>
      </c>
      <c r="J9761">
        <f t="shared" si="459"/>
        <v>0</v>
      </c>
      <c r="L9761" t="str">
        <f t="shared" si="460"/>
        <v>3401CHERRYPOOL</v>
      </c>
      <c r="M9761" t="s">
        <v>10260</v>
      </c>
    </row>
    <row r="9762" spans="1:13">
      <c r="A9762" t="s">
        <v>11061</v>
      </c>
      <c r="B9762" t="s">
        <v>11066</v>
      </c>
      <c r="C9762" t="s">
        <v>110</v>
      </c>
      <c r="D9762">
        <v>4</v>
      </c>
      <c r="E9762">
        <v>0</v>
      </c>
      <c r="F9762">
        <v>0</v>
      </c>
      <c r="H9762" t="s">
        <v>155</v>
      </c>
      <c r="I9762">
        <f t="shared" si="458"/>
        <v>0</v>
      </c>
      <c r="J9762">
        <f t="shared" si="459"/>
        <v>0</v>
      </c>
      <c r="L9762" t="str">
        <f t="shared" si="460"/>
        <v>3401CONNANGORACH</v>
      </c>
      <c r="M9762" t="s">
        <v>10260</v>
      </c>
    </row>
    <row r="9763" spans="1:13">
      <c r="A9763" t="s">
        <v>11061</v>
      </c>
      <c r="B9763" t="s">
        <v>11067</v>
      </c>
      <c r="C9763" t="s">
        <v>110</v>
      </c>
      <c r="D9763">
        <v>4</v>
      </c>
      <c r="E9763">
        <v>0</v>
      </c>
      <c r="F9763">
        <v>0</v>
      </c>
      <c r="H9763" t="s">
        <v>155</v>
      </c>
      <c r="I9763">
        <f t="shared" si="458"/>
        <v>0</v>
      </c>
      <c r="J9763">
        <f t="shared" si="459"/>
        <v>0</v>
      </c>
      <c r="L9763" t="str">
        <f t="shared" si="460"/>
        <v>3401DAHLEN</v>
      </c>
      <c r="M9763" t="s">
        <v>10260</v>
      </c>
    </row>
    <row r="9764" spans="1:13">
      <c r="A9764" t="s">
        <v>11061</v>
      </c>
      <c r="B9764" t="s">
        <v>11068</v>
      </c>
      <c r="C9764" t="s">
        <v>110</v>
      </c>
      <c r="D9764">
        <v>4</v>
      </c>
      <c r="E9764">
        <v>0</v>
      </c>
      <c r="F9764">
        <v>0</v>
      </c>
      <c r="H9764" t="s">
        <v>155</v>
      </c>
      <c r="I9764">
        <f t="shared" si="458"/>
        <v>0</v>
      </c>
      <c r="J9764">
        <f t="shared" si="459"/>
        <v>0</v>
      </c>
      <c r="L9764" t="str">
        <f t="shared" si="460"/>
        <v>3401DOOEN</v>
      </c>
      <c r="M9764" t="s">
        <v>10260</v>
      </c>
    </row>
    <row r="9765" spans="1:13">
      <c r="A9765" t="s">
        <v>11061</v>
      </c>
      <c r="B9765" t="s">
        <v>11069</v>
      </c>
      <c r="C9765" t="s">
        <v>110</v>
      </c>
      <c r="D9765">
        <v>4</v>
      </c>
      <c r="E9765">
        <v>0</v>
      </c>
      <c r="F9765">
        <v>0</v>
      </c>
      <c r="H9765" t="s">
        <v>155</v>
      </c>
      <c r="I9765">
        <f t="shared" si="458"/>
        <v>0</v>
      </c>
      <c r="J9765">
        <f t="shared" si="459"/>
        <v>0</v>
      </c>
      <c r="L9765" t="str">
        <f t="shared" si="460"/>
        <v>3401DRUNG</v>
      </c>
      <c r="M9765" t="s">
        <v>10260</v>
      </c>
    </row>
    <row r="9766" spans="1:13">
      <c r="A9766" t="s">
        <v>11061</v>
      </c>
      <c r="B9766" t="s">
        <v>11070</v>
      </c>
      <c r="C9766" t="s">
        <v>110</v>
      </c>
      <c r="D9766">
        <v>4</v>
      </c>
      <c r="E9766">
        <v>0</v>
      </c>
      <c r="F9766">
        <v>0</v>
      </c>
      <c r="H9766" t="s">
        <v>155</v>
      </c>
      <c r="I9766">
        <f t="shared" si="458"/>
        <v>0</v>
      </c>
      <c r="J9766">
        <f t="shared" si="459"/>
        <v>0</v>
      </c>
      <c r="L9766" t="str">
        <f t="shared" si="460"/>
        <v>3401GREEN LAKE</v>
      </c>
      <c r="M9766" t="s">
        <v>10260</v>
      </c>
    </row>
    <row r="9767" spans="1:13">
      <c r="A9767" t="s">
        <v>11061</v>
      </c>
      <c r="B9767" t="s">
        <v>11071</v>
      </c>
      <c r="C9767" t="s">
        <v>110</v>
      </c>
      <c r="D9767">
        <v>4</v>
      </c>
      <c r="E9767">
        <v>0</v>
      </c>
      <c r="F9767">
        <v>0</v>
      </c>
      <c r="H9767" t="s">
        <v>155</v>
      </c>
      <c r="I9767">
        <f t="shared" si="458"/>
        <v>0</v>
      </c>
      <c r="J9767">
        <f t="shared" si="459"/>
        <v>0</v>
      </c>
      <c r="L9767" t="str">
        <f t="shared" si="460"/>
        <v>3401GYMBOWEN</v>
      </c>
      <c r="M9767" t="s">
        <v>10260</v>
      </c>
    </row>
    <row r="9768" spans="1:13">
      <c r="A9768" t="s">
        <v>11061</v>
      </c>
      <c r="B9768" t="s">
        <v>11072</v>
      </c>
      <c r="C9768" t="s">
        <v>110</v>
      </c>
      <c r="D9768">
        <v>4</v>
      </c>
      <c r="E9768">
        <v>0</v>
      </c>
      <c r="F9768">
        <v>0</v>
      </c>
      <c r="H9768" t="s">
        <v>155</v>
      </c>
      <c r="I9768">
        <f t="shared" si="458"/>
        <v>0</v>
      </c>
      <c r="J9768">
        <f t="shared" si="459"/>
        <v>0</v>
      </c>
      <c r="L9768" t="str">
        <f t="shared" si="460"/>
        <v>3401HAVEN</v>
      </c>
      <c r="M9768" t="s">
        <v>10260</v>
      </c>
    </row>
    <row r="9769" spans="1:13">
      <c r="A9769" t="s">
        <v>11061</v>
      </c>
      <c r="B9769" t="s">
        <v>11073</v>
      </c>
      <c r="C9769" t="s">
        <v>110</v>
      </c>
      <c r="D9769">
        <v>4</v>
      </c>
      <c r="E9769">
        <v>0</v>
      </c>
      <c r="F9769">
        <v>0</v>
      </c>
      <c r="H9769" t="s">
        <v>155</v>
      </c>
      <c r="I9769">
        <f t="shared" si="458"/>
        <v>0</v>
      </c>
      <c r="J9769">
        <f t="shared" si="459"/>
        <v>0</v>
      </c>
      <c r="L9769" t="str">
        <f t="shared" si="460"/>
        <v>3401JALLUMBA</v>
      </c>
      <c r="M9769" t="s">
        <v>10260</v>
      </c>
    </row>
    <row r="9770" spans="1:13">
      <c r="A9770" t="s">
        <v>11061</v>
      </c>
      <c r="B9770" t="s">
        <v>11074</v>
      </c>
      <c r="C9770" t="s">
        <v>110</v>
      </c>
      <c r="D9770">
        <v>4</v>
      </c>
      <c r="E9770">
        <v>0</v>
      </c>
      <c r="F9770">
        <v>0</v>
      </c>
      <c r="H9770" t="s">
        <v>155</v>
      </c>
      <c r="I9770">
        <f t="shared" si="458"/>
        <v>0</v>
      </c>
      <c r="J9770">
        <f t="shared" si="459"/>
        <v>0</v>
      </c>
      <c r="L9770" t="str">
        <f t="shared" si="460"/>
        <v>3401JUNG</v>
      </c>
      <c r="M9770" t="s">
        <v>10260</v>
      </c>
    </row>
    <row r="9771" spans="1:13">
      <c r="A9771" t="s">
        <v>11061</v>
      </c>
      <c r="B9771" t="s">
        <v>11075</v>
      </c>
      <c r="C9771" t="s">
        <v>110</v>
      </c>
      <c r="D9771">
        <v>4</v>
      </c>
      <c r="E9771">
        <v>0</v>
      </c>
      <c r="F9771">
        <v>0</v>
      </c>
      <c r="H9771" t="s">
        <v>155</v>
      </c>
      <c r="I9771">
        <f t="shared" si="458"/>
        <v>0</v>
      </c>
      <c r="J9771">
        <f t="shared" si="459"/>
        <v>0</v>
      </c>
      <c r="L9771" t="str">
        <f t="shared" si="460"/>
        <v>3401KALKEE</v>
      </c>
      <c r="M9771" t="s">
        <v>10260</v>
      </c>
    </row>
    <row r="9772" spans="1:13">
      <c r="A9772" t="s">
        <v>11061</v>
      </c>
      <c r="B9772" t="s">
        <v>11076</v>
      </c>
      <c r="C9772" t="s">
        <v>110</v>
      </c>
      <c r="D9772">
        <v>4</v>
      </c>
      <c r="E9772">
        <v>0</v>
      </c>
      <c r="F9772">
        <v>0</v>
      </c>
      <c r="H9772" t="s">
        <v>155</v>
      </c>
      <c r="I9772">
        <f t="shared" si="458"/>
        <v>0</v>
      </c>
      <c r="J9772">
        <f t="shared" si="459"/>
        <v>0</v>
      </c>
      <c r="L9772" t="str">
        <f t="shared" si="460"/>
        <v>3401KANAGULK</v>
      </c>
      <c r="M9772" t="s">
        <v>10260</v>
      </c>
    </row>
    <row r="9773" spans="1:13">
      <c r="A9773" t="s">
        <v>11061</v>
      </c>
      <c r="B9773" t="s">
        <v>11077</v>
      </c>
      <c r="C9773" t="s">
        <v>110</v>
      </c>
      <c r="D9773">
        <v>4</v>
      </c>
      <c r="E9773">
        <v>0</v>
      </c>
      <c r="F9773">
        <v>0</v>
      </c>
      <c r="H9773" t="s">
        <v>155</v>
      </c>
      <c r="I9773">
        <f t="shared" si="458"/>
        <v>0</v>
      </c>
      <c r="J9773">
        <f t="shared" si="459"/>
        <v>0</v>
      </c>
      <c r="L9773" t="str">
        <f t="shared" si="460"/>
        <v>3401KARNAK</v>
      </c>
      <c r="M9773" t="s">
        <v>10260</v>
      </c>
    </row>
    <row r="9774" spans="1:13">
      <c r="A9774" t="s">
        <v>11061</v>
      </c>
      <c r="B9774" t="s">
        <v>11078</v>
      </c>
      <c r="C9774" t="s">
        <v>110</v>
      </c>
      <c r="D9774">
        <v>4</v>
      </c>
      <c r="E9774">
        <v>0</v>
      </c>
      <c r="F9774">
        <v>0</v>
      </c>
      <c r="H9774" t="s">
        <v>155</v>
      </c>
      <c r="I9774">
        <f t="shared" si="458"/>
        <v>0</v>
      </c>
      <c r="J9774">
        <f t="shared" si="459"/>
        <v>0</v>
      </c>
      <c r="L9774" t="str">
        <f t="shared" si="460"/>
        <v>3401LAHARUM</v>
      </c>
      <c r="M9774" t="s">
        <v>10260</v>
      </c>
    </row>
    <row r="9775" spans="1:13">
      <c r="A9775" t="s">
        <v>11061</v>
      </c>
      <c r="B9775" t="s">
        <v>11079</v>
      </c>
      <c r="C9775" t="s">
        <v>110</v>
      </c>
      <c r="D9775">
        <v>4</v>
      </c>
      <c r="E9775">
        <v>0</v>
      </c>
      <c r="F9775">
        <v>0</v>
      </c>
      <c r="H9775" t="s">
        <v>155</v>
      </c>
      <c r="I9775">
        <f t="shared" si="458"/>
        <v>0</v>
      </c>
      <c r="J9775">
        <f t="shared" si="459"/>
        <v>0</v>
      </c>
      <c r="L9775" t="str">
        <f t="shared" si="460"/>
        <v>3401LONGERENONG</v>
      </c>
      <c r="M9775" t="s">
        <v>10260</v>
      </c>
    </row>
    <row r="9776" spans="1:13">
      <c r="A9776" t="s">
        <v>11061</v>
      </c>
      <c r="B9776" t="s">
        <v>11080</v>
      </c>
      <c r="C9776" t="s">
        <v>110</v>
      </c>
      <c r="D9776">
        <v>4</v>
      </c>
      <c r="E9776">
        <v>0</v>
      </c>
      <c r="F9776">
        <v>0</v>
      </c>
      <c r="H9776" t="s">
        <v>155</v>
      </c>
      <c r="I9776">
        <f t="shared" si="458"/>
        <v>0</v>
      </c>
      <c r="J9776">
        <f t="shared" si="459"/>
        <v>0</v>
      </c>
      <c r="L9776" t="str">
        <f t="shared" si="460"/>
        <v>3401LOWER NORTON</v>
      </c>
      <c r="M9776" t="s">
        <v>10260</v>
      </c>
    </row>
    <row r="9777" spans="1:13">
      <c r="A9777" t="s">
        <v>11061</v>
      </c>
      <c r="B9777" t="s">
        <v>11081</v>
      </c>
      <c r="C9777" t="s">
        <v>110</v>
      </c>
      <c r="D9777">
        <v>4</v>
      </c>
      <c r="E9777">
        <v>0</v>
      </c>
      <c r="F9777">
        <v>0</v>
      </c>
      <c r="H9777" t="s">
        <v>155</v>
      </c>
      <c r="I9777">
        <f t="shared" si="458"/>
        <v>0</v>
      </c>
      <c r="J9777">
        <f t="shared" si="459"/>
        <v>0</v>
      </c>
      <c r="L9777" t="str">
        <f t="shared" si="460"/>
        <v>3401MCKENZIE CREEK</v>
      </c>
      <c r="M9777" t="s">
        <v>10260</v>
      </c>
    </row>
    <row r="9778" spans="1:13">
      <c r="A9778" t="s">
        <v>11061</v>
      </c>
      <c r="B9778" t="s">
        <v>11082</v>
      </c>
      <c r="C9778" t="s">
        <v>110</v>
      </c>
      <c r="D9778">
        <v>4</v>
      </c>
      <c r="E9778">
        <v>0</v>
      </c>
      <c r="F9778">
        <v>0</v>
      </c>
      <c r="H9778" t="s">
        <v>155</v>
      </c>
      <c r="I9778">
        <f t="shared" si="458"/>
        <v>0</v>
      </c>
      <c r="J9778">
        <f t="shared" si="459"/>
        <v>0</v>
      </c>
      <c r="L9778" t="str">
        <f t="shared" si="460"/>
        <v>3401MOCKINYA</v>
      </c>
      <c r="M9778" t="s">
        <v>10260</v>
      </c>
    </row>
    <row r="9779" spans="1:13">
      <c r="A9779" t="s">
        <v>11061</v>
      </c>
      <c r="B9779" t="s">
        <v>11083</v>
      </c>
      <c r="C9779" t="s">
        <v>110</v>
      </c>
      <c r="D9779">
        <v>4</v>
      </c>
      <c r="E9779">
        <v>0</v>
      </c>
      <c r="F9779">
        <v>0</v>
      </c>
      <c r="H9779" t="s">
        <v>155</v>
      </c>
      <c r="I9779">
        <f t="shared" si="458"/>
        <v>0</v>
      </c>
      <c r="J9779">
        <f t="shared" si="459"/>
        <v>0</v>
      </c>
      <c r="L9779" t="str">
        <f t="shared" si="460"/>
        <v>3401MURRA WARRA</v>
      </c>
      <c r="M9779" t="s">
        <v>10260</v>
      </c>
    </row>
    <row r="9780" spans="1:13">
      <c r="A9780" t="s">
        <v>11061</v>
      </c>
      <c r="B9780" t="s">
        <v>11084</v>
      </c>
      <c r="C9780" t="s">
        <v>110</v>
      </c>
      <c r="D9780">
        <v>4</v>
      </c>
      <c r="E9780">
        <v>0</v>
      </c>
      <c r="F9780">
        <v>0</v>
      </c>
      <c r="H9780" t="s">
        <v>155</v>
      </c>
      <c r="I9780">
        <f t="shared" ref="I9780:I9843" si="461">IF(ISERROR(VLOOKUP(A9780,SelPostCode,1,FALSE)),0,1)</f>
        <v>0</v>
      </c>
      <c r="J9780">
        <f t="shared" ref="J9780:J9843" si="462">IF(I9780=0,0,IF(ISERROR(VLOOKUP(B9780,SelSuburb,1,FALSE)),0,1))</f>
        <v>0</v>
      </c>
      <c r="L9780" t="str">
        <f t="shared" si="460"/>
        <v>3401NURCOUNG</v>
      </c>
      <c r="M9780" t="s">
        <v>10260</v>
      </c>
    </row>
    <row r="9781" spans="1:13">
      <c r="A9781" t="s">
        <v>11061</v>
      </c>
      <c r="B9781" t="s">
        <v>11085</v>
      </c>
      <c r="C9781" t="s">
        <v>110</v>
      </c>
      <c r="D9781">
        <v>4</v>
      </c>
      <c r="E9781">
        <v>0</v>
      </c>
      <c r="F9781">
        <v>0</v>
      </c>
      <c r="H9781" t="s">
        <v>155</v>
      </c>
      <c r="I9781">
        <f t="shared" si="461"/>
        <v>0</v>
      </c>
      <c r="J9781">
        <f t="shared" si="462"/>
        <v>0</v>
      </c>
      <c r="L9781" t="str">
        <f t="shared" si="460"/>
        <v>3401NURRABIEL</v>
      </c>
      <c r="M9781" t="s">
        <v>10260</v>
      </c>
    </row>
    <row r="9782" spans="1:13">
      <c r="A9782" t="s">
        <v>11061</v>
      </c>
      <c r="B9782" t="s">
        <v>11086</v>
      </c>
      <c r="C9782" t="s">
        <v>110</v>
      </c>
      <c r="D9782">
        <v>4</v>
      </c>
      <c r="E9782">
        <v>0</v>
      </c>
      <c r="F9782">
        <v>0</v>
      </c>
      <c r="H9782" t="s">
        <v>155</v>
      </c>
      <c r="I9782">
        <f t="shared" si="461"/>
        <v>0</v>
      </c>
      <c r="J9782">
        <f t="shared" si="462"/>
        <v>0</v>
      </c>
      <c r="L9782" t="str">
        <f t="shared" si="460"/>
        <v>3401PIMPINIO</v>
      </c>
      <c r="M9782" t="s">
        <v>10260</v>
      </c>
    </row>
    <row r="9783" spans="1:13">
      <c r="A9783" t="s">
        <v>11061</v>
      </c>
      <c r="B9783" t="s">
        <v>11087</v>
      </c>
      <c r="C9783" t="s">
        <v>110</v>
      </c>
      <c r="D9783">
        <v>4</v>
      </c>
      <c r="E9783">
        <v>0</v>
      </c>
      <c r="F9783">
        <v>0</v>
      </c>
      <c r="H9783" t="s">
        <v>155</v>
      </c>
      <c r="I9783">
        <f t="shared" si="461"/>
        <v>0</v>
      </c>
      <c r="J9783">
        <f t="shared" si="462"/>
        <v>0</v>
      </c>
      <c r="L9783" t="str">
        <f t="shared" si="460"/>
        <v>3401QUANTONG</v>
      </c>
      <c r="M9783" t="s">
        <v>10260</v>
      </c>
    </row>
    <row r="9784" spans="1:13">
      <c r="A9784" t="s">
        <v>11061</v>
      </c>
      <c r="B9784" t="s">
        <v>11088</v>
      </c>
      <c r="C9784" t="s">
        <v>110</v>
      </c>
      <c r="D9784">
        <v>4</v>
      </c>
      <c r="E9784">
        <v>0</v>
      </c>
      <c r="F9784">
        <v>0</v>
      </c>
      <c r="H9784" t="s">
        <v>155</v>
      </c>
      <c r="I9784">
        <f t="shared" si="461"/>
        <v>0</v>
      </c>
      <c r="J9784">
        <f t="shared" si="462"/>
        <v>0</v>
      </c>
      <c r="L9784" t="str">
        <f t="shared" si="460"/>
        <v>3401REMLAW</v>
      </c>
      <c r="M9784" t="s">
        <v>10260</v>
      </c>
    </row>
    <row r="9785" spans="1:13">
      <c r="A9785" t="s">
        <v>11061</v>
      </c>
      <c r="B9785" t="s">
        <v>597</v>
      </c>
      <c r="C9785" t="s">
        <v>110</v>
      </c>
      <c r="D9785">
        <v>4</v>
      </c>
      <c r="E9785">
        <v>0</v>
      </c>
      <c r="F9785">
        <v>0</v>
      </c>
      <c r="H9785" t="s">
        <v>155</v>
      </c>
      <c r="I9785">
        <f t="shared" si="461"/>
        <v>0</v>
      </c>
      <c r="J9785">
        <f t="shared" si="462"/>
        <v>0</v>
      </c>
      <c r="L9785" t="str">
        <f t="shared" si="460"/>
        <v>3401RIVERSIDE</v>
      </c>
      <c r="M9785" t="s">
        <v>10260</v>
      </c>
    </row>
    <row r="9786" spans="1:13">
      <c r="A9786" t="s">
        <v>11061</v>
      </c>
      <c r="B9786" t="s">
        <v>11089</v>
      </c>
      <c r="C9786" t="s">
        <v>110</v>
      </c>
      <c r="D9786">
        <v>4</v>
      </c>
      <c r="E9786">
        <v>0</v>
      </c>
      <c r="F9786">
        <v>0</v>
      </c>
      <c r="H9786" t="s">
        <v>155</v>
      </c>
      <c r="I9786">
        <f t="shared" si="461"/>
        <v>0</v>
      </c>
      <c r="J9786">
        <f t="shared" si="462"/>
        <v>0</v>
      </c>
      <c r="L9786" t="str">
        <f t="shared" si="460"/>
        <v>3401ROCKLANDS</v>
      </c>
      <c r="M9786" t="s">
        <v>10260</v>
      </c>
    </row>
    <row r="9787" spans="1:13">
      <c r="A9787" t="s">
        <v>11061</v>
      </c>
      <c r="B9787" t="s">
        <v>11090</v>
      </c>
      <c r="C9787" t="s">
        <v>110</v>
      </c>
      <c r="D9787">
        <v>4</v>
      </c>
      <c r="E9787">
        <v>0</v>
      </c>
      <c r="F9787">
        <v>0</v>
      </c>
      <c r="H9787" t="s">
        <v>155</v>
      </c>
      <c r="I9787">
        <f t="shared" si="461"/>
        <v>0</v>
      </c>
      <c r="J9787">
        <f t="shared" si="462"/>
        <v>0</v>
      </c>
      <c r="L9787" t="str">
        <f t="shared" si="460"/>
        <v>3401ST HELENS PLAINS</v>
      </c>
      <c r="M9787" t="s">
        <v>10260</v>
      </c>
    </row>
    <row r="9788" spans="1:13">
      <c r="A9788" t="s">
        <v>11061</v>
      </c>
      <c r="B9788" t="s">
        <v>11091</v>
      </c>
      <c r="C9788" t="s">
        <v>110</v>
      </c>
      <c r="D9788">
        <v>4</v>
      </c>
      <c r="E9788">
        <v>0</v>
      </c>
      <c r="F9788">
        <v>0</v>
      </c>
      <c r="H9788" t="s">
        <v>155</v>
      </c>
      <c r="I9788">
        <f t="shared" si="461"/>
        <v>0</v>
      </c>
      <c r="J9788">
        <f t="shared" si="462"/>
        <v>0</v>
      </c>
      <c r="L9788" t="str">
        <f t="shared" si="460"/>
        <v>3401TELANGATUK EAST</v>
      </c>
      <c r="M9788" t="s">
        <v>10260</v>
      </c>
    </row>
    <row r="9789" spans="1:13">
      <c r="A9789" t="s">
        <v>11061</v>
      </c>
      <c r="B9789" t="s">
        <v>11092</v>
      </c>
      <c r="C9789" t="s">
        <v>110</v>
      </c>
      <c r="D9789">
        <v>4</v>
      </c>
      <c r="E9789">
        <v>0</v>
      </c>
      <c r="F9789">
        <v>0</v>
      </c>
      <c r="H9789" t="s">
        <v>155</v>
      </c>
      <c r="I9789">
        <f t="shared" si="461"/>
        <v>0</v>
      </c>
      <c r="J9789">
        <f t="shared" si="462"/>
        <v>0</v>
      </c>
      <c r="L9789" t="str">
        <f t="shared" si="460"/>
        <v>3401TOOLONDO</v>
      </c>
      <c r="M9789" t="s">
        <v>10260</v>
      </c>
    </row>
    <row r="9790" spans="1:13">
      <c r="A9790" t="s">
        <v>11061</v>
      </c>
      <c r="B9790" t="s">
        <v>11093</v>
      </c>
      <c r="C9790" t="s">
        <v>110</v>
      </c>
      <c r="D9790">
        <v>4</v>
      </c>
      <c r="E9790">
        <v>0</v>
      </c>
      <c r="F9790">
        <v>0</v>
      </c>
      <c r="H9790" t="s">
        <v>155</v>
      </c>
      <c r="I9790">
        <f t="shared" si="461"/>
        <v>0</v>
      </c>
      <c r="J9790">
        <f t="shared" si="462"/>
        <v>0</v>
      </c>
      <c r="L9790" t="str">
        <f t="shared" si="460"/>
        <v>3401VECTIS</v>
      </c>
      <c r="M9790" t="s">
        <v>10260</v>
      </c>
    </row>
    <row r="9791" spans="1:13">
      <c r="A9791" t="s">
        <v>11061</v>
      </c>
      <c r="B9791" t="s">
        <v>11094</v>
      </c>
      <c r="C9791" t="s">
        <v>110</v>
      </c>
      <c r="D9791">
        <v>4</v>
      </c>
      <c r="E9791">
        <v>0</v>
      </c>
      <c r="F9791">
        <v>0</v>
      </c>
      <c r="H9791" t="s">
        <v>155</v>
      </c>
      <c r="I9791">
        <f t="shared" si="461"/>
        <v>0</v>
      </c>
      <c r="J9791">
        <f t="shared" si="462"/>
        <v>0</v>
      </c>
      <c r="L9791" t="str">
        <f t="shared" si="460"/>
        <v>3401WAIL</v>
      </c>
      <c r="M9791" t="s">
        <v>10260</v>
      </c>
    </row>
    <row r="9792" spans="1:13">
      <c r="A9792" t="s">
        <v>11061</v>
      </c>
      <c r="B9792" t="s">
        <v>11095</v>
      </c>
      <c r="C9792" t="s">
        <v>110</v>
      </c>
      <c r="D9792">
        <v>4</v>
      </c>
      <c r="E9792">
        <v>0</v>
      </c>
      <c r="F9792">
        <v>0</v>
      </c>
      <c r="H9792" t="s">
        <v>155</v>
      </c>
      <c r="I9792">
        <f t="shared" si="461"/>
        <v>0</v>
      </c>
      <c r="J9792">
        <f t="shared" si="462"/>
        <v>0</v>
      </c>
      <c r="L9792" t="str">
        <f t="shared" si="460"/>
        <v>3401WALLUP</v>
      </c>
      <c r="M9792" t="s">
        <v>10260</v>
      </c>
    </row>
    <row r="9793" spans="1:14">
      <c r="A9793" t="s">
        <v>11061</v>
      </c>
      <c r="B9793" t="s">
        <v>11096</v>
      </c>
      <c r="C9793" t="s">
        <v>110</v>
      </c>
      <c r="D9793">
        <v>4</v>
      </c>
      <c r="E9793">
        <v>0</v>
      </c>
      <c r="F9793">
        <v>0</v>
      </c>
      <c r="H9793" t="s">
        <v>155</v>
      </c>
      <c r="I9793">
        <f t="shared" si="461"/>
        <v>0</v>
      </c>
      <c r="J9793">
        <f t="shared" si="462"/>
        <v>0</v>
      </c>
      <c r="L9793" t="str">
        <f t="shared" si="460"/>
        <v>3401WARTOOK</v>
      </c>
      <c r="M9793" t="s">
        <v>10260</v>
      </c>
    </row>
    <row r="9794" spans="1:14">
      <c r="A9794" t="s">
        <v>11061</v>
      </c>
      <c r="B9794" t="s">
        <v>11097</v>
      </c>
      <c r="C9794" t="s">
        <v>110</v>
      </c>
      <c r="D9794">
        <v>4</v>
      </c>
      <c r="E9794">
        <v>0</v>
      </c>
      <c r="F9794">
        <v>0</v>
      </c>
      <c r="H9794" t="s">
        <v>155</v>
      </c>
      <c r="I9794">
        <f t="shared" si="461"/>
        <v>0</v>
      </c>
      <c r="J9794">
        <f t="shared" si="462"/>
        <v>0</v>
      </c>
      <c r="L9794" t="str">
        <f t="shared" ref="L9794:L9857" si="463">CONCATENATE(A9794,B9794)</f>
        <v>3401WONWONDAH</v>
      </c>
      <c r="M9794" t="s">
        <v>10260</v>
      </c>
    </row>
    <row r="9795" spans="1:14">
      <c r="A9795" t="s">
        <v>11061</v>
      </c>
      <c r="B9795" t="s">
        <v>11098</v>
      </c>
      <c r="C9795" t="s">
        <v>110</v>
      </c>
      <c r="D9795">
        <v>4</v>
      </c>
      <c r="E9795">
        <v>0</v>
      </c>
      <c r="F9795">
        <v>0</v>
      </c>
      <c r="H9795" t="s">
        <v>155</v>
      </c>
      <c r="I9795">
        <f t="shared" si="461"/>
        <v>0</v>
      </c>
      <c r="J9795">
        <f t="shared" si="462"/>
        <v>0</v>
      </c>
      <c r="L9795" t="str">
        <f t="shared" si="463"/>
        <v>3401ZUMSTEINS</v>
      </c>
      <c r="M9795" t="s">
        <v>10260</v>
      </c>
    </row>
    <row r="9796" spans="1:14">
      <c r="A9796" t="s">
        <v>11099</v>
      </c>
      <c r="B9796" t="s">
        <v>11060</v>
      </c>
      <c r="C9796" t="s">
        <v>110</v>
      </c>
      <c r="D9796">
        <v>2</v>
      </c>
      <c r="E9796">
        <v>0</v>
      </c>
      <c r="F9796">
        <v>1</v>
      </c>
      <c r="H9796" t="s">
        <v>103</v>
      </c>
      <c r="I9796">
        <f t="shared" si="461"/>
        <v>0</v>
      </c>
      <c r="J9796">
        <f t="shared" si="462"/>
        <v>0</v>
      </c>
      <c r="L9796" t="str">
        <f t="shared" si="463"/>
        <v>3400HORSHAM</v>
      </c>
      <c r="M9796" t="s">
        <v>10260</v>
      </c>
    </row>
    <row r="9797" spans="1:14">
      <c r="A9797" t="s">
        <v>11099</v>
      </c>
      <c r="B9797" t="s">
        <v>11100</v>
      </c>
      <c r="C9797" t="s">
        <v>110</v>
      </c>
      <c r="D9797">
        <v>2</v>
      </c>
      <c r="E9797">
        <v>0</v>
      </c>
      <c r="F9797">
        <v>1</v>
      </c>
      <c r="H9797" t="s">
        <v>103</v>
      </c>
      <c r="I9797">
        <f t="shared" si="461"/>
        <v>0</v>
      </c>
      <c r="J9797">
        <f t="shared" si="462"/>
        <v>0</v>
      </c>
      <c r="L9797" t="str">
        <f t="shared" si="463"/>
        <v>3400HORSHAM WEST</v>
      </c>
      <c r="M9797" t="s">
        <v>10260</v>
      </c>
      <c r="N9797" t="s">
        <v>732</v>
      </c>
    </row>
    <row r="9798" spans="1:14">
      <c r="A9798" t="s">
        <v>11101</v>
      </c>
      <c r="B9798" t="s">
        <v>2216</v>
      </c>
      <c r="C9798" t="s">
        <v>110</v>
      </c>
      <c r="D9798">
        <v>4</v>
      </c>
      <c r="E9798">
        <v>0</v>
      </c>
      <c r="F9798">
        <v>0</v>
      </c>
      <c r="H9798" t="s">
        <v>155</v>
      </c>
      <c r="I9798">
        <f t="shared" si="461"/>
        <v>0</v>
      </c>
      <c r="J9798">
        <f t="shared" si="462"/>
        <v>0</v>
      </c>
      <c r="L9798" t="str">
        <f t="shared" si="463"/>
        <v>3396HOPETOUN</v>
      </c>
      <c r="M9798" t="s">
        <v>10260</v>
      </c>
    </row>
    <row r="9799" spans="1:14">
      <c r="A9799" t="s">
        <v>11101</v>
      </c>
      <c r="B9799" t="s">
        <v>11102</v>
      </c>
      <c r="C9799" t="s">
        <v>110</v>
      </c>
      <c r="D9799">
        <v>4</v>
      </c>
      <c r="E9799">
        <v>0</v>
      </c>
      <c r="F9799">
        <v>0</v>
      </c>
      <c r="H9799" t="s">
        <v>155</v>
      </c>
      <c r="I9799">
        <f t="shared" si="461"/>
        <v>0</v>
      </c>
      <c r="J9799">
        <f t="shared" si="462"/>
        <v>0</v>
      </c>
      <c r="L9799" t="str">
        <f t="shared" si="463"/>
        <v>3396HOPEVALE</v>
      </c>
      <c r="M9799" t="s">
        <v>10260</v>
      </c>
    </row>
    <row r="9800" spans="1:14">
      <c r="A9800" t="s">
        <v>11101</v>
      </c>
      <c r="B9800" t="s">
        <v>11103</v>
      </c>
      <c r="C9800" t="s">
        <v>110</v>
      </c>
      <c r="D9800">
        <v>4</v>
      </c>
      <c r="E9800">
        <v>0</v>
      </c>
      <c r="F9800">
        <v>0</v>
      </c>
      <c r="H9800" t="s">
        <v>155</v>
      </c>
      <c r="I9800">
        <f t="shared" si="461"/>
        <v>0</v>
      </c>
      <c r="J9800">
        <f t="shared" si="462"/>
        <v>0</v>
      </c>
      <c r="L9800" t="str">
        <f t="shared" si="463"/>
        <v>3396YARTO</v>
      </c>
      <c r="M9800" t="s">
        <v>10260</v>
      </c>
    </row>
    <row r="9801" spans="1:14">
      <c r="A9801" t="s">
        <v>11104</v>
      </c>
      <c r="B9801" t="s">
        <v>344</v>
      </c>
      <c r="C9801" t="s">
        <v>110</v>
      </c>
      <c r="D9801">
        <v>4</v>
      </c>
      <c r="E9801">
        <v>0</v>
      </c>
      <c r="F9801">
        <v>0</v>
      </c>
      <c r="H9801" t="s">
        <v>155</v>
      </c>
      <c r="I9801">
        <f t="shared" si="461"/>
        <v>0</v>
      </c>
      <c r="J9801">
        <f t="shared" si="462"/>
        <v>0</v>
      </c>
      <c r="L9801" t="str">
        <f t="shared" si="463"/>
        <v>3395BEULAH</v>
      </c>
      <c r="M9801" t="s">
        <v>10260</v>
      </c>
    </row>
    <row r="9802" spans="1:14">
      <c r="A9802" t="s">
        <v>11104</v>
      </c>
      <c r="B9802" t="s">
        <v>2384</v>
      </c>
      <c r="C9802" t="s">
        <v>110</v>
      </c>
      <c r="D9802">
        <v>4</v>
      </c>
      <c r="E9802">
        <v>0</v>
      </c>
      <c r="F9802">
        <v>0</v>
      </c>
      <c r="H9802" t="s">
        <v>155</v>
      </c>
      <c r="I9802">
        <f t="shared" si="461"/>
        <v>0</v>
      </c>
      <c r="J9802">
        <f t="shared" si="462"/>
        <v>0</v>
      </c>
      <c r="L9802" t="str">
        <f t="shared" si="463"/>
        <v>3395KENMARE</v>
      </c>
      <c r="M9802" t="s">
        <v>10260</v>
      </c>
    </row>
    <row r="9803" spans="1:14">
      <c r="A9803" t="s">
        <v>11105</v>
      </c>
      <c r="B9803" t="s">
        <v>11106</v>
      </c>
      <c r="C9803" t="s">
        <v>110</v>
      </c>
      <c r="D9803">
        <v>4</v>
      </c>
      <c r="E9803">
        <v>0</v>
      </c>
      <c r="F9803">
        <v>0</v>
      </c>
      <c r="H9803" t="s">
        <v>155</v>
      </c>
      <c r="I9803">
        <f t="shared" si="461"/>
        <v>0</v>
      </c>
      <c r="J9803">
        <f t="shared" si="462"/>
        <v>0</v>
      </c>
      <c r="L9803" t="str">
        <f t="shared" si="463"/>
        <v>3393AILSA</v>
      </c>
      <c r="M9803" t="s">
        <v>10260</v>
      </c>
    </row>
    <row r="9804" spans="1:14">
      <c r="A9804" t="s">
        <v>11105</v>
      </c>
      <c r="B9804" t="s">
        <v>11107</v>
      </c>
      <c r="C9804" t="s">
        <v>110</v>
      </c>
      <c r="D9804">
        <v>4</v>
      </c>
      <c r="E9804">
        <v>0</v>
      </c>
      <c r="F9804">
        <v>0</v>
      </c>
      <c r="H9804" t="s">
        <v>155</v>
      </c>
      <c r="I9804">
        <f t="shared" si="461"/>
        <v>0</v>
      </c>
      <c r="J9804">
        <f t="shared" si="462"/>
        <v>0</v>
      </c>
      <c r="L9804" t="str">
        <f t="shared" si="463"/>
        <v>3393ANGIP</v>
      </c>
      <c r="M9804" t="s">
        <v>10260</v>
      </c>
    </row>
    <row r="9805" spans="1:14">
      <c r="A9805" t="s">
        <v>11105</v>
      </c>
      <c r="B9805" t="s">
        <v>11108</v>
      </c>
      <c r="C9805" t="s">
        <v>110</v>
      </c>
      <c r="D9805">
        <v>4</v>
      </c>
      <c r="E9805">
        <v>0</v>
      </c>
      <c r="F9805">
        <v>0</v>
      </c>
      <c r="H9805" t="s">
        <v>155</v>
      </c>
      <c r="I9805">
        <f t="shared" si="461"/>
        <v>0</v>
      </c>
      <c r="J9805">
        <f t="shared" si="462"/>
        <v>0</v>
      </c>
      <c r="L9805" t="str">
        <f t="shared" si="463"/>
        <v>3393AUBREY</v>
      </c>
      <c r="M9805" t="s">
        <v>10260</v>
      </c>
    </row>
    <row r="9806" spans="1:14">
      <c r="A9806" t="s">
        <v>11105</v>
      </c>
      <c r="B9806" t="s">
        <v>11109</v>
      </c>
      <c r="C9806" t="s">
        <v>110</v>
      </c>
      <c r="D9806">
        <v>4</v>
      </c>
      <c r="E9806">
        <v>0</v>
      </c>
      <c r="F9806">
        <v>0</v>
      </c>
      <c r="H9806" t="s">
        <v>155</v>
      </c>
      <c r="I9806">
        <f t="shared" si="461"/>
        <v>0</v>
      </c>
      <c r="J9806">
        <f t="shared" si="462"/>
        <v>0</v>
      </c>
      <c r="L9806" t="str">
        <f t="shared" si="463"/>
        <v>3393BANGERANG</v>
      </c>
      <c r="M9806" t="s">
        <v>10260</v>
      </c>
    </row>
    <row r="9807" spans="1:14">
      <c r="A9807" t="s">
        <v>11105</v>
      </c>
      <c r="B9807" t="s">
        <v>11110</v>
      </c>
      <c r="C9807" t="s">
        <v>110</v>
      </c>
      <c r="D9807">
        <v>4</v>
      </c>
      <c r="E9807">
        <v>0</v>
      </c>
      <c r="F9807">
        <v>0</v>
      </c>
      <c r="H9807" t="s">
        <v>155</v>
      </c>
      <c r="I9807">
        <f t="shared" si="461"/>
        <v>0</v>
      </c>
      <c r="J9807">
        <f t="shared" si="462"/>
        <v>0</v>
      </c>
      <c r="L9807" t="str">
        <f t="shared" si="463"/>
        <v>3393CANNUM</v>
      </c>
      <c r="M9807" t="s">
        <v>10260</v>
      </c>
    </row>
    <row r="9808" spans="1:14">
      <c r="A9808" t="s">
        <v>11105</v>
      </c>
      <c r="B9808" t="s">
        <v>11111</v>
      </c>
      <c r="C9808" t="s">
        <v>110</v>
      </c>
      <c r="D9808">
        <v>4</v>
      </c>
      <c r="E9808">
        <v>0</v>
      </c>
      <c r="F9808">
        <v>0</v>
      </c>
      <c r="H9808" t="s">
        <v>155</v>
      </c>
      <c r="I9808">
        <f t="shared" si="461"/>
        <v>0</v>
      </c>
      <c r="J9808">
        <f t="shared" si="462"/>
        <v>0</v>
      </c>
      <c r="L9808" t="str">
        <f t="shared" si="463"/>
        <v>3393CRYMELON</v>
      </c>
      <c r="M9808" t="s">
        <v>10260</v>
      </c>
    </row>
    <row r="9809" spans="1:13">
      <c r="A9809" t="s">
        <v>11105</v>
      </c>
      <c r="B9809" t="s">
        <v>11112</v>
      </c>
      <c r="C9809" t="s">
        <v>110</v>
      </c>
      <c r="D9809">
        <v>4</v>
      </c>
      <c r="E9809">
        <v>0</v>
      </c>
      <c r="F9809">
        <v>0</v>
      </c>
      <c r="H9809" t="s">
        <v>155</v>
      </c>
      <c r="I9809">
        <f t="shared" si="461"/>
        <v>0</v>
      </c>
      <c r="J9809">
        <f t="shared" si="462"/>
        <v>0</v>
      </c>
      <c r="L9809" t="str">
        <f t="shared" si="463"/>
        <v>3393KELLALAC</v>
      </c>
      <c r="M9809" t="s">
        <v>10260</v>
      </c>
    </row>
    <row r="9810" spans="1:13">
      <c r="A9810" t="s">
        <v>11105</v>
      </c>
      <c r="B9810" t="s">
        <v>11113</v>
      </c>
      <c r="C9810" t="s">
        <v>110</v>
      </c>
      <c r="D9810">
        <v>4</v>
      </c>
      <c r="E9810">
        <v>0</v>
      </c>
      <c r="F9810">
        <v>0</v>
      </c>
      <c r="H9810" t="s">
        <v>155</v>
      </c>
      <c r="I9810">
        <f t="shared" si="461"/>
        <v>0</v>
      </c>
      <c r="J9810">
        <f t="shared" si="462"/>
        <v>0</v>
      </c>
      <c r="L9810" t="str">
        <f t="shared" si="463"/>
        <v>3393LAH</v>
      </c>
      <c r="M9810" t="s">
        <v>10260</v>
      </c>
    </row>
    <row r="9811" spans="1:13">
      <c r="A9811" t="s">
        <v>11105</v>
      </c>
      <c r="B9811" t="s">
        <v>11114</v>
      </c>
      <c r="C9811" t="s">
        <v>110</v>
      </c>
      <c r="D9811">
        <v>4</v>
      </c>
      <c r="E9811">
        <v>0</v>
      </c>
      <c r="F9811">
        <v>0</v>
      </c>
      <c r="H9811" t="s">
        <v>155</v>
      </c>
      <c r="I9811">
        <f t="shared" si="461"/>
        <v>0</v>
      </c>
      <c r="J9811">
        <f t="shared" si="462"/>
        <v>0</v>
      </c>
      <c r="L9811" t="str">
        <f t="shared" si="463"/>
        <v>3393WARRACKNABEAL</v>
      </c>
      <c r="M9811" t="s">
        <v>10260</v>
      </c>
    </row>
    <row r="9812" spans="1:13">
      <c r="A9812" t="s">
        <v>11105</v>
      </c>
      <c r="B9812" t="s">
        <v>11115</v>
      </c>
      <c r="C9812" t="s">
        <v>110</v>
      </c>
      <c r="D9812">
        <v>4</v>
      </c>
      <c r="E9812">
        <v>0</v>
      </c>
      <c r="F9812">
        <v>0</v>
      </c>
      <c r="H9812" t="s">
        <v>155</v>
      </c>
      <c r="I9812">
        <f t="shared" si="461"/>
        <v>0</v>
      </c>
      <c r="J9812">
        <f t="shared" si="462"/>
        <v>0</v>
      </c>
      <c r="L9812" t="str">
        <f t="shared" si="463"/>
        <v>3393WILKUR</v>
      </c>
      <c r="M9812" t="s">
        <v>10260</v>
      </c>
    </row>
    <row r="9813" spans="1:13">
      <c r="A9813" t="s">
        <v>11105</v>
      </c>
      <c r="B9813" t="s">
        <v>11116</v>
      </c>
      <c r="C9813" t="s">
        <v>110</v>
      </c>
      <c r="D9813">
        <v>4</v>
      </c>
      <c r="E9813">
        <v>0</v>
      </c>
      <c r="F9813">
        <v>0</v>
      </c>
      <c r="H9813" t="s">
        <v>155</v>
      </c>
      <c r="I9813">
        <f t="shared" si="461"/>
        <v>0</v>
      </c>
      <c r="J9813">
        <f t="shared" si="462"/>
        <v>0</v>
      </c>
      <c r="L9813" t="str">
        <f t="shared" si="463"/>
        <v>3393WILLENABRINA</v>
      </c>
      <c r="M9813" t="s">
        <v>10260</v>
      </c>
    </row>
    <row r="9814" spans="1:13">
      <c r="A9814" t="s">
        <v>11117</v>
      </c>
      <c r="B9814" t="s">
        <v>11118</v>
      </c>
      <c r="C9814" t="s">
        <v>110</v>
      </c>
      <c r="D9814">
        <v>4</v>
      </c>
      <c r="E9814">
        <v>0</v>
      </c>
      <c r="F9814">
        <v>0</v>
      </c>
      <c r="H9814" t="s">
        <v>155</v>
      </c>
      <c r="I9814">
        <f t="shared" si="461"/>
        <v>0</v>
      </c>
      <c r="J9814">
        <f t="shared" si="462"/>
        <v>0</v>
      </c>
      <c r="L9814" t="str">
        <f t="shared" si="463"/>
        <v>3392MINYIP</v>
      </c>
      <c r="M9814" t="s">
        <v>10260</v>
      </c>
    </row>
    <row r="9815" spans="1:13">
      <c r="A9815" t="s">
        <v>11117</v>
      </c>
      <c r="B9815" t="s">
        <v>11119</v>
      </c>
      <c r="C9815" t="s">
        <v>110</v>
      </c>
      <c r="D9815">
        <v>4</v>
      </c>
      <c r="E9815">
        <v>0</v>
      </c>
      <c r="F9815">
        <v>0</v>
      </c>
      <c r="H9815" t="s">
        <v>155</v>
      </c>
      <c r="I9815">
        <f t="shared" si="461"/>
        <v>0</v>
      </c>
      <c r="J9815">
        <f t="shared" si="462"/>
        <v>0</v>
      </c>
      <c r="L9815" t="str">
        <f t="shared" si="463"/>
        <v>3392SHEEP HILLS</v>
      </c>
      <c r="M9815" t="s">
        <v>10260</v>
      </c>
    </row>
    <row r="9816" spans="1:13">
      <c r="A9816" t="s">
        <v>11120</v>
      </c>
      <c r="B9816" t="s">
        <v>11121</v>
      </c>
      <c r="C9816" t="s">
        <v>110</v>
      </c>
      <c r="D9816">
        <v>4</v>
      </c>
      <c r="E9816">
        <v>0</v>
      </c>
      <c r="F9816">
        <v>0</v>
      </c>
      <c r="H9816" t="s">
        <v>155</v>
      </c>
      <c r="I9816">
        <f t="shared" si="461"/>
        <v>0</v>
      </c>
      <c r="J9816">
        <f t="shared" si="462"/>
        <v>0</v>
      </c>
      <c r="L9816" t="str">
        <f t="shared" si="463"/>
        <v>3391BRIM</v>
      </c>
      <c r="M9816" t="s">
        <v>10260</v>
      </c>
    </row>
    <row r="9817" spans="1:13">
      <c r="A9817" t="s">
        <v>11122</v>
      </c>
      <c r="B9817" t="s">
        <v>11123</v>
      </c>
      <c r="C9817" t="s">
        <v>110</v>
      </c>
      <c r="D9817">
        <v>4</v>
      </c>
      <c r="E9817">
        <v>0</v>
      </c>
      <c r="F9817">
        <v>0</v>
      </c>
      <c r="H9817" t="s">
        <v>155</v>
      </c>
      <c r="I9817">
        <f t="shared" si="461"/>
        <v>0</v>
      </c>
      <c r="J9817">
        <f t="shared" si="462"/>
        <v>0</v>
      </c>
      <c r="L9817" t="str">
        <f t="shared" si="463"/>
        <v>3390KEWELL</v>
      </c>
      <c r="M9817" t="s">
        <v>10260</v>
      </c>
    </row>
    <row r="9818" spans="1:13">
      <c r="A9818" t="s">
        <v>11122</v>
      </c>
      <c r="B9818" t="s">
        <v>11124</v>
      </c>
      <c r="C9818" t="s">
        <v>110</v>
      </c>
      <c r="D9818">
        <v>4</v>
      </c>
      <c r="E9818">
        <v>0</v>
      </c>
      <c r="F9818">
        <v>0</v>
      </c>
      <c r="H9818" t="s">
        <v>155</v>
      </c>
      <c r="I9818">
        <f t="shared" si="461"/>
        <v>0</v>
      </c>
      <c r="J9818">
        <f t="shared" si="462"/>
        <v>0</v>
      </c>
      <c r="L9818" t="str">
        <f t="shared" si="463"/>
        <v>3390MURTOA</v>
      </c>
      <c r="M9818" t="s">
        <v>10260</v>
      </c>
    </row>
    <row r="9819" spans="1:13">
      <c r="A9819" t="s">
        <v>11125</v>
      </c>
      <c r="B9819" t="s">
        <v>11126</v>
      </c>
      <c r="C9819" t="s">
        <v>110</v>
      </c>
      <c r="D9819">
        <v>4</v>
      </c>
      <c r="E9819">
        <v>0</v>
      </c>
      <c r="F9819">
        <v>0</v>
      </c>
      <c r="H9819" t="s">
        <v>155</v>
      </c>
      <c r="I9819">
        <f t="shared" si="461"/>
        <v>0</v>
      </c>
      <c r="J9819">
        <f t="shared" si="462"/>
        <v>0</v>
      </c>
      <c r="L9819" t="str">
        <f t="shared" si="463"/>
        <v>3388BANYENA</v>
      </c>
      <c r="M9819" t="s">
        <v>10260</v>
      </c>
    </row>
    <row r="9820" spans="1:13">
      <c r="A9820" t="s">
        <v>11125</v>
      </c>
      <c r="B9820" t="s">
        <v>11127</v>
      </c>
      <c r="C9820" t="s">
        <v>110</v>
      </c>
      <c r="D9820">
        <v>4</v>
      </c>
      <c r="E9820">
        <v>0</v>
      </c>
      <c r="F9820">
        <v>0</v>
      </c>
      <c r="H9820" t="s">
        <v>155</v>
      </c>
      <c r="I9820">
        <f t="shared" si="461"/>
        <v>0</v>
      </c>
      <c r="J9820">
        <f t="shared" si="462"/>
        <v>0</v>
      </c>
      <c r="L9820" t="str">
        <f t="shared" si="463"/>
        <v>3388RUPANYUP</v>
      </c>
      <c r="M9820" t="s">
        <v>10260</v>
      </c>
    </row>
    <row r="9821" spans="1:13">
      <c r="A9821" t="s">
        <v>11128</v>
      </c>
      <c r="B9821" t="s">
        <v>11129</v>
      </c>
      <c r="C9821" t="s">
        <v>110</v>
      </c>
      <c r="D9821">
        <v>1</v>
      </c>
      <c r="E9821">
        <v>0</v>
      </c>
      <c r="F9821">
        <v>1</v>
      </c>
      <c r="H9821" t="s">
        <v>155</v>
      </c>
      <c r="I9821">
        <f t="shared" si="461"/>
        <v>0</v>
      </c>
      <c r="J9821">
        <f t="shared" si="462"/>
        <v>0</v>
      </c>
      <c r="L9821" t="str">
        <f t="shared" si="463"/>
        <v>3387MARNOO WEST</v>
      </c>
      <c r="M9821" t="s">
        <v>10260</v>
      </c>
    </row>
    <row r="9822" spans="1:13">
      <c r="A9822" t="s">
        <v>11128</v>
      </c>
      <c r="B9822" t="s">
        <v>11130</v>
      </c>
      <c r="C9822" t="s">
        <v>110</v>
      </c>
      <c r="D9822">
        <v>4</v>
      </c>
      <c r="E9822">
        <v>0</v>
      </c>
      <c r="F9822">
        <v>0</v>
      </c>
      <c r="H9822" t="s">
        <v>155</v>
      </c>
      <c r="I9822">
        <f t="shared" si="461"/>
        <v>0</v>
      </c>
      <c r="J9822">
        <f t="shared" si="462"/>
        <v>0</v>
      </c>
      <c r="L9822" t="str">
        <f t="shared" si="463"/>
        <v>3387MARNOO</v>
      </c>
      <c r="M9822" t="s">
        <v>10260</v>
      </c>
    </row>
    <row r="9823" spans="1:13">
      <c r="A9823" t="s">
        <v>11131</v>
      </c>
      <c r="B9823" t="s">
        <v>11132</v>
      </c>
      <c r="C9823" t="s">
        <v>110</v>
      </c>
      <c r="D9823">
        <v>1</v>
      </c>
      <c r="E9823">
        <v>0</v>
      </c>
      <c r="F9823">
        <v>1</v>
      </c>
      <c r="H9823" t="s">
        <v>155</v>
      </c>
      <c r="I9823">
        <f t="shared" si="461"/>
        <v>0</v>
      </c>
      <c r="J9823">
        <f t="shared" si="462"/>
        <v>0</v>
      </c>
      <c r="L9823" t="str">
        <f t="shared" si="463"/>
        <v>3385ROSES GAP</v>
      </c>
      <c r="M9823" t="s">
        <v>10260</v>
      </c>
    </row>
    <row r="9824" spans="1:13">
      <c r="A9824" t="s">
        <v>11131</v>
      </c>
      <c r="B9824" t="s">
        <v>11133</v>
      </c>
      <c r="C9824" t="s">
        <v>110</v>
      </c>
      <c r="D9824">
        <v>4</v>
      </c>
      <c r="E9824">
        <v>0</v>
      </c>
      <c r="F9824">
        <v>0</v>
      </c>
      <c r="H9824" t="s">
        <v>155</v>
      </c>
      <c r="I9824">
        <f t="shared" si="461"/>
        <v>0</v>
      </c>
      <c r="J9824">
        <f t="shared" si="462"/>
        <v>0</v>
      </c>
      <c r="L9824" t="str">
        <f t="shared" si="463"/>
        <v>3385DADSWELLS BRIDGE</v>
      </c>
      <c r="M9824" t="s">
        <v>10260</v>
      </c>
    </row>
    <row r="9825" spans="1:13">
      <c r="A9825" t="s">
        <v>11131</v>
      </c>
      <c r="B9825" t="s">
        <v>1028</v>
      </c>
      <c r="C9825" t="s">
        <v>110</v>
      </c>
      <c r="D9825">
        <v>4</v>
      </c>
      <c r="E9825">
        <v>0</v>
      </c>
      <c r="F9825">
        <v>0</v>
      </c>
      <c r="H9825" t="s">
        <v>155</v>
      </c>
      <c r="I9825">
        <f t="shared" si="461"/>
        <v>0</v>
      </c>
      <c r="J9825">
        <f t="shared" si="462"/>
        <v>0</v>
      </c>
      <c r="L9825" t="str">
        <f t="shared" si="463"/>
        <v>3385GLENORCHY</v>
      </c>
      <c r="M9825" t="s">
        <v>10260</v>
      </c>
    </row>
    <row r="9826" spans="1:13">
      <c r="A9826" t="s">
        <v>11131</v>
      </c>
      <c r="B9826" t="s">
        <v>11134</v>
      </c>
      <c r="C9826" t="s">
        <v>110</v>
      </c>
      <c r="D9826">
        <v>4</v>
      </c>
      <c r="E9826">
        <v>0</v>
      </c>
      <c r="F9826">
        <v>0</v>
      </c>
      <c r="H9826" t="s">
        <v>155</v>
      </c>
      <c r="I9826">
        <f t="shared" si="461"/>
        <v>0</v>
      </c>
      <c r="J9826">
        <f t="shared" si="462"/>
        <v>0</v>
      </c>
      <c r="L9826" t="str">
        <f t="shared" si="463"/>
        <v>3385LEDCOURT</v>
      </c>
      <c r="M9826" t="s">
        <v>10260</v>
      </c>
    </row>
    <row r="9827" spans="1:13">
      <c r="A9827" t="s">
        <v>11131</v>
      </c>
      <c r="B9827" t="s">
        <v>11135</v>
      </c>
      <c r="C9827" t="s">
        <v>110</v>
      </c>
      <c r="D9827">
        <v>4</v>
      </c>
      <c r="E9827">
        <v>0</v>
      </c>
      <c r="F9827">
        <v>0</v>
      </c>
      <c r="H9827" t="s">
        <v>155</v>
      </c>
      <c r="I9827">
        <f t="shared" si="461"/>
        <v>0</v>
      </c>
      <c r="J9827">
        <f t="shared" si="462"/>
        <v>0</v>
      </c>
      <c r="L9827" t="str">
        <f t="shared" si="463"/>
        <v>3385RIACHELLA</v>
      </c>
      <c r="M9827" t="s">
        <v>10260</v>
      </c>
    </row>
    <row r="9828" spans="1:13">
      <c r="A9828" t="s">
        <v>11136</v>
      </c>
      <c r="B9828" t="s">
        <v>11137</v>
      </c>
      <c r="C9828" t="s">
        <v>110</v>
      </c>
      <c r="D9828">
        <v>4</v>
      </c>
      <c r="E9828">
        <v>0</v>
      </c>
      <c r="F9828">
        <v>0</v>
      </c>
      <c r="H9828" t="s">
        <v>155</v>
      </c>
      <c r="I9828">
        <f t="shared" si="461"/>
        <v>0</v>
      </c>
      <c r="J9828">
        <f t="shared" si="462"/>
        <v>0</v>
      </c>
      <c r="L9828" t="str">
        <f t="shared" si="463"/>
        <v>3384FRENCHMANS</v>
      </c>
      <c r="M9828" t="s">
        <v>10469</v>
      </c>
    </row>
    <row r="9829" spans="1:13">
      <c r="A9829" t="s">
        <v>11136</v>
      </c>
      <c r="B9829" t="s">
        <v>7234</v>
      </c>
      <c r="C9829" t="s">
        <v>110</v>
      </c>
      <c r="D9829">
        <v>4</v>
      </c>
      <c r="E9829">
        <v>0</v>
      </c>
      <c r="F9829">
        <v>0</v>
      </c>
      <c r="H9829" t="s">
        <v>155</v>
      </c>
      <c r="I9829">
        <f t="shared" si="461"/>
        <v>0</v>
      </c>
      <c r="J9829">
        <f t="shared" si="462"/>
        <v>0</v>
      </c>
      <c r="L9829" t="str">
        <f t="shared" si="463"/>
        <v>3384LANDSBOROUGH</v>
      </c>
      <c r="M9829" t="s">
        <v>10469</v>
      </c>
    </row>
    <row r="9830" spans="1:13">
      <c r="A9830" t="s">
        <v>11136</v>
      </c>
      <c r="B9830" t="s">
        <v>11138</v>
      </c>
      <c r="C9830" t="s">
        <v>110</v>
      </c>
      <c r="D9830">
        <v>4</v>
      </c>
      <c r="E9830">
        <v>0</v>
      </c>
      <c r="F9830">
        <v>0</v>
      </c>
      <c r="H9830" t="s">
        <v>155</v>
      </c>
      <c r="I9830">
        <f t="shared" si="461"/>
        <v>0</v>
      </c>
      <c r="J9830">
        <f t="shared" si="462"/>
        <v>0</v>
      </c>
      <c r="L9830" t="str">
        <f t="shared" si="463"/>
        <v>3384LANDSBOROUGH WEST</v>
      </c>
      <c r="M9830" t="s">
        <v>10469</v>
      </c>
    </row>
    <row r="9831" spans="1:13">
      <c r="A9831" t="s">
        <v>11136</v>
      </c>
      <c r="B9831" t="s">
        <v>11139</v>
      </c>
      <c r="C9831" t="s">
        <v>110</v>
      </c>
      <c r="D9831">
        <v>4</v>
      </c>
      <c r="E9831">
        <v>0</v>
      </c>
      <c r="F9831">
        <v>0</v>
      </c>
      <c r="H9831" t="s">
        <v>155</v>
      </c>
      <c r="I9831">
        <f t="shared" si="461"/>
        <v>0</v>
      </c>
      <c r="J9831">
        <f t="shared" si="462"/>
        <v>0</v>
      </c>
      <c r="L9831" t="str">
        <f t="shared" si="463"/>
        <v>3384NAVARRE</v>
      </c>
      <c r="M9831" t="s">
        <v>10469</v>
      </c>
    </row>
    <row r="9832" spans="1:13">
      <c r="A9832" t="s">
        <v>11136</v>
      </c>
      <c r="B9832" t="s">
        <v>11140</v>
      </c>
      <c r="C9832" t="s">
        <v>110</v>
      </c>
      <c r="D9832">
        <v>4</v>
      </c>
      <c r="E9832">
        <v>0</v>
      </c>
      <c r="F9832">
        <v>0</v>
      </c>
      <c r="H9832" t="s">
        <v>155</v>
      </c>
      <c r="I9832">
        <f t="shared" si="461"/>
        <v>0</v>
      </c>
      <c r="J9832">
        <f t="shared" si="462"/>
        <v>0</v>
      </c>
      <c r="L9832" t="str">
        <f t="shared" si="463"/>
        <v>3384SHAYS FLAT</v>
      </c>
      <c r="M9832" t="s">
        <v>10469</v>
      </c>
    </row>
    <row r="9833" spans="1:13">
      <c r="A9833" t="s">
        <v>11136</v>
      </c>
      <c r="B9833" t="s">
        <v>11141</v>
      </c>
      <c r="C9833" t="s">
        <v>110</v>
      </c>
      <c r="D9833">
        <v>4</v>
      </c>
      <c r="E9833">
        <v>0</v>
      </c>
      <c r="F9833">
        <v>0</v>
      </c>
      <c r="H9833" t="s">
        <v>155</v>
      </c>
      <c r="I9833">
        <f t="shared" si="461"/>
        <v>0</v>
      </c>
      <c r="J9833">
        <f t="shared" si="462"/>
        <v>0</v>
      </c>
      <c r="L9833" t="str">
        <f t="shared" si="463"/>
        <v>3384WATTLE CREEK</v>
      </c>
      <c r="M9833" t="s">
        <v>10469</v>
      </c>
    </row>
    <row r="9834" spans="1:13">
      <c r="A9834" t="s">
        <v>11142</v>
      </c>
      <c r="B9834" t="s">
        <v>11143</v>
      </c>
      <c r="C9834" t="s">
        <v>110</v>
      </c>
      <c r="D9834">
        <v>1</v>
      </c>
      <c r="E9834">
        <v>0</v>
      </c>
      <c r="F9834">
        <v>1</v>
      </c>
      <c r="H9834" t="s">
        <v>155</v>
      </c>
      <c r="I9834">
        <f t="shared" si="461"/>
        <v>0</v>
      </c>
      <c r="J9834">
        <f t="shared" si="462"/>
        <v>0</v>
      </c>
      <c r="L9834" t="str">
        <f t="shared" si="463"/>
        <v>3381MOUNT DRYDEN</v>
      </c>
      <c r="M9834" t="s">
        <v>10260</v>
      </c>
    </row>
    <row r="9835" spans="1:13">
      <c r="A9835" t="s">
        <v>11142</v>
      </c>
      <c r="B9835" t="s">
        <v>5746</v>
      </c>
      <c r="C9835" t="s">
        <v>110</v>
      </c>
      <c r="D9835">
        <v>4</v>
      </c>
      <c r="E9835">
        <v>0</v>
      </c>
      <c r="F9835">
        <v>0</v>
      </c>
      <c r="H9835" t="s">
        <v>155</v>
      </c>
      <c r="I9835">
        <f t="shared" si="461"/>
        <v>0</v>
      </c>
      <c r="J9835">
        <f t="shared" si="462"/>
        <v>0</v>
      </c>
      <c r="L9835" t="str">
        <f t="shared" si="463"/>
        <v>3381BARKLY</v>
      </c>
      <c r="M9835" t="s">
        <v>10260</v>
      </c>
    </row>
    <row r="9836" spans="1:13">
      <c r="A9836" t="s">
        <v>11142</v>
      </c>
      <c r="B9836" t="s">
        <v>5786</v>
      </c>
      <c r="C9836" t="s">
        <v>110</v>
      </c>
      <c r="D9836">
        <v>4</v>
      </c>
      <c r="E9836">
        <v>0</v>
      </c>
      <c r="F9836">
        <v>0</v>
      </c>
      <c r="H9836" t="s">
        <v>155</v>
      </c>
      <c r="I9836">
        <f t="shared" si="461"/>
        <v>0</v>
      </c>
      <c r="J9836">
        <f t="shared" si="462"/>
        <v>0</v>
      </c>
      <c r="L9836" t="str">
        <f t="shared" si="463"/>
        <v>3381BELLFIELD</v>
      </c>
      <c r="M9836" t="s">
        <v>10260</v>
      </c>
    </row>
    <row r="9837" spans="1:13">
      <c r="A9837" t="s">
        <v>11142</v>
      </c>
      <c r="B9837" t="s">
        <v>11144</v>
      </c>
      <c r="C9837" t="s">
        <v>110</v>
      </c>
      <c r="D9837">
        <v>4</v>
      </c>
      <c r="E9837">
        <v>0</v>
      </c>
      <c r="F9837">
        <v>0</v>
      </c>
      <c r="H9837" t="s">
        <v>155</v>
      </c>
      <c r="I9837">
        <f t="shared" si="461"/>
        <v>0</v>
      </c>
      <c r="J9837">
        <f t="shared" si="462"/>
        <v>0</v>
      </c>
      <c r="L9837" t="str">
        <f t="shared" si="463"/>
        <v>3381BOLANGUM</v>
      </c>
      <c r="M9837" t="s">
        <v>10260</v>
      </c>
    </row>
    <row r="9838" spans="1:13">
      <c r="A9838" t="s">
        <v>11142</v>
      </c>
      <c r="B9838" t="s">
        <v>11145</v>
      </c>
      <c r="C9838" t="s">
        <v>110</v>
      </c>
      <c r="D9838">
        <v>4</v>
      </c>
      <c r="E9838">
        <v>0</v>
      </c>
      <c r="F9838">
        <v>0</v>
      </c>
      <c r="H9838" t="s">
        <v>155</v>
      </c>
      <c r="I9838">
        <f t="shared" si="461"/>
        <v>0</v>
      </c>
      <c r="J9838">
        <f t="shared" si="462"/>
        <v>0</v>
      </c>
      <c r="L9838" t="str">
        <f t="shared" si="463"/>
        <v>3381CALLAWADDA</v>
      </c>
      <c r="M9838" t="s">
        <v>10260</v>
      </c>
    </row>
    <row r="9839" spans="1:13">
      <c r="A9839" t="s">
        <v>11142</v>
      </c>
      <c r="B9839" t="s">
        <v>11146</v>
      </c>
      <c r="C9839" t="s">
        <v>110</v>
      </c>
      <c r="D9839">
        <v>4</v>
      </c>
      <c r="E9839">
        <v>0</v>
      </c>
      <c r="F9839">
        <v>0</v>
      </c>
      <c r="H9839" t="s">
        <v>155</v>
      </c>
      <c r="I9839">
        <f t="shared" si="461"/>
        <v>0</v>
      </c>
      <c r="J9839">
        <f t="shared" si="462"/>
        <v>0</v>
      </c>
      <c r="L9839" t="str">
        <f t="shared" si="463"/>
        <v>3381CAMPBELLS BRIDGE</v>
      </c>
      <c r="M9839" t="s">
        <v>10260</v>
      </c>
    </row>
    <row r="9840" spans="1:13">
      <c r="A9840" t="s">
        <v>11142</v>
      </c>
      <c r="B9840" t="s">
        <v>11147</v>
      </c>
      <c r="C9840" t="s">
        <v>110</v>
      </c>
      <c r="D9840">
        <v>4</v>
      </c>
      <c r="E9840">
        <v>0</v>
      </c>
      <c r="F9840">
        <v>0</v>
      </c>
      <c r="H9840" t="s">
        <v>155</v>
      </c>
      <c r="I9840">
        <f t="shared" si="461"/>
        <v>0</v>
      </c>
      <c r="J9840">
        <f t="shared" si="462"/>
        <v>0</v>
      </c>
      <c r="L9840" t="str">
        <f t="shared" si="463"/>
        <v>3381CONCONGELLA</v>
      </c>
      <c r="M9840" t="s">
        <v>10260</v>
      </c>
    </row>
    <row r="9841" spans="1:13">
      <c r="A9841" t="s">
        <v>11142</v>
      </c>
      <c r="B9841" t="s">
        <v>11148</v>
      </c>
      <c r="C9841" t="s">
        <v>110</v>
      </c>
      <c r="D9841">
        <v>4</v>
      </c>
      <c r="E9841">
        <v>0</v>
      </c>
      <c r="F9841">
        <v>0</v>
      </c>
      <c r="H9841" t="s">
        <v>155</v>
      </c>
      <c r="I9841">
        <f t="shared" si="461"/>
        <v>0</v>
      </c>
      <c r="J9841">
        <f t="shared" si="462"/>
        <v>0</v>
      </c>
      <c r="L9841" t="str">
        <f t="shared" si="463"/>
        <v>3381DEEP LEAD</v>
      </c>
      <c r="M9841" t="s">
        <v>10260</v>
      </c>
    </row>
    <row r="9842" spans="1:13">
      <c r="A9842" t="s">
        <v>11142</v>
      </c>
      <c r="B9842" t="s">
        <v>11149</v>
      </c>
      <c r="C9842" t="s">
        <v>110</v>
      </c>
      <c r="D9842">
        <v>4</v>
      </c>
      <c r="E9842">
        <v>0</v>
      </c>
      <c r="F9842">
        <v>0</v>
      </c>
      <c r="H9842" t="s">
        <v>155</v>
      </c>
      <c r="I9842">
        <f t="shared" si="461"/>
        <v>0</v>
      </c>
      <c r="J9842">
        <f t="shared" si="462"/>
        <v>0</v>
      </c>
      <c r="L9842" t="str">
        <f t="shared" si="463"/>
        <v>3381FYANS CREEK</v>
      </c>
      <c r="M9842" t="s">
        <v>10260</v>
      </c>
    </row>
    <row r="9843" spans="1:13">
      <c r="A9843" t="s">
        <v>11142</v>
      </c>
      <c r="B9843" t="s">
        <v>11150</v>
      </c>
      <c r="C9843" t="s">
        <v>110</v>
      </c>
      <c r="D9843">
        <v>4</v>
      </c>
      <c r="E9843">
        <v>0</v>
      </c>
      <c r="F9843">
        <v>0</v>
      </c>
      <c r="H9843" t="s">
        <v>155</v>
      </c>
      <c r="I9843">
        <f t="shared" si="461"/>
        <v>0</v>
      </c>
      <c r="J9843">
        <f t="shared" si="462"/>
        <v>0</v>
      </c>
      <c r="L9843" t="str">
        <f t="shared" si="463"/>
        <v>3381GERMANIA</v>
      </c>
      <c r="M9843" t="s">
        <v>10260</v>
      </c>
    </row>
    <row r="9844" spans="1:13">
      <c r="A9844" t="s">
        <v>11142</v>
      </c>
      <c r="B9844" t="s">
        <v>7046</v>
      </c>
      <c r="C9844" t="s">
        <v>110</v>
      </c>
      <c r="D9844">
        <v>4</v>
      </c>
      <c r="E9844">
        <v>0</v>
      </c>
      <c r="F9844">
        <v>0</v>
      </c>
      <c r="H9844" t="s">
        <v>155</v>
      </c>
      <c r="I9844">
        <f t="shared" ref="I9844:I9907" si="464">IF(ISERROR(VLOOKUP(A9844,SelPostCode,1,FALSE)),0,1)</f>
        <v>0</v>
      </c>
      <c r="J9844">
        <f t="shared" ref="J9844:J9907" si="465">IF(I9844=0,0,IF(ISERROR(VLOOKUP(B9844,SelSuburb,1,FALSE)),0,1))</f>
        <v>0</v>
      </c>
      <c r="L9844" t="str">
        <f t="shared" si="463"/>
        <v>3381GREENS CREEK</v>
      </c>
      <c r="M9844" t="s">
        <v>10260</v>
      </c>
    </row>
    <row r="9845" spans="1:13">
      <c r="A9845" t="s">
        <v>11142</v>
      </c>
      <c r="B9845" t="s">
        <v>11151</v>
      </c>
      <c r="C9845" t="s">
        <v>110</v>
      </c>
      <c r="D9845">
        <v>4</v>
      </c>
      <c r="E9845">
        <v>0</v>
      </c>
      <c r="F9845">
        <v>0</v>
      </c>
      <c r="H9845" t="s">
        <v>155</v>
      </c>
      <c r="I9845">
        <f t="shared" si="464"/>
        <v>0</v>
      </c>
      <c r="J9845">
        <f t="shared" si="465"/>
        <v>0</v>
      </c>
      <c r="L9845" t="str">
        <f t="shared" si="463"/>
        <v>3381HALLS GAP</v>
      </c>
      <c r="M9845" t="s">
        <v>10260</v>
      </c>
    </row>
    <row r="9846" spans="1:13">
      <c r="A9846" t="s">
        <v>11142</v>
      </c>
      <c r="B9846" t="s">
        <v>2967</v>
      </c>
      <c r="C9846" t="s">
        <v>110</v>
      </c>
      <c r="D9846">
        <v>4</v>
      </c>
      <c r="E9846">
        <v>0</v>
      </c>
      <c r="F9846">
        <v>0</v>
      </c>
      <c r="H9846" t="s">
        <v>155</v>
      </c>
      <c r="I9846">
        <f t="shared" si="464"/>
        <v>0</v>
      </c>
      <c r="J9846">
        <f t="shared" si="465"/>
        <v>0</v>
      </c>
      <c r="L9846" t="str">
        <f t="shared" si="463"/>
        <v>3381ILLAWARRA</v>
      </c>
      <c r="M9846" t="s">
        <v>10260</v>
      </c>
    </row>
    <row r="9847" spans="1:13">
      <c r="A9847" t="s">
        <v>11142</v>
      </c>
      <c r="B9847" t="s">
        <v>11152</v>
      </c>
      <c r="C9847" t="s">
        <v>110</v>
      </c>
      <c r="D9847">
        <v>4</v>
      </c>
      <c r="E9847">
        <v>0</v>
      </c>
      <c r="F9847">
        <v>0</v>
      </c>
      <c r="H9847" t="s">
        <v>155</v>
      </c>
      <c r="I9847">
        <f t="shared" si="464"/>
        <v>0</v>
      </c>
      <c r="J9847">
        <f t="shared" si="465"/>
        <v>0</v>
      </c>
      <c r="L9847" t="str">
        <f t="shared" si="463"/>
        <v>3381JOEL JOEL</v>
      </c>
      <c r="M9847" t="s">
        <v>10260</v>
      </c>
    </row>
    <row r="9848" spans="1:13">
      <c r="A9848" t="s">
        <v>11142</v>
      </c>
      <c r="B9848" t="s">
        <v>11153</v>
      </c>
      <c r="C9848" t="s">
        <v>110</v>
      </c>
      <c r="D9848">
        <v>4</v>
      </c>
      <c r="E9848">
        <v>0</v>
      </c>
      <c r="F9848">
        <v>0</v>
      </c>
      <c r="H9848" t="s">
        <v>155</v>
      </c>
      <c r="I9848">
        <f t="shared" si="464"/>
        <v>0</v>
      </c>
      <c r="J9848">
        <f t="shared" si="465"/>
        <v>0</v>
      </c>
      <c r="L9848" t="str">
        <f t="shared" si="463"/>
        <v>3381JOEL SOUTH</v>
      </c>
      <c r="M9848" t="s">
        <v>10260</v>
      </c>
    </row>
    <row r="9849" spans="1:13">
      <c r="A9849" t="s">
        <v>11142</v>
      </c>
      <c r="B9849" t="s">
        <v>11154</v>
      </c>
      <c r="C9849" t="s">
        <v>110</v>
      </c>
      <c r="D9849">
        <v>4</v>
      </c>
      <c r="E9849">
        <v>0</v>
      </c>
      <c r="F9849">
        <v>0</v>
      </c>
      <c r="H9849" t="s">
        <v>155</v>
      </c>
      <c r="I9849">
        <f t="shared" si="464"/>
        <v>0</v>
      </c>
      <c r="J9849">
        <f t="shared" si="465"/>
        <v>0</v>
      </c>
      <c r="L9849" t="str">
        <f t="shared" si="463"/>
        <v>3381KANYA</v>
      </c>
      <c r="M9849" t="s">
        <v>10260</v>
      </c>
    </row>
    <row r="9850" spans="1:13">
      <c r="A9850" t="s">
        <v>11142</v>
      </c>
      <c r="B9850" t="s">
        <v>11155</v>
      </c>
      <c r="C9850" t="s">
        <v>110</v>
      </c>
      <c r="D9850">
        <v>4</v>
      </c>
      <c r="E9850">
        <v>0</v>
      </c>
      <c r="F9850">
        <v>0</v>
      </c>
      <c r="H9850" t="s">
        <v>155</v>
      </c>
      <c r="I9850">
        <f t="shared" si="464"/>
        <v>0</v>
      </c>
      <c r="J9850">
        <f t="shared" si="465"/>
        <v>0</v>
      </c>
      <c r="L9850" t="str">
        <f t="shared" si="463"/>
        <v>3381LAKE FYANS</v>
      </c>
      <c r="M9850" t="s">
        <v>10260</v>
      </c>
    </row>
    <row r="9851" spans="1:13">
      <c r="A9851" t="s">
        <v>11142</v>
      </c>
      <c r="B9851" t="s">
        <v>11156</v>
      </c>
      <c r="C9851" t="s">
        <v>110</v>
      </c>
      <c r="D9851">
        <v>4</v>
      </c>
      <c r="E9851">
        <v>0</v>
      </c>
      <c r="F9851">
        <v>0</v>
      </c>
      <c r="H9851" t="s">
        <v>155</v>
      </c>
      <c r="I9851">
        <f t="shared" si="464"/>
        <v>0</v>
      </c>
      <c r="J9851">
        <f t="shared" si="465"/>
        <v>0</v>
      </c>
      <c r="L9851" t="str">
        <f t="shared" si="463"/>
        <v>3381LAKE LONSDALE</v>
      </c>
      <c r="M9851" t="s">
        <v>10260</v>
      </c>
    </row>
    <row r="9852" spans="1:13">
      <c r="A9852" t="s">
        <v>11142</v>
      </c>
      <c r="B9852" t="s">
        <v>11157</v>
      </c>
      <c r="C9852" t="s">
        <v>110</v>
      </c>
      <c r="D9852">
        <v>4</v>
      </c>
      <c r="E9852">
        <v>0</v>
      </c>
      <c r="F9852">
        <v>0</v>
      </c>
      <c r="H9852" t="s">
        <v>155</v>
      </c>
      <c r="I9852">
        <f t="shared" si="464"/>
        <v>0</v>
      </c>
      <c r="J9852">
        <f t="shared" si="465"/>
        <v>0</v>
      </c>
      <c r="L9852" t="str">
        <f t="shared" si="463"/>
        <v>3381LUBECK</v>
      </c>
      <c r="M9852" t="s">
        <v>10260</v>
      </c>
    </row>
    <row r="9853" spans="1:13">
      <c r="A9853" t="s">
        <v>11142</v>
      </c>
      <c r="B9853" t="s">
        <v>11158</v>
      </c>
      <c r="C9853" t="s">
        <v>110</v>
      </c>
      <c r="D9853">
        <v>4</v>
      </c>
      <c r="E9853">
        <v>0</v>
      </c>
      <c r="F9853">
        <v>0</v>
      </c>
      <c r="H9853" t="s">
        <v>155</v>
      </c>
      <c r="I9853">
        <f t="shared" si="464"/>
        <v>0</v>
      </c>
      <c r="J9853">
        <f t="shared" si="465"/>
        <v>0</v>
      </c>
      <c r="L9853" t="str">
        <f t="shared" si="463"/>
        <v>3381MORRL MORRL</v>
      </c>
      <c r="M9853" t="s">
        <v>10260</v>
      </c>
    </row>
    <row r="9854" spans="1:13">
      <c r="A9854" t="s">
        <v>11142</v>
      </c>
      <c r="B9854" t="s">
        <v>355</v>
      </c>
      <c r="C9854" t="s">
        <v>110</v>
      </c>
      <c r="D9854">
        <v>4</v>
      </c>
      <c r="E9854">
        <v>0</v>
      </c>
      <c r="F9854">
        <v>0</v>
      </c>
      <c r="H9854" t="s">
        <v>155</v>
      </c>
      <c r="I9854">
        <f t="shared" si="464"/>
        <v>0</v>
      </c>
      <c r="J9854">
        <f t="shared" si="465"/>
        <v>0</v>
      </c>
      <c r="L9854" t="str">
        <f t="shared" si="463"/>
        <v>3381PARADISE</v>
      </c>
      <c r="M9854" t="s">
        <v>10260</v>
      </c>
    </row>
    <row r="9855" spans="1:13">
      <c r="A9855" t="s">
        <v>11142</v>
      </c>
      <c r="B9855" t="s">
        <v>11159</v>
      </c>
      <c r="C9855" t="s">
        <v>110</v>
      </c>
      <c r="D9855">
        <v>4</v>
      </c>
      <c r="E9855">
        <v>0</v>
      </c>
      <c r="F9855">
        <v>0</v>
      </c>
      <c r="H9855" t="s">
        <v>155</v>
      </c>
      <c r="I9855">
        <f t="shared" si="464"/>
        <v>0</v>
      </c>
      <c r="J9855">
        <f t="shared" si="465"/>
        <v>0</v>
      </c>
      <c r="L9855" t="str">
        <f t="shared" si="463"/>
        <v>3381POMONAL</v>
      </c>
      <c r="M9855" t="s">
        <v>10260</v>
      </c>
    </row>
    <row r="9856" spans="1:13">
      <c r="A9856" t="s">
        <v>11142</v>
      </c>
      <c r="B9856" t="s">
        <v>10804</v>
      </c>
      <c r="C9856" t="s">
        <v>110</v>
      </c>
      <c r="D9856">
        <v>4</v>
      </c>
      <c r="E9856">
        <v>0</v>
      </c>
      <c r="F9856">
        <v>0</v>
      </c>
      <c r="H9856" t="s">
        <v>155</v>
      </c>
      <c r="I9856">
        <f t="shared" si="464"/>
        <v>0</v>
      </c>
      <c r="J9856">
        <f t="shared" si="465"/>
        <v>0</v>
      </c>
      <c r="L9856" t="str">
        <f t="shared" si="463"/>
        <v>3381ROSTRON</v>
      </c>
      <c r="M9856" t="s">
        <v>10260</v>
      </c>
    </row>
    <row r="9857" spans="1:13">
      <c r="A9857" t="s">
        <v>11142</v>
      </c>
      <c r="B9857" t="s">
        <v>11160</v>
      </c>
      <c r="C9857" t="s">
        <v>110</v>
      </c>
      <c r="D9857">
        <v>4</v>
      </c>
      <c r="E9857">
        <v>0</v>
      </c>
      <c r="F9857">
        <v>0</v>
      </c>
      <c r="H9857" t="s">
        <v>155</v>
      </c>
      <c r="I9857">
        <f t="shared" si="464"/>
        <v>0</v>
      </c>
      <c r="J9857">
        <f t="shared" si="465"/>
        <v>0</v>
      </c>
      <c r="L9857" t="str">
        <f t="shared" si="463"/>
        <v>3381WAL WAL</v>
      </c>
      <c r="M9857" t="s">
        <v>10260</v>
      </c>
    </row>
    <row r="9858" spans="1:13">
      <c r="A9858" t="s">
        <v>11142</v>
      </c>
      <c r="B9858" t="s">
        <v>11161</v>
      </c>
      <c r="C9858" t="s">
        <v>110</v>
      </c>
      <c r="D9858">
        <v>4</v>
      </c>
      <c r="E9858">
        <v>0</v>
      </c>
      <c r="F9858">
        <v>0</v>
      </c>
      <c r="H9858" t="s">
        <v>155</v>
      </c>
      <c r="I9858">
        <f t="shared" si="464"/>
        <v>0</v>
      </c>
      <c r="J9858">
        <f t="shared" si="465"/>
        <v>0</v>
      </c>
      <c r="L9858" t="str">
        <f t="shared" ref="L9858:L9921" si="466">CONCATENATE(A9858,B9858)</f>
        <v>3381WALLALOO</v>
      </c>
      <c r="M9858" t="s">
        <v>10260</v>
      </c>
    </row>
    <row r="9859" spans="1:13">
      <c r="A9859" t="s">
        <v>11142</v>
      </c>
      <c r="B9859" t="s">
        <v>11162</v>
      </c>
      <c r="C9859" t="s">
        <v>110</v>
      </c>
      <c r="D9859">
        <v>4</v>
      </c>
      <c r="E9859">
        <v>0</v>
      </c>
      <c r="F9859">
        <v>0</v>
      </c>
      <c r="H9859" t="s">
        <v>155</v>
      </c>
      <c r="I9859">
        <f t="shared" si="464"/>
        <v>0</v>
      </c>
      <c r="J9859">
        <f t="shared" si="465"/>
        <v>0</v>
      </c>
      <c r="L9859" t="str">
        <f t="shared" si="466"/>
        <v>3381WALLALOO EAST</v>
      </c>
      <c r="M9859" t="s">
        <v>10260</v>
      </c>
    </row>
    <row r="9860" spans="1:13">
      <c r="A9860" t="s">
        <v>11163</v>
      </c>
      <c r="B9860" t="s">
        <v>11164</v>
      </c>
      <c r="C9860" t="s">
        <v>110</v>
      </c>
      <c r="D9860">
        <v>4</v>
      </c>
      <c r="E9860">
        <v>0</v>
      </c>
      <c r="F9860">
        <v>0</v>
      </c>
      <c r="H9860" t="s">
        <v>155</v>
      </c>
      <c r="I9860">
        <f t="shared" si="464"/>
        <v>0</v>
      </c>
      <c r="J9860">
        <f t="shared" si="465"/>
        <v>0</v>
      </c>
      <c r="L9860" t="str">
        <f t="shared" si="466"/>
        <v>3380BELLELLEN</v>
      </c>
      <c r="M9860" t="s">
        <v>10260</v>
      </c>
    </row>
    <row r="9861" spans="1:13">
      <c r="A9861" t="s">
        <v>11163</v>
      </c>
      <c r="B9861" t="s">
        <v>11165</v>
      </c>
      <c r="C9861" t="s">
        <v>110</v>
      </c>
      <c r="D9861">
        <v>4</v>
      </c>
      <c r="E9861">
        <v>0</v>
      </c>
      <c r="F9861">
        <v>0</v>
      </c>
      <c r="H9861" t="s">
        <v>155</v>
      </c>
      <c r="I9861">
        <f t="shared" si="464"/>
        <v>0</v>
      </c>
      <c r="J9861">
        <f t="shared" si="465"/>
        <v>0</v>
      </c>
      <c r="L9861" t="str">
        <f t="shared" si="466"/>
        <v>3380BRIDGE INN</v>
      </c>
      <c r="M9861" t="s">
        <v>10260</v>
      </c>
    </row>
    <row r="9862" spans="1:13">
      <c r="A9862" t="s">
        <v>11163</v>
      </c>
      <c r="B9862" t="s">
        <v>11166</v>
      </c>
      <c r="C9862" t="s">
        <v>110</v>
      </c>
      <c r="D9862">
        <v>4</v>
      </c>
      <c r="E9862">
        <v>0</v>
      </c>
      <c r="F9862">
        <v>0</v>
      </c>
      <c r="H9862" t="s">
        <v>155</v>
      </c>
      <c r="I9862">
        <f t="shared" si="464"/>
        <v>0</v>
      </c>
      <c r="J9862">
        <f t="shared" si="465"/>
        <v>0</v>
      </c>
      <c r="L9862" t="str">
        <f t="shared" si="466"/>
        <v>3380MOKEPILLY</v>
      </c>
      <c r="M9862" t="s">
        <v>10260</v>
      </c>
    </row>
    <row r="9863" spans="1:13">
      <c r="A9863" t="s">
        <v>11163</v>
      </c>
      <c r="B9863" t="s">
        <v>11167</v>
      </c>
      <c r="C9863" t="s">
        <v>110</v>
      </c>
      <c r="D9863">
        <v>4</v>
      </c>
      <c r="E9863">
        <v>0</v>
      </c>
      <c r="F9863">
        <v>0</v>
      </c>
      <c r="H9863" t="s">
        <v>155</v>
      </c>
      <c r="I9863">
        <f t="shared" si="464"/>
        <v>0</v>
      </c>
      <c r="J9863">
        <f t="shared" si="465"/>
        <v>0</v>
      </c>
      <c r="L9863" t="str">
        <f t="shared" si="466"/>
        <v>3380STAWELL</v>
      </c>
      <c r="M9863" t="s">
        <v>10260</v>
      </c>
    </row>
    <row r="9864" spans="1:13">
      <c r="A9864" t="s">
        <v>11163</v>
      </c>
      <c r="B9864" t="s">
        <v>11168</v>
      </c>
      <c r="C9864" t="s">
        <v>110</v>
      </c>
      <c r="D9864">
        <v>4</v>
      </c>
      <c r="E9864">
        <v>0</v>
      </c>
      <c r="F9864">
        <v>0</v>
      </c>
      <c r="H9864" t="s">
        <v>155</v>
      </c>
      <c r="I9864">
        <f t="shared" si="464"/>
        <v>0</v>
      </c>
      <c r="J9864">
        <f t="shared" si="465"/>
        <v>0</v>
      </c>
      <c r="L9864" t="str">
        <f t="shared" si="466"/>
        <v>3380STAWELL WEST</v>
      </c>
      <c r="M9864" t="s">
        <v>10260</v>
      </c>
    </row>
    <row r="9865" spans="1:13">
      <c r="A9865" t="s">
        <v>11163</v>
      </c>
      <c r="B9865" t="s">
        <v>10805</v>
      </c>
      <c r="C9865" t="s">
        <v>110</v>
      </c>
      <c r="D9865">
        <v>4</v>
      </c>
      <c r="E9865">
        <v>0</v>
      </c>
      <c r="F9865">
        <v>0</v>
      </c>
      <c r="H9865" t="s">
        <v>155</v>
      </c>
      <c r="I9865">
        <f t="shared" si="464"/>
        <v>0</v>
      </c>
      <c r="J9865">
        <f t="shared" si="465"/>
        <v>0</v>
      </c>
      <c r="L9865" t="str">
        <f t="shared" si="466"/>
        <v>3380WINJALLOK</v>
      </c>
      <c r="M9865" t="s">
        <v>10260</v>
      </c>
    </row>
    <row r="9866" spans="1:13">
      <c r="A9866" t="s">
        <v>11169</v>
      </c>
      <c r="B9866" t="s">
        <v>11170</v>
      </c>
      <c r="C9866" t="s">
        <v>110</v>
      </c>
      <c r="D9866">
        <v>4</v>
      </c>
      <c r="E9866">
        <v>0</v>
      </c>
      <c r="F9866">
        <v>0</v>
      </c>
      <c r="H9866" t="s">
        <v>155</v>
      </c>
      <c r="I9866">
        <f t="shared" si="464"/>
        <v>0</v>
      </c>
      <c r="J9866">
        <f t="shared" si="465"/>
        <v>0</v>
      </c>
      <c r="L9866" t="str">
        <f t="shared" si="466"/>
        <v>3379BERRAMBOOL</v>
      </c>
      <c r="M9866" t="s">
        <v>10260</v>
      </c>
    </row>
    <row r="9867" spans="1:13">
      <c r="A9867" t="s">
        <v>11169</v>
      </c>
      <c r="B9867" t="s">
        <v>11171</v>
      </c>
      <c r="C9867" t="s">
        <v>110</v>
      </c>
      <c r="D9867">
        <v>4</v>
      </c>
      <c r="E9867">
        <v>0</v>
      </c>
      <c r="F9867">
        <v>0</v>
      </c>
      <c r="H9867" t="s">
        <v>155</v>
      </c>
      <c r="I9867">
        <f t="shared" si="464"/>
        <v>0</v>
      </c>
      <c r="J9867">
        <f t="shared" si="465"/>
        <v>0</v>
      </c>
      <c r="L9867" t="str">
        <f t="shared" si="466"/>
        <v>3379BORNES HILL</v>
      </c>
      <c r="M9867" t="s">
        <v>10260</v>
      </c>
    </row>
    <row r="9868" spans="1:13">
      <c r="A9868" t="s">
        <v>11169</v>
      </c>
      <c r="B9868" t="s">
        <v>7031</v>
      </c>
      <c r="C9868" t="s">
        <v>110</v>
      </c>
      <c r="D9868">
        <v>4</v>
      </c>
      <c r="E9868">
        <v>0</v>
      </c>
      <c r="F9868">
        <v>0</v>
      </c>
      <c r="H9868" t="s">
        <v>155</v>
      </c>
      <c r="I9868">
        <f t="shared" si="464"/>
        <v>0</v>
      </c>
      <c r="J9868">
        <f t="shared" si="465"/>
        <v>0</v>
      </c>
      <c r="L9868" t="str">
        <f t="shared" si="466"/>
        <v>3379CHATSWORTH</v>
      </c>
      <c r="M9868" t="s">
        <v>10260</v>
      </c>
    </row>
    <row r="9869" spans="1:13">
      <c r="A9869" t="s">
        <v>11169</v>
      </c>
      <c r="B9869" t="s">
        <v>11172</v>
      </c>
      <c r="C9869" t="s">
        <v>110</v>
      </c>
      <c r="D9869">
        <v>4</v>
      </c>
      <c r="E9869">
        <v>0</v>
      </c>
      <c r="F9869">
        <v>0</v>
      </c>
      <c r="H9869" t="s">
        <v>155</v>
      </c>
      <c r="I9869">
        <f t="shared" si="464"/>
        <v>0</v>
      </c>
      <c r="J9869">
        <f t="shared" si="465"/>
        <v>0</v>
      </c>
      <c r="L9869" t="str">
        <f t="shared" si="466"/>
        <v>3379MAFEKING</v>
      </c>
      <c r="M9869" t="s">
        <v>10260</v>
      </c>
    </row>
    <row r="9870" spans="1:13">
      <c r="A9870" t="s">
        <v>11169</v>
      </c>
      <c r="B9870" t="s">
        <v>11173</v>
      </c>
      <c r="C9870" t="s">
        <v>110</v>
      </c>
      <c r="D9870">
        <v>4</v>
      </c>
      <c r="E9870">
        <v>0</v>
      </c>
      <c r="F9870">
        <v>0</v>
      </c>
      <c r="H9870" t="s">
        <v>155</v>
      </c>
      <c r="I9870">
        <f t="shared" si="464"/>
        <v>0</v>
      </c>
      <c r="J9870">
        <f t="shared" si="465"/>
        <v>0</v>
      </c>
      <c r="L9870" t="str">
        <f t="shared" si="466"/>
        <v>3379STAVELY</v>
      </c>
      <c r="M9870" t="s">
        <v>10260</v>
      </c>
    </row>
    <row r="9871" spans="1:13">
      <c r="A9871" t="s">
        <v>11169</v>
      </c>
      <c r="B9871" t="s">
        <v>11174</v>
      </c>
      <c r="C9871" t="s">
        <v>110</v>
      </c>
      <c r="D9871">
        <v>4</v>
      </c>
      <c r="E9871">
        <v>0</v>
      </c>
      <c r="F9871">
        <v>0</v>
      </c>
      <c r="H9871" t="s">
        <v>155</v>
      </c>
      <c r="I9871">
        <f t="shared" si="464"/>
        <v>0</v>
      </c>
      <c r="J9871">
        <f t="shared" si="465"/>
        <v>0</v>
      </c>
      <c r="L9871" t="str">
        <f t="shared" si="466"/>
        <v>3379WATGANIA</v>
      </c>
      <c r="M9871" t="s">
        <v>10260</v>
      </c>
    </row>
    <row r="9872" spans="1:13">
      <c r="A9872" t="s">
        <v>11169</v>
      </c>
      <c r="B9872" t="s">
        <v>11175</v>
      </c>
      <c r="C9872" t="s">
        <v>110</v>
      </c>
      <c r="D9872">
        <v>4</v>
      </c>
      <c r="E9872">
        <v>0</v>
      </c>
      <c r="F9872">
        <v>0</v>
      </c>
      <c r="H9872" t="s">
        <v>155</v>
      </c>
      <c r="I9872">
        <f t="shared" si="464"/>
        <v>0</v>
      </c>
      <c r="J9872">
        <f t="shared" si="465"/>
        <v>0</v>
      </c>
      <c r="L9872" t="str">
        <f t="shared" si="466"/>
        <v>3379WICKLIFFE</v>
      </c>
      <c r="M9872" t="s">
        <v>10260</v>
      </c>
    </row>
    <row r="9873" spans="1:13">
      <c r="A9873" t="s">
        <v>11169</v>
      </c>
      <c r="B9873" t="s">
        <v>11176</v>
      </c>
      <c r="C9873" t="s">
        <v>110</v>
      </c>
      <c r="D9873">
        <v>4</v>
      </c>
      <c r="E9873">
        <v>0</v>
      </c>
      <c r="F9873">
        <v>0</v>
      </c>
      <c r="H9873" t="s">
        <v>155</v>
      </c>
      <c r="I9873">
        <f t="shared" si="464"/>
        <v>0</v>
      </c>
      <c r="J9873">
        <f t="shared" si="465"/>
        <v>0</v>
      </c>
      <c r="L9873" t="str">
        <f t="shared" si="466"/>
        <v>3379WILLAURA</v>
      </c>
      <c r="M9873" t="s">
        <v>10260</v>
      </c>
    </row>
    <row r="9874" spans="1:13">
      <c r="A9874" t="s">
        <v>11169</v>
      </c>
      <c r="B9874" t="s">
        <v>11177</v>
      </c>
      <c r="C9874" t="s">
        <v>110</v>
      </c>
      <c r="D9874">
        <v>4</v>
      </c>
      <c r="E9874">
        <v>0</v>
      </c>
      <c r="F9874">
        <v>0</v>
      </c>
      <c r="H9874" t="s">
        <v>155</v>
      </c>
      <c r="I9874">
        <f t="shared" si="464"/>
        <v>0</v>
      </c>
      <c r="J9874">
        <f t="shared" si="465"/>
        <v>0</v>
      </c>
      <c r="L9874" t="str">
        <f t="shared" si="466"/>
        <v>3379WILLAURA NORTH</v>
      </c>
      <c r="M9874" t="s">
        <v>10260</v>
      </c>
    </row>
    <row r="9875" spans="1:13">
      <c r="A9875" t="s">
        <v>11178</v>
      </c>
      <c r="B9875" t="s">
        <v>11179</v>
      </c>
      <c r="C9875" t="s">
        <v>110</v>
      </c>
      <c r="D9875">
        <v>4</v>
      </c>
      <c r="E9875">
        <v>0</v>
      </c>
      <c r="F9875">
        <v>0</v>
      </c>
      <c r="H9875" t="s">
        <v>103</v>
      </c>
      <c r="I9875">
        <f t="shared" si="464"/>
        <v>0</v>
      </c>
      <c r="J9875">
        <f t="shared" si="465"/>
        <v>0</v>
      </c>
      <c r="L9875" t="str">
        <f t="shared" si="466"/>
        <v>3378TATYOON</v>
      </c>
      <c r="M9875" t="s">
        <v>10260</v>
      </c>
    </row>
    <row r="9876" spans="1:13">
      <c r="A9876" t="s">
        <v>11178</v>
      </c>
      <c r="B9876" t="s">
        <v>11180</v>
      </c>
      <c r="C9876" t="s">
        <v>110</v>
      </c>
      <c r="D9876">
        <v>4</v>
      </c>
      <c r="E9876">
        <v>0</v>
      </c>
      <c r="F9876">
        <v>0</v>
      </c>
      <c r="H9876" t="s">
        <v>103</v>
      </c>
      <c r="I9876">
        <f t="shared" si="464"/>
        <v>0</v>
      </c>
      <c r="J9876">
        <f t="shared" si="465"/>
        <v>0</v>
      </c>
      <c r="L9876" t="str">
        <f t="shared" si="466"/>
        <v>3378YALLA-Y-POORA</v>
      </c>
      <c r="M9876" t="s">
        <v>10260</v>
      </c>
    </row>
    <row r="9877" spans="1:13">
      <c r="A9877" t="s">
        <v>11181</v>
      </c>
      <c r="B9877" t="s">
        <v>11182</v>
      </c>
      <c r="C9877" t="s">
        <v>110</v>
      </c>
      <c r="D9877">
        <v>4</v>
      </c>
      <c r="E9877">
        <v>0</v>
      </c>
      <c r="F9877">
        <v>0</v>
      </c>
      <c r="H9877" t="s">
        <v>155</v>
      </c>
      <c r="I9877">
        <f t="shared" si="464"/>
        <v>0</v>
      </c>
      <c r="J9877">
        <f t="shared" si="465"/>
        <v>0</v>
      </c>
      <c r="L9877" t="str">
        <f t="shared" si="466"/>
        <v>3377BEN NEVIS</v>
      </c>
      <c r="M9877" t="s">
        <v>10469</v>
      </c>
    </row>
    <row r="9878" spans="1:13">
      <c r="A9878" t="s">
        <v>11181</v>
      </c>
      <c r="B9878" t="s">
        <v>11183</v>
      </c>
      <c r="C9878" t="s">
        <v>110</v>
      </c>
      <c r="D9878">
        <v>4</v>
      </c>
      <c r="E9878">
        <v>0</v>
      </c>
      <c r="F9878">
        <v>0</v>
      </c>
      <c r="H9878" t="s">
        <v>155</v>
      </c>
      <c r="I9878">
        <f t="shared" si="464"/>
        <v>0</v>
      </c>
      <c r="J9878">
        <f t="shared" si="465"/>
        <v>0</v>
      </c>
      <c r="L9878" t="str">
        <f t="shared" si="466"/>
        <v>3377BULGANA</v>
      </c>
      <c r="M9878" t="s">
        <v>10469</v>
      </c>
    </row>
    <row r="9879" spans="1:13">
      <c r="A9879" t="s">
        <v>11181</v>
      </c>
      <c r="B9879" t="s">
        <v>11184</v>
      </c>
      <c r="C9879" t="s">
        <v>110</v>
      </c>
      <c r="D9879">
        <v>4</v>
      </c>
      <c r="E9879">
        <v>0</v>
      </c>
      <c r="F9879">
        <v>0</v>
      </c>
      <c r="H9879" t="s">
        <v>155</v>
      </c>
      <c r="I9879">
        <f t="shared" si="464"/>
        <v>0</v>
      </c>
      <c r="J9879">
        <f t="shared" si="465"/>
        <v>0</v>
      </c>
      <c r="L9879" t="str">
        <f t="shared" si="466"/>
        <v>3377CROWLANDS</v>
      </c>
      <c r="M9879" t="s">
        <v>10469</v>
      </c>
    </row>
    <row r="9880" spans="1:13">
      <c r="A9880" t="s">
        <v>11181</v>
      </c>
      <c r="B9880" t="s">
        <v>11185</v>
      </c>
      <c r="C9880" t="s">
        <v>110</v>
      </c>
      <c r="D9880">
        <v>3</v>
      </c>
      <c r="E9880">
        <v>0</v>
      </c>
      <c r="F9880">
        <v>0</v>
      </c>
      <c r="H9880" t="s">
        <v>155</v>
      </c>
      <c r="I9880">
        <f t="shared" si="464"/>
        <v>0</v>
      </c>
      <c r="J9880">
        <f t="shared" si="465"/>
        <v>0</v>
      </c>
      <c r="L9880" t="str">
        <f t="shared" si="466"/>
        <v>3377DENICULL CREEK</v>
      </c>
      <c r="M9880" t="s">
        <v>10469</v>
      </c>
    </row>
    <row r="9881" spans="1:13">
      <c r="A9881" t="s">
        <v>11181</v>
      </c>
      <c r="B9881" t="s">
        <v>11186</v>
      </c>
      <c r="C9881" t="s">
        <v>110</v>
      </c>
      <c r="D9881">
        <v>3</v>
      </c>
      <c r="E9881">
        <v>0</v>
      </c>
      <c r="F9881">
        <v>0</v>
      </c>
      <c r="H9881" t="s">
        <v>155</v>
      </c>
      <c r="I9881">
        <f t="shared" si="464"/>
        <v>0</v>
      </c>
      <c r="J9881">
        <f t="shared" si="465"/>
        <v>0</v>
      </c>
      <c r="L9881" t="str">
        <f t="shared" si="466"/>
        <v>3377DOBIE</v>
      </c>
      <c r="M9881" t="s">
        <v>10469</v>
      </c>
    </row>
    <row r="9882" spans="1:13">
      <c r="A9882" t="s">
        <v>11181</v>
      </c>
      <c r="B9882" t="s">
        <v>11187</v>
      </c>
      <c r="C9882" t="s">
        <v>110</v>
      </c>
      <c r="D9882">
        <v>3</v>
      </c>
      <c r="E9882">
        <v>0</v>
      </c>
      <c r="F9882">
        <v>0</v>
      </c>
      <c r="H9882" t="s">
        <v>155</v>
      </c>
      <c r="I9882">
        <f t="shared" si="464"/>
        <v>0</v>
      </c>
      <c r="J9882">
        <f t="shared" si="465"/>
        <v>0</v>
      </c>
      <c r="L9882" t="str">
        <f t="shared" si="466"/>
        <v>3377DUNNEWORTHY</v>
      </c>
      <c r="M9882" t="s">
        <v>10469</v>
      </c>
    </row>
    <row r="9883" spans="1:13">
      <c r="A9883" t="s">
        <v>11181</v>
      </c>
      <c r="B9883" t="s">
        <v>11188</v>
      </c>
      <c r="C9883" t="s">
        <v>110</v>
      </c>
      <c r="D9883">
        <v>4</v>
      </c>
      <c r="E9883">
        <v>0</v>
      </c>
      <c r="F9883">
        <v>0</v>
      </c>
      <c r="H9883" t="s">
        <v>155</v>
      </c>
      <c r="I9883">
        <f t="shared" si="464"/>
        <v>0</v>
      </c>
      <c r="J9883">
        <f t="shared" si="465"/>
        <v>0</v>
      </c>
      <c r="L9883" t="str">
        <f t="shared" si="466"/>
        <v>3377EVERSLEY</v>
      </c>
      <c r="M9883" t="s">
        <v>10469</v>
      </c>
    </row>
    <row r="9884" spans="1:13">
      <c r="A9884" t="s">
        <v>11181</v>
      </c>
      <c r="B9884" t="s">
        <v>11189</v>
      </c>
      <c r="C9884" t="s">
        <v>110</v>
      </c>
      <c r="D9884">
        <v>4</v>
      </c>
      <c r="E9884">
        <v>0</v>
      </c>
      <c r="F9884">
        <v>0</v>
      </c>
      <c r="H9884" t="s">
        <v>155</v>
      </c>
      <c r="I9884">
        <f t="shared" si="464"/>
        <v>0</v>
      </c>
      <c r="J9884">
        <f t="shared" si="465"/>
        <v>0</v>
      </c>
      <c r="L9884" t="str">
        <f t="shared" si="466"/>
        <v>3377GREAT WESTERN</v>
      </c>
      <c r="M9884" t="s">
        <v>10469</v>
      </c>
    </row>
    <row r="9885" spans="1:13">
      <c r="A9885" t="s">
        <v>11181</v>
      </c>
      <c r="B9885" t="s">
        <v>11190</v>
      </c>
      <c r="C9885" t="s">
        <v>110</v>
      </c>
      <c r="D9885">
        <v>4</v>
      </c>
      <c r="E9885">
        <v>0</v>
      </c>
      <c r="F9885">
        <v>0</v>
      </c>
      <c r="H9885" t="s">
        <v>155</v>
      </c>
      <c r="I9885">
        <f t="shared" si="464"/>
        <v>0</v>
      </c>
      <c r="J9885">
        <f t="shared" si="465"/>
        <v>0</v>
      </c>
      <c r="L9885" t="str">
        <f t="shared" si="466"/>
        <v>3377JALLUKUR</v>
      </c>
      <c r="M9885" t="s">
        <v>10469</v>
      </c>
    </row>
    <row r="9886" spans="1:13">
      <c r="A9886" t="s">
        <v>11181</v>
      </c>
      <c r="B9886" t="s">
        <v>11191</v>
      </c>
      <c r="C9886" t="s">
        <v>110</v>
      </c>
      <c r="D9886">
        <v>4</v>
      </c>
      <c r="E9886">
        <v>0</v>
      </c>
      <c r="F9886">
        <v>0</v>
      </c>
      <c r="H9886" t="s">
        <v>155</v>
      </c>
      <c r="I9886">
        <f t="shared" si="464"/>
        <v>0</v>
      </c>
      <c r="J9886">
        <f t="shared" si="465"/>
        <v>0</v>
      </c>
      <c r="L9886" t="str">
        <f t="shared" si="466"/>
        <v>3377LANGI LOGAN</v>
      </c>
      <c r="M9886" t="s">
        <v>10469</v>
      </c>
    </row>
    <row r="9887" spans="1:13">
      <c r="A9887" t="s">
        <v>11181</v>
      </c>
      <c r="B9887" t="s">
        <v>11192</v>
      </c>
      <c r="C9887" t="s">
        <v>110</v>
      </c>
      <c r="D9887">
        <v>4</v>
      </c>
      <c r="E9887">
        <v>0</v>
      </c>
      <c r="F9887">
        <v>0</v>
      </c>
      <c r="H9887" t="s">
        <v>155</v>
      </c>
      <c r="I9887">
        <f t="shared" si="464"/>
        <v>0</v>
      </c>
      <c r="J9887">
        <f t="shared" si="465"/>
        <v>0</v>
      </c>
      <c r="L9887" t="str">
        <f t="shared" si="466"/>
        <v>3377MAROONA</v>
      </c>
      <c r="M9887" t="s">
        <v>10469</v>
      </c>
    </row>
    <row r="9888" spans="1:13">
      <c r="A9888" t="s">
        <v>11181</v>
      </c>
      <c r="B9888" t="s">
        <v>11193</v>
      </c>
      <c r="C9888" t="s">
        <v>110</v>
      </c>
      <c r="D9888">
        <v>4</v>
      </c>
      <c r="E9888">
        <v>0</v>
      </c>
      <c r="F9888">
        <v>0</v>
      </c>
      <c r="H9888" t="s">
        <v>155</v>
      </c>
      <c r="I9888">
        <f t="shared" si="464"/>
        <v>0</v>
      </c>
      <c r="J9888">
        <f t="shared" si="465"/>
        <v>0</v>
      </c>
      <c r="L9888" t="str">
        <f t="shared" si="466"/>
        <v>3377MOUNT COLE</v>
      </c>
      <c r="M9888" t="s">
        <v>10469</v>
      </c>
    </row>
    <row r="9889" spans="1:14">
      <c r="A9889" t="s">
        <v>11181</v>
      </c>
      <c r="B9889" t="s">
        <v>11194</v>
      </c>
      <c r="C9889" t="s">
        <v>110</v>
      </c>
      <c r="D9889">
        <v>4</v>
      </c>
      <c r="E9889">
        <v>0</v>
      </c>
      <c r="F9889">
        <v>0</v>
      </c>
      <c r="H9889" t="s">
        <v>155</v>
      </c>
      <c r="I9889">
        <f t="shared" si="464"/>
        <v>0</v>
      </c>
      <c r="J9889">
        <f t="shared" si="465"/>
        <v>0</v>
      </c>
      <c r="L9889" t="str">
        <f t="shared" si="466"/>
        <v>3377MOUNT COLE CREEK</v>
      </c>
      <c r="M9889" t="s">
        <v>10469</v>
      </c>
    </row>
    <row r="9890" spans="1:14">
      <c r="A9890" t="s">
        <v>11181</v>
      </c>
      <c r="B9890" t="s">
        <v>11195</v>
      </c>
      <c r="C9890" t="s">
        <v>110</v>
      </c>
      <c r="D9890">
        <v>4</v>
      </c>
      <c r="E9890">
        <v>0</v>
      </c>
      <c r="F9890">
        <v>0</v>
      </c>
      <c r="H9890" t="s">
        <v>155</v>
      </c>
      <c r="I9890">
        <f t="shared" si="464"/>
        <v>0</v>
      </c>
      <c r="J9890">
        <f t="shared" si="465"/>
        <v>0</v>
      </c>
      <c r="L9890" t="str">
        <f t="shared" si="466"/>
        <v>3377MOYSTON</v>
      </c>
      <c r="M9890" t="s">
        <v>10469</v>
      </c>
    </row>
    <row r="9891" spans="1:14">
      <c r="A9891" t="s">
        <v>11181</v>
      </c>
      <c r="B9891" t="s">
        <v>11196</v>
      </c>
      <c r="C9891" t="s">
        <v>110</v>
      </c>
      <c r="D9891">
        <v>4</v>
      </c>
      <c r="E9891">
        <v>0</v>
      </c>
      <c r="F9891">
        <v>0</v>
      </c>
      <c r="H9891" t="s">
        <v>155</v>
      </c>
      <c r="I9891">
        <f t="shared" si="464"/>
        <v>0</v>
      </c>
      <c r="J9891">
        <f t="shared" si="465"/>
        <v>0</v>
      </c>
      <c r="L9891" t="str">
        <f t="shared" si="466"/>
        <v>3377NORVAL</v>
      </c>
      <c r="M9891" t="s">
        <v>10469</v>
      </c>
    </row>
    <row r="9892" spans="1:14">
      <c r="A9892" t="s">
        <v>11181</v>
      </c>
      <c r="B9892" t="s">
        <v>11197</v>
      </c>
      <c r="C9892" t="s">
        <v>110</v>
      </c>
      <c r="D9892">
        <v>4</v>
      </c>
      <c r="E9892">
        <v>0</v>
      </c>
      <c r="F9892">
        <v>0</v>
      </c>
      <c r="H9892" t="s">
        <v>155</v>
      </c>
      <c r="I9892">
        <f t="shared" si="464"/>
        <v>0</v>
      </c>
      <c r="J9892">
        <f t="shared" si="465"/>
        <v>0</v>
      </c>
      <c r="L9892" t="str">
        <f t="shared" si="466"/>
        <v>3377RHYMNEY</v>
      </c>
      <c r="M9892" t="s">
        <v>10469</v>
      </c>
    </row>
    <row r="9893" spans="1:14">
      <c r="A9893" t="s">
        <v>11181</v>
      </c>
      <c r="B9893" t="s">
        <v>4527</v>
      </c>
      <c r="C9893" t="s">
        <v>110</v>
      </c>
      <c r="D9893">
        <v>3</v>
      </c>
      <c r="E9893">
        <v>0</v>
      </c>
      <c r="F9893">
        <v>0</v>
      </c>
      <c r="H9893" t="s">
        <v>155</v>
      </c>
      <c r="I9893">
        <f t="shared" si="464"/>
        <v>0</v>
      </c>
      <c r="J9893">
        <f t="shared" si="465"/>
        <v>0</v>
      </c>
      <c r="L9893" t="str">
        <f t="shared" si="466"/>
        <v>3377ROCKY POINT</v>
      </c>
      <c r="M9893" t="s">
        <v>10469</v>
      </c>
    </row>
    <row r="9894" spans="1:14">
      <c r="A9894" t="s">
        <v>11181</v>
      </c>
      <c r="B9894" t="s">
        <v>11198</v>
      </c>
      <c r="C9894" t="s">
        <v>110</v>
      </c>
      <c r="D9894">
        <v>4</v>
      </c>
      <c r="E9894">
        <v>0</v>
      </c>
      <c r="F9894">
        <v>0</v>
      </c>
      <c r="H9894" t="s">
        <v>155</v>
      </c>
      <c r="I9894">
        <f t="shared" si="464"/>
        <v>0</v>
      </c>
      <c r="J9894">
        <f t="shared" si="465"/>
        <v>0</v>
      </c>
      <c r="L9894" t="str">
        <f t="shared" si="466"/>
        <v>3377ROSSBRIDGE</v>
      </c>
      <c r="M9894" t="s">
        <v>10469</v>
      </c>
    </row>
    <row r="9895" spans="1:14">
      <c r="A9895" t="s">
        <v>11181</v>
      </c>
      <c r="B9895" t="s">
        <v>11199</v>
      </c>
      <c r="C9895" t="s">
        <v>110</v>
      </c>
      <c r="D9895">
        <v>4</v>
      </c>
      <c r="E9895">
        <v>0</v>
      </c>
      <c r="F9895">
        <v>0</v>
      </c>
      <c r="H9895" t="s">
        <v>155</v>
      </c>
      <c r="I9895">
        <f t="shared" si="464"/>
        <v>0</v>
      </c>
      <c r="J9895">
        <f t="shared" si="465"/>
        <v>0</v>
      </c>
      <c r="L9895" t="str">
        <f t="shared" si="466"/>
        <v>3377WARRAK</v>
      </c>
      <c r="M9895" t="s">
        <v>10469</v>
      </c>
    </row>
    <row r="9896" spans="1:14">
      <c r="A9896" t="s">
        <v>11181</v>
      </c>
      <c r="B9896" t="s">
        <v>11200</v>
      </c>
      <c r="C9896" t="s">
        <v>110</v>
      </c>
      <c r="D9896">
        <v>2</v>
      </c>
      <c r="E9896">
        <v>0</v>
      </c>
      <c r="F9896">
        <v>1</v>
      </c>
      <c r="H9896" t="s">
        <v>155</v>
      </c>
      <c r="I9896">
        <f t="shared" si="464"/>
        <v>0</v>
      </c>
      <c r="J9896">
        <f t="shared" si="465"/>
        <v>0</v>
      </c>
      <c r="L9896" t="str">
        <f t="shared" si="466"/>
        <v>3377ARARAT</v>
      </c>
      <c r="M9896" t="s">
        <v>10469</v>
      </c>
      <c r="N9896" t="s">
        <v>732</v>
      </c>
    </row>
    <row r="9897" spans="1:14">
      <c r="A9897" t="s">
        <v>11181</v>
      </c>
      <c r="B9897" t="s">
        <v>11201</v>
      </c>
      <c r="C9897" t="s">
        <v>110</v>
      </c>
      <c r="D9897">
        <v>2</v>
      </c>
      <c r="E9897">
        <v>0</v>
      </c>
      <c r="F9897">
        <v>1</v>
      </c>
      <c r="H9897" t="s">
        <v>155</v>
      </c>
      <c r="I9897">
        <f t="shared" si="464"/>
        <v>0</v>
      </c>
      <c r="J9897">
        <f t="shared" si="465"/>
        <v>0</v>
      </c>
      <c r="L9897" t="str">
        <f t="shared" si="466"/>
        <v>3377ARARAT EAST</v>
      </c>
      <c r="M9897" t="s">
        <v>10469</v>
      </c>
      <c r="N9897" t="s">
        <v>732</v>
      </c>
    </row>
    <row r="9898" spans="1:14">
      <c r="A9898" t="s">
        <v>11181</v>
      </c>
      <c r="B9898" t="s">
        <v>11202</v>
      </c>
      <c r="C9898" t="s">
        <v>110</v>
      </c>
      <c r="D9898">
        <v>2</v>
      </c>
      <c r="E9898">
        <v>0</v>
      </c>
      <c r="F9898">
        <v>1</v>
      </c>
      <c r="H9898" t="s">
        <v>155</v>
      </c>
      <c r="I9898">
        <f t="shared" si="464"/>
        <v>0</v>
      </c>
      <c r="J9898">
        <f t="shared" si="465"/>
        <v>0</v>
      </c>
      <c r="L9898" t="str">
        <f t="shared" si="466"/>
        <v>3377ARMSTRONG</v>
      </c>
      <c r="M9898" t="s">
        <v>10469</v>
      </c>
      <c r="N9898" t="s">
        <v>732</v>
      </c>
    </row>
    <row r="9899" spans="1:14">
      <c r="A9899" t="s">
        <v>11181</v>
      </c>
      <c r="B9899" t="s">
        <v>11203</v>
      </c>
      <c r="C9899" t="s">
        <v>110</v>
      </c>
      <c r="D9899">
        <v>2</v>
      </c>
      <c r="E9899">
        <v>0</v>
      </c>
      <c r="F9899">
        <v>1</v>
      </c>
      <c r="H9899" t="s">
        <v>155</v>
      </c>
      <c r="I9899">
        <f t="shared" si="464"/>
        <v>0</v>
      </c>
      <c r="J9899">
        <f t="shared" si="465"/>
        <v>0</v>
      </c>
      <c r="L9899" t="str">
        <f t="shared" si="466"/>
        <v>3377CATHCART</v>
      </c>
      <c r="M9899" t="s">
        <v>10469</v>
      </c>
      <c r="N9899" t="s">
        <v>732</v>
      </c>
    </row>
    <row r="9900" spans="1:14">
      <c r="A9900" t="s">
        <v>11204</v>
      </c>
      <c r="B9900" t="s">
        <v>11205</v>
      </c>
      <c r="C9900" t="s">
        <v>110</v>
      </c>
      <c r="D9900">
        <v>4</v>
      </c>
      <c r="E9900">
        <v>0</v>
      </c>
      <c r="F9900">
        <v>0</v>
      </c>
      <c r="H9900" t="s">
        <v>155</v>
      </c>
      <c r="I9900">
        <f t="shared" si="464"/>
        <v>0</v>
      </c>
      <c r="J9900">
        <f t="shared" si="465"/>
        <v>0</v>
      </c>
      <c r="L9900" t="str">
        <f t="shared" si="466"/>
        <v>3375BALLYROGAN</v>
      </c>
      <c r="M9900" t="s">
        <v>10469</v>
      </c>
    </row>
    <row r="9901" spans="1:14">
      <c r="A9901" t="s">
        <v>11204</v>
      </c>
      <c r="B9901" t="s">
        <v>11206</v>
      </c>
      <c r="C9901" t="s">
        <v>110</v>
      </c>
      <c r="D9901">
        <v>4</v>
      </c>
      <c r="E9901">
        <v>0</v>
      </c>
      <c r="F9901">
        <v>0</v>
      </c>
      <c r="H9901" t="s">
        <v>155</v>
      </c>
      <c r="I9901">
        <f t="shared" si="464"/>
        <v>0</v>
      </c>
      <c r="J9901">
        <f t="shared" si="465"/>
        <v>0</v>
      </c>
      <c r="L9901" t="str">
        <f t="shared" si="466"/>
        <v>3375BAYINDEEN</v>
      </c>
      <c r="M9901" t="s">
        <v>10469</v>
      </c>
    </row>
    <row r="9902" spans="1:14">
      <c r="A9902" t="s">
        <v>11204</v>
      </c>
      <c r="B9902" t="s">
        <v>11207</v>
      </c>
      <c r="C9902" t="s">
        <v>110</v>
      </c>
      <c r="D9902">
        <v>4</v>
      </c>
      <c r="E9902">
        <v>0</v>
      </c>
      <c r="F9902">
        <v>0</v>
      </c>
      <c r="H9902" t="s">
        <v>155</v>
      </c>
      <c r="I9902">
        <f t="shared" si="464"/>
        <v>0</v>
      </c>
      <c r="J9902">
        <f t="shared" si="465"/>
        <v>0</v>
      </c>
      <c r="L9902" t="str">
        <f t="shared" si="466"/>
        <v>3375BUANGOR</v>
      </c>
      <c r="M9902" t="s">
        <v>10469</v>
      </c>
    </row>
    <row r="9903" spans="1:14">
      <c r="A9903" t="s">
        <v>11204</v>
      </c>
      <c r="B9903" t="s">
        <v>11208</v>
      </c>
      <c r="C9903" t="s">
        <v>110</v>
      </c>
      <c r="D9903">
        <v>4</v>
      </c>
      <c r="E9903">
        <v>0</v>
      </c>
      <c r="F9903">
        <v>0</v>
      </c>
      <c r="H9903" t="s">
        <v>155</v>
      </c>
      <c r="I9903">
        <f t="shared" si="464"/>
        <v>0</v>
      </c>
      <c r="J9903">
        <f t="shared" si="465"/>
        <v>0</v>
      </c>
      <c r="L9903" t="str">
        <f t="shared" si="466"/>
        <v>3375MIDDLE CREEK</v>
      </c>
      <c r="M9903" t="s">
        <v>10469</v>
      </c>
    </row>
    <row r="9904" spans="1:14">
      <c r="A9904" t="s">
        <v>11209</v>
      </c>
      <c r="B9904" t="s">
        <v>11189</v>
      </c>
      <c r="C9904" t="s">
        <v>110</v>
      </c>
      <c r="D9904">
        <v>1</v>
      </c>
      <c r="E9904">
        <v>0</v>
      </c>
      <c r="F9904">
        <v>1</v>
      </c>
      <c r="H9904" t="s">
        <v>155</v>
      </c>
      <c r="I9904">
        <f t="shared" si="464"/>
        <v>0</v>
      </c>
      <c r="J9904">
        <f t="shared" si="465"/>
        <v>0</v>
      </c>
      <c r="L9904" t="str">
        <f t="shared" si="466"/>
        <v>3374GREAT WESTERN</v>
      </c>
      <c r="M9904" t="s">
        <v>10260</v>
      </c>
    </row>
    <row r="9905" spans="1:13">
      <c r="A9905" t="s">
        <v>11210</v>
      </c>
      <c r="B9905" t="s">
        <v>3656</v>
      </c>
      <c r="C9905" t="s">
        <v>110</v>
      </c>
      <c r="D9905">
        <v>4</v>
      </c>
      <c r="E9905">
        <v>0</v>
      </c>
      <c r="F9905">
        <v>0</v>
      </c>
      <c r="H9905" t="s">
        <v>155</v>
      </c>
      <c r="I9905">
        <f t="shared" si="464"/>
        <v>0</v>
      </c>
      <c r="J9905">
        <f t="shared" si="465"/>
        <v>0</v>
      </c>
      <c r="L9905" t="str">
        <f t="shared" si="466"/>
        <v>3373BEAUFORT</v>
      </c>
      <c r="M9905" t="s">
        <v>10469</v>
      </c>
    </row>
    <row r="9906" spans="1:13">
      <c r="A9906" t="s">
        <v>11210</v>
      </c>
      <c r="B9906" t="s">
        <v>11211</v>
      </c>
      <c r="C9906" t="s">
        <v>110</v>
      </c>
      <c r="D9906">
        <v>4</v>
      </c>
      <c r="E9906">
        <v>0</v>
      </c>
      <c r="F9906">
        <v>0</v>
      </c>
      <c r="H9906" t="s">
        <v>155</v>
      </c>
      <c r="I9906">
        <f t="shared" si="464"/>
        <v>0</v>
      </c>
      <c r="J9906">
        <f t="shared" si="465"/>
        <v>0</v>
      </c>
      <c r="L9906" t="str">
        <f t="shared" si="466"/>
        <v>3373CHUTE</v>
      </c>
      <c r="M9906" t="s">
        <v>10469</v>
      </c>
    </row>
    <row r="9907" spans="1:13">
      <c r="A9907" t="s">
        <v>11210</v>
      </c>
      <c r="B9907" t="s">
        <v>3613</v>
      </c>
      <c r="C9907" t="s">
        <v>110</v>
      </c>
      <c r="D9907">
        <v>4</v>
      </c>
      <c r="E9907">
        <v>0</v>
      </c>
      <c r="F9907">
        <v>0</v>
      </c>
      <c r="H9907" t="s">
        <v>155</v>
      </c>
      <c r="I9907">
        <f t="shared" si="464"/>
        <v>0</v>
      </c>
      <c r="J9907">
        <f t="shared" si="465"/>
        <v>0</v>
      </c>
      <c r="L9907" t="str">
        <f t="shared" si="466"/>
        <v>3373CROSS ROADS</v>
      </c>
      <c r="M9907" t="s">
        <v>10469</v>
      </c>
    </row>
    <row r="9908" spans="1:13">
      <c r="A9908" t="s">
        <v>11210</v>
      </c>
      <c r="B9908" t="s">
        <v>11212</v>
      </c>
      <c r="C9908" t="s">
        <v>110</v>
      </c>
      <c r="D9908">
        <v>4</v>
      </c>
      <c r="E9908">
        <v>0</v>
      </c>
      <c r="F9908">
        <v>0</v>
      </c>
      <c r="H9908" t="s">
        <v>155</v>
      </c>
      <c r="I9908">
        <f t="shared" ref="I9908:I9972" si="467">IF(ISERROR(VLOOKUP(A9908,SelPostCode,1,FALSE)),0,1)</f>
        <v>0</v>
      </c>
      <c r="J9908">
        <f t="shared" ref="J9908:J9972" si="468">IF(I9908=0,0,IF(ISERROR(VLOOKUP(B9908,SelSuburb,1,FALSE)),0,1))</f>
        <v>0</v>
      </c>
      <c r="L9908" t="str">
        <f t="shared" si="466"/>
        <v>3373LAKE GOLDSMITH</v>
      </c>
      <c r="M9908" t="s">
        <v>10469</v>
      </c>
    </row>
    <row r="9909" spans="1:13">
      <c r="A9909" t="s">
        <v>11210</v>
      </c>
      <c r="B9909" t="s">
        <v>11213</v>
      </c>
      <c r="C9909" t="s">
        <v>110</v>
      </c>
      <c r="D9909">
        <v>4</v>
      </c>
      <c r="E9909">
        <v>0</v>
      </c>
      <c r="F9909">
        <v>0</v>
      </c>
      <c r="H9909" t="s">
        <v>155</v>
      </c>
      <c r="I9909">
        <f t="shared" si="467"/>
        <v>0</v>
      </c>
      <c r="J9909">
        <f t="shared" si="468"/>
        <v>0</v>
      </c>
      <c r="L9909" t="str">
        <f t="shared" si="466"/>
        <v>3373LAKE WONGAN</v>
      </c>
      <c r="M9909" t="s">
        <v>10469</v>
      </c>
    </row>
    <row r="9910" spans="1:13">
      <c r="A9910" t="s">
        <v>11210</v>
      </c>
      <c r="B9910" t="s">
        <v>11214</v>
      </c>
      <c r="C9910" t="s">
        <v>110</v>
      </c>
      <c r="D9910">
        <v>4</v>
      </c>
      <c r="E9910">
        <v>0</v>
      </c>
      <c r="F9910">
        <v>0</v>
      </c>
      <c r="H9910" t="s">
        <v>155</v>
      </c>
      <c r="I9910">
        <f t="shared" si="467"/>
        <v>0</v>
      </c>
      <c r="J9910">
        <f t="shared" si="468"/>
        <v>0</v>
      </c>
      <c r="L9910" t="str">
        <f t="shared" si="466"/>
        <v>3373MAIN LEAD</v>
      </c>
      <c r="M9910" t="s">
        <v>10469</v>
      </c>
    </row>
    <row r="9911" spans="1:13">
      <c r="A9911" t="s">
        <v>11210</v>
      </c>
      <c r="B9911" t="s">
        <v>11215</v>
      </c>
      <c r="C9911" t="s">
        <v>110</v>
      </c>
      <c r="D9911">
        <v>4</v>
      </c>
      <c r="E9911">
        <v>0</v>
      </c>
      <c r="F9911">
        <v>0</v>
      </c>
      <c r="H9911" t="s">
        <v>155</v>
      </c>
      <c r="I9911">
        <f t="shared" si="467"/>
        <v>0</v>
      </c>
      <c r="J9911">
        <f t="shared" si="468"/>
        <v>0</v>
      </c>
      <c r="L9911" t="str">
        <f t="shared" si="466"/>
        <v>3373MENA PARK</v>
      </c>
      <c r="M9911" t="s">
        <v>10469</v>
      </c>
    </row>
    <row r="9912" spans="1:13">
      <c r="A9912" t="s">
        <v>11210</v>
      </c>
      <c r="B9912" t="s">
        <v>11216</v>
      </c>
      <c r="C9912" t="s">
        <v>110</v>
      </c>
      <c r="D9912">
        <v>4</v>
      </c>
      <c r="E9912">
        <v>0</v>
      </c>
      <c r="F9912">
        <v>0</v>
      </c>
      <c r="H9912" t="s">
        <v>155</v>
      </c>
      <c r="I9912">
        <f t="shared" si="467"/>
        <v>0</v>
      </c>
      <c r="J9912">
        <f t="shared" si="468"/>
        <v>0</v>
      </c>
      <c r="L9912" t="str">
        <f t="shared" si="466"/>
        <v>3373NERRING</v>
      </c>
      <c r="M9912" t="s">
        <v>10469</v>
      </c>
    </row>
    <row r="9913" spans="1:13">
      <c r="A9913" t="s">
        <v>11210</v>
      </c>
      <c r="B9913" t="s">
        <v>6479</v>
      </c>
      <c r="C9913" t="s">
        <v>110</v>
      </c>
      <c r="D9913">
        <v>4</v>
      </c>
      <c r="E9913">
        <v>0</v>
      </c>
      <c r="F9913">
        <v>0</v>
      </c>
      <c r="H9913" t="s">
        <v>155</v>
      </c>
      <c r="I9913">
        <f t="shared" si="467"/>
        <v>0</v>
      </c>
      <c r="J9913">
        <f t="shared" si="468"/>
        <v>0</v>
      </c>
      <c r="L9913" t="str">
        <f t="shared" si="466"/>
        <v>3373RAGLAN</v>
      </c>
      <c r="M9913" t="s">
        <v>10469</v>
      </c>
    </row>
    <row r="9914" spans="1:13">
      <c r="A9914" t="s">
        <v>11210</v>
      </c>
      <c r="B9914" t="s">
        <v>11217</v>
      </c>
      <c r="C9914" t="s">
        <v>110</v>
      </c>
      <c r="D9914">
        <v>4</v>
      </c>
      <c r="E9914">
        <v>0</v>
      </c>
      <c r="F9914">
        <v>0</v>
      </c>
      <c r="H9914" t="s">
        <v>155</v>
      </c>
      <c r="I9914">
        <f t="shared" si="467"/>
        <v>0</v>
      </c>
      <c r="J9914">
        <f t="shared" si="468"/>
        <v>0</v>
      </c>
      <c r="L9914" t="str">
        <f t="shared" si="466"/>
        <v>3373SHIRLEY</v>
      </c>
      <c r="M9914" t="s">
        <v>10469</v>
      </c>
    </row>
    <row r="9915" spans="1:13">
      <c r="A9915" t="s">
        <v>11210</v>
      </c>
      <c r="B9915" t="s">
        <v>11218</v>
      </c>
      <c r="C9915" t="s">
        <v>110</v>
      </c>
      <c r="D9915">
        <v>4</v>
      </c>
      <c r="E9915">
        <v>0</v>
      </c>
      <c r="F9915">
        <v>0</v>
      </c>
      <c r="H9915" t="s">
        <v>155</v>
      </c>
      <c r="I9915">
        <f t="shared" si="467"/>
        <v>0</v>
      </c>
      <c r="J9915">
        <f t="shared" si="468"/>
        <v>0</v>
      </c>
      <c r="L9915" t="str">
        <f t="shared" si="466"/>
        <v>3373STOCKYARD HILL</v>
      </c>
      <c r="M9915" t="s">
        <v>10469</v>
      </c>
    </row>
    <row r="9916" spans="1:13">
      <c r="A9916" t="s">
        <v>11210</v>
      </c>
      <c r="B9916" t="s">
        <v>7847</v>
      </c>
      <c r="C9916" t="s">
        <v>110</v>
      </c>
      <c r="D9916">
        <v>4</v>
      </c>
      <c r="E9916">
        <v>0</v>
      </c>
      <c r="F9916">
        <v>0</v>
      </c>
      <c r="H9916" t="s">
        <v>155</v>
      </c>
      <c r="I9916">
        <f t="shared" si="467"/>
        <v>0</v>
      </c>
      <c r="J9916">
        <f t="shared" si="468"/>
        <v>0</v>
      </c>
      <c r="L9916" t="str">
        <f t="shared" si="466"/>
        <v>3373STONELEIGH</v>
      </c>
      <c r="M9916" t="s">
        <v>10469</v>
      </c>
    </row>
    <row r="9917" spans="1:13">
      <c r="A9917" t="s">
        <v>11210</v>
      </c>
      <c r="B9917" t="s">
        <v>11219</v>
      </c>
      <c r="C9917" t="s">
        <v>110</v>
      </c>
      <c r="D9917">
        <v>4</v>
      </c>
      <c r="E9917">
        <v>0</v>
      </c>
      <c r="F9917">
        <v>0</v>
      </c>
      <c r="H9917" t="s">
        <v>155</v>
      </c>
      <c r="I9917">
        <f t="shared" si="467"/>
        <v>0</v>
      </c>
      <c r="J9917">
        <f t="shared" si="468"/>
        <v>0</v>
      </c>
      <c r="L9917" t="str">
        <f t="shared" si="466"/>
        <v>3373TRAWALLA</v>
      </c>
      <c r="M9917" t="s">
        <v>10469</v>
      </c>
    </row>
    <row r="9918" spans="1:13">
      <c r="A9918" t="s">
        <v>11210</v>
      </c>
      <c r="B9918" t="s">
        <v>905</v>
      </c>
      <c r="C9918" t="s">
        <v>110</v>
      </c>
      <c r="D9918">
        <v>4</v>
      </c>
      <c r="E9918">
        <v>0</v>
      </c>
      <c r="F9918">
        <v>0</v>
      </c>
      <c r="H9918" t="s">
        <v>155</v>
      </c>
      <c r="I9918">
        <f t="shared" si="467"/>
        <v>0</v>
      </c>
      <c r="J9918">
        <f t="shared" si="468"/>
        <v>0</v>
      </c>
      <c r="L9918" t="str">
        <f t="shared" si="466"/>
        <v>3373WATERLOO</v>
      </c>
      <c r="M9918" t="s">
        <v>10469</v>
      </c>
    </row>
    <row r="9919" spans="1:13">
      <c r="A9919" t="s">
        <v>11220</v>
      </c>
      <c r="B9919" t="s">
        <v>11221</v>
      </c>
      <c r="C9919" t="s">
        <v>110</v>
      </c>
      <c r="D9919">
        <v>4</v>
      </c>
      <c r="E9919">
        <v>0</v>
      </c>
      <c r="F9919">
        <v>0</v>
      </c>
      <c r="H9919" t="s">
        <v>155</v>
      </c>
      <c r="I9919">
        <f t="shared" si="467"/>
        <v>0</v>
      </c>
      <c r="J9919">
        <f t="shared" si="468"/>
        <v>0</v>
      </c>
      <c r="L9919" t="str">
        <f t="shared" si="466"/>
        <v>3371AMHERST</v>
      </c>
      <c r="M9919" t="s">
        <v>10469</v>
      </c>
    </row>
    <row r="9920" spans="1:13">
      <c r="A9920" t="s">
        <v>11220</v>
      </c>
      <c r="B9920" t="s">
        <v>11222</v>
      </c>
      <c r="C9920" t="s">
        <v>110</v>
      </c>
      <c r="D9920">
        <v>4</v>
      </c>
      <c r="E9920">
        <v>0</v>
      </c>
      <c r="F9920">
        <v>0</v>
      </c>
      <c r="H9920" t="s">
        <v>155</v>
      </c>
      <c r="I9920">
        <f t="shared" si="467"/>
        <v>0</v>
      </c>
      <c r="J9920">
        <f t="shared" si="468"/>
        <v>0</v>
      </c>
      <c r="L9920" t="str">
        <f t="shared" si="466"/>
        <v>3371BURNBANK</v>
      </c>
      <c r="M9920" t="s">
        <v>10469</v>
      </c>
    </row>
    <row r="9921" spans="1:13">
      <c r="A9921" t="s">
        <v>11220</v>
      </c>
      <c r="B9921" t="s">
        <v>11223</v>
      </c>
      <c r="C9921" t="s">
        <v>110</v>
      </c>
      <c r="D9921">
        <v>4</v>
      </c>
      <c r="E9921">
        <v>0</v>
      </c>
      <c r="F9921">
        <v>0</v>
      </c>
      <c r="H9921" t="s">
        <v>155</v>
      </c>
      <c r="I9921">
        <f t="shared" si="467"/>
        <v>0</v>
      </c>
      <c r="J9921">
        <f t="shared" si="468"/>
        <v>0</v>
      </c>
      <c r="L9921" t="str">
        <f t="shared" si="466"/>
        <v>3371CARALULUP</v>
      </c>
      <c r="M9921" t="s">
        <v>10469</v>
      </c>
    </row>
    <row r="9922" spans="1:13">
      <c r="A9922" t="s">
        <v>11220</v>
      </c>
      <c r="B9922" t="s">
        <v>11224</v>
      </c>
      <c r="C9922" t="s">
        <v>110</v>
      </c>
      <c r="D9922">
        <v>4</v>
      </c>
      <c r="E9922">
        <v>0</v>
      </c>
      <c r="F9922">
        <v>0</v>
      </c>
      <c r="H9922" t="s">
        <v>155</v>
      </c>
      <c r="I9922">
        <f t="shared" si="467"/>
        <v>0</v>
      </c>
      <c r="J9922">
        <f t="shared" si="468"/>
        <v>0</v>
      </c>
      <c r="L9922" t="str">
        <f t="shared" ref="L9922:L9986" si="469">CONCATENATE(A9922,B9922)</f>
        <v>3371DUNACH</v>
      </c>
      <c r="M9922" t="s">
        <v>10469</v>
      </c>
    </row>
    <row r="9923" spans="1:13">
      <c r="A9923" t="s">
        <v>11220</v>
      </c>
      <c r="B9923" t="s">
        <v>11225</v>
      </c>
      <c r="C9923" t="s">
        <v>110</v>
      </c>
      <c r="D9923">
        <v>4</v>
      </c>
      <c r="E9923">
        <v>0</v>
      </c>
      <c r="F9923">
        <v>0</v>
      </c>
      <c r="H9923" t="s">
        <v>155</v>
      </c>
      <c r="I9923">
        <f t="shared" si="467"/>
        <v>0</v>
      </c>
      <c r="J9923">
        <f t="shared" si="468"/>
        <v>0</v>
      </c>
      <c r="L9923" t="str">
        <f t="shared" si="469"/>
        <v>3371EVANSFORD</v>
      </c>
      <c r="M9923" t="s">
        <v>10469</v>
      </c>
    </row>
    <row r="9924" spans="1:13">
      <c r="A9924" t="s">
        <v>11220</v>
      </c>
      <c r="B9924" t="s">
        <v>11226</v>
      </c>
      <c r="C9924" t="s">
        <v>110</v>
      </c>
      <c r="D9924">
        <v>4</v>
      </c>
      <c r="E9924">
        <v>0</v>
      </c>
      <c r="F9924">
        <v>0</v>
      </c>
      <c r="H9924" t="s">
        <v>155</v>
      </c>
      <c r="I9924">
        <f t="shared" si="467"/>
        <v>0</v>
      </c>
      <c r="J9924">
        <f t="shared" si="468"/>
        <v>0</v>
      </c>
      <c r="L9924" t="str">
        <f t="shared" si="469"/>
        <v>3371LILLICUR</v>
      </c>
      <c r="M9924" t="s">
        <v>10469</v>
      </c>
    </row>
    <row r="9925" spans="1:13">
      <c r="A9925" t="s">
        <v>11220</v>
      </c>
      <c r="B9925" t="s">
        <v>11227</v>
      </c>
      <c r="C9925" t="s">
        <v>110</v>
      </c>
      <c r="D9925">
        <v>4</v>
      </c>
      <c r="E9925">
        <v>0</v>
      </c>
      <c r="F9925">
        <v>0</v>
      </c>
      <c r="H9925" t="s">
        <v>155</v>
      </c>
      <c r="I9925">
        <f t="shared" si="467"/>
        <v>0</v>
      </c>
      <c r="J9925">
        <f t="shared" si="468"/>
        <v>0</v>
      </c>
      <c r="L9925" t="str">
        <f t="shared" si="469"/>
        <v>3371MOUNT GLASGOW</v>
      </c>
      <c r="M9925" t="s">
        <v>10469</v>
      </c>
    </row>
    <row r="9926" spans="1:13">
      <c r="A9926" t="s">
        <v>11220</v>
      </c>
      <c r="B9926" t="s">
        <v>7296</v>
      </c>
      <c r="C9926" t="s">
        <v>110</v>
      </c>
      <c r="D9926">
        <v>4</v>
      </c>
      <c r="E9926">
        <v>0</v>
      </c>
      <c r="F9926">
        <v>0</v>
      </c>
      <c r="H9926" t="s">
        <v>155</v>
      </c>
      <c r="I9926">
        <f t="shared" si="467"/>
        <v>0</v>
      </c>
      <c r="J9926">
        <f t="shared" si="468"/>
        <v>0</v>
      </c>
      <c r="L9926" t="str">
        <f t="shared" si="469"/>
        <v>3371STONY CREEK</v>
      </c>
      <c r="M9926" t="s">
        <v>10469</v>
      </c>
    </row>
    <row r="9927" spans="1:13">
      <c r="A9927" t="s">
        <v>11220</v>
      </c>
      <c r="B9927" t="s">
        <v>2468</v>
      </c>
      <c r="C9927" t="s">
        <v>110</v>
      </c>
      <c r="D9927">
        <v>4</v>
      </c>
      <c r="E9927">
        <v>0</v>
      </c>
      <c r="F9927">
        <v>0</v>
      </c>
      <c r="H9927" t="s">
        <v>155</v>
      </c>
      <c r="I9927">
        <f t="shared" si="467"/>
        <v>0</v>
      </c>
      <c r="J9927">
        <f t="shared" si="468"/>
        <v>0</v>
      </c>
      <c r="L9927" t="str">
        <f t="shared" si="469"/>
        <v>3371TALBOT</v>
      </c>
      <c r="M9927" t="s">
        <v>10469</v>
      </c>
    </row>
    <row r="9928" spans="1:13">
      <c r="A9928" t="s">
        <v>11220</v>
      </c>
      <c r="B9928" t="s">
        <v>11228</v>
      </c>
      <c r="C9928" t="s">
        <v>110</v>
      </c>
      <c r="D9928">
        <v>1</v>
      </c>
      <c r="E9928">
        <v>0</v>
      </c>
      <c r="F9928">
        <v>1</v>
      </c>
      <c r="H9928" t="s">
        <v>155</v>
      </c>
      <c r="I9928">
        <f t="shared" si="467"/>
        <v>0</v>
      </c>
      <c r="J9928">
        <f t="shared" si="468"/>
        <v>0</v>
      </c>
      <c r="L9928" t="str">
        <f t="shared" si="469"/>
        <v>3371RED LION</v>
      </c>
      <c r="M9928" t="s">
        <v>10469</v>
      </c>
    </row>
    <row r="9929" spans="1:13">
      <c r="A9929" t="s">
        <v>11229</v>
      </c>
      <c r="B9929" t="s">
        <v>11230</v>
      </c>
      <c r="C9929" t="s">
        <v>110</v>
      </c>
      <c r="D9929">
        <v>4</v>
      </c>
      <c r="E9929">
        <v>0</v>
      </c>
      <c r="F9929">
        <v>0</v>
      </c>
      <c r="H9929" t="s">
        <v>155</v>
      </c>
      <c r="I9929">
        <f t="shared" si="467"/>
        <v>0</v>
      </c>
      <c r="J9929">
        <f t="shared" si="468"/>
        <v>0</v>
      </c>
      <c r="L9929" t="str">
        <f t="shared" si="469"/>
        <v>3370CLUNES</v>
      </c>
      <c r="M9929" t="s">
        <v>10469</v>
      </c>
    </row>
    <row r="9930" spans="1:13">
      <c r="A9930" t="s">
        <v>11229</v>
      </c>
      <c r="B9930" t="s">
        <v>11231</v>
      </c>
      <c r="C9930" t="s">
        <v>110</v>
      </c>
      <c r="D9930">
        <v>4</v>
      </c>
      <c r="E9930">
        <v>0</v>
      </c>
      <c r="F9930">
        <v>0</v>
      </c>
      <c r="H9930" t="s">
        <v>155</v>
      </c>
      <c r="I9930">
        <f t="shared" si="467"/>
        <v>0</v>
      </c>
      <c r="J9930">
        <f t="shared" si="468"/>
        <v>0</v>
      </c>
      <c r="L9930" t="str">
        <f t="shared" si="469"/>
        <v>3370GLENGOWER</v>
      </c>
      <c r="M9930" t="s">
        <v>10469</v>
      </c>
    </row>
    <row r="9931" spans="1:13">
      <c r="A9931" t="s">
        <v>11229</v>
      </c>
      <c r="B9931" t="s">
        <v>11232</v>
      </c>
      <c r="C9931" t="s">
        <v>110</v>
      </c>
      <c r="D9931">
        <v>4</v>
      </c>
      <c r="E9931">
        <v>0</v>
      </c>
      <c r="F9931">
        <v>0</v>
      </c>
      <c r="H9931" t="s">
        <v>155</v>
      </c>
      <c r="I9931">
        <f t="shared" si="467"/>
        <v>0</v>
      </c>
      <c r="J9931">
        <f t="shared" si="468"/>
        <v>0</v>
      </c>
      <c r="L9931" t="str">
        <f t="shared" si="469"/>
        <v>3370MOUNT CAMERON</v>
      </c>
      <c r="M9931" t="s">
        <v>10469</v>
      </c>
    </row>
    <row r="9932" spans="1:13">
      <c r="A9932" t="s">
        <v>11233</v>
      </c>
      <c r="B9932" t="s">
        <v>11234</v>
      </c>
      <c r="C9932" t="s">
        <v>110</v>
      </c>
      <c r="D9932">
        <v>4</v>
      </c>
      <c r="E9932">
        <v>0</v>
      </c>
      <c r="F9932">
        <v>0</v>
      </c>
      <c r="H9932" t="s">
        <v>155</v>
      </c>
      <c r="I9932">
        <f t="shared" si="467"/>
        <v>0</v>
      </c>
      <c r="J9932">
        <f t="shared" si="468"/>
        <v>0</v>
      </c>
      <c r="L9932" t="str">
        <f t="shared" si="469"/>
        <v>3364ALLENDALE</v>
      </c>
      <c r="M9932" t="s">
        <v>10469</v>
      </c>
    </row>
    <row r="9933" spans="1:13">
      <c r="A9933" t="s">
        <v>11233</v>
      </c>
      <c r="B9933" t="s">
        <v>2991</v>
      </c>
      <c r="C9933" t="s">
        <v>110</v>
      </c>
      <c r="D9933">
        <v>4</v>
      </c>
      <c r="E9933">
        <v>0</v>
      </c>
      <c r="F9933">
        <v>0</v>
      </c>
      <c r="H9933" t="s">
        <v>155</v>
      </c>
      <c r="I9933">
        <f t="shared" si="467"/>
        <v>0</v>
      </c>
      <c r="J9933">
        <f t="shared" si="468"/>
        <v>0</v>
      </c>
      <c r="L9933" t="str">
        <f t="shared" si="469"/>
        <v>3364ASCOT</v>
      </c>
      <c r="M9933" t="s">
        <v>10469</v>
      </c>
    </row>
    <row r="9934" spans="1:13">
      <c r="A9934" t="s">
        <v>11233</v>
      </c>
      <c r="B9934" t="s">
        <v>4654</v>
      </c>
      <c r="C9934" t="s">
        <v>110</v>
      </c>
      <c r="D9934">
        <v>4</v>
      </c>
      <c r="E9934">
        <v>0</v>
      </c>
      <c r="F9934">
        <v>0</v>
      </c>
      <c r="H9934" t="s">
        <v>155</v>
      </c>
      <c r="I9934">
        <f t="shared" si="467"/>
        <v>0</v>
      </c>
      <c r="J9934">
        <f t="shared" si="468"/>
        <v>0</v>
      </c>
      <c r="L9934" t="str">
        <f t="shared" si="469"/>
        <v>3364BALD HILLS</v>
      </c>
      <c r="M9934" t="s">
        <v>10469</v>
      </c>
    </row>
    <row r="9935" spans="1:13">
      <c r="A9935" t="s">
        <v>11233</v>
      </c>
      <c r="B9935" t="s">
        <v>11235</v>
      </c>
      <c r="C9935" t="s">
        <v>110</v>
      </c>
      <c r="D9935">
        <v>4</v>
      </c>
      <c r="E9935">
        <v>0</v>
      </c>
      <c r="F9935">
        <v>0</v>
      </c>
      <c r="H9935" t="s">
        <v>155</v>
      </c>
      <c r="I9935">
        <f t="shared" si="467"/>
        <v>0</v>
      </c>
      <c r="J9935">
        <f t="shared" si="468"/>
        <v>0</v>
      </c>
      <c r="L9935" t="str">
        <f t="shared" si="469"/>
        <v>3364BLAMPIED</v>
      </c>
      <c r="M9935" t="s">
        <v>10469</v>
      </c>
    </row>
    <row r="9936" spans="1:13">
      <c r="A9936" t="s">
        <v>11233</v>
      </c>
      <c r="B9936" t="s">
        <v>11236</v>
      </c>
      <c r="C9936" t="s">
        <v>110</v>
      </c>
      <c r="D9936">
        <v>4</v>
      </c>
      <c r="E9936">
        <v>0</v>
      </c>
      <c r="F9936">
        <v>0</v>
      </c>
      <c r="H9936" t="s">
        <v>155</v>
      </c>
      <c r="I9936">
        <f t="shared" si="467"/>
        <v>0</v>
      </c>
      <c r="J9936">
        <f t="shared" si="468"/>
        <v>0</v>
      </c>
      <c r="L9936" t="str">
        <f t="shared" si="469"/>
        <v>3364BROOMFIELD</v>
      </c>
      <c r="M9936" t="s">
        <v>10469</v>
      </c>
    </row>
    <row r="9937" spans="1:13">
      <c r="A9937" t="s">
        <v>11233</v>
      </c>
      <c r="B9937" t="s">
        <v>11237</v>
      </c>
      <c r="C9937" t="s">
        <v>110</v>
      </c>
      <c r="D9937">
        <v>4</v>
      </c>
      <c r="E9937">
        <v>0</v>
      </c>
      <c r="F9937">
        <v>0</v>
      </c>
      <c r="H9937" t="s">
        <v>155</v>
      </c>
      <c r="I9937">
        <f t="shared" si="467"/>
        <v>0</v>
      </c>
      <c r="J9937">
        <f t="shared" si="468"/>
        <v>0</v>
      </c>
      <c r="L9937" t="str">
        <f t="shared" si="469"/>
        <v>3364CABBAGE TREE</v>
      </c>
      <c r="M9937" t="s">
        <v>10469</v>
      </c>
    </row>
    <row r="9938" spans="1:13">
      <c r="A9938" t="s">
        <v>11233</v>
      </c>
      <c r="B9938" t="s">
        <v>4992</v>
      </c>
      <c r="C9938" t="s">
        <v>110</v>
      </c>
      <c r="D9938">
        <v>4</v>
      </c>
      <c r="E9938">
        <v>0</v>
      </c>
      <c r="F9938">
        <v>0</v>
      </c>
      <c r="H9938" t="s">
        <v>155</v>
      </c>
      <c r="I9938">
        <f t="shared" si="467"/>
        <v>0</v>
      </c>
      <c r="J9938">
        <f t="shared" si="468"/>
        <v>0</v>
      </c>
      <c r="L9938" t="str">
        <f t="shared" si="469"/>
        <v>3364CAMPBELLTOWN</v>
      </c>
      <c r="M9938" t="s">
        <v>10469</v>
      </c>
    </row>
    <row r="9939" spans="1:13">
      <c r="A9939" t="s">
        <v>11233</v>
      </c>
      <c r="B9939" t="s">
        <v>11238</v>
      </c>
      <c r="C9939" t="s">
        <v>110</v>
      </c>
      <c r="D9939">
        <v>4</v>
      </c>
      <c r="E9939">
        <v>0</v>
      </c>
      <c r="F9939">
        <v>0</v>
      </c>
      <c r="H9939" t="s">
        <v>155</v>
      </c>
      <c r="I9939">
        <f t="shared" si="467"/>
        <v>0</v>
      </c>
      <c r="J9939">
        <f t="shared" si="468"/>
        <v>0</v>
      </c>
      <c r="L9939" t="str">
        <f t="shared" si="469"/>
        <v>3364COGHILLS CREEK</v>
      </c>
      <c r="M9939" t="s">
        <v>10469</v>
      </c>
    </row>
    <row r="9940" spans="1:13">
      <c r="A9940" t="s">
        <v>11233</v>
      </c>
      <c r="B9940" t="s">
        <v>11239</v>
      </c>
      <c r="C9940" t="s">
        <v>110</v>
      </c>
      <c r="D9940">
        <v>4</v>
      </c>
      <c r="E9940">
        <v>0</v>
      </c>
      <c r="F9940">
        <v>0</v>
      </c>
      <c r="H9940" t="s">
        <v>155</v>
      </c>
      <c r="I9940">
        <f t="shared" si="467"/>
        <v>0</v>
      </c>
      <c r="J9940">
        <f t="shared" si="468"/>
        <v>0</v>
      </c>
      <c r="L9940" t="str">
        <f t="shared" si="469"/>
        <v>3364GLENDONNELL</v>
      </c>
      <c r="M9940" t="s">
        <v>10469</v>
      </c>
    </row>
    <row r="9941" spans="1:13">
      <c r="A9941" t="s">
        <v>11233</v>
      </c>
      <c r="B9941" t="s">
        <v>932</v>
      </c>
      <c r="C9941" t="s">
        <v>110</v>
      </c>
      <c r="D9941">
        <v>4</v>
      </c>
      <c r="E9941">
        <v>0</v>
      </c>
      <c r="F9941">
        <v>0</v>
      </c>
      <c r="H9941" t="s">
        <v>155</v>
      </c>
      <c r="I9941">
        <f t="shared" si="467"/>
        <v>0</v>
      </c>
      <c r="J9941">
        <f t="shared" si="468"/>
        <v>0</v>
      </c>
      <c r="L9941" t="str">
        <f t="shared" si="469"/>
        <v>3364KINGSTON</v>
      </c>
      <c r="M9941" t="s">
        <v>10469</v>
      </c>
    </row>
    <row r="9942" spans="1:13">
      <c r="A9942" t="s">
        <v>11233</v>
      </c>
      <c r="B9942" t="s">
        <v>11240</v>
      </c>
      <c r="C9942" t="s">
        <v>110</v>
      </c>
      <c r="D9942">
        <v>4</v>
      </c>
      <c r="E9942">
        <v>0</v>
      </c>
      <c r="F9942">
        <v>0</v>
      </c>
      <c r="H9942" t="s">
        <v>155</v>
      </c>
      <c r="I9942">
        <f t="shared" si="467"/>
        <v>0</v>
      </c>
      <c r="J9942">
        <f t="shared" si="468"/>
        <v>0</v>
      </c>
      <c r="L9942" t="str">
        <f t="shared" si="469"/>
        <v>3364KOOROOCHEANG</v>
      </c>
      <c r="M9942" t="s">
        <v>10469</v>
      </c>
    </row>
    <row r="9943" spans="1:13">
      <c r="A9943" t="s">
        <v>11233</v>
      </c>
      <c r="B9943" t="s">
        <v>11241</v>
      </c>
      <c r="C9943" t="s">
        <v>110</v>
      </c>
      <c r="D9943">
        <v>4</v>
      </c>
      <c r="E9943">
        <v>0</v>
      </c>
      <c r="F9943">
        <v>0</v>
      </c>
      <c r="H9943" t="s">
        <v>155</v>
      </c>
      <c r="I9943">
        <f t="shared" si="467"/>
        <v>0</v>
      </c>
      <c r="J9943">
        <f t="shared" si="468"/>
        <v>0</v>
      </c>
      <c r="L9943" t="str">
        <f t="shared" si="469"/>
        <v>3364LAWRENCE</v>
      </c>
      <c r="M9943" t="s">
        <v>10469</v>
      </c>
    </row>
    <row r="9944" spans="1:13">
      <c r="A9944" t="s">
        <v>11233</v>
      </c>
      <c r="B9944" t="s">
        <v>11242</v>
      </c>
      <c r="C9944" t="s">
        <v>110</v>
      </c>
      <c r="D9944">
        <v>4</v>
      </c>
      <c r="E9944">
        <v>0</v>
      </c>
      <c r="F9944">
        <v>0</v>
      </c>
      <c r="H9944" t="s">
        <v>155</v>
      </c>
      <c r="I9944">
        <f t="shared" si="467"/>
        <v>0</v>
      </c>
      <c r="J9944">
        <f t="shared" si="468"/>
        <v>0</v>
      </c>
      <c r="L9944" t="str">
        <f t="shared" si="469"/>
        <v>3364MOUNT PROSPECT</v>
      </c>
      <c r="M9944" t="s">
        <v>10469</v>
      </c>
    </row>
    <row r="9945" spans="1:13">
      <c r="A9945" t="s">
        <v>11233</v>
      </c>
      <c r="B9945" t="s">
        <v>11243</v>
      </c>
      <c r="C9945" t="s">
        <v>110</v>
      </c>
      <c r="D9945">
        <v>4</v>
      </c>
      <c r="E9945">
        <v>0</v>
      </c>
      <c r="F9945">
        <v>0</v>
      </c>
      <c r="H9945" t="s">
        <v>155</v>
      </c>
      <c r="I9945">
        <f t="shared" si="467"/>
        <v>0</v>
      </c>
      <c r="J9945">
        <f t="shared" si="468"/>
        <v>0</v>
      </c>
      <c r="L9945" t="str">
        <f t="shared" si="469"/>
        <v>3364NEWLYN</v>
      </c>
      <c r="M9945" t="s">
        <v>10469</v>
      </c>
    </row>
    <row r="9946" spans="1:13">
      <c r="A9946" t="s">
        <v>11233</v>
      </c>
      <c r="B9946" t="s">
        <v>11244</v>
      </c>
      <c r="C9946" t="s">
        <v>110</v>
      </c>
      <c r="D9946">
        <v>4</v>
      </c>
      <c r="E9946">
        <v>0</v>
      </c>
      <c r="F9946">
        <v>0</v>
      </c>
      <c r="H9946" t="s">
        <v>155</v>
      </c>
      <c r="I9946">
        <f t="shared" si="467"/>
        <v>0</v>
      </c>
      <c r="J9946">
        <f t="shared" si="468"/>
        <v>0</v>
      </c>
      <c r="L9946" t="str">
        <f t="shared" si="469"/>
        <v>3364NEWLYN NORTH</v>
      </c>
      <c r="M9946" t="s">
        <v>10469</v>
      </c>
    </row>
    <row r="9947" spans="1:13">
      <c r="A9947" t="s">
        <v>11233</v>
      </c>
      <c r="B9947" t="s">
        <v>11245</v>
      </c>
      <c r="C9947" t="s">
        <v>110</v>
      </c>
      <c r="D9947">
        <v>4</v>
      </c>
      <c r="E9947">
        <v>0</v>
      </c>
      <c r="F9947">
        <v>0</v>
      </c>
      <c r="H9947" t="s">
        <v>155</v>
      </c>
      <c r="I9947">
        <f t="shared" si="467"/>
        <v>0</v>
      </c>
      <c r="J9947">
        <f t="shared" si="468"/>
        <v>0</v>
      </c>
      <c r="L9947" t="str">
        <f t="shared" si="469"/>
        <v>3364ROCKLYN</v>
      </c>
      <c r="M9947" t="s">
        <v>10469</v>
      </c>
    </row>
    <row r="9948" spans="1:13">
      <c r="A9948" t="s">
        <v>11233</v>
      </c>
      <c r="B9948" t="s">
        <v>11246</v>
      </c>
      <c r="C9948" t="s">
        <v>110</v>
      </c>
      <c r="D9948">
        <v>4</v>
      </c>
      <c r="E9948">
        <v>0</v>
      </c>
      <c r="F9948">
        <v>0</v>
      </c>
      <c r="H9948" t="s">
        <v>155</v>
      </c>
      <c r="I9948">
        <f t="shared" si="467"/>
        <v>0</v>
      </c>
      <c r="J9948">
        <f t="shared" si="468"/>
        <v>0</v>
      </c>
      <c r="L9948" t="str">
        <f t="shared" si="469"/>
        <v>3364SMEATON</v>
      </c>
      <c r="M9948" t="s">
        <v>10469</v>
      </c>
    </row>
    <row r="9949" spans="1:13">
      <c r="A9949" t="s">
        <v>11233</v>
      </c>
      <c r="B9949" t="s">
        <v>11247</v>
      </c>
      <c r="C9949" t="s">
        <v>110</v>
      </c>
      <c r="D9949">
        <v>4</v>
      </c>
      <c r="E9949">
        <v>0</v>
      </c>
      <c r="F9949">
        <v>0</v>
      </c>
      <c r="H9949" t="s">
        <v>155</v>
      </c>
      <c r="I9949">
        <f t="shared" si="467"/>
        <v>0</v>
      </c>
      <c r="J9949">
        <f t="shared" si="468"/>
        <v>0</v>
      </c>
      <c r="L9949" t="str">
        <f t="shared" si="469"/>
        <v>3364SMOKEY TOWN</v>
      </c>
      <c r="M9949" t="s">
        <v>10469</v>
      </c>
    </row>
    <row r="9950" spans="1:13">
      <c r="A9950" t="s">
        <v>11233</v>
      </c>
      <c r="B9950" t="s">
        <v>11248</v>
      </c>
      <c r="C9950" t="s">
        <v>110</v>
      </c>
      <c r="D9950">
        <v>4</v>
      </c>
      <c r="E9950">
        <v>0</v>
      </c>
      <c r="F9950">
        <v>0</v>
      </c>
      <c r="H9950" t="s">
        <v>155</v>
      </c>
      <c r="I9950">
        <f t="shared" si="467"/>
        <v>0</v>
      </c>
      <c r="J9950">
        <f t="shared" si="468"/>
        <v>0</v>
      </c>
      <c r="L9950" t="str">
        <f t="shared" si="469"/>
        <v>3364SMOKEYTOWN</v>
      </c>
      <c r="M9950" t="s">
        <v>10469</v>
      </c>
    </row>
    <row r="9951" spans="1:13">
      <c r="A9951" t="s">
        <v>11233</v>
      </c>
      <c r="B9951" t="s">
        <v>11249</v>
      </c>
      <c r="C9951" t="s">
        <v>110</v>
      </c>
      <c r="D9951">
        <v>4</v>
      </c>
      <c r="E9951">
        <v>0</v>
      </c>
      <c r="F9951">
        <v>0</v>
      </c>
      <c r="H9951" t="s">
        <v>155</v>
      </c>
      <c r="I9951">
        <f t="shared" si="467"/>
        <v>0</v>
      </c>
      <c r="J9951">
        <f t="shared" si="468"/>
        <v>0</v>
      </c>
      <c r="L9951" t="str">
        <f t="shared" si="469"/>
        <v>3364SPRINGMOUNT</v>
      </c>
      <c r="M9951" t="s">
        <v>10469</v>
      </c>
    </row>
    <row r="9952" spans="1:13">
      <c r="A9952" t="s">
        <v>11233</v>
      </c>
      <c r="B9952" t="s">
        <v>11250</v>
      </c>
      <c r="C9952" t="s">
        <v>110</v>
      </c>
      <c r="D9952">
        <v>4</v>
      </c>
      <c r="E9952">
        <v>0</v>
      </c>
      <c r="F9952">
        <v>0</v>
      </c>
      <c r="H9952" t="s">
        <v>155</v>
      </c>
      <c r="I9952">
        <f t="shared" si="467"/>
        <v>0</v>
      </c>
      <c r="J9952">
        <f t="shared" si="468"/>
        <v>0</v>
      </c>
      <c r="L9952" t="str">
        <f t="shared" si="469"/>
        <v>3364STRATHLEA</v>
      </c>
      <c r="M9952" t="s">
        <v>10469</v>
      </c>
    </row>
    <row r="9953" spans="1:13">
      <c r="A9953" t="s">
        <v>11233</v>
      </c>
      <c r="B9953" t="s">
        <v>11251</v>
      </c>
      <c r="C9953" t="s">
        <v>110</v>
      </c>
      <c r="D9953">
        <v>4</v>
      </c>
      <c r="E9953">
        <v>0</v>
      </c>
      <c r="F9953">
        <v>0</v>
      </c>
      <c r="H9953" t="s">
        <v>155</v>
      </c>
      <c r="I9953">
        <f t="shared" si="467"/>
        <v>0</v>
      </c>
      <c r="J9953">
        <f t="shared" si="468"/>
        <v>0</v>
      </c>
      <c r="L9953" t="str">
        <f t="shared" si="469"/>
        <v>3364ULLINA</v>
      </c>
      <c r="M9953" t="s">
        <v>10469</v>
      </c>
    </row>
    <row r="9954" spans="1:13">
      <c r="A9954" t="s">
        <v>11233</v>
      </c>
      <c r="B9954" t="s">
        <v>11252</v>
      </c>
      <c r="C9954" t="s">
        <v>110</v>
      </c>
      <c r="D9954">
        <v>4</v>
      </c>
      <c r="E9954">
        <v>0</v>
      </c>
      <c r="F9954">
        <v>0</v>
      </c>
      <c r="H9954" t="s">
        <v>155</v>
      </c>
      <c r="I9954">
        <f t="shared" si="467"/>
        <v>0</v>
      </c>
      <c r="J9954">
        <f t="shared" si="468"/>
        <v>0</v>
      </c>
      <c r="L9954" t="str">
        <f t="shared" si="469"/>
        <v>3364WERONA</v>
      </c>
      <c r="M9954" t="s">
        <v>10469</v>
      </c>
    </row>
    <row r="9955" spans="1:13">
      <c r="A9955" t="s">
        <v>11233</v>
      </c>
      <c r="B9955" t="s">
        <v>11253</v>
      </c>
      <c r="C9955" t="s">
        <v>110</v>
      </c>
      <c r="D9955">
        <v>1</v>
      </c>
      <c r="E9955">
        <v>0</v>
      </c>
      <c r="F9955">
        <v>1</v>
      </c>
      <c r="H9955" t="s">
        <v>155</v>
      </c>
      <c r="I9955">
        <f t="shared" si="467"/>
        <v>0</v>
      </c>
      <c r="J9955">
        <f t="shared" si="468"/>
        <v>0</v>
      </c>
      <c r="L9955" t="str">
        <f t="shared" si="469"/>
        <v>3364GLENDONALD</v>
      </c>
      <c r="M9955" t="s">
        <v>10469</v>
      </c>
    </row>
    <row r="9956" spans="1:13">
      <c r="A9956" t="s">
        <v>11254</v>
      </c>
      <c r="B9956" t="s">
        <v>11255</v>
      </c>
      <c r="C9956" t="s">
        <v>110</v>
      </c>
      <c r="D9956">
        <v>3</v>
      </c>
      <c r="E9956">
        <v>0</v>
      </c>
      <c r="F9956">
        <v>0</v>
      </c>
      <c r="H9956" t="s">
        <v>155</v>
      </c>
      <c r="I9956">
        <f t="shared" si="467"/>
        <v>0</v>
      </c>
      <c r="J9956">
        <f t="shared" si="468"/>
        <v>0</v>
      </c>
      <c r="L9956" t="str">
        <f t="shared" si="469"/>
        <v>3363CRESWICK</v>
      </c>
      <c r="M9956" t="s">
        <v>10469</v>
      </c>
    </row>
    <row r="9957" spans="1:13">
      <c r="A9957" t="s">
        <v>11254</v>
      </c>
      <c r="B9957" t="s">
        <v>11256</v>
      </c>
      <c r="C9957" t="s">
        <v>110</v>
      </c>
      <c r="D9957">
        <v>3</v>
      </c>
      <c r="E9957">
        <v>0</v>
      </c>
      <c r="F9957">
        <v>0</v>
      </c>
      <c r="H9957" t="s">
        <v>155</v>
      </c>
      <c r="I9957">
        <f t="shared" si="467"/>
        <v>0</v>
      </c>
      <c r="J9957">
        <f t="shared" si="468"/>
        <v>0</v>
      </c>
      <c r="L9957" t="str">
        <f t="shared" si="469"/>
        <v>3363CRESWICK NORTH</v>
      </c>
      <c r="M9957" t="s">
        <v>10469</v>
      </c>
    </row>
    <row r="9958" spans="1:13">
      <c r="A9958" t="s">
        <v>11254</v>
      </c>
      <c r="B9958" t="s">
        <v>11257</v>
      </c>
      <c r="C9958" t="s">
        <v>110</v>
      </c>
      <c r="D9958">
        <v>4</v>
      </c>
      <c r="E9958">
        <v>0</v>
      </c>
      <c r="F9958">
        <v>0</v>
      </c>
      <c r="H9958" t="s">
        <v>155</v>
      </c>
      <c r="I9958">
        <f t="shared" si="467"/>
        <v>0</v>
      </c>
      <c r="J9958">
        <f t="shared" si="468"/>
        <v>0</v>
      </c>
      <c r="L9958" t="str">
        <f t="shared" si="469"/>
        <v>3363GLENDARUEL</v>
      </c>
      <c r="M9958" t="s">
        <v>10469</v>
      </c>
    </row>
    <row r="9959" spans="1:13">
      <c r="A9959" t="s">
        <v>11254</v>
      </c>
      <c r="B9959" t="s">
        <v>11258</v>
      </c>
      <c r="C9959" t="s">
        <v>110</v>
      </c>
      <c r="D9959">
        <v>4</v>
      </c>
      <c r="E9959">
        <v>0</v>
      </c>
      <c r="F9959">
        <v>0</v>
      </c>
      <c r="H9959" t="s">
        <v>155</v>
      </c>
      <c r="I9959">
        <f t="shared" si="467"/>
        <v>0</v>
      </c>
      <c r="J9959">
        <f t="shared" si="468"/>
        <v>0</v>
      </c>
      <c r="L9959" t="str">
        <f t="shared" si="469"/>
        <v>3363LANGDONS HILL</v>
      </c>
      <c r="M9959" t="s">
        <v>10469</v>
      </c>
    </row>
    <row r="9960" spans="1:13">
      <c r="A9960" t="s">
        <v>11254</v>
      </c>
      <c r="B9960" t="s">
        <v>11259</v>
      </c>
      <c r="C9960" t="s">
        <v>110</v>
      </c>
      <c r="D9960">
        <v>4</v>
      </c>
      <c r="E9960">
        <v>0</v>
      </c>
      <c r="F9960">
        <v>0</v>
      </c>
      <c r="H9960" t="s">
        <v>155</v>
      </c>
      <c r="I9960">
        <f t="shared" si="467"/>
        <v>0</v>
      </c>
      <c r="J9960">
        <f t="shared" si="468"/>
        <v>0</v>
      </c>
      <c r="L9960" t="str">
        <f t="shared" si="469"/>
        <v>3363MOUNT BECKWORTH</v>
      </c>
      <c r="M9960" t="s">
        <v>10469</v>
      </c>
    </row>
    <row r="9961" spans="1:13">
      <c r="A9961" t="s">
        <v>11254</v>
      </c>
      <c r="B9961" t="s">
        <v>11260</v>
      </c>
      <c r="C9961" t="s">
        <v>110</v>
      </c>
      <c r="D9961">
        <v>4</v>
      </c>
      <c r="E9961">
        <v>0</v>
      </c>
      <c r="F9961">
        <v>0</v>
      </c>
      <c r="H9961" t="s">
        <v>155</v>
      </c>
      <c r="I9961">
        <f t="shared" si="467"/>
        <v>0</v>
      </c>
      <c r="J9961">
        <f t="shared" si="468"/>
        <v>0</v>
      </c>
      <c r="L9961" t="str">
        <f t="shared" si="469"/>
        <v>3363TOURELLO</v>
      </c>
      <c r="M9961" t="s">
        <v>10469</v>
      </c>
    </row>
    <row r="9962" spans="1:13">
      <c r="A9962" t="s">
        <v>11261</v>
      </c>
      <c r="B9962" t="s">
        <v>11262</v>
      </c>
      <c r="C9962" t="s">
        <v>110</v>
      </c>
      <c r="D9962">
        <v>4</v>
      </c>
      <c r="E9962">
        <v>0</v>
      </c>
      <c r="F9962">
        <v>0</v>
      </c>
      <c r="H9962" t="s">
        <v>155</v>
      </c>
      <c r="I9962">
        <f t="shared" si="467"/>
        <v>0</v>
      </c>
      <c r="J9962">
        <f t="shared" si="468"/>
        <v>0</v>
      </c>
      <c r="L9962" t="str">
        <f t="shared" si="469"/>
        <v>3361BRADVALE</v>
      </c>
      <c r="M9962" t="s">
        <v>10469</v>
      </c>
    </row>
    <row r="9963" spans="1:13">
      <c r="A9963" t="s">
        <v>11261</v>
      </c>
      <c r="B9963" t="s">
        <v>11263</v>
      </c>
      <c r="C9963" t="s">
        <v>110</v>
      </c>
      <c r="D9963">
        <v>4</v>
      </c>
      <c r="E9963">
        <v>0</v>
      </c>
      <c r="F9963">
        <v>0</v>
      </c>
      <c r="H9963" t="s">
        <v>155</v>
      </c>
      <c r="I9963">
        <f t="shared" si="467"/>
        <v>0</v>
      </c>
      <c r="J9963">
        <f t="shared" si="468"/>
        <v>0</v>
      </c>
      <c r="L9963" t="str">
        <f t="shared" si="469"/>
        <v>3361CARRANBALLAC</v>
      </c>
      <c r="M9963" t="s">
        <v>10469</v>
      </c>
    </row>
    <row r="9964" spans="1:13">
      <c r="A9964" t="s">
        <v>11261</v>
      </c>
      <c r="B9964" t="s">
        <v>11264</v>
      </c>
      <c r="C9964" t="s">
        <v>110</v>
      </c>
      <c r="D9964">
        <v>4</v>
      </c>
      <c r="E9964">
        <v>0</v>
      </c>
      <c r="F9964">
        <v>0</v>
      </c>
      <c r="H9964" t="s">
        <v>155</v>
      </c>
      <c r="I9964">
        <f t="shared" si="467"/>
        <v>0</v>
      </c>
      <c r="J9964">
        <f t="shared" si="468"/>
        <v>0</v>
      </c>
      <c r="L9964" t="str">
        <f t="shared" si="469"/>
        <v>3361SKIPTON</v>
      </c>
      <c r="M9964" t="s">
        <v>10469</v>
      </c>
    </row>
    <row r="9965" spans="1:13">
      <c r="A9965" t="s">
        <v>11265</v>
      </c>
      <c r="B9965" t="s">
        <v>11266</v>
      </c>
      <c r="C9965" t="s">
        <v>110</v>
      </c>
      <c r="D9965">
        <v>4</v>
      </c>
      <c r="E9965">
        <v>0</v>
      </c>
      <c r="F9965">
        <v>0</v>
      </c>
      <c r="H9965" t="s">
        <v>155</v>
      </c>
      <c r="I9965">
        <f t="shared" si="467"/>
        <v>0</v>
      </c>
      <c r="J9965">
        <f t="shared" si="468"/>
        <v>0</v>
      </c>
      <c r="L9965" t="str">
        <f t="shared" si="469"/>
        <v>3360LINTON</v>
      </c>
      <c r="M9965" t="s">
        <v>10469</v>
      </c>
    </row>
    <row r="9966" spans="1:13">
      <c r="A9966" t="s">
        <v>11265</v>
      </c>
      <c r="B9966" t="s">
        <v>11267</v>
      </c>
      <c r="C9966" t="s">
        <v>110</v>
      </c>
      <c r="D9966">
        <v>4</v>
      </c>
      <c r="E9966">
        <v>0</v>
      </c>
      <c r="F9966">
        <v>0</v>
      </c>
      <c r="H9966" t="s">
        <v>155</v>
      </c>
      <c r="I9966">
        <f t="shared" si="467"/>
        <v>0</v>
      </c>
      <c r="J9966">
        <f t="shared" si="468"/>
        <v>0</v>
      </c>
      <c r="L9966" t="str">
        <f t="shared" si="469"/>
        <v>3360MANNIBADAR</v>
      </c>
      <c r="M9966" t="s">
        <v>10469</v>
      </c>
    </row>
    <row r="9967" spans="1:13">
      <c r="A9967" t="s">
        <v>11265</v>
      </c>
      <c r="B9967" t="s">
        <v>11268</v>
      </c>
      <c r="C9967" t="s">
        <v>110</v>
      </c>
      <c r="D9967">
        <v>4</v>
      </c>
      <c r="E9967">
        <v>0</v>
      </c>
      <c r="F9967">
        <v>0</v>
      </c>
      <c r="H9967" t="s">
        <v>155</v>
      </c>
      <c r="I9967">
        <f t="shared" si="467"/>
        <v>0</v>
      </c>
      <c r="J9967">
        <f t="shared" si="468"/>
        <v>0</v>
      </c>
      <c r="L9967" t="str">
        <f t="shared" si="469"/>
        <v>3360PITTONG</v>
      </c>
      <c r="M9967" t="s">
        <v>10469</v>
      </c>
    </row>
    <row r="9968" spans="1:13">
      <c r="A9968" t="s">
        <v>11265</v>
      </c>
      <c r="B9968" t="s">
        <v>7764</v>
      </c>
      <c r="C9968" t="s">
        <v>110</v>
      </c>
      <c r="D9968">
        <v>4</v>
      </c>
      <c r="E9968">
        <v>0</v>
      </c>
      <c r="F9968">
        <v>0</v>
      </c>
      <c r="H9968" t="s">
        <v>155</v>
      </c>
      <c r="I9968">
        <f t="shared" si="467"/>
        <v>0</v>
      </c>
      <c r="J9968">
        <f t="shared" si="468"/>
        <v>0</v>
      </c>
      <c r="L9968" t="str">
        <f t="shared" si="469"/>
        <v>3360WILLOWVALE</v>
      </c>
      <c r="M9968" t="s">
        <v>10469</v>
      </c>
    </row>
    <row r="9969" spans="1:14">
      <c r="A9969" t="s">
        <v>11269</v>
      </c>
      <c r="B9969" t="s">
        <v>11270</v>
      </c>
      <c r="C9969" t="s">
        <v>110</v>
      </c>
      <c r="D9969">
        <v>1</v>
      </c>
      <c r="E9969">
        <v>0</v>
      </c>
      <c r="F9969">
        <v>0</v>
      </c>
      <c r="H9969" t="s">
        <v>155</v>
      </c>
      <c r="I9969">
        <v>0</v>
      </c>
      <c r="J9969">
        <v>0</v>
      </c>
      <c r="L9969" t="str">
        <f t="shared" si="469"/>
        <v>3358WINTER VALLEY</v>
      </c>
      <c r="M9969" t="s">
        <v>10469</v>
      </c>
    </row>
    <row r="9970" spans="1:14">
      <c r="A9970" t="s">
        <v>11271</v>
      </c>
      <c r="B9970" t="s">
        <v>11272</v>
      </c>
      <c r="C9970" t="s">
        <v>110</v>
      </c>
      <c r="D9970">
        <v>4</v>
      </c>
      <c r="E9970">
        <v>0</v>
      </c>
      <c r="F9970">
        <v>0</v>
      </c>
      <c r="H9970" t="s">
        <v>155</v>
      </c>
      <c r="I9970">
        <f t="shared" si="467"/>
        <v>0</v>
      </c>
      <c r="J9970">
        <f t="shared" si="468"/>
        <v>0</v>
      </c>
      <c r="L9970" t="str">
        <f t="shared" si="469"/>
        <v>3357SCOTSMANS LEAD</v>
      </c>
      <c r="M9970" t="s">
        <v>10469</v>
      </c>
    </row>
    <row r="9971" spans="1:14">
      <c r="A9971" t="s">
        <v>11271</v>
      </c>
      <c r="B9971" t="s">
        <v>11273</v>
      </c>
      <c r="C9971" t="s">
        <v>110</v>
      </c>
      <c r="D9971">
        <v>4</v>
      </c>
      <c r="E9971">
        <v>0</v>
      </c>
      <c r="F9971">
        <v>0</v>
      </c>
      <c r="H9971" t="s">
        <v>155</v>
      </c>
      <c r="I9971">
        <f t="shared" si="467"/>
        <v>0</v>
      </c>
      <c r="J9971">
        <f t="shared" si="468"/>
        <v>0</v>
      </c>
      <c r="L9971" t="str">
        <f t="shared" si="469"/>
        <v>3357YARROWEE</v>
      </c>
      <c r="M9971" t="s">
        <v>10469</v>
      </c>
    </row>
    <row r="9972" spans="1:14">
      <c r="A9972" t="s">
        <v>11271</v>
      </c>
      <c r="B9972" t="s">
        <v>11274</v>
      </c>
      <c r="C9972" t="s">
        <v>110</v>
      </c>
      <c r="D9972">
        <v>2</v>
      </c>
      <c r="E9972">
        <v>0</v>
      </c>
      <c r="F9972">
        <v>1</v>
      </c>
      <c r="H9972" t="s">
        <v>155</v>
      </c>
      <c r="I9972">
        <f t="shared" si="467"/>
        <v>0</v>
      </c>
      <c r="J9972">
        <f t="shared" si="468"/>
        <v>0</v>
      </c>
      <c r="L9972" t="str">
        <f t="shared" si="469"/>
        <v>3357BUNINYONG</v>
      </c>
      <c r="M9972" t="s">
        <v>10469</v>
      </c>
      <c r="N9972" t="s">
        <v>732</v>
      </c>
    </row>
    <row r="9973" spans="1:14">
      <c r="A9973" t="s">
        <v>11275</v>
      </c>
      <c r="B9973" t="s">
        <v>7667</v>
      </c>
      <c r="C9973" t="s">
        <v>110</v>
      </c>
      <c r="D9973">
        <v>1</v>
      </c>
      <c r="E9973">
        <v>0</v>
      </c>
      <c r="F9973">
        <v>1</v>
      </c>
      <c r="H9973" t="s">
        <v>103</v>
      </c>
      <c r="I9973">
        <f t="shared" ref="I9973:I10036" si="470">IF(ISERROR(VLOOKUP(A9973,SelPostCode,1,FALSE)),0,1)</f>
        <v>0</v>
      </c>
      <c r="J9973">
        <f t="shared" ref="J9973:J10036" si="471">IF(I9973=0,0,IF(ISERROR(VLOOKUP(B9973,SelSuburb,1,FALSE)),0,1))</f>
        <v>0</v>
      </c>
      <c r="L9973" t="str">
        <f t="shared" si="469"/>
        <v>3356BONSHAW</v>
      </c>
      <c r="M9973" t="s">
        <v>10469</v>
      </c>
      <c r="N9973" t="s">
        <v>732</v>
      </c>
    </row>
    <row r="9974" spans="1:14">
      <c r="A9974" t="s">
        <v>11275</v>
      </c>
      <c r="B9974" t="s">
        <v>11276</v>
      </c>
      <c r="C9974" t="s">
        <v>110</v>
      </c>
      <c r="D9974">
        <v>1</v>
      </c>
      <c r="E9974">
        <v>0</v>
      </c>
      <c r="F9974">
        <v>1</v>
      </c>
      <c r="H9974" t="s">
        <v>103</v>
      </c>
      <c r="I9974">
        <f t="shared" si="470"/>
        <v>0</v>
      </c>
      <c r="J9974">
        <f t="shared" si="471"/>
        <v>0</v>
      </c>
      <c r="L9974" t="str">
        <f t="shared" si="469"/>
        <v>3356DELACOMBE</v>
      </c>
      <c r="M9974" t="s">
        <v>10469</v>
      </c>
      <c r="N9974" t="s">
        <v>732</v>
      </c>
    </row>
    <row r="9975" spans="1:14">
      <c r="A9975" t="s">
        <v>11275</v>
      </c>
      <c r="B9975" t="s">
        <v>4249</v>
      </c>
      <c r="C9975" t="s">
        <v>110</v>
      </c>
      <c r="D9975">
        <v>1</v>
      </c>
      <c r="E9975">
        <v>0</v>
      </c>
      <c r="F9975">
        <v>1</v>
      </c>
      <c r="H9975" t="s">
        <v>103</v>
      </c>
      <c r="I9975">
        <f t="shared" si="470"/>
        <v>0</v>
      </c>
      <c r="J9975">
        <f t="shared" si="471"/>
        <v>0</v>
      </c>
      <c r="L9975" t="str">
        <f t="shared" si="469"/>
        <v>3356SEBASTOPOL</v>
      </c>
      <c r="M9975" t="s">
        <v>10469</v>
      </c>
      <c r="N9975" t="s">
        <v>732</v>
      </c>
    </row>
    <row r="9976" spans="1:14">
      <c r="A9976" t="s">
        <v>11277</v>
      </c>
      <c r="B9976" t="s">
        <v>5121</v>
      </c>
      <c r="C9976" t="s">
        <v>110</v>
      </c>
      <c r="D9976">
        <v>3</v>
      </c>
      <c r="E9976">
        <v>0</v>
      </c>
      <c r="F9976">
        <v>0</v>
      </c>
      <c r="H9976" t="s">
        <v>155</v>
      </c>
      <c r="I9976">
        <f t="shared" si="470"/>
        <v>0</v>
      </c>
      <c r="J9976">
        <f t="shared" si="471"/>
        <v>0</v>
      </c>
      <c r="L9976" t="str">
        <f t="shared" si="469"/>
        <v>3355MITCHELL PARK</v>
      </c>
      <c r="M9976" t="s">
        <v>10469</v>
      </c>
    </row>
    <row r="9977" spans="1:14">
      <c r="A9977" t="s">
        <v>11277</v>
      </c>
      <c r="B9977" t="s">
        <v>11278</v>
      </c>
      <c r="C9977" t="s">
        <v>110</v>
      </c>
      <c r="D9977">
        <v>1</v>
      </c>
      <c r="E9977">
        <v>0</v>
      </c>
      <c r="F9977">
        <v>1</v>
      </c>
      <c r="H9977" t="s">
        <v>155</v>
      </c>
      <c r="I9977">
        <f t="shared" si="470"/>
        <v>0</v>
      </c>
      <c r="J9977">
        <f t="shared" si="471"/>
        <v>0</v>
      </c>
      <c r="L9977" t="str">
        <f t="shared" si="469"/>
        <v>3355LAKE GARDENS</v>
      </c>
      <c r="M9977" t="s">
        <v>10469</v>
      </c>
      <c r="N9977" t="s">
        <v>732</v>
      </c>
    </row>
    <row r="9978" spans="1:14">
      <c r="A9978" t="s">
        <v>11277</v>
      </c>
      <c r="B9978" t="s">
        <v>11279</v>
      </c>
      <c r="C9978" t="s">
        <v>110</v>
      </c>
      <c r="D9978">
        <v>1</v>
      </c>
      <c r="E9978">
        <v>0</v>
      </c>
      <c r="F9978">
        <v>1</v>
      </c>
      <c r="H9978" t="s">
        <v>155</v>
      </c>
      <c r="I9978">
        <f t="shared" si="470"/>
        <v>0</v>
      </c>
      <c r="J9978">
        <f t="shared" si="471"/>
        <v>0</v>
      </c>
      <c r="L9978" t="str">
        <f t="shared" si="469"/>
        <v>3355WENDOUREE</v>
      </c>
      <c r="M9978" t="s">
        <v>10469</v>
      </c>
      <c r="N9978" t="s">
        <v>732</v>
      </c>
    </row>
    <row r="9979" spans="1:14">
      <c r="A9979" t="s">
        <v>11277</v>
      </c>
      <c r="B9979" t="s">
        <v>11280</v>
      </c>
      <c r="C9979" t="s">
        <v>110</v>
      </c>
      <c r="D9979">
        <v>1</v>
      </c>
      <c r="E9979">
        <v>0</v>
      </c>
      <c r="F9979">
        <v>1</v>
      </c>
      <c r="H9979" t="s">
        <v>155</v>
      </c>
      <c r="I9979">
        <f t="shared" si="470"/>
        <v>0</v>
      </c>
      <c r="J9979">
        <f t="shared" si="471"/>
        <v>0</v>
      </c>
      <c r="L9979" t="str">
        <f t="shared" si="469"/>
        <v>3355WENDOUREE VILLAGE</v>
      </c>
      <c r="M9979" t="s">
        <v>10469</v>
      </c>
      <c r="N9979" t="s">
        <v>732</v>
      </c>
    </row>
    <row r="9980" spans="1:14">
      <c r="A9980" t="s">
        <v>11281</v>
      </c>
      <c r="B9980" t="s">
        <v>11282</v>
      </c>
      <c r="C9980" t="s">
        <v>110</v>
      </c>
      <c r="D9980">
        <v>1</v>
      </c>
      <c r="E9980">
        <v>0</v>
      </c>
      <c r="F9980">
        <v>1</v>
      </c>
      <c r="H9980" t="s">
        <v>155</v>
      </c>
      <c r="I9980">
        <f t="shared" si="470"/>
        <v>0</v>
      </c>
      <c r="J9980">
        <f t="shared" si="471"/>
        <v>0</v>
      </c>
      <c r="L9980" t="str">
        <f t="shared" si="469"/>
        <v>3354BAKERY HILL</v>
      </c>
      <c r="M9980" t="s">
        <v>10469</v>
      </c>
    </row>
    <row r="9981" spans="1:14">
      <c r="A9981" t="s">
        <v>11283</v>
      </c>
      <c r="B9981" t="s">
        <v>11284</v>
      </c>
      <c r="C9981" t="s">
        <v>110</v>
      </c>
      <c r="D9981">
        <v>1</v>
      </c>
      <c r="E9981">
        <v>0</v>
      </c>
      <c r="F9981">
        <v>1</v>
      </c>
      <c r="H9981" t="s">
        <v>155</v>
      </c>
      <c r="I9981">
        <f t="shared" si="470"/>
        <v>0</v>
      </c>
      <c r="J9981">
        <f t="shared" si="471"/>
        <v>0</v>
      </c>
      <c r="L9981" t="str">
        <f t="shared" si="469"/>
        <v>3353BALLARAT</v>
      </c>
      <c r="M9981" t="s">
        <v>10469</v>
      </c>
    </row>
    <row r="9982" spans="1:14">
      <c r="A9982" t="s">
        <v>11285</v>
      </c>
      <c r="B9982" t="s">
        <v>11286</v>
      </c>
      <c r="C9982" t="s">
        <v>110</v>
      </c>
      <c r="D9982">
        <v>3</v>
      </c>
      <c r="E9982">
        <v>0</v>
      </c>
      <c r="F9982">
        <v>0</v>
      </c>
      <c r="H9982" t="s">
        <v>155</v>
      </c>
      <c r="I9982">
        <f t="shared" si="470"/>
        <v>0</v>
      </c>
      <c r="J9982">
        <f t="shared" si="471"/>
        <v>0</v>
      </c>
      <c r="L9982" t="str">
        <f t="shared" si="469"/>
        <v>3352ADDINGTON</v>
      </c>
      <c r="M9982" t="s">
        <v>10469</v>
      </c>
    </row>
    <row r="9983" spans="1:14">
      <c r="A9983" t="s">
        <v>11285</v>
      </c>
      <c r="B9983" t="s">
        <v>11287</v>
      </c>
      <c r="C9983" t="s">
        <v>110</v>
      </c>
      <c r="D9983">
        <v>3</v>
      </c>
      <c r="E9983">
        <v>0</v>
      </c>
      <c r="F9983">
        <v>0</v>
      </c>
      <c r="H9983" t="s">
        <v>155</v>
      </c>
      <c r="I9983">
        <f t="shared" si="470"/>
        <v>0</v>
      </c>
      <c r="J9983">
        <f t="shared" si="471"/>
        <v>0</v>
      </c>
      <c r="L9983" t="str">
        <f t="shared" si="469"/>
        <v>3352BARKSTEAD</v>
      </c>
      <c r="M9983" t="s">
        <v>10469</v>
      </c>
    </row>
    <row r="9984" spans="1:14">
      <c r="A9984" t="s">
        <v>11285</v>
      </c>
      <c r="B9984" t="s">
        <v>11288</v>
      </c>
      <c r="C9984" t="s">
        <v>110</v>
      </c>
      <c r="D9984">
        <v>3</v>
      </c>
      <c r="E9984">
        <v>0</v>
      </c>
      <c r="F9984">
        <v>0</v>
      </c>
      <c r="H9984" t="s">
        <v>155</v>
      </c>
      <c r="I9984">
        <f t="shared" si="470"/>
        <v>0</v>
      </c>
      <c r="J9984">
        <f t="shared" si="471"/>
        <v>0</v>
      </c>
      <c r="L9984" t="str">
        <f t="shared" si="469"/>
        <v>3352BLOWHARD</v>
      </c>
      <c r="M9984" t="s">
        <v>10469</v>
      </c>
    </row>
    <row r="9985" spans="1:13">
      <c r="A9985" t="s">
        <v>11285</v>
      </c>
      <c r="B9985" t="s">
        <v>11289</v>
      </c>
      <c r="C9985" t="s">
        <v>110</v>
      </c>
      <c r="D9985">
        <v>3</v>
      </c>
      <c r="E9985">
        <v>0</v>
      </c>
      <c r="F9985">
        <v>0</v>
      </c>
      <c r="H9985" t="s">
        <v>155</v>
      </c>
      <c r="I9985">
        <f t="shared" si="470"/>
        <v>0</v>
      </c>
      <c r="J9985">
        <f t="shared" si="471"/>
        <v>0</v>
      </c>
      <c r="L9985" t="str">
        <f t="shared" si="469"/>
        <v>3352BOLWARRAH</v>
      </c>
      <c r="M9985" t="s">
        <v>10469</v>
      </c>
    </row>
    <row r="9986" spans="1:13">
      <c r="A9986" t="s">
        <v>11285</v>
      </c>
      <c r="B9986" t="s">
        <v>11290</v>
      </c>
      <c r="C9986" t="s">
        <v>110</v>
      </c>
      <c r="D9986">
        <v>4</v>
      </c>
      <c r="E9986">
        <v>0</v>
      </c>
      <c r="F9986">
        <v>0</v>
      </c>
      <c r="H9986" t="s">
        <v>155</v>
      </c>
      <c r="I9986">
        <f t="shared" si="470"/>
        <v>0</v>
      </c>
      <c r="J9986">
        <f t="shared" si="471"/>
        <v>0</v>
      </c>
      <c r="L9986" t="str">
        <f t="shared" si="469"/>
        <v>3352BREWSTER</v>
      </c>
      <c r="M9986" t="s">
        <v>10469</v>
      </c>
    </row>
    <row r="9987" spans="1:13">
      <c r="A9987" t="s">
        <v>11285</v>
      </c>
      <c r="B9987" t="s">
        <v>11291</v>
      </c>
      <c r="C9987" t="s">
        <v>110</v>
      </c>
      <c r="D9987">
        <v>4</v>
      </c>
      <c r="E9987">
        <v>0</v>
      </c>
      <c r="F9987">
        <v>0</v>
      </c>
      <c r="H9987" t="s">
        <v>155</v>
      </c>
      <c r="I9987">
        <f t="shared" si="470"/>
        <v>0</v>
      </c>
      <c r="J9987">
        <f t="shared" si="471"/>
        <v>0</v>
      </c>
      <c r="L9987" t="str">
        <f t="shared" ref="L9987:L10050" si="472">CONCATENATE(A9987,B9987)</f>
        <v>3352BURRUMBEET</v>
      </c>
      <c r="M9987" t="s">
        <v>10469</v>
      </c>
    </row>
    <row r="9988" spans="1:13">
      <c r="A9988" t="s">
        <v>11285</v>
      </c>
      <c r="B9988" t="s">
        <v>11292</v>
      </c>
      <c r="C9988" t="s">
        <v>110</v>
      </c>
      <c r="D9988">
        <v>4</v>
      </c>
      <c r="E9988">
        <v>0</v>
      </c>
      <c r="F9988">
        <v>0</v>
      </c>
      <c r="H9988" t="s">
        <v>155</v>
      </c>
      <c r="I9988">
        <f t="shared" si="470"/>
        <v>0</v>
      </c>
      <c r="J9988">
        <f t="shared" si="471"/>
        <v>0</v>
      </c>
      <c r="L9988" t="str">
        <f t="shared" si="472"/>
        <v>3352CHAPEL FLAT</v>
      </c>
      <c r="M9988" t="s">
        <v>10469</v>
      </c>
    </row>
    <row r="9989" spans="1:13">
      <c r="A9989" t="s">
        <v>11285</v>
      </c>
      <c r="B9989" t="s">
        <v>4747</v>
      </c>
      <c r="C9989" t="s">
        <v>110</v>
      </c>
      <c r="D9989">
        <v>4</v>
      </c>
      <c r="E9989">
        <v>0</v>
      </c>
      <c r="F9989">
        <v>0</v>
      </c>
      <c r="H9989" t="s">
        <v>155</v>
      </c>
      <c r="I9989">
        <f t="shared" si="470"/>
        <v>0</v>
      </c>
      <c r="J9989">
        <f t="shared" si="471"/>
        <v>0</v>
      </c>
      <c r="L9989" t="str">
        <f t="shared" si="472"/>
        <v>3352CLARENDON</v>
      </c>
      <c r="M9989" t="s">
        <v>10469</v>
      </c>
    </row>
    <row r="9990" spans="1:13">
      <c r="A9990" t="s">
        <v>11285</v>
      </c>
      <c r="B9990" t="s">
        <v>11293</v>
      </c>
      <c r="C9990" t="s">
        <v>110</v>
      </c>
      <c r="D9990">
        <v>4</v>
      </c>
      <c r="E9990">
        <v>0</v>
      </c>
      <c r="F9990">
        <v>0</v>
      </c>
      <c r="H9990" t="s">
        <v>155</v>
      </c>
      <c r="I9990">
        <f t="shared" si="470"/>
        <v>0</v>
      </c>
      <c r="J9990">
        <f t="shared" si="471"/>
        <v>0</v>
      </c>
      <c r="L9990" t="str">
        <f t="shared" si="472"/>
        <v>3352CLARETOWN</v>
      </c>
      <c r="M9990" t="s">
        <v>10469</v>
      </c>
    </row>
    <row r="9991" spans="1:13">
      <c r="A9991" t="s">
        <v>11285</v>
      </c>
      <c r="B9991" t="s">
        <v>11294</v>
      </c>
      <c r="C9991" t="s">
        <v>110</v>
      </c>
      <c r="D9991">
        <v>4</v>
      </c>
      <c r="E9991">
        <v>0</v>
      </c>
      <c r="F9991">
        <v>0</v>
      </c>
      <c r="H9991" t="s">
        <v>155</v>
      </c>
      <c r="I9991">
        <f t="shared" si="470"/>
        <v>0</v>
      </c>
      <c r="J9991">
        <f t="shared" si="471"/>
        <v>0</v>
      </c>
      <c r="L9991" t="str">
        <f t="shared" si="472"/>
        <v>3352CORINDHAP</v>
      </c>
      <c r="M9991" t="s">
        <v>10469</v>
      </c>
    </row>
    <row r="9992" spans="1:13">
      <c r="A9992" t="s">
        <v>11285</v>
      </c>
      <c r="B9992" t="s">
        <v>11295</v>
      </c>
      <c r="C9992" t="s">
        <v>110</v>
      </c>
      <c r="D9992">
        <v>4</v>
      </c>
      <c r="E9992">
        <v>0</v>
      </c>
      <c r="F9992">
        <v>0</v>
      </c>
      <c r="H9992" t="s">
        <v>155</v>
      </c>
      <c r="I9992">
        <f t="shared" si="470"/>
        <v>0</v>
      </c>
      <c r="J9992">
        <f t="shared" si="471"/>
        <v>0</v>
      </c>
      <c r="L9992" t="str">
        <f t="shared" si="472"/>
        <v>3352DEAN</v>
      </c>
      <c r="M9992" t="s">
        <v>10469</v>
      </c>
    </row>
    <row r="9993" spans="1:13">
      <c r="A9993" t="s">
        <v>11285</v>
      </c>
      <c r="B9993" t="s">
        <v>11296</v>
      </c>
      <c r="C9993" t="s">
        <v>110</v>
      </c>
      <c r="D9993">
        <v>4</v>
      </c>
      <c r="E9993">
        <v>0</v>
      </c>
      <c r="F9993">
        <v>0</v>
      </c>
      <c r="H9993" t="s">
        <v>155</v>
      </c>
      <c r="I9993">
        <f t="shared" si="470"/>
        <v>0</v>
      </c>
      <c r="J9993">
        <f t="shared" si="471"/>
        <v>0</v>
      </c>
      <c r="L9993" t="str">
        <f t="shared" si="472"/>
        <v>3352DEREEL</v>
      </c>
      <c r="M9993" t="s">
        <v>10469</v>
      </c>
    </row>
    <row r="9994" spans="1:13">
      <c r="A9994" t="s">
        <v>11285</v>
      </c>
      <c r="B9994" t="s">
        <v>11297</v>
      </c>
      <c r="C9994" t="s">
        <v>110</v>
      </c>
      <c r="D9994">
        <v>3</v>
      </c>
      <c r="E9994">
        <v>0</v>
      </c>
      <c r="F9994">
        <v>0</v>
      </c>
      <c r="H9994" t="s">
        <v>155</v>
      </c>
      <c r="I9994">
        <f t="shared" si="470"/>
        <v>0</v>
      </c>
      <c r="J9994">
        <f t="shared" si="471"/>
        <v>0</v>
      </c>
      <c r="L9994" t="str">
        <f t="shared" si="472"/>
        <v>3352DUNNSTOWN</v>
      </c>
      <c r="M9994" t="s">
        <v>10469</v>
      </c>
    </row>
    <row r="9995" spans="1:13">
      <c r="A9995" t="s">
        <v>11285</v>
      </c>
      <c r="B9995" t="s">
        <v>11298</v>
      </c>
      <c r="C9995" t="s">
        <v>110</v>
      </c>
      <c r="D9995">
        <v>3</v>
      </c>
      <c r="E9995">
        <v>0</v>
      </c>
      <c r="F9995">
        <v>0</v>
      </c>
      <c r="H9995" t="s">
        <v>155</v>
      </c>
      <c r="I9995">
        <f t="shared" si="470"/>
        <v>0</v>
      </c>
      <c r="J9995">
        <f t="shared" si="471"/>
        <v>0</v>
      </c>
      <c r="L9995" t="str">
        <f t="shared" si="472"/>
        <v>3352DURHAM LEAD</v>
      </c>
      <c r="M9995" t="s">
        <v>10469</v>
      </c>
    </row>
    <row r="9996" spans="1:13">
      <c r="A9996" t="s">
        <v>11285</v>
      </c>
      <c r="B9996" t="s">
        <v>4959</v>
      </c>
      <c r="C9996" t="s">
        <v>110</v>
      </c>
      <c r="D9996">
        <v>4</v>
      </c>
      <c r="E9996">
        <v>0</v>
      </c>
      <c r="F9996">
        <v>0</v>
      </c>
      <c r="H9996" t="s">
        <v>155</v>
      </c>
      <c r="I9996">
        <f t="shared" si="470"/>
        <v>0</v>
      </c>
      <c r="J9996">
        <f t="shared" si="471"/>
        <v>0</v>
      </c>
      <c r="L9996" t="str">
        <f t="shared" si="472"/>
        <v>3352ENFIELD</v>
      </c>
      <c r="M9996" t="s">
        <v>10469</v>
      </c>
    </row>
    <row r="9997" spans="1:13">
      <c r="A9997" t="s">
        <v>11285</v>
      </c>
      <c r="B9997" t="s">
        <v>11299</v>
      </c>
      <c r="C9997" t="s">
        <v>110</v>
      </c>
      <c r="D9997">
        <v>4</v>
      </c>
      <c r="E9997">
        <v>0</v>
      </c>
      <c r="F9997">
        <v>0</v>
      </c>
      <c r="H9997" t="s">
        <v>155</v>
      </c>
      <c r="I9997">
        <f t="shared" si="470"/>
        <v>0</v>
      </c>
      <c r="J9997">
        <f t="shared" si="471"/>
        <v>0</v>
      </c>
      <c r="L9997" t="str">
        <f t="shared" si="472"/>
        <v>3352ERCILDOUNE</v>
      </c>
      <c r="M9997" t="s">
        <v>10469</v>
      </c>
    </row>
    <row r="9998" spans="1:13">
      <c r="A9998" t="s">
        <v>11285</v>
      </c>
      <c r="B9998" t="s">
        <v>11300</v>
      </c>
      <c r="C9998" t="s">
        <v>110</v>
      </c>
      <c r="D9998">
        <v>4</v>
      </c>
      <c r="E9998">
        <v>0</v>
      </c>
      <c r="F9998">
        <v>0</v>
      </c>
      <c r="H9998" t="s">
        <v>155</v>
      </c>
      <c r="I9998">
        <f t="shared" si="470"/>
        <v>0</v>
      </c>
      <c r="J9998">
        <f t="shared" si="471"/>
        <v>0</v>
      </c>
      <c r="L9998" t="str">
        <f t="shared" si="472"/>
        <v>3352GARIBALDI</v>
      </c>
      <c r="M9998" t="s">
        <v>10469</v>
      </c>
    </row>
    <row r="9999" spans="1:13">
      <c r="A9999" t="s">
        <v>11285</v>
      </c>
      <c r="B9999" t="s">
        <v>11301</v>
      </c>
      <c r="C9999" t="s">
        <v>110</v>
      </c>
      <c r="D9999">
        <v>3</v>
      </c>
      <c r="E9999">
        <v>0</v>
      </c>
      <c r="F9999">
        <v>0</v>
      </c>
      <c r="H9999" t="s">
        <v>155</v>
      </c>
      <c r="I9999">
        <f t="shared" si="470"/>
        <v>0</v>
      </c>
      <c r="J9999">
        <f t="shared" si="471"/>
        <v>0</v>
      </c>
      <c r="L9999" t="str">
        <f t="shared" si="472"/>
        <v>3352GLEN PARK</v>
      </c>
      <c r="M9999" t="s">
        <v>10469</v>
      </c>
    </row>
    <row r="10000" spans="1:13">
      <c r="A10000" t="s">
        <v>11285</v>
      </c>
      <c r="B10000" t="s">
        <v>11302</v>
      </c>
      <c r="C10000" t="s">
        <v>110</v>
      </c>
      <c r="D10000">
        <v>4</v>
      </c>
      <c r="E10000">
        <v>0</v>
      </c>
      <c r="F10000">
        <v>0</v>
      </c>
      <c r="H10000" t="s">
        <v>155</v>
      </c>
      <c r="I10000">
        <f t="shared" si="470"/>
        <v>0</v>
      </c>
      <c r="J10000">
        <f t="shared" si="471"/>
        <v>0</v>
      </c>
      <c r="L10000" t="str">
        <f t="shared" si="472"/>
        <v>3352GLENBRAE</v>
      </c>
      <c r="M10000" t="s">
        <v>10469</v>
      </c>
    </row>
    <row r="10001" spans="1:13">
      <c r="A10001" t="s">
        <v>11285</v>
      </c>
      <c r="B10001" t="s">
        <v>11303</v>
      </c>
      <c r="C10001" t="s">
        <v>110</v>
      </c>
      <c r="D10001">
        <v>4</v>
      </c>
      <c r="E10001">
        <v>0</v>
      </c>
      <c r="F10001">
        <v>0</v>
      </c>
      <c r="H10001" t="s">
        <v>155</v>
      </c>
      <c r="I10001">
        <f t="shared" si="470"/>
        <v>0</v>
      </c>
      <c r="J10001">
        <f t="shared" si="471"/>
        <v>0</v>
      </c>
      <c r="L10001" t="str">
        <f t="shared" si="472"/>
        <v>3352GRENVILLE</v>
      </c>
      <c r="M10001" t="s">
        <v>10469</v>
      </c>
    </row>
    <row r="10002" spans="1:13">
      <c r="A10002" t="s">
        <v>11285</v>
      </c>
      <c r="B10002" t="s">
        <v>614</v>
      </c>
      <c r="C10002" t="s">
        <v>110</v>
      </c>
      <c r="D10002">
        <v>3</v>
      </c>
      <c r="E10002">
        <v>0</v>
      </c>
      <c r="F10002">
        <v>0</v>
      </c>
      <c r="H10002" t="s">
        <v>155</v>
      </c>
      <c r="I10002">
        <f t="shared" si="470"/>
        <v>0</v>
      </c>
      <c r="J10002">
        <f t="shared" si="471"/>
        <v>0</v>
      </c>
      <c r="L10002" t="str">
        <f t="shared" si="472"/>
        <v>3352INVERMAY</v>
      </c>
      <c r="M10002" t="s">
        <v>10469</v>
      </c>
    </row>
    <row r="10003" spans="1:13">
      <c r="A10003" t="s">
        <v>11285</v>
      </c>
      <c r="B10003" t="s">
        <v>11304</v>
      </c>
      <c r="C10003" t="s">
        <v>110</v>
      </c>
      <c r="D10003">
        <v>4</v>
      </c>
      <c r="E10003">
        <v>0</v>
      </c>
      <c r="F10003">
        <v>0</v>
      </c>
      <c r="H10003" t="s">
        <v>155</v>
      </c>
      <c r="I10003">
        <f t="shared" si="470"/>
        <v>0</v>
      </c>
      <c r="J10003">
        <f t="shared" si="471"/>
        <v>0</v>
      </c>
      <c r="L10003" t="str">
        <f t="shared" si="472"/>
        <v>3352LAL LAL</v>
      </c>
      <c r="M10003" t="s">
        <v>10469</v>
      </c>
    </row>
    <row r="10004" spans="1:13">
      <c r="A10004" t="s">
        <v>11285</v>
      </c>
      <c r="B10004" t="s">
        <v>11305</v>
      </c>
      <c r="C10004" t="s">
        <v>110</v>
      </c>
      <c r="D10004">
        <v>4</v>
      </c>
      <c r="E10004">
        <v>0</v>
      </c>
      <c r="F10004">
        <v>0</v>
      </c>
      <c r="H10004" t="s">
        <v>155</v>
      </c>
      <c r="I10004">
        <f t="shared" si="470"/>
        <v>0</v>
      </c>
      <c r="J10004">
        <f t="shared" si="471"/>
        <v>0</v>
      </c>
      <c r="L10004" t="str">
        <f t="shared" si="472"/>
        <v>3352LAMPLOUGH</v>
      </c>
      <c r="M10004" t="s">
        <v>10469</v>
      </c>
    </row>
    <row r="10005" spans="1:13">
      <c r="A10005" t="s">
        <v>11285</v>
      </c>
      <c r="B10005" t="s">
        <v>11306</v>
      </c>
      <c r="C10005" t="s">
        <v>110</v>
      </c>
      <c r="D10005">
        <v>4</v>
      </c>
      <c r="E10005">
        <v>0</v>
      </c>
      <c r="F10005">
        <v>0</v>
      </c>
      <c r="H10005" t="s">
        <v>155</v>
      </c>
      <c r="I10005">
        <f t="shared" si="470"/>
        <v>0</v>
      </c>
      <c r="J10005">
        <f t="shared" si="471"/>
        <v>0</v>
      </c>
      <c r="L10005" t="str">
        <f t="shared" si="472"/>
        <v>3352LANGI KAL KAL</v>
      </c>
      <c r="M10005" t="s">
        <v>10469</v>
      </c>
    </row>
    <row r="10006" spans="1:13">
      <c r="A10006" t="s">
        <v>11285</v>
      </c>
      <c r="B10006" t="s">
        <v>1335</v>
      </c>
      <c r="C10006" t="s">
        <v>110</v>
      </c>
      <c r="D10006">
        <v>4</v>
      </c>
      <c r="E10006">
        <v>0</v>
      </c>
      <c r="F10006">
        <v>0</v>
      </c>
      <c r="H10006" t="s">
        <v>155</v>
      </c>
      <c r="I10006">
        <f t="shared" si="470"/>
        <v>0</v>
      </c>
      <c r="J10006">
        <f t="shared" si="471"/>
        <v>0</v>
      </c>
      <c r="L10006" t="str">
        <f t="shared" si="472"/>
        <v>3352LEARMONTH</v>
      </c>
      <c r="M10006" t="s">
        <v>10469</v>
      </c>
    </row>
    <row r="10007" spans="1:13">
      <c r="A10007" t="s">
        <v>11285</v>
      </c>
      <c r="B10007" t="s">
        <v>11307</v>
      </c>
      <c r="C10007" t="s">
        <v>110</v>
      </c>
      <c r="D10007">
        <v>4</v>
      </c>
      <c r="E10007">
        <v>0</v>
      </c>
      <c r="F10007">
        <v>0</v>
      </c>
      <c r="H10007" t="s">
        <v>155</v>
      </c>
      <c r="I10007">
        <f t="shared" si="470"/>
        <v>0</v>
      </c>
      <c r="J10007">
        <f t="shared" si="471"/>
        <v>0</v>
      </c>
      <c r="L10007" t="str">
        <f t="shared" si="472"/>
        <v>3352LEXTON</v>
      </c>
      <c r="M10007" t="s">
        <v>10469</v>
      </c>
    </row>
    <row r="10008" spans="1:13">
      <c r="A10008" t="s">
        <v>11285</v>
      </c>
      <c r="B10008" t="s">
        <v>2299</v>
      </c>
      <c r="C10008" t="s">
        <v>110</v>
      </c>
      <c r="D10008">
        <v>3</v>
      </c>
      <c r="E10008">
        <v>0</v>
      </c>
      <c r="F10008">
        <v>0</v>
      </c>
      <c r="H10008" t="s">
        <v>155</v>
      </c>
      <c r="I10008">
        <f t="shared" si="470"/>
        <v>0</v>
      </c>
      <c r="J10008">
        <f t="shared" si="471"/>
        <v>0</v>
      </c>
      <c r="L10008" t="str">
        <f t="shared" si="472"/>
        <v>3352MILLBROOK</v>
      </c>
      <c r="M10008" t="s">
        <v>10469</v>
      </c>
    </row>
    <row r="10009" spans="1:13">
      <c r="A10009" t="s">
        <v>11285</v>
      </c>
      <c r="B10009" t="s">
        <v>11308</v>
      </c>
      <c r="C10009" t="s">
        <v>110</v>
      </c>
      <c r="D10009">
        <v>4</v>
      </c>
      <c r="E10009">
        <v>0</v>
      </c>
      <c r="F10009">
        <v>0</v>
      </c>
      <c r="H10009" t="s">
        <v>155</v>
      </c>
      <c r="I10009">
        <f t="shared" si="470"/>
        <v>0</v>
      </c>
      <c r="J10009">
        <f t="shared" si="471"/>
        <v>0</v>
      </c>
      <c r="L10009" t="str">
        <f t="shared" si="472"/>
        <v>3352MOLLONGGHIP</v>
      </c>
      <c r="M10009" t="s">
        <v>10469</v>
      </c>
    </row>
    <row r="10010" spans="1:13">
      <c r="A10010" t="s">
        <v>11285</v>
      </c>
      <c r="B10010" t="s">
        <v>11309</v>
      </c>
      <c r="C10010" t="s">
        <v>110</v>
      </c>
      <c r="D10010">
        <v>4</v>
      </c>
      <c r="E10010">
        <v>0</v>
      </c>
      <c r="F10010">
        <v>0</v>
      </c>
      <c r="H10010" t="s">
        <v>155</v>
      </c>
      <c r="I10010">
        <f t="shared" si="470"/>
        <v>0</v>
      </c>
      <c r="J10010">
        <f t="shared" si="471"/>
        <v>0</v>
      </c>
      <c r="L10010" t="str">
        <f t="shared" si="472"/>
        <v>3352MOUNT BOLTON</v>
      </c>
      <c r="M10010" t="s">
        <v>10469</v>
      </c>
    </row>
    <row r="10011" spans="1:13">
      <c r="A10011" t="s">
        <v>11285</v>
      </c>
      <c r="B10011" t="s">
        <v>11310</v>
      </c>
      <c r="C10011" t="s">
        <v>110</v>
      </c>
      <c r="D10011">
        <v>4</v>
      </c>
      <c r="E10011">
        <v>0</v>
      </c>
      <c r="F10011">
        <v>0</v>
      </c>
      <c r="H10011" t="s">
        <v>155</v>
      </c>
      <c r="I10011">
        <f t="shared" si="470"/>
        <v>0</v>
      </c>
      <c r="J10011">
        <f t="shared" si="471"/>
        <v>0</v>
      </c>
      <c r="L10011" t="str">
        <f t="shared" si="472"/>
        <v>3352MOUNT EGERTON</v>
      </c>
      <c r="M10011" t="s">
        <v>10469</v>
      </c>
    </row>
    <row r="10012" spans="1:13">
      <c r="A10012" t="s">
        <v>11285</v>
      </c>
      <c r="B10012" t="s">
        <v>11311</v>
      </c>
      <c r="C10012" t="s">
        <v>110</v>
      </c>
      <c r="D10012">
        <v>4</v>
      </c>
      <c r="E10012">
        <v>0</v>
      </c>
      <c r="F10012">
        <v>0</v>
      </c>
      <c r="H10012" t="s">
        <v>155</v>
      </c>
      <c r="I10012">
        <f t="shared" si="470"/>
        <v>0</v>
      </c>
      <c r="J10012">
        <f t="shared" si="471"/>
        <v>0</v>
      </c>
      <c r="L10012" t="str">
        <f t="shared" si="472"/>
        <v>3352MOUNT MERCER</v>
      </c>
      <c r="M10012" t="s">
        <v>10469</v>
      </c>
    </row>
    <row r="10013" spans="1:13">
      <c r="A10013" t="s">
        <v>11285</v>
      </c>
      <c r="B10013" t="s">
        <v>11312</v>
      </c>
      <c r="C10013" t="s">
        <v>110</v>
      </c>
      <c r="D10013">
        <v>3</v>
      </c>
      <c r="E10013">
        <v>0</v>
      </c>
      <c r="F10013">
        <v>0</v>
      </c>
      <c r="H10013" t="s">
        <v>155</v>
      </c>
      <c r="I10013">
        <f t="shared" si="470"/>
        <v>0</v>
      </c>
      <c r="J10013">
        <f t="shared" si="471"/>
        <v>0</v>
      </c>
      <c r="L10013" t="str">
        <f t="shared" si="472"/>
        <v>3352SCOTCHMANS LEAD</v>
      </c>
      <c r="M10013" t="s">
        <v>10469</v>
      </c>
    </row>
    <row r="10014" spans="1:13">
      <c r="A10014" t="s">
        <v>11285</v>
      </c>
      <c r="B10014" t="s">
        <v>11313</v>
      </c>
      <c r="C10014" t="s">
        <v>110</v>
      </c>
      <c r="D10014">
        <v>3</v>
      </c>
      <c r="E10014">
        <v>0</v>
      </c>
      <c r="F10014">
        <v>0</v>
      </c>
      <c r="H10014" t="s">
        <v>155</v>
      </c>
      <c r="I10014">
        <f t="shared" si="470"/>
        <v>0</v>
      </c>
      <c r="J10014">
        <f t="shared" si="471"/>
        <v>0</v>
      </c>
      <c r="L10014" t="str">
        <f t="shared" si="472"/>
        <v>3352SCOTSBURN</v>
      </c>
      <c r="M10014" t="s">
        <v>10469</v>
      </c>
    </row>
    <row r="10015" spans="1:13">
      <c r="A10015" t="s">
        <v>11285</v>
      </c>
      <c r="B10015" t="s">
        <v>11314</v>
      </c>
      <c r="C10015" t="s">
        <v>110</v>
      </c>
      <c r="D10015">
        <v>4</v>
      </c>
      <c r="E10015">
        <v>0</v>
      </c>
      <c r="F10015">
        <v>0</v>
      </c>
      <c r="H10015" t="s">
        <v>155</v>
      </c>
      <c r="I10015">
        <f t="shared" si="470"/>
        <v>0</v>
      </c>
      <c r="J10015">
        <f t="shared" si="471"/>
        <v>0</v>
      </c>
      <c r="L10015" t="str">
        <f t="shared" si="472"/>
        <v>3352SPRINGBANK</v>
      </c>
      <c r="M10015" t="s">
        <v>10469</v>
      </c>
    </row>
    <row r="10016" spans="1:13">
      <c r="A10016" t="s">
        <v>11285</v>
      </c>
      <c r="B10016" t="s">
        <v>11315</v>
      </c>
      <c r="C10016" t="s">
        <v>110</v>
      </c>
      <c r="D10016">
        <v>3</v>
      </c>
      <c r="E10016">
        <v>0</v>
      </c>
      <c r="F10016">
        <v>0</v>
      </c>
      <c r="H10016" t="s">
        <v>155</v>
      </c>
      <c r="I10016">
        <f t="shared" si="470"/>
        <v>0</v>
      </c>
      <c r="J10016">
        <f t="shared" si="471"/>
        <v>0</v>
      </c>
      <c r="L10016" t="str">
        <f t="shared" si="472"/>
        <v>3352WALLACE</v>
      </c>
      <c r="M10016" t="s">
        <v>10469</v>
      </c>
    </row>
    <row r="10017" spans="1:14">
      <c r="A10017" t="s">
        <v>11285</v>
      </c>
      <c r="B10017" t="s">
        <v>4658</v>
      </c>
      <c r="C10017" t="s">
        <v>110</v>
      </c>
      <c r="D10017">
        <v>3</v>
      </c>
      <c r="E10017">
        <v>0</v>
      </c>
      <c r="F10017">
        <v>0</v>
      </c>
      <c r="H10017" t="s">
        <v>155</v>
      </c>
      <c r="I10017">
        <f t="shared" si="470"/>
        <v>0</v>
      </c>
      <c r="J10017">
        <f t="shared" si="471"/>
        <v>0</v>
      </c>
      <c r="L10017" t="str">
        <f t="shared" si="472"/>
        <v>3352WATTLE FLAT</v>
      </c>
      <c r="M10017" t="s">
        <v>10469</v>
      </c>
    </row>
    <row r="10018" spans="1:14">
      <c r="A10018" t="s">
        <v>11285</v>
      </c>
      <c r="B10018" t="s">
        <v>11316</v>
      </c>
      <c r="C10018" t="s">
        <v>110</v>
      </c>
      <c r="D10018">
        <v>4</v>
      </c>
      <c r="E10018">
        <v>0</v>
      </c>
      <c r="F10018">
        <v>0</v>
      </c>
      <c r="H10018" t="s">
        <v>155</v>
      </c>
      <c r="I10018">
        <f t="shared" si="470"/>
        <v>0</v>
      </c>
      <c r="J10018">
        <f t="shared" si="471"/>
        <v>0</v>
      </c>
      <c r="L10018" t="str">
        <f t="shared" si="472"/>
        <v>3352WAUBRA</v>
      </c>
      <c r="M10018" t="s">
        <v>10469</v>
      </c>
    </row>
    <row r="10019" spans="1:14">
      <c r="A10019" t="s">
        <v>11285</v>
      </c>
      <c r="B10019" t="s">
        <v>11317</v>
      </c>
      <c r="C10019" t="s">
        <v>110</v>
      </c>
      <c r="D10019">
        <v>4</v>
      </c>
      <c r="E10019">
        <v>0</v>
      </c>
      <c r="F10019">
        <v>0</v>
      </c>
      <c r="H10019" t="s">
        <v>155</v>
      </c>
      <c r="I10019">
        <f t="shared" si="470"/>
        <v>0</v>
      </c>
      <c r="J10019">
        <f t="shared" si="471"/>
        <v>0</v>
      </c>
      <c r="L10019" t="str">
        <f t="shared" si="472"/>
        <v>3352WEATHERBOARD</v>
      </c>
      <c r="M10019" t="s">
        <v>10469</v>
      </c>
    </row>
    <row r="10020" spans="1:14">
      <c r="A10020" t="s">
        <v>11285</v>
      </c>
      <c r="B10020" t="s">
        <v>11318</v>
      </c>
      <c r="C10020" t="s">
        <v>110</v>
      </c>
      <c r="D10020">
        <v>4</v>
      </c>
      <c r="E10020">
        <v>0</v>
      </c>
      <c r="F10020">
        <v>0</v>
      </c>
      <c r="H10020" t="s">
        <v>155</v>
      </c>
      <c r="I10020">
        <f t="shared" si="470"/>
        <v>0</v>
      </c>
      <c r="J10020">
        <f t="shared" si="471"/>
        <v>0</v>
      </c>
      <c r="L10020" t="str">
        <f t="shared" si="472"/>
        <v>3352WERNETH</v>
      </c>
      <c r="M10020" t="s">
        <v>10469</v>
      </c>
    </row>
    <row r="10021" spans="1:14">
      <c r="A10021" t="s">
        <v>11285</v>
      </c>
      <c r="B10021" t="s">
        <v>586</v>
      </c>
      <c r="C10021" t="s">
        <v>110</v>
      </c>
      <c r="D10021">
        <v>3</v>
      </c>
      <c r="E10021">
        <v>0</v>
      </c>
      <c r="F10021">
        <v>0</v>
      </c>
      <c r="H10021" t="s">
        <v>155</v>
      </c>
      <c r="I10021">
        <f t="shared" si="470"/>
        <v>0</v>
      </c>
      <c r="J10021">
        <f t="shared" si="471"/>
        <v>0</v>
      </c>
      <c r="L10021" t="str">
        <f t="shared" si="472"/>
        <v>3352WINDERMERE</v>
      </c>
      <c r="M10021" t="s">
        <v>10469</v>
      </c>
    </row>
    <row r="10022" spans="1:14">
      <c r="A10022" t="s">
        <v>11285</v>
      </c>
      <c r="B10022" t="s">
        <v>11319</v>
      </c>
      <c r="C10022" t="s">
        <v>110</v>
      </c>
      <c r="D10022">
        <v>3</v>
      </c>
      <c r="E10022">
        <v>0</v>
      </c>
      <c r="F10022">
        <v>0</v>
      </c>
      <c r="H10022" t="s">
        <v>155</v>
      </c>
      <c r="I10022">
        <f t="shared" si="470"/>
        <v>0</v>
      </c>
      <c r="J10022">
        <f t="shared" si="471"/>
        <v>0</v>
      </c>
      <c r="L10022" t="str">
        <f t="shared" si="472"/>
        <v>3352YENDON</v>
      </c>
      <c r="M10022" t="s">
        <v>10469</v>
      </c>
    </row>
    <row r="10023" spans="1:14">
      <c r="A10023" t="s">
        <v>11285</v>
      </c>
      <c r="B10023" t="s">
        <v>11320</v>
      </c>
      <c r="C10023" t="s">
        <v>110</v>
      </c>
      <c r="D10023">
        <v>1</v>
      </c>
      <c r="E10023">
        <v>0</v>
      </c>
      <c r="F10023">
        <v>1</v>
      </c>
      <c r="H10023" t="s">
        <v>155</v>
      </c>
      <c r="I10023">
        <f t="shared" si="470"/>
        <v>0</v>
      </c>
      <c r="J10023">
        <f t="shared" si="471"/>
        <v>0</v>
      </c>
      <c r="L10023" t="str">
        <f t="shared" si="472"/>
        <v>3352BULLAROOK</v>
      </c>
      <c r="M10023" t="s">
        <v>10469</v>
      </c>
      <c r="N10023" t="s">
        <v>732</v>
      </c>
    </row>
    <row r="10024" spans="1:14">
      <c r="A10024" t="s">
        <v>11285</v>
      </c>
      <c r="B10024" t="s">
        <v>531</v>
      </c>
      <c r="C10024" t="s">
        <v>110</v>
      </c>
      <c r="D10024">
        <v>2</v>
      </c>
      <c r="E10024">
        <v>0</v>
      </c>
      <c r="F10024">
        <v>1</v>
      </c>
      <c r="H10024" t="s">
        <v>155</v>
      </c>
      <c r="I10024">
        <f t="shared" si="470"/>
        <v>0</v>
      </c>
      <c r="J10024">
        <f t="shared" si="471"/>
        <v>0</v>
      </c>
      <c r="L10024" t="str">
        <f t="shared" si="472"/>
        <v>3352BUNGAREE</v>
      </c>
      <c r="M10024" t="s">
        <v>10469</v>
      </c>
      <c r="N10024" t="s">
        <v>732</v>
      </c>
    </row>
    <row r="10025" spans="1:14">
      <c r="A10025" t="s">
        <v>11285</v>
      </c>
      <c r="B10025" t="s">
        <v>11321</v>
      </c>
      <c r="C10025" t="s">
        <v>110</v>
      </c>
      <c r="D10025">
        <v>2</v>
      </c>
      <c r="E10025">
        <v>0</v>
      </c>
      <c r="F10025">
        <v>1</v>
      </c>
      <c r="H10025" t="s">
        <v>155</v>
      </c>
      <c r="I10025">
        <f t="shared" si="470"/>
        <v>0</v>
      </c>
      <c r="J10025">
        <f t="shared" si="471"/>
        <v>0</v>
      </c>
      <c r="L10025" t="str">
        <f t="shared" si="472"/>
        <v>3352BUNKERS HILL</v>
      </c>
      <c r="M10025" t="s">
        <v>10469</v>
      </c>
      <c r="N10025" t="s">
        <v>732</v>
      </c>
    </row>
    <row r="10026" spans="1:14">
      <c r="A10026" t="s">
        <v>11285</v>
      </c>
      <c r="B10026" t="s">
        <v>11322</v>
      </c>
      <c r="C10026" t="s">
        <v>110</v>
      </c>
      <c r="D10026">
        <v>1</v>
      </c>
      <c r="E10026">
        <v>0</v>
      </c>
      <c r="F10026">
        <v>1</v>
      </c>
      <c r="H10026" t="s">
        <v>155</v>
      </c>
      <c r="I10026">
        <f t="shared" si="470"/>
        <v>0</v>
      </c>
      <c r="J10026">
        <f t="shared" si="471"/>
        <v>0</v>
      </c>
      <c r="L10026" t="str">
        <f t="shared" si="472"/>
        <v>3352CAMBRIAN HILL</v>
      </c>
      <c r="M10026" t="s">
        <v>10469</v>
      </c>
      <c r="N10026" t="s">
        <v>732</v>
      </c>
    </row>
    <row r="10027" spans="1:14">
      <c r="A10027" t="s">
        <v>11285</v>
      </c>
      <c r="B10027" t="s">
        <v>11323</v>
      </c>
      <c r="C10027" t="s">
        <v>110</v>
      </c>
      <c r="D10027">
        <v>2</v>
      </c>
      <c r="E10027">
        <v>0</v>
      </c>
      <c r="F10027">
        <v>1</v>
      </c>
      <c r="H10027" t="s">
        <v>155</v>
      </c>
      <c r="I10027">
        <f t="shared" si="470"/>
        <v>0</v>
      </c>
      <c r="J10027">
        <f t="shared" si="471"/>
        <v>0</v>
      </c>
      <c r="L10027" t="str">
        <f t="shared" si="472"/>
        <v>3352CARDIGAN</v>
      </c>
      <c r="M10027" t="s">
        <v>10469</v>
      </c>
      <c r="N10027" t="s">
        <v>732</v>
      </c>
    </row>
    <row r="10028" spans="1:14">
      <c r="A10028" t="s">
        <v>11285</v>
      </c>
      <c r="B10028" t="s">
        <v>11324</v>
      </c>
      <c r="C10028" t="s">
        <v>110</v>
      </c>
      <c r="D10028">
        <v>2</v>
      </c>
      <c r="E10028">
        <v>0</v>
      </c>
      <c r="F10028">
        <v>1</v>
      </c>
      <c r="H10028" t="s">
        <v>155</v>
      </c>
      <c r="I10028">
        <f t="shared" si="470"/>
        <v>0</v>
      </c>
      <c r="J10028">
        <f t="shared" si="471"/>
        <v>0</v>
      </c>
      <c r="L10028" t="str">
        <f t="shared" si="472"/>
        <v>3352CARDIGAN VILLAGE</v>
      </c>
      <c r="M10028" t="s">
        <v>10469</v>
      </c>
      <c r="N10028" t="s">
        <v>732</v>
      </c>
    </row>
    <row r="10029" spans="1:14">
      <c r="A10029" t="s">
        <v>11285</v>
      </c>
      <c r="B10029" t="s">
        <v>11325</v>
      </c>
      <c r="C10029" t="s">
        <v>110</v>
      </c>
      <c r="D10029">
        <v>2</v>
      </c>
      <c r="E10029">
        <v>0</v>
      </c>
      <c r="F10029">
        <v>1</v>
      </c>
      <c r="H10029" t="s">
        <v>155</v>
      </c>
      <c r="I10029">
        <f t="shared" si="470"/>
        <v>0</v>
      </c>
      <c r="J10029">
        <f t="shared" si="471"/>
        <v>0</v>
      </c>
      <c r="L10029" t="str">
        <f t="shared" si="472"/>
        <v>3352CLARKES HILL</v>
      </c>
      <c r="M10029" t="s">
        <v>10469</v>
      </c>
      <c r="N10029" t="s">
        <v>732</v>
      </c>
    </row>
    <row r="10030" spans="1:14">
      <c r="A10030" t="s">
        <v>11285</v>
      </c>
      <c r="B10030" t="s">
        <v>11326</v>
      </c>
      <c r="C10030" t="s">
        <v>110</v>
      </c>
      <c r="D10030">
        <v>1</v>
      </c>
      <c r="E10030">
        <v>0</v>
      </c>
      <c r="F10030">
        <v>1</v>
      </c>
      <c r="H10030" t="s">
        <v>155</v>
      </c>
      <c r="I10030">
        <f t="shared" si="470"/>
        <v>0</v>
      </c>
      <c r="J10030">
        <f t="shared" si="471"/>
        <v>0</v>
      </c>
      <c r="L10030" t="str">
        <f t="shared" si="472"/>
        <v>3352GONG GONG</v>
      </c>
      <c r="M10030" t="s">
        <v>10469</v>
      </c>
      <c r="N10030" t="s">
        <v>732</v>
      </c>
    </row>
    <row r="10031" spans="1:14">
      <c r="A10031" t="s">
        <v>11285</v>
      </c>
      <c r="B10031" t="s">
        <v>3275</v>
      </c>
      <c r="C10031" t="s">
        <v>110</v>
      </c>
      <c r="D10031">
        <v>1</v>
      </c>
      <c r="E10031">
        <v>0</v>
      </c>
      <c r="F10031">
        <v>1</v>
      </c>
      <c r="H10031" t="s">
        <v>155</v>
      </c>
      <c r="I10031">
        <f t="shared" si="470"/>
        <v>0</v>
      </c>
      <c r="J10031">
        <f t="shared" si="471"/>
        <v>0</v>
      </c>
      <c r="L10031" t="str">
        <f t="shared" si="472"/>
        <v>3352LEIGH CREEK</v>
      </c>
      <c r="M10031" t="s">
        <v>10469</v>
      </c>
      <c r="N10031" t="s">
        <v>732</v>
      </c>
    </row>
    <row r="10032" spans="1:14">
      <c r="A10032" t="s">
        <v>11285</v>
      </c>
      <c r="B10032" t="s">
        <v>11327</v>
      </c>
      <c r="C10032" t="s">
        <v>110</v>
      </c>
      <c r="D10032">
        <v>1</v>
      </c>
      <c r="E10032">
        <v>0</v>
      </c>
      <c r="F10032">
        <v>1</v>
      </c>
      <c r="H10032" t="s">
        <v>155</v>
      </c>
      <c r="I10032">
        <f t="shared" si="470"/>
        <v>0</v>
      </c>
      <c r="J10032">
        <f t="shared" si="471"/>
        <v>0</v>
      </c>
      <c r="L10032" t="str">
        <f t="shared" si="472"/>
        <v>3352MAGPIE</v>
      </c>
      <c r="M10032" t="s">
        <v>10469</v>
      </c>
      <c r="N10032" t="s">
        <v>732</v>
      </c>
    </row>
    <row r="10033" spans="1:14">
      <c r="A10033" t="s">
        <v>11285</v>
      </c>
      <c r="B10033" t="s">
        <v>11328</v>
      </c>
      <c r="C10033" t="s">
        <v>110</v>
      </c>
      <c r="D10033">
        <v>2</v>
      </c>
      <c r="E10033">
        <v>0</v>
      </c>
      <c r="F10033">
        <v>1</v>
      </c>
      <c r="H10033" t="s">
        <v>155</v>
      </c>
      <c r="I10033">
        <f t="shared" si="470"/>
        <v>0</v>
      </c>
      <c r="J10033">
        <f t="shared" si="471"/>
        <v>0</v>
      </c>
      <c r="L10033" t="str">
        <f t="shared" si="472"/>
        <v>3352MINERS REST</v>
      </c>
      <c r="M10033" t="s">
        <v>10469</v>
      </c>
      <c r="N10033" t="s">
        <v>732</v>
      </c>
    </row>
    <row r="10034" spans="1:14">
      <c r="A10034" t="s">
        <v>11285</v>
      </c>
      <c r="B10034" t="s">
        <v>5121</v>
      </c>
      <c r="C10034" t="s">
        <v>110</v>
      </c>
      <c r="D10034">
        <v>2</v>
      </c>
      <c r="E10034">
        <v>0</v>
      </c>
      <c r="F10034">
        <v>1</v>
      </c>
      <c r="H10034" t="s">
        <v>155</v>
      </c>
      <c r="I10034">
        <f t="shared" si="470"/>
        <v>0</v>
      </c>
      <c r="J10034">
        <f t="shared" si="471"/>
        <v>0</v>
      </c>
      <c r="L10034" t="str">
        <f t="shared" si="472"/>
        <v>3352MITCHELL PARK</v>
      </c>
      <c r="M10034" t="s">
        <v>10469</v>
      </c>
      <c r="N10034" t="s">
        <v>732</v>
      </c>
    </row>
    <row r="10035" spans="1:14">
      <c r="A10035" t="s">
        <v>11285</v>
      </c>
      <c r="B10035" t="s">
        <v>11329</v>
      </c>
      <c r="C10035" t="s">
        <v>110</v>
      </c>
      <c r="D10035">
        <v>2</v>
      </c>
      <c r="E10035">
        <v>0</v>
      </c>
      <c r="F10035">
        <v>1</v>
      </c>
      <c r="H10035" t="s">
        <v>155</v>
      </c>
      <c r="I10035">
        <f t="shared" si="470"/>
        <v>0</v>
      </c>
      <c r="J10035">
        <f t="shared" si="471"/>
        <v>0</v>
      </c>
      <c r="L10035" t="str">
        <f t="shared" si="472"/>
        <v>3352MOUNT MITCHELL</v>
      </c>
      <c r="M10035" t="s">
        <v>10469</v>
      </c>
      <c r="N10035" t="s">
        <v>732</v>
      </c>
    </row>
    <row r="10036" spans="1:14">
      <c r="A10036" t="s">
        <v>11285</v>
      </c>
      <c r="B10036" t="s">
        <v>11330</v>
      </c>
      <c r="C10036" t="s">
        <v>110</v>
      </c>
      <c r="D10036">
        <v>1</v>
      </c>
      <c r="E10036">
        <v>0</v>
      </c>
      <c r="F10036">
        <v>1</v>
      </c>
      <c r="H10036" t="s">
        <v>155</v>
      </c>
      <c r="I10036">
        <f t="shared" si="470"/>
        <v>0</v>
      </c>
      <c r="J10036">
        <f t="shared" si="471"/>
        <v>0</v>
      </c>
      <c r="L10036" t="str">
        <f t="shared" si="472"/>
        <v>3352MOUNT ROWAN</v>
      </c>
      <c r="M10036" t="s">
        <v>10469</v>
      </c>
      <c r="N10036" t="s">
        <v>732</v>
      </c>
    </row>
    <row r="10037" spans="1:14">
      <c r="A10037" t="s">
        <v>11285</v>
      </c>
      <c r="B10037" t="s">
        <v>11331</v>
      </c>
      <c r="C10037" t="s">
        <v>110</v>
      </c>
      <c r="D10037">
        <v>2</v>
      </c>
      <c r="E10037">
        <v>0</v>
      </c>
      <c r="F10037">
        <v>1</v>
      </c>
      <c r="H10037" t="s">
        <v>155</v>
      </c>
      <c r="I10037">
        <f t="shared" ref="I10037:I10100" si="473">IF(ISERROR(VLOOKUP(A10037,SelPostCode,1,FALSE)),0,1)</f>
        <v>0</v>
      </c>
      <c r="J10037">
        <f t="shared" ref="J10037:J10100" si="474">IF(I10037=0,0,IF(ISERROR(VLOOKUP(B10037,SelSuburb,1,FALSE)),0,1))</f>
        <v>0</v>
      </c>
      <c r="L10037" t="str">
        <f t="shared" si="472"/>
        <v>3352NAPOLEONS</v>
      </c>
      <c r="M10037" t="s">
        <v>10469</v>
      </c>
      <c r="N10037" t="s">
        <v>732</v>
      </c>
    </row>
    <row r="10038" spans="1:14">
      <c r="A10038" t="s">
        <v>11285</v>
      </c>
      <c r="B10038" t="s">
        <v>11332</v>
      </c>
      <c r="C10038" t="s">
        <v>110</v>
      </c>
      <c r="D10038">
        <v>2</v>
      </c>
      <c r="E10038">
        <v>0</v>
      </c>
      <c r="F10038">
        <v>1</v>
      </c>
      <c r="H10038" t="s">
        <v>155</v>
      </c>
      <c r="I10038">
        <f t="shared" si="473"/>
        <v>0</v>
      </c>
      <c r="J10038">
        <f t="shared" si="474"/>
        <v>0</v>
      </c>
      <c r="L10038" t="str">
        <f t="shared" si="472"/>
        <v>3352NAVIGATORS</v>
      </c>
      <c r="M10038" t="s">
        <v>10469</v>
      </c>
      <c r="N10038" t="s">
        <v>732</v>
      </c>
    </row>
    <row r="10039" spans="1:14">
      <c r="A10039" t="s">
        <v>11285</v>
      </c>
      <c r="B10039" t="s">
        <v>11333</v>
      </c>
      <c r="C10039" t="s">
        <v>110</v>
      </c>
      <c r="D10039">
        <v>2</v>
      </c>
      <c r="E10039">
        <v>0</v>
      </c>
      <c r="F10039">
        <v>1</v>
      </c>
      <c r="H10039" t="s">
        <v>155</v>
      </c>
      <c r="I10039">
        <f t="shared" si="473"/>
        <v>0</v>
      </c>
      <c r="J10039">
        <f t="shared" si="474"/>
        <v>0</v>
      </c>
      <c r="L10039" t="str">
        <f t="shared" si="472"/>
        <v>3352POOTILLA</v>
      </c>
      <c r="M10039" t="s">
        <v>10469</v>
      </c>
      <c r="N10039" t="s">
        <v>732</v>
      </c>
    </row>
    <row r="10040" spans="1:14">
      <c r="A10040" t="s">
        <v>11285</v>
      </c>
      <c r="B10040" t="s">
        <v>11334</v>
      </c>
      <c r="C10040" t="s">
        <v>110</v>
      </c>
      <c r="D10040">
        <v>2</v>
      </c>
      <c r="E10040">
        <v>0</v>
      </c>
      <c r="F10040">
        <v>1</v>
      </c>
      <c r="H10040" t="s">
        <v>155</v>
      </c>
      <c r="I10040">
        <f t="shared" si="473"/>
        <v>0</v>
      </c>
      <c r="J10040">
        <f t="shared" si="474"/>
        <v>0</v>
      </c>
      <c r="L10040" t="str">
        <f t="shared" si="472"/>
        <v>3352SULKY</v>
      </c>
      <c r="M10040" t="s">
        <v>10469</v>
      </c>
      <c r="N10040" t="s">
        <v>732</v>
      </c>
    </row>
    <row r="10041" spans="1:14">
      <c r="A10041" t="s">
        <v>11285</v>
      </c>
      <c r="B10041" t="s">
        <v>11335</v>
      </c>
      <c r="C10041" t="s">
        <v>110</v>
      </c>
      <c r="D10041">
        <v>1</v>
      </c>
      <c r="E10041">
        <v>0</v>
      </c>
      <c r="F10041">
        <v>1</v>
      </c>
      <c r="H10041" t="s">
        <v>155</v>
      </c>
      <c r="I10041">
        <f t="shared" si="473"/>
        <v>0</v>
      </c>
      <c r="J10041">
        <f t="shared" si="474"/>
        <v>0</v>
      </c>
      <c r="L10041" t="str">
        <f t="shared" si="472"/>
        <v>3352WARRENHEIP</v>
      </c>
      <c r="M10041" t="s">
        <v>10469</v>
      </c>
      <c r="N10041" t="s">
        <v>732</v>
      </c>
    </row>
    <row r="10042" spans="1:14">
      <c r="A10042" t="s">
        <v>11336</v>
      </c>
      <c r="B10042" t="s">
        <v>11337</v>
      </c>
      <c r="C10042" t="s">
        <v>110</v>
      </c>
      <c r="D10042">
        <v>3</v>
      </c>
      <c r="E10042">
        <v>0</v>
      </c>
      <c r="F10042">
        <v>0</v>
      </c>
      <c r="H10042" t="s">
        <v>155</v>
      </c>
      <c r="I10042">
        <f t="shared" si="473"/>
        <v>0</v>
      </c>
      <c r="J10042">
        <f t="shared" si="474"/>
        <v>0</v>
      </c>
      <c r="L10042" t="str">
        <f t="shared" si="472"/>
        <v>3351BERRINGA</v>
      </c>
      <c r="M10042" t="s">
        <v>10469</v>
      </c>
    </row>
    <row r="10043" spans="1:14">
      <c r="A10043" t="s">
        <v>11336</v>
      </c>
      <c r="B10043" t="s">
        <v>11338</v>
      </c>
      <c r="C10043" t="s">
        <v>110</v>
      </c>
      <c r="D10043">
        <v>3</v>
      </c>
      <c r="E10043">
        <v>0</v>
      </c>
      <c r="F10043">
        <v>0</v>
      </c>
      <c r="H10043" t="s">
        <v>155</v>
      </c>
      <c r="I10043">
        <f t="shared" si="473"/>
        <v>0</v>
      </c>
      <c r="J10043">
        <f t="shared" si="474"/>
        <v>0</v>
      </c>
      <c r="L10043" t="str">
        <f t="shared" si="472"/>
        <v>3351BO PEEP</v>
      </c>
      <c r="M10043" t="s">
        <v>10469</v>
      </c>
    </row>
    <row r="10044" spans="1:14">
      <c r="A10044" t="s">
        <v>11336</v>
      </c>
      <c r="B10044" t="s">
        <v>11339</v>
      </c>
      <c r="C10044" t="s">
        <v>110</v>
      </c>
      <c r="D10044">
        <v>3</v>
      </c>
      <c r="E10044">
        <v>0</v>
      </c>
      <c r="F10044">
        <v>0</v>
      </c>
      <c r="H10044" t="s">
        <v>155</v>
      </c>
      <c r="I10044">
        <f t="shared" si="473"/>
        <v>0</v>
      </c>
      <c r="J10044">
        <f t="shared" si="474"/>
        <v>0</v>
      </c>
      <c r="L10044" t="str">
        <f t="shared" si="472"/>
        <v>3351CAPE CLEAR</v>
      </c>
      <c r="M10044" t="s">
        <v>10469</v>
      </c>
    </row>
    <row r="10045" spans="1:14">
      <c r="A10045" t="s">
        <v>11336</v>
      </c>
      <c r="B10045" t="s">
        <v>11340</v>
      </c>
      <c r="C10045" t="s">
        <v>110</v>
      </c>
      <c r="D10045">
        <v>3</v>
      </c>
      <c r="E10045">
        <v>0</v>
      </c>
      <c r="F10045">
        <v>0</v>
      </c>
      <c r="H10045" t="s">
        <v>155</v>
      </c>
      <c r="I10045">
        <f t="shared" si="473"/>
        <v>0</v>
      </c>
      <c r="J10045">
        <f t="shared" si="474"/>
        <v>0</v>
      </c>
      <c r="L10045" t="str">
        <f t="shared" si="472"/>
        <v>3351CARNGHAM</v>
      </c>
      <c r="M10045" t="s">
        <v>10469</v>
      </c>
    </row>
    <row r="10046" spans="1:14">
      <c r="A10046" t="s">
        <v>11336</v>
      </c>
      <c r="B10046" t="s">
        <v>11341</v>
      </c>
      <c r="C10046" t="s">
        <v>110</v>
      </c>
      <c r="D10046">
        <v>3</v>
      </c>
      <c r="E10046">
        <v>0</v>
      </c>
      <c r="F10046">
        <v>0</v>
      </c>
      <c r="H10046" t="s">
        <v>155</v>
      </c>
      <c r="I10046">
        <f t="shared" si="473"/>
        <v>0</v>
      </c>
      <c r="J10046">
        <f t="shared" si="474"/>
        <v>0</v>
      </c>
      <c r="L10046" t="str">
        <f t="shared" si="472"/>
        <v>3351CHEPSTOWE</v>
      </c>
      <c r="M10046" t="s">
        <v>10469</v>
      </c>
    </row>
    <row r="10047" spans="1:14">
      <c r="A10047" t="s">
        <v>11336</v>
      </c>
      <c r="B10047" t="s">
        <v>11342</v>
      </c>
      <c r="C10047" t="s">
        <v>110</v>
      </c>
      <c r="D10047">
        <v>3</v>
      </c>
      <c r="E10047">
        <v>0</v>
      </c>
      <c r="F10047">
        <v>0</v>
      </c>
      <c r="H10047" t="s">
        <v>155</v>
      </c>
      <c r="I10047">
        <f t="shared" si="473"/>
        <v>0</v>
      </c>
      <c r="J10047">
        <f t="shared" si="474"/>
        <v>0</v>
      </c>
      <c r="L10047" t="str">
        <f t="shared" si="472"/>
        <v>3351HADDON</v>
      </c>
      <c r="M10047" t="s">
        <v>10469</v>
      </c>
    </row>
    <row r="10048" spans="1:14">
      <c r="A10048" t="s">
        <v>11336</v>
      </c>
      <c r="B10048" t="s">
        <v>4738</v>
      </c>
      <c r="C10048" t="s">
        <v>110</v>
      </c>
      <c r="D10048">
        <v>3</v>
      </c>
      <c r="E10048">
        <v>0</v>
      </c>
      <c r="F10048">
        <v>0</v>
      </c>
      <c r="H10048" t="s">
        <v>155</v>
      </c>
      <c r="I10048">
        <f t="shared" si="473"/>
        <v>0</v>
      </c>
      <c r="J10048">
        <f t="shared" si="474"/>
        <v>0</v>
      </c>
      <c r="L10048" t="str">
        <f t="shared" si="472"/>
        <v>3351HAPPY VALLEY</v>
      </c>
      <c r="M10048" t="s">
        <v>10469</v>
      </c>
    </row>
    <row r="10049" spans="1:13">
      <c r="A10049" t="s">
        <v>11336</v>
      </c>
      <c r="B10049" t="s">
        <v>261</v>
      </c>
      <c r="C10049" t="s">
        <v>110</v>
      </c>
      <c r="D10049">
        <v>3</v>
      </c>
      <c r="E10049">
        <v>0</v>
      </c>
      <c r="F10049">
        <v>0</v>
      </c>
      <c r="H10049" t="s">
        <v>155</v>
      </c>
      <c r="I10049">
        <f t="shared" si="473"/>
        <v>0</v>
      </c>
      <c r="J10049">
        <f t="shared" si="474"/>
        <v>0</v>
      </c>
      <c r="L10049" t="str">
        <f t="shared" si="472"/>
        <v>3351HILLCREST</v>
      </c>
      <c r="M10049" t="s">
        <v>10469</v>
      </c>
    </row>
    <row r="10050" spans="1:13">
      <c r="A10050" t="s">
        <v>11336</v>
      </c>
      <c r="B10050" t="s">
        <v>11343</v>
      </c>
      <c r="C10050" t="s">
        <v>110</v>
      </c>
      <c r="D10050">
        <v>3</v>
      </c>
      <c r="E10050">
        <v>0</v>
      </c>
      <c r="F10050">
        <v>0</v>
      </c>
      <c r="H10050" t="s">
        <v>155</v>
      </c>
      <c r="I10050">
        <f t="shared" si="473"/>
        <v>0</v>
      </c>
      <c r="J10050">
        <f t="shared" si="474"/>
        <v>0</v>
      </c>
      <c r="L10050" t="str">
        <f t="shared" si="472"/>
        <v>3351ILLABAROOK</v>
      </c>
      <c r="M10050" t="s">
        <v>10469</v>
      </c>
    </row>
    <row r="10051" spans="1:13">
      <c r="A10051" t="s">
        <v>11336</v>
      </c>
      <c r="B10051" t="s">
        <v>11344</v>
      </c>
      <c r="C10051" t="s">
        <v>110</v>
      </c>
      <c r="D10051">
        <v>3</v>
      </c>
      <c r="E10051">
        <v>0</v>
      </c>
      <c r="F10051">
        <v>0</v>
      </c>
      <c r="H10051" t="s">
        <v>155</v>
      </c>
      <c r="I10051">
        <f t="shared" si="473"/>
        <v>0</v>
      </c>
      <c r="J10051">
        <f t="shared" si="474"/>
        <v>0</v>
      </c>
      <c r="L10051" t="str">
        <f t="shared" ref="L10051:L10114" si="475">CONCATENATE(A10051,B10051)</f>
        <v>3351LAKE BOLAC</v>
      </c>
      <c r="M10051" t="s">
        <v>10469</v>
      </c>
    </row>
    <row r="10052" spans="1:13">
      <c r="A10052" t="s">
        <v>11336</v>
      </c>
      <c r="B10052" t="s">
        <v>11345</v>
      </c>
      <c r="C10052" t="s">
        <v>110</v>
      </c>
      <c r="D10052">
        <v>3</v>
      </c>
      <c r="E10052">
        <v>0</v>
      </c>
      <c r="F10052">
        <v>0</v>
      </c>
      <c r="H10052" t="s">
        <v>155</v>
      </c>
      <c r="I10052">
        <f t="shared" si="473"/>
        <v>0</v>
      </c>
      <c r="J10052">
        <f t="shared" si="474"/>
        <v>0</v>
      </c>
      <c r="L10052" t="str">
        <f t="shared" si="475"/>
        <v>3351MININERA</v>
      </c>
      <c r="M10052" t="s">
        <v>10469</v>
      </c>
    </row>
    <row r="10053" spans="1:13">
      <c r="A10053" t="s">
        <v>11336</v>
      </c>
      <c r="B10053" t="s">
        <v>11346</v>
      </c>
      <c r="C10053" t="s">
        <v>110</v>
      </c>
      <c r="D10053">
        <v>3</v>
      </c>
      <c r="E10053">
        <v>0</v>
      </c>
      <c r="F10053">
        <v>0</v>
      </c>
      <c r="H10053" t="s">
        <v>155</v>
      </c>
      <c r="I10053">
        <f t="shared" si="473"/>
        <v>0</v>
      </c>
      <c r="J10053">
        <f t="shared" si="474"/>
        <v>0</v>
      </c>
      <c r="L10053" t="str">
        <f t="shared" si="475"/>
        <v>3351MORTCHUP</v>
      </c>
      <c r="M10053" t="s">
        <v>10469</v>
      </c>
    </row>
    <row r="10054" spans="1:13">
      <c r="A10054" t="s">
        <v>11336</v>
      </c>
      <c r="B10054" t="s">
        <v>11347</v>
      </c>
      <c r="C10054" t="s">
        <v>110</v>
      </c>
      <c r="D10054">
        <v>3</v>
      </c>
      <c r="E10054">
        <v>0</v>
      </c>
      <c r="F10054">
        <v>0</v>
      </c>
      <c r="H10054" t="s">
        <v>155</v>
      </c>
      <c r="I10054">
        <f t="shared" si="473"/>
        <v>0</v>
      </c>
      <c r="J10054">
        <f t="shared" si="474"/>
        <v>0</v>
      </c>
      <c r="L10054" t="str">
        <f t="shared" si="475"/>
        <v>3351MOUNT EMU</v>
      </c>
      <c r="M10054" t="s">
        <v>10469</v>
      </c>
    </row>
    <row r="10055" spans="1:13">
      <c r="A10055" t="s">
        <v>11336</v>
      </c>
      <c r="B10055" t="s">
        <v>11348</v>
      </c>
      <c r="C10055" t="s">
        <v>110</v>
      </c>
      <c r="D10055">
        <v>3</v>
      </c>
      <c r="E10055">
        <v>0</v>
      </c>
      <c r="F10055">
        <v>0</v>
      </c>
      <c r="H10055" t="s">
        <v>155</v>
      </c>
      <c r="I10055">
        <f t="shared" si="473"/>
        <v>0</v>
      </c>
      <c r="J10055">
        <f t="shared" si="474"/>
        <v>0</v>
      </c>
      <c r="L10055" t="str">
        <f t="shared" si="475"/>
        <v>3351NERRIN NERRIN</v>
      </c>
      <c r="M10055" t="s">
        <v>10469</v>
      </c>
    </row>
    <row r="10056" spans="1:13">
      <c r="A10056" t="s">
        <v>11336</v>
      </c>
      <c r="B10056" t="s">
        <v>7961</v>
      </c>
      <c r="C10056" t="s">
        <v>110</v>
      </c>
      <c r="D10056">
        <v>3</v>
      </c>
      <c r="E10056">
        <v>0</v>
      </c>
      <c r="F10056">
        <v>0</v>
      </c>
      <c r="H10056" t="s">
        <v>155</v>
      </c>
      <c r="I10056">
        <f t="shared" si="473"/>
        <v>0</v>
      </c>
      <c r="J10056">
        <f t="shared" si="474"/>
        <v>0</v>
      </c>
      <c r="L10056" t="str">
        <f t="shared" si="475"/>
        <v>3351NEWTOWN</v>
      </c>
      <c r="M10056" t="s">
        <v>10469</v>
      </c>
    </row>
    <row r="10057" spans="1:13">
      <c r="A10057" t="s">
        <v>11336</v>
      </c>
      <c r="B10057" t="s">
        <v>11349</v>
      </c>
      <c r="C10057" t="s">
        <v>110</v>
      </c>
      <c r="D10057">
        <v>3</v>
      </c>
      <c r="E10057">
        <v>0</v>
      </c>
      <c r="F10057">
        <v>0</v>
      </c>
      <c r="H10057" t="s">
        <v>155</v>
      </c>
      <c r="I10057">
        <f t="shared" si="473"/>
        <v>0</v>
      </c>
      <c r="J10057">
        <f t="shared" si="474"/>
        <v>0</v>
      </c>
      <c r="L10057" t="str">
        <f t="shared" si="475"/>
        <v>3351NINTINGBOOL</v>
      </c>
      <c r="M10057" t="s">
        <v>10469</v>
      </c>
    </row>
    <row r="10058" spans="1:13">
      <c r="A10058" t="s">
        <v>11336</v>
      </c>
      <c r="B10058" t="s">
        <v>11350</v>
      </c>
      <c r="C10058" t="s">
        <v>110</v>
      </c>
      <c r="D10058">
        <v>3</v>
      </c>
      <c r="E10058">
        <v>0</v>
      </c>
      <c r="F10058">
        <v>0</v>
      </c>
      <c r="H10058" t="s">
        <v>155</v>
      </c>
      <c r="I10058">
        <f t="shared" si="473"/>
        <v>0</v>
      </c>
      <c r="J10058">
        <f t="shared" si="474"/>
        <v>0</v>
      </c>
      <c r="L10058" t="str">
        <f t="shared" si="475"/>
        <v>3351PIGGOREET</v>
      </c>
      <c r="M10058" t="s">
        <v>10469</v>
      </c>
    </row>
    <row r="10059" spans="1:13">
      <c r="A10059" t="s">
        <v>11336</v>
      </c>
      <c r="B10059" t="s">
        <v>11351</v>
      </c>
      <c r="C10059" t="s">
        <v>110</v>
      </c>
      <c r="D10059">
        <v>3</v>
      </c>
      <c r="E10059">
        <v>0</v>
      </c>
      <c r="F10059">
        <v>0</v>
      </c>
      <c r="H10059" t="s">
        <v>155</v>
      </c>
      <c r="I10059">
        <f t="shared" si="473"/>
        <v>0</v>
      </c>
      <c r="J10059">
        <f t="shared" si="474"/>
        <v>0</v>
      </c>
      <c r="L10059" t="str">
        <f t="shared" si="475"/>
        <v>3351PITFIELD</v>
      </c>
      <c r="M10059" t="s">
        <v>10469</v>
      </c>
    </row>
    <row r="10060" spans="1:13">
      <c r="A10060" t="s">
        <v>11336</v>
      </c>
      <c r="B10060" t="s">
        <v>11352</v>
      </c>
      <c r="C10060" t="s">
        <v>110</v>
      </c>
      <c r="D10060">
        <v>3</v>
      </c>
      <c r="E10060">
        <v>0</v>
      </c>
      <c r="F10060">
        <v>0</v>
      </c>
      <c r="H10060" t="s">
        <v>155</v>
      </c>
      <c r="I10060">
        <f t="shared" si="473"/>
        <v>0</v>
      </c>
      <c r="J10060">
        <f t="shared" si="474"/>
        <v>0</v>
      </c>
      <c r="L10060" t="str">
        <f t="shared" si="475"/>
        <v>3351ROKEWOOD JUNCTION</v>
      </c>
      <c r="M10060" t="s">
        <v>10469</v>
      </c>
    </row>
    <row r="10061" spans="1:13">
      <c r="A10061" t="s">
        <v>11336</v>
      </c>
      <c r="B10061" t="s">
        <v>7075</v>
      </c>
      <c r="C10061" t="s">
        <v>110</v>
      </c>
      <c r="D10061">
        <v>3</v>
      </c>
      <c r="E10061">
        <v>0</v>
      </c>
      <c r="F10061">
        <v>0</v>
      </c>
      <c r="H10061" t="s">
        <v>155</v>
      </c>
      <c r="I10061">
        <f t="shared" si="473"/>
        <v>0</v>
      </c>
      <c r="J10061">
        <f t="shared" si="474"/>
        <v>0</v>
      </c>
      <c r="L10061" t="str">
        <f t="shared" si="475"/>
        <v>3351ROSS CREEK</v>
      </c>
      <c r="M10061" t="s">
        <v>10469</v>
      </c>
    </row>
    <row r="10062" spans="1:13">
      <c r="A10062" t="s">
        <v>11336</v>
      </c>
      <c r="B10062" t="s">
        <v>11353</v>
      </c>
      <c r="C10062" t="s">
        <v>110</v>
      </c>
      <c r="D10062">
        <v>3</v>
      </c>
      <c r="E10062">
        <v>0</v>
      </c>
      <c r="F10062">
        <v>0</v>
      </c>
      <c r="H10062" t="s">
        <v>155</v>
      </c>
      <c r="I10062">
        <f t="shared" si="473"/>
        <v>0</v>
      </c>
      <c r="J10062">
        <f t="shared" si="474"/>
        <v>0</v>
      </c>
      <c r="L10062" t="str">
        <f t="shared" si="475"/>
        <v>3351SCARSDALE</v>
      </c>
      <c r="M10062" t="s">
        <v>10469</v>
      </c>
    </row>
    <row r="10063" spans="1:13">
      <c r="A10063" t="s">
        <v>11336</v>
      </c>
      <c r="B10063" t="s">
        <v>11354</v>
      </c>
      <c r="C10063" t="s">
        <v>110</v>
      </c>
      <c r="D10063">
        <v>3</v>
      </c>
      <c r="E10063">
        <v>0</v>
      </c>
      <c r="F10063">
        <v>0</v>
      </c>
      <c r="H10063" t="s">
        <v>155</v>
      </c>
      <c r="I10063">
        <f t="shared" si="473"/>
        <v>0</v>
      </c>
      <c r="J10063">
        <f t="shared" si="474"/>
        <v>0</v>
      </c>
      <c r="L10063" t="str">
        <f t="shared" si="475"/>
        <v>3351SMYTHES CREEK</v>
      </c>
      <c r="M10063" t="s">
        <v>10469</v>
      </c>
    </row>
    <row r="10064" spans="1:13">
      <c r="A10064" t="s">
        <v>11336</v>
      </c>
      <c r="B10064" t="s">
        <v>11355</v>
      </c>
      <c r="C10064" t="s">
        <v>110</v>
      </c>
      <c r="D10064">
        <v>3</v>
      </c>
      <c r="E10064">
        <v>0</v>
      </c>
      <c r="F10064">
        <v>0</v>
      </c>
      <c r="H10064" t="s">
        <v>155</v>
      </c>
      <c r="I10064">
        <f t="shared" si="473"/>
        <v>0</v>
      </c>
      <c r="J10064">
        <f t="shared" si="474"/>
        <v>0</v>
      </c>
      <c r="L10064" t="str">
        <f t="shared" si="475"/>
        <v>3351SMYTHESDALE</v>
      </c>
      <c r="M10064" t="s">
        <v>10469</v>
      </c>
    </row>
    <row r="10065" spans="1:14">
      <c r="A10065" t="s">
        <v>11336</v>
      </c>
      <c r="B10065" t="s">
        <v>11356</v>
      </c>
      <c r="C10065" t="s">
        <v>110</v>
      </c>
      <c r="D10065">
        <v>3</v>
      </c>
      <c r="E10065">
        <v>0</v>
      </c>
      <c r="F10065">
        <v>0</v>
      </c>
      <c r="H10065" t="s">
        <v>155</v>
      </c>
      <c r="I10065">
        <f t="shared" si="473"/>
        <v>0</v>
      </c>
      <c r="J10065">
        <f t="shared" si="474"/>
        <v>0</v>
      </c>
      <c r="L10065" t="str">
        <f t="shared" si="475"/>
        <v>3351SNAKE VALLEY</v>
      </c>
      <c r="M10065" t="s">
        <v>10469</v>
      </c>
    </row>
    <row r="10066" spans="1:14">
      <c r="A10066" t="s">
        <v>11336</v>
      </c>
      <c r="B10066" t="s">
        <v>11357</v>
      </c>
      <c r="C10066" t="s">
        <v>110</v>
      </c>
      <c r="D10066">
        <v>3</v>
      </c>
      <c r="E10066">
        <v>0</v>
      </c>
      <c r="F10066">
        <v>0</v>
      </c>
      <c r="H10066" t="s">
        <v>155</v>
      </c>
      <c r="I10066">
        <f t="shared" si="473"/>
        <v>0</v>
      </c>
      <c r="J10066">
        <f t="shared" si="474"/>
        <v>0</v>
      </c>
      <c r="L10066" t="str">
        <f t="shared" si="475"/>
        <v>3351SPRINGDALLAH</v>
      </c>
      <c r="M10066" t="s">
        <v>10469</v>
      </c>
    </row>
    <row r="10067" spans="1:14">
      <c r="A10067" t="s">
        <v>11336</v>
      </c>
      <c r="B10067" t="s">
        <v>11358</v>
      </c>
      <c r="C10067" t="s">
        <v>110</v>
      </c>
      <c r="D10067">
        <v>3</v>
      </c>
      <c r="E10067">
        <v>0</v>
      </c>
      <c r="F10067">
        <v>0</v>
      </c>
      <c r="H10067" t="s">
        <v>155</v>
      </c>
      <c r="I10067">
        <f t="shared" si="473"/>
        <v>0</v>
      </c>
      <c r="J10067">
        <f t="shared" si="474"/>
        <v>0</v>
      </c>
      <c r="L10067" t="str">
        <f t="shared" si="475"/>
        <v>3351STAFFORDSHIRE REEF</v>
      </c>
      <c r="M10067" t="s">
        <v>10469</v>
      </c>
    </row>
    <row r="10068" spans="1:14">
      <c r="A10068" t="s">
        <v>11336</v>
      </c>
      <c r="B10068" t="s">
        <v>11359</v>
      </c>
      <c r="C10068" t="s">
        <v>110</v>
      </c>
      <c r="D10068">
        <v>3</v>
      </c>
      <c r="E10068">
        <v>0</v>
      </c>
      <c r="F10068">
        <v>0</v>
      </c>
      <c r="H10068" t="s">
        <v>155</v>
      </c>
      <c r="I10068">
        <f t="shared" si="473"/>
        <v>0</v>
      </c>
      <c r="J10068">
        <f t="shared" si="474"/>
        <v>0</v>
      </c>
      <c r="L10068" t="str">
        <f t="shared" si="475"/>
        <v>3351STREATHAM</v>
      </c>
      <c r="M10068" t="s">
        <v>10469</v>
      </c>
    </row>
    <row r="10069" spans="1:14">
      <c r="A10069" t="s">
        <v>11336</v>
      </c>
      <c r="B10069" t="s">
        <v>11360</v>
      </c>
      <c r="C10069" t="s">
        <v>110</v>
      </c>
      <c r="D10069">
        <v>3</v>
      </c>
      <c r="E10069">
        <v>0</v>
      </c>
      <c r="F10069">
        <v>0</v>
      </c>
      <c r="H10069" t="s">
        <v>155</v>
      </c>
      <c r="I10069">
        <f t="shared" si="473"/>
        <v>0</v>
      </c>
      <c r="J10069">
        <f t="shared" si="474"/>
        <v>0</v>
      </c>
      <c r="L10069" t="str">
        <f t="shared" si="475"/>
        <v>3351WALLINDUC</v>
      </c>
      <c r="M10069" t="s">
        <v>10469</v>
      </c>
    </row>
    <row r="10070" spans="1:14">
      <c r="A10070" t="s">
        <v>11336</v>
      </c>
      <c r="B10070" t="s">
        <v>11361</v>
      </c>
      <c r="C10070" t="s">
        <v>110</v>
      </c>
      <c r="D10070">
        <v>3</v>
      </c>
      <c r="E10070">
        <v>0</v>
      </c>
      <c r="F10070">
        <v>0</v>
      </c>
      <c r="H10070" t="s">
        <v>155</v>
      </c>
      <c r="I10070">
        <f t="shared" si="473"/>
        <v>0</v>
      </c>
      <c r="J10070">
        <f t="shared" si="474"/>
        <v>0</v>
      </c>
      <c r="L10070" t="str">
        <f t="shared" si="475"/>
        <v>3351WESTMERE</v>
      </c>
      <c r="M10070" t="s">
        <v>10469</v>
      </c>
    </row>
    <row r="10071" spans="1:14">
      <c r="A10071" t="s">
        <v>11362</v>
      </c>
      <c r="B10071" t="s">
        <v>11363</v>
      </c>
      <c r="C10071" t="s">
        <v>110</v>
      </c>
      <c r="D10071">
        <v>1</v>
      </c>
      <c r="E10071">
        <v>0</v>
      </c>
      <c r="F10071">
        <v>1</v>
      </c>
      <c r="H10071" t="s">
        <v>155</v>
      </c>
      <c r="I10071">
        <f t="shared" si="473"/>
        <v>0</v>
      </c>
      <c r="J10071">
        <f t="shared" si="474"/>
        <v>0</v>
      </c>
      <c r="L10071" t="str">
        <f t="shared" si="475"/>
        <v>3350ALFREDTON</v>
      </c>
      <c r="M10071" t="s">
        <v>10469</v>
      </c>
      <c r="N10071" t="s">
        <v>732</v>
      </c>
    </row>
    <row r="10072" spans="1:14">
      <c r="A10072" t="s">
        <v>11362</v>
      </c>
      <c r="B10072" t="s">
        <v>11282</v>
      </c>
      <c r="C10072" t="s">
        <v>110</v>
      </c>
      <c r="D10072">
        <v>1</v>
      </c>
      <c r="E10072">
        <v>0</v>
      </c>
      <c r="F10072">
        <v>1</v>
      </c>
      <c r="H10072" t="s">
        <v>155</v>
      </c>
      <c r="I10072">
        <f t="shared" si="473"/>
        <v>0</v>
      </c>
      <c r="J10072">
        <f t="shared" si="474"/>
        <v>0</v>
      </c>
      <c r="L10072" t="str">
        <f t="shared" si="475"/>
        <v>3350BAKERY HILL</v>
      </c>
      <c r="M10072" t="s">
        <v>10469</v>
      </c>
      <c r="N10072" t="s">
        <v>732</v>
      </c>
    </row>
    <row r="10073" spans="1:14">
      <c r="A10073" t="s">
        <v>11362</v>
      </c>
      <c r="B10073" t="s">
        <v>11284</v>
      </c>
      <c r="C10073" t="s">
        <v>110</v>
      </c>
      <c r="D10073">
        <v>1</v>
      </c>
      <c r="E10073">
        <v>0</v>
      </c>
      <c r="F10073">
        <v>1</v>
      </c>
      <c r="H10073" t="s">
        <v>155</v>
      </c>
      <c r="I10073">
        <f t="shared" si="473"/>
        <v>0</v>
      </c>
      <c r="J10073">
        <f t="shared" si="474"/>
        <v>0</v>
      </c>
      <c r="L10073" t="str">
        <f t="shared" si="475"/>
        <v>3350BALLARAT</v>
      </c>
      <c r="M10073" t="s">
        <v>10469</v>
      </c>
      <c r="N10073" t="s">
        <v>732</v>
      </c>
    </row>
    <row r="10074" spans="1:14">
      <c r="A10074" t="s">
        <v>11362</v>
      </c>
      <c r="B10074" t="s">
        <v>11364</v>
      </c>
      <c r="C10074" t="s">
        <v>110</v>
      </c>
      <c r="D10074">
        <v>1</v>
      </c>
      <c r="E10074">
        <v>0</v>
      </c>
      <c r="F10074">
        <v>1</v>
      </c>
      <c r="H10074" t="s">
        <v>155</v>
      </c>
      <c r="I10074">
        <f t="shared" si="473"/>
        <v>0</v>
      </c>
      <c r="J10074">
        <f t="shared" si="474"/>
        <v>0</v>
      </c>
      <c r="L10074" t="str">
        <f t="shared" si="475"/>
        <v>3350BALLARAT CENTRAL</v>
      </c>
      <c r="M10074" t="s">
        <v>10469</v>
      </c>
      <c r="N10074" t="s">
        <v>732</v>
      </c>
    </row>
    <row r="10075" spans="1:14">
      <c r="A10075" t="s">
        <v>11362</v>
      </c>
      <c r="B10075" t="s">
        <v>11365</v>
      </c>
      <c r="C10075" t="s">
        <v>110</v>
      </c>
      <c r="D10075">
        <v>1</v>
      </c>
      <c r="E10075">
        <v>0</v>
      </c>
      <c r="F10075">
        <v>1</v>
      </c>
      <c r="H10075" t="s">
        <v>155</v>
      </c>
      <c r="I10075">
        <f t="shared" si="473"/>
        <v>0</v>
      </c>
      <c r="J10075">
        <f t="shared" si="474"/>
        <v>0</v>
      </c>
      <c r="L10075" t="str">
        <f t="shared" si="475"/>
        <v>3350BALLARAT EAST</v>
      </c>
      <c r="M10075" t="s">
        <v>10469</v>
      </c>
      <c r="N10075" t="s">
        <v>732</v>
      </c>
    </row>
    <row r="10076" spans="1:14">
      <c r="A10076" t="s">
        <v>11362</v>
      </c>
      <c r="B10076" t="s">
        <v>11366</v>
      </c>
      <c r="C10076" t="s">
        <v>110</v>
      </c>
      <c r="D10076">
        <v>1</v>
      </c>
      <c r="E10076">
        <v>0</v>
      </c>
      <c r="F10076">
        <v>1</v>
      </c>
      <c r="H10076" t="s">
        <v>155</v>
      </c>
      <c r="I10076">
        <f t="shared" si="473"/>
        <v>0</v>
      </c>
      <c r="J10076">
        <f t="shared" si="474"/>
        <v>0</v>
      </c>
      <c r="L10076" t="str">
        <f t="shared" si="475"/>
        <v>3350BALLARAT NORTH</v>
      </c>
      <c r="M10076" t="s">
        <v>10469</v>
      </c>
      <c r="N10076" t="s">
        <v>732</v>
      </c>
    </row>
    <row r="10077" spans="1:14">
      <c r="A10077" t="s">
        <v>11362</v>
      </c>
      <c r="B10077" t="s">
        <v>11367</v>
      </c>
      <c r="C10077" t="s">
        <v>110</v>
      </c>
      <c r="D10077">
        <v>1</v>
      </c>
      <c r="E10077">
        <v>0</v>
      </c>
      <c r="F10077">
        <v>1</v>
      </c>
      <c r="H10077" t="s">
        <v>155</v>
      </c>
      <c r="I10077">
        <f t="shared" si="473"/>
        <v>0</v>
      </c>
      <c r="J10077">
        <f t="shared" si="474"/>
        <v>0</v>
      </c>
      <c r="L10077" t="str">
        <f t="shared" si="475"/>
        <v>3350BALLARAT WEST</v>
      </c>
      <c r="M10077" t="s">
        <v>10469</v>
      </c>
      <c r="N10077" t="s">
        <v>732</v>
      </c>
    </row>
    <row r="10078" spans="1:14">
      <c r="A10078" t="s">
        <v>11362</v>
      </c>
      <c r="B10078" t="s">
        <v>4028</v>
      </c>
      <c r="C10078" t="s">
        <v>110</v>
      </c>
      <c r="D10078">
        <v>1</v>
      </c>
      <c r="E10078">
        <v>0</v>
      </c>
      <c r="F10078">
        <v>1</v>
      </c>
      <c r="H10078" t="s">
        <v>155</v>
      </c>
      <c r="I10078">
        <f t="shared" si="473"/>
        <v>0</v>
      </c>
      <c r="J10078">
        <f t="shared" si="474"/>
        <v>0</v>
      </c>
      <c r="L10078" t="str">
        <f t="shared" si="475"/>
        <v>3350BLACK HILL</v>
      </c>
      <c r="M10078" t="s">
        <v>10469</v>
      </c>
      <c r="N10078" t="s">
        <v>732</v>
      </c>
    </row>
    <row r="10079" spans="1:14">
      <c r="A10079" t="s">
        <v>11362</v>
      </c>
      <c r="B10079" t="s">
        <v>1913</v>
      </c>
      <c r="C10079" t="s">
        <v>110</v>
      </c>
      <c r="D10079">
        <v>1</v>
      </c>
      <c r="E10079">
        <v>0</v>
      </c>
      <c r="F10079">
        <v>1</v>
      </c>
      <c r="H10079" t="s">
        <v>155</v>
      </c>
      <c r="I10079">
        <f t="shared" si="473"/>
        <v>0</v>
      </c>
      <c r="J10079">
        <f t="shared" si="474"/>
        <v>0</v>
      </c>
      <c r="L10079" t="str">
        <f t="shared" si="475"/>
        <v>3350BROWN HILL</v>
      </c>
      <c r="M10079" t="s">
        <v>10469</v>
      </c>
      <c r="N10079" t="s">
        <v>732</v>
      </c>
    </row>
    <row r="10080" spans="1:14">
      <c r="A10080" t="s">
        <v>11362</v>
      </c>
      <c r="B10080" t="s">
        <v>11368</v>
      </c>
      <c r="C10080" t="s">
        <v>110</v>
      </c>
      <c r="D10080">
        <v>1</v>
      </c>
      <c r="E10080">
        <v>0</v>
      </c>
      <c r="F10080">
        <v>1</v>
      </c>
      <c r="H10080" t="s">
        <v>155</v>
      </c>
      <c r="I10080">
        <f t="shared" si="473"/>
        <v>0</v>
      </c>
      <c r="J10080">
        <f t="shared" si="474"/>
        <v>0</v>
      </c>
      <c r="L10080" t="str">
        <f t="shared" si="475"/>
        <v>3350CANADIAN</v>
      </c>
      <c r="M10080" t="s">
        <v>10469</v>
      </c>
      <c r="N10080" t="s">
        <v>732</v>
      </c>
    </row>
    <row r="10081" spans="1:14">
      <c r="A10081" t="s">
        <v>11362</v>
      </c>
      <c r="B10081" t="s">
        <v>6655</v>
      </c>
      <c r="C10081" t="s">
        <v>110</v>
      </c>
      <c r="D10081">
        <v>1</v>
      </c>
      <c r="E10081">
        <v>0</v>
      </c>
      <c r="F10081">
        <v>1</v>
      </c>
      <c r="H10081" t="s">
        <v>155</v>
      </c>
      <c r="I10081">
        <f t="shared" si="473"/>
        <v>0</v>
      </c>
      <c r="J10081">
        <f t="shared" si="474"/>
        <v>0</v>
      </c>
      <c r="L10081" t="str">
        <f t="shared" si="475"/>
        <v>3350EUREKA</v>
      </c>
      <c r="M10081" t="s">
        <v>10469</v>
      </c>
      <c r="N10081" t="s">
        <v>732</v>
      </c>
    </row>
    <row r="10082" spans="1:14">
      <c r="A10082" t="s">
        <v>11362</v>
      </c>
      <c r="B10082" t="s">
        <v>10840</v>
      </c>
      <c r="C10082" t="s">
        <v>110</v>
      </c>
      <c r="D10082">
        <v>1</v>
      </c>
      <c r="E10082">
        <v>0</v>
      </c>
      <c r="F10082">
        <v>1</v>
      </c>
      <c r="H10082" t="s">
        <v>155</v>
      </c>
      <c r="I10082">
        <f t="shared" si="473"/>
        <v>0</v>
      </c>
      <c r="J10082">
        <f t="shared" si="474"/>
        <v>0</v>
      </c>
      <c r="L10082" t="str">
        <f t="shared" si="475"/>
        <v>3350GOLDEN POINT</v>
      </c>
      <c r="M10082" t="s">
        <v>10469</v>
      </c>
      <c r="N10082" t="s">
        <v>732</v>
      </c>
    </row>
    <row r="10083" spans="1:14">
      <c r="A10083" t="s">
        <v>11362</v>
      </c>
      <c r="B10083" t="s">
        <v>11369</v>
      </c>
      <c r="C10083" t="s">
        <v>110</v>
      </c>
      <c r="D10083">
        <v>1</v>
      </c>
      <c r="E10083">
        <v>0</v>
      </c>
      <c r="F10083">
        <v>1</v>
      </c>
      <c r="H10083" t="s">
        <v>155</v>
      </c>
      <c r="I10083">
        <f t="shared" si="473"/>
        <v>0</v>
      </c>
      <c r="J10083">
        <f t="shared" si="474"/>
        <v>0</v>
      </c>
      <c r="L10083" t="str">
        <f t="shared" si="475"/>
        <v>3350INVERMAY PARK</v>
      </c>
      <c r="M10083" t="s">
        <v>10469</v>
      </c>
      <c r="N10083" t="s">
        <v>732</v>
      </c>
    </row>
    <row r="10084" spans="1:14">
      <c r="A10084" t="s">
        <v>11362</v>
      </c>
      <c r="B10084" t="s">
        <v>11370</v>
      </c>
      <c r="C10084" t="s">
        <v>110</v>
      </c>
      <c r="D10084">
        <v>1</v>
      </c>
      <c r="E10084">
        <v>0</v>
      </c>
      <c r="F10084">
        <v>1</v>
      </c>
      <c r="H10084" t="s">
        <v>155</v>
      </c>
      <c r="I10084">
        <f t="shared" si="473"/>
        <v>0</v>
      </c>
      <c r="J10084">
        <f t="shared" si="474"/>
        <v>0</v>
      </c>
      <c r="L10084" t="str">
        <f t="shared" si="475"/>
        <v>3350LAKE WENDOUREE</v>
      </c>
      <c r="M10084" t="s">
        <v>10469</v>
      </c>
      <c r="N10084" t="s">
        <v>732</v>
      </c>
    </row>
    <row r="10085" spans="1:14">
      <c r="A10085" t="s">
        <v>11362</v>
      </c>
      <c r="B10085" t="s">
        <v>11371</v>
      </c>
      <c r="C10085" t="s">
        <v>110</v>
      </c>
      <c r="D10085">
        <v>1</v>
      </c>
      <c r="E10085">
        <v>0</v>
      </c>
      <c r="F10085">
        <v>1</v>
      </c>
      <c r="H10085" t="s">
        <v>155</v>
      </c>
      <c r="I10085">
        <f t="shared" si="473"/>
        <v>0</v>
      </c>
      <c r="J10085">
        <f t="shared" si="474"/>
        <v>0</v>
      </c>
      <c r="L10085" t="str">
        <f t="shared" si="475"/>
        <v>3350LUCAS</v>
      </c>
      <c r="M10085" t="s">
        <v>10469</v>
      </c>
      <c r="N10085" t="s">
        <v>732</v>
      </c>
    </row>
    <row r="10086" spans="1:14">
      <c r="A10086" t="s">
        <v>11362</v>
      </c>
      <c r="B10086" t="s">
        <v>11372</v>
      </c>
      <c r="C10086" t="s">
        <v>110</v>
      </c>
      <c r="D10086">
        <v>1</v>
      </c>
      <c r="E10086">
        <v>0</v>
      </c>
      <c r="F10086">
        <v>1</v>
      </c>
      <c r="H10086" t="s">
        <v>155</v>
      </c>
      <c r="I10086">
        <f t="shared" si="473"/>
        <v>0</v>
      </c>
      <c r="J10086">
        <f t="shared" si="474"/>
        <v>0</v>
      </c>
      <c r="L10086" t="str">
        <f t="shared" si="475"/>
        <v>3350MOUNT CLEAR</v>
      </c>
      <c r="M10086" t="s">
        <v>10469</v>
      </c>
      <c r="N10086" t="s">
        <v>732</v>
      </c>
    </row>
    <row r="10087" spans="1:14">
      <c r="A10087" t="s">
        <v>11362</v>
      </c>
      <c r="B10087" t="s">
        <v>11373</v>
      </c>
      <c r="C10087" t="s">
        <v>110</v>
      </c>
      <c r="D10087">
        <v>1</v>
      </c>
      <c r="E10087">
        <v>0</v>
      </c>
      <c r="F10087">
        <v>1</v>
      </c>
      <c r="H10087" t="s">
        <v>155</v>
      </c>
      <c r="I10087">
        <f t="shared" si="473"/>
        <v>0</v>
      </c>
      <c r="J10087">
        <f t="shared" si="474"/>
        <v>0</v>
      </c>
      <c r="L10087" t="str">
        <f t="shared" si="475"/>
        <v>3350MOUNT HELEN</v>
      </c>
      <c r="M10087" t="s">
        <v>10469</v>
      </c>
      <c r="N10087" t="s">
        <v>732</v>
      </c>
    </row>
    <row r="10088" spans="1:14">
      <c r="A10088" t="s">
        <v>11362</v>
      </c>
      <c r="B10088" t="s">
        <v>2906</v>
      </c>
      <c r="C10088" t="s">
        <v>110</v>
      </c>
      <c r="D10088">
        <v>1</v>
      </c>
      <c r="E10088">
        <v>0</v>
      </c>
      <c r="F10088">
        <v>1</v>
      </c>
      <c r="H10088" t="s">
        <v>155</v>
      </c>
      <c r="I10088">
        <f t="shared" si="473"/>
        <v>0</v>
      </c>
      <c r="J10088">
        <f t="shared" si="474"/>
        <v>0</v>
      </c>
      <c r="L10088" t="str">
        <f t="shared" si="475"/>
        <v>3350MOUNT PLEASANT</v>
      </c>
      <c r="M10088" t="s">
        <v>10469</v>
      </c>
      <c r="N10088" t="s">
        <v>732</v>
      </c>
    </row>
    <row r="10089" spans="1:14">
      <c r="A10089" t="s">
        <v>11362</v>
      </c>
      <c r="B10089" t="s">
        <v>11374</v>
      </c>
      <c r="C10089" t="s">
        <v>110</v>
      </c>
      <c r="D10089">
        <v>1</v>
      </c>
      <c r="E10089">
        <v>0</v>
      </c>
      <c r="F10089">
        <v>1</v>
      </c>
      <c r="H10089" t="s">
        <v>155</v>
      </c>
      <c r="I10089">
        <f t="shared" si="473"/>
        <v>0</v>
      </c>
      <c r="J10089">
        <f t="shared" si="474"/>
        <v>0</v>
      </c>
      <c r="L10089" t="str">
        <f t="shared" si="475"/>
        <v>3350NERRINA</v>
      </c>
      <c r="M10089" t="s">
        <v>10469</v>
      </c>
      <c r="N10089" t="s">
        <v>732</v>
      </c>
    </row>
    <row r="10090" spans="1:14">
      <c r="A10090" t="s">
        <v>11362</v>
      </c>
      <c r="B10090" t="s">
        <v>11375</v>
      </c>
      <c r="C10090" t="s">
        <v>110</v>
      </c>
      <c r="D10090">
        <v>1</v>
      </c>
      <c r="E10090">
        <v>0</v>
      </c>
      <c r="F10090">
        <v>1</v>
      </c>
      <c r="H10090" t="s">
        <v>155</v>
      </c>
      <c r="I10090">
        <f t="shared" si="473"/>
        <v>0</v>
      </c>
      <c r="J10090">
        <f t="shared" si="474"/>
        <v>0</v>
      </c>
      <c r="L10090" t="str">
        <f t="shared" si="475"/>
        <v>3350NEWINGTON</v>
      </c>
      <c r="M10090" t="s">
        <v>10469</v>
      </c>
      <c r="N10090" t="s">
        <v>732</v>
      </c>
    </row>
    <row r="10091" spans="1:14">
      <c r="A10091" t="s">
        <v>11362</v>
      </c>
      <c r="B10091" t="s">
        <v>11376</v>
      </c>
      <c r="C10091" t="s">
        <v>110</v>
      </c>
      <c r="D10091">
        <v>1</v>
      </c>
      <c r="E10091">
        <v>0</v>
      </c>
      <c r="F10091">
        <v>1</v>
      </c>
      <c r="H10091" t="s">
        <v>155</v>
      </c>
      <c r="I10091">
        <f t="shared" si="473"/>
        <v>0</v>
      </c>
      <c r="J10091">
        <f t="shared" si="474"/>
        <v>0</v>
      </c>
      <c r="L10091" t="str">
        <f t="shared" si="475"/>
        <v>3350REDAN</v>
      </c>
      <c r="M10091" t="s">
        <v>10469</v>
      </c>
      <c r="N10091" t="s">
        <v>732</v>
      </c>
    </row>
    <row r="10092" spans="1:14">
      <c r="A10092" t="s">
        <v>11362</v>
      </c>
      <c r="B10092" t="s">
        <v>5764</v>
      </c>
      <c r="C10092" t="s">
        <v>110</v>
      </c>
      <c r="D10092">
        <v>1</v>
      </c>
      <c r="E10092">
        <v>0</v>
      </c>
      <c r="F10092">
        <v>1</v>
      </c>
      <c r="H10092" t="s">
        <v>155</v>
      </c>
      <c r="I10092">
        <f t="shared" si="473"/>
        <v>0</v>
      </c>
      <c r="J10092">
        <f t="shared" si="474"/>
        <v>0</v>
      </c>
      <c r="L10092" t="str">
        <f t="shared" si="475"/>
        <v>3350SOLDIERS HILL</v>
      </c>
      <c r="M10092" t="s">
        <v>10469</v>
      </c>
      <c r="N10092" t="s">
        <v>732</v>
      </c>
    </row>
    <row r="10093" spans="1:14">
      <c r="A10093" t="s">
        <v>11362</v>
      </c>
      <c r="B10093" t="s">
        <v>11377</v>
      </c>
      <c r="C10093" t="s">
        <v>110</v>
      </c>
      <c r="D10093">
        <v>1</v>
      </c>
      <c r="E10093">
        <v>0</v>
      </c>
      <c r="F10093">
        <v>1</v>
      </c>
      <c r="H10093" t="s">
        <v>155</v>
      </c>
      <c r="I10093">
        <f t="shared" si="473"/>
        <v>0</v>
      </c>
      <c r="J10093">
        <f t="shared" si="474"/>
        <v>0</v>
      </c>
      <c r="L10093" t="str">
        <f t="shared" si="475"/>
        <v>3350SOVEREIGN HILL</v>
      </c>
      <c r="M10093" t="s">
        <v>10469</v>
      </c>
      <c r="N10093" t="s">
        <v>732</v>
      </c>
    </row>
    <row r="10094" spans="1:14">
      <c r="A10094" t="s">
        <v>11378</v>
      </c>
      <c r="B10094" t="s">
        <v>769</v>
      </c>
      <c r="C10094" t="s">
        <v>110</v>
      </c>
      <c r="D10094">
        <v>4</v>
      </c>
      <c r="E10094">
        <v>0</v>
      </c>
      <c r="F10094">
        <v>0</v>
      </c>
      <c r="H10094" t="s">
        <v>103</v>
      </c>
      <c r="I10094">
        <f t="shared" si="473"/>
        <v>0</v>
      </c>
      <c r="J10094">
        <f t="shared" si="474"/>
        <v>0</v>
      </c>
      <c r="L10094" t="str">
        <f t="shared" si="475"/>
        <v>3345GORDON</v>
      </c>
      <c r="M10094" t="s">
        <v>10469</v>
      </c>
    </row>
    <row r="10095" spans="1:14">
      <c r="A10095" t="s">
        <v>11379</v>
      </c>
      <c r="B10095" t="s">
        <v>11380</v>
      </c>
      <c r="C10095" t="s">
        <v>110</v>
      </c>
      <c r="D10095">
        <v>3</v>
      </c>
      <c r="E10095">
        <v>0</v>
      </c>
      <c r="F10095">
        <v>0</v>
      </c>
      <c r="H10095" t="s">
        <v>155</v>
      </c>
      <c r="I10095">
        <f t="shared" si="473"/>
        <v>0</v>
      </c>
      <c r="J10095">
        <f t="shared" si="474"/>
        <v>0</v>
      </c>
      <c r="L10095" t="str">
        <f t="shared" si="475"/>
        <v>3342BALLAN</v>
      </c>
      <c r="M10095" t="s">
        <v>10469</v>
      </c>
    </row>
    <row r="10096" spans="1:14">
      <c r="A10096" t="s">
        <v>11379</v>
      </c>
      <c r="B10096" t="s">
        <v>11381</v>
      </c>
      <c r="C10096" t="s">
        <v>110</v>
      </c>
      <c r="D10096">
        <v>4</v>
      </c>
      <c r="E10096">
        <v>0</v>
      </c>
      <c r="F10096">
        <v>0</v>
      </c>
      <c r="H10096" t="s">
        <v>155</v>
      </c>
      <c r="I10096">
        <f t="shared" si="473"/>
        <v>0</v>
      </c>
      <c r="J10096">
        <f t="shared" si="474"/>
        <v>0</v>
      </c>
      <c r="L10096" t="str">
        <f t="shared" si="475"/>
        <v>3342BEREMBOKE</v>
      </c>
      <c r="M10096" t="s">
        <v>10469</v>
      </c>
    </row>
    <row r="10097" spans="1:13">
      <c r="A10097" t="s">
        <v>11379</v>
      </c>
      <c r="B10097" t="s">
        <v>11382</v>
      </c>
      <c r="C10097" t="s">
        <v>110</v>
      </c>
      <c r="D10097">
        <v>4</v>
      </c>
      <c r="E10097">
        <v>0</v>
      </c>
      <c r="F10097">
        <v>0</v>
      </c>
      <c r="H10097" t="s">
        <v>155</v>
      </c>
      <c r="I10097">
        <f t="shared" si="473"/>
        <v>0</v>
      </c>
      <c r="J10097">
        <f t="shared" si="474"/>
        <v>0</v>
      </c>
      <c r="L10097" t="str">
        <f t="shared" si="475"/>
        <v>3342BLAKEVILLE</v>
      </c>
      <c r="M10097" t="s">
        <v>10469</v>
      </c>
    </row>
    <row r="10098" spans="1:13">
      <c r="A10098" t="s">
        <v>11379</v>
      </c>
      <c r="B10098" t="s">
        <v>11383</v>
      </c>
      <c r="C10098" t="s">
        <v>110</v>
      </c>
      <c r="D10098">
        <v>4</v>
      </c>
      <c r="E10098">
        <v>0</v>
      </c>
      <c r="F10098">
        <v>0</v>
      </c>
      <c r="H10098" t="s">
        <v>155</v>
      </c>
      <c r="I10098">
        <f t="shared" si="473"/>
        <v>0</v>
      </c>
      <c r="J10098">
        <f t="shared" si="474"/>
        <v>0</v>
      </c>
      <c r="L10098" t="str">
        <f t="shared" si="475"/>
        <v>3342BUNDING</v>
      </c>
      <c r="M10098" t="s">
        <v>10469</v>
      </c>
    </row>
    <row r="10099" spans="1:13">
      <c r="A10099" t="s">
        <v>11379</v>
      </c>
      <c r="B10099" t="s">
        <v>11384</v>
      </c>
      <c r="C10099" t="s">
        <v>110</v>
      </c>
      <c r="D10099">
        <v>4</v>
      </c>
      <c r="E10099">
        <v>0</v>
      </c>
      <c r="F10099">
        <v>0</v>
      </c>
      <c r="H10099" t="s">
        <v>155</v>
      </c>
      <c r="I10099">
        <f t="shared" si="473"/>
        <v>0</v>
      </c>
      <c r="J10099">
        <f t="shared" si="474"/>
        <v>0</v>
      </c>
      <c r="L10099" t="str">
        <f t="shared" si="475"/>
        <v>3342COLBROOK</v>
      </c>
      <c r="M10099" t="s">
        <v>10469</v>
      </c>
    </row>
    <row r="10100" spans="1:13">
      <c r="A10100" t="s">
        <v>11379</v>
      </c>
      <c r="B10100" t="s">
        <v>11385</v>
      </c>
      <c r="C10100" t="s">
        <v>110</v>
      </c>
      <c r="D10100">
        <v>4</v>
      </c>
      <c r="E10100">
        <v>0</v>
      </c>
      <c r="F10100">
        <v>0</v>
      </c>
      <c r="H10100" t="s">
        <v>155</v>
      </c>
      <c r="I10100">
        <f t="shared" si="473"/>
        <v>0</v>
      </c>
      <c r="J10100">
        <f t="shared" si="474"/>
        <v>0</v>
      </c>
      <c r="L10100" t="str">
        <f t="shared" si="475"/>
        <v>3342DURDIDWARRAH</v>
      </c>
      <c r="M10100" t="s">
        <v>10469</v>
      </c>
    </row>
    <row r="10101" spans="1:13">
      <c r="A10101" t="s">
        <v>11379</v>
      </c>
      <c r="B10101" t="s">
        <v>11386</v>
      </c>
      <c r="C10101" t="s">
        <v>110</v>
      </c>
      <c r="D10101">
        <v>4</v>
      </c>
      <c r="E10101">
        <v>0</v>
      </c>
      <c r="F10101">
        <v>0</v>
      </c>
      <c r="H10101" t="s">
        <v>155</v>
      </c>
      <c r="I10101">
        <f t="shared" ref="I10101:I10126" si="476">IF(ISERROR(VLOOKUP(A10101,SelPostCode,1,FALSE)),0,1)</f>
        <v>0</v>
      </c>
      <c r="J10101">
        <f t="shared" ref="J10101:J10126" si="477">IF(I10101=0,0,IF(ISERROR(VLOOKUP(B10101,SelSuburb,1,FALSE)),0,1))</f>
        <v>0</v>
      </c>
      <c r="L10101" t="str">
        <f t="shared" si="475"/>
        <v>3342FISKVILLE</v>
      </c>
      <c r="M10101" t="s">
        <v>10469</v>
      </c>
    </row>
    <row r="10102" spans="1:13">
      <c r="A10102" t="s">
        <v>11379</v>
      </c>
      <c r="B10102" t="s">
        <v>11387</v>
      </c>
      <c r="C10102" t="s">
        <v>110</v>
      </c>
      <c r="D10102">
        <v>4</v>
      </c>
      <c r="E10102">
        <v>0</v>
      </c>
      <c r="F10102">
        <v>0</v>
      </c>
      <c r="H10102" t="s">
        <v>155</v>
      </c>
      <c r="I10102">
        <f t="shared" si="476"/>
        <v>0</v>
      </c>
      <c r="J10102">
        <f t="shared" si="477"/>
        <v>0</v>
      </c>
      <c r="L10102" t="str">
        <f t="shared" si="475"/>
        <v>3342INGLISTON</v>
      </c>
      <c r="M10102" t="s">
        <v>10469</v>
      </c>
    </row>
    <row r="10103" spans="1:13">
      <c r="A10103" t="s">
        <v>11379</v>
      </c>
      <c r="B10103" t="s">
        <v>11388</v>
      </c>
      <c r="C10103" t="s">
        <v>110</v>
      </c>
      <c r="D10103">
        <v>4</v>
      </c>
      <c r="E10103">
        <v>0</v>
      </c>
      <c r="F10103">
        <v>0</v>
      </c>
      <c r="H10103" t="s">
        <v>155</v>
      </c>
      <c r="I10103">
        <f t="shared" si="476"/>
        <v>0</v>
      </c>
      <c r="J10103">
        <f t="shared" si="477"/>
        <v>0</v>
      </c>
      <c r="L10103" t="str">
        <f t="shared" si="475"/>
        <v>3342MOUNT WALLACE</v>
      </c>
      <c r="M10103" t="s">
        <v>10469</v>
      </c>
    </row>
    <row r="10104" spans="1:13">
      <c r="A10104" t="s">
        <v>11389</v>
      </c>
      <c r="B10104" t="s">
        <v>11390</v>
      </c>
      <c r="C10104" t="s">
        <v>110</v>
      </c>
      <c r="D10104">
        <v>4</v>
      </c>
      <c r="E10104">
        <v>0</v>
      </c>
      <c r="F10104">
        <v>0</v>
      </c>
      <c r="H10104" t="s">
        <v>116</v>
      </c>
      <c r="I10104">
        <f t="shared" si="476"/>
        <v>0</v>
      </c>
      <c r="J10104">
        <f t="shared" si="477"/>
        <v>0</v>
      </c>
      <c r="L10104" t="str">
        <f t="shared" si="475"/>
        <v>3341DALES CREEK</v>
      </c>
      <c r="M10104" t="s">
        <v>10469</v>
      </c>
    </row>
    <row r="10105" spans="1:13">
      <c r="A10105" t="s">
        <v>11389</v>
      </c>
      <c r="B10105" t="s">
        <v>11391</v>
      </c>
      <c r="C10105" t="s">
        <v>110</v>
      </c>
      <c r="D10105">
        <v>4</v>
      </c>
      <c r="E10105">
        <v>0</v>
      </c>
      <c r="F10105">
        <v>0</v>
      </c>
      <c r="H10105" t="s">
        <v>116</v>
      </c>
      <c r="I10105">
        <f t="shared" si="476"/>
        <v>0</v>
      </c>
      <c r="J10105">
        <f t="shared" si="477"/>
        <v>0</v>
      </c>
      <c r="L10105" t="str">
        <f t="shared" si="475"/>
        <v>3341GREENDALE</v>
      </c>
      <c r="M10105" t="s">
        <v>10469</v>
      </c>
    </row>
    <row r="10106" spans="1:13">
      <c r="A10106" t="s">
        <v>11389</v>
      </c>
      <c r="B10106" t="s">
        <v>11392</v>
      </c>
      <c r="C10106" t="s">
        <v>110</v>
      </c>
      <c r="D10106">
        <v>4</v>
      </c>
      <c r="E10106">
        <v>0</v>
      </c>
      <c r="F10106">
        <v>0</v>
      </c>
      <c r="H10106" t="s">
        <v>116</v>
      </c>
      <c r="I10106">
        <f t="shared" si="476"/>
        <v>0</v>
      </c>
      <c r="J10106">
        <f t="shared" si="477"/>
        <v>0</v>
      </c>
      <c r="L10106" t="str">
        <f t="shared" si="475"/>
        <v>3341KOROBEIT</v>
      </c>
      <c r="M10106" t="s">
        <v>10469</v>
      </c>
    </row>
    <row r="10107" spans="1:13">
      <c r="A10107" t="s">
        <v>11389</v>
      </c>
      <c r="B10107" t="s">
        <v>11393</v>
      </c>
      <c r="C10107" t="s">
        <v>110</v>
      </c>
      <c r="D10107">
        <v>4</v>
      </c>
      <c r="E10107">
        <v>0</v>
      </c>
      <c r="F10107">
        <v>0</v>
      </c>
      <c r="H10107" t="s">
        <v>116</v>
      </c>
      <c r="I10107">
        <f t="shared" si="476"/>
        <v>0</v>
      </c>
      <c r="J10107">
        <f t="shared" si="477"/>
        <v>0</v>
      </c>
      <c r="L10107" t="str">
        <f t="shared" si="475"/>
        <v>3341MYRNIONG</v>
      </c>
      <c r="M10107" t="s">
        <v>10469</v>
      </c>
    </row>
    <row r="10108" spans="1:13">
      <c r="A10108" t="s">
        <v>11389</v>
      </c>
      <c r="B10108" t="s">
        <v>11394</v>
      </c>
      <c r="C10108" t="s">
        <v>110</v>
      </c>
      <c r="D10108">
        <v>4</v>
      </c>
      <c r="E10108">
        <v>0</v>
      </c>
      <c r="F10108">
        <v>0</v>
      </c>
      <c r="H10108" t="s">
        <v>116</v>
      </c>
      <c r="I10108">
        <f t="shared" si="476"/>
        <v>0</v>
      </c>
      <c r="J10108">
        <f t="shared" si="477"/>
        <v>0</v>
      </c>
      <c r="L10108" t="str">
        <f t="shared" si="475"/>
        <v>3341PENTLAND HILLS</v>
      </c>
      <c r="M10108" t="s">
        <v>10469</v>
      </c>
    </row>
    <row r="10109" spans="1:13">
      <c r="A10109" t="s">
        <v>11395</v>
      </c>
      <c r="B10109" t="s">
        <v>11396</v>
      </c>
      <c r="C10109" t="s">
        <v>110</v>
      </c>
      <c r="D10109">
        <v>4</v>
      </c>
      <c r="E10109">
        <v>0</v>
      </c>
      <c r="F10109">
        <v>0</v>
      </c>
      <c r="H10109" t="s">
        <v>116</v>
      </c>
      <c r="I10109">
        <f t="shared" si="476"/>
        <v>0</v>
      </c>
      <c r="J10109">
        <f t="shared" si="477"/>
        <v>0</v>
      </c>
      <c r="L10109" t="str">
        <f t="shared" si="475"/>
        <v>3340BALLIANG</v>
      </c>
      <c r="M10109" t="s">
        <v>10469</v>
      </c>
    </row>
    <row r="10110" spans="1:13">
      <c r="A10110" t="s">
        <v>11395</v>
      </c>
      <c r="B10110" t="s">
        <v>11397</v>
      </c>
      <c r="C10110" t="s">
        <v>110</v>
      </c>
      <c r="D10110">
        <v>4</v>
      </c>
      <c r="E10110">
        <v>0</v>
      </c>
      <c r="F10110">
        <v>0</v>
      </c>
      <c r="H10110" t="s">
        <v>116</v>
      </c>
      <c r="I10110">
        <f t="shared" si="476"/>
        <v>0</v>
      </c>
      <c r="J10110">
        <f t="shared" si="477"/>
        <v>0</v>
      </c>
      <c r="L10110" t="str">
        <f t="shared" si="475"/>
        <v>3340BALLIANG EAST</v>
      </c>
      <c r="M10110" t="s">
        <v>10469</v>
      </c>
    </row>
    <row r="10111" spans="1:13">
      <c r="A10111" t="s">
        <v>11395</v>
      </c>
      <c r="B10111" t="s">
        <v>11398</v>
      </c>
      <c r="C10111" t="s">
        <v>110</v>
      </c>
      <c r="D10111">
        <v>4</v>
      </c>
      <c r="E10111">
        <v>0</v>
      </c>
      <c r="F10111">
        <v>0</v>
      </c>
      <c r="H10111" t="s">
        <v>116</v>
      </c>
      <c r="I10111">
        <f t="shared" si="476"/>
        <v>0</v>
      </c>
      <c r="J10111">
        <f t="shared" si="477"/>
        <v>0</v>
      </c>
      <c r="L10111" t="str">
        <f t="shared" si="475"/>
        <v>3340COIMADAI</v>
      </c>
      <c r="M10111" t="s">
        <v>10469</v>
      </c>
    </row>
    <row r="10112" spans="1:13">
      <c r="A10112" t="s">
        <v>11395</v>
      </c>
      <c r="B10112" t="s">
        <v>11399</v>
      </c>
      <c r="C10112" t="s">
        <v>110</v>
      </c>
      <c r="D10112">
        <v>4</v>
      </c>
      <c r="E10112">
        <v>0</v>
      </c>
      <c r="F10112">
        <v>0</v>
      </c>
      <c r="H10112" t="s">
        <v>116</v>
      </c>
      <c r="I10112">
        <f t="shared" si="476"/>
        <v>0</v>
      </c>
      <c r="J10112">
        <f t="shared" si="477"/>
        <v>0</v>
      </c>
      <c r="L10112" t="str">
        <f t="shared" si="475"/>
        <v>3340GLENMORE</v>
      </c>
      <c r="M10112" t="s">
        <v>10469</v>
      </c>
    </row>
    <row r="10113" spans="1:14">
      <c r="A10113" t="s">
        <v>11395</v>
      </c>
      <c r="B10113" t="s">
        <v>11400</v>
      </c>
      <c r="C10113" t="s">
        <v>110</v>
      </c>
      <c r="D10113">
        <v>3</v>
      </c>
      <c r="E10113">
        <v>0</v>
      </c>
      <c r="F10113">
        <v>0</v>
      </c>
      <c r="H10113" t="s">
        <v>116</v>
      </c>
      <c r="I10113">
        <f t="shared" si="476"/>
        <v>0</v>
      </c>
      <c r="J10113">
        <f t="shared" si="477"/>
        <v>0</v>
      </c>
      <c r="L10113" t="str">
        <f t="shared" si="475"/>
        <v>3340HOPETOUN PARK</v>
      </c>
      <c r="M10113" t="s">
        <v>10469</v>
      </c>
    </row>
    <row r="10114" spans="1:14">
      <c r="A10114" t="s">
        <v>11395</v>
      </c>
      <c r="B10114" t="s">
        <v>11401</v>
      </c>
      <c r="C10114" t="s">
        <v>110</v>
      </c>
      <c r="D10114">
        <v>3</v>
      </c>
      <c r="E10114">
        <v>0</v>
      </c>
      <c r="F10114">
        <v>0</v>
      </c>
      <c r="H10114" t="s">
        <v>116</v>
      </c>
      <c r="I10114">
        <f t="shared" si="476"/>
        <v>0</v>
      </c>
      <c r="J10114">
        <f t="shared" si="477"/>
        <v>0</v>
      </c>
      <c r="L10114" t="str">
        <f t="shared" si="475"/>
        <v>3340LONG FOREST</v>
      </c>
      <c r="M10114" t="s">
        <v>10469</v>
      </c>
    </row>
    <row r="10115" spans="1:14">
      <c r="A10115" t="s">
        <v>11395</v>
      </c>
      <c r="B10115" t="s">
        <v>11402</v>
      </c>
      <c r="C10115" t="s">
        <v>110</v>
      </c>
      <c r="D10115">
        <v>3</v>
      </c>
      <c r="E10115">
        <v>0</v>
      </c>
      <c r="F10115">
        <v>0</v>
      </c>
      <c r="H10115" t="s">
        <v>116</v>
      </c>
      <c r="I10115">
        <f t="shared" si="476"/>
        <v>0</v>
      </c>
      <c r="J10115">
        <f t="shared" si="477"/>
        <v>0</v>
      </c>
      <c r="L10115" t="str">
        <f t="shared" ref="L10115:L10180" si="478">CONCATENATE(A10115,B10115)</f>
        <v>3340MERRIMU</v>
      </c>
      <c r="M10115" t="s">
        <v>10469</v>
      </c>
    </row>
    <row r="10116" spans="1:14">
      <c r="A10116" t="s">
        <v>11395</v>
      </c>
      <c r="B10116" t="s">
        <v>11403</v>
      </c>
      <c r="C10116" t="s">
        <v>110</v>
      </c>
      <c r="D10116">
        <v>4</v>
      </c>
      <c r="E10116">
        <v>0</v>
      </c>
      <c r="F10116">
        <v>0</v>
      </c>
      <c r="H10116" t="s">
        <v>116</v>
      </c>
      <c r="I10116">
        <f t="shared" si="476"/>
        <v>0</v>
      </c>
      <c r="J10116">
        <f t="shared" si="477"/>
        <v>0</v>
      </c>
      <c r="L10116" t="str">
        <f t="shared" si="478"/>
        <v>3340ROWSLEY</v>
      </c>
      <c r="M10116" t="s">
        <v>10469</v>
      </c>
    </row>
    <row r="10117" spans="1:14">
      <c r="A10117" t="s">
        <v>11395</v>
      </c>
      <c r="B10117" t="s">
        <v>11404</v>
      </c>
      <c r="C10117" t="s">
        <v>110</v>
      </c>
      <c r="D10117">
        <v>1</v>
      </c>
      <c r="E10117">
        <v>0</v>
      </c>
      <c r="F10117">
        <v>1</v>
      </c>
      <c r="H10117" t="s">
        <v>116</v>
      </c>
      <c r="I10117">
        <f t="shared" si="476"/>
        <v>0</v>
      </c>
      <c r="J10117">
        <f t="shared" si="477"/>
        <v>0</v>
      </c>
      <c r="L10117" t="str">
        <f t="shared" si="478"/>
        <v>3340BACCHUS MARSH</v>
      </c>
      <c r="M10117" t="s">
        <v>10469</v>
      </c>
      <c r="N10117" t="s">
        <v>732</v>
      </c>
    </row>
    <row r="10118" spans="1:14">
      <c r="A10118" t="s">
        <v>11395</v>
      </c>
      <c r="B10118" t="s">
        <v>11405</v>
      </c>
      <c r="C10118" t="s">
        <v>110</v>
      </c>
      <c r="D10118">
        <v>1</v>
      </c>
      <c r="E10118">
        <v>0</v>
      </c>
      <c r="F10118">
        <v>1</v>
      </c>
      <c r="H10118" t="s">
        <v>116</v>
      </c>
      <c r="I10118">
        <f t="shared" si="476"/>
        <v>0</v>
      </c>
      <c r="J10118">
        <f t="shared" si="477"/>
        <v>0</v>
      </c>
      <c r="L10118" t="str">
        <f t="shared" si="478"/>
        <v>3340DARLEY</v>
      </c>
      <c r="M10118" t="s">
        <v>10469</v>
      </c>
      <c r="N10118" t="s">
        <v>732</v>
      </c>
    </row>
    <row r="10119" spans="1:14">
      <c r="A10119" t="s">
        <v>11395</v>
      </c>
      <c r="B10119" t="s">
        <v>11406</v>
      </c>
      <c r="C10119" t="s">
        <v>110</v>
      </c>
      <c r="D10119">
        <v>1</v>
      </c>
      <c r="E10119">
        <v>0</v>
      </c>
      <c r="F10119">
        <v>1</v>
      </c>
      <c r="H10119" t="s">
        <v>116</v>
      </c>
      <c r="I10119">
        <f t="shared" si="476"/>
        <v>0</v>
      </c>
      <c r="J10119">
        <f t="shared" si="477"/>
        <v>0</v>
      </c>
      <c r="L10119" t="str">
        <f t="shared" si="478"/>
        <v>3340MADDINGLEY</v>
      </c>
      <c r="M10119" t="s">
        <v>10469</v>
      </c>
      <c r="N10119" t="s">
        <v>732</v>
      </c>
    </row>
    <row r="10120" spans="1:14">
      <c r="A10120" t="s">
        <v>11395</v>
      </c>
      <c r="B10120" t="s">
        <v>11407</v>
      </c>
      <c r="C10120" t="s">
        <v>110</v>
      </c>
      <c r="D10120">
        <v>1</v>
      </c>
      <c r="E10120">
        <v>0</v>
      </c>
      <c r="F10120">
        <v>1</v>
      </c>
      <c r="H10120" t="s">
        <v>116</v>
      </c>
      <c r="I10120">
        <f t="shared" si="476"/>
        <v>0</v>
      </c>
      <c r="J10120">
        <f t="shared" si="477"/>
        <v>0</v>
      </c>
      <c r="L10120" t="str">
        <f t="shared" si="478"/>
        <v>3340PARWAN</v>
      </c>
      <c r="M10120" t="s">
        <v>10469</v>
      </c>
      <c r="N10120" t="s">
        <v>732</v>
      </c>
    </row>
    <row r="10121" spans="1:14">
      <c r="A10121" t="s">
        <v>11408</v>
      </c>
      <c r="B10121" t="s">
        <v>8678</v>
      </c>
      <c r="C10121" t="s">
        <v>110</v>
      </c>
      <c r="D10121">
        <v>1</v>
      </c>
      <c r="E10121">
        <v>0</v>
      </c>
      <c r="F10121">
        <v>1</v>
      </c>
      <c r="H10121" t="s">
        <v>116</v>
      </c>
      <c r="I10121">
        <f t="shared" si="476"/>
        <v>0</v>
      </c>
      <c r="J10121">
        <f t="shared" si="477"/>
        <v>0</v>
      </c>
      <c r="L10121" t="str">
        <f t="shared" si="478"/>
        <v>3338BROOKFIELD</v>
      </c>
      <c r="M10121" t="s">
        <v>11409</v>
      </c>
      <c r="N10121" t="s">
        <v>732</v>
      </c>
    </row>
    <row r="10122" spans="1:14">
      <c r="A10122" t="s">
        <v>11408</v>
      </c>
      <c r="B10122" t="s">
        <v>11410</v>
      </c>
      <c r="C10122" t="s">
        <v>110</v>
      </c>
      <c r="D10122">
        <v>1</v>
      </c>
      <c r="E10122">
        <v>0</v>
      </c>
      <c r="F10122">
        <v>1</v>
      </c>
      <c r="H10122" t="s">
        <v>116</v>
      </c>
      <c r="I10122">
        <f t="shared" si="476"/>
        <v>0</v>
      </c>
      <c r="J10122">
        <f t="shared" si="477"/>
        <v>0</v>
      </c>
      <c r="L10122" t="str">
        <f t="shared" si="478"/>
        <v>3338EXFORD</v>
      </c>
      <c r="M10122" t="s">
        <v>11409</v>
      </c>
      <c r="N10122" t="s">
        <v>732</v>
      </c>
    </row>
    <row r="10123" spans="1:14">
      <c r="A10123" t="s">
        <v>11408</v>
      </c>
      <c r="B10123" t="s">
        <v>11411</v>
      </c>
      <c r="C10123" t="s">
        <v>110</v>
      </c>
      <c r="D10123">
        <v>1</v>
      </c>
      <c r="E10123">
        <v>0</v>
      </c>
      <c r="F10123">
        <v>1</v>
      </c>
      <c r="H10123" t="s">
        <v>116</v>
      </c>
      <c r="I10123">
        <f t="shared" si="476"/>
        <v>0</v>
      </c>
      <c r="J10123">
        <f t="shared" si="477"/>
        <v>0</v>
      </c>
      <c r="L10123" t="str">
        <f t="shared" si="478"/>
        <v>3338EYNESBURY</v>
      </c>
      <c r="M10123" t="s">
        <v>11409</v>
      </c>
      <c r="N10123" t="s">
        <v>732</v>
      </c>
    </row>
    <row r="10124" spans="1:14">
      <c r="A10124" t="s">
        <v>11408</v>
      </c>
      <c r="B10124" t="s">
        <v>11412</v>
      </c>
      <c r="C10124" t="s">
        <v>110</v>
      </c>
      <c r="D10124">
        <v>1</v>
      </c>
      <c r="E10124">
        <v>0</v>
      </c>
      <c r="F10124">
        <v>1</v>
      </c>
      <c r="H10124" t="s">
        <v>116</v>
      </c>
      <c r="I10124">
        <f t="shared" si="476"/>
        <v>0</v>
      </c>
      <c r="J10124">
        <f t="shared" si="477"/>
        <v>0</v>
      </c>
      <c r="L10124" t="str">
        <f t="shared" si="478"/>
        <v>3338MELTON SOUTH</v>
      </c>
      <c r="M10124" t="s">
        <v>11409</v>
      </c>
      <c r="N10124" t="s">
        <v>732</v>
      </c>
    </row>
    <row r="10125" spans="1:14">
      <c r="A10125" t="s">
        <v>11408</v>
      </c>
      <c r="B10125" t="s">
        <v>11413</v>
      </c>
      <c r="C10125" t="s">
        <v>110</v>
      </c>
      <c r="D10125">
        <v>4</v>
      </c>
      <c r="E10125">
        <v>0</v>
      </c>
      <c r="F10125">
        <v>1</v>
      </c>
      <c r="H10125" t="s">
        <v>116</v>
      </c>
      <c r="I10125">
        <f t="shared" si="476"/>
        <v>0</v>
      </c>
      <c r="J10125">
        <f t="shared" si="477"/>
        <v>0</v>
      </c>
      <c r="L10125" t="str">
        <f t="shared" si="478"/>
        <v>3338STRATHTULLOH</v>
      </c>
      <c r="M10125" t="s">
        <v>11409</v>
      </c>
    </row>
    <row r="10126" spans="1:14">
      <c r="A10126" t="s">
        <v>11408</v>
      </c>
      <c r="B10126" t="s">
        <v>11414</v>
      </c>
      <c r="C10126" t="s">
        <v>110</v>
      </c>
      <c r="D10126">
        <v>4</v>
      </c>
      <c r="E10126">
        <v>0</v>
      </c>
      <c r="F10126">
        <v>1</v>
      </c>
      <c r="H10126" t="s">
        <v>116</v>
      </c>
      <c r="I10126">
        <f t="shared" si="476"/>
        <v>0</v>
      </c>
      <c r="J10126">
        <f t="shared" si="477"/>
        <v>0</v>
      </c>
      <c r="L10126" t="str">
        <f t="shared" si="478"/>
        <v>3338WEIR VIEWS</v>
      </c>
      <c r="M10126" t="s">
        <v>11409</v>
      </c>
    </row>
    <row r="10127" spans="1:14">
      <c r="A10127" s="123" t="s">
        <v>11415</v>
      </c>
      <c r="B10127" t="s">
        <v>11416</v>
      </c>
      <c r="C10127" t="s">
        <v>110</v>
      </c>
      <c r="D10127">
        <v>1</v>
      </c>
      <c r="E10127">
        <v>0</v>
      </c>
      <c r="F10127">
        <v>1</v>
      </c>
      <c r="H10127" t="s">
        <v>116</v>
      </c>
      <c r="I10127">
        <v>0</v>
      </c>
      <c r="J10127">
        <v>0</v>
      </c>
      <c r="L10127" t="str">
        <f t="shared" si="478"/>
        <v>3337HARKNESS</v>
      </c>
      <c r="M10127" t="s">
        <v>10973</v>
      </c>
      <c r="N10127" t="s">
        <v>732</v>
      </c>
    </row>
    <row r="10128" spans="1:14">
      <c r="A10128" t="s">
        <v>11415</v>
      </c>
      <c r="B10128" t="s">
        <v>11417</v>
      </c>
      <c r="C10128" t="s">
        <v>110</v>
      </c>
      <c r="D10128">
        <v>1</v>
      </c>
      <c r="E10128">
        <v>0</v>
      </c>
      <c r="F10128">
        <v>1</v>
      </c>
      <c r="H10128" t="s">
        <v>116</v>
      </c>
      <c r="I10128">
        <f t="shared" ref="I10128:I10193" si="479">IF(ISERROR(VLOOKUP(A10128,SelPostCode,1,FALSE)),0,1)</f>
        <v>0</v>
      </c>
      <c r="J10128">
        <f t="shared" ref="J10128:J10193" si="480">IF(I10128=0,0,IF(ISERROR(VLOOKUP(B10128,SelSuburb,1,FALSE)),0,1))</f>
        <v>0</v>
      </c>
      <c r="L10128" t="str">
        <f t="shared" si="478"/>
        <v>3337KURUNJANG</v>
      </c>
      <c r="M10128" t="s">
        <v>10973</v>
      </c>
      <c r="N10128" t="s">
        <v>732</v>
      </c>
    </row>
    <row r="10129" spans="1:14">
      <c r="A10129" t="s">
        <v>11415</v>
      </c>
      <c r="B10129" t="s">
        <v>3637</v>
      </c>
      <c r="C10129" t="s">
        <v>110</v>
      </c>
      <c r="D10129">
        <v>1</v>
      </c>
      <c r="E10129">
        <v>0</v>
      </c>
      <c r="F10129">
        <v>1</v>
      </c>
      <c r="H10129" t="s">
        <v>116</v>
      </c>
      <c r="I10129">
        <f t="shared" si="479"/>
        <v>0</v>
      </c>
      <c r="J10129">
        <f t="shared" si="480"/>
        <v>0</v>
      </c>
      <c r="L10129" t="str">
        <f t="shared" si="478"/>
        <v>3337MELTON</v>
      </c>
      <c r="M10129" t="s">
        <v>10973</v>
      </c>
      <c r="N10129" t="s">
        <v>732</v>
      </c>
    </row>
    <row r="10130" spans="1:14">
      <c r="A10130" t="s">
        <v>11415</v>
      </c>
      <c r="B10130" t="s">
        <v>11418</v>
      </c>
      <c r="C10130" t="s">
        <v>110</v>
      </c>
      <c r="D10130">
        <v>1</v>
      </c>
      <c r="E10130">
        <v>0</v>
      </c>
      <c r="F10130">
        <v>1</v>
      </c>
      <c r="H10130" t="s">
        <v>116</v>
      </c>
      <c r="I10130">
        <f t="shared" si="479"/>
        <v>0</v>
      </c>
      <c r="J10130">
        <f t="shared" si="480"/>
        <v>0</v>
      </c>
      <c r="L10130" t="str">
        <f t="shared" si="478"/>
        <v>3337MELTON WEST</v>
      </c>
      <c r="M10130" t="s">
        <v>10973</v>
      </c>
      <c r="N10130" t="s">
        <v>732</v>
      </c>
    </row>
    <row r="10131" spans="1:14">
      <c r="A10131" t="s">
        <v>11415</v>
      </c>
      <c r="B10131" t="s">
        <v>11419</v>
      </c>
      <c r="C10131" t="s">
        <v>110</v>
      </c>
      <c r="D10131">
        <v>1</v>
      </c>
      <c r="E10131">
        <v>0</v>
      </c>
      <c r="F10131">
        <v>1</v>
      </c>
      <c r="H10131" t="s">
        <v>116</v>
      </c>
      <c r="I10131">
        <f t="shared" si="479"/>
        <v>0</v>
      </c>
      <c r="J10131">
        <f t="shared" si="480"/>
        <v>0</v>
      </c>
      <c r="L10131" t="str">
        <f t="shared" si="478"/>
        <v>3337TOOLERN VALE</v>
      </c>
      <c r="M10131" t="s">
        <v>10973</v>
      </c>
      <c r="N10131" t="s">
        <v>732</v>
      </c>
    </row>
    <row r="10132" spans="1:14">
      <c r="A10132" t="s">
        <v>11420</v>
      </c>
      <c r="B10132" t="s">
        <v>11421</v>
      </c>
      <c r="C10132" t="s">
        <v>110</v>
      </c>
      <c r="D10132">
        <v>1</v>
      </c>
      <c r="E10132">
        <v>0</v>
      </c>
      <c r="F10132">
        <v>1</v>
      </c>
      <c r="H10132" t="s">
        <v>116</v>
      </c>
      <c r="I10132">
        <f t="shared" si="479"/>
        <v>0</v>
      </c>
      <c r="J10132">
        <f t="shared" si="480"/>
        <v>0</v>
      </c>
      <c r="L10132" t="str">
        <f t="shared" si="478"/>
        <v>3336AINTREE</v>
      </c>
      <c r="M10132" t="s">
        <v>10973</v>
      </c>
    </row>
    <row r="10133" spans="1:14">
      <c r="A10133" t="s">
        <v>11420</v>
      </c>
      <c r="B10133" t="s">
        <v>11422</v>
      </c>
      <c r="C10133" t="s">
        <v>110</v>
      </c>
      <c r="D10133">
        <v>2</v>
      </c>
      <c r="E10133">
        <v>0</v>
      </c>
      <c r="F10133">
        <v>1</v>
      </c>
      <c r="H10133" t="s">
        <v>116</v>
      </c>
      <c r="I10133">
        <v>0</v>
      </c>
      <c r="J10133">
        <v>0</v>
      </c>
      <c r="L10133" t="str">
        <f t="shared" si="478"/>
        <v>3336FRASER RISE</v>
      </c>
      <c r="M10133" t="s">
        <v>10973</v>
      </c>
    </row>
    <row r="10134" spans="1:14">
      <c r="A10134" t="s">
        <v>11420</v>
      </c>
      <c r="B10134" t="s">
        <v>11423</v>
      </c>
      <c r="C10134" t="s">
        <v>110</v>
      </c>
      <c r="D10134">
        <v>2</v>
      </c>
      <c r="E10134">
        <v>0</v>
      </c>
      <c r="F10134">
        <v>1</v>
      </c>
      <c r="H10134" t="s">
        <v>116</v>
      </c>
      <c r="I10134">
        <v>0</v>
      </c>
      <c r="J10134">
        <v>0</v>
      </c>
      <c r="L10134" t="str">
        <f t="shared" si="478"/>
        <v>3336DEANSIDE</v>
      </c>
      <c r="M10134" t="s">
        <v>10973</v>
      </c>
    </row>
    <row r="10135" spans="1:14">
      <c r="A10135" t="s">
        <v>11424</v>
      </c>
      <c r="B10135" t="s">
        <v>11005</v>
      </c>
      <c r="C10135" t="s">
        <v>110</v>
      </c>
      <c r="D10135">
        <v>1</v>
      </c>
      <c r="E10135">
        <v>0</v>
      </c>
      <c r="F10135">
        <v>1</v>
      </c>
      <c r="H10135" t="s">
        <v>116</v>
      </c>
      <c r="I10135">
        <f t="shared" si="479"/>
        <v>0</v>
      </c>
      <c r="J10135">
        <f t="shared" si="480"/>
        <v>0</v>
      </c>
      <c r="L10135" t="str">
        <f t="shared" si="478"/>
        <v>3335PLUMPTON</v>
      </c>
      <c r="M10135" t="s">
        <v>11409</v>
      </c>
      <c r="N10135" t="s">
        <v>732</v>
      </c>
    </row>
    <row r="10136" spans="1:14">
      <c r="A10136" t="s">
        <v>11424</v>
      </c>
      <c r="B10136" t="s">
        <v>11425</v>
      </c>
      <c r="C10136" t="s">
        <v>110</v>
      </c>
      <c r="D10136">
        <v>1</v>
      </c>
      <c r="E10136">
        <v>0</v>
      </c>
      <c r="F10136">
        <v>1</v>
      </c>
      <c r="H10136" t="s">
        <v>116</v>
      </c>
      <c r="I10136">
        <f t="shared" si="479"/>
        <v>0</v>
      </c>
      <c r="J10136">
        <f t="shared" si="480"/>
        <v>0</v>
      </c>
      <c r="L10136" t="str">
        <f t="shared" si="478"/>
        <v>3335ROCKBANK</v>
      </c>
      <c r="M10136" t="s">
        <v>11409</v>
      </c>
      <c r="N10136" t="s">
        <v>732</v>
      </c>
    </row>
    <row r="10137" spans="1:14">
      <c r="A10137" t="s">
        <v>11424</v>
      </c>
      <c r="B10137" t="s">
        <v>11426</v>
      </c>
      <c r="C10137" t="s">
        <v>110</v>
      </c>
      <c r="D10137">
        <v>1</v>
      </c>
      <c r="E10137">
        <v>0</v>
      </c>
      <c r="F10137">
        <v>1</v>
      </c>
      <c r="H10137" t="s">
        <v>116</v>
      </c>
      <c r="I10137">
        <f t="shared" si="479"/>
        <v>0</v>
      </c>
      <c r="J10137">
        <f t="shared" si="480"/>
        <v>0</v>
      </c>
      <c r="L10137" t="str">
        <f t="shared" si="478"/>
        <v>3335THORNHILL PARK</v>
      </c>
      <c r="M10137" t="s">
        <v>11409</v>
      </c>
      <c r="N10137" t="s">
        <v>732</v>
      </c>
    </row>
    <row r="10138" spans="1:14">
      <c r="A10138" t="s">
        <v>11427</v>
      </c>
      <c r="B10138" t="s">
        <v>11428</v>
      </c>
      <c r="C10138" t="s">
        <v>110</v>
      </c>
      <c r="D10138">
        <v>4</v>
      </c>
      <c r="E10138">
        <v>0</v>
      </c>
      <c r="F10138">
        <v>0</v>
      </c>
      <c r="H10138" t="s">
        <v>103</v>
      </c>
      <c r="I10138">
        <f t="shared" si="479"/>
        <v>0</v>
      </c>
      <c r="J10138">
        <f t="shared" si="480"/>
        <v>0</v>
      </c>
      <c r="L10138" t="str">
        <f t="shared" si="478"/>
        <v>3334BUNGAL</v>
      </c>
      <c r="M10138" t="s">
        <v>10469</v>
      </c>
    </row>
    <row r="10139" spans="1:14">
      <c r="A10139" t="s">
        <v>11427</v>
      </c>
      <c r="B10139" t="s">
        <v>11429</v>
      </c>
      <c r="C10139" t="s">
        <v>110</v>
      </c>
      <c r="D10139">
        <v>4</v>
      </c>
      <c r="E10139">
        <v>0</v>
      </c>
      <c r="F10139">
        <v>0</v>
      </c>
      <c r="H10139" t="s">
        <v>103</v>
      </c>
      <c r="I10139">
        <f t="shared" si="479"/>
        <v>0</v>
      </c>
      <c r="J10139">
        <f t="shared" si="480"/>
        <v>0</v>
      </c>
      <c r="L10139" t="str">
        <f t="shared" si="478"/>
        <v>3334CARGERIE</v>
      </c>
      <c r="M10139" t="s">
        <v>10469</v>
      </c>
    </row>
    <row r="10140" spans="1:14">
      <c r="A10140" t="s">
        <v>11427</v>
      </c>
      <c r="B10140" t="s">
        <v>11430</v>
      </c>
      <c r="C10140" t="s">
        <v>110</v>
      </c>
      <c r="D10140">
        <v>4</v>
      </c>
      <c r="E10140">
        <v>0</v>
      </c>
      <c r="F10140">
        <v>0</v>
      </c>
      <c r="H10140" t="s">
        <v>103</v>
      </c>
      <c r="I10140">
        <f t="shared" si="479"/>
        <v>0</v>
      </c>
      <c r="J10140">
        <f t="shared" si="480"/>
        <v>0</v>
      </c>
      <c r="L10140" t="str">
        <f t="shared" si="478"/>
        <v>3334ELAINE</v>
      </c>
      <c r="M10140" t="s">
        <v>10469</v>
      </c>
    </row>
    <row r="10141" spans="1:14">
      <c r="A10141" t="s">
        <v>11427</v>
      </c>
      <c r="B10141" t="s">
        <v>11431</v>
      </c>
      <c r="C10141" t="s">
        <v>110</v>
      </c>
      <c r="D10141">
        <v>4</v>
      </c>
      <c r="E10141">
        <v>0</v>
      </c>
      <c r="F10141">
        <v>0</v>
      </c>
      <c r="H10141" t="s">
        <v>103</v>
      </c>
      <c r="I10141">
        <f t="shared" si="479"/>
        <v>0</v>
      </c>
      <c r="J10141">
        <f t="shared" si="480"/>
        <v>0</v>
      </c>
      <c r="L10141" t="str">
        <f t="shared" si="478"/>
        <v>3334MORRISONS</v>
      </c>
      <c r="M10141" t="s">
        <v>10469</v>
      </c>
    </row>
    <row r="10142" spans="1:14">
      <c r="A10142" t="s">
        <v>11427</v>
      </c>
      <c r="B10142" t="s">
        <v>11432</v>
      </c>
      <c r="C10142" t="s">
        <v>110</v>
      </c>
      <c r="D10142">
        <v>4</v>
      </c>
      <c r="E10142">
        <v>0</v>
      </c>
      <c r="F10142">
        <v>0</v>
      </c>
      <c r="H10142" t="s">
        <v>103</v>
      </c>
      <c r="I10142">
        <f t="shared" si="479"/>
        <v>0</v>
      </c>
      <c r="J10142">
        <f t="shared" si="480"/>
        <v>0</v>
      </c>
      <c r="L10142" t="str">
        <f t="shared" si="478"/>
        <v>3334MOUNT DORAN</v>
      </c>
      <c r="M10142" t="s">
        <v>10469</v>
      </c>
    </row>
    <row r="10143" spans="1:14">
      <c r="A10143" t="s">
        <v>11433</v>
      </c>
      <c r="B10143" t="s">
        <v>11434</v>
      </c>
      <c r="C10143" t="s">
        <v>110</v>
      </c>
      <c r="D10143">
        <v>4</v>
      </c>
      <c r="E10143">
        <v>0</v>
      </c>
      <c r="F10143">
        <v>0</v>
      </c>
      <c r="H10143" t="s">
        <v>155</v>
      </c>
      <c r="I10143">
        <f t="shared" si="479"/>
        <v>0</v>
      </c>
      <c r="J10143">
        <f t="shared" si="480"/>
        <v>0</v>
      </c>
      <c r="L10143" t="str">
        <f t="shared" si="478"/>
        <v>3333BAMGANIE</v>
      </c>
      <c r="M10143" t="s">
        <v>10469</v>
      </c>
    </row>
    <row r="10144" spans="1:14">
      <c r="A10144" t="s">
        <v>11433</v>
      </c>
      <c r="B10144" t="s">
        <v>11435</v>
      </c>
      <c r="C10144" t="s">
        <v>110</v>
      </c>
      <c r="D10144">
        <v>4</v>
      </c>
      <c r="E10144">
        <v>0</v>
      </c>
      <c r="F10144">
        <v>0</v>
      </c>
      <c r="H10144" t="s">
        <v>155</v>
      </c>
      <c r="I10144">
        <f t="shared" si="479"/>
        <v>0</v>
      </c>
      <c r="J10144">
        <f t="shared" si="480"/>
        <v>0</v>
      </c>
      <c r="L10144" t="str">
        <f t="shared" si="478"/>
        <v>3333MEREDITH</v>
      </c>
      <c r="M10144" t="s">
        <v>10469</v>
      </c>
    </row>
    <row r="10145" spans="1:13">
      <c r="A10145" t="s">
        <v>11436</v>
      </c>
      <c r="B10145" t="s">
        <v>11437</v>
      </c>
      <c r="C10145" t="s">
        <v>110</v>
      </c>
      <c r="D10145">
        <v>4</v>
      </c>
      <c r="E10145">
        <v>0</v>
      </c>
      <c r="F10145">
        <v>0</v>
      </c>
      <c r="H10145" t="s">
        <v>155</v>
      </c>
      <c r="I10145">
        <f t="shared" si="479"/>
        <v>0</v>
      </c>
      <c r="J10145">
        <f t="shared" si="480"/>
        <v>0</v>
      </c>
      <c r="L10145" t="str">
        <f t="shared" si="478"/>
        <v>3332LETHBRIDGE</v>
      </c>
      <c r="M10145" t="s">
        <v>11438</v>
      </c>
    </row>
    <row r="10146" spans="1:13">
      <c r="A10146" t="s">
        <v>11439</v>
      </c>
      <c r="B10146" t="s">
        <v>8443</v>
      </c>
      <c r="C10146" t="s">
        <v>110</v>
      </c>
      <c r="D10146">
        <v>4</v>
      </c>
      <c r="E10146">
        <v>0</v>
      </c>
      <c r="F10146">
        <v>0</v>
      </c>
      <c r="H10146" t="s">
        <v>155</v>
      </c>
      <c r="I10146">
        <f t="shared" si="479"/>
        <v>0</v>
      </c>
      <c r="J10146">
        <f t="shared" si="480"/>
        <v>0</v>
      </c>
      <c r="L10146" t="str">
        <f t="shared" si="478"/>
        <v>3331BANNOCKBURN</v>
      </c>
      <c r="M10146" t="s">
        <v>11438</v>
      </c>
    </row>
    <row r="10147" spans="1:13">
      <c r="A10147" t="s">
        <v>11439</v>
      </c>
      <c r="B10147" t="s">
        <v>11440</v>
      </c>
      <c r="C10147" t="s">
        <v>110</v>
      </c>
      <c r="D10147">
        <v>4</v>
      </c>
      <c r="E10147">
        <v>0</v>
      </c>
      <c r="F10147">
        <v>0</v>
      </c>
      <c r="H10147" t="s">
        <v>155</v>
      </c>
      <c r="I10147">
        <f t="shared" si="479"/>
        <v>0</v>
      </c>
      <c r="J10147">
        <f t="shared" si="480"/>
        <v>0</v>
      </c>
      <c r="L10147" t="str">
        <f t="shared" si="478"/>
        <v>3331GHERINGHAP</v>
      </c>
      <c r="M10147" t="s">
        <v>11438</v>
      </c>
    </row>
    <row r="10148" spans="1:13">
      <c r="A10148" t="s">
        <v>11439</v>
      </c>
      <c r="B10148" t="s">
        <v>4141</v>
      </c>
      <c r="C10148" t="s">
        <v>110</v>
      </c>
      <c r="D10148">
        <v>4</v>
      </c>
      <c r="E10148">
        <v>0</v>
      </c>
      <c r="F10148">
        <v>0</v>
      </c>
      <c r="H10148" t="s">
        <v>155</v>
      </c>
      <c r="I10148">
        <f t="shared" si="479"/>
        <v>0</v>
      </c>
      <c r="J10148">
        <f t="shared" si="480"/>
        <v>0</v>
      </c>
      <c r="L10148" t="str">
        <f t="shared" si="478"/>
        <v>3331MAUDE</v>
      </c>
      <c r="M10148" t="s">
        <v>11438</v>
      </c>
    </row>
    <row r="10149" spans="1:13">
      <c r="A10149" t="s">
        <v>11439</v>
      </c>
      <c r="B10149" t="s">
        <v>11441</v>
      </c>
      <c r="C10149" t="s">
        <v>110</v>
      </c>
      <c r="D10149">
        <v>4</v>
      </c>
      <c r="E10149">
        <v>0</v>
      </c>
      <c r="F10149">
        <v>0</v>
      </c>
      <c r="H10149" t="s">
        <v>155</v>
      </c>
      <c r="I10149">
        <f t="shared" si="479"/>
        <v>0</v>
      </c>
      <c r="J10149">
        <f t="shared" si="480"/>
        <v>0</v>
      </c>
      <c r="L10149" t="str">
        <f t="shared" si="478"/>
        <v>3331RUSSELLS BRIDGE</v>
      </c>
      <c r="M10149" t="s">
        <v>11438</v>
      </c>
    </row>
    <row r="10150" spans="1:13">
      <c r="A10150" t="s">
        <v>11439</v>
      </c>
      <c r="B10150" t="s">
        <v>11442</v>
      </c>
      <c r="C10150" t="s">
        <v>110</v>
      </c>
      <c r="D10150">
        <v>4</v>
      </c>
      <c r="E10150">
        <v>0</v>
      </c>
      <c r="F10150">
        <v>0</v>
      </c>
      <c r="H10150" t="s">
        <v>155</v>
      </c>
      <c r="I10150">
        <f t="shared" si="479"/>
        <v>0</v>
      </c>
      <c r="J10150">
        <f t="shared" si="480"/>
        <v>0</v>
      </c>
      <c r="L10150" t="str">
        <f t="shared" si="478"/>
        <v>3331SHE OAKS</v>
      </c>
      <c r="M10150" t="s">
        <v>11438</v>
      </c>
    </row>
    <row r="10151" spans="1:13">
      <c r="A10151" t="s">
        <v>11439</v>
      </c>
      <c r="B10151" t="s">
        <v>8441</v>
      </c>
      <c r="C10151" t="s">
        <v>110</v>
      </c>
      <c r="D10151">
        <v>4</v>
      </c>
      <c r="E10151">
        <v>0</v>
      </c>
      <c r="F10151">
        <v>0</v>
      </c>
      <c r="H10151" t="s">
        <v>155</v>
      </c>
      <c r="I10151">
        <f t="shared" si="479"/>
        <v>0</v>
      </c>
      <c r="J10151">
        <f t="shared" si="480"/>
        <v>0</v>
      </c>
      <c r="L10151" t="str">
        <f t="shared" si="478"/>
        <v>3331STEIGLITZ</v>
      </c>
      <c r="M10151" t="s">
        <v>11438</v>
      </c>
    </row>
    <row r="10152" spans="1:13">
      <c r="A10152" t="s">
        <v>11439</v>
      </c>
      <c r="B10152" t="s">
        <v>11443</v>
      </c>
      <c r="C10152" t="s">
        <v>110</v>
      </c>
      <c r="D10152">
        <v>4</v>
      </c>
      <c r="E10152">
        <v>0</v>
      </c>
      <c r="F10152">
        <v>0</v>
      </c>
      <c r="H10152" t="s">
        <v>155</v>
      </c>
      <c r="I10152">
        <f t="shared" si="479"/>
        <v>0</v>
      </c>
      <c r="J10152">
        <f t="shared" si="480"/>
        <v>0</v>
      </c>
      <c r="L10152" t="str">
        <f t="shared" si="478"/>
        <v>3331SUTHERLANDS CREEK</v>
      </c>
      <c r="M10152" t="s">
        <v>11438</v>
      </c>
    </row>
    <row r="10153" spans="1:13">
      <c r="A10153" t="s">
        <v>11444</v>
      </c>
      <c r="B10153" t="s">
        <v>11445</v>
      </c>
      <c r="C10153" t="s">
        <v>110</v>
      </c>
      <c r="D10153">
        <v>4</v>
      </c>
      <c r="E10153">
        <v>0</v>
      </c>
      <c r="F10153">
        <v>0</v>
      </c>
      <c r="H10153" t="s">
        <v>155</v>
      </c>
      <c r="I10153">
        <f t="shared" si="479"/>
        <v>0</v>
      </c>
      <c r="J10153">
        <f t="shared" si="480"/>
        <v>0</v>
      </c>
      <c r="L10153" t="str">
        <f t="shared" si="478"/>
        <v>3330ROKEWOOD</v>
      </c>
      <c r="M10153" t="s">
        <v>11438</v>
      </c>
    </row>
    <row r="10154" spans="1:13">
      <c r="A10154" t="s">
        <v>11446</v>
      </c>
      <c r="B10154" t="s">
        <v>11447</v>
      </c>
      <c r="C10154" t="s">
        <v>110</v>
      </c>
      <c r="D10154">
        <v>4</v>
      </c>
      <c r="E10154">
        <v>0</v>
      </c>
      <c r="F10154">
        <v>0</v>
      </c>
      <c r="H10154" t="s">
        <v>155</v>
      </c>
      <c r="I10154">
        <f t="shared" si="479"/>
        <v>0</v>
      </c>
      <c r="J10154">
        <f t="shared" si="480"/>
        <v>0</v>
      </c>
      <c r="L10154" t="str">
        <f t="shared" si="478"/>
        <v>3329BARUNAH PARK</v>
      </c>
      <c r="M10154" t="s">
        <v>11438</v>
      </c>
    </row>
    <row r="10155" spans="1:13">
      <c r="A10155" t="s">
        <v>11446</v>
      </c>
      <c r="B10155" t="s">
        <v>11448</v>
      </c>
      <c r="C10155" t="s">
        <v>110</v>
      </c>
      <c r="D10155">
        <v>4</v>
      </c>
      <c r="E10155">
        <v>0</v>
      </c>
      <c r="F10155">
        <v>0</v>
      </c>
      <c r="H10155" t="s">
        <v>155</v>
      </c>
      <c r="I10155">
        <f t="shared" si="479"/>
        <v>0</v>
      </c>
      <c r="J10155">
        <f t="shared" si="480"/>
        <v>0</v>
      </c>
      <c r="L10155" t="str">
        <f t="shared" si="478"/>
        <v>3329SHELFORD</v>
      </c>
      <c r="M10155" t="s">
        <v>11438</v>
      </c>
    </row>
    <row r="10156" spans="1:13">
      <c r="A10156" t="s">
        <v>11446</v>
      </c>
      <c r="B10156" t="s">
        <v>11449</v>
      </c>
      <c r="C10156" t="s">
        <v>110</v>
      </c>
      <c r="D10156">
        <v>1</v>
      </c>
      <c r="E10156">
        <v>0</v>
      </c>
      <c r="F10156">
        <v>1</v>
      </c>
      <c r="H10156" t="s">
        <v>155</v>
      </c>
      <c r="I10156">
        <f t="shared" si="479"/>
        <v>0</v>
      </c>
      <c r="J10156">
        <f t="shared" si="480"/>
        <v>0</v>
      </c>
      <c r="L10156" t="str">
        <f t="shared" si="478"/>
        <v>3329BARUNAH PLAINS</v>
      </c>
      <c r="M10156" t="s">
        <v>11438</v>
      </c>
    </row>
    <row r="10157" spans="1:13">
      <c r="A10157" t="s">
        <v>11450</v>
      </c>
      <c r="B10157" t="s">
        <v>2759</v>
      </c>
      <c r="C10157" t="s">
        <v>110</v>
      </c>
      <c r="D10157">
        <v>4</v>
      </c>
      <c r="E10157">
        <v>0</v>
      </c>
      <c r="F10157">
        <v>0</v>
      </c>
      <c r="H10157" t="s">
        <v>155</v>
      </c>
      <c r="I10157">
        <f t="shared" si="479"/>
        <v>0</v>
      </c>
      <c r="J10157">
        <f t="shared" si="480"/>
        <v>0</v>
      </c>
      <c r="L10157" t="str">
        <f t="shared" si="478"/>
        <v>3328TEESDALE</v>
      </c>
      <c r="M10157" t="s">
        <v>11438</v>
      </c>
    </row>
    <row r="10158" spans="1:13">
      <c r="A10158" t="s">
        <v>11451</v>
      </c>
      <c r="B10158" t="s">
        <v>11452</v>
      </c>
      <c r="C10158" t="s">
        <v>110</v>
      </c>
      <c r="D10158">
        <v>4</v>
      </c>
      <c r="E10158">
        <v>0</v>
      </c>
      <c r="F10158">
        <v>0</v>
      </c>
      <c r="H10158" t="s">
        <v>155</v>
      </c>
      <c r="I10158">
        <f t="shared" si="479"/>
        <v>0</v>
      </c>
      <c r="J10158">
        <f t="shared" si="480"/>
        <v>0</v>
      </c>
      <c r="L10158" t="str">
        <f t="shared" si="478"/>
        <v>3325DERRINALLUM</v>
      </c>
      <c r="M10158" t="s">
        <v>10469</v>
      </c>
    </row>
    <row r="10159" spans="1:13">
      <c r="A10159" t="s">
        <v>11451</v>
      </c>
      <c r="B10159" t="s">
        <v>11453</v>
      </c>
      <c r="C10159" t="s">
        <v>110</v>
      </c>
      <c r="D10159">
        <v>4</v>
      </c>
      <c r="E10159">
        <v>0</v>
      </c>
      <c r="F10159">
        <v>0</v>
      </c>
      <c r="H10159" t="s">
        <v>155</v>
      </c>
      <c r="I10159">
        <f t="shared" si="479"/>
        <v>0</v>
      </c>
      <c r="J10159">
        <f t="shared" si="480"/>
        <v>0</v>
      </c>
      <c r="L10159" t="str">
        <f t="shared" si="478"/>
        <v>3325LARRALEA</v>
      </c>
      <c r="M10159" t="s">
        <v>10469</v>
      </c>
    </row>
    <row r="10160" spans="1:13">
      <c r="A10160" t="s">
        <v>11451</v>
      </c>
      <c r="B10160" t="s">
        <v>11454</v>
      </c>
      <c r="C10160" t="s">
        <v>110</v>
      </c>
      <c r="D10160">
        <v>4</v>
      </c>
      <c r="E10160">
        <v>0</v>
      </c>
      <c r="F10160">
        <v>0</v>
      </c>
      <c r="H10160" t="s">
        <v>155</v>
      </c>
      <c r="I10160">
        <f t="shared" si="479"/>
        <v>0</v>
      </c>
      <c r="J10160">
        <f t="shared" si="480"/>
        <v>0</v>
      </c>
      <c r="L10160" t="str">
        <f t="shared" si="478"/>
        <v>3325VITE VITE</v>
      </c>
      <c r="M10160" t="s">
        <v>10469</v>
      </c>
    </row>
    <row r="10161" spans="1:13">
      <c r="A10161" t="s">
        <v>11451</v>
      </c>
      <c r="B10161" t="s">
        <v>11455</v>
      </c>
      <c r="C10161" t="s">
        <v>110</v>
      </c>
      <c r="D10161">
        <v>4</v>
      </c>
      <c r="E10161">
        <v>0</v>
      </c>
      <c r="F10161">
        <v>0</v>
      </c>
      <c r="H10161" t="s">
        <v>155</v>
      </c>
      <c r="I10161">
        <f t="shared" si="479"/>
        <v>0</v>
      </c>
      <c r="J10161">
        <f t="shared" si="480"/>
        <v>0</v>
      </c>
      <c r="L10161" t="str">
        <f t="shared" si="478"/>
        <v>3325VITE VITE NORTH</v>
      </c>
      <c r="M10161" t="s">
        <v>10469</v>
      </c>
    </row>
    <row r="10162" spans="1:13">
      <c r="A10162" t="s">
        <v>11456</v>
      </c>
      <c r="B10162" t="s">
        <v>11457</v>
      </c>
      <c r="C10162" t="s">
        <v>110</v>
      </c>
      <c r="D10162">
        <v>4</v>
      </c>
      <c r="E10162">
        <v>0</v>
      </c>
      <c r="F10162">
        <v>0</v>
      </c>
      <c r="H10162" t="s">
        <v>155</v>
      </c>
      <c r="I10162">
        <f t="shared" si="479"/>
        <v>0</v>
      </c>
      <c r="J10162">
        <f t="shared" si="480"/>
        <v>0</v>
      </c>
      <c r="L10162" t="str">
        <f t="shared" si="478"/>
        <v>3324LISMORE</v>
      </c>
      <c r="M10162" t="s">
        <v>10469</v>
      </c>
    </row>
    <row r="10163" spans="1:13">
      <c r="A10163" t="s">
        <v>11456</v>
      </c>
      <c r="B10163" t="s">
        <v>11458</v>
      </c>
      <c r="C10163" t="s">
        <v>110</v>
      </c>
      <c r="D10163">
        <v>4</v>
      </c>
      <c r="E10163">
        <v>0</v>
      </c>
      <c r="F10163">
        <v>0</v>
      </c>
      <c r="H10163" t="s">
        <v>155</v>
      </c>
      <c r="I10163">
        <f t="shared" si="479"/>
        <v>0</v>
      </c>
      <c r="J10163">
        <f t="shared" si="480"/>
        <v>0</v>
      </c>
      <c r="L10163" t="str">
        <f t="shared" si="478"/>
        <v>3324MINGAY</v>
      </c>
      <c r="M10163" t="s">
        <v>10469</v>
      </c>
    </row>
    <row r="10164" spans="1:13">
      <c r="A10164" t="s">
        <v>11456</v>
      </c>
      <c r="B10164" t="s">
        <v>11459</v>
      </c>
      <c r="C10164" t="s">
        <v>110</v>
      </c>
      <c r="D10164">
        <v>4</v>
      </c>
      <c r="E10164">
        <v>0</v>
      </c>
      <c r="F10164">
        <v>0</v>
      </c>
      <c r="H10164" t="s">
        <v>155</v>
      </c>
      <c r="I10164">
        <f t="shared" si="479"/>
        <v>0</v>
      </c>
      <c r="J10164">
        <f t="shared" si="480"/>
        <v>0</v>
      </c>
      <c r="L10164" t="str">
        <f t="shared" si="478"/>
        <v>3324MOUNT BUTE</v>
      </c>
      <c r="M10164" t="s">
        <v>10469</v>
      </c>
    </row>
    <row r="10165" spans="1:13">
      <c r="A10165" t="s">
        <v>11460</v>
      </c>
      <c r="B10165" t="s">
        <v>11461</v>
      </c>
      <c r="C10165" t="s">
        <v>110</v>
      </c>
      <c r="D10165">
        <v>4</v>
      </c>
      <c r="E10165">
        <v>0</v>
      </c>
      <c r="F10165">
        <v>0</v>
      </c>
      <c r="H10165" t="s">
        <v>103</v>
      </c>
      <c r="I10165">
        <f t="shared" si="479"/>
        <v>0</v>
      </c>
      <c r="J10165">
        <f t="shared" si="480"/>
        <v>0</v>
      </c>
      <c r="L10165" t="str">
        <f t="shared" si="478"/>
        <v>3323BERRYBANK</v>
      </c>
      <c r="M10165" t="s">
        <v>11054</v>
      </c>
    </row>
    <row r="10166" spans="1:13">
      <c r="A10166" t="s">
        <v>11460</v>
      </c>
      <c r="B10166" t="s">
        <v>11462</v>
      </c>
      <c r="C10166" t="s">
        <v>110</v>
      </c>
      <c r="D10166">
        <v>4</v>
      </c>
      <c r="E10166">
        <v>0</v>
      </c>
      <c r="F10166">
        <v>0</v>
      </c>
      <c r="H10166" t="s">
        <v>103</v>
      </c>
      <c r="I10166">
        <f t="shared" si="479"/>
        <v>0</v>
      </c>
      <c r="J10166">
        <f t="shared" si="480"/>
        <v>0</v>
      </c>
      <c r="L10166" t="str">
        <f t="shared" si="478"/>
        <v>3323DUVERNEY</v>
      </c>
      <c r="M10166" t="s">
        <v>11054</v>
      </c>
    </row>
    <row r="10167" spans="1:13">
      <c r="A10167" t="s">
        <v>11460</v>
      </c>
      <c r="B10167" t="s">
        <v>11463</v>
      </c>
      <c r="C10167" t="s">
        <v>110</v>
      </c>
      <c r="D10167">
        <v>4</v>
      </c>
      <c r="E10167">
        <v>0</v>
      </c>
      <c r="F10167">
        <v>0</v>
      </c>
      <c r="H10167" t="s">
        <v>103</v>
      </c>
      <c r="I10167">
        <f t="shared" si="479"/>
        <v>0</v>
      </c>
      <c r="J10167">
        <f t="shared" si="480"/>
        <v>0</v>
      </c>
      <c r="L10167" t="str">
        <f t="shared" si="478"/>
        <v>3323FOXHOW</v>
      </c>
      <c r="M10167" t="s">
        <v>11054</v>
      </c>
    </row>
    <row r="10168" spans="1:13">
      <c r="A10168" t="s">
        <v>11464</v>
      </c>
      <c r="B10168" t="s">
        <v>406</v>
      </c>
      <c r="C10168" t="s">
        <v>110</v>
      </c>
      <c r="D10168">
        <v>4</v>
      </c>
      <c r="E10168">
        <v>0</v>
      </c>
      <c r="F10168">
        <v>0</v>
      </c>
      <c r="H10168" t="s">
        <v>155</v>
      </c>
      <c r="I10168">
        <f t="shared" si="479"/>
        <v>0</v>
      </c>
      <c r="J10168">
        <f t="shared" si="480"/>
        <v>0</v>
      </c>
      <c r="L10168" t="str">
        <f t="shared" si="478"/>
        <v>3322CRESSY</v>
      </c>
      <c r="M10168" t="s">
        <v>11438</v>
      </c>
    </row>
    <row r="10169" spans="1:13">
      <c r="A10169" t="s">
        <v>11465</v>
      </c>
      <c r="B10169" t="s">
        <v>11466</v>
      </c>
      <c r="C10169" t="s">
        <v>110</v>
      </c>
      <c r="D10169">
        <v>4</v>
      </c>
      <c r="E10169">
        <v>0</v>
      </c>
      <c r="F10169">
        <v>0</v>
      </c>
      <c r="H10169" t="s">
        <v>155</v>
      </c>
      <c r="I10169">
        <f t="shared" si="479"/>
        <v>0</v>
      </c>
      <c r="J10169">
        <f t="shared" si="480"/>
        <v>0</v>
      </c>
      <c r="L10169" t="str">
        <f t="shared" si="478"/>
        <v>3321HESSE</v>
      </c>
      <c r="M10169" t="s">
        <v>11438</v>
      </c>
    </row>
    <row r="10170" spans="1:13">
      <c r="A10170" t="s">
        <v>11465</v>
      </c>
      <c r="B10170" t="s">
        <v>11467</v>
      </c>
      <c r="C10170" t="s">
        <v>110</v>
      </c>
      <c r="D10170">
        <v>4</v>
      </c>
      <c r="E10170">
        <v>0</v>
      </c>
      <c r="F10170">
        <v>0</v>
      </c>
      <c r="H10170" t="s">
        <v>155</v>
      </c>
      <c r="I10170">
        <f t="shared" si="479"/>
        <v>0</v>
      </c>
      <c r="J10170">
        <f t="shared" si="480"/>
        <v>0</v>
      </c>
      <c r="L10170" t="str">
        <f t="shared" si="478"/>
        <v>3321INVERLEIGH</v>
      </c>
      <c r="M10170" t="s">
        <v>11438</v>
      </c>
    </row>
    <row r="10171" spans="1:13">
      <c r="A10171" t="s">
        <v>11465</v>
      </c>
      <c r="B10171" t="s">
        <v>11468</v>
      </c>
      <c r="C10171" t="s">
        <v>110</v>
      </c>
      <c r="D10171">
        <v>4</v>
      </c>
      <c r="E10171">
        <v>0</v>
      </c>
      <c r="F10171">
        <v>0</v>
      </c>
      <c r="H10171" t="s">
        <v>155</v>
      </c>
      <c r="I10171">
        <f t="shared" si="479"/>
        <v>0</v>
      </c>
      <c r="J10171">
        <f t="shared" si="480"/>
        <v>0</v>
      </c>
      <c r="L10171" t="str">
        <f t="shared" si="478"/>
        <v>3321WINGEEL</v>
      </c>
      <c r="M10171" t="s">
        <v>11438</v>
      </c>
    </row>
    <row r="10172" spans="1:13">
      <c r="A10172" t="s">
        <v>11469</v>
      </c>
      <c r="B10172" t="s">
        <v>937</v>
      </c>
      <c r="C10172" t="s">
        <v>110</v>
      </c>
      <c r="D10172">
        <v>4</v>
      </c>
      <c r="E10172">
        <v>0</v>
      </c>
      <c r="F10172">
        <v>0</v>
      </c>
      <c r="H10172" t="s">
        <v>155</v>
      </c>
      <c r="I10172">
        <f t="shared" si="479"/>
        <v>0</v>
      </c>
      <c r="J10172">
        <f t="shared" si="480"/>
        <v>0</v>
      </c>
      <c r="L10172" t="str">
        <f t="shared" si="478"/>
        <v>3319APSLEY</v>
      </c>
      <c r="M10172" t="s">
        <v>10260</v>
      </c>
    </row>
    <row r="10173" spans="1:13">
      <c r="A10173" t="s">
        <v>11469</v>
      </c>
      <c r="B10173" t="s">
        <v>11470</v>
      </c>
      <c r="C10173" t="s">
        <v>110</v>
      </c>
      <c r="D10173">
        <v>4</v>
      </c>
      <c r="E10173">
        <v>0</v>
      </c>
      <c r="F10173">
        <v>0</v>
      </c>
      <c r="H10173" t="s">
        <v>155</v>
      </c>
      <c r="I10173">
        <f t="shared" si="479"/>
        <v>0</v>
      </c>
      <c r="J10173">
        <f t="shared" si="480"/>
        <v>0</v>
      </c>
      <c r="L10173" t="str">
        <f t="shared" si="478"/>
        <v>3319BENAYEO</v>
      </c>
      <c r="M10173" t="s">
        <v>10260</v>
      </c>
    </row>
    <row r="10174" spans="1:13">
      <c r="A10174" t="s">
        <v>11469</v>
      </c>
      <c r="B10174" t="s">
        <v>11471</v>
      </c>
      <c r="C10174" t="s">
        <v>110</v>
      </c>
      <c r="D10174">
        <v>4</v>
      </c>
      <c r="E10174">
        <v>0</v>
      </c>
      <c r="F10174">
        <v>0</v>
      </c>
      <c r="H10174" t="s">
        <v>155</v>
      </c>
      <c r="I10174">
        <f t="shared" si="479"/>
        <v>0</v>
      </c>
      <c r="J10174">
        <f t="shared" si="480"/>
        <v>0</v>
      </c>
      <c r="L10174" t="str">
        <f t="shared" si="478"/>
        <v>3319BRINGALBERT</v>
      </c>
      <c r="M10174" t="s">
        <v>10260</v>
      </c>
    </row>
    <row r="10175" spans="1:13">
      <c r="A10175" t="s">
        <v>11472</v>
      </c>
      <c r="B10175" t="s">
        <v>11473</v>
      </c>
      <c r="C10175" t="s">
        <v>110</v>
      </c>
      <c r="D10175">
        <v>4</v>
      </c>
      <c r="E10175">
        <v>0</v>
      </c>
      <c r="F10175">
        <v>0</v>
      </c>
      <c r="H10175" t="s">
        <v>155</v>
      </c>
      <c r="I10175">
        <f t="shared" si="479"/>
        <v>0</v>
      </c>
      <c r="J10175">
        <f t="shared" si="480"/>
        <v>0</v>
      </c>
      <c r="L10175" t="str">
        <f t="shared" si="478"/>
        <v>3318CHARAM</v>
      </c>
      <c r="M10175" t="s">
        <v>10260</v>
      </c>
    </row>
    <row r="10176" spans="1:13">
      <c r="A10176" t="s">
        <v>11472</v>
      </c>
      <c r="B10176" t="s">
        <v>11474</v>
      </c>
      <c r="C10176" t="s">
        <v>110</v>
      </c>
      <c r="D10176">
        <v>4</v>
      </c>
      <c r="E10176">
        <v>0</v>
      </c>
      <c r="F10176">
        <v>0</v>
      </c>
      <c r="H10176" t="s">
        <v>155</v>
      </c>
      <c r="I10176">
        <f t="shared" si="479"/>
        <v>0</v>
      </c>
      <c r="J10176">
        <f t="shared" si="480"/>
        <v>0</v>
      </c>
      <c r="L10176" t="str">
        <f t="shared" si="478"/>
        <v>3318CONNEWIRRICOO</v>
      </c>
      <c r="M10176" t="s">
        <v>10260</v>
      </c>
    </row>
    <row r="10177" spans="1:13">
      <c r="A10177" t="s">
        <v>11472</v>
      </c>
      <c r="B10177" t="s">
        <v>11475</v>
      </c>
      <c r="C10177" t="s">
        <v>110</v>
      </c>
      <c r="D10177">
        <v>4</v>
      </c>
      <c r="E10177">
        <v>0</v>
      </c>
      <c r="F10177">
        <v>0</v>
      </c>
      <c r="H10177" t="s">
        <v>155</v>
      </c>
      <c r="I10177">
        <f t="shared" si="479"/>
        <v>0</v>
      </c>
      <c r="J10177">
        <f t="shared" si="480"/>
        <v>0</v>
      </c>
      <c r="L10177" t="str">
        <f t="shared" si="478"/>
        <v>3318EDENHOPE</v>
      </c>
      <c r="M10177" t="s">
        <v>10260</v>
      </c>
    </row>
    <row r="10178" spans="1:13">
      <c r="A10178" t="s">
        <v>11472</v>
      </c>
      <c r="B10178" t="s">
        <v>11476</v>
      </c>
      <c r="C10178" t="s">
        <v>110</v>
      </c>
      <c r="D10178">
        <v>4</v>
      </c>
      <c r="E10178">
        <v>0</v>
      </c>
      <c r="F10178">
        <v>0</v>
      </c>
      <c r="H10178" t="s">
        <v>155</v>
      </c>
      <c r="I10178">
        <f t="shared" si="479"/>
        <v>0</v>
      </c>
      <c r="J10178">
        <f t="shared" si="480"/>
        <v>0</v>
      </c>
      <c r="L10178" t="str">
        <f t="shared" si="478"/>
        <v>3318KADNOOK</v>
      </c>
      <c r="M10178" t="s">
        <v>10260</v>
      </c>
    </row>
    <row r="10179" spans="1:13">
      <c r="A10179" t="s">
        <v>11472</v>
      </c>
      <c r="B10179" t="s">
        <v>11477</v>
      </c>
      <c r="C10179" t="s">
        <v>110</v>
      </c>
      <c r="D10179">
        <v>4</v>
      </c>
      <c r="E10179">
        <v>0</v>
      </c>
      <c r="F10179">
        <v>0</v>
      </c>
      <c r="H10179" t="s">
        <v>155</v>
      </c>
      <c r="I10179">
        <f t="shared" si="479"/>
        <v>0</v>
      </c>
      <c r="J10179">
        <f t="shared" si="480"/>
        <v>0</v>
      </c>
      <c r="L10179" t="str">
        <f t="shared" si="478"/>
        <v>3318LANGKOOP</v>
      </c>
      <c r="M10179" t="s">
        <v>10260</v>
      </c>
    </row>
    <row r="10180" spans="1:13">
      <c r="A10180" t="s">
        <v>11472</v>
      </c>
      <c r="B10180" t="s">
        <v>11478</v>
      </c>
      <c r="C10180" t="s">
        <v>110</v>
      </c>
      <c r="D10180">
        <v>4</v>
      </c>
      <c r="E10180">
        <v>0</v>
      </c>
      <c r="F10180">
        <v>0</v>
      </c>
      <c r="H10180" t="s">
        <v>155</v>
      </c>
      <c r="I10180">
        <f t="shared" si="479"/>
        <v>0</v>
      </c>
      <c r="J10180">
        <f t="shared" si="480"/>
        <v>0</v>
      </c>
      <c r="L10180" t="str">
        <f t="shared" si="478"/>
        <v>3318PATYAH</v>
      </c>
      <c r="M10180" t="s">
        <v>10260</v>
      </c>
    </row>
    <row r="10181" spans="1:13">
      <c r="A10181" t="s">
        <v>11472</v>
      </c>
      <c r="B10181" t="s">
        <v>11479</v>
      </c>
      <c r="C10181" t="s">
        <v>110</v>
      </c>
      <c r="D10181">
        <v>4</v>
      </c>
      <c r="E10181">
        <v>0</v>
      </c>
      <c r="F10181">
        <v>0</v>
      </c>
      <c r="H10181" t="s">
        <v>155</v>
      </c>
      <c r="I10181">
        <f t="shared" si="479"/>
        <v>0</v>
      </c>
      <c r="J10181">
        <f t="shared" si="480"/>
        <v>0</v>
      </c>
      <c r="L10181" t="str">
        <f t="shared" ref="L10181:L10244" si="481">CONCATENATE(A10181,B10181)</f>
        <v>3318ULLSWATER</v>
      </c>
      <c r="M10181" t="s">
        <v>10260</v>
      </c>
    </row>
    <row r="10182" spans="1:13">
      <c r="A10182" t="s">
        <v>11480</v>
      </c>
      <c r="B10182" t="s">
        <v>11481</v>
      </c>
      <c r="C10182" t="s">
        <v>110</v>
      </c>
      <c r="D10182">
        <v>4</v>
      </c>
      <c r="E10182">
        <v>0</v>
      </c>
      <c r="F10182">
        <v>0</v>
      </c>
      <c r="H10182" t="s">
        <v>155</v>
      </c>
      <c r="I10182">
        <f t="shared" si="479"/>
        <v>0</v>
      </c>
      <c r="J10182">
        <f t="shared" si="480"/>
        <v>0</v>
      </c>
      <c r="L10182" t="str">
        <f t="shared" si="481"/>
        <v>3317HARROW</v>
      </c>
      <c r="M10182" t="s">
        <v>10260</v>
      </c>
    </row>
    <row r="10183" spans="1:13">
      <c r="A10183" t="s">
        <v>11482</v>
      </c>
      <c r="B10183" t="s">
        <v>11483</v>
      </c>
      <c r="C10183" t="s">
        <v>110</v>
      </c>
      <c r="D10183">
        <v>4</v>
      </c>
      <c r="E10183">
        <v>0</v>
      </c>
      <c r="F10183">
        <v>0</v>
      </c>
      <c r="H10183" t="s">
        <v>155</v>
      </c>
      <c r="I10183">
        <f t="shared" si="479"/>
        <v>0</v>
      </c>
      <c r="J10183">
        <f t="shared" si="480"/>
        <v>0</v>
      </c>
      <c r="L10183" t="str">
        <f t="shared" si="481"/>
        <v>3315BRIT BRIT</v>
      </c>
      <c r="M10183" t="s">
        <v>11054</v>
      </c>
    </row>
    <row r="10184" spans="1:13">
      <c r="A10184" t="s">
        <v>11482</v>
      </c>
      <c r="B10184" t="s">
        <v>11484</v>
      </c>
      <c r="C10184" t="s">
        <v>110</v>
      </c>
      <c r="D10184">
        <v>4</v>
      </c>
      <c r="E10184">
        <v>0</v>
      </c>
      <c r="F10184">
        <v>0</v>
      </c>
      <c r="H10184" t="s">
        <v>155</v>
      </c>
      <c r="I10184">
        <f t="shared" si="479"/>
        <v>0</v>
      </c>
      <c r="J10184">
        <f t="shared" si="480"/>
        <v>0</v>
      </c>
      <c r="L10184" t="str">
        <f t="shared" si="481"/>
        <v>3315CLOVER FLAT</v>
      </c>
      <c r="M10184" t="s">
        <v>11054</v>
      </c>
    </row>
    <row r="10185" spans="1:13">
      <c r="A10185" t="s">
        <v>11482</v>
      </c>
      <c r="B10185" t="s">
        <v>11485</v>
      </c>
      <c r="C10185" t="s">
        <v>110</v>
      </c>
      <c r="D10185">
        <v>4</v>
      </c>
      <c r="E10185">
        <v>0</v>
      </c>
      <c r="F10185">
        <v>0</v>
      </c>
      <c r="H10185" t="s">
        <v>155</v>
      </c>
      <c r="I10185">
        <f t="shared" si="479"/>
        <v>0</v>
      </c>
      <c r="J10185">
        <f t="shared" si="480"/>
        <v>0</v>
      </c>
      <c r="L10185" t="str">
        <f t="shared" si="481"/>
        <v>3315COLERAINE</v>
      </c>
      <c r="M10185" t="s">
        <v>11054</v>
      </c>
    </row>
    <row r="10186" spans="1:13">
      <c r="A10186" t="s">
        <v>11482</v>
      </c>
      <c r="B10186" t="s">
        <v>11486</v>
      </c>
      <c r="C10186" t="s">
        <v>110</v>
      </c>
      <c r="D10186">
        <v>4</v>
      </c>
      <c r="E10186">
        <v>0</v>
      </c>
      <c r="F10186">
        <v>0</v>
      </c>
      <c r="H10186" t="s">
        <v>155</v>
      </c>
      <c r="I10186">
        <f t="shared" si="479"/>
        <v>0</v>
      </c>
      <c r="J10186">
        <f t="shared" si="480"/>
        <v>0</v>
      </c>
      <c r="L10186" t="str">
        <f t="shared" si="481"/>
        <v>3315COOJAR</v>
      </c>
      <c r="M10186" t="s">
        <v>11054</v>
      </c>
    </row>
    <row r="10187" spans="1:13">
      <c r="A10187" t="s">
        <v>11482</v>
      </c>
      <c r="B10187" t="s">
        <v>11487</v>
      </c>
      <c r="C10187" t="s">
        <v>110</v>
      </c>
      <c r="D10187">
        <v>4</v>
      </c>
      <c r="E10187">
        <v>0</v>
      </c>
      <c r="F10187">
        <v>0</v>
      </c>
      <c r="H10187" t="s">
        <v>155</v>
      </c>
      <c r="I10187">
        <f t="shared" si="479"/>
        <v>0</v>
      </c>
      <c r="J10187">
        <f t="shared" si="480"/>
        <v>0</v>
      </c>
      <c r="L10187" t="str">
        <f t="shared" si="481"/>
        <v>3315CULLA</v>
      </c>
      <c r="M10187" t="s">
        <v>11054</v>
      </c>
    </row>
    <row r="10188" spans="1:13">
      <c r="A10188" t="s">
        <v>11482</v>
      </c>
      <c r="B10188" t="s">
        <v>11488</v>
      </c>
      <c r="C10188" t="s">
        <v>110</v>
      </c>
      <c r="D10188">
        <v>4</v>
      </c>
      <c r="E10188">
        <v>0</v>
      </c>
      <c r="F10188">
        <v>0</v>
      </c>
      <c r="H10188" t="s">
        <v>155</v>
      </c>
      <c r="I10188">
        <f t="shared" si="479"/>
        <v>0</v>
      </c>
      <c r="J10188">
        <f t="shared" si="480"/>
        <v>0</v>
      </c>
      <c r="L10188" t="str">
        <f t="shared" si="481"/>
        <v>3315GRINGEGALGONA</v>
      </c>
      <c r="M10188" t="s">
        <v>11054</v>
      </c>
    </row>
    <row r="10189" spans="1:13">
      <c r="A10189" t="s">
        <v>11482</v>
      </c>
      <c r="B10189" t="s">
        <v>11489</v>
      </c>
      <c r="C10189" t="s">
        <v>110</v>
      </c>
      <c r="D10189">
        <v>4</v>
      </c>
      <c r="E10189">
        <v>0</v>
      </c>
      <c r="F10189">
        <v>0</v>
      </c>
      <c r="H10189" t="s">
        <v>155</v>
      </c>
      <c r="I10189">
        <f t="shared" si="479"/>
        <v>0</v>
      </c>
      <c r="J10189">
        <f t="shared" si="480"/>
        <v>0</v>
      </c>
      <c r="L10189" t="str">
        <f t="shared" si="481"/>
        <v>3315GRITJURK</v>
      </c>
      <c r="M10189" t="s">
        <v>11054</v>
      </c>
    </row>
    <row r="10190" spans="1:13">
      <c r="A10190" t="s">
        <v>11482</v>
      </c>
      <c r="B10190" t="s">
        <v>11490</v>
      </c>
      <c r="C10190" t="s">
        <v>110</v>
      </c>
      <c r="D10190">
        <v>4</v>
      </c>
      <c r="E10190">
        <v>0</v>
      </c>
      <c r="F10190">
        <v>0</v>
      </c>
      <c r="H10190" t="s">
        <v>155</v>
      </c>
      <c r="I10190">
        <f t="shared" si="479"/>
        <v>0</v>
      </c>
      <c r="J10190">
        <f t="shared" si="480"/>
        <v>0</v>
      </c>
      <c r="L10190" t="str">
        <f t="shared" si="481"/>
        <v>3315HILGAY</v>
      </c>
      <c r="M10190" t="s">
        <v>11054</v>
      </c>
    </row>
    <row r="10191" spans="1:13">
      <c r="A10191" t="s">
        <v>11482</v>
      </c>
      <c r="B10191" t="s">
        <v>11491</v>
      </c>
      <c r="C10191" t="s">
        <v>110</v>
      </c>
      <c r="D10191">
        <v>4</v>
      </c>
      <c r="E10191">
        <v>0</v>
      </c>
      <c r="F10191">
        <v>0</v>
      </c>
      <c r="H10191" t="s">
        <v>155</v>
      </c>
      <c r="I10191">
        <f t="shared" si="479"/>
        <v>0</v>
      </c>
      <c r="J10191">
        <f t="shared" si="480"/>
        <v>0</v>
      </c>
      <c r="L10191" t="str">
        <f t="shared" si="481"/>
        <v>3315KONONGWOOTONG</v>
      </c>
      <c r="M10191" t="s">
        <v>11054</v>
      </c>
    </row>
    <row r="10192" spans="1:13">
      <c r="A10192" t="s">
        <v>11482</v>
      </c>
      <c r="B10192" t="s">
        <v>11492</v>
      </c>
      <c r="C10192" t="s">
        <v>110</v>
      </c>
      <c r="D10192">
        <v>4</v>
      </c>
      <c r="E10192">
        <v>0</v>
      </c>
      <c r="F10192">
        <v>0</v>
      </c>
      <c r="H10192" t="s">
        <v>155</v>
      </c>
      <c r="I10192">
        <f t="shared" si="479"/>
        <v>0</v>
      </c>
      <c r="J10192">
        <f t="shared" si="480"/>
        <v>0</v>
      </c>
      <c r="L10192" t="str">
        <f t="shared" si="481"/>
        <v>3315MELVILLE FOREST</v>
      </c>
      <c r="M10192" t="s">
        <v>11054</v>
      </c>
    </row>
    <row r="10193" spans="1:13">
      <c r="A10193" t="s">
        <v>11482</v>
      </c>
      <c r="B10193" t="s">
        <v>11493</v>
      </c>
      <c r="C10193" t="s">
        <v>110</v>
      </c>
      <c r="D10193">
        <v>4</v>
      </c>
      <c r="E10193">
        <v>0</v>
      </c>
      <c r="F10193">
        <v>0</v>
      </c>
      <c r="H10193" t="s">
        <v>155</v>
      </c>
      <c r="I10193">
        <f t="shared" si="479"/>
        <v>0</v>
      </c>
      <c r="J10193">
        <f t="shared" si="480"/>
        <v>0</v>
      </c>
      <c r="L10193" t="str">
        <f t="shared" si="481"/>
        <v>3315MUNTHAM</v>
      </c>
      <c r="M10193" t="s">
        <v>11054</v>
      </c>
    </row>
    <row r="10194" spans="1:13">
      <c r="A10194" t="s">
        <v>11482</v>
      </c>
      <c r="B10194" t="s">
        <v>11494</v>
      </c>
      <c r="C10194" t="s">
        <v>110</v>
      </c>
      <c r="D10194">
        <v>4</v>
      </c>
      <c r="E10194">
        <v>0</v>
      </c>
      <c r="F10194">
        <v>0</v>
      </c>
      <c r="H10194" t="s">
        <v>155</v>
      </c>
      <c r="I10194">
        <f t="shared" ref="I10194:I10257" si="482">IF(ISERROR(VLOOKUP(A10194,SelPostCode,1,FALSE)),0,1)</f>
        <v>0</v>
      </c>
      <c r="J10194">
        <f t="shared" ref="J10194:J10257" si="483">IF(I10194=0,0,IF(ISERROR(VLOOKUP(B10194,SelSuburb,1,FALSE)),0,1))</f>
        <v>0</v>
      </c>
      <c r="L10194" t="str">
        <f t="shared" si="481"/>
        <v>3315NAREEN</v>
      </c>
      <c r="M10194" t="s">
        <v>11054</v>
      </c>
    </row>
    <row r="10195" spans="1:13">
      <c r="A10195" t="s">
        <v>11482</v>
      </c>
      <c r="B10195" t="s">
        <v>2930</v>
      </c>
      <c r="C10195" t="s">
        <v>110</v>
      </c>
      <c r="D10195">
        <v>4</v>
      </c>
      <c r="E10195">
        <v>0</v>
      </c>
      <c r="F10195">
        <v>0</v>
      </c>
      <c r="H10195" t="s">
        <v>155</v>
      </c>
      <c r="I10195">
        <f t="shared" si="482"/>
        <v>0</v>
      </c>
      <c r="J10195">
        <f t="shared" si="483"/>
        <v>0</v>
      </c>
      <c r="L10195" t="str">
        <f t="shared" si="481"/>
        <v>3315PARKWOOD</v>
      </c>
      <c r="M10195" t="s">
        <v>11054</v>
      </c>
    </row>
    <row r="10196" spans="1:13">
      <c r="A10196" t="s">
        <v>11482</v>
      </c>
      <c r="B10196" t="s">
        <v>11495</v>
      </c>
      <c r="C10196" t="s">
        <v>110</v>
      </c>
      <c r="D10196">
        <v>4</v>
      </c>
      <c r="E10196">
        <v>0</v>
      </c>
      <c r="F10196">
        <v>0</v>
      </c>
      <c r="H10196" t="s">
        <v>155</v>
      </c>
      <c r="I10196">
        <f t="shared" si="482"/>
        <v>0</v>
      </c>
      <c r="J10196">
        <f t="shared" si="483"/>
        <v>0</v>
      </c>
      <c r="L10196" t="str">
        <f t="shared" si="481"/>
        <v>3315PASCHENDALE</v>
      </c>
      <c r="M10196" t="s">
        <v>11054</v>
      </c>
    </row>
    <row r="10197" spans="1:13">
      <c r="A10197" t="s">
        <v>11482</v>
      </c>
      <c r="B10197" t="s">
        <v>11496</v>
      </c>
      <c r="C10197" t="s">
        <v>110</v>
      </c>
      <c r="D10197">
        <v>4</v>
      </c>
      <c r="E10197">
        <v>0</v>
      </c>
      <c r="F10197">
        <v>0</v>
      </c>
      <c r="H10197" t="s">
        <v>155</v>
      </c>
      <c r="I10197">
        <f t="shared" si="482"/>
        <v>0</v>
      </c>
      <c r="J10197">
        <f t="shared" si="483"/>
        <v>0</v>
      </c>
      <c r="L10197" t="str">
        <f t="shared" si="481"/>
        <v>3315TAHARA BRIDGE</v>
      </c>
      <c r="M10197" t="s">
        <v>11054</v>
      </c>
    </row>
    <row r="10198" spans="1:13">
      <c r="A10198" t="s">
        <v>11482</v>
      </c>
      <c r="B10198" t="s">
        <v>11497</v>
      </c>
      <c r="C10198" t="s">
        <v>110</v>
      </c>
      <c r="D10198">
        <v>4</v>
      </c>
      <c r="E10198">
        <v>0</v>
      </c>
      <c r="F10198">
        <v>0</v>
      </c>
      <c r="H10198" t="s">
        <v>155</v>
      </c>
      <c r="I10198">
        <f t="shared" si="482"/>
        <v>0</v>
      </c>
      <c r="J10198">
        <f t="shared" si="483"/>
        <v>0</v>
      </c>
      <c r="L10198" t="str">
        <f t="shared" si="481"/>
        <v>3315TARRAYOUKYAN</v>
      </c>
      <c r="M10198" t="s">
        <v>11054</v>
      </c>
    </row>
    <row r="10199" spans="1:13">
      <c r="A10199" t="s">
        <v>11482</v>
      </c>
      <c r="B10199" t="s">
        <v>11498</v>
      </c>
      <c r="C10199" t="s">
        <v>110</v>
      </c>
      <c r="D10199">
        <v>4</v>
      </c>
      <c r="E10199">
        <v>0</v>
      </c>
      <c r="F10199">
        <v>0</v>
      </c>
      <c r="H10199" t="s">
        <v>155</v>
      </c>
      <c r="I10199">
        <f t="shared" si="482"/>
        <v>0</v>
      </c>
      <c r="J10199">
        <f t="shared" si="483"/>
        <v>0</v>
      </c>
      <c r="L10199" t="str">
        <f t="shared" si="481"/>
        <v>3315TARRENLEA</v>
      </c>
      <c r="M10199" t="s">
        <v>11054</v>
      </c>
    </row>
    <row r="10200" spans="1:13">
      <c r="A10200" t="s">
        <v>11482</v>
      </c>
      <c r="B10200" t="s">
        <v>11499</v>
      </c>
      <c r="C10200" t="s">
        <v>110</v>
      </c>
      <c r="D10200">
        <v>4</v>
      </c>
      <c r="E10200">
        <v>0</v>
      </c>
      <c r="F10200">
        <v>0</v>
      </c>
      <c r="H10200" t="s">
        <v>155</v>
      </c>
      <c r="I10200">
        <f t="shared" si="482"/>
        <v>0</v>
      </c>
      <c r="J10200">
        <f t="shared" si="483"/>
        <v>0</v>
      </c>
      <c r="L10200" t="str">
        <f t="shared" si="481"/>
        <v>3315WOOTONG VALE</v>
      </c>
      <c r="M10200" t="s">
        <v>11054</v>
      </c>
    </row>
    <row r="10201" spans="1:13">
      <c r="A10201" t="s">
        <v>11500</v>
      </c>
      <c r="B10201" t="s">
        <v>11501</v>
      </c>
      <c r="C10201" t="s">
        <v>110</v>
      </c>
      <c r="D10201">
        <v>4</v>
      </c>
      <c r="E10201">
        <v>0</v>
      </c>
      <c r="F10201">
        <v>0</v>
      </c>
      <c r="H10201" t="s">
        <v>155</v>
      </c>
      <c r="I10201">
        <f t="shared" si="482"/>
        <v>0</v>
      </c>
      <c r="J10201">
        <f t="shared" si="483"/>
        <v>0</v>
      </c>
      <c r="L10201" t="str">
        <f t="shared" si="481"/>
        <v>3314BULART</v>
      </c>
      <c r="M10201" t="s">
        <v>11054</v>
      </c>
    </row>
    <row r="10202" spans="1:13">
      <c r="A10202" t="s">
        <v>11500</v>
      </c>
      <c r="B10202" t="s">
        <v>11502</v>
      </c>
      <c r="C10202" t="s">
        <v>110</v>
      </c>
      <c r="D10202">
        <v>4</v>
      </c>
      <c r="E10202">
        <v>0</v>
      </c>
      <c r="F10202">
        <v>0</v>
      </c>
      <c r="H10202" t="s">
        <v>155</v>
      </c>
      <c r="I10202">
        <f t="shared" si="482"/>
        <v>0</v>
      </c>
      <c r="J10202">
        <f t="shared" si="483"/>
        <v>0</v>
      </c>
      <c r="L10202" t="str">
        <f t="shared" si="481"/>
        <v>3314CAVENDISH</v>
      </c>
      <c r="M10202" t="s">
        <v>11054</v>
      </c>
    </row>
    <row r="10203" spans="1:13">
      <c r="A10203" t="s">
        <v>11500</v>
      </c>
      <c r="B10203" t="s">
        <v>11503</v>
      </c>
      <c r="C10203" t="s">
        <v>110</v>
      </c>
      <c r="D10203">
        <v>4</v>
      </c>
      <c r="E10203">
        <v>0</v>
      </c>
      <c r="F10203">
        <v>0</v>
      </c>
      <c r="H10203" t="s">
        <v>155</v>
      </c>
      <c r="I10203">
        <f t="shared" si="482"/>
        <v>0</v>
      </c>
      <c r="J10203">
        <f t="shared" si="483"/>
        <v>0</v>
      </c>
      <c r="L10203" t="str">
        <f t="shared" si="481"/>
        <v>3314GLENISLA</v>
      </c>
      <c r="M10203" t="s">
        <v>11054</v>
      </c>
    </row>
    <row r="10204" spans="1:13">
      <c r="A10204" t="s">
        <v>11500</v>
      </c>
      <c r="B10204" t="s">
        <v>11504</v>
      </c>
      <c r="C10204" t="s">
        <v>110</v>
      </c>
      <c r="D10204">
        <v>4</v>
      </c>
      <c r="E10204">
        <v>0</v>
      </c>
      <c r="F10204">
        <v>0</v>
      </c>
      <c r="H10204" t="s">
        <v>155</v>
      </c>
      <c r="I10204">
        <f t="shared" si="482"/>
        <v>0</v>
      </c>
      <c r="J10204">
        <f t="shared" si="483"/>
        <v>0</v>
      </c>
      <c r="L10204" t="str">
        <f t="shared" si="481"/>
        <v>3314GRAMPIANS</v>
      </c>
      <c r="M10204" t="s">
        <v>11054</v>
      </c>
    </row>
    <row r="10205" spans="1:13">
      <c r="A10205" t="s">
        <v>11500</v>
      </c>
      <c r="B10205" t="s">
        <v>11505</v>
      </c>
      <c r="C10205" t="s">
        <v>110</v>
      </c>
      <c r="D10205">
        <v>4</v>
      </c>
      <c r="E10205">
        <v>0</v>
      </c>
      <c r="F10205">
        <v>0</v>
      </c>
      <c r="H10205" t="s">
        <v>155</v>
      </c>
      <c r="I10205">
        <f t="shared" si="482"/>
        <v>0</v>
      </c>
      <c r="J10205">
        <f t="shared" si="483"/>
        <v>0</v>
      </c>
      <c r="L10205" t="str">
        <f t="shared" si="481"/>
        <v>3314MOORALLA</v>
      </c>
      <c r="M10205" t="s">
        <v>11054</v>
      </c>
    </row>
    <row r="10206" spans="1:13">
      <c r="A10206" t="s">
        <v>11500</v>
      </c>
      <c r="B10206" t="s">
        <v>11506</v>
      </c>
      <c r="C10206" t="s">
        <v>110</v>
      </c>
      <c r="D10206">
        <v>4</v>
      </c>
      <c r="E10206">
        <v>0</v>
      </c>
      <c r="F10206">
        <v>0</v>
      </c>
      <c r="H10206" t="s">
        <v>155</v>
      </c>
      <c r="I10206">
        <f t="shared" si="482"/>
        <v>0</v>
      </c>
      <c r="J10206">
        <f t="shared" si="483"/>
        <v>0</v>
      </c>
      <c r="L10206" t="str">
        <f t="shared" si="481"/>
        <v>3314WOOHLPOOER</v>
      </c>
      <c r="M10206" t="s">
        <v>11054</v>
      </c>
    </row>
    <row r="10207" spans="1:13">
      <c r="A10207" t="s">
        <v>11507</v>
      </c>
      <c r="B10207" t="s">
        <v>11508</v>
      </c>
      <c r="C10207" t="s">
        <v>110</v>
      </c>
      <c r="D10207">
        <v>4</v>
      </c>
      <c r="E10207">
        <v>0</v>
      </c>
      <c r="F10207">
        <v>0</v>
      </c>
      <c r="H10207" t="s">
        <v>103</v>
      </c>
      <c r="I10207">
        <f t="shared" si="482"/>
        <v>0</v>
      </c>
      <c r="J10207">
        <f t="shared" si="483"/>
        <v>0</v>
      </c>
      <c r="L10207" t="str">
        <f t="shared" si="481"/>
        <v>3312BAHGALLAH</v>
      </c>
      <c r="M10207" t="s">
        <v>10260</v>
      </c>
    </row>
    <row r="10208" spans="1:13">
      <c r="A10208" t="s">
        <v>11507</v>
      </c>
      <c r="B10208" t="s">
        <v>11509</v>
      </c>
      <c r="C10208" t="s">
        <v>110</v>
      </c>
      <c r="D10208">
        <v>4</v>
      </c>
      <c r="E10208">
        <v>0</v>
      </c>
      <c r="F10208">
        <v>0</v>
      </c>
      <c r="H10208" t="s">
        <v>103</v>
      </c>
      <c r="I10208">
        <f t="shared" si="482"/>
        <v>0</v>
      </c>
      <c r="J10208">
        <f t="shared" si="483"/>
        <v>0</v>
      </c>
      <c r="L10208" t="str">
        <f t="shared" si="481"/>
        <v>3312BRIMBOAL</v>
      </c>
      <c r="M10208" t="s">
        <v>10260</v>
      </c>
    </row>
    <row r="10209" spans="1:13">
      <c r="A10209" t="s">
        <v>11507</v>
      </c>
      <c r="B10209" t="s">
        <v>11510</v>
      </c>
      <c r="C10209" t="s">
        <v>110</v>
      </c>
      <c r="D10209">
        <v>4</v>
      </c>
      <c r="E10209">
        <v>0</v>
      </c>
      <c r="F10209">
        <v>0</v>
      </c>
      <c r="H10209" t="s">
        <v>103</v>
      </c>
      <c r="I10209">
        <f t="shared" si="482"/>
        <v>0</v>
      </c>
      <c r="J10209">
        <f t="shared" si="483"/>
        <v>0</v>
      </c>
      <c r="L10209" t="str">
        <f t="shared" si="481"/>
        <v>3312CARAPOOK</v>
      </c>
      <c r="M10209" t="s">
        <v>10260</v>
      </c>
    </row>
    <row r="10210" spans="1:13">
      <c r="A10210" t="s">
        <v>11507</v>
      </c>
      <c r="B10210" t="s">
        <v>11511</v>
      </c>
      <c r="C10210" t="s">
        <v>110</v>
      </c>
      <c r="D10210">
        <v>4</v>
      </c>
      <c r="E10210">
        <v>0</v>
      </c>
      <c r="F10210">
        <v>0</v>
      </c>
      <c r="H10210" t="s">
        <v>103</v>
      </c>
      <c r="I10210">
        <f t="shared" si="482"/>
        <v>0</v>
      </c>
      <c r="J10210">
        <f t="shared" si="483"/>
        <v>0</v>
      </c>
      <c r="L10210" t="str">
        <f t="shared" si="481"/>
        <v>3312CHETWYND</v>
      </c>
      <c r="M10210" t="s">
        <v>10260</v>
      </c>
    </row>
    <row r="10211" spans="1:13">
      <c r="A10211" t="s">
        <v>11507</v>
      </c>
      <c r="B10211" t="s">
        <v>11512</v>
      </c>
      <c r="C10211" t="s">
        <v>110</v>
      </c>
      <c r="D10211">
        <v>4</v>
      </c>
      <c r="E10211">
        <v>0</v>
      </c>
      <c r="F10211">
        <v>0</v>
      </c>
      <c r="H10211" t="s">
        <v>103</v>
      </c>
      <c r="I10211">
        <f t="shared" si="482"/>
        <v>0</v>
      </c>
      <c r="J10211">
        <f t="shared" si="483"/>
        <v>0</v>
      </c>
      <c r="L10211" t="str">
        <f t="shared" si="481"/>
        <v>3312DERGHOLM</v>
      </c>
      <c r="M10211" t="s">
        <v>10260</v>
      </c>
    </row>
    <row r="10212" spans="1:13">
      <c r="A10212" t="s">
        <v>11507</v>
      </c>
      <c r="B10212" t="s">
        <v>11513</v>
      </c>
      <c r="C10212" t="s">
        <v>110</v>
      </c>
      <c r="D10212">
        <v>4</v>
      </c>
      <c r="E10212">
        <v>0</v>
      </c>
      <c r="F10212">
        <v>0</v>
      </c>
      <c r="H10212" t="s">
        <v>103</v>
      </c>
      <c r="I10212">
        <f t="shared" si="482"/>
        <v>0</v>
      </c>
      <c r="J10212">
        <f t="shared" si="483"/>
        <v>0</v>
      </c>
      <c r="L10212" t="str">
        <f t="shared" si="481"/>
        <v>3312DORODONG</v>
      </c>
      <c r="M10212" t="s">
        <v>10260</v>
      </c>
    </row>
    <row r="10213" spans="1:13">
      <c r="A10213" t="s">
        <v>11507</v>
      </c>
      <c r="B10213" t="s">
        <v>6200</v>
      </c>
      <c r="C10213" t="s">
        <v>110</v>
      </c>
      <c r="D10213">
        <v>4</v>
      </c>
      <c r="E10213">
        <v>0</v>
      </c>
      <c r="F10213">
        <v>0</v>
      </c>
      <c r="H10213" t="s">
        <v>103</v>
      </c>
      <c r="I10213">
        <f t="shared" si="482"/>
        <v>0</v>
      </c>
      <c r="J10213">
        <f t="shared" si="483"/>
        <v>0</v>
      </c>
      <c r="L10213" t="str">
        <f t="shared" si="481"/>
        <v>3312DUNROBIN</v>
      </c>
      <c r="M10213" t="s">
        <v>10260</v>
      </c>
    </row>
    <row r="10214" spans="1:13">
      <c r="A10214" t="s">
        <v>11507</v>
      </c>
      <c r="B10214" t="s">
        <v>2671</v>
      </c>
      <c r="C10214" t="s">
        <v>110</v>
      </c>
      <c r="D10214">
        <v>4</v>
      </c>
      <c r="E10214">
        <v>0</v>
      </c>
      <c r="F10214">
        <v>0</v>
      </c>
      <c r="H10214" t="s">
        <v>103</v>
      </c>
      <c r="I10214">
        <f t="shared" si="482"/>
        <v>0</v>
      </c>
      <c r="J10214">
        <f t="shared" si="483"/>
        <v>0</v>
      </c>
      <c r="L10214" t="str">
        <f t="shared" si="481"/>
        <v>3312HENTY</v>
      </c>
      <c r="M10214" t="s">
        <v>10260</v>
      </c>
    </row>
    <row r="10215" spans="1:13">
      <c r="A10215" t="s">
        <v>11507</v>
      </c>
      <c r="B10215" t="s">
        <v>9922</v>
      </c>
      <c r="C10215" t="s">
        <v>110</v>
      </c>
      <c r="D10215">
        <v>4</v>
      </c>
      <c r="E10215">
        <v>0</v>
      </c>
      <c r="F10215">
        <v>0</v>
      </c>
      <c r="H10215" t="s">
        <v>103</v>
      </c>
      <c r="I10215">
        <f t="shared" si="482"/>
        <v>0</v>
      </c>
      <c r="J10215">
        <f t="shared" si="483"/>
        <v>0</v>
      </c>
      <c r="L10215" t="str">
        <f t="shared" si="481"/>
        <v>3312KILLARA</v>
      </c>
      <c r="M10215" t="s">
        <v>10260</v>
      </c>
    </row>
    <row r="10216" spans="1:13">
      <c r="A10216" t="s">
        <v>11507</v>
      </c>
      <c r="B10216" t="s">
        <v>11514</v>
      </c>
      <c r="C10216" t="s">
        <v>110</v>
      </c>
      <c r="D10216">
        <v>4</v>
      </c>
      <c r="E10216">
        <v>0</v>
      </c>
      <c r="F10216">
        <v>0</v>
      </c>
      <c r="H10216" t="s">
        <v>103</v>
      </c>
      <c r="I10216">
        <f t="shared" si="482"/>
        <v>0</v>
      </c>
      <c r="J10216">
        <f t="shared" si="483"/>
        <v>0</v>
      </c>
      <c r="L10216" t="str">
        <f t="shared" si="481"/>
        <v>3312LAKE MUNDI</v>
      </c>
      <c r="M10216" t="s">
        <v>10260</v>
      </c>
    </row>
    <row r="10217" spans="1:13">
      <c r="A10217" t="s">
        <v>11507</v>
      </c>
      <c r="B10217" t="s">
        <v>11515</v>
      </c>
      <c r="C10217" t="s">
        <v>110</v>
      </c>
      <c r="D10217">
        <v>4</v>
      </c>
      <c r="E10217">
        <v>0</v>
      </c>
      <c r="F10217">
        <v>0</v>
      </c>
      <c r="H10217" t="s">
        <v>103</v>
      </c>
      <c r="I10217">
        <f t="shared" si="482"/>
        <v>0</v>
      </c>
      <c r="J10217">
        <f t="shared" si="483"/>
        <v>0</v>
      </c>
      <c r="L10217" t="str">
        <f t="shared" si="481"/>
        <v>3312LINDSAY</v>
      </c>
      <c r="M10217" t="s">
        <v>10260</v>
      </c>
    </row>
    <row r="10218" spans="1:13">
      <c r="A10218" t="s">
        <v>11507</v>
      </c>
      <c r="B10218" t="s">
        <v>11516</v>
      </c>
      <c r="C10218" t="s">
        <v>110</v>
      </c>
      <c r="D10218">
        <v>4</v>
      </c>
      <c r="E10218">
        <v>0</v>
      </c>
      <c r="F10218">
        <v>0</v>
      </c>
      <c r="H10218" t="s">
        <v>103</v>
      </c>
      <c r="I10218">
        <f t="shared" si="482"/>
        <v>0</v>
      </c>
      <c r="J10218">
        <f t="shared" si="483"/>
        <v>0</v>
      </c>
      <c r="L10218" t="str">
        <f t="shared" si="481"/>
        <v>3312NANGEELA</v>
      </c>
      <c r="M10218" t="s">
        <v>10260</v>
      </c>
    </row>
    <row r="10219" spans="1:13">
      <c r="A10219" t="s">
        <v>11507</v>
      </c>
      <c r="B10219" t="s">
        <v>11517</v>
      </c>
      <c r="C10219" t="s">
        <v>110</v>
      </c>
      <c r="D10219">
        <v>4</v>
      </c>
      <c r="E10219">
        <v>0</v>
      </c>
      <c r="F10219">
        <v>0</v>
      </c>
      <c r="H10219" t="s">
        <v>103</v>
      </c>
      <c r="I10219">
        <f t="shared" si="482"/>
        <v>0</v>
      </c>
      <c r="J10219">
        <f t="shared" si="483"/>
        <v>0</v>
      </c>
      <c r="L10219" t="str">
        <f t="shared" si="481"/>
        <v>3312POOLAIJELO</v>
      </c>
      <c r="M10219" t="s">
        <v>10260</v>
      </c>
    </row>
    <row r="10220" spans="1:13">
      <c r="A10220" t="s">
        <v>11507</v>
      </c>
      <c r="B10220" t="s">
        <v>11518</v>
      </c>
      <c r="C10220" t="s">
        <v>110</v>
      </c>
      <c r="D10220">
        <v>4</v>
      </c>
      <c r="E10220">
        <v>0</v>
      </c>
      <c r="F10220">
        <v>0</v>
      </c>
      <c r="H10220" t="s">
        <v>103</v>
      </c>
      <c r="I10220">
        <f t="shared" si="482"/>
        <v>0</v>
      </c>
      <c r="J10220">
        <f t="shared" si="483"/>
        <v>0</v>
      </c>
      <c r="L10220" t="str">
        <f t="shared" si="481"/>
        <v>3312POWERS CREEK</v>
      </c>
      <c r="M10220" t="s">
        <v>10260</v>
      </c>
    </row>
    <row r="10221" spans="1:13">
      <c r="A10221" t="s">
        <v>11507</v>
      </c>
      <c r="B10221" t="s">
        <v>989</v>
      </c>
      <c r="C10221" t="s">
        <v>110</v>
      </c>
      <c r="D10221">
        <v>4</v>
      </c>
      <c r="E10221">
        <v>0</v>
      </c>
      <c r="F10221">
        <v>0</v>
      </c>
      <c r="H10221" t="s">
        <v>103</v>
      </c>
      <c r="I10221">
        <f t="shared" si="482"/>
        <v>0</v>
      </c>
      <c r="J10221">
        <f t="shared" si="483"/>
        <v>0</v>
      </c>
      <c r="L10221" t="str">
        <f t="shared" si="481"/>
        <v>3312SANDFORD</v>
      </c>
      <c r="M10221" t="s">
        <v>10260</v>
      </c>
    </row>
    <row r="10222" spans="1:13">
      <c r="A10222" t="s">
        <v>11507</v>
      </c>
      <c r="B10222" t="s">
        <v>11519</v>
      </c>
      <c r="C10222" t="s">
        <v>110</v>
      </c>
      <c r="D10222">
        <v>4</v>
      </c>
      <c r="E10222">
        <v>0</v>
      </c>
      <c r="F10222">
        <v>0</v>
      </c>
      <c r="H10222" t="s">
        <v>103</v>
      </c>
      <c r="I10222">
        <f t="shared" si="482"/>
        <v>0</v>
      </c>
      <c r="J10222">
        <f t="shared" si="483"/>
        <v>0</v>
      </c>
      <c r="L10222" t="str">
        <f t="shared" si="481"/>
        <v>3312STRATHDOWNIE</v>
      </c>
      <c r="M10222" t="s">
        <v>10260</v>
      </c>
    </row>
    <row r="10223" spans="1:13">
      <c r="A10223" t="s">
        <v>11507</v>
      </c>
      <c r="B10223" t="s">
        <v>11520</v>
      </c>
      <c r="C10223" t="s">
        <v>110</v>
      </c>
      <c r="D10223">
        <v>4</v>
      </c>
      <c r="E10223">
        <v>0</v>
      </c>
      <c r="F10223">
        <v>0</v>
      </c>
      <c r="H10223" t="s">
        <v>103</v>
      </c>
      <c r="I10223">
        <f t="shared" si="482"/>
        <v>0</v>
      </c>
      <c r="J10223">
        <f t="shared" si="483"/>
        <v>0</v>
      </c>
      <c r="L10223" t="str">
        <f t="shared" si="481"/>
        <v>3312WANDO BRIDGE</v>
      </c>
      <c r="M10223" t="s">
        <v>10260</v>
      </c>
    </row>
    <row r="10224" spans="1:13">
      <c r="A10224" t="s">
        <v>11507</v>
      </c>
      <c r="B10224" t="s">
        <v>11521</v>
      </c>
      <c r="C10224" t="s">
        <v>110</v>
      </c>
      <c r="D10224">
        <v>4</v>
      </c>
      <c r="E10224">
        <v>0</v>
      </c>
      <c r="F10224">
        <v>0</v>
      </c>
      <c r="H10224" t="s">
        <v>103</v>
      </c>
      <c r="I10224">
        <f t="shared" si="482"/>
        <v>0</v>
      </c>
      <c r="J10224">
        <f t="shared" si="483"/>
        <v>0</v>
      </c>
      <c r="L10224" t="str">
        <f t="shared" si="481"/>
        <v>3312WANDO VALE</v>
      </c>
      <c r="M10224" t="s">
        <v>10260</v>
      </c>
    </row>
    <row r="10225" spans="1:13">
      <c r="A10225" t="s">
        <v>11507</v>
      </c>
      <c r="B10225" t="s">
        <v>11522</v>
      </c>
      <c r="C10225" t="s">
        <v>110</v>
      </c>
      <c r="D10225">
        <v>4</v>
      </c>
      <c r="E10225">
        <v>0</v>
      </c>
      <c r="F10225">
        <v>0</v>
      </c>
      <c r="H10225" t="s">
        <v>103</v>
      </c>
      <c r="I10225">
        <f t="shared" si="482"/>
        <v>0</v>
      </c>
      <c r="J10225">
        <f t="shared" si="483"/>
        <v>0</v>
      </c>
      <c r="L10225" t="str">
        <f t="shared" si="481"/>
        <v>3312WARROCK</v>
      </c>
      <c r="M10225" t="s">
        <v>10260</v>
      </c>
    </row>
    <row r="10226" spans="1:13">
      <c r="A10226" t="s">
        <v>11523</v>
      </c>
      <c r="B10226" t="s">
        <v>11524</v>
      </c>
      <c r="C10226" t="s">
        <v>110</v>
      </c>
      <c r="D10226">
        <v>4</v>
      </c>
      <c r="E10226">
        <v>0</v>
      </c>
      <c r="F10226">
        <v>0</v>
      </c>
      <c r="H10226" t="s">
        <v>103</v>
      </c>
      <c r="I10226">
        <f t="shared" si="482"/>
        <v>0</v>
      </c>
      <c r="J10226">
        <f t="shared" si="483"/>
        <v>0</v>
      </c>
      <c r="L10226" t="str">
        <f t="shared" si="481"/>
        <v>3311CASTERTON</v>
      </c>
      <c r="M10226" t="s">
        <v>11054</v>
      </c>
    </row>
    <row r="10227" spans="1:13">
      <c r="A10227" t="s">
        <v>11523</v>
      </c>
      <c r="B10227" t="s">
        <v>6909</v>
      </c>
      <c r="C10227" t="s">
        <v>110</v>
      </c>
      <c r="D10227">
        <v>4</v>
      </c>
      <c r="E10227">
        <v>0</v>
      </c>
      <c r="F10227">
        <v>0</v>
      </c>
      <c r="H10227" t="s">
        <v>103</v>
      </c>
      <c r="I10227">
        <f t="shared" si="482"/>
        <v>0</v>
      </c>
      <c r="J10227">
        <f t="shared" si="483"/>
        <v>0</v>
      </c>
      <c r="L10227" t="str">
        <f t="shared" si="481"/>
        <v>3311CORNDALE</v>
      </c>
      <c r="M10227" t="s">
        <v>11054</v>
      </c>
    </row>
    <row r="10228" spans="1:13">
      <c r="A10228" t="s">
        <v>11525</v>
      </c>
      <c r="B10228" t="s">
        <v>11526</v>
      </c>
      <c r="C10228" t="s">
        <v>110</v>
      </c>
      <c r="D10228">
        <v>4</v>
      </c>
      <c r="E10228">
        <v>0</v>
      </c>
      <c r="F10228">
        <v>0</v>
      </c>
      <c r="H10228" t="s">
        <v>155</v>
      </c>
      <c r="I10228">
        <f t="shared" si="482"/>
        <v>0</v>
      </c>
      <c r="J10228">
        <f t="shared" si="483"/>
        <v>0</v>
      </c>
      <c r="L10228" t="str">
        <f t="shared" si="481"/>
        <v>3310MERINO</v>
      </c>
      <c r="M10228" t="s">
        <v>11054</v>
      </c>
    </row>
    <row r="10229" spans="1:13">
      <c r="A10229" t="s">
        <v>11525</v>
      </c>
      <c r="B10229" t="s">
        <v>11527</v>
      </c>
      <c r="C10229" t="s">
        <v>110</v>
      </c>
      <c r="D10229">
        <v>4</v>
      </c>
      <c r="E10229">
        <v>0</v>
      </c>
      <c r="F10229">
        <v>0</v>
      </c>
      <c r="H10229" t="s">
        <v>155</v>
      </c>
      <c r="I10229">
        <f t="shared" si="482"/>
        <v>0</v>
      </c>
      <c r="J10229">
        <f t="shared" si="483"/>
        <v>0</v>
      </c>
      <c r="L10229" t="str">
        <f t="shared" si="481"/>
        <v>3310TAHARA WEST</v>
      </c>
      <c r="M10229" t="s">
        <v>11054</v>
      </c>
    </row>
    <row r="10230" spans="1:13">
      <c r="A10230" t="s">
        <v>11528</v>
      </c>
      <c r="B10230" t="s">
        <v>11529</v>
      </c>
      <c r="C10230" t="s">
        <v>110</v>
      </c>
      <c r="D10230">
        <v>4</v>
      </c>
      <c r="E10230">
        <v>0</v>
      </c>
      <c r="F10230">
        <v>0</v>
      </c>
      <c r="H10230" t="s">
        <v>155</v>
      </c>
      <c r="I10230">
        <f t="shared" si="482"/>
        <v>0</v>
      </c>
      <c r="J10230">
        <f t="shared" si="483"/>
        <v>0</v>
      </c>
      <c r="L10230" t="str">
        <f t="shared" si="481"/>
        <v>3309DIGBY</v>
      </c>
      <c r="M10230" t="s">
        <v>11054</v>
      </c>
    </row>
    <row r="10231" spans="1:13">
      <c r="A10231" t="s">
        <v>11530</v>
      </c>
      <c r="B10231" t="s">
        <v>11531</v>
      </c>
      <c r="C10231" t="s">
        <v>110</v>
      </c>
      <c r="D10231">
        <v>4</v>
      </c>
      <c r="E10231">
        <v>0</v>
      </c>
      <c r="F10231">
        <v>0</v>
      </c>
      <c r="H10231" t="s">
        <v>155</v>
      </c>
      <c r="I10231">
        <f t="shared" si="482"/>
        <v>0</v>
      </c>
      <c r="J10231">
        <f t="shared" si="483"/>
        <v>0</v>
      </c>
      <c r="L10231" t="str">
        <f t="shared" si="481"/>
        <v>3305ALLESTREE</v>
      </c>
      <c r="M10231" t="s">
        <v>11054</v>
      </c>
    </row>
    <row r="10232" spans="1:13">
      <c r="A10232" t="s">
        <v>11530</v>
      </c>
      <c r="B10232" t="s">
        <v>5455</v>
      </c>
      <c r="C10232" t="s">
        <v>110</v>
      </c>
      <c r="D10232">
        <v>3</v>
      </c>
      <c r="E10232">
        <v>0</v>
      </c>
      <c r="F10232">
        <v>0</v>
      </c>
      <c r="H10232" t="s">
        <v>155</v>
      </c>
      <c r="I10232">
        <f t="shared" si="482"/>
        <v>0</v>
      </c>
      <c r="J10232">
        <f t="shared" si="483"/>
        <v>0</v>
      </c>
      <c r="L10232" t="str">
        <f t="shared" si="481"/>
        <v>3305BOLWARRA</v>
      </c>
      <c r="M10232" t="s">
        <v>11054</v>
      </c>
    </row>
    <row r="10233" spans="1:13">
      <c r="A10233" t="s">
        <v>11530</v>
      </c>
      <c r="B10233" t="s">
        <v>11532</v>
      </c>
      <c r="C10233" t="s">
        <v>110</v>
      </c>
      <c r="D10233">
        <v>4</v>
      </c>
      <c r="E10233">
        <v>0</v>
      </c>
      <c r="F10233">
        <v>0</v>
      </c>
      <c r="H10233" t="s">
        <v>155</v>
      </c>
      <c r="I10233">
        <f t="shared" si="482"/>
        <v>0</v>
      </c>
      <c r="J10233">
        <f t="shared" si="483"/>
        <v>0</v>
      </c>
      <c r="L10233" t="str">
        <f t="shared" si="481"/>
        <v>3305CAPE BRIDGEWATER</v>
      </c>
      <c r="M10233" t="s">
        <v>11054</v>
      </c>
    </row>
    <row r="10234" spans="1:13">
      <c r="A10234" t="s">
        <v>11530</v>
      </c>
      <c r="B10234" t="s">
        <v>11533</v>
      </c>
      <c r="C10234" t="s">
        <v>110</v>
      </c>
      <c r="D10234">
        <v>4</v>
      </c>
      <c r="E10234">
        <v>0</v>
      </c>
      <c r="F10234">
        <v>0</v>
      </c>
      <c r="H10234" t="s">
        <v>155</v>
      </c>
      <c r="I10234">
        <f t="shared" si="482"/>
        <v>0</v>
      </c>
      <c r="J10234">
        <f t="shared" si="483"/>
        <v>0</v>
      </c>
      <c r="L10234" t="str">
        <f t="shared" si="481"/>
        <v>3305CASHMORE</v>
      </c>
      <c r="M10234" t="s">
        <v>11054</v>
      </c>
    </row>
    <row r="10235" spans="1:13">
      <c r="A10235" t="s">
        <v>11530</v>
      </c>
      <c r="B10235" t="s">
        <v>11534</v>
      </c>
      <c r="C10235" t="s">
        <v>110</v>
      </c>
      <c r="D10235">
        <v>3</v>
      </c>
      <c r="E10235">
        <v>0</v>
      </c>
      <c r="F10235">
        <v>0</v>
      </c>
      <c r="H10235" t="s">
        <v>155</v>
      </c>
      <c r="I10235">
        <f t="shared" si="482"/>
        <v>0</v>
      </c>
      <c r="J10235">
        <f t="shared" si="483"/>
        <v>0</v>
      </c>
      <c r="L10235" t="str">
        <f t="shared" si="481"/>
        <v>3305DUTTON WAY</v>
      </c>
      <c r="M10235" t="s">
        <v>11054</v>
      </c>
    </row>
    <row r="10236" spans="1:13">
      <c r="A10236" t="s">
        <v>11530</v>
      </c>
      <c r="B10236" t="s">
        <v>11535</v>
      </c>
      <c r="C10236" t="s">
        <v>110</v>
      </c>
      <c r="D10236">
        <v>4</v>
      </c>
      <c r="E10236">
        <v>0</v>
      </c>
      <c r="F10236">
        <v>0</v>
      </c>
      <c r="H10236" t="s">
        <v>155</v>
      </c>
      <c r="I10236">
        <f t="shared" si="482"/>
        <v>0</v>
      </c>
      <c r="J10236">
        <f t="shared" si="483"/>
        <v>0</v>
      </c>
      <c r="L10236" t="str">
        <f t="shared" si="481"/>
        <v>3305GORAE</v>
      </c>
      <c r="M10236" t="s">
        <v>11054</v>
      </c>
    </row>
    <row r="10237" spans="1:13">
      <c r="A10237" t="s">
        <v>11530</v>
      </c>
      <c r="B10237" t="s">
        <v>11536</v>
      </c>
      <c r="C10237" t="s">
        <v>110</v>
      </c>
      <c r="D10237">
        <v>4</v>
      </c>
      <c r="E10237">
        <v>0</v>
      </c>
      <c r="F10237">
        <v>0</v>
      </c>
      <c r="H10237" t="s">
        <v>155</v>
      </c>
      <c r="I10237">
        <f t="shared" si="482"/>
        <v>0</v>
      </c>
      <c r="J10237">
        <f t="shared" si="483"/>
        <v>0</v>
      </c>
      <c r="L10237" t="str">
        <f t="shared" si="481"/>
        <v>3305GORAE WEST</v>
      </c>
      <c r="M10237" t="s">
        <v>11054</v>
      </c>
    </row>
    <row r="10238" spans="1:13">
      <c r="A10238" t="s">
        <v>11530</v>
      </c>
      <c r="B10238" t="s">
        <v>11537</v>
      </c>
      <c r="C10238" t="s">
        <v>110</v>
      </c>
      <c r="D10238">
        <v>4</v>
      </c>
      <c r="E10238">
        <v>0</v>
      </c>
      <c r="F10238">
        <v>0</v>
      </c>
      <c r="H10238" t="s">
        <v>155</v>
      </c>
      <c r="I10238">
        <f t="shared" si="482"/>
        <v>0</v>
      </c>
      <c r="J10238">
        <f t="shared" si="483"/>
        <v>0</v>
      </c>
      <c r="L10238" t="str">
        <f t="shared" si="481"/>
        <v>3305HEATHMERE</v>
      </c>
      <c r="M10238" t="s">
        <v>11054</v>
      </c>
    </row>
    <row r="10239" spans="1:13">
      <c r="A10239" t="s">
        <v>11530</v>
      </c>
      <c r="B10239" t="s">
        <v>11538</v>
      </c>
      <c r="C10239" t="s">
        <v>110</v>
      </c>
      <c r="D10239">
        <v>4</v>
      </c>
      <c r="E10239">
        <v>0</v>
      </c>
      <c r="F10239">
        <v>0</v>
      </c>
      <c r="H10239" t="s">
        <v>155</v>
      </c>
      <c r="I10239">
        <f t="shared" si="482"/>
        <v>0</v>
      </c>
      <c r="J10239">
        <f t="shared" si="483"/>
        <v>0</v>
      </c>
      <c r="L10239" t="str">
        <f t="shared" si="481"/>
        <v>3305MOUNT RICHMOND</v>
      </c>
      <c r="M10239" t="s">
        <v>11054</v>
      </c>
    </row>
    <row r="10240" spans="1:13">
      <c r="A10240" t="s">
        <v>11530</v>
      </c>
      <c r="B10240" t="s">
        <v>11539</v>
      </c>
      <c r="C10240" t="s">
        <v>110</v>
      </c>
      <c r="D10240">
        <v>3</v>
      </c>
      <c r="E10240">
        <v>0</v>
      </c>
      <c r="F10240">
        <v>0</v>
      </c>
      <c r="H10240" t="s">
        <v>155</v>
      </c>
      <c r="I10240">
        <f t="shared" si="482"/>
        <v>0</v>
      </c>
      <c r="J10240">
        <f t="shared" si="483"/>
        <v>0</v>
      </c>
      <c r="L10240" t="str">
        <f t="shared" si="481"/>
        <v>3305PORTLAND</v>
      </c>
      <c r="M10240" t="s">
        <v>11054</v>
      </c>
    </row>
    <row r="10241" spans="1:13">
      <c r="A10241" t="s">
        <v>11530</v>
      </c>
      <c r="B10241" t="s">
        <v>11540</v>
      </c>
      <c r="C10241" t="s">
        <v>110</v>
      </c>
      <c r="D10241">
        <v>3</v>
      </c>
      <c r="E10241">
        <v>0</v>
      </c>
      <c r="F10241">
        <v>0</v>
      </c>
      <c r="H10241" t="s">
        <v>155</v>
      </c>
      <c r="I10241">
        <f t="shared" si="482"/>
        <v>0</v>
      </c>
      <c r="J10241">
        <f t="shared" si="483"/>
        <v>0</v>
      </c>
      <c r="L10241" t="str">
        <f t="shared" si="481"/>
        <v>3305PORTLAND NORTH</v>
      </c>
      <c r="M10241" t="s">
        <v>11054</v>
      </c>
    </row>
    <row r="10242" spans="1:13">
      <c r="A10242" t="s">
        <v>11530</v>
      </c>
      <c r="B10242" t="s">
        <v>11541</v>
      </c>
      <c r="C10242" t="s">
        <v>110</v>
      </c>
      <c r="D10242">
        <v>3</v>
      </c>
      <c r="E10242">
        <v>0</v>
      </c>
      <c r="F10242">
        <v>0</v>
      </c>
      <c r="H10242" t="s">
        <v>155</v>
      </c>
      <c r="I10242">
        <f t="shared" si="482"/>
        <v>0</v>
      </c>
      <c r="J10242">
        <f t="shared" si="483"/>
        <v>0</v>
      </c>
      <c r="L10242" t="str">
        <f t="shared" si="481"/>
        <v>3305PORTLAND WEST</v>
      </c>
      <c r="M10242" t="s">
        <v>11054</v>
      </c>
    </row>
    <row r="10243" spans="1:13">
      <c r="A10243" t="s">
        <v>11542</v>
      </c>
      <c r="B10243" t="s">
        <v>11543</v>
      </c>
      <c r="C10243" t="s">
        <v>110</v>
      </c>
      <c r="D10243">
        <v>4</v>
      </c>
      <c r="E10243">
        <v>0</v>
      </c>
      <c r="F10243">
        <v>0</v>
      </c>
      <c r="H10243" t="s">
        <v>155</v>
      </c>
      <c r="I10243">
        <f t="shared" si="482"/>
        <v>0</v>
      </c>
      <c r="J10243">
        <f t="shared" si="483"/>
        <v>0</v>
      </c>
      <c r="L10243" t="str">
        <f t="shared" si="481"/>
        <v>3304BESSIEBELLE</v>
      </c>
      <c r="M10243" t="s">
        <v>11054</v>
      </c>
    </row>
    <row r="10244" spans="1:13">
      <c r="A10244" t="s">
        <v>11542</v>
      </c>
      <c r="B10244" t="s">
        <v>1543</v>
      </c>
      <c r="C10244" t="s">
        <v>110</v>
      </c>
      <c r="D10244">
        <v>4</v>
      </c>
      <c r="E10244">
        <v>0</v>
      </c>
      <c r="F10244">
        <v>0</v>
      </c>
      <c r="H10244" t="s">
        <v>155</v>
      </c>
      <c r="I10244">
        <f t="shared" si="482"/>
        <v>0</v>
      </c>
      <c r="J10244">
        <f t="shared" si="483"/>
        <v>0</v>
      </c>
      <c r="L10244" t="str">
        <f t="shared" si="481"/>
        <v>3304DARTMOOR</v>
      </c>
      <c r="M10244" t="s">
        <v>11054</v>
      </c>
    </row>
    <row r="10245" spans="1:13">
      <c r="A10245" t="s">
        <v>11542</v>
      </c>
      <c r="B10245" t="s">
        <v>11544</v>
      </c>
      <c r="C10245" t="s">
        <v>110</v>
      </c>
      <c r="D10245">
        <v>4</v>
      </c>
      <c r="E10245">
        <v>0</v>
      </c>
      <c r="F10245">
        <v>0</v>
      </c>
      <c r="H10245" t="s">
        <v>155</v>
      </c>
      <c r="I10245">
        <f t="shared" si="482"/>
        <v>0</v>
      </c>
      <c r="J10245">
        <f t="shared" si="483"/>
        <v>0</v>
      </c>
      <c r="L10245" t="str">
        <f t="shared" ref="L10245:L10308" si="484">CONCATENATE(A10245,B10245)</f>
        <v>3304DRIK DRIK</v>
      </c>
      <c r="M10245" t="s">
        <v>11054</v>
      </c>
    </row>
    <row r="10246" spans="1:13">
      <c r="A10246" t="s">
        <v>11542</v>
      </c>
      <c r="B10246" t="s">
        <v>11545</v>
      </c>
      <c r="C10246" t="s">
        <v>110</v>
      </c>
      <c r="D10246">
        <v>4</v>
      </c>
      <c r="E10246">
        <v>0</v>
      </c>
      <c r="F10246">
        <v>0</v>
      </c>
      <c r="H10246" t="s">
        <v>155</v>
      </c>
      <c r="I10246">
        <f t="shared" si="482"/>
        <v>0</v>
      </c>
      <c r="J10246">
        <f t="shared" si="483"/>
        <v>0</v>
      </c>
      <c r="L10246" t="str">
        <f t="shared" si="484"/>
        <v>3304DRUMBORG</v>
      </c>
      <c r="M10246" t="s">
        <v>11054</v>
      </c>
    </row>
    <row r="10247" spans="1:13">
      <c r="A10247" t="s">
        <v>11542</v>
      </c>
      <c r="B10247" t="s">
        <v>11546</v>
      </c>
      <c r="C10247" t="s">
        <v>110</v>
      </c>
      <c r="D10247">
        <v>4</v>
      </c>
      <c r="E10247">
        <v>0</v>
      </c>
      <c r="F10247">
        <v>0</v>
      </c>
      <c r="H10247" t="s">
        <v>155</v>
      </c>
      <c r="I10247">
        <f t="shared" si="482"/>
        <v>0</v>
      </c>
      <c r="J10247">
        <f t="shared" si="483"/>
        <v>0</v>
      </c>
      <c r="L10247" t="str">
        <f t="shared" si="484"/>
        <v>3304GREENWALD</v>
      </c>
      <c r="M10247" t="s">
        <v>11054</v>
      </c>
    </row>
    <row r="10248" spans="1:13">
      <c r="A10248" t="s">
        <v>11542</v>
      </c>
      <c r="B10248" t="s">
        <v>11547</v>
      </c>
      <c r="C10248" t="s">
        <v>110</v>
      </c>
      <c r="D10248">
        <v>4</v>
      </c>
      <c r="E10248">
        <v>0</v>
      </c>
      <c r="F10248">
        <v>0</v>
      </c>
      <c r="H10248" t="s">
        <v>155</v>
      </c>
      <c r="I10248">
        <f t="shared" si="482"/>
        <v>0</v>
      </c>
      <c r="J10248">
        <f t="shared" si="483"/>
        <v>0</v>
      </c>
      <c r="L10248" t="str">
        <f t="shared" si="484"/>
        <v>3304HEYWOOD</v>
      </c>
      <c r="M10248" t="s">
        <v>11054</v>
      </c>
    </row>
    <row r="10249" spans="1:13">
      <c r="A10249" t="s">
        <v>11542</v>
      </c>
      <c r="B10249" t="s">
        <v>11548</v>
      </c>
      <c r="C10249" t="s">
        <v>110</v>
      </c>
      <c r="D10249">
        <v>4</v>
      </c>
      <c r="E10249">
        <v>0</v>
      </c>
      <c r="F10249">
        <v>0</v>
      </c>
      <c r="H10249" t="s">
        <v>155</v>
      </c>
      <c r="I10249">
        <f t="shared" si="482"/>
        <v>0</v>
      </c>
      <c r="J10249">
        <f t="shared" si="483"/>
        <v>0</v>
      </c>
      <c r="L10249" t="str">
        <f t="shared" si="484"/>
        <v>3304HOMERTON</v>
      </c>
      <c r="M10249" t="s">
        <v>11054</v>
      </c>
    </row>
    <row r="10250" spans="1:13">
      <c r="A10250" t="s">
        <v>11542</v>
      </c>
      <c r="B10250" t="s">
        <v>8566</v>
      </c>
      <c r="C10250" t="s">
        <v>110</v>
      </c>
      <c r="D10250">
        <v>4</v>
      </c>
      <c r="E10250">
        <v>0</v>
      </c>
      <c r="F10250">
        <v>0</v>
      </c>
      <c r="H10250" t="s">
        <v>155</v>
      </c>
      <c r="I10250">
        <f t="shared" si="482"/>
        <v>0</v>
      </c>
      <c r="J10250">
        <f t="shared" si="483"/>
        <v>0</v>
      </c>
      <c r="L10250" t="str">
        <f t="shared" si="484"/>
        <v>3304LYONS</v>
      </c>
      <c r="M10250" t="s">
        <v>11054</v>
      </c>
    </row>
    <row r="10251" spans="1:13">
      <c r="A10251" t="s">
        <v>11542</v>
      </c>
      <c r="B10251" t="s">
        <v>11549</v>
      </c>
      <c r="C10251" t="s">
        <v>110</v>
      </c>
      <c r="D10251">
        <v>4</v>
      </c>
      <c r="E10251">
        <v>0</v>
      </c>
      <c r="F10251">
        <v>0</v>
      </c>
      <c r="H10251" t="s">
        <v>155</v>
      </c>
      <c r="I10251">
        <f t="shared" si="482"/>
        <v>0</v>
      </c>
      <c r="J10251">
        <f t="shared" si="483"/>
        <v>0</v>
      </c>
      <c r="L10251" t="str">
        <f t="shared" si="484"/>
        <v>3304MILLTOWN</v>
      </c>
      <c r="M10251" t="s">
        <v>11054</v>
      </c>
    </row>
    <row r="10252" spans="1:13">
      <c r="A10252" t="s">
        <v>11542</v>
      </c>
      <c r="B10252" t="s">
        <v>11550</v>
      </c>
      <c r="C10252" t="s">
        <v>110</v>
      </c>
      <c r="D10252">
        <v>4</v>
      </c>
      <c r="E10252">
        <v>0</v>
      </c>
      <c r="F10252">
        <v>0</v>
      </c>
      <c r="H10252" t="s">
        <v>155</v>
      </c>
      <c r="I10252">
        <f t="shared" si="482"/>
        <v>0</v>
      </c>
      <c r="J10252">
        <f t="shared" si="483"/>
        <v>0</v>
      </c>
      <c r="L10252" t="str">
        <f t="shared" si="484"/>
        <v>3304MUMBANNAR</v>
      </c>
      <c r="M10252" t="s">
        <v>11054</v>
      </c>
    </row>
    <row r="10253" spans="1:13">
      <c r="A10253" t="s">
        <v>11542</v>
      </c>
      <c r="B10253" t="s">
        <v>11551</v>
      </c>
      <c r="C10253" t="s">
        <v>110</v>
      </c>
      <c r="D10253">
        <v>4</v>
      </c>
      <c r="E10253">
        <v>0</v>
      </c>
      <c r="F10253">
        <v>0</v>
      </c>
      <c r="H10253" t="s">
        <v>155</v>
      </c>
      <c r="I10253">
        <f t="shared" si="482"/>
        <v>0</v>
      </c>
      <c r="J10253">
        <f t="shared" si="483"/>
        <v>0</v>
      </c>
      <c r="L10253" t="str">
        <f t="shared" si="484"/>
        <v>3304MYAMYN</v>
      </c>
      <c r="M10253" t="s">
        <v>11054</v>
      </c>
    </row>
    <row r="10254" spans="1:13">
      <c r="A10254" t="s">
        <v>11542</v>
      </c>
      <c r="B10254" t="s">
        <v>11552</v>
      </c>
      <c r="C10254" t="s">
        <v>110</v>
      </c>
      <c r="D10254">
        <v>4</v>
      </c>
      <c r="E10254">
        <v>0</v>
      </c>
      <c r="F10254">
        <v>0</v>
      </c>
      <c r="H10254" t="s">
        <v>155</v>
      </c>
      <c r="I10254">
        <f t="shared" si="482"/>
        <v>0</v>
      </c>
      <c r="J10254">
        <f t="shared" si="483"/>
        <v>0</v>
      </c>
      <c r="L10254" t="str">
        <f t="shared" si="484"/>
        <v>3304WINNAP</v>
      </c>
      <c r="M10254" t="s">
        <v>11054</v>
      </c>
    </row>
    <row r="10255" spans="1:13">
      <c r="A10255" t="s">
        <v>11553</v>
      </c>
      <c r="B10255" t="s">
        <v>11554</v>
      </c>
      <c r="C10255" t="s">
        <v>110</v>
      </c>
      <c r="D10255">
        <v>4</v>
      </c>
      <c r="E10255">
        <v>0</v>
      </c>
      <c r="F10255">
        <v>0</v>
      </c>
      <c r="H10255" t="s">
        <v>155</v>
      </c>
      <c r="I10255">
        <f t="shared" si="482"/>
        <v>0</v>
      </c>
      <c r="J10255">
        <f t="shared" si="483"/>
        <v>0</v>
      </c>
      <c r="L10255" t="str">
        <f t="shared" si="484"/>
        <v>3303BREAKAWAY CREEK</v>
      </c>
      <c r="M10255" t="s">
        <v>11054</v>
      </c>
    </row>
    <row r="10256" spans="1:13">
      <c r="A10256" t="s">
        <v>11553</v>
      </c>
      <c r="B10256" t="s">
        <v>11555</v>
      </c>
      <c r="C10256" t="s">
        <v>110</v>
      </c>
      <c r="D10256">
        <v>4</v>
      </c>
      <c r="E10256">
        <v>0</v>
      </c>
      <c r="F10256">
        <v>0</v>
      </c>
      <c r="H10256" t="s">
        <v>155</v>
      </c>
      <c r="I10256">
        <f t="shared" si="482"/>
        <v>0</v>
      </c>
      <c r="J10256">
        <f t="shared" si="483"/>
        <v>0</v>
      </c>
      <c r="L10256" t="str">
        <f t="shared" si="484"/>
        <v>3303CONDAH</v>
      </c>
      <c r="M10256" t="s">
        <v>11054</v>
      </c>
    </row>
    <row r="10257" spans="1:13">
      <c r="A10257" t="s">
        <v>11553</v>
      </c>
      <c r="B10257" t="s">
        <v>11556</v>
      </c>
      <c r="C10257" t="s">
        <v>110</v>
      </c>
      <c r="D10257">
        <v>4</v>
      </c>
      <c r="E10257">
        <v>0</v>
      </c>
      <c r="F10257">
        <v>0</v>
      </c>
      <c r="H10257" t="s">
        <v>155</v>
      </c>
      <c r="I10257">
        <f t="shared" si="482"/>
        <v>0</v>
      </c>
      <c r="J10257">
        <f t="shared" si="483"/>
        <v>0</v>
      </c>
      <c r="L10257" t="str">
        <f t="shared" si="484"/>
        <v>3303CONDAH SWAMP</v>
      </c>
      <c r="M10257" t="s">
        <v>11054</v>
      </c>
    </row>
    <row r="10258" spans="1:13">
      <c r="A10258" t="s">
        <v>11553</v>
      </c>
      <c r="B10258" t="s">
        <v>11557</v>
      </c>
      <c r="C10258" t="s">
        <v>110</v>
      </c>
      <c r="D10258">
        <v>4</v>
      </c>
      <c r="E10258">
        <v>0</v>
      </c>
      <c r="F10258">
        <v>0</v>
      </c>
      <c r="H10258" t="s">
        <v>155</v>
      </c>
      <c r="I10258">
        <f t="shared" ref="I10258:I10321" si="485">IF(ISERROR(VLOOKUP(A10258,SelPostCode,1,FALSE)),0,1)</f>
        <v>0</v>
      </c>
      <c r="J10258">
        <f t="shared" ref="J10258:J10321" si="486">IF(I10258=0,0,IF(ISERROR(VLOOKUP(B10258,SelSuburb,1,FALSE)),0,1))</f>
        <v>0</v>
      </c>
      <c r="L10258" t="str">
        <f t="shared" si="484"/>
        <v>3303HOTSPUR</v>
      </c>
      <c r="M10258" t="s">
        <v>11054</v>
      </c>
    </row>
    <row r="10259" spans="1:13">
      <c r="A10259" t="s">
        <v>11553</v>
      </c>
      <c r="B10259" t="s">
        <v>11558</v>
      </c>
      <c r="C10259" t="s">
        <v>110</v>
      </c>
      <c r="D10259">
        <v>4</v>
      </c>
      <c r="E10259">
        <v>0</v>
      </c>
      <c r="F10259">
        <v>0</v>
      </c>
      <c r="H10259" t="s">
        <v>155</v>
      </c>
      <c r="I10259">
        <f t="shared" si="485"/>
        <v>0</v>
      </c>
      <c r="J10259">
        <f t="shared" si="486"/>
        <v>0</v>
      </c>
      <c r="L10259" t="str">
        <f t="shared" si="484"/>
        <v>3303LAKE CONDAH</v>
      </c>
      <c r="M10259" t="s">
        <v>11054</v>
      </c>
    </row>
    <row r="10260" spans="1:13">
      <c r="A10260" t="s">
        <v>11553</v>
      </c>
      <c r="B10260" t="s">
        <v>11559</v>
      </c>
      <c r="C10260" t="s">
        <v>110</v>
      </c>
      <c r="D10260">
        <v>4</v>
      </c>
      <c r="E10260">
        <v>0</v>
      </c>
      <c r="F10260">
        <v>0</v>
      </c>
      <c r="H10260" t="s">
        <v>155</v>
      </c>
      <c r="I10260">
        <f t="shared" si="485"/>
        <v>0</v>
      </c>
      <c r="J10260">
        <f t="shared" si="486"/>
        <v>0</v>
      </c>
      <c r="L10260" t="str">
        <f t="shared" si="484"/>
        <v>3303WALLACEDALE</v>
      </c>
      <c r="M10260" t="s">
        <v>11054</v>
      </c>
    </row>
    <row r="10261" spans="1:13">
      <c r="A10261" t="s">
        <v>11560</v>
      </c>
      <c r="B10261" t="s">
        <v>11561</v>
      </c>
      <c r="C10261" t="s">
        <v>110</v>
      </c>
      <c r="D10261">
        <v>4</v>
      </c>
      <c r="E10261">
        <v>0</v>
      </c>
      <c r="F10261">
        <v>0</v>
      </c>
      <c r="H10261" t="s">
        <v>155</v>
      </c>
      <c r="I10261">
        <f t="shared" si="485"/>
        <v>0</v>
      </c>
      <c r="J10261">
        <f t="shared" si="486"/>
        <v>0</v>
      </c>
      <c r="L10261" t="str">
        <f t="shared" si="484"/>
        <v>3302BRANXHOLME</v>
      </c>
      <c r="M10261" t="s">
        <v>11054</v>
      </c>
    </row>
    <row r="10262" spans="1:13">
      <c r="A10262" t="s">
        <v>11560</v>
      </c>
      <c r="B10262" t="s">
        <v>7603</v>
      </c>
      <c r="C10262" t="s">
        <v>110</v>
      </c>
      <c r="D10262">
        <v>4</v>
      </c>
      <c r="E10262">
        <v>0</v>
      </c>
      <c r="F10262">
        <v>0</v>
      </c>
      <c r="H10262" t="s">
        <v>155</v>
      </c>
      <c r="I10262">
        <f t="shared" si="485"/>
        <v>0</v>
      </c>
      <c r="J10262">
        <f t="shared" si="486"/>
        <v>0</v>
      </c>
      <c r="L10262" t="str">
        <f t="shared" si="484"/>
        <v>3302GRASSDALE</v>
      </c>
      <c r="M10262" t="s">
        <v>11054</v>
      </c>
    </row>
    <row r="10263" spans="1:13">
      <c r="A10263" t="s">
        <v>11562</v>
      </c>
      <c r="B10263" t="s">
        <v>11563</v>
      </c>
      <c r="C10263" t="s">
        <v>110</v>
      </c>
      <c r="D10263">
        <v>4</v>
      </c>
      <c r="E10263">
        <v>0</v>
      </c>
      <c r="F10263">
        <v>0</v>
      </c>
      <c r="H10263" t="s">
        <v>155</v>
      </c>
      <c r="I10263">
        <f t="shared" si="485"/>
        <v>0</v>
      </c>
      <c r="J10263">
        <f t="shared" si="486"/>
        <v>0</v>
      </c>
      <c r="L10263" t="str">
        <f t="shared" si="484"/>
        <v>3301BOCHARA</v>
      </c>
      <c r="M10263" t="s">
        <v>11054</v>
      </c>
    </row>
    <row r="10264" spans="1:13">
      <c r="A10264" t="s">
        <v>11562</v>
      </c>
      <c r="B10264" t="s">
        <v>2523</v>
      </c>
      <c r="C10264" t="s">
        <v>110</v>
      </c>
      <c r="D10264">
        <v>4</v>
      </c>
      <c r="E10264">
        <v>0</v>
      </c>
      <c r="F10264">
        <v>0</v>
      </c>
      <c r="H10264" t="s">
        <v>155</v>
      </c>
      <c r="I10264">
        <f t="shared" si="485"/>
        <v>0</v>
      </c>
      <c r="J10264">
        <f t="shared" si="486"/>
        <v>0</v>
      </c>
      <c r="L10264" t="str">
        <f t="shared" si="484"/>
        <v>3301BROADWATER</v>
      </c>
      <c r="M10264" t="s">
        <v>11054</v>
      </c>
    </row>
    <row r="10265" spans="1:13">
      <c r="A10265" t="s">
        <v>11562</v>
      </c>
      <c r="B10265" t="s">
        <v>11564</v>
      </c>
      <c r="C10265" t="s">
        <v>110</v>
      </c>
      <c r="D10265">
        <v>4</v>
      </c>
      <c r="E10265">
        <v>0</v>
      </c>
      <c r="F10265">
        <v>0</v>
      </c>
      <c r="H10265" t="s">
        <v>155</v>
      </c>
      <c r="I10265">
        <f t="shared" si="485"/>
        <v>0</v>
      </c>
      <c r="J10265">
        <f t="shared" si="486"/>
        <v>0</v>
      </c>
      <c r="L10265" t="str">
        <f t="shared" si="484"/>
        <v>3301BUCKLEY SWAMP</v>
      </c>
      <c r="M10265" t="s">
        <v>11054</v>
      </c>
    </row>
    <row r="10266" spans="1:13">
      <c r="A10266" t="s">
        <v>11562</v>
      </c>
      <c r="B10266" t="s">
        <v>11565</v>
      </c>
      <c r="C10266" t="s">
        <v>110</v>
      </c>
      <c r="D10266">
        <v>4</v>
      </c>
      <c r="E10266">
        <v>0</v>
      </c>
      <c r="F10266">
        <v>0</v>
      </c>
      <c r="H10266" t="s">
        <v>155</v>
      </c>
      <c r="I10266">
        <f t="shared" si="485"/>
        <v>0</v>
      </c>
      <c r="J10266">
        <f t="shared" si="486"/>
        <v>0</v>
      </c>
      <c r="L10266" t="str">
        <f t="shared" si="484"/>
        <v>3301BYADUK</v>
      </c>
      <c r="M10266" t="s">
        <v>11054</v>
      </c>
    </row>
    <row r="10267" spans="1:13">
      <c r="A10267" t="s">
        <v>11562</v>
      </c>
      <c r="B10267" t="s">
        <v>11566</v>
      </c>
      <c r="C10267" t="s">
        <v>110</v>
      </c>
      <c r="D10267">
        <v>4</v>
      </c>
      <c r="E10267">
        <v>0</v>
      </c>
      <c r="F10267">
        <v>0</v>
      </c>
      <c r="H10267" t="s">
        <v>155</v>
      </c>
      <c r="I10267">
        <f t="shared" si="485"/>
        <v>0</v>
      </c>
      <c r="J10267">
        <f t="shared" si="486"/>
        <v>0</v>
      </c>
      <c r="L10267" t="str">
        <f t="shared" si="484"/>
        <v>3301CROXTON EAST</v>
      </c>
      <c r="M10267" t="s">
        <v>11054</v>
      </c>
    </row>
    <row r="10268" spans="1:13">
      <c r="A10268" t="s">
        <v>11562</v>
      </c>
      <c r="B10268" t="s">
        <v>11567</v>
      </c>
      <c r="C10268" t="s">
        <v>110</v>
      </c>
      <c r="D10268">
        <v>4</v>
      </c>
      <c r="E10268">
        <v>0</v>
      </c>
      <c r="F10268">
        <v>0</v>
      </c>
      <c r="H10268" t="s">
        <v>155</v>
      </c>
      <c r="I10268">
        <f t="shared" si="485"/>
        <v>0</v>
      </c>
      <c r="J10268">
        <f t="shared" si="486"/>
        <v>0</v>
      </c>
      <c r="L10268" t="str">
        <f t="shared" si="484"/>
        <v>3301HENSLEY PARK</v>
      </c>
      <c r="M10268" t="s">
        <v>11054</v>
      </c>
    </row>
    <row r="10269" spans="1:13">
      <c r="A10269" t="s">
        <v>11562</v>
      </c>
      <c r="B10269" t="s">
        <v>11568</v>
      </c>
      <c r="C10269" t="s">
        <v>110</v>
      </c>
      <c r="D10269">
        <v>4</v>
      </c>
      <c r="E10269">
        <v>0</v>
      </c>
      <c r="F10269">
        <v>0</v>
      </c>
      <c r="H10269" t="s">
        <v>155</v>
      </c>
      <c r="I10269">
        <f t="shared" si="485"/>
        <v>0</v>
      </c>
      <c r="J10269">
        <f t="shared" si="486"/>
        <v>0</v>
      </c>
      <c r="L10269" t="str">
        <f t="shared" si="484"/>
        <v>3301MORGIANA</v>
      </c>
      <c r="M10269" t="s">
        <v>11054</v>
      </c>
    </row>
    <row r="10270" spans="1:13">
      <c r="A10270" t="s">
        <v>11562</v>
      </c>
      <c r="B10270" t="s">
        <v>11569</v>
      </c>
      <c r="C10270" t="s">
        <v>110</v>
      </c>
      <c r="D10270">
        <v>4</v>
      </c>
      <c r="E10270">
        <v>0</v>
      </c>
      <c r="F10270">
        <v>0</v>
      </c>
      <c r="H10270" t="s">
        <v>155</v>
      </c>
      <c r="I10270">
        <f t="shared" si="485"/>
        <v>0</v>
      </c>
      <c r="J10270">
        <f t="shared" si="486"/>
        <v>0</v>
      </c>
      <c r="L10270" t="str">
        <f t="shared" si="484"/>
        <v>3301MOUNT NAPIER</v>
      </c>
      <c r="M10270" t="s">
        <v>11054</v>
      </c>
    </row>
    <row r="10271" spans="1:13">
      <c r="A10271" t="s">
        <v>11562</v>
      </c>
      <c r="B10271" t="s">
        <v>11570</v>
      </c>
      <c r="C10271" t="s">
        <v>110</v>
      </c>
      <c r="D10271">
        <v>4</v>
      </c>
      <c r="E10271">
        <v>0</v>
      </c>
      <c r="F10271">
        <v>0</v>
      </c>
      <c r="H10271" t="s">
        <v>155</v>
      </c>
      <c r="I10271">
        <f t="shared" si="485"/>
        <v>0</v>
      </c>
      <c r="J10271">
        <f t="shared" si="486"/>
        <v>0</v>
      </c>
      <c r="L10271" t="str">
        <f t="shared" si="484"/>
        <v>3301STRATHKELLAR</v>
      </c>
      <c r="M10271" t="s">
        <v>11054</v>
      </c>
    </row>
    <row r="10272" spans="1:13">
      <c r="A10272" t="s">
        <v>11562</v>
      </c>
      <c r="B10272" t="s">
        <v>11571</v>
      </c>
      <c r="C10272" t="s">
        <v>110</v>
      </c>
      <c r="D10272">
        <v>4</v>
      </c>
      <c r="E10272">
        <v>0</v>
      </c>
      <c r="F10272">
        <v>0</v>
      </c>
      <c r="H10272" t="s">
        <v>155</v>
      </c>
      <c r="I10272">
        <f t="shared" si="485"/>
        <v>0</v>
      </c>
      <c r="J10272">
        <f t="shared" si="486"/>
        <v>0</v>
      </c>
      <c r="L10272" t="str">
        <f t="shared" si="484"/>
        <v>3301TAHARA</v>
      </c>
      <c r="M10272" t="s">
        <v>11054</v>
      </c>
    </row>
    <row r="10273" spans="1:13">
      <c r="A10273" t="s">
        <v>11562</v>
      </c>
      <c r="B10273" t="s">
        <v>11572</v>
      </c>
      <c r="C10273" t="s">
        <v>110</v>
      </c>
      <c r="D10273">
        <v>4</v>
      </c>
      <c r="E10273">
        <v>0</v>
      </c>
      <c r="F10273">
        <v>0</v>
      </c>
      <c r="H10273" t="s">
        <v>155</v>
      </c>
      <c r="I10273">
        <f t="shared" si="485"/>
        <v>0</v>
      </c>
      <c r="J10273">
        <f t="shared" si="486"/>
        <v>0</v>
      </c>
      <c r="L10273" t="str">
        <f t="shared" si="484"/>
        <v>3301TARRINGTON</v>
      </c>
      <c r="M10273" t="s">
        <v>11054</v>
      </c>
    </row>
    <row r="10274" spans="1:13">
      <c r="A10274" t="s">
        <v>11562</v>
      </c>
      <c r="B10274" t="s">
        <v>11573</v>
      </c>
      <c r="C10274" t="s">
        <v>110</v>
      </c>
      <c r="D10274">
        <v>4</v>
      </c>
      <c r="E10274">
        <v>0</v>
      </c>
      <c r="F10274">
        <v>0</v>
      </c>
      <c r="H10274" t="s">
        <v>155</v>
      </c>
      <c r="I10274">
        <f t="shared" si="485"/>
        <v>0</v>
      </c>
      <c r="J10274">
        <f t="shared" si="486"/>
        <v>0</v>
      </c>
      <c r="L10274" t="str">
        <f t="shared" si="484"/>
        <v>3301WANNON</v>
      </c>
      <c r="M10274" t="s">
        <v>11054</v>
      </c>
    </row>
    <row r="10275" spans="1:13">
      <c r="A10275" t="s">
        <v>11562</v>
      </c>
      <c r="B10275" t="s">
        <v>11574</v>
      </c>
      <c r="C10275" t="s">
        <v>110</v>
      </c>
      <c r="D10275">
        <v>4</v>
      </c>
      <c r="E10275">
        <v>0</v>
      </c>
      <c r="F10275">
        <v>0</v>
      </c>
      <c r="H10275" t="s">
        <v>155</v>
      </c>
      <c r="I10275">
        <f t="shared" si="485"/>
        <v>0</v>
      </c>
      <c r="J10275">
        <f t="shared" si="486"/>
        <v>0</v>
      </c>
      <c r="L10275" t="str">
        <f t="shared" si="484"/>
        <v>3301WARRAYURE</v>
      </c>
      <c r="M10275" t="s">
        <v>11054</v>
      </c>
    </row>
    <row r="10276" spans="1:13">
      <c r="A10276" t="s">
        <v>11562</v>
      </c>
      <c r="B10276" t="s">
        <v>11575</v>
      </c>
      <c r="C10276" t="s">
        <v>110</v>
      </c>
      <c r="D10276">
        <v>4</v>
      </c>
      <c r="E10276">
        <v>0</v>
      </c>
      <c r="F10276">
        <v>0</v>
      </c>
      <c r="H10276" t="s">
        <v>155</v>
      </c>
      <c r="I10276">
        <f t="shared" si="485"/>
        <v>0</v>
      </c>
      <c r="J10276">
        <f t="shared" si="486"/>
        <v>0</v>
      </c>
      <c r="L10276" t="str">
        <f t="shared" si="484"/>
        <v>3301YATCHAW</v>
      </c>
      <c r="M10276" t="s">
        <v>11054</v>
      </c>
    </row>
    <row r="10277" spans="1:13">
      <c r="A10277" t="s">
        <v>11562</v>
      </c>
      <c r="B10277" t="s">
        <v>11576</v>
      </c>
      <c r="C10277" t="s">
        <v>110</v>
      </c>
      <c r="D10277">
        <v>4</v>
      </c>
      <c r="E10277">
        <v>0</v>
      </c>
      <c r="F10277">
        <v>0</v>
      </c>
      <c r="H10277" t="s">
        <v>155</v>
      </c>
      <c r="I10277">
        <f t="shared" si="485"/>
        <v>0</v>
      </c>
      <c r="J10277">
        <f t="shared" si="486"/>
        <v>0</v>
      </c>
      <c r="L10277" t="str">
        <f t="shared" si="484"/>
        <v>3301YULECART</v>
      </c>
      <c r="M10277" t="s">
        <v>11054</v>
      </c>
    </row>
    <row r="10278" spans="1:13">
      <c r="A10278" t="s">
        <v>11577</v>
      </c>
      <c r="B10278" t="s">
        <v>11578</v>
      </c>
      <c r="C10278" t="s">
        <v>110</v>
      </c>
      <c r="D10278">
        <v>4</v>
      </c>
      <c r="E10278">
        <v>0</v>
      </c>
      <c r="F10278">
        <v>0</v>
      </c>
      <c r="H10278" t="s">
        <v>103</v>
      </c>
      <c r="I10278">
        <f t="shared" si="485"/>
        <v>0</v>
      </c>
      <c r="J10278">
        <f t="shared" si="486"/>
        <v>0</v>
      </c>
      <c r="L10278" t="str">
        <f t="shared" si="484"/>
        <v>3300BYADUK NORTH</v>
      </c>
      <c r="M10278" t="s">
        <v>11054</v>
      </c>
    </row>
    <row r="10279" spans="1:13">
      <c r="A10279" t="s">
        <v>11577</v>
      </c>
      <c r="B10279" t="s">
        <v>797</v>
      </c>
      <c r="C10279" t="s">
        <v>110</v>
      </c>
      <c r="D10279">
        <v>3</v>
      </c>
      <c r="E10279">
        <v>0</v>
      </c>
      <c r="F10279">
        <v>0</v>
      </c>
      <c r="H10279" t="s">
        <v>103</v>
      </c>
      <c r="I10279">
        <f t="shared" si="485"/>
        <v>0</v>
      </c>
      <c r="J10279">
        <f t="shared" si="486"/>
        <v>0</v>
      </c>
      <c r="L10279" t="str">
        <f t="shared" si="484"/>
        <v>3300HAMILTON</v>
      </c>
      <c r="M10279" t="s">
        <v>11054</v>
      </c>
    </row>
    <row r="10280" spans="1:13">
      <c r="A10280" t="s">
        <v>11579</v>
      </c>
      <c r="B10280" t="s">
        <v>7456</v>
      </c>
      <c r="C10280" t="s">
        <v>110</v>
      </c>
      <c r="D10280">
        <v>4</v>
      </c>
      <c r="E10280">
        <v>0</v>
      </c>
      <c r="F10280">
        <v>0</v>
      </c>
      <c r="H10280" t="s">
        <v>155</v>
      </c>
      <c r="I10280">
        <f t="shared" si="485"/>
        <v>0</v>
      </c>
      <c r="J10280">
        <f t="shared" si="486"/>
        <v>0</v>
      </c>
      <c r="L10280" t="str">
        <f t="shared" si="484"/>
        <v>3294DUNKELD</v>
      </c>
      <c r="M10280" t="s">
        <v>10260</v>
      </c>
    </row>
    <row r="10281" spans="1:13">
      <c r="A10281" t="s">
        <v>11579</v>
      </c>
      <c r="B10281" t="s">
        <v>11580</v>
      </c>
      <c r="C10281" t="s">
        <v>110</v>
      </c>
      <c r="D10281">
        <v>4</v>
      </c>
      <c r="E10281">
        <v>0</v>
      </c>
      <c r="F10281">
        <v>0</v>
      </c>
      <c r="H10281" t="s">
        <v>155</v>
      </c>
      <c r="I10281">
        <f t="shared" si="485"/>
        <v>0</v>
      </c>
      <c r="J10281">
        <f t="shared" si="486"/>
        <v>0</v>
      </c>
      <c r="L10281" t="str">
        <f t="shared" si="484"/>
        <v>3294KARABEAL</v>
      </c>
      <c r="M10281" t="s">
        <v>10260</v>
      </c>
    </row>
    <row r="10282" spans="1:13">
      <c r="A10282" t="s">
        <v>11579</v>
      </c>
      <c r="B10282" t="s">
        <v>11581</v>
      </c>
      <c r="C10282" t="s">
        <v>110</v>
      </c>
      <c r="D10282">
        <v>4</v>
      </c>
      <c r="E10282">
        <v>0</v>
      </c>
      <c r="F10282">
        <v>0</v>
      </c>
      <c r="H10282" t="s">
        <v>155</v>
      </c>
      <c r="I10282">
        <f t="shared" si="485"/>
        <v>0</v>
      </c>
      <c r="J10282">
        <f t="shared" si="486"/>
        <v>0</v>
      </c>
      <c r="L10282" t="str">
        <f t="shared" si="484"/>
        <v>3294MIRRANATWA</v>
      </c>
      <c r="M10282" t="s">
        <v>10260</v>
      </c>
    </row>
    <row r="10283" spans="1:13">
      <c r="A10283" t="s">
        <v>11579</v>
      </c>
      <c r="B10283" t="s">
        <v>11582</v>
      </c>
      <c r="C10283" t="s">
        <v>110</v>
      </c>
      <c r="D10283">
        <v>4</v>
      </c>
      <c r="E10283">
        <v>0</v>
      </c>
      <c r="F10283">
        <v>0</v>
      </c>
      <c r="H10283" t="s">
        <v>155</v>
      </c>
      <c r="I10283">
        <f t="shared" si="485"/>
        <v>0</v>
      </c>
      <c r="J10283">
        <f t="shared" si="486"/>
        <v>0</v>
      </c>
      <c r="L10283" t="str">
        <f t="shared" si="484"/>
        <v>3294MOUTAJUP</v>
      </c>
      <c r="M10283" t="s">
        <v>10260</v>
      </c>
    </row>
    <row r="10284" spans="1:13">
      <c r="A10284" t="s">
        <v>11579</v>
      </c>
      <c r="B10284" t="s">
        <v>8503</v>
      </c>
      <c r="C10284" t="s">
        <v>110</v>
      </c>
      <c r="D10284">
        <v>4</v>
      </c>
      <c r="E10284">
        <v>0</v>
      </c>
      <c r="F10284">
        <v>0</v>
      </c>
      <c r="H10284" t="s">
        <v>155</v>
      </c>
      <c r="I10284">
        <f t="shared" si="485"/>
        <v>0</v>
      </c>
      <c r="J10284">
        <f t="shared" si="486"/>
        <v>0</v>
      </c>
      <c r="L10284" t="str">
        <f t="shared" si="484"/>
        <v>3294VICTORIA POINT</v>
      </c>
      <c r="M10284" t="s">
        <v>10260</v>
      </c>
    </row>
    <row r="10285" spans="1:13">
      <c r="A10285" t="s">
        <v>11579</v>
      </c>
      <c r="B10285" t="s">
        <v>827</v>
      </c>
      <c r="C10285" t="s">
        <v>110</v>
      </c>
      <c r="D10285">
        <v>4</v>
      </c>
      <c r="E10285">
        <v>0</v>
      </c>
      <c r="F10285">
        <v>0</v>
      </c>
      <c r="H10285" t="s">
        <v>155</v>
      </c>
      <c r="I10285">
        <f t="shared" si="485"/>
        <v>0</v>
      </c>
      <c r="J10285">
        <f t="shared" si="486"/>
        <v>0</v>
      </c>
      <c r="L10285" t="str">
        <f t="shared" si="484"/>
        <v>3294VICTORIA VALLEY</v>
      </c>
      <c r="M10285" t="s">
        <v>10260</v>
      </c>
    </row>
    <row r="10286" spans="1:13">
      <c r="A10286" t="s">
        <v>11579</v>
      </c>
      <c r="B10286" t="s">
        <v>4482</v>
      </c>
      <c r="C10286" t="s">
        <v>110</v>
      </c>
      <c r="D10286">
        <v>4</v>
      </c>
      <c r="E10286">
        <v>0</v>
      </c>
      <c r="F10286">
        <v>0</v>
      </c>
      <c r="H10286" t="s">
        <v>155</v>
      </c>
      <c r="I10286">
        <f t="shared" si="485"/>
        <v>0</v>
      </c>
      <c r="J10286">
        <f t="shared" si="486"/>
        <v>0</v>
      </c>
      <c r="L10286" t="str">
        <f t="shared" si="484"/>
        <v>3294WOODHOUSE</v>
      </c>
      <c r="M10286" t="s">
        <v>10260</v>
      </c>
    </row>
    <row r="10287" spans="1:13">
      <c r="A10287" t="s">
        <v>11583</v>
      </c>
      <c r="B10287" t="s">
        <v>11584</v>
      </c>
      <c r="C10287" t="s">
        <v>110</v>
      </c>
      <c r="D10287">
        <v>4</v>
      </c>
      <c r="E10287">
        <v>0</v>
      </c>
      <c r="F10287">
        <v>0</v>
      </c>
      <c r="H10287" t="s">
        <v>155</v>
      </c>
      <c r="I10287">
        <f t="shared" si="485"/>
        <v>0</v>
      </c>
      <c r="J10287">
        <f t="shared" si="486"/>
        <v>0</v>
      </c>
      <c r="L10287" t="str">
        <f t="shared" si="484"/>
        <v>3293GLENTHOMPSON</v>
      </c>
      <c r="M10287" t="s">
        <v>10260</v>
      </c>
    </row>
    <row r="10288" spans="1:13">
      <c r="A10288" t="s">
        <v>11583</v>
      </c>
      <c r="B10288" t="s">
        <v>11585</v>
      </c>
      <c r="C10288" t="s">
        <v>110</v>
      </c>
      <c r="D10288">
        <v>4</v>
      </c>
      <c r="E10288">
        <v>0</v>
      </c>
      <c r="F10288">
        <v>0</v>
      </c>
      <c r="H10288" t="s">
        <v>155</v>
      </c>
      <c r="I10288">
        <f t="shared" si="485"/>
        <v>0</v>
      </c>
      <c r="J10288">
        <f t="shared" si="486"/>
        <v>0</v>
      </c>
      <c r="L10288" t="str">
        <f t="shared" si="484"/>
        <v>3293NAREEB</v>
      </c>
      <c r="M10288" t="s">
        <v>10260</v>
      </c>
    </row>
    <row r="10289" spans="1:13">
      <c r="A10289" t="s">
        <v>11583</v>
      </c>
      <c r="B10289" t="s">
        <v>11586</v>
      </c>
      <c r="C10289" t="s">
        <v>110</v>
      </c>
      <c r="D10289">
        <v>4</v>
      </c>
      <c r="E10289">
        <v>0</v>
      </c>
      <c r="F10289">
        <v>0</v>
      </c>
      <c r="H10289" t="s">
        <v>155</v>
      </c>
      <c r="I10289">
        <f t="shared" si="485"/>
        <v>0</v>
      </c>
      <c r="J10289">
        <f t="shared" si="486"/>
        <v>0</v>
      </c>
      <c r="L10289" t="str">
        <f t="shared" si="484"/>
        <v>3293NARRAPUMELAP SOUTH</v>
      </c>
      <c r="M10289" t="s">
        <v>10260</v>
      </c>
    </row>
    <row r="10290" spans="1:13">
      <c r="A10290" t="s">
        <v>11587</v>
      </c>
      <c r="B10290" t="s">
        <v>11588</v>
      </c>
      <c r="C10290" t="s">
        <v>110</v>
      </c>
      <c r="D10290">
        <v>4</v>
      </c>
      <c r="E10290">
        <v>0</v>
      </c>
      <c r="F10290">
        <v>0</v>
      </c>
      <c r="H10290" t="s">
        <v>155</v>
      </c>
      <c r="I10290">
        <f t="shared" si="485"/>
        <v>0</v>
      </c>
      <c r="J10290">
        <f t="shared" si="486"/>
        <v>0</v>
      </c>
      <c r="L10290" t="str">
        <f t="shared" si="484"/>
        <v>3292NELSON</v>
      </c>
      <c r="M10290" t="s">
        <v>11054</v>
      </c>
    </row>
    <row r="10291" spans="1:13">
      <c r="A10291" t="s">
        <v>11589</v>
      </c>
      <c r="B10291" t="s">
        <v>11590</v>
      </c>
      <c r="C10291" t="s">
        <v>110</v>
      </c>
      <c r="D10291">
        <v>4</v>
      </c>
      <c r="E10291">
        <v>0</v>
      </c>
      <c r="F10291">
        <v>0</v>
      </c>
      <c r="H10291" t="s">
        <v>103</v>
      </c>
      <c r="I10291">
        <f t="shared" si="485"/>
        <v>0</v>
      </c>
      <c r="J10291">
        <f t="shared" si="486"/>
        <v>0</v>
      </c>
      <c r="L10291" t="str">
        <f t="shared" si="484"/>
        <v>3289GAZETTE</v>
      </c>
      <c r="M10291" t="s">
        <v>11054</v>
      </c>
    </row>
    <row r="10292" spans="1:13">
      <c r="A10292" t="s">
        <v>11589</v>
      </c>
      <c r="B10292" t="s">
        <v>11591</v>
      </c>
      <c r="C10292" t="s">
        <v>110</v>
      </c>
      <c r="D10292">
        <v>4</v>
      </c>
      <c r="E10292">
        <v>0</v>
      </c>
      <c r="F10292">
        <v>0</v>
      </c>
      <c r="H10292" t="s">
        <v>103</v>
      </c>
      <c r="I10292">
        <f t="shared" si="485"/>
        <v>0</v>
      </c>
      <c r="J10292">
        <f t="shared" si="486"/>
        <v>0</v>
      </c>
      <c r="L10292" t="str">
        <f t="shared" si="484"/>
        <v>3289GERRIGERRUP</v>
      </c>
      <c r="M10292" t="s">
        <v>11054</v>
      </c>
    </row>
    <row r="10293" spans="1:13">
      <c r="A10293" t="s">
        <v>11589</v>
      </c>
      <c r="B10293" t="s">
        <v>11592</v>
      </c>
      <c r="C10293" t="s">
        <v>110</v>
      </c>
      <c r="D10293">
        <v>4</v>
      </c>
      <c r="E10293">
        <v>0</v>
      </c>
      <c r="F10293">
        <v>0</v>
      </c>
      <c r="H10293" t="s">
        <v>103</v>
      </c>
      <c r="I10293">
        <f t="shared" si="485"/>
        <v>0</v>
      </c>
      <c r="J10293">
        <f t="shared" si="486"/>
        <v>0</v>
      </c>
      <c r="L10293" t="str">
        <f t="shared" si="484"/>
        <v>3289PENSHURST</v>
      </c>
      <c r="M10293" t="s">
        <v>11054</v>
      </c>
    </row>
    <row r="10294" spans="1:13">
      <c r="A10294" t="s">
        <v>11589</v>
      </c>
      <c r="B10294" t="s">
        <v>11593</v>
      </c>
      <c r="C10294" t="s">
        <v>110</v>
      </c>
      <c r="D10294">
        <v>4</v>
      </c>
      <c r="E10294">
        <v>0</v>
      </c>
      <c r="F10294">
        <v>0</v>
      </c>
      <c r="H10294" t="s">
        <v>103</v>
      </c>
      <c r="I10294">
        <f t="shared" si="485"/>
        <v>0</v>
      </c>
      <c r="J10294">
        <f t="shared" si="486"/>
        <v>0</v>
      </c>
      <c r="L10294" t="str">
        <f t="shared" si="484"/>
        <v>3289PURDEET</v>
      </c>
      <c r="M10294" t="s">
        <v>11054</v>
      </c>
    </row>
    <row r="10295" spans="1:13">
      <c r="A10295" t="s">
        <v>11589</v>
      </c>
      <c r="B10295" t="s">
        <v>11594</v>
      </c>
      <c r="C10295" t="s">
        <v>110</v>
      </c>
      <c r="D10295">
        <v>4</v>
      </c>
      <c r="E10295">
        <v>0</v>
      </c>
      <c r="F10295">
        <v>0</v>
      </c>
      <c r="H10295" t="s">
        <v>103</v>
      </c>
      <c r="I10295">
        <f t="shared" si="485"/>
        <v>0</v>
      </c>
      <c r="J10295">
        <f t="shared" si="486"/>
        <v>0</v>
      </c>
      <c r="L10295" t="str">
        <f t="shared" si="484"/>
        <v>3289TABOR</v>
      </c>
      <c r="M10295" t="s">
        <v>11054</v>
      </c>
    </row>
    <row r="10296" spans="1:13">
      <c r="A10296" t="s">
        <v>11595</v>
      </c>
      <c r="B10296" t="s">
        <v>11596</v>
      </c>
      <c r="C10296" t="s">
        <v>110</v>
      </c>
      <c r="D10296">
        <v>4</v>
      </c>
      <c r="E10296">
        <v>0</v>
      </c>
      <c r="F10296">
        <v>0</v>
      </c>
      <c r="H10296" t="s">
        <v>155</v>
      </c>
      <c r="I10296">
        <f t="shared" si="485"/>
        <v>0</v>
      </c>
      <c r="J10296">
        <f t="shared" si="486"/>
        <v>0</v>
      </c>
      <c r="L10296" t="str">
        <f t="shared" si="484"/>
        <v>3287HAWKESDALE</v>
      </c>
      <c r="M10296" t="s">
        <v>11054</v>
      </c>
    </row>
    <row r="10297" spans="1:13">
      <c r="A10297" t="s">
        <v>11595</v>
      </c>
      <c r="B10297" t="s">
        <v>11597</v>
      </c>
      <c r="C10297" t="s">
        <v>110</v>
      </c>
      <c r="D10297">
        <v>4</v>
      </c>
      <c r="E10297">
        <v>0</v>
      </c>
      <c r="F10297">
        <v>0</v>
      </c>
      <c r="H10297" t="s">
        <v>155</v>
      </c>
      <c r="I10297">
        <f t="shared" si="485"/>
        <v>0</v>
      </c>
      <c r="J10297">
        <f t="shared" si="486"/>
        <v>0</v>
      </c>
      <c r="L10297" t="str">
        <f t="shared" si="484"/>
        <v>3287MINHAMITE</v>
      </c>
      <c r="M10297" t="s">
        <v>11054</v>
      </c>
    </row>
    <row r="10298" spans="1:13">
      <c r="A10298" t="s">
        <v>11598</v>
      </c>
      <c r="B10298" t="s">
        <v>11599</v>
      </c>
      <c r="C10298" t="s">
        <v>110</v>
      </c>
      <c r="D10298">
        <v>4</v>
      </c>
      <c r="E10298">
        <v>0</v>
      </c>
      <c r="F10298">
        <v>0</v>
      </c>
      <c r="H10298" t="s">
        <v>155</v>
      </c>
      <c r="I10298">
        <f t="shared" si="485"/>
        <v>0</v>
      </c>
      <c r="J10298">
        <f t="shared" si="486"/>
        <v>0</v>
      </c>
      <c r="L10298" t="str">
        <f t="shared" si="484"/>
        <v>3286KNEBSWORTH</v>
      </c>
      <c r="M10298" t="s">
        <v>11054</v>
      </c>
    </row>
    <row r="10299" spans="1:13">
      <c r="A10299" t="s">
        <v>11598</v>
      </c>
      <c r="B10299" t="s">
        <v>11600</v>
      </c>
      <c r="C10299" t="s">
        <v>110</v>
      </c>
      <c r="D10299">
        <v>4</v>
      </c>
      <c r="E10299">
        <v>0</v>
      </c>
      <c r="F10299">
        <v>0</v>
      </c>
      <c r="H10299" t="s">
        <v>155</v>
      </c>
      <c r="I10299">
        <f t="shared" si="485"/>
        <v>0</v>
      </c>
      <c r="J10299">
        <f t="shared" si="486"/>
        <v>0</v>
      </c>
      <c r="L10299" t="str">
        <f t="shared" si="484"/>
        <v>3286MACARTHUR</v>
      </c>
      <c r="M10299" t="s">
        <v>11054</v>
      </c>
    </row>
    <row r="10300" spans="1:13">
      <c r="A10300" t="s">
        <v>11598</v>
      </c>
      <c r="B10300" t="s">
        <v>11601</v>
      </c>
      <c r="C10300" t="s">
        <v>110</v>
      </c>
      <c r="D10300">
        <v>4</v>
      </c>
      <c r="E10300">
        <v>0</v>
      </c>
      <c r="F10300">
        <v>0</v>
      </c>
      <c r="H10300" t="s">
        <v>155</v>
      </c>
      <c r="I10300">
        <f t="shared" si="485"/>
        <v>0</v>
      </c>
      <c r="J10300">
        <f t="shared" si="486"/>
        <v>0</v>
      </c>
      <c r="L10300" t="str">
        <f t="shared" si="484"/>
        <v>3286RIPPONHURST</v>
      </c>
      <c r="M10300" t="s">
        <v>11054</v>
      </c>
    </row>
    <row r="10301" spans="1:13">
      <c r="A10301" t="s">
        <v>11598</v>
      </c>
      <c r="B10301" t="s">
        <v>11602</v>
      </c>
      <c r="C10301" t="s">
        <v>110</v>
      </c>
      <c r="D10301">
        <v>4</v>
      </c>
      <c r="E10301">
        <v>0</v>
      </c>
      <c r="F10301">
        <v>0</v>
      </c>
      <c r="H10301" t="s">
        <v>155</v>
      </c>
      <c r="I10301">
        <f t="shared" si="485"/>
        <v>0</v>
      </c>
      <c r="J10301">
        <f t="shared" si="486"/>
        <v>0</v>
      </c>
      <c r="L10301" t="str">
        <f t="shared" si="484"/>
        <v>3286WARRABKOOK</v>
      </c>
      <c r="M10301" t="s">
        <v>11054</v>
      </c>
    </row>
    <row r="10302" spans="1:13">
      <c r="A10302" t="s">
        <v>11603</v>
      </c>
      <c r="B10302" t="s">
        <v>11604</v>
      </c>
      <c r="C10302" t="s">
        <v>110</v>
      </c>
      <c r="D10302">
        <v>4</v>
      </c>
      <c r="E10302">
        <v>0</v>
      </c>
      <c r="F10302">
        <v>0</v>
      </c>
      <c r="H10302" t="s">
        <v>155</v>
      </c>
      <c r="I10302">
        <f t="shared" si="485"/>
        <v>0</v>
      </c>
      <c r="J10302">
        <f t="shared" si="486"/>
        <v>0</v>
      </c>
      <c r="L10302" t="str">
        <f t="shared" si="484"/>
        <v>3285CODRINGTON</v>
      </c>
      <c r="M10302" t="s">
        <v>11054</v>
      </c>
    </row>
    <row r="10303" spans="1:13">
      <c r="A10303" t="s">
        <v>11603</v>
      </c>
      <c r="B10303" t="s">
        <v>11605</v>
      </c>
      <c r="C10303" t="s">
        <v>110</v>
      </c>
      <c r="D10303">
        <v>4</v>
      </c>
      <c r="E10303">
        <v>0</v>
      </c>
      <c r="F10303">
        <v>0</v>
      </c>
      <c r="H10303" t="s">
        <v>155</v>
      </c>
      <c r="I10303">
        <f t="shared" si="485"/>
        <v>0</v>
      </c>
      <c r="J10303">
        <f t="shared" si="486"/>
        <v>0</v>
      </c>
      <c r="L10303" t="str">
        <f t="shared" si="484"/>
        <v>3285NARRAWONG</v>
      </c>
      <c r="M10303" t="s">
        <v>11054</v>
      </c>
    </row>
    <row r="10304" spans="1:13">
      <c r="A10304" t="s">
        <v>11603</v>
      </c>
      <c r="B10304" t="s">
        <v>11606</v>
      </c>
      <c r="C10304" t="s">
        <v>110</v>
      </c>
      <c r="D10304">
        <v>4</v>
      </c>
      <c r="E10304">
        <v>0</v>
      </c>
      <c r="F10304">
        <v>0</v>
      </c>
      <c r="H10304" t="s">
        <v>155</v>
      </c>
      <c r="I10304">
        <f t="shared" si="485"/>
        <v>0</v>
      </c>
      <c r="J10304">
        <f t="shared" si="486"/>
        <v>0</v>
      </c>
      <c r="L10304" t="str">
        <f t="shared" si="484"/>
        <v>3285ROSEBROOK</v>
      </c>
      <c r="M10304" t="s">
        <v>11054</v>
      </c>
    </row>
    <row r="10305" spans="1:13">
      <c r="A10305" t="s">
        <v>11603</v>
      </c>
      <c r="B10305" t="s">
        <v>628</v>
      </c>
      <c r="C10305" t="s">
        <v>110</v>
      </c>
      <c r="D10305">
        <v>4</v>
      </c>
      <c r="E10305">
        <v>0</v>
      </c>
      <c r="F10305">
        <v>0</v>
      </c>
      <c r="H10305" t="s">
        <v>155</v>
      </c>
      <c r="I10305">
        <f t="shared" si="485"/>
        <v>0</v>
      </c>
      <c r="J10305">
        <f t="shared" si="486"/>
        <v>0</v>
      </c>
      <c r="L10305" t="str">
        <f t="shared" si="484"/>
        <v>3285ST HELENS</v>
      </c>
      <c r="M10305" t="s">
        <v>11054</v>
      </c>
    </row>
    <row r="10306" spans="1:13">
      <c r="A10306" t="s">
        <v>11603</v>
      </c>
      <c r="B10306" t="s">
        <v>11607</v>
      </c>
      <c r="C10306" t="s">
        <v>110</v>
      </c>
      <c r="D10306">
        <v>4</v>
      </c>
      <c r="E10306">
        <v>0</v>
      </c>
      <c r="F10306">
        <v>0</v>
      </c>
      <c r="H10306" t="s">
        <v>155</v>
      </c>
      <c r="I10306">
        <f t="shared" si="485"/>
        <v>0</v>
      </c>
      <c r="J10306">
        <f t="shared" si="486"/>
        <v>0</v>
      </c>
      <c r="L10306" t="str">
        <f t="shared" si="484"/>
        <v>3285TOOLONG</v>
      </c>
      <c r="M10306" t="s">
        <v>11054</v>
      </c>
    </row>
    <row r="10307" spans="1:13">
      <c r="A10307" t="s">
        <v>11603</v>
      </c>
      <c r="B10307" t="s">
        <v>11608</v>
      </c>
      <c r="C10307" t="s">
        <v>110</v>
      </c>
      <c r="D10307">
        <v>4</v>
      </c>
      <c r="E10307">
        <v>0</v>
      </c>
      <c r="F10307">
        <v>0</v>
      </c>
      <c r="H10307" t="s">
        <v>155</v>
      </c>
      <c r="I10307">
        <f t="shared" si="485"/>
        <v>0</v>
      </c>
      <c r="J10307">
        <f t="shared" si="486"/>
        <v>0</v>
      </c>
      <c r="L10307" t="str">
        <f t="shared" si="484"/>
        <v>3285TYRENDARRA</v>
      </c>
      <c r="M10307" t="s">
        <v>11054</v>
      </c>
    </row>
    <row r="10308" spans="1:13">
      <c r="A10308" t="s">
        <v>11603</v>
      </c>
      <c r="B10308" t="s">
        <v>11609</v>
      </c>
      <c r="C10308" t="s">
        <v>110</v>
      </c>
      <c r="D10308">
        <v>4</v>
      </c>
      <c r="E10308">
        <v>0</v>
      </c>
      <c r="F10308">
        <v>0</v>
      </c>
      <c r="H10308" t="s">
        <v>155</v>
      </c>
      <c r="I10308">
        <f t="shared" si="485"/>
        <v>0</v>
      </c>
      <c r="J10308">
        <f t="shared" si="486"/>
        <v>0</v>
      </c>
      <c r="L10308" t="str">
        <f t="shared" si="484"/>
        <v>3285TYRENDARRA EAST</v>
      </c>
      <c r="M10308" t="s">
        <v>11054</v>
      </c>
    </row>
    <row r="10309" spans="1:13">
      <c r="A10309" t="s">
        <v>11603</v>
      </c>
      <c r="B10309" t="s">
        <v>11610</v>
      </c>
      <c r="C10309" t="s">
        <v>110</v>
      </c>
      <c r="D10309">
        <v>4</v>
      </c>
      <c r="E10309">
        <v>0</v>
      </c>
      <c r="F10309">
        <v>0</v>
      </c>
      <c r="H10309" t="s">
        <v>155</v>
      </c>
      <c r="I10309">
        <f t="shared" si="485"/>
        <v>0</v>
      </c>
      <c r="J10309">
        <f t="shared" si="486"/>
        <v>0</v>
      </c>
      <c r="L10309" t="str">
        <f t="shared" ref="L10309:L10372" si="487">CONCATENATE(A10309,B10309)</f>
        <v>3285YAMBUK</v>
      </c>
      <c r="M10309" t="s">
        <v>11054</v>
      </c>
    </row>
    <row r="10310" spans="1:13">
      <c r="A10310" t="s">
        <v>11611</v>
      </c>
      <c r="B10310" t="s">
        <v>683</v>
      </c>
      <c r="C10310" t="s">
        <v>110</v>
      </c>
      <c r="D10310">
        <v>4</v>
      </c>
      <c r="E10310">
        <v>0</v>
      </c>
      <c r="F10310">
        <v>0</v>
      </c>
      <c r="H10310" t="s">
        <v>155</v>
      </c>
      <c r="I10310">
        <f t="shared" si="485"/>
        <v>0</v>
      </c>
      <c r="J10310">
        <f t="shared" si="486"/>
        <v>0</v>
      </c>
      <c r="L10310" t="str">
        <f t="shared" si="487"/>
        <v>3284ORFORD</v>
      </c>
      <c r="M10310" t="s">
        <v>11054</v>
      </c>
    </row>
    <row r="10311" spans="1:13">
      <c r="A10311" t="s">
        <v>11611</v>
      </c>
      <c r="B10311" t="s">
        <v>11612</v>
      </c>
      <c r="C10311" t="s">
        <v>110</v>
      </c>
      <c r="D10311">
        <v>3</v>
      </c>
      <c r="E10311">
        <v>0</v>
      </c>
      <c r="F10311">
        <v>0</v>
      </c>
      <c r="H10311" t="s">
        <v>155</v>
      </c>
      <c r="I10311">
        <f t="shared" si="485"/>
        <v>0</v>
      </c>
      <c r="J10311">
        <f t="shared" si="486"/>
        <v>0</v>
      </c>
      <c r="L10311" t="str">
        <f t="shared" si="487"/>
        <v>3284PORT FAIRY</v>
      </c>
      <c r="M10311" t="s">
        <v>11054</v>
      </c>
    </row>
    <row r="10312" spans="1:13">
      <c r="A10312" t="s">
        <v>11613</v>
      </c>
      <c r="B10312" t="s">
        <v>11614</v>
      </c>
      <c r="C10312" t="s">
        <v>110</v>
      </c>
      <c r="D10312">
        <v>4</v>
      </c>
      <c r="E10312">
        <v>0</v>
      </c>
      <c r="F10312">
        <v>0</v>
      </c>
      <c r="H10312" t="s">
        <v>155</v>
      </c>
      <c r="I10312">
        <f t="shared" si="485"/>
        <v>0</v>
      </c>
      <c r="J10312">
        <f t="shared" si="486"/>
        <v>0</v>
      </c>
      <c r="L10312" t="str">
        <f t="shared" si="487"/>
        <v>3283CROSSLEY</v>
      </c>
      <c r="M10312" t="s">
        <v>11054</v>
      </c>
    </row>
    <row r="10313" spans="1:13">
      <c r="A10313" t="s">
        <v>11613</v>
      </c>
      <c r="B10313" t="s">
        <v>7715</v>
      </c>
      <c r="C10313" t="s">
        <v>110</v>
      </c>
      <c r="D10313">
        <v>4</v>
      </c>
      <c r="E10313">
        <v>0</v>
      </c>
      <c r="F10313">
        <v>0</v>
      </c>
      <c r="H10313" t="s">
        <v>155</v>
      </c>
      <c r="I10313">
        <f t="shared" si="485"/>
        <v>0</v>
      </c>
      <c r="J10313">
        <f t="shared" si="486"/>
        <v>0</v>
      </c>
      <c r="L10313" t="str">
        <f t="shared" si="487"/>
        <v>3283KILLARNEY</v>
      </c>
      <c r="M10313" t="s">
        <v>11054</v>
      </c>
    </row>
    <row r="10314" spans="1:13">
      <c r="A10314" t="s">
        <v>11613</v>
      </c>
      <c r="B10314" t="s">
        <v>11615</v>
      </c>
      <c r="C10314" t="s">
        <v>110</v>
      </c>
      <c r="D10314">
        <v>4</v>
      </c>
      <c r="E10314">
        <v>0</v>
      </c>
      <c r="F10314">
        <v>0</v>
      </c>
      <c r="H10314" t="s">
        <v>155</v>
      </c>
      <c r="I10314">
        <f t="shared" si="485"/>
        <v>0</v>
      </c>
      <c r="J10314">
        <f t="shared" si="486"/>
        <v>0</v>
      </c>
      <c r="L10314" t="str">
        <f t="shared" si="487"/>
        <v>3283KIRKSTALL</v>
      </c>
      <c r="M10314" t="s">
        <v>11054</v>
      </c>
    </row>
    <row r="10315" spans="1:13">
      <c r="A10315" t="s">
        <v>11613</v>
      </c>
      <c r="B10315" t="s">
        <v>1963</v>
      </c>
      <c r="C10315" t="s">
        <v>110</v>
      </c>
      <c r="D10315">
        <v>4</v>
      </c>
      <c r="E10315">
        <v>0</v>
      </c>
      <c r="F10315">
        <v>0</v>
      </c>
      <c r="H10315" t="s">
        <v>155</v>
      </c>
      <c r="I10315">
        <f t="shared" si="485"/>
        <v>0</v>
      </c>
      <c r="J10315">
        <f t="shared" si="486"/>
        <v>0</v>
      </c>
      <c r="L10315" t="str">
        <f t="shared" si="487"/>
        <v>3283SOUTHERN CROSS</v>
      </c>
      <c r="M10315" t="s">
        <v>11054</v>
      </c>
    </row>
    <row r="10316" spans="1:13">
      <c r="A10316" t="s">
        <v>11613</v>
      </c>
      <c r="B10316" t="s">
        <v>11616</v>
      </c>
      <c r="C10316" t="s">
        <v>110</v>
      </c>
      <c r="D10316">
        <v>4</v>
      </c>
      <c r="E10316">
        <v>0</v>
      </c>
      <c r="F10316">
        <v>0</v>
      </c>
      <c r="H10316" t="s">
        <v>155</v>
      </c>
      <c r="I10316">
        <f t="shared" si="485"/>
        <v>0</v>
      </c>
      <c r="J10316">
        <f t="shared" si="486"/>
        <v>0</v>
      </c>
      <c r="L10316" t="str">
        <f t="shared" si="487"/>
        <v>3283TARRONE</v>
      </c>
      <c r="M10316" t="s">
        <v>11054</v>
      </c>
    </row>
    <row r="10317" spans="1:13">
      <c r="A10317" t="s">
        <v>11613</v>
      </c>
      <c r="B10317" t="s">
        <v>11617</v>
      </c>
      <c r="C10317" t="s">
        <v>110</v>
      </c>
      <c r="D10317">
        <v>4</v>
      </c>
      <c r="E10317">
        <v>0</v>
      </c>
      <c r="F10317">
        <v>0</v>
      </c>
      <c r="H10317" t="s">
        <v>155</v>
      </c>
      <c r="I10317">
        <f t="shared" si="485"/>
        <v>0</v>
      </c>
      <c r="J10317">
        <f t="shared" si="486"/>
        <v>0</v>
      </c>
      <c r="L10317" t="str">
        <f t="shared" si="487"/>
        <v>3283TOWER HILL</v>
      </c>
      <c r="M10317" t="s">
        <v>11054</v>
      </c>
    </row>
    <row r="10318" spans="1:13">
      <c r="A10318" t="s">
        <v>11613</v>
      </c>
      <c r="B10318" t="s">
        <v>11618</v>
      </c>
      <c r="C10318" t="s">
        <v>110</v>
      </c>
      <c r="D10318">
        <v>4</v>
      </c>
      <c r="E10318">
        <v>0</v>
      </c>
      <c r="F10318">
        <v>0</v>
      </c>
      <c r="H10318" t="s">
        <v>155</v>
      </c>
      <c r="I10318">
        <f t="shared" si="485"/>
        <v>0</v>
      </c>
      <c r="J10318">
        <f t="shared" si="486"/>
        <v>0</v>
      </c>
      <c r="L10318" t="str">
        <f t="shared" si="487"/>
        <v>3283WARRONG</v>
      </c>
      <c r="M10318" t="s">
        <v>11054</v>
      </c>
    </row>
    <row r="10319" spans="1:13">
      <c r="A10319" t="s">
        <v>11613</v>
      </c>
      <c r="B10319" t="s">
        <v>11619</v>
      </c>
      <c r="C10319" t="s">
        <v>110</v>
      </c>
      <c r="D10319">
        <v>4</v>
      </c>
      <c r="E10319">
        <v>0</v>
      </c>
      <c r="F10319">
        <v>0</v>
      </c>
      <c r="H10319" t="s">
        <v>155</v>
      </c>
      <c r="I10319">
        <f t="shared" si="485"/>
        <v>0</v>
      </c>
      <c r="J10319">
        <f t="shared" si="486"/>
        <v>0</v>
      </c>
      <c r="L10319" t="str">
        <f t="shared" si="487"/>
        <v>3283WILLATOOK</v>
      </c>
      <c r="M10319" t="s">
        <v>11054</v>
      </c>
    </row>
    <row r="10320" spans="1:13">
      <c r="A10320" t="s">
        <v>11613</v>
      </c>
      <c r="B10320" t="s">
        <v>11620</v>
      </c>
      <c r="C10320" t="s">
        <v>110</v>
      </c>
      <c r="D10320">
        <v>4</v>
      </c>
      <c r="E10320">
        <v>0</v>
      </c>
      <c r="F10320">
        <v>0</v>
      </c>
      <c r="H10320" t="s">
        <v>155</v>
      </c>
      <c r="I10320">
        <f t="shared" si="485"/>
        <v>0</v>
      </c>
      <c r="J10320">
        <f t="shared" si="486"/>
        <v>0</v>
      </c>
      <c r="L10320" t="str">
        <f t="shared" si="487"/>
        <v>3283YANGERY</v>
      </c>
      <c r="M10320" t="s">
        <v>11054</v>
      </c>
    </row>
    <row r="10321" spans="1:13">
      <c r="A10321" t="s">
        <v>11613</v>
      </c>
      <c r="B10321" t="s">
        <v>11621</v>
      </c>
      <c r="C10321" t="s">
        <v>110</v>
      </c>
      <c r="D10321">
        <v>4</v>
      </c>
      <c r="E10321">
        <v>0</v>
      </c>
      <c r="F10321">
        <v>0</v>
      </c>
      <c r="H10321" t="s">
        <v>155</v>
      </c>
      <c r="I10321">
        <f t="shared" si="485"/>
        <v>0</v>
      </c>
      <c r="J10321">
        <f t="shared" si="486"/>
        <v>0</v>
      </c>
      <c r="L10321" t="str">
        <f t="shared" si="487"/>
        <v>3283YARPTURK</v>
      </c>
      <c r="M10321" t="s">
        <v>11054</v>
      </c>
    </row>
    <row r="10322" spans="1:13">
      <c r="A10322" t="s">
        <v>11622</v>
      </c>
      <c r="B10322" t="s">
        <v>11623</v>
      </c>
      <c r="C10322" t="s">
        <v>110</v>
      </c>
      <c r="D10322">
        <v>4</v>
      </c>
      <c r="E10322">
        <v>0</v>
      </c>
      <c r="F10322">
        <v>0</v>
      </c>
      <c r="H10322" t="s">
        <v>155</v>
      </c>
      <c r="I10322">
        <f t="shared" ref="I10322:I10385" si="488">IF(ISERROR(VLOOKUP(A10322,SelPostCode,1,FALSE)),0,1)</f>
        <v>0</v>
      </c>
      <c r="J10322">
        <f t="shared" ref="J10322:J10385" si="489">IF(I10322=0,0,IF(ISERROR(VLOOKUP(B10322,SelSuburb,1,FALSE)),0,1))</f>
        <v>0</v>
      </c>
      <c r="L10322" t="str">
        <f t="shared" si="487"/>
        <v>3282ILLOWA</v>
      </c>
      <c r="M10322" t="s">
        <v>11054</v>
      </c>
    </row>
    <row r="10323" spans="1:13">
      <c r="A10323" t="s">
        <v>11622</v>
      </c>
      <c r="B10323" t="s">
        <v>11624</v>
      </c>
      <c r="C10323" t="s">
        <v>110</v>
      </c>
      <c r="D10323">
        <v>4</v>
      </c>
      <c r="E10323">
        <v>0</v>
      </c>
      <c r="F10323">
        <v>0</v>
      </c>
      <c r="H10323" t="s">
        <v>155</v>
      </c>
      <c r="I10323">
        <f t="shared" si="488"/>
        <v>0</v>
      </c>
      <c r="J10323">
        <f t="shared" si="489"/>
        <v>0</v>
      </c>
      <c r="L10323" t="str">
        <f t="shared" si="487"/>
        <v>3282KOROIT</v>
      </c>
      <c r="M10323" t="s">
        <v>11054</v>
      </c>
    </row>
    <row r="10324" spans="1:13">
      <c r="A10324" t="s">
        <v>11625</v>
      </c>
      <c r="B10324" t="s">
        <v>11626</v>
      </c>
      <c r="C10324" t="s">
        <v>110</v>
      </c>
      <c r="D10324">
        <v>4</v>
      </c>
      <c r="E10324">
        <v>0</v>
      </c>
      <c r="F10324">
        <v>0</v>
      </c>
      <c r="H10324" t="s">
        <v>155</v>
      </c>
      <c r="I10324">
        <f t="shared" si="488"/>
        <v>0</v>
      </c>
      <c r="J10324">
        <f t="shared" si="489"/>
        <v>0</v>
      </c>
      <c r="L10324" t="str">
        <f t="shared" si="487"/>
        <v>3281BUSHFIELD</v>
      </c>
      <c r="M10324" t="s">
        <v>11054</v>
      </c>
    </row>
    <row r="10325" spans="1:13">
      <c r="A10325" t="s">
        <v>11625</v>
      </c>
      <c r="B10325" t="s">
        <v>11627</v>
      </c>
      <c r="C10325" t="s">
        <v>110</v>
      </c>
      <c r="D10325">
        <v>4</v>
      </c>
      <c r="E10325">
        <v>0</v>
      </c>
      <c r="F10325">
        <v>0</v>
      </c>
      <c r="H10325" t="s">
        <v>155</v>
      </c>
      <c r="I10325">
        <f t="shared" si="488"/>
        <v>0</v>
      </c>
      <c r="J10325">
        <f t="shared" si="489"/>
        <v>0</v>
      </c>
      <c r="L10325" t="str">
        <f t="shared" si="487"/>
        <v>3281GRASSMERE</v>
      </c>
      <c r="M10325" t="s">
        <v>11054</v>
      </c>
    </row>
    <row r="10326" spans="1:13">
      <c r="A10326" t="s">
        <v>11625</v>
      </c>
      <c r="B10326" t="s">
        <v>11628</v>
      </c>
      <c r="C10326" t="s">
        <v>110</v>
      </c>
      <c r="D10326">
        <v>4</v>
      </c>
      <c r="E10326">
        <v>0</v>
      </c>
      <c r="F10326">
        <v>0</v>
      </c>
      <c r="H10326" t="s">
        <v>155</v>
      </c>
      <c r="I10326">
        <f t="shared" si="488"/>
        <v>0</v>
      </c>
      <c r="J10326">
        <f t="shared" si="489"/>
        <v>0</v>
      </c>
      <c r="L10326" t="str">
        <f t="shared" si="487"/>
        <v>3281WINSLOW</v>
      </c>
      <c r="M10326" t="s">
        <v>11054</v>
      </c>
    </row>
    <row r="10327" spans="1:13">
      <c r="A10327" t="s">
        <v>11625</v>
      </c>
      <c r="B10327" t="s">
        <v>7298</v>
      </c>
      <c r="C10327" t="s">
        <v>110</v>
      </c>
      <c r="D10327">
        <v>4</v>
      </c>
      <c r="E10327">
        <v>0</v>
      </c>
      <c r="F10327">
        <v>0</v>
      </c>
      <c r="H10327" t="s">
        <v>155</v>
      </c>
      <c r="I10327">
        <f t="shared" si="488"/>
        <v>0</v>
      </c>
      <c r="J10327">
        <f t="shared" si="489"/>
        <v>0</v>
      </c>
      <c r="L10327" t="str">
        <f t="shared" si="487"/>
        <v>3281WOODFORD</v>
      </c>
      <c r="M10327" t="s">
        <v>11054</v>
      </c>
    </row>
    <row r="10328" spans="1:13">
      <c r="A10328" t="s">
        <v>11629</v>
      </c>
      <c r="B10328" t="s">
        <v>11630</v>
      </c>
      <c r="C10328" t="s">
        <v>110</v>
      </c>
      <c r="D10328">
        <v>1</v>
      </c>
      <c r="E10328">
        <v>0</v>
      </c>
      <c r="F10328">
        <v>1</v>
      </c>
      <c r="H10328" t="s">
        <v>155</v>
      </c>
      <c r="I10328">
        <f t="shared" si="488"/>
        <v>0</v>
      </c>
      <c r="J10328">
        <f t="shared" si="489"/>
        <v>0</v>
      </c>
      <c r="L10328" t="str">
        <f t="shared" si="487"/>
        <v>3280DENNINGTON</v>
      </c>
      <c r="M10328" t="s">
        <v>11054</v>
      </c>
    </row>
    <row r="10329" spans="1:13">
      <c r="A10329" t="s">
        <v>11629</v>
      </c>
      <c r="B10329" t="s">
        <v>11631</v>
      </c>
      <c r="C10329" t="s">
        <v>110</v>
      </c>
      <c r="D10329">
        <v>4</v>
      </c>
      <c r="E10329">
        <v>0</v>
      </c>
      <c r="F10329">
        <v>0</v>
      </c>
      <c r="H10329" t="s">
        <v>155</v>
      </c>
      <c r="I10329">
        <f t="shared" si="488"/>
        <v>0</v>
      </c>
      <c r="J10329">
        <f t="shared" si="489"/>
        <v>0</v>
      </c>
      <c r="L10329" t="str">
        <f t="shared" si="487"/>
        <v>3280MINJAH</v>
      </c>
      <c r="M10329" t="s">
        <v>11054</v>
      </c>
    </row>
    <row r="10330" spans="1:13">
      <c r="A10330" t="s">
        <v>11629</v>
      </c>
      <c r="B10330" t="s">
        <v>11632</v>
      </c>
      <c r="C10330" t="s">
        <v>110</v>
      </c>
      <c r="D10330">
        <v>1</v>
      </c>
      <c r="E10330">
        <v>0</v>
      </c>
      <c r="F10330">
        <v>1</v>
      </c>
      <c r="H10330" t="s">
        <v>155</v>
      </c>
      <c r="I10330">
        <f t="shared" si="488"/>
        <v>0</v>
      </c>
      <c r="J10330">
        <f t="shared" si="489"/>
        <v>0</v>
      </c>
      <c r="L10330" t="str">
        <f t="shared" si="487"/>
        <v>3280WARRNAMBOOL</v>
      </c>
      <c r="M10330" t="s">
        <v>11054</v>
      </c>
    </row>
    <row r="10331" spans="1:13">
      <c r="A10331" t="s">
        <v>11629</v>
      </c>
      <c r="B10331" t="s">
        <v>11633</v>
      </c>
      <c r="C10331" t="s">
        <v>110</v>
      </c>
      <c r="D10331">
        <v>1</v>
      </c>
      <c r="E10331">
        <v>0</v>
      </c>
      <c r="F10331">
        <v>1</v>
      </c>
      <c r="H10331" t="s">
        <v>155</v>
      </c>
      <c r="I10331">
        <f t="shared" si="488"/>
        <v>0</v>
      </c>
      <c r="J10331">
        <f t="shared" si="489"/>
        <v>0</v>
      </c>
      <c r="L10331" t="str">
        <f t="shared" si="487"/>
        <v>3280WARRNAMBOOL EAST</v>
      </c>
      <c r="M10331" t="s">
        <v>11054</v>
      </c>
    </row>
    <row r="10332" spans="1:13">
      <c r="A10332" t="s">
        <v>11629</v>
      </c>
      <c r="B10332" t="s">
        <v>11634</v>
      </c>
      <c r="C10332" t="s">
        <v>110</v>
      </c>
      <c r="D10332">
        <v>1</v>
      </c>
      <c r="E10332">
        <v>0</v>
      </c>
      <c r="F10332">
        <v>1</v>
      </c>
      <c r="H10332" t="s">
        <v>155</v>
      </c>
      <c r="I10332">
        <f t="shared" si="488"/>
        <v>0</v>
      </c>
      <c r="J10332">
        <f t="shared" si="489"/>
        <v>0</v>
      </c>
      <c r="L10332" t="str">
        <f t="shared" si="487"/>
        <v>3280WARRNAMBOOL WEST</v>
      </c>
      <c r="M10332" t="s">
        <v>11054</v>
      </c>
    </row>
    <row r="10333" spans="1:13">
      <c r="A10333" t="s">
        <v>11635</v>
      </c>
      <c r="B10333" t="s">
        <v>11636</v>
      </c>
      <c r="C10333" t="s">
        <v>110</v>
      </c>
      <c r="D10333">
        <v>4</v>
      </c>
      <c r="E10333">
        <v>0</v>
      </c>
      <c r="F10333">
        <v>0</v>
      </c>
      <c r="H10333" t="s">
        <v>155</v>
      </c>
      <c r="I10333">
        <f t="shared" si="488"/>
        <v>0</v>
      </c>
      <c r="J10333">
        <f t="shared" si="489"/>
        <v>0</v>
      </c>
      <c r="L10333" t="str">
        <f t="shared" si="487"/>
        <v>3279BALLANGEICH</v>
      </c>
      <c r="M10333" t="s">
        <v>11054</v>
      </c>
    </row>
    <row r="10334" spans="1:13">
      <c r="A10334" t="s">
        <v>11635</v>
      </c>
      <c r="B10334" t="s">
        <v>11637</v>
      </c>
      <c r="C10334" t="s">
        <v>110</v>
      </c>
      <c r="D10334">
        <v>4</v>
      </c>
      <c r="E10334">
        <v>0</v>
      </c>
      <c r="F10334">
        <v>0</v>
      </c>
      <c r="H10334" t="s">
        <v>155</v>
      </c>
      <c r="I10334">
        <f t="shared" si="488"/>
        <v>0</v>
      </c>
      <c r="J10334">
        <f t="shared" si="489"/>
        <v>0</v>
      </c>
      <c r="L10334" t="str">
        <f t="shared" si="487"/>
        <v>3279WANGOOM</v>
      </c>
      <c r="M10334" t="s">
        <v>11054</v>
      </c>
    </row>
    <row r="10335" spans="1:13">
      <c r="A10335" t="s">
        <v>11638</v>
      </c>
      <c r="B10335" t="s">
        <v>11639</v>
      </c>
      <c r="C10335" t="s">
        <v>110</v>
      </c>
      <c r="D10335">
        <v>4</v>
      </c>
      <c r="E10335">
        <v>0</v>
      </c>
      <c r="F10335">
        <v>0</v>
      </c>
      <c r="H10335" t="s">
        <v>103</v>
      </c>
      <c r="I10335">
        <f t="shared" si="488"/>
        <v>0</v>
      </c>
      <c r="J10335">
        <f t="shared" si="489"/>
        <v>0</v>
      </c>
      <c r="L10335" t="str">
        <f t="shared" si="487"/>
        <v>3278PURNIM</v>
      </c>
      <c r="M10335" t="s">
        <v>11054</v>
      </c>
    </row>
    <row r="10336" spans="1:13">
      <c r="A10336" t="s">
        <v>11638</v>
      </c>
      <c r="B10336" t="s">
        <v>11640</v>
      </c>
      <c r="C10336" t="s">
        <v>110</v>
      </c>
      <c r="D10336">
        <v>4</v>
      </c>
      <c r="E10336">
        <v>0</v>
      </c>
      <c r="F10336">
        <v>0</v>
      </c>
      <c r="H10336" t="s">
        <v>103</v>
      </c>
      <c r="I10336">
        <f t="shared" si="488"/>
        <v>0</v>
      </c>
      <c r="J10336">
        <f t="shared" si="489"/>
        <v>0</v>
      </c>
      <c r="L10336" t="str">
        <f t="shared" si="487"/>
        <v>3278PURNIM WEST</v>
      </c>
      <c r="M10336" t="s">
        <v>11054</v>
      </c>
    </row>
    <row r="10337" spans="1:13">
      <c r="A10337" t="s">
        <v>11641</v>
      </c>
      <c r="B10337" t="s">
        <v>11642</v>
      </c>
      <c r="C10337" t="s">
        <v>110</v>
      </c>
      <c r="D10337">
        <v>4</v>
      </c>
      <c r="E10337">
        <v>0</v>
      </c>
      <c r="F10337">
        <v>0</v>
      </c>
      <c r="H10337" t="s">
        <v>155</v>
      </c>
      <c r="I10337">
        <f t="shared" si="488"/>
        <v>0</v>
      </c>
      <c r="J10337">
        <f t="shared" si="489"/>
        <v>0</v>
      </c>
      <c r="L10337" t="str">
        <f t="shared" si="487"/>
        <v>3277ALLANSFORD</v>
      </c>
      <c r="M10337" t="s">
        <v>11054</v>
      </c>
    </row>
    <row r="10338" spans="1:13">
      <c r="A10338" t="s">
        <v>11641</v>
      </c>
      <c r="B10338" t="s">
        <v>11643</v>
      </c>
      <c r="C10338" t="s">
        <v>110</v>
      </c>
      <c r="D10338">
        <v>4</v>
      </c>
      <c r="E10338">
        <v>0</v>
      </c>
      <c r="F10338">
        <v>0</v>
      </c>
      <c r="H10338" t="s">
        <v>155</v>
      </c>
      <c r="I10338">
        <f t="shared" si="488"/>
        <v>0</v>
      </c>
      <c r="J10338">
        <f t="shared" si="489"/>
        <v>0</v>
      </c>
      <c r="L10338" t="str">
        <f t="shared" si="487"/>
        <v>3277MEPUNGA</v>
      </c>
      <c r="M10338" t="s">
        <v>11054</v>
      </c>
    </row>
    <row r="10339" spans="1:13">
      <c r="A10339" t="s">
        <v>11641</v>
      </c>
      <c r="B10339" t="s">
        <v>11644</v>
      </c>
      <c r="C10339" t="s">
        <v>110</v>
      </c>
      <c r="D10339">
        <v>4</v>
      </c>
      <c r="E10339">
        <v>0</v>
      </c>
      <c r="F10339">
        <v>0</v>
      </c>
      <c r="H10339" t="s">
        <v>155</v>
      </c>
      <c r="I10339">
        <f t="shared" si="488"/>
        <v>0</v>
      </c>
      <c r="J10339">
        <f t="shared" si="489"/>
        <v>0</v>
      </c>
      <c r="L10339" t="str">
        <f t="shared" si="487"/>
        <v>3277MEPUNGA EAST</v>
      </c>
      <c r="M10339" t="s">
        <v>11054</v>
      </c>
    </row>
    <row r="10340" spans="1:13">
      <c r="A10340" t="s">
        <v>11641</v>
      </c>
      <c r="B10340" t="s">
        <v>11645</v>
      </c>
      <c r="C10340" t="s">
        <v>110</v>
      </c>
      <c r="D10340">
        <v>4</v>
      </c>
      <c r="E10340">
        <v>0</v>
      </c>
      <c r="F10340">
        <v>0</v>
      </c>
      <c r="H10340" t="s">
        <v>155</v>
      </c>
      <c r="I10340">
        <f t="shared" si="488"/>
        <v>0</v>
      </c>
      <c r="J10340">
        <f t="shared" si="489"/>
        <v>0</v>
      </c>
      <c r="L10340" t="str">
        <f t="shared" si="487"/>
        <v>3277MEPUNGA WEST</v>
      </c>
      <c r="M10340" t="s">
        <v>11054</v>
      </c>
    </row>
    <row r="10341" spans="1:13">
      <c r="A10341" t="s">
        <v>11641</v>
      </c>
      <c r="B10341" t="s">
        <v>11646</v>
      </c>
      <c r="C10341" t="s">
        <v>110</v>
      </c>
      <c r="D10341">
        <v>4</v>
      </c>
      <c r="E10341">
        <v>0</v>
      </c>
      <c r="F10341">
        <v>0</v>
      </c>
      <c r="H10341" t="s">
        <v>155</v>
      </c>
      <c r="I10341">
        <f t="shared" si="488"/>
        <v>0</v>
      </c>
      <c r="J10341">
        <f t="shared" si="489"/>
        <v>0</v>
      </c>
      <c r="L10341" t="str">
        <f t="shared" si="487"/>
        <v>3277NARINGAL</v>
      </c>
      <c r="M10341" t="s">
        <v>11054</v>
      </c>
    </row>
    <row r="10342" spans="1:13">
      <c r="A10342" t="s">
        <v>11641</v>
      </c>
      <c r="B10342" t="s">
        <v>11647</v>
      </c>
      <c r="C10342" t="s">
        <v>110</v>
      </c>
      <c r="D10342">
        <v>4</v>
      </c>
      <c r="E10342">
        <v>0</v>
      </c>
      <c r="F10342">
        <v>0</v>
      </c>
      <c r="H10342" t="s">
        <v>155</v>
      </c>
      <c r="I10342">
        <f t="shared" si="488"/>
        <v>0</v>
      </c>
      <c r="J10342">
        <f t="shared" si="489"/>
        <v>0</v>
      </c>
      <c r="L10342" t="str">
        <f t="shared" si="487"/>
        <v>3277NARINGAL EAST</v>
      </c>
      <c r="M10342" t="s">
        <v>11054</v>
      </c>
    </row>
    <row r="10343" spans="1:13">
      <c r="A10343" t="s">
        <v>11648</v>
      </c>
      <c r="B10343" t="s">
        <v>11649</v>
      </c>
      <c r="C10343" t="s">
        <v>110</v>
      </c>
      <c r="D10343">
        <v>4</v>
      </c>
      <c r="E10343">
        <v>0</v>
      </c>
      <c r="F10343">
        <v>0</v>
      </c>
      <c r="H10343" t="s">
        <v>155</v>
      </c>
      <c r="I10343">
        <f t="shared" si="488"/>
        <v>0</v>
      </c>
      <c r="J10343">
        <f t="shared" si="489"/>
        <v>0</v>
      </c>
      <c r="L10343" t="str">
        <f t="shared" si="487"/>
        <v>3276WOOLSTHORPE</v>
      </c>
      <c r="M10343" t="s">
        <v>11054</v>
      </c>
    </row>
    <row r="10344" spans="1:13">
      <c r="A10344" t="s">
        <v>11650</v>
      </c>
      <c r="B10344" t="s">
        <v>11651</v>
      </c>
      <c r="C10344" t="s">
        <v>110</v>
      </c>
      <c r="D10344">
        <v>4</v>
      </c>
      <c r="E10344">
        <v>0</v>
      </c>
      <c r="F10344">
        <v>0</v>
      </c>
      <c r="H10344" t="s">
        <v>155</v>
      </c>
      <c r="I10344">
        <f t="shared" si="488"/>
        <v>0</v>
      </c>
      <c r="J10344">
        <f t="shared" si="489"/>
        <v>0</v>
      </c>
      <c r="L10344" t="str">
        <f t="shared" si="487"/>
        <v>3275MAILER FLAT</v>
      </c>
      <c r="M10344" t="s">
        <v>11054</v>
      </c>
    </row>
    <row r="10345" spans="1:13">
      <c r="A10345" t="s">
        <v>11650</v>
      </c>
      <c r="B10345" t="s">
        <v>11652</v>
      </c>
      <c r="C10345" t="s">
        <v>110</v>
      </c>
      <c r="D10345">
        <v>4</v>
      </c>
      <c r="E10345">
        <v>0</v>
      </c>
      <c r="F10345">
        <v>0</v>
      </c>
      <c r="H10345" t="s">
        <v>155</v>
      </c>
      <c r="I10345">
        <f t="shared" si="488"/>
        <v>0</v>
      </c>
      <c r="J10345">
        <f t="shared" si="489"/>
        <v>0</v>
      </c>
      <c r="L10345" t="str">
        <f t="shared" si="487"/>
        <v>3275MAILORS FLAT</v>
      </c>
      <c r="M10345" t="s">
        <v>11054</v>
      </c>
    </row>
    <row r="10346" spans="1:13">
      <c r="A10346" t="s">
        <v>11653</v>
      </c>
      <c r="B10346" t="s">
        <v>11654</v>
      </c>
      <c r="C10346" t="s">
        <v>110</v>
      </c>
      <c r="D10346">
        <v>4</v>
      </c>
      <c r="E10346">
        <v>0</v>
      </c>
      <c r="F10346">
        <v>0</v>
      </c>
      <c r="H10346" t="s">
        <v>155</v>
      </c>
      <c r="I10346">
        <f t="shared" si="488"/>
        <v>0</v>
      </c>
      <c r="J10346">
        <f t="shared" si="489"/>
        <v>0</v>
      </c>
      <c r="L10346" t="str">
        <f t="shared" si="487"/>
        <v>3274CARAMUT</v>
      </c>
      <c r="M10346" t="s">
        <v>11054</v>
      </c>
    </row>
    <row r="10347" spans="1:13">
      <c r="A10347" t="s">
        <v>11655</v>
      </c>
      <c r="B10347" t="s">
        <v>11656</v>
      </c>
      <c r="C10347" t="s">
        <v>110</v>
      </c>
      <c r="D10347">
        <v>4</v>
      </c>
      <c r="E10347">
        <v>0</v>
      </c>
      <c r="F10347">
        <v>0</v>
      </c>
      <c r="H10347" t="s">
        <v>155</v>
      </c>
      <c r="I10347">
        <f t="shared" si="488"/>
        <v>0</v>
      </c>
      <c r="J10347">
        <f t="shared" si="489"/>
        <v>0</v>
      </c>
      <c r="L10347" t="str">
        <f t="shared" si="487"/>
        <v>3273HEXHAM</v>
      </c>
      <c r="M10347" t="s">
        <v>11054</v>
      </c>
    </row>
    <row r="10348" spans="1:13">
      <c r="A10348" t="s">
        <v>11657</v>
      </c>
      <c r="B10348" t="s">
        <v>11658</v>
      </c>
      <c r="C10348" t="s">
        <v>110</v>
      </c>
      <c r="D10348">
        <v>4</v>
      </c>
      <c r="E10348">
        <v>0</v>
      </c>
      <c r="F10348">
        <v>0</v>
      </c>
      <c r="H10348" t="s">
        <v>155</v>
      </c>
      <c r="I10348">
        <f t="shared" si="488"/>
        <v>0</v>
      </c>
      <c r="J10348">
        <f t="shared" si="489"/>
        <v>0</v>
      </c>
      <c r="L10348" t="str">
        <f t="shared" si="487"/>
        <v>3272MORTLAKE</v>
      </c>
      <c r="M10348" t="s">
        <v>10260</v>
      </c>
    </row>
    <row r="10349" spans="1:13">
      <c r="A10349" t="s">
        <v>11657</v>
      </c>
      <c r="B10349" t="s">
        <v>11659</v>
      </c>
      <c r="C10349" t="s">
        <v>110</v>
      </c>
      <c r="D10349">
        <v>4</v>
      </c>
      <c r="E10349">
        <v>0</v>
      </c>
      <c r="F10349">
        <v>0</v>
      </c>
      <c r="H10349" t="s">
        <v>155</v>
      </c>
      <c r="I10349">
        <f t="shared" si="488"/>
        <v>0</v>
      </c>
      <c r="J10349">
        <f t="shared" si="489"/>
        <v>0</v>
      </c>
      <c r="L10349" t="str">
        <f t="shared" si="487"/>
        <v>3272WOORNDOO</v>
      </c>
      <c r="M10349" t="s">
        <v>10260</v>
      </c>
    </row>
    <row r="10350" spans="1:13">
      <c r="A10350" t="s">
        <v>11660</v>
      </c>
      <c r="B10350" t="s">
        <v>3052</v>
      </c>
      <c r="C10350" t="s">
        <v>110</v>
      </c>
      <c r="D10350">
        <v>4</v>
      </c>
      <c r="E10350">
        <v>0</v>
      </c>
      <c r="F10350">
        <v>0</v>
      </c>
      <c r="H10350" t="s">
        <v>155</v>
      </c>
      <c r="I10350">
        <f t="shared" si="488"/>
        <v>0</v>
      </c>
      <c r="J10350">
        <f t="shared" si="489"/>
        <v>0</v>
      </c>
      <c r="L10350" t="str">
        <f t="shared" si="487"/>
        <v>3271DARLINGTON</v>
      </c>
      <c r="M10350" t="s">
        <v>10260</v>
      </c>
    </row>
    <row r="10351" spans="1:13">
      <c r="A10351" t="s">
        <v>11660</v>
      </c>
      <c r="B10351" t="s">
        <v>11661</v>
      </c>
      <c r="C10351" t="s">
        <v>110</v>
      </c>
      <c r="D10351">
        <v>4</v>
      </c>
      <c r="E10351">
        <v>0</v>
      </c>
      <c r="F10351">
        <v>0</v>
      </c>
      <c r="H10351" t="s">
        <v>155</v>
      </c>
      <c r="I10351">
        <f t="shared" si="488"/>
        <v>0</v>
      </c>
      <c r="J10351">
        <f t="shared" si="489"/>
        <v>0</v>
      </c>
      <c r="L10351" t="str">
        <f t="shared" si="487"/>
        <v>3271DUNDONNELL</v>
      </c>
      <c r="M10351" t="s">
        <v>10260</v>
      </c>
    </row>
    <row r="10352" spans="1:13">
      <c r="A10352" t="s">
        <v>11660</v>
      </c>
      <c r="B10352" t="s">
        <v>11662</v>
      </c>
      <c r="C10352" t="s">
        <v>110</v>
      </c>
      <c r="D10352">
        <v>4</v>
      </c>
      <c r="E10352">
        <v>0</v>
      </c>
      <c r="F10352">
        <v>0</v>
      </c>
      <c r="H10352" t="s">
        <v>155</v>
      </c>
      <c r="I10352">
        <f t="shared" si="488"/>
        <v>0</v>
      </c>
      <c r="J10352">
        <f t="shared" si="489"/>
        <v>0</v>
      </c>
      <c r="L10352" t="str">
        <f t="shared" si="487"/>
        <v>3271PURA PURA</v>
      </c>
      <c r="M10352" t="s">
        <v>10260</v>
      </c>
    </row>
    <row r="10353" spans="1:13">
      <c r="A10353" t="s">
        <v>11663</v>
      </c>
      <c r="B10353" t="s">
        <v>3879</v>
      </c>
      <c r="C10353" t="s">
        <v>110</v>
      </c>
      <c r="D10353">
        <v>4</v>
      </c>
      <c r="E10353">
        <v>0</v>
      </c>
      <c r="F10353">
        <v>0</v>
      </c>
      <c r="H10353" t="s">
        <v>155</v>
      </c>
      <c r="I10353">
        <f t="shared" si="488"/>
        <v>0</v>
      </c>
      <c r="J10353">
        <f t="shared" si="489"/>
        <v>0</v>
      </c>
      <c r="L10353" t="str">
        <f t="shared" si="487"/>
        <v>3270PETERBOROUGH</v>
      </c>
      <c r="M10353" t="s">
        <v>11054</v>
      </c>
    </row>
    <row r="10354" spans="1:13">
      <c r="A10354" t="s">
        <v>11664</v>
      </c>
      <c r="B10354" t="s">
        <v>11665</v>
      </c>
      <c r="C10354" t="s">
        <v>110</v>
      </c>
      <c r="D10354">
        <v>4</v>
      </c>
      <c r="E10354">
        <v>0</v>
      </c>
      <c r="F10354">
        <v>0</v>
      </c>
      <c r="H10354" t="s">
        <v>155</v>
      </c>
      <c r="I10354">
        <f t="shared" si="488"/>
        <v>0</v>
      </c>
      <c r="J10354">
        <f t="shared" si="489"/>
        <v>0</v>
      </c>
      <c r="L10354" t="str">
        <f t="shared" si="487"/>
        <v>3269PORT CAMPBELL</v>
      </c>
      <c r="M10354" t="s">
        <v>11054</v>
      </c>
    </row>
    <row r="10355" spans="1:13">
      <c r="A10355" t="s">
        <v>11664</v>
      </c>
      <c r="B10355" t="s">
        <v>11666</v>
      </c>
      <c r="C10355" t="s">
        <v>110</v>
      </c>
      <c r="D10355">
        <v>4</v>
      </c>
      <c r="E10355">
        <v>0</v>
      </c>
      <c r="F10355">
        <v>0</v>
      </c>
      <c r="H10355" t="s">
        <v>155</v>
      </c>
      <c r="I10355">
        <f t="shared" si="488"/>
        <v>0</v>
      </c>
      <c r="J10355">
        <f t="shared" si="489"/>
        <v>0</v>
      </c>
      <c r="L10355" t="str">
        <f t="shared" si="487"/>
        <v>3269PRINCETOWN</v>
      </c>
      <c r="M10355" t="s">
        <v>11054</v>
      </c>
    </row>
    <row r="10356" spans="1:13">
      <c r="A10356" t="s">
        <v>11664</v>
      </c>
      <c r="B10356" t="s">
        <v>11667</v>
      </c>
      <c r="C10356" t="s">
        <v>110</v>
      </c>
      <c r="D10356">
        <v>4</v>
      </c>
      <c r="E10356">
        <v>0</v>
      </c>
      <c r="F10356">
        <v>0</v>
      </c>
      <c r="H10356" t="s">
        <v>155</v>
      </c>
      <c r="I10356">
        <f t="shared" si="488"/>
        <v>0</v>
      </c>
      <c r="J10356">
        <f t="shared" si="489"/>
        <v>0</v>
      </c>
      <c r="L10356" t="str">
        <f t="shared" si="487"/>
        <v>3269WAARRE</v>
      </c>
      <c r="M10356" t="s">
        <v>11054</v>
      </c>
    </row>
    <row r="10357" spans="1:13">
      <c r="A10357" t="s">
        <v>11668</v>
      </c>
      <c r="B10357" t="s">
        <v>11669</v>
      </c>
      <c r="C10357" t="s">
        <v>110</v>
      </c>
      <c r="D10357">
        <v>4</v>
      </c>
      <c r="E10357">
        <v>0</v>
      </c>
      <c r="F10357">
        <v>0</v>
      </c>
      <c r="H10357" t="s">
        <v>155</v>
      </c>
      <c r="I10357">
        <f t="shared" si="488"/>
        <v>0</v>
      </c>
      <c r="J10357">
        <f t="shared" si="489"/>
        <v>0</v>
      </c>
      <c r="L10357" t="str">
        <f t="shared" si="487"/>
        <v>3268AYRFORD</v>
      </c>
      <c r="M10357" t="s">
        <v>11054</v>
      </c>
    </row>
    <row r="10358" spans="1:13">
      <c r="A10358" t="s">
        <v>11668</v>
      </c>
      <c r="B10358" t="s">
        <v>11670</v>
      </c>
      <c r="C10358" t="s">
        <v>110</v>
      </c>
      <c r="D10358">
        <v>4</v>
      </c>
      <c r="E10358">
        <v>0</v>
      </c>
      <c r="F10358">
        <v>0</v>
      </c>
      <c r="H10358" t="s">
        <v>155</v>
      </c>
      <c r="I10358">
        <f t="shared" si="488"/>
        <v>0</v>
      </c>
      <c r="J10358">
        <f t="shared" si="489"/>
        <v>0</v>
      </c>
      <c r="L10358" t="str">
        <f t="shared" si="487"/>
        <v>3268BRUCKNELL</v>
      </c>
      <c r="M10358" t="s">
        <v>11054</v>
      </c>
    </row>
    <row r="10359" spans="1:13">
      <c r="A10359" t="s">
        <v>11668</v>
      </c>
      <c r="B10359" t="s">
        <v>11671</v>
      </c>
      <c r="C10359" t="s">
        <v>110</v>
      </c>
      <c r="D10359">
        <v>4</v>
      </c>
      <c r="E10359">
        <v>0</v>
      </c>
      <c r="F10359">
        <v>0</v>
      </c>
      <c r="H10359" t="s">
        <v>155</v>
      </c>
      <c r="I10359">
        <f t="shared" si="488"/>
        <v>0</v>
      </c>
      <c r="J10359">
        <f t="shared" si="489"/>
        <v>0</v>
      </c>
      <c r="L10359" t="str">
        <f t="shared" si="487"/>
        <v>3268COORIEMUNGLE</v>
      </c>
      <c r="M10359" t="s">
        <v>11054</v>
      </c>
    </row>
    <row r="10360" spans="1:13">
      <c r="A10360" t="s">
        <v>11668</v>
      </c>
      <c r="B10360" t="s">
        <v>11672</v>
      </c>
      <c r="C10360" t="s">
        <v>110</v>
      </c>
      <c r="D10360">
        <v>4</v>
      </c>
      <c r="E10360">
        <v>0</v>
      </c>
      <c r="F10360">
        <v>0</v>
      </c>
      <c r="H10360" t="s">
        <v>155</v>
      </c>
      <c r="I10360">
        <f t="shared" si="488"/>
        <v>0</v>
      </c>
      <c r="J10360">
        <f t="shared" si="489"/>
        <v>0</v>
      </c>
      <c r="L10360" t="str">
        <f t="shared" si="487"/>
        <v>3268COWLEYS CREEK</v>
      </c>
      <c r="M10360" t="s">
        <v>11054</v>
      </c>
    </row>
    <row r="10361" spans="1:13">
      <c r="A10361" t="s">
        <v>11668</v>
      </c>
      <c r="B10361" t="s">
        <v>11673</v>
      </c>
      <c r="C10361" t="s">
        <v>110</v>
      </c>
      <c r="D10361">
        <v>4</v>
      </c>
      <c r="E10361">
        <v>0</v>
      </c>
      <c r="F10361">
        <v>0</v>
      </c>
      <c r="H10361" t="s">
        <v>155</v>
      </c>
      <c r="I10361">
        <f t="shared" si="488"/>
        <v>0</v>
      </c>
      <c r="J10361">
        <f t="shared" si="489"/>
        <v>0</v>
      </c>
      <c r="L10361" t="str">
        <f t="shared" si="487"/>
        <v>3268CURDIE VALE</v>
      </c>
      <c r="M10361" t="s">
        <v>11054</v>
      </c>
    </row>
    <row r="10362" spans="1:13">
      <c r="A10362" t="s">
        <v>11668</v>
      </c>
      <c r="B10362" t="s">
        <v>11674</v>
      </c>
      <c r="C10362" t="s">
        <v>110</v>
      </c>
      <c r="D10362">
        <v>4</v>
      </c>
      <c r="E10362">
        <v>0</v>
      </c>
      <c r="F10362">
        <v>0</v>
      </c>
      <c r="H10362" t="s">
        <v>155</v>
      </c>
      <c r="I10362">
        <f t="shared" si="488"/>
        <v>0</v>
      </c>
      <c r="J10362">
        <f t="shared" si="489"/>
        <v>0</v>
      </c>
      <c r="L10362" t="str">
        <f t="shared" si="487"/>
        <v>3268CURDIES RIVER</v>
      </c>
      <c r="M10362" t="s">
        <v>11054</v>
      </c>
    </row>
    <row r="10363" spans="1:13">
      <c r="A10363" t="s">
        <v>11668</v>
      </c>
      <c r="B10363" t="s">
        <v>11675</v>
      </c>
      <c r="C10363" t="s">
        <v>110</v>
      </c>
      <c r="D10363">
        <v>4</v>
      </c>
      <c r="E10363">
        <v>0</v>
      </c>
      <c r="F10363">
        <v>0</v>
      </c>
      <c r="H10363" t="s">
        <v>155</v>
      </c>
      <c r="I10363">
        <f t="shared" si="488"/>
        <v>0</v>
      </c>
      <c r="J10363">
        <f t="shared" si="489"/>
        <v>0</v>
      </c>
      <c r="L10363" t="str">
        <f t="shared" si="487"/>
        <v>3268CURDIEVALE</v>
      </c>
      <c r="M10363" t="s">
        <v>11054</v>
      </c>
    </row>
    <row r="10364" spans="1:13">
      <c r="A10364" t="s">
        <v>11668</v>
      </c>
      <c r="B10364" t="s">
        <v>11676</v>
      </c>
      <c r="C10364" t="s">
        <v>110</v>
      </c>
      <c r="D10364">
        <v>4</v>
      </c>
      <c r="E10364">
        <v>0</v>
      </c>
      <c r="F10364">
        <v>0</v>
      </c>
      <c r="H10364" t="s">
        <v>155</v>
      </c>
      <c r="I10364">
        <f t="shared" si="488"/>
        <v>0</v>
      </c>
      <c r="J10364">
        <f t="shared" si="489"/>
        <v>0</v>
      </c>
      <c r="L10364" t="str">
        <f t="shared" si="487"/>
        <v>3268HEYTESBURY LOWER</v>
      </c>
      <c r="M10364" t="s">
        <v>11054</v>
      </c>
    </row>
    <row r="10365" spans="1:13">
      <c r="A10365" t="s">
        <v>11668</v>
      </c>
      <c r="B10365" t="s">
        <v>11677</v>
      </c>
      <c r="C10365" t="s">
        <v>110</v>
      </c>
      <c r="D10365">
        <v>4</v>
      </c>
      <c r="E10365">
        <v>0</v>
      </c>
      <c r="F10365">
        <v>0</v>
      </c>
      <c r="H10365" t="s">
        <v>155</v>
      </c>
      <c r="I10365">
        <f t="shared" si="488"/>
        <v>0</v>
      </c>
      <c r="J10365">
        <f t="shared" si="489"/>
        <v>0</v>
      </c>
      <c r="L10365" t="str">
        <f t="shared" si="487"/>
        <v>3268NEWFIELD</v>
      </c>
      <c r="M10365" t="s">
        <v>11054</v>
      </c>
    </row>
    <row r="10366" spans="1:13">
      <c r="A10366" t="s">
        <v>11668</v>
      </c>
      <c r="B10366" t="s">
        <v>11678</v>
      </c>
      <c r="C10366" t="s">
        <v>110</v>
      </c>
      <c r="D10366">
        <v>4</v>
      </c>
      <c r="E10366">
        <v>0</v>
      </c>
      <c r="F10366">
        <v>0</v>
      </c>
      <c r="H10366" t="s">
        <v>155</v>
      </c>
      <c r="I10366">
        <f t="shared" si="488"/>
        <v>0</v>
      </c>
      <c r="J10366">
        <f t="shared" si="489"/>
        <v>0</v>
      </c>
      <c r="L10366" t="str">
        <f t="shared" si="487"/>
        <v>3268NIRRANDA</v>
      </c>
      <c r="M10366" t="s">
        <v>11054</v>
      </c>
    </row>
    <row r="10367" spans="1:13">
      <c r="A10367" t="s">
        <v>11668</v>
      </c>
      <c r="B10367" t="s">
        <v>11679</v>
      </c>
      <c r="C10367" t="s">
        <v>110</v>
      </c>
      <c r="D10367">
        <v>4</v>
      </c>
      <c r="E10367">
        <v>0</v>
      </c>
      <c r="F10367">
        <v>0</v>
      </c>
      <c r="H10367" t="s">
        <v>155</v>
      </c>
      <c r="I10367">
        <f t="shared" si="488"/>
        <v>0</v>
      </c>
      <c r="J10367">
        <f t="shared" si="489"/>
        <v>0</v>
      </c>
      <c r="L10367" t="str">
        <f t="shared" si="487"/>
        <v>3268NIRRANDA EAST</v>
      </c>
      <c r="M10367" t="s">
        <v>11054</v>
      </c>
    </row>
    <row r="10368" spans="1:13">
      <c r="A10368" t="s">
        <v>11668</v>
      </c>
      <c r="B10368" t="s">
        <v>11680</v>
      </c>
      <c r="C10368" t="s">
        <v>110</v>
      </c>
      <c r="D10368">
        <v>4</v>
      </c>
      <c r="E10368">
        <v>0</v>
      </c>
      <c r="F10368">
        <v>0</v>
      </c>
      <c r="H10368" t="s">
        <v>155</v>
      </c>
      <c r="I10368">
        <f t="shared" si="488"/>
        <v>0</v>
      </c>
      <c r="J10368">
        <f t="shared" si="489"/>
        <v>0</v>
      </c>
      <c r="L10368" t="str">
        <f t="shared" si="487"/>
        <v>3268NIRRANDA SOUTH</v>
      </c>
      <c r="M10368" t="s">
        <v>11054</v>
      </c>
    </row>
    <row r="10369" spans="1:13">
      <c r="A10369" t="s">
        <v>11668</v>
      </c>
      <c r="B10369" t="s">
        <v>11681</v>
      </c>
      <c r="C10369" t="s">
        <v>110</v>
      </c>
      <c r="D10369">
        <v>4</v>
      </c>
      <c r="E10369">
        <v>0</v>
      </c>
      <c r="F10369">
        <v>0</v>
      </c>
      <c r="H10369" t="s">
        <v>155</v>
      </c>
      <c r="I10369">
        <f t="shared" si="488"/>
        <v>0</v>
      </c>
      <c r="J10369">
        <f t="shared" si="489"/>
        <v>0</v>
      </c>
      <c r="L10369" t="str">
        <f t="shared" si="487"/>
        <v>3268NULLAWARRE</v>
      </c>
      <c r="M10369" t="s">
        <v>11054</v>
      </c>
    </row>
    <row r="10370" spans="1:13">
      <c r="A10370" t="s">
        <v>11668</v>
      </c>
      <c r="B10370" t="s">
        <v>11682</v>
      </c>
      <c r="C10370" t="s">
        <v>110</v>
      </c>
      <c r="D10370">
        <v>4</v>
      </c>
      <c r="E10370">
        <v>0</v>
      </c>
      <c r="F10370">
        <v>0</v>
      </c>
      <c r="H10370" t="s">
        <v>155</v>
      </c>
      <c r="I10370">
        <f t="shared" si="488"/>
        <v>0</v>
      </c>
      <c r="J10370">
        <f t="shared" si="489"/>
        <v>0</v>
      </c>
      <c r="L10370" t="str">
        <f t="shared" si="487"/>
        <v>3268NULLAWARRE EAST</v>
      </c>
      <c r="M10370" t="s">
        <v>11054</v>
      </c>
    </row>
    <row r="10371" spans="1:13">
      <c r="A10371" t="s">
        <v>11668</v>
      </c>
      <c r="B10371" t="s">
        <v>11683</v>
      </c>
      <c r="C10371" t="s">
        <v>110</v>
      </c>
      <c r="D10371">
        <v>4</v>
      </c>
      <c r="E10371">
        <v>0</v>
      </c>
      <c r="F10371">
        <v>0</v>
      </c>
      <c r="H10371" t="s">
        <v>155</v>
      </c>
      <c r="I10371">
        <f t="shared" si="488"/>
        <v>0</v>
      </c>
      <c r="J10371">
        <f t="shared" si="489"/>
        <v>0</v>
      </c>
      <c r="L10371" t="str">
        <f t="shared" si="487"/>
        <v>3268NULLAWARRE NORTH</v>
      </c>
      <c r="M10371" t="s">
        <v>11054</v>
      </c>
    </row>
    <row r="10372" spans="1:13">
      <c r="A10372" t="s">
        <v>11668</v>
      </c>
      <c r="B10372" t="s">
        <v>11684</v>
      </c>
      <c r="C10372" t="s">
        <v>110</v>
      </c>
      <c r="D10372">
        <v>4</v>
      </c>
      <c r="E10372">
        <v>0</v>
      </c>
      <c r="F10372">
        <v>0</v>
      </c>
      <c r="H10372" t="s">
        <v>155</v>
      </c>
      <c r="I10372">
        <f t="shared" si="488"/>
        <v>0</v>
      </c>
      <c r="J10372">
        <f t="shared" si="489"/>
        <v>0</v>
      </c>
      <c r="L10372" t="str">
        <f t="shared" si="487"/>
        <v>3268PAARATTE</v>
      </c>
      <c r="M10372" t="s">
        <v>11054</v>
      </c>
    </row>
    <row r="10373" spans="1:13">
      <c r="A10373" t="s">
        <v>11668</v>
      </c>
      <c r="B10373" t="s">
        <v>11685</v>
      </c>
      <c r="C10373" t="s">
        <v>110</v>
      </c>
      <c r="D10373">
        <v>4</v>
      </c>
      <c r="E10373">
        <v>0</v>
      </c>
      <c r="F10373">
        <v>0</v>
      </c>
      <c r="H10373" t="s">
        <v>155</v>
      </c>
      <c r="I10373">
        <f t="shared" si="488"/>
        <v>0</v>
      </c>
      <c r="J10373">
        <f t="shared" si="489"/>
        <v>0</v>
      </c>
      <c r="L10373" t="str">
        <f t="shared" ref="L10373:L10436" si="490">CONCATENATE(A10373,B10373)</f>
        <v>3268THE COVE</v>
      </c>
      <c r="M10373" t="s">
        <v>11054</v>
      </c>
    </row>
    <row r="10374" spans="1:13">
      <c r="A10374" t="s">
        <v>11668</v>
      </c>
      <c r="B10374" t="s">
        <v>11686</v>
      </c>
      <c r="C10374" t="s">
        <v>110</v>
      </c>
      <c r="D10374">
        <v>4</v>
      </c>
      <c r="E10374">
        <v>0</v>
      </c>
      <c r="F10374">
        <v>0</v>
      </c>
      <c r="H10374" t="s">
        <v>155</v>
      </c>
      <c r="I10374">
        <f t="shared" si="488"/>
        <v>0</v>
      </c>
      <c r="J10374">
        <f t="shared" si="489"/>
        <v>0</v>
      </c>
      <c r="L10374" t="str">
        <f t="shared" si="490"/>
        <v>3268TIMBOON</v>
      </c>
      <c r="M10374" t="s">
        <v>11054</v>
      </c>
    </row>
    <row r="10375" spans="1:13">
      <c r="A10375" t="s">
        <v>11668</v>
      </c>
      <c r="B10375" t="s">
        <v>11687</v>
      </c>
      <c r="C10375" t="s">
        <v>110</v>
      </c>
      <c r="D10375">
        <v>4</v>
      </c>
      <c r="E10375">
        <v>0</v>
      </c>
      <c r="F10375">
        <v>0</v>
      </c>
      <c r="H10375" t="s">
        <v>155</v>
      </c>
      <c r="I10375">
        <f t="shared" si="488"/>
        <v>0</v>
      </c>
      <c r="J10375">
        <f t="shared" si="489"/>
        <v>0</v>
      </c>
      <c r="L10375" t="str">
        <f t="shared" si="490"/>
        <v>3268TIMBOON WEST</v>
      </c>
      <c r="M10375" t="s">
        <v>11054</v>
      </c>
    </row>
    <row r="10376" spans="1:13">
      <c r="A10376" t="s">
        <v>11688</v>
      </c>
      <c r="B10376" t="s">
        <v>11689</v>
      </c>
      <c r="C10376" t="s">
        <v>110</v>
      </c>
      <c r="D10376">
        <v>4</v>
      </c>
      <c r="E10376">
        <v>0</v>
      </c>
      <c r="F10376">
        <v>0</v>
      </c>
      <c r="H10376" t="s">
        <v>103</v>
      </c>
      <c r="I10376">
        <f t="shared" si="488"/>
        <v>0</v>
      </c>
      <c r="J10376">
        <f t="shared" si="489"/>
        <v>0</v>
      </c>
      <c r="L10376" t="str">
        <f t="shared" si="490"/>
        <v>3267SCOTTS CREEK</v>
      </c>
      <c r="M10376" t="s">
        <v>11054</v>
      </c>
    </row>
    <row r="10377" spans="1:13">
      <c r="A10377" t="s">
        <v>11690</v>
      </c>
      <c r="B10377" t="s">
        <v>11691</v>
      </c>
      <c r="C10377" t="s">
        <v>110</v>
      </c>
      <c r="D10377">
        <v>4</v>
      </c>
      <c r="E10377">
        <v>0</v>
      </c>
      <c r="F10377">
        <v>0</v>
      </c>
      <c r="H10377" t="s">
        <v>155</v>
      </c>
      <c r="I10377">
        <f t="shared" si="488"/>
        <v>0</v>
      </c>
      <c r="J10377">
        <f t="shared" si="489"/>
        <v>0</v>
      </c>
      <c r="L10377" t="str">
        <f t="shared" si="490"/>
        <v>3266BULLAHARRE</v>
      </c>
      <c r="M10377" t="s">
        <v>11054</v>
      </c>
    </row>
    <row r="10378" spans="1:13">
      <c r="A10378" t="s">
        <v>11690</v>
      </c>
      <c r="B10378" t="s">
        <v>11692</v>
      </c>
      <c r="C10378" t="s">
        <v>110</v>
      </c>
      <c r="D10378">
        <v>4</v>
      </c>
      <c r="E10378">
        <v>0</v>
      </c>
      <c r="F10378">
        <v>0</v>
      </c>
      <c r="H10378" t="s">
        <v>155</v>
      </c>
      <c r="I10378">
        <f t="shared" si="488"/>
        <v>0</v>
      </c>
      <c r="J10378">
        <f t="shared" si="489"/>
        <v>0</v>
      </c>
      <c r="L10378" t="str">
        <f t="shared" si="490"/>
        <v>3266COBDEN</v>
      </c>
      <c r="M10378" t="s">
        <v>11054</v>
      </c>
    </row>
    <row r="10379" spans="1:13">
      <c r="A10379" t="s">
        <v>11690</v>
      </c>
      <c r="B10379" t="s">
        <v>11693</v>
      </c>
      <c r="C10379" t="s">
        <v>110</v>
      </c>
      <c r="D10379">
        <v>4</v>
      </c>
      <c r="E10379">
        <v>0</v>
      </c>
      <c r="F10379">
        <v>0</v>
      </c>
      <c r="H10379" t="s">
        <v>155</v>
      </c>
      <c r="I10379">
        <f t="shared" si="488"/>
        <v>0</v>
      </c>
      <c r="J10379">
        <f t="shared" si="489"/>
        <v>0</v>
      </c>
      <c r="L10379" t="str">
        <f t="shared" si="490"/>
        <v>3266COBRICO</v>
      </c>
      <c r="M10379" t="s">
        <v>11054</v>
      </c>
    </row>
    <row r="10380" spans="1:13">
      <c r="A10380" t="s">
        <v>11690</v>
      </c>
      <c r="B10380" t="s">
        <v>11694</v>
      </c>
      <c r="C10380" t="s">
        <v>110</v>
      </c>
      <c r="D10380">
        <v>4</v>
      </c>
      <c r="E10380">
        <v>0</v>
      </c>
      <c r="F10380">
        <v>0</v>
      </c>
      <c r="H10380" t="s">
        <v>155</v>
      </c>
      <c r="I10380">
        <f t="shared" si="488"/>
        <v>0</v>
      </c>
      <c r="J10380">
        <f t="shared" si="489"/>
        <v>0</v>
      </c>
      <c r="L10380" t="str">
        <f t="shared" si="490"/>
        <v>3266ELINGAMITE</v>
      </c>
      <c r="M10380" t="s">
        <v>11054</v>
      </c>
    </row>
    <row r="10381" spans="1:13">
      <c r="A10381" t="s">
        <v>11690</v>
      </c>
      <c r="B10381" t="s">
        <v>11695</v>
      </c>
      <c r="C10381" t="s">
        <v>110</v>
      </c>
      <c r="D10381">
        <v>4</v>
      </c>
      <c r="E10381">
        <v>0</v>
      </c>
      <c r="F10381">
        <v>0</v>
      </c>
      <c r="H10381" t="s">
        <v>155</v>
      </c>
      <c r="I10381">
        <f t="shared" si="488"/>
        <v>0</v>
      </c>
      <c r="J10381">
        <f t="shared" si="489"/>
        <v>0</v>
      </c>
      <c r="L10381" t="str">
        <f t="shared" si="490"/>
        <v>3266ELINGAMITE NORTH</v>
      </c>
      <c r="M10381" t="s">
        <v>11054</v>
      </c>
    </row>
    <row r="10382" spans="1:13">
      <c r="A10382" t="s">
        <v>11690</v>
      </c>
      <c r="B10382" t="s">
        <v>11696</v>
      </c>
      <c r="C10382" t="s">
        <v>110</v>
      </c>
      <c r="D10382">
        <v>4</v>
      </c>
      <c r="E10382">
        <v>0</v>
      </c>
      <c r="F10382">
        <v>0</v>
      </c>
      <c r="H10382" t="s">
        <v>155</v>
      </c>
      <c r="I10382">
        <f t="shared" si="488"/>
        <v>0</v>
      </c>
      <c r="J10382">
        <f t="shared" si="489"/>
        <v>0</v>
      </c>
      <c r="L10382" t="str">
        <f t="shared" si="490"/>
        <v>3266GLENFYNE</v>
      </c>
      <c r="M10382" t="s">
        <v>11054</v>
      </c>
    </row>
    <row r="10383" spans="1:13">
      <c r="A10383" t="s">
        <v>11690</v>
      </c>
      <c r="B10383" t="s">
        <v>11697</v>
      </c>
      <c r="C10383" t="s">
        <v>110</v>
      </c>
      <c r="D10383">
        <v>4</v>
      </c>
      <c r="E10383">
        <v>0</v>
      </c>
      <c r="F10383">
        <v>0</v>
      </c>
      <c r="H10383" t="s">
        <v>155</v>
      </c>
      <c r="I10383">
        <f t="shared" si="488"/>
        <v>0</v>
      </c>
      <c r="J10383">
        <f t="shared" si="489"/>
        <v>0</v>
      </c>
      <c r="L10383" t="str">
        <f t="shared" si="490"/>
        <v>3266JANCOURT</v>
      </c>
      <c r="M10383" t="s">
        <v>11054</v>
      </c>
    </row>
    <row r="10384" spans="1:13">
      <c r="A10384" t="s">
        <v>11690</v>
      </c>
      <c r="B10384" t="s">
        <v>11698</v>
      </c>
      <c r="C10384" t="s">
        <v>110</v>
      </c>
      <c r="D10384">
        <v>4</v>
      </c>
      <c r="E10384">
        <v>0</v>
      </c>
      <c r="F10384">
        <v>0</v>
      </c>
      <c r="H10384" t="s">
        <v>155</v>
      </c>
      <c r="I10384">
        <f t="shared" si="488"/>
        <v>0</v>
      </c>
      <c r="J10384">
        <f t="shared" si="489"/>
        <v>0</v>
      </c>
      <c r="L10384" t="str">
        <f t="shared" si="490"/>
        <v>3266JANCOURT EAST</v>
      </c>
      <c r="M10384" t="s">
        <v>11054</v>
      </c>
    </row>
    <row r="10385" spans="1:13">
      <c r="A10385" t="s">
        <v>11690</v>
      </c>
      <c r="B10385" t="s">
        <v>11699</v>
      </c>
      <c r="C10385" t="s">
        <v>110</v>
      </c>
      <c r="D10385">
        <v>4</v>
      </c>
      <c r="E10385">
        <v>0</v>
      </c>
      <c r="F10385">
        <v>0</v>
      </c>
      <c r="H10385" t="s">
        <v>155</v>
      </c>
      <c r="I10385">
        <f t="shared" si="488"/>
        <v>0</v>
      </c>
      <c r="J10385">
        <f t="shared" si="489"/>
        <v>0</v>
      </c>
      <c r="L10385" t="str">
        <f t="shared" si="490"/>
        <v>3266NAROGHID</v>
      </c>
      <c r="M10385" t="s">
        <v>11054</v>
      </c>
    </row>
    <row r="10386" spans="1:13">
      <c r="A10386" t="s">
        <v>11690</v>
      </c>
      <c r="B10386" t="s">
        <v>11700</v>
      </c>
      <c r="C10386" t="s">
        <v>110</v>
      </c>
      <c r="D10386">
        <v>4</v>
      </c>
      <c r="E10386">
        <v>0</v>
      </c>
      <c r="F10386">
        <v>0</v>
      </c>
      <c r="H10386" t="s">
        <v>155</v>
      </c>
      <c r="I10386">
        <f t="shared" ref="I10386:I10449" si="491">IF(ISERROR(VLOOKUP(A10386,SelPostCode,1,FALSE)),0,1)</f>
        <v>0</v>
      </c>
      <c r="J10386">
        <f t="shared" ref="J10386:J10449" si="492">IF(I10386=0,0,IF(ISERROR(VLOOKUP(B10386,SelSuburb,1,FALSE)),0,1))</f>
        <v>0</v>
      </c>
      <c r="L10386" t="str">
        <f t="shared" si="490"/>
        <v>3266SIMPSON</v>
      </c>
      <c r="M10386" t="s">
        <v>11054</v>
      </c>
    </row>
    <row r="10387" spans="1:13">
      <c r="A10387" t="s">
        <v>11701</v>
      </c>
      <c r="B10387" t="s">
        <v>11702</v>
      </c>
      <c r="C10387" t="s">
        <v>110</v>
      </c>
      <c r="D10387">
        <v>4</v>
      </c>
      <c r="E10387">
        <v>0</v>
      </c>
      <c r="F10387">
        <v>0</v>
      </c>
      <c r="H10387" t="s">
        <v>155</v>
      </c>
      <c r="I10387">
        <f t="shared" si="491"/>
        <v>0</v>
      </c>
      <c r="J10387">
        <f t="shared" si="492"/>
        <v>0</v>
      </c>
      <c r="L10387" t="str">
        <f t="shared" si="490"/>
        <v>3265BOORCAN</v>
      </c>
      <c r="M10387" t="s">
        <v>11054</v>
      </c>
    </row>
    <row r="10388" spans="1:13">
      <c r="A10388" t="s">
        <v>11701</v>
      </c>
      <c r="B10388" t="s">
        <v>11703</v>
      </c>
      <c r="C10388" t="s">
        <v>110</v>
      </c>
      <c r="D10388">
        <v>4</v>
      </c>
      <c r="E10388">
        <v>0</v>
      </c>
      <c r="F10388">
        <v>0</v>
      </c>
      <c r="H10388" t="s">
        <v>155</v>
      </c>
      <c r="I10388">
        <f t="shared" si="491"/>
        <v>0</v>
      </c>
      <c r="J10388">
        <f t="shared" si="492"/>
        <v>0</v>
      </c>
      <c r="L10388" t="str">
        <f t="shared" si="490"/>
        <v>3265CUDGEE</v>
      </c>
      <c r="M10388" t="s">
        <v>11054</v>
      </c>
    </row>
    <row r="10389" spans="1:13">
      <c r="A10389" t="s">
        <v>11701</v>
      </c>
      <c r="B10389" t="s">
        <v>5473</v>
      </c>
      <c r="C10389" t="s">
        <v>110</v>
      </c>
      <c r="D10389">
        <v>4</v>
      </c>
      <c r="E10389">
        <v>0</v>
      </c>
      <c r="F10389">
        <v>0</v>
      </c>
      <c r="H10389" t="s">
        <v>155</v>
      </c>
      <c r="I10389">
        <f t="shared" si="491"/>
        <v>0</v>
      </c>
      <c r="J10389">
        <f t="shared" si="492"/>
        <v>0</v>
      </c>
      <c r="L10389" t="str">
        <f t="shared" si="490"/>
        <v>3265DIXIE</v>
      </c>
      <c r="M10389" t="s">
        <v>11054</v>
      </c>
    </row>
    <row r="10390" spans="1:13">
      <c r="A10390" t="s">
        <v>11701</v>
      </c>
      <c r="B10390" t="s">
        <v>11704</v>
      </c>
      <c r="C10390" t="s">
        <v>110</v>
      </c>
      <c r="D10390">
        <v>4</v>
      </c>
      <c r="E10390">
        <v>0</v>
      </c>
      <c r="F10390">
        <v>0</v>
      </c>
      <c r="H10390" t="s">
        <v>155</v>
      </c>
      <c r="I10390">
        <f t="shared" si="491"/>
        <v>0</v>
      </c>
      <c r="J10390">
        <f t="shared" si="492"/>
        <v>0</v>
      </c>
      <c r="L10390" t="str">
        <f t="shared" si="490"/>
        <v>3265ECKLIN SOUTH</v>
      </c>
      <c r="M10390" t="s">
        <v>11054</v>
      </c>
    </row>
    <row r="10391" spans="1:13">
      <c r="A10391" t="s">
        <v>11701</v>
      </c>
      <c r="B10391" t="s">
        <v>11705</v>
      </c>
      <c r="C10391" t="s">
        <v>110</v>
      </c>
      <c r="D10391">
        <v>4</v>
      </c>
      <c r="E10391">
        <v>0</v>
      </c>
      <c r="F10391">
        <v>0</v>
      </c>
      <c r="H10391" t="s">
        <v>155</v>
      </c>
      <c r="I10391">
        <f t="shared" si="491"/>
        <v>0</v>
      </c>
      <c r="J10391">
        <f t="shared" si="492"/>
        <v>0</v>
      </c>
      <c r="L10391" t="str">
        <f t="shared" si="490"/>
        <v>3265ELLERSLIE</v>
      </c>
      <c r="M10391" t="s">
        <v>11054</v>
      </c>
    </row>
    <row r="10392" spans="1:13">
      <c r="A10392" t="s">
        <v>11701</v>
      </c>
      <c r="B10392" t="s">
        <v>11706</v>
      </c>
      <c r="C10392" t="s">
        <v>110</v>
      </c>
      <c r="D10392">
        <v>4</v>
      </c>
      <c r="E10392">
        <v>0</v>
      </c>
      <c r="F10392">
        <v>0</v>
      </c>
      <c r="H10392" t="s">
        <v>155</v>
      </c>
      <c r="I10392">
        <f t="shared" si="491"/>
        <v>0</v>
      </c>
      <c r="J10392">
        <f t="shared" si="492"/>
        <v>0</v>
      </c>
      <c r="L10392" t="str">
        <f t="shared" si="490"/>
        <v>3265FRAMLINGHAM</v>
      </c>
      <c r="M10392" t="s">
        <v>11054</v>
      </c>
    </row>
    <row r="10393" spans="1:13">
      <c r="A10393" t="s">
        <v>11701</v>
      </c>
      <c r="B10393" t="s">
        <v>11707</v>
      </c>
      <c r="C10393" t="s">
        <v>110</v>
      </c>
      <c r="D10393">
        <v>4</v>
      </c>
      <c r="E10393">
        <v>0</v>
      </c>
      <c r="F10393">
        <v>0</v>
      </c>
      <c r="H10393" t="s">
        <v>155</v>
      </c>
      <c r="I10393">
        <f t="shared" si="491"/>
        <v>0</v>
      </c>
      <c r="J10393">
        <f t="shared" si="492"/>
        <v>0</v>
      </c>
      <c r="L10393" t="str">
        <f t="shared" si="490"/>
        <v>3265FRAMLINGHAM EAST</v>
      </c>
      <c r="M10393" t="s">
        <v>11054</v>
      </c>
    </row>
    <row r="10394" spans="1:13">
      <c r="A10394" t="s">
        <v>11701</v>
      </c>
      <c r="B10394" t="s">
        <v>11708</v>
      </c>
      <c r="C10394" t="s">
        <v>110</v>
      </c>
      <c r="D10394">
        <v>4</v>
      </c>
      <c r="E10394">
        <v>0</v>
      </c>
      <c r="F10394">
        <v>0</v>
      </c>
      <c r="H10394" t="s">
        <v>155</v>
      </c>
      <c r="I10394">
        <f t="shared" si="491"/>
        <v>0</v>
      </c>
      <c r="J10394">
        <f t="shared" si="492"/>
        <v>0</v>
      </c>
      <c r="L10394" t="str">
        <f t="shared" si="490"/>
        <v>3265GARVOC</v>
      </c>
      <c r="M10394" t="s">
        <v>11054</v>
      </c>
    </row>
    <row r="10395" spans="1:13">
      <c r="A10395" t="s">
        <v>11701</v>
      </c>
      <c r="B10395" t="s">
        <v>11709</v>
      </c>
      <c r="C10395" t="s">
        <v>110</v>
      </c>
      <c r="D10395">
        <v>4</v>
      </c>
      <c r="E10395">
        <v>0</v>
      </c>
      <c r="F10395">
        <v>0</v>
      </c>
      <c r="H10395" t="s">
        <v>155</v>
      </c>
      <c r="I10395">
        <f t="shared" si="491"/>
        <v>0</v>
      </c>
      <c r="J10395">
        <f t="shared" si="492"/>
        <v>0</v>
      </c>
      <c r="L10395" t="str">
        <f t="shared" si="490"/>
        <v>3265GLENORMISTON NORTH</v>
      </c>
      <c r="M10395" t="s">
        <v>11054</v>
      </c>
    </row>
    <row r="10396" spans="1:13">
      <c r="A10396" t="s">
        <v>11701</v>
      </c>
      <c r="B10396" t="s">
        <v>11710</v>
      </c>
      <c r="C10396" t="s">
        <v>110</v>
      </c>
      <c r="D10396">
        <v>4</v>
      </c>
      <c r="E10396">
        <v>0</v>
      </c>
      <c r="F10396">
        <v>0</v>
      </c>
      <c r="H10396" t="s">
        <v>155</v>
      </c>
      <c r="I10396">
        <f t="shared" si="491"/>
        <v>0</v>
      </c>
      <c r="J10396">
        <f t="shared" si="492"/>
        <v>0</v>
      </c>
      <c r="L10396" t="str">
        <f t="shared" si="490"/>
        <v>3265GLENORMISTON SOUTH</v>
      </c>
      <c r="M10396" t="s">
        <v>11054</v>
      </c>
    </row>
    <row r="10397" spans="1:13">
      <c r="A10397" t="s">
        <v>11701</v>
      </c>
      <c r="B10397" t="s">
        <v>11711</v>
      </c>
      <c r="C10397" t="s">
        <v>110</v>
      </c>
      <c r="D10397">
        <v>4</v>
      </c>
      <c r="E10397">
        <v>0</v>
      </c>
      <c r="F10397">
        <v>0</v>
      </c>
      <c r="H10397" t="s">
        <v>155</v>
      </c>
      <c r="I10397">
        <f t="shared" si="491"/>
        <v>0</v>
      </c>
      <c r="J10397">
        <f t="shared" si="492"/>
        <v>0</v>
      </c>
      <c r="L10397" t="str">
        <f t="shared" si="490"/>
        <v>3265KOLORA</v>
      </c>
      <c r="M10397" t="s">
        <v>11054</v>
      </c>
    </row>
    <row r="10398" spans="1:13">
      <c r="A10398" t="s">
        <v>11701</v>
      </c>
      <c r="B10398" t="s">
        <v>11712</v>
      </c>
      <c r="C10398" t="s">
        <v>110</v>
      </c>
      <c r="D10398">
        <v>4</v>
      </c>
      <c r="E10398">
        <v>0</v>
      </c>
      <c r="F10398">
        <v>0</v>
      </c>
      <c r="H10398" t="s">
        <v>155</v>
      </c>
      <c r="I10398">
        <f t="shared" si="491"/>
        <v>0</v>
      </c>
      <c r="J10398">
        <f t="shared" si="492"/>
        <v>0</v>
      </c>
      <c r="L10398" t="str">
        <f t="shared" si="490"/>
        <v>3265LAANG</v>
      </c>
      <c r="M10398" t="s">
        <v>11054</v>
      </c>
    </row>
    <row r="10399" spans="1:13">
      <c r="A10399" t="s">
        <v>11701</v>
      </c>
      <c r="B10399" t="s">
        <v>11713</v>
      </c>
      <c r="C10399" t="s">
        <v>110</v>
      </c>
      <c r="D10399">
        <v>4</v>
      </c>
      <c r="E10399">
        <v>0</v>
      </c>
      <c r="F10399">
        <v>0</v>
      </c>
      <c r="H10399" t="s">
        <v>155</v>
      </c>
      <c r="I10399">
        <f t="shared" si="491"/>
        <v>0</v>
      </c>
      <c r="J10399">
        <f t="shared" si="492"/>
        <v>0</v>
      </c>
      <c r="L10399" t="str">
        <f t="shared" si="490"/>
        <v>3265NOORAT</v>
      </c>
      <c r="M10399" t="s">
        <v>11054</v>
      </c>
    </row>
    <row r="10400" spans="1:13">
      <c r="A10400" t="s">
        <v>11701</v>
      </c>
      <c r="B10400" t="s">
        <v>11714</v>
      </c>
      <c r="C10400" t="s">
        <v>110</v>
      </c>
      <c r="D10400">
        <v>4</v>
      </c>
      <c r="E10400">
        <v>0</v>
      </c>
      <c r="F10400">
        <v>0</v>
      </c>
      <c r="H10400" t="s">
        <v>155</v>
      </c>
      <c r="I10400">
        <f t="shared" si="491"/>
        <v>0</v>
      </c>
      <c r="J10400">
        <f t="shared" si="492"/>
        <v>0</v>
      </c>
      <c r="L10400" t="str">
        <f t="shared" si="490"/>
        <v>3265NOORAT EAST</v>
      </c>
      <c r="M10400" t="s">
        <v>11054</v>
      </c>
    </row>
    <row r="10401" spans="1:13">
      <c r="A10401" t="s">
        <v>11701</v>
      </c>
      <c r="B10401" t="s">
        <v>11715</v>
      </c>
      <c r="C10401" t="s">
        <v>110</v>
      </c>
      <c r="D10401">
        <v>4</v>
      </c>
      <c r="E10401">
        <v>0</v>
      </c>
      <c r="F10401">
        <v>0</v>
      </c>
      <c r="H10401" t="s">
        <v>155</v>
      </c>
      <c r="I10401">
        <f t="shared" si="491"/>
        <v>0</v>
      </c>
      <c r="J10401">
        <f t="shared" si="492"/>
        <v>0</v>
      </c>
      <c r="L10401" t="str">
        <f t="shared" si="490"/>
        <v>3265PANMURE</v>
      </c>
      <c r="M10401" t="s">
        <v>11054</v>
      </c>
    </row>
    <row r="10402" spans="1:13">
      <c r="A10402" t="s">
        <v>11701</v>
      </c>
      <c r="B10402" t="s">
        <v>11716</v>
      </c>
      <c r="C10402" t="s">
        <v>110</v>
      </c>
      <c r="D10402">
        <v>4</v>
      </c>
      <c r="E10402">
        <v>0</v>
      </c>
      <c r="F10402">
        <v>0</v>
      </c>
      <c r="H10402" t="s">
        <v>155</v>
      </c>
      <c r="I10402">
        <f t="shared" si="491"/>
        <v>0</v>
      </c>
      <c r="J10402">
        <f t="shared" si="492"/>
        <v>0</v>
      </c>
      <c r="L10402" t="str">
        <f t="shared" si="490"/>
        <v>3265TAROON</v>
      </c>
      <c r="M10402" t="s">
        <v>11054</v>
      </c>
    </row>
    <row r="10403" spans="1:13">
      <c r="A10403" t="s">
        <v>11701</v>
      </c>
      <c r="B10403" t="s">
        <v>11717</v>
      </c>
      <c r="C10403" t="s">
        <v>110</v>
      </c>
      <c r="D10403">
        <v>4</v>
      </c>
      <c r="E10403">
        <v>0</v>
      </c>
      <c r="F10403">
        <v>0</v>
      </c>
      <c r="H10403" t="s">
        <v>155</v>
      </c>
      <c r="I10403">
        <f t="shared" si="491"/>
        <v>0</v>
      </c>
      <c r="J10403">
        <f t="shared" si="492"/>
        <v>0</v>
      </c>
      <c r="L10403" t="str">
        <f t="shared" si="490"/>
        <v>3265THE SISTERS</v>
      </c>
      <c r="M10403" t="s">
        <v>11054</v>
      </c>
    </row>
    <row r="10404" spans="1:13">
      <c r="A10404" t="s">
        <v>11718</v>
      </c>
      <c r="B10404" t="s">
        <v>11719</v>
      </c>
      <c r="C10404" t="s">
        <v>110</v>
      </c>
      <c r="D10404">
        <v>4</v>
      </c>
      <c r="E10404">
        <v>0</v>
      </c>
      <c r="F10404">
        <v>0</v>
      </c>
      <c r="H10404" t="s">
        <v>155</v>
      </c>
      <c r="I10404">
        <f t="shared" si="491"/>
        <v>0</v>
      </c>
      <c r="J10404">
        <f t="shared" si="492"/>
        <v>0</v>
      </c>
      <c r="L10404" t="str">
        <f t="shared" si="490"/>
        <v>3264TERANG</v>
      </c>
      <c r="M10404" t="s">
        <v>11054</v>
      </c>
    </row>
    <row r="10405" spans="1:13">
      <c r="A10405" t="s">
        <v>11720</v>
      </c>
      <c r="B10405" t="s">
        <v>11721</v>
      </c>
      <c r="C10405" t="s">
        <v>110</v>
      </c>
      <c r="D10405">
        <v>4</v>
      </c>
      <c r="E10405">
        <v>0</v>
      </c>
      <c r="F10405">
        <v>0</v>
      </c>
      <c r="H10405" t="s">
        <v>155</v>
      </c>
      <c r="I10405">
        <f t="shared" si="491"/>
        <v>0</v>
      </c>
      <c r="J10405">
        <f t="shared" si="492"/>
        <v>0</v>
      </c>
      <c r="L10405" t="str">
        <f t="shared" si="490"/>
        <v>3260BOOKAAR</v>
      </c>
      <c r="M10405" t="s">
        <v>11054</v>
      </c>
    </row>
    <row r="10406" spans="1:13">
      <c r="A10406" t="s">
        <v>11720</v>
      </c>
      <c r="B10406" t="s">
        <v>11722</v>
      </c>
      <c r="C10406" t="s">
        <v>110</v>
      </c>
      <c r="D10406">
        <v>4</v>
      </c>
      <c r="E10406">
        <v>0</v>
      </c>
      <c r="F10406">
        <v>0</v>
      </c>
      <c r="H10406" t="s">
        <v>155</v>
      </c>
      <c r="I10406">
        <f t="shared" si="491"/>
        <v>0</v>
      </c>
      <c r="J10406">
        <f t="shared" si="492"/>
        <v>0</v>
      </c>
      <c r="L10406" t="str">
        <f t="shared" si="490"/>
        <v>3260BOSTOCKS CREEK</v>
      </c>
      <c r="M10406" t="s">
        <v>11054</v>
      </c>
    </row>
    <row r="10407" spans="1:13">
      <c r="A10407" t="s">
        <v>11720</v>
      </c>
      <c r="B10407" t="s">
        <v>11723</v>
      </c>
      <c r="C10407" t="s">
        <v>110</v>
      </c>
      <c r="D10407">
        <v>4</v>
      </c>
      <c r="E10407">
        <v>0</v>
      </c>
      <c r="F10407">
        <v>0</v>
      </c>
      <c r="H10407" t="s">
        <v>155</v>
      </c>
      <c r="I10407">
        <f t="shared" si="491"/>
        <v>0</v>
      </c>
      <c r="J10407">
        <f t="shared" si="492"/>
        <v>0</v>
      </c>
      <c r="L10407" t="str">
        <f t="shared" si="490"/>
        <v>3260BUNGADOR</v>
      </c>
      <c r="M10407" t="s">
        <v>11054</v>
      </c>
    </row>
    <row r="10408" spans="1:13">
      <c r="A10408" t="s">
        <v>11720</v>
      </c>
      <c r="B10408" t="s">
        <v>11724</v>
      </c>
      <c r="C10408" t="s">
        <v>110</v>
      </c>
      <c r="D10408">
        <v>4</v>
      </c>
      <c r="E10408">
        <v>0</v>
      </c>
      <c r="F10408">
        <v>0</v>
      </c>
      <c r="H10408" t="s">
        <v>155</v>
      </c>
      <c r="I10408">
        <f t="shared" si="491"/>
        <v>0</v>
      </c>
      <c r="J10408">
        <f t="shared" si="492"/>
        <v>0</v>
      </c>
      <c r="L10408" t="str">
        <f t="shared" si="490"/>
        <v>3260CAMPERDOWN</v>
      </c>
      <c r="M10408" t="s">
        <v>11054</v>
      </c>
    </row>
    <row r="10409" spans="1:13">
      <c r="A10409" t="s">
        <v>11720</v>
      </c>
      <c r="B10409" t="s">
        <v>11725</v>
      </c>
      <c r="C10409" t="s">
        <v>110</v>
      </c>
      <c r="D10409">
        <v>4</v>
      </c>
      <c r="E10409">
        <v>0</v>
      </c>
      <c r="F10409">
        <v>0</v>
      </c>
      <c r="H10409" t="s">
        <v>155</v>
      </c>
      <c r="I10409">
        <f t="shared" si="491"/>
        <v>0</v>
      </c>
      <c r="J10409">
        <f t="shared" si="492"/>
        <v>0</v>
      </c>
      <c r="L10409" t="str">
        <f t="shared" si="490"/>
        <v>3260CARPENDEIT</v>
      </c>
      <c r="M10409" t="s">
        <v>11054</v>
      </c>
    </row>
    <row r="10410" spans="1:13">
      <c r="A10410" t="s">
        <v>11720</v>
      </c>
      <c r="B10410" t="s">
        <v>11726</v>
      </c>
      <c r="C10410" t="s">
        <v>110</v>
      </c>
      <c r="D10410">
        <v>4</v>
      </c>
      <c r="E10410">
        <v>0</v>
      </c>
      <c r="F10410">
        <v>0</v>
      </c>
      <c r="H10410" t="s">
        <v>155</v>
      </c>
      <c r="I10410">
        <f t="shared" si="491"/>
        <v>0</v>
      </c>
      <c r="J10410">
        <f t="shared" si="492"/>
        <v>0</v>
      </c>
      <c r="L10410" t="str">
        <f t="shared" si="490"/>
        <v>3260CHOCOLYN</v>
      </c>
      <c r="M10410" t="s">
        <v>11054</v>
      </c>
    </row>
    <row r="10411" spans="1:13">
      <c r="A10411" t="s">
        <v>11720</v>
      </c>
      <c r="B10411" t="s">
        <v>11727</v>
      </c>
      <c r="C10411" t="s">
        <v>110</v>
      </c>
      <c r="D10411">
        <v>4</v>
      </c>
      <c r="E10411">
        <v>0</v>
      </c>
      <c r="F10411">
        <v>0</v>
      </c>
      <c r="H10411" t="s">
        <v>155</v>
      </c>
      <c r="I10411">
        <f t="shared" si="491"/>
        <v>0</v>
      </c>
      <c r="J10411">
        <f t="shared" si="492"/>
        <v>0</v>
      </c>
      <c r="L10411" t="str">
        <f t="shared" si="490"/>
        <v>3260GNOTUK</v>
      </c>
      <c r="M10411" t="s">
        <v>11054</v>
      </c>
    </row>
    <row r="10412" spans="1:13">
      <c r="A10412" t="s">
        <v>11720</v>
      </c>
      <c r="B10412" t="s">
        <v>11728</v>
      </c>
      <c r="C10412" t="s">
        <v>110</v>
      </c>
      <c r="D10412">
        <v>4</v>
      </c>
      <c r="E10412">
        <v>0</v>
      </c>
      <c r="F10412">
        <v>0</v>
      </c>
      <c r="H10412" t="s">
        <v>155</v>
      </c>
      <c r="I10412">
        <f t="shared" si="491"/>
        <v>0</v>
      </c>
      <c r="J10412">
        <f t="shared" si="492"/>
        <v>0</v>
      </c>
      <c r="L10412" t="str">
        <f t="shared" si="490"/>
        <v>3260KARIAH</v>
      </c>
      <c r="M10412" t="s">
        <v>11054</v>
      </c>
    </row>
    <row r="10413" spans="1:13">
      <c r="A10413" t="s">
        <v>11720</v>
      </c>
      <c r="B10413" t="s">
        <v>11729</v>
      </c>
      <c r="C10413" t="s">
        <v>110</v>
      </c>
      <c r="D10413">
        <v>4</v>
      </c>
      <c r="E10413">
        <v>0</v>
      </c>
      <c r="F10413">
        <v>0</v>
      </c>
      <c r="H10413" t="s">
        <v>155</v>
      </c>
      <c r="I10413">
        <f t="shared" si="491"/>
        <v>0</v>
      </c>
      <c r="J10413">
        <f t="shared" si="492"/>
        <v>0</v>
      </c>
      <c r="L10413" t="str">
        <f t="shared" si="490"/>
        <v>3260KOALLAH</v>
      </c>
      <c r="M10413" t="s">
        <v>11054</v>
      </c>
    </row>
    <row r="10414" spans="1:13">
      <c r="A10414" t="s">
        <v>11720</v>
      </c>
      <c r="B10414" t="s">
        <v>11730</v>
      </c>
      <c r="C10414" t="s">
        <v>110</v>
      </c>
      <c r="D10414">
        <v>4</v>
      </c>
      <c r="E10414">
        <v>0</v>
      </c>
      <c r="F10414">
        <v>0</v>
      </c>
      <c r="H10414" t="s">
        <v>155</v>
      </c>
      <c r="I10414">
        <f t="shared" si="491"/>
        <v>0</v>
      </c>
      <c r="J10414">
        <f t="shared" si="492"/>
        <v>0</v>
      </c>
      <c r="L10414" t="str">
        <f t="shared" si="490"/>
        <v>3260LESLIE MANOR</v>
      </c>
      <c r="M10414" t="s">
        <v>11054</v>
      </c>
    </row>
    <row r="10415" spans="1:13">
      <c r="A10415" t="s">
        <v>11720</v>
      </c>
      <c r="B10415" t="s">
        <v>11731</v>
      </c>
      <c r="C10415" t="s">
        <v>110</v>
      </c>
      <c r="D10415">
        <v>4</v>
      </c>
      <c r="E10415">
        <v>0</v>
      </c>
      <c r="F10415">
        <v>0</v>
      </c>
      <c r="H10415" t="s">
        <v>155</v>
      </c>
      <c r="I10415">
        <f t="shared" si="491"/>
        <v>0</v>
      </c>
      <c r="J10415">
        <f t="shared" si="492"/>
        <v>0</v>
      </c>
      <c r="L10415" t="str">
        <f t="shared" si="490"/>
        <v>3260POMBORNEIT</v>
      </c>
      <c r="M10415" t="s">
        <v>11054</v>
      </c>
    </row>
    <row r="10416" spans="1:13">
      <c r="A10416" t="s">
        <v>11720</v>
      </c>
      <c r="B10416" t="s">
        <v>11732</v>
      </c>
      <c r="C10416" t="s">
        <v>110</v>
      </c>
      <c r="D10416">
        <v>4</v>
      </c>
      <c r="E10416">
        <v>0</v>
      </c>
      <c r="F10416">
        <v>0</v>
      </c>
      <c r="H10416" t="s">
        <v>155</v>
      </c>
      <c r="I10416">
        <f t="shared" si="491"/>
        <v>0</v>
      </c>
      <c r="J10416">
        <f t="shared" si="492"/>
        <v>0</v>
      </c>
      <c r="L10416" t="str">
        <f t="shared" si="490"/>
        <v>3260POMBORNEIT NORTH</v>
      </c>
      <c r="M10416" t="s">
        <v>11054</v>
      </c>
    </row>
    <row r="10417" spans="1:13">
      <c r="A10417" t="s">
        <v>11720</v>
      </c>
      <c r="B10417" t="s">
        <v>11733</v>
      </c>
      <c r="C10417" t="s">
        <v>110</v>
      </c>
      <c r="D10417">
        <v>4</v>
      </c>
      <c r="E10417">
        <v>0</v>
      </c>
      <c r="F10417">
        <v>0</v>
      </c>
      <c r="H10417" t="s">
        <v>155</v>
      </c>
      <c r="I10417">
        <f t="shared" si="491"/>
        <v>0</v>
      </c>
      <c r="J10417">
        <f t="shared" si="492"/>
        <v>0</v>
      </c>
      <c r="L10417" t="str">
        <f t="shared" si="490"/>
        <v>3260SKIBO</v>
      </c>
      <c r="M10417" t="s">
        <v>11054</v>
      </c>
    </row>
    <row r="10418" spans="1:13">
      <c r="A10418" t="s">
        <v>11720</v>
      </c>
      <c r="B10418" t="s">
        <v>11734</v>
      </c>
      <c r="C10418" t="s">
        <v>110</v>
      </c>
      <c r="D10418">
        <v>4</v>
      </c>
      <c r="E10418">
        <v>0</v>
      </c>
      <c r="F10418">
        <v>0</v>
      </c>
      <c r="H10418" t="s">
        <v>155</v>
      </c>
      <c r="I10418">
        <f t="shared" si="491"/>
        <v>0</v>
      </c>
      <c r="J10418">
        <f t="shared" si="492"/>
        <v>0</v>
      </c>
      <c r="L10418" t="str">
        <f t="shared" si="490"/>
        <v>3260SOUTH PURRUMBETE</v>
      </c>
      <c r="M10418" t="s">
        <v>11054</v>
      </c>
    </row>
    <row r="10419" spans="1:13">
      <c r="A10419" t="s">
        <v>11720</v>
      </c>
      <c r="B10419" t="s">
        <v>11735</v>
      </c>
      <c r="C10419" t="s">
        <v>110</v>
      </c>
      <c r="D10419">
        <v>4</v>
      </c>
      <c r="E10419">
        <v>0</v>
      </c>
      <c r="F10419">
        <v>0</v>
      </c>
      <c r="H10419" t="s">
        <v>155</v>
      </c>
      <c r="I10419">
        <f t="shared" si="491"/>
        <v>0</v>
      </c>
      <c r="J10419">
        <f t="shared" si="492"/>
        <v>0</v>
      </c>
      <c r="L10419" t="str">
        <f t="shared" si="490"/>
        <v>3260STONYFORD</v>
      </c>
      <c r="M10419" t="s">
        <v>11054</v>
      </c>
    </row>
    <row r="10420" spans="1:13">
      <c r="A10420" t="s">
        <v>11720</v>
      </c>
      <c r="B10420" t="s">
        <v>11736</v>
      </c>
      <c r="C10420" t="s">
        <v>110</v>
      </c>
      <c r="D10420">
        <v>4</v>
      </c>
      <c r="E10420">
        <v>0</v>
      </c>
      <c r="F10420">
        <v>0</v>
      </c>
      <c r="H10420" t="s">
        <v>155</v>
      </c>
      <c r="I10420">
        <f t="shared" si="491"/>
        <v>0</v>
      </c>
      <c r="J10420">
        <f t="shared" si="492"/>
        <v>0</v>
      </c>
      <c r="L10420" t="str">
        <f t="shared" si="490"/>
        <v>3260TANDAROOK</v>
      </c>
      <c r="M10420" t="s">
        <v>11054</v>
      </c>
    </row>
    <row r="10421" spans="1:13">
      <c r="A10421" t="s">
        <v>11720</v>
      </c>
      <c r="B10421" t="s">
        <v>11737</v>
      </c>
      <c r="C10421" t="s">
        <v>110</v>
      </c>
      <c r="D10421">
        <v>4</v>
      </c>
      <c r="E10421">
        <v>0</v>
      </c>
      <c r="F10421">
        <v>0</v>
      </c>
      <c r="H10421" t="s">
        <v>155</v>
      </c>
      <c r="I10421">
        <f t="shared" si="491"/>
        <v>0</v>
      </c>
      <c r="J10421">
        <f t="shared" si="492"/>
        <v>0</v>
      </c>
      <c r="L10421" t="str">
        <f t="shared" si="490"/>
        <v>3260TESBURY</v>
      </c>
      <c r="M10421" t="s">
        <v>11054</v>
      </c>
    </row>
    <row r="10422" spans="1:13">
      <c r="A10422" t="s">
        <v>11720</v>
      </c>
      <c r="B10422" t="s">
        <v>11738</v>
      </c>
      <c r="C10422" t="s">
        <v>110</v>
      </c>
      <c r="D10422">
        <v>4</v>
      </c>
      <c r="E10422">
        <v>0</v>
      </c>
      <c r="F10422">
        <v>0</v>
      </c>
      <c r="H10422" t="s">
        <v>155</v>
      </c>
      <c r="I10422">
        <f t="shared" si="491"/>
        <v>0</v>
      </c>
      <c r="J10422">
        <f t="shared" si="492"/>
        <v>0</v>
      </c>
      <c r="L10422" t="str">
        <f t="shared" si="490"/>
        <v>3260WEERITE</v>
      </c>
      <c r="M10422" t="s">
        <v>11054</v>
      </c>
    </row>
    <row r="10423" spans="1:13">
      <c r="A10423" t="s">
        <v>11739</v>
      </c>
      <c r="B10423" t="s">
        <v>11740</v>
      </c>
      <c r="C10423" t="s">
        <v>110</v>
      </c>
      <c r="D10423">
        <v>4</v>
      </c>
      <c r="E10423">
        <v>0</v>
      </c>
      <c r="F10423">
        <v>0</v>
      </c>
      <c r="H10423" t="s">
        <v>155</v>
      </c>
      <c r="I10423">
        <f t="shared" si="491"/>
        <v>0</v>
      </c>
      <c r="J10423">
        <f t="shared" si="492"/>
        <v>0</v>
      </c>
      <c r="L10423" t="str">
        <f t="shared" si="490"/>
        <v>3254COROROOKE</v>
      </c>
      <c r="M10423" t="s">
        <v>11054</v>
      </c>
    </row>
    <row r="10424" spans="1:13">
      <c r="A10424" t="s">
        <v>11741</v>
      </c>
      <c r="B10424" t="s">
        <v>11742</v>
      </c>
      <c r="C10424" t="s">
        <v>110</v>
      </c>
      <c r="D10424">
        <v>4</v>
      </c>
      <c r="E10424">
        <v>0</v>
      </c>
      <c r="F10424">
        <v>0</v>
      </c>
      <c r="H10424" t="s">
        <v>155</v>
      </c>
      <c r="I10424">
        <f t="shared" si="491"/>
        <v>0</v>
      </c>
      <c r="J10424">
        <f t="shared" si="492"/>
        <v>0</v>
      </c>
      <c r="L10424" t="str">
        <f t="shared" si="490"/>
        <v>3251BEEAC</v>
      </c>
      <c r="M10424" t="s">
        <v>11054</v>
      </c>
    </row>
    <row r="10425" spans="1:13">
      <c r="A10425" t="s">
        <v>11741</v>
      </c>
      <c r="B10425" t="s">
        <v>11743</v>
      </c>
      <c r="C10425" t="s">
        <v>110</v>
      </c>
      <c r="D10425">
        <v>1</v>
      </c>
      <c r="E10425">
        <v>0</v>
      </c>
      <c r="F10425">
        <v>1</v>
      </c>
      <c r="H10425" t="s">
        <v>155</v>
      </c>
      <c r="I10425">
        <f t="shared" si="491"/>
        <v>0</v>
      </c>
      <c r="J10425">
        <f t="shared" si="492"/>
        <v>0</v>
      </c>
      <c r="L10425" t="str">
        <f t="shared" si="490"/>
        <v>3251CUNDARE</v>
      </c>
      <c r="M10425" t="s">
        <v>11054</v>
      </c>
    </row>
    <row r="10426" spans="1:13">
      <c r="A10426" t="s">
        <v>11741</v>
      </c>
      <c r="B10426" t="s">
        <v>11744</v>
      </c>
      <c r="C10426" t="s">
        <v>110</v>
      </c>
      <c r="D10426">
        <v>4</v>
      </c>
      <c r="E10426">
        <v>0</v>
      </c>
      <c r="F10426">
        <v>0</v>
      </c>
      <c r="H10426" t="s">
        <v>155</v>
      </c>
      <c r="I10426">
        <f t="shared" si="491"/>
        <v>0</v>
      </c>
      <c r="J10426">
        <f t="shared" si="492"/>
        <v>0</v>
      </c>
      <c r="L10426" t="str">
        <f t="shared" si="490"/>
        <v>3251CUNDARE NORTH</v>
      </c>
      <c r="M10426" t="s">
        <v>11054</v>
      </c>
    </row>
    <row r="10427" spans="1:13">
      <c r="A10427" t="s">
        <v>11741</v>
      </c>
      <c r="B10427" t="s">
        <v>11745</v>
      </c>
      <c r="C10427" t="s">
        <v>110</v>
      </c>
      <c r="D10427">
        <v>4</v>
      </c>
      <c r="E10427">
        <v>0</v>
      </c>
      <c r="F10427">
        <v>0</v>
      </c>
      <c r="H10427" t="s">
        <v>155</v>
      </c>
      <c r="I10427">
        <f t="shared" si="491"/>
        <v>0</v>
      </c>
      <c r="J10427">
        <f t="shared" si="492"/>
        <v>0</v>
      </c>
      <c r="L10427" t="str">
        <f t="shared" si="490"/>
        <v>3251EURACK</v>
      </c>
      <c r="M10427" t="s">
        <v>11054</v>
      </c>
    </row>
    <row r="10428" spans="1:13">
      <c r="A10428" t="s">
        <v>11741</v>
      </c>
      <c r="B10428" t="s">
        <v>11746</v>
      </c>
      <c r="C10428" t="s">
        <v>110</v>
      </c>
      <c r="D10428">
        <v>4</v>
      </c>
      <c r="E10428">
        <v>0</v>
      </c>
      <c r="F10428">
        <v>0</v>
      </c>
      <c r="H10428" t="s">
        <v>155</v>
      </c>
      <c r="I10428">
        <f t="shared" si="491"/>
        <v>0</v>
      </c>
      <c r="J10428">
        <f t="shared" si="492"/>
        <v>0</v>
      </c>
      <c r="L10428" t="str">
        <f t="shared" si="490"/>
        <v>3251WEERING</v>
      </c>
      <c r="M10428" t="s">
        <v>11054</v>
      </c>
    </row>
    <row r="10429" spans="1:13">
      <c r="A10429" t="s">
        <v>11747</v>
      </c>
      <c r="B10429" t="s">
        <v>11748</v>
      </c>
      <c r="C10429" t="s">
        <v>110</v>
      </c>
      <c r="D10429">
        <v>3</v>
      </c>
      <c r="E10429">
        <v>0</v>
      </c>
      <c r="F10429">
        <v>0</v>
      </c>
      <c r="H10429" t="s">
        <v>155</v>
      </c>
      <c r="I10429">
        <f t="shared" si="491"/>
        <v>0</v>
      </c>
      <c r="J10429">
        <f t="shared" si="492"/>
        <v>0</v>
      </c>
      <c r="L10429" t="str">
        <f t="shared" si="490"/>
        <v>3250COLAC</v>
      </c>
      <c r="M10429" t="s">
        <v>11054</v>
      </c>
    </row>
    <row r="10430" spans="1:13">
      <c r="A10430" t="s">
        <v>11747</v>
      </c>
      <c r="B10430" t="s">
        <v>11749</v>
      </c>
      <c r="C10430" t="s">
        <v>110</v>
      </c>
      <c r="D10430">
        <v>3</v>
      </c>
      <c r="E10430">
        <v>0</v>
      </c>
      <c r="F10430">
        <v>0</v>
      </c>
      <c r="H10430" t="s">
        <v>155</v>
      </c>
      <c r="I10430">
        <f t="shared" si="491"/>
        <v>0</v>
      </c>
      <c r="J10430">
        <f t="shared" si="492"/>
        <v>0</v>
      </c>
      <c r="L10430" t="str">
        <f t="shared" si="490"/>
        <v>3250COLAC EAST</v>
      </c>
      <c r="M10430" t="s">
        <v>11054</v>
      </c>
    </row>
    <row r="10431" spans="1:13">
      <c r="A10431" t="s">
        <v>11747</v>
      </c>
      <c r="B10431" t="s">
        <v>11750</v>
      </c>
      <c r="C10431" t="s">
        <v>110</v>
      </c>
      <c r="D10431">
        <v>3</v>
      </c>
      <c r="E10431">
        <v>0</v>
      </c>
      <c r="F10431">
        <v>0</v>
      </c>
      <c r="H10431" t="s">
        <v>155</v>
      </c>
      <c r="I10431">
        <f t="shared" si="491"/>
        <v>0</v>
      </c>
      <c r="J10431">
        <f t="shared" si="492"/>
        <v>0</v>
      </c>
      <c r="L10431" t="str">
        <f t="shared" si="490"/>
        <v>3250COLAC WEST</v>
      </c>
      <c r="M10431" t="s">
        <v>11054</v>
      </c>
    </row>
    <row r="10432" spans="1:13">
      <c r="A10432" t="s">
        <v>11747</v>
      </c>
      <c r="B10432" t="s">
        <v>11751</v>
      </c>
      <c r="C10432" t="s">
        <v>110</v>
      </c>
      <c r="D10432">
        <v>3</v>
      </c>
      <c r="E10432">
        <v>0</v>
      </c>
      <c r="F10432">
        <v>0</v>
      </c>
      <c r="H10432" t="s">
        <v>155</v>
      </c>
      <c r="I10432">
        <f t="shared" si="491"/>
        <v>0</v>
      </c>
      <c r="J10432">
        <f t="shared" si="492"/>
        <v>0</v>
      </c>
      <c r="L10432" t="str">
        <f t="shared" si="490"/>
        <v>3250ELLIMINYT</v>
      </c>
      <c r="M10432" t="s">
        <v>11054</v>
      </c>
    </row>
    <row r="10433" spans="1:13">
      <c r="A10433" t="s">
        <v>11752</v>
      </c>
      <c r="B10433" t="s">
        <v>11753</v>
      </c>
      <c r="C10433" t="s">
        <v>110</v>
      </c>
      <c r="D10433">
        <v>4</v>
      </c>
      <c r="E10433">
        <v>0</v>
      </c>
      <c r="F10433">
        <v>0</v>
      </c>
      <c r="H10433" t="s">
        <v>155</v>
      </c>
      <c r="I10433">
        <f t="shared" si="491"/>
        <v>0</v>
      </c>
      <c r="J10433">
        <f t="shared" si="492"/>
        <v>0</v>
      </c>
      <c r="L10433" t="str">
        <f t="shared" si="490"/>
        <v>3249ALVIE</v>
      </c>
      <c r="M10433" t="s">
        <v>11054</v>
      </c>
    </row>
    <row r="10434" spans="1:13">
      <c r="A10434" t="s">
        <v>11752</v>
      </c>
      <c r="B10434" t="s">
        <v>11754</v>
      </c>
      <c r="C10434" t="s">
        <v>110</v>
      </c>
      <c r="D10434">
        <v>4</v>
      </c>
      <c r="E10434">
        <v>0</v>
      </c>
      <c r="F10434">
        <v>0</v>
      </c>
      <c r="H10434" t="s">
        <v>155</v>
      </c>
      <c r="I10434">
        <f t="shared" si="491"/>
        <v>0</v>
      </c>
      <c r="J10434">
        <f t="shared" si="492"/>
        <v>0</v>
      </c>
      <c r="L10434" t="str">
        <f t="shared" si="490"/>
        <v>3249BALINTORE</v>
      </c>
      <c r="M10434" t="s">
        <v>11054</v>
      </c>
    </row>
    <row r="10435" spans="1:13">
      <c r="A10435" t="s">
        <v>11752</v>
      </c>
      <c r="B10435" t="s">
        <v>11755</v>
      </c>
      <c r="C10435" t="s">
        <v>110</v>
      </c>
      <c r="D10435">
        <v>4</v>
      </c>
      <c r="E10435">
        <v>0</v>
      </c>
      <c r="F10435">
        <v>0</v>
      </c>
      <c r="H10435" t="s">
        <v>155</v>
      </c>
      <c r="I10435">
        <f t="shared" si="491"/>
        <v>0</v>
      </c>
      <c r="J10435">
        <f t="shared" si="492"/>
        <v>0</v>
      </c>
      <c r="L10435" t="str">
        <f t="shared" si="490"/>
        <v>3249BARONGAROOK</v>
      </c>
      <c r="M10435" t="s">
        <v>11054</v>
      </c>
    </row>
    <row r="10436" spans="1:13">
      <c r="A10436" t="s">
        <v>11752</v>
      </c>
      <c r="B10436" t="s">
        <v>11756</v>
      </c>
      <c r="C10436" t="s">
        <v>110</v>
      </c>
      <c r="D10436">
        <v>4</v>
      </c>
      <c r="E10436">
        <v>0</v>
      </c>
      <c r="F10436">
        <v>0</v>
      </c>
      <c r="H10436" t="s">
        <v>155</v>
      </c>
      <c r="I10436">
        <f t="shared" si="491"/>
        <v>0</v>
      </c>
      <c r="J10436">
        <f t="shared" si="492"/>
        <v>0</v>
      </c>
      <c r="L10436" t="str">
        <f t="shared" si="490"/>
        <v>3249BARONGAROOK WEST</v>
      </c>
      <c r="M10436" t="s">
        <v>11054</v>
      </c>
    </row>
    <row r="10437" spans="1:13">
      <c r="A10437" t="s">
        <v>11752</v>
      </c>
      <c r="B10437" t="s">
        <v>11757</v>
      </c>
      <c r="C10437" t="s">
        <v>110</v>
      </c>
      <c r="D10437">
        <v>4</v>
      </c>
      <c r="E10437">
        <v>0</v>
      </c>
      <c r="F10437">
        <v>0</v>
      </c>
      <c r="H10437" t="s">
        <v>155</v>
      </c>
      <c r="I10437">
        <f t="shared" si="491"/>
        <v>0</v>
      </c>
      <c r="J10437">
        <f t="shared" si="492"/>
        <v>0</v>
      </c>
      <c r="L10437" t="str">
        <f t="shared" ref="L10437:L10500" si="493">CONCATENATE(A10437,B10437)</f>
        <v>3249BARRAMUNGA</v>
      </c>
      <c r="M10437" t="s">
        <v>11054</v>
      </c>
    </row>
    <row r="10438" spans="1:13">
      <c r="A10438" t="s">
        <v>11752</v>
      </c>
      <c r="B10438" t="s">
        <v>11758</v>
      </c>
      <c r="C10438" t="s">
        <v>110</v>
      </c>
      <c r="D10438">
        <v>4</v>
      </c>
      <c r="E10438">
        <v>0</v>
      </c>
      <c r="F10438">
        <v>0</v>
      </c>
      <c r="H10438" t="s">
        <v>155</v>
      </c>
      <c r="I10438">
        <f t="shared" si="491"/>
        <v>0</v>
      </c>
      <c r="J10438">
        <f t="shared" si="492"/>
        <v>0</v>
      </c>
      <c r="L10438" t="str">
        <f t="shared" si="493"/>
        <v>3249CORAGULAC</v>
      </c>
      <c r="M10438" t="s">
        <v>11054</v>
      </c>
    </row>
    <row r="10439" spans="1:13">
      <c r="A10439" t="s">
        <v>11752</v>
      </c>
      <c r="B10439" t="s">
        <v>11759</v>
      </c>
      <c r="C10439" t="s">
        <v>110</v>
      </c>
      <c r="D10439">
        <v>4</v>
      </c>
      <c r="E10439">
        <v>0</v>
      </c>
      <c r="F10439">
        <v>0</v>
      </c>
      <c r="H10439" t="s">
        <v>155</v>
      </c>
      <c r="I10439">
        <f t="shared" si="491"/>
        <v>0</v>
      </c>
      <c r="J10439">
        <f t="shared" si="492"/>
        <v>0</v>
      </c>
      <c r="L10439" t="str">
        <f t="shared" si="493"/>
        <v>3249CORUNNUN</v>
      </c>
      <c r="M10439" t="s">
        <v>11054</v>
      </c>
    </row>
    <row r="10440" spans="1:13">
      <c r="A10440" t="s">
        <v>11752</v>
      </c>
      <c r="B10440" t="s">
        <v>11760</v>
      </c>
      <c r="C10440" t="s">
        <v>110</v>
      </c>
      <c r="D10440">
        <v>4</v>
      </c>
      <c r="E10440">
        <v>0</v>
      </c>
      <c r="F10440">
        <v>0</v>
      </c>
      <c r="H10440" t="s">
        <v>155</v>
      </c>
      <c r="I10440">
        <f t="shared" si="491"/>
        <v>0</v>
      </c>
      <c r="J10440">
        <f t="shared" si="492"/>
        <v>0</v>
      </c>
      <c r="L10440" t="str">
        <f t="shared" si="493"/>
        <v>3249DREEITE</v>
      </c>
      <c r="M10440" t="s">
        <v>11054</v>
      </c>
    </row>
    <row r="10441" spans="1:13">
      <c r="A10441" t="s">
        <v>11752</v>
      </c>
      <c r="B10441" t="s">
        <v>11761</v>
      </c>
      <c r="C10441" t="s">
        <v>110</v>
      </c>
      <c r="D10441">
        <v>4</v>
      </c>
      <c r="E10441">
        <v>0</v>
      </c>
      <c r="F10441">
        <v>0</v>
      </c>
      <c r="H10441" t="s">
        <v>155</v>
      </c>
      <c r="I10441">
        <f t="shared" si="491"/>
        <v>0</v>
      </c>
      <c r="J10441">
        <f t="shared" si="492"/>
        <v>0</v>
      </c>
      <c r="L10441" t="str">
        <f t="shared" si="493"/>
        <v>3249DREEITE SOUTH</v>
      </c>
      <c r="M10441" t="s">
        <v>11054</v>
      </c>
    </row>
    <row r="10442" spans="1:13">
      <c r="A10442" t="s">
        <v>11752</v>
      </c>
      <c r="B10442" t="s">
        <v>11762</v>
      </c>
      <c r="C10442" t="s">
        <v>110</v>
      </c>
      <c r="D10442">
        <v>4</v>
      </c>
      <c r="E10442">
        <v>0</v>
      </c>
      <c r="F10442">
        <v>0</v>
      </c>
      <c r="H10442" t="s">
        <v>155</v>
      </c>
      <c r="I10442">
        <f t="shared" si="491"/>
        <v>0</v>
      </c>
      <c r="J10442">
        <f t="shared" si="492"/>
        <v>0</v>
      </c>
      <c r="L10442" t="str">
        <f t="shared" si="493"/>
        <v>3249IRREWARRA</v>
      </c>
      <c r="M10442" t="s">
        <v>11054</v>
      </c>
    </row>
    <row r="10443" spans="1:13">
      <c r="A10443" t="s">
        <v>11752</v>
      </c>
      <c r="B10443" t="s">
        <v>11763</v>
      </c>
      <c r="C10443" t="s">
        <v>110</v>
      </c>
      <c r="D10443">
        <v>4</v>
      </c>
      <c r="E10443">
        <v>0</v>
      </c>
      <c r="F10443">
        <v>0</v>
      </c>
      <c r="H10443" t="s">
        <v>155</v>
      </c>
      <c r="I10443">
        <f t="shared" si="491"/>
        <v>0</v>
      </c>
      <c r="J10443">
        <f t="shared" si="492"/>
        <v>0</v>
      </c>
      <c r="L10443" t="str">
        <f t="shared" si="493"/>
        <v>3249IRREWILLIPE</v>
      </c>
      <c r="M10443" t="s">
        <v>11054</v>
      </c>
    </row>
    <row r="10444" spans="1:13">
      <c r="A10444" t="s">
        <v>11752</v>
      </c>
      <c r="B10444" t="s">
        <v>11764</v>
      </c>
      <c r="C10444" t="s">
        <v>110</v>
      </c>
      <c r="D10444">
        <v>4</v>
      </c>
      <c r="E10444">
        <v>0</v>
      </c>
      <c r="F10444">
        <v>0</v>
      </c>
      <c r="H10444" t="s">
        <v>155</v>
      </c>
      <c r="I10444">
        <f t="shared" si="491"/>
        <v>0</v>
      </c>
      <c r="J10444">
        <f t="shared" si="492"/>
        <v>0</v>
      </c>
      <c r="L10444" t="str">
        <f t="shared" si="493"/>
        <v>3249IRREWILLIPE EAST</v>
      </c>
      <c r="M10444" t="s">
        <v>11054</v>
      </c>
    </row>
    <row r="10445" spans="1:13">
      <c r="A10445" t="s">
        <v>11752</v>
      </c>
      <c r="B10445" t="s">
        <v>11765</v>
      </c>
      <c r="C10445" t="s">
        <v>110</v>
      </c>
      <c r="D10445">
        <v>4</v>
      </c>
      <c r="E10445">
        <v>0</v>
      </c>
      <c r="F10445">
        <v>0</v>
      </c>
      <c r="H10445" t="s">
        <v>155</v>
      </c>
      <c r="I10445">
        <f t="shared" si="491"/>
        <v>0</v>
      </c>
      <c r="J10445">
        <f t="shared" si="492"/>
        <v>0</v>
      </c>
      <c r="L10445" t="str">
        <f t="shared" si="493"/>
        <v>3249KAWARREN</v>
      </c>
      <c r="M10445" t="s">
        <v>11054</v>
      </c>
    </row>
    <row r="10446" spans="1:13">
      <c r="A10446" t="s">
        <v>11752</v>
      </c>
      <c r="B10446" t="s">
        <v>11766</v>
      </c>
      <c r="C10446" t="s">
        <v>110</v>
      </c>
      <c r="D10446">
        <v>4</v>
      </c>
      <c r="E10446">
        <v>0</v>
      </c>
      <c r="F10446">
        <v>0</v>
      </c>
      <c r="H10446" t="s">
        <v>155</v>
      </c>
      <c r="I10446">
        <f t="shared" si="491"/>
        <v>0</v>
      </c>
      <c r="J10446">
        <f t="shared" si="492"/>
        <v>0</v>
      </c>
      <c r="L10446" t="str">
        <f t="shared" si="493"/>
        <v>3249LARPENT</v>
      </c>
      <c r="M10446" t="s">
        <v>11054</v>
      </c>
    </row>
    <row r="10447" spans="1:13">
      <c r="A10447" t="s">
        <v>11752</v>
      </c>
      <c r="B10447" t="s">
        <v>11767</v>
      </c>
      <c r="C10447" t="s">
        <v>110</v>
      </c>
      <c r="D10447">
        <v>4</v>
      </c>
      <c r="E10447">
        <v>0</v>
      </c>
      <c r="F10447">
        <v>0</v>
      </c>
      <c r="H10447" t="s">
        <v>155</v>
      </c>
      <c r="I10447">
        <f t="shared" si="491"/>
        <v>0</v>
      </c>
      <c r="J10447">
        <f t="shared" si="492"/>
        <v>0</v>
      </c>
      <c r="L10447" t="str">
        <f t="shared" si="493"/>
        <v>3249NALANGIL</v>
      </c>
      <c r="M10447" t="s">
        <v>11054</v>
      </c>
    </row>
    <row r="10448" spans="1:13">
      <c r="A10448" t="s">
        <v>11752</v>
      </c>
      <c r="B10448" t="s">
        <v>11768</v>
      </c>
      <c r="C10448" t="s">
        <v>110</v>
      </c>
      <c r="D10448">
        <v>4</v>
      </c>
      <c r="E10448">
        <v>0</v>
      </c>
      <c r="F10448">
        <v>0</v>
      </c>
      <c r="H10448" t="s">
        <v>155</v>
      </c>
      <c r="I10448">
        <f t="shared" si="491"/>
        <v>0</v>
      </c>
      <c r="J10448">
        <f t="shared" si="492"/>
        <v>0</v>
      </c>
      <c r="L10448" t="str">
        <f t="shared" si="493"/>
        <v>3249ONDIT</v>
      </c>
      <c r="M10448" t="s">
        <v>11054</v>
      </c>
    </row>
    <row r="10449" spans="1:13">
      <c r="A10449" t="s">
        <v>11752</v>
      </c>
      <c r="B10449" t="s">
        <v>11769</v>
      </c>
      <c r="C10449" t="s">
        <v>110</v>
      </c>
      <c r="D10449">
        <v>4</v>
      </c>
      <c r="E10449">
        <v>0</v>
      </c>
      <c r="F10449">
        <v>0</v>
      </c>
      <c r="H10449" t="s">
        <v>155</v>
      </c>
      <c r="I10449">
        <f t="shared" si="491"/>
        <v>0</v>
      </c>
      <c r="J10449">
        <f t="shared" si="492"/>
        <v>0</v>
      </c>
      <c r="L10449" t="str">
        <f t="shared" si="493"/>
        <v>3249PIRRON YALLOCK</v>
      </c>
      <c r="M10449" t="s">
        <v>11054</v>
      </c>
    </row>
    <row r="10450" spans="1:13">
      <c r="A10450" t="s">
        <v>11752</v>
      </c>
      <c r="B10450" t="s">
        <v>11770</v>
      </c>
      <c r="C10450" t="s">
        <v>110</v>
      </c>
      <c r="D10450">
        <v>4</v>
      </c>
      <c r="E10450">
        <v>0</v>
      </c>
      <c r="F10450">
        <v>0</v>
      </c>
      <c r="H10450" t="s">
        <v>155</v>
      </c>
      <c r="I10450">
        <f t="shared" ref="I10450:I10513" si="494">IF(ISERROR(VLOOKUP(A10450,SelPostCode,1,FALSE)),0,1)</f>
        <v>0</v>
      </c>
      <c r="J10450">
        <f t="shared" ref="J10450:J10513" si="495">IF(I10450=0,0,IF(ISERROR(VLOOKUP(B10450,SelSuburb,1,FALSE)),0,1))</f>
        <v>0</v>
      </c>
      <c r="L10450" t="str">
        <f t="shared" si="493"/>
        <v>3249POMBORNEIT EAST</v>
      </c>
      <c r="M10450" t="s">
        <v>11054</v>
      </c>
    </row>
    <row r="10451" spans="1:13">
      <c r="A10451" t="s">
        <v>11752</v>
      </c>
      <c r="B10451" t="s">
        <v>11771</v>
      </c>
      <c r="C10451" t="s">
        <v>110</v>
      </c>
      <c r="D10451">
        <v>4</v>
      </c>
      <c r="E10451">
        <v>0</v>
      </c>
      <c r="F10451">
        <v>0</v>
      </c>
      <c r="H10451" t="s">
        <v>155</v>
      </c>
      <c r="I10451">
        <f t="shared" si="494"/>
        <v>0</v>
      </c>
      <c r="J10451">
        <f t="shared" si="495"/>
        <v>0</v>
      </c>
      <c r="L10451" t="str">
        <f t="shared" si="493"/>
        <v>3249SWAN MARSH</v>
      </c>
      <c r="M10451" t="s">
        <v>11054</v>
      </c>
    </row>
    <row r="10452" spans="1:13">
      <c r="A10452" t="s">
        <v>11752</v>
      </c>
      <c r="B10452" t="s">
        <v>11772</v>
      </c>
      <c r="C10452" t="s">
        <v>110</v>
      </c>
      <c r="D10452">
        <v>4</v>
      </c>
      <c r="E10452">
        <v>0</v>
      </c>
      <c r="F10452">
        <v>0</v>
      </c>
      <c r="H10452" t="s">
        <v>155</v>
      </c>
      <c r="I10452">
        <f t="shared" si="494"/>
        <v>0</v>
      </c>
      <c r="J10452">
        <f t="shared" si="495"/>
        <v>0</v>
      </c>
      <c r="L10452" t="str">
        <f t="shared" si="493"/>
        <v>3249TANYBRYN</v>
      </c>
      <c r="M10452" t="s">
        <v>11054</v>
      </c>
    </row>
    <row r="10453" spans="1:13">
      <c r="A10453" t="s">
        <v>11752</v>
      </c>
      <c r="B10453" t="s">
        <v>11773</v>
      </c>
      <c r="C10453" t="s">
        <v>110</v>
      </c>
      <c r="D10453">
        <v>4</v>
      </c>
      <c r="E10453">
        <v>0</v>
      </c>
      <c r="F10453">
        <v>0</v>
      </c>
      <c r="H10453" t="s">
        <v>155</v>
      </c>
      <c r="I10453">
        <f t="shared" si="494"/>
        <v>0</v>
      </c>
      <c r="J10453">
        <f t="shared" si="495"/>
        <v>0</v>
      </c>
      <c r="L10453" t="str">
        <f t="shared" si="493"/>
        <v>3249WARRION</v>
      </c>
      <c r="M10453" t="s">
        <v>11054</v>
      </c>
    </row>
    <row r="10454" spans="1:13">
      <c r="A10454" t="s">
        <v>11752</v>
      </c>
      <c r="B10454" t="s">
        <v>11774</v>
      </c>
      <c r="C10454" t="s">
        <v>110</v>
      </c>
      <c r="D10454">
        <v>4</v>
      </c>
      <c r="E10454">
        <v>0</v>
      </c>
      <c r="F10454">
        <v>0</v>
      </c>
      <c r="H10454" t="s">
        <v>155</v>
      </c>
      <c r="I10454">
        <f t="shared" si="494"/>
        <v>0</v>
      </c>
      <c r="J10454">
        <f t="shared" si="495"/>
        <v>0</v>
      </c>
      <c r="L10454" t="str">
        <f t="shared" si="493"/>
        <v>3249WOOL WOOL</v>
      </c>
      <c r="M10454" t="s">
        <v>11054</v>
      </c>
    </row>
    <row r="10455" spans="1:13">
      <c r="A10455" t="s">
        <v>11752</v>
      </c>
      <c r="B10455" t="s">
        <v>11775</v>
      </c>
      <c r="C10455" t="s">
        <v>110</v>
      </c>
      <c r="D10455">
        <v>4</v>
      </c>
      <c r="E10455">
        <v>0</v>
      </c>
      <c r="F10455">
        <v>0</v>
      </c>
      <c r="H10455" t="s">
        <v>155</v>
      </c>
      <c r="I10455">
        <f t="shared" si="494"/>
        <v>0</v>
      </c>
      <c r="J10455">
        <f t="shared" si="495"/>
        <v>0</v>
      </c>
      <c r="L10455" t="str">
        <f t="shared" si="493"/>
        <v>3249YEO</v>
      </c>
      <c r="M10455" t="s">
        <v>11054</v>
      </c>
    </row>
    <row r="10456" spans="1:13">
      <c r="A10456" t="s">
        <v>11752</v>
      </c>
      <c r="B10456" t="s">
        <v>11776</v>
      </c>
      <c r="C10456" t="s">
        <v>110</v>
      </c>
      <c r="D10456">
        <v>4</v>
      </c>
      <c r="E10456">
        <v>0</v>
      </c>
      <c r="F10456">
        <v>0</v>
      </c>
      <c r="H10456" t="s">
        <v>155</v>
      </c>
      <c r="I10456">
        <f t="shared" si="494"/>
        <v>0</v>
      </c>
      <c r="J10456">
        <f t="shared" si="495"/>
        <v>0</v>
      </c>
      <c r="L10456" t="str">
        <f t="shared" si="493"/>
        <v>3249YEODENE</v>
      </c>
      <c r="M10456" t="s">
        <v>11054</v>
      </c>
    </row>
    <row r="10457" spans="1:13">
      <c r="A10457" t="s">
        <v>11777</v>
      </c>
      <c r="B10457" t="s">
        <v>11778</v>
      </c>
      <c r="C10457" t="s">
        <v>110</v>
      </c>
      <c r="D10457">
        <v>4</v>
      </c>
      <c r="E10457">
        <v>0</v>
      </c>
      <c r="F10457">
        <v>0</v>
      </c>
      <c r="H10457" t="s">
        <v>155</v>
      </c>
      <c r="I10457">
        <f t="shared" si="494"/>
        <v>0</v>
      </c>
      <c r="J10457">
        <f t="shared" si="495"/>
        <v>0</v>
      </c>
      <c r="L10457" t="str">
        <f t="shared" si="493"/>
        <v>3243BARWON DOWNS</v>
      </c>
      <c r="M10457" t="s">
        <v>11054</v>
      </c>
    </row>
    <row r="10458" spans="1:13">
      <c r="A10458" t="s">
        <v>11777</v>
      </c>
      <c r="B10458" t="s">
        <v>11779</v>
      </c>
      <c r="C10458" t="s">
        <v>110</v>
      </c>
      <c r="D10458">
        <v>4</v>
      </c>
      <c r="E10458">
        <v>0</v>
      </c>
      <c r="F10458">
        <v>0</v>
      </c>
      <c r="H10458" t="s">
        <v>155</v>
      </c>
      <c r="I10458">
        <f t="shared" si="494"/>
        <v>0</v>
      </c>
      <c r="J10458">
        <f t="shared" si="495"/>
        <v>0</v>
      </c>
      <c r="L10458" t="str">
        <f t="shared" si="493"/>
        <v>3243GERANGAMETE</v>
      </c>
      <c r="M10458" t="s">
        <v>11054</v>
      </c>
    </row>
    <row r="10459" spans="1:13">
      <c r="A10459" t="s">
        <v>11777</v>
      </c>
      <c r="B10459" t="s">
        <v>11780</v>
      </c>
      <c r="C10459" t="s">
        <v>110</v>
      </c>
      <c r="D10459">
        <v>4</v>
      </c>
      <c r="E10459">
        <v>0</v>
      </c>
      <c r="F10459">
        <v>0</v>
      </c>
      <c r="H10459" t="s">
        <v>155</v>
      </c>
      <c r="I10459">
        <f t="shared" si="494"/>
        <v>0</v>
      </c>
      <c r="J10459">
        <f t="shared" si="495"/>
        <v>0</v>
      </c>
      <c r="L10459" t="str">
        <f t="shared" si="493"/>
        <v>3243MURROON</v>
      </c>
      <c r="M10459" t="s">
        <v>11054</v>
      </c>
    </row>
    <row r="10460" spans="1:13">
      <c r="A10460" t="s">
        <v>11777</v>
      </c>
      <c r="B10460" t="s">
        <v>11781</v>
      </c>
      <c r="C10460" t="s">
        <v>110</v>
      </c>
      <c r="D10460">
        <v>4</v>
      </c>
      <c r="E10460">
        <v>0</v>
      </c>
      <c r="F10460">
        <v>0</v>
      </c>
      <c r="H10460" t="s">
        <v>155</v>
      </c>
      <c r="I10460">
        <f t="shared" si="494"/>
        <v>0</v>
      </c>
      <c r="J10460">
        <f t="shared" si="495"/>
        <v>0</v>
      </c>
      <c r="L10460" t="str">
        <f t="shared" si="493"/>
        <v>3243WARNCOORT</v>
      </c>
      <c r="M10460" t="s">
        <v>11054</v>
      </c>
    </row>
    <row r="10461" spans="1:13">
      <c r="A10461" t="s">
        <v>11777</v>
      </c>
      <c r="B10461" t="s">
        <v>11782</v>
      </c>
      <c r="C10461" t="s">
        <v>110</v>
      </c>
      <c r="D10461">
        <v>4</v>
      </c>
      <c r="E10461">
        <v>0</v>
      </c>
      <c r="F10461">
        <v>0</v>
      </c>
      <c r="H10461" t="s">
        <v>155</v>
      </c>
      <c r="I10461">
        <f t="shared" si="494"/>
        <v>0</v>
      </c>
      <c r="J10461">
        <f t="shared" si="495"/>
        <v>0</v>
      </c>
      <c r="L10461" t="str">
        <f t="shared" si="493"/>
        <v>3243WHOOREL</v>
      </c>
      <c r="M10461" t="s">
        <v>11054</v>
      </c>
    </row>
    <row r="10462" spans="1:13">
      <c r="A10462" t="s">
        <v>11783</v>
      </c>
      <c r="B10462" t="s">
        <v>11784</v>
      </c>
      <c r="C10462" t="s">
        <v>110</v>
      </c>
      <c r="D10462">
        <v>4</v>
      </c>
      <c r="E10462">
        <v>0</v>
      </c>
      <c r="F10462">
        <v>0</v>
      </c>
      <c r="H10462" t="s">
        <v>155</v>
      </c>
      <c r="I10462">
        <f t="shared" si="494"/>
        <v>0</v>
      </c>
      <c r="J10462">
        <f t="shared" si="495"/>
        <v>0</v>
      </c>
      <c r="L10462" t="str">
        <f t="shared" si="493"/>
        <v>3242BIRREGURRA</v>
      </c>
      <c r="M10462" t="s">
        <v>11438</v>
      </c>
    </row>
    <row r="10463" spans="1:13">
      <c r="A10463" t="s">
        <v>11785</v>
      </c>
      <c r="B10463" t="s">
        <v>11786</v>
      </c>
      <c r="C10463" t="s">
        <v>110</v>
      </c>
      <c r="D10463">
        <v>4</v>
      </c>
      <c r="E10463">
        <v>0</v>
      </c>
      <c r="F10463">
        <v>0</v>
      </c>
      <c r="H10463" t="s">
        <v>155</v>
      </c>
      <c r="I10463">
        <f t="shared" si="494"/>
        <v>0</v>
      </c>
      <c r="J10463">
        <f t="shared" si="495"/>
        <v>0</v>
      </c>
      <c r="L10463" t="str">
        <f t="shared" si="493"/>
        <v>3241BAMBRA</v>
      </c>
      <c r="M10463" t="s">
        <v>11438</v>
      </c>
    </row>
    <row r="10464" spans="1:13">
      <c r="A10464" t="s">
        <v>11785</v>
      </c>
      <c r="B10464" t="s">
        <v>11787</v>
      </c>
      <c r="C10464" t="s">
        <v>110</v>
      </c>
      <c r="D10464">
        <v>4</v>
      </c>
      <c r="E10464">
        <v>0</v>
      </c>
      <c r="F10464">
        <v>0</v>
      </c>
      <c r="H10464" t="s">
        <v>155</v>
      </c>
      <c r="I10464">
        <f t="shared" si="494"/>
        <v>0</v>
      </c>
      <c r="J10464">
        <f t="shared" si="495"/>
        <v>0</v>
      </c>
      <c r="L10464" t="str">
        <f t="shared" si="493"/>
        <v>3241OMBERSLEY</v>
      </c>
      <c r="M10464" t="s">
        <v>11438</v>
      </c>
    </row>
    <row r="10465" spans="1:13">
      <c r="A10465" t="s">
        <v>11785</v>
      </c>
      <c r="B10465" t="s">
        <v>11788</v>
      </c>
      <c r="C10465" t="s">
        <v>110</v>
      </c>
      <c r="D10465">
        <v>4</v>
      </c>
      <c r="E10465">
        <v>0</v>
      </c>
      <c r="F10465">
        <v>0</v>
      </c>
      <c r="H10465" t="s">
        <v>155</v>
      </c>
      <c r="I10465">
        <f t="shared" si="494"/>
        <v>0</v>
      </c>
      <c r="J10465">
        <f t="shared" si="495"/>
        <v>0</v>
      </c>
      <c r="L10465" t="str">
        <f t="shared" si="493"/>
        <v>3241WENSLEYDALE</v>
      </c>
      <c r="M10465" t="s">
        <v>11438</v>
      </c>
    </row>
    <row r="10466" spans="1:13">
      <c r="A10466" t="s">
        <v>11785</v>
      </c>
      <c r="B10466" t="s">
        <v>11789</v>
      </c>
      <c r="C10466" t="s">
        <v>110</v>
      </c>
      <c r="D10466">
        <v>4</v>
      </c>
      <c r="E10466">
        <v>0</v>
      </c>
      <c r="F10466">
        <v>0</v>
      </c>
      <c r="H10466" t="s">
        <v>155</v>
      </c>
      <c r="I10466">
        <f t="shared" si="494"/>
        <v>0</v>
      </c>
      <c r="J10466">
        <f t="shared" si="495"/>
        <v>0</v>
      </c>
      <c r="L10466" t="str">
        <f t="shared" si="493"/>
        <v>3241WINCHELSEA</v>
      </c>
      <c r="M10466" t="s">
        <v>11438</v>
      </c>
    </row>
    <row r="10467" spans="1:13">
      <c r="A10467" t="s">
        <v>11785</v>
      </c>
      <c r="B10467" t="s">
        <v>11790</v>
      </c>
      <c r="C10467" t="s">
        <v>110</v>
      </c>
      <c r="D10467">
        <v>4</v>
      </c>
      <c r="E10467">
        <v>0</v>
      </c>
      <c r="F10467">
        <v>0</v>
      </c>
      <c r="H10467" t="s">
        <v>155</v>
      </c>
      <c r="I10467">
        <f t="shared" si="494"/>
        <v>0</v>
      </c>
      <c r="J10467">
        <f t="shared" si="495"/>
        <v>0</v>
      </c>
      <c r="L10467" t="str">
        <f t="shared" si="493"/>
        <v>3241WINCHELSEA SOUTH</v>
      </c>
      <c r="M10467" t="s">
        <v>11438</v>
      </c>
    </row>
    <row r="10468" spans="1:13">
      <c r="A10468" t="s">
        <v>11785</v>
      </c>
      <c r="B10468" t="s">
        <v>11791</v>
      </c>
      <c r="C10468" t="s">
        <v>110</v>
      </c>
      <c r="D10468">
        <v>4</v>
      </c>
      <c r="E10468">
        <v>0</v>
      </c>
      <c r="F10468">
        <v>0</v>
      </c>
      <c r="H10468" t="s">
        <v>155</v>
      </c>
      <c r="I10468">
        <f t="shared" si="494"/>
        <v>0</v>
      </c>
      <c r="J10468">
        <f t="shared" si="495"/>
        <v>0</v>
      </c>
      <c r="L10468" t="str">
        <f t="shared" si="493"/>
        <v>3241WURDIBOLUC</v>
      </c>
      <c r="M10468" t="s">
        <v>11438</v>
      </c>
    </row>
    <row r="10469" spans="1:13">
      <c r="A10469" t="s">
        <v>11792</v>
      </c>
      <c r="B10469" t="s">
        <v>11793</v>
      </c>
      <c r="C10469" t="s">
        <v>110</v>
      </c>
      <c r="D10469">
        <v>4</v>
      </c>
      <c r="E10469">
        <v>0</v>
      </c>
      <c r="F10469">
        <v>0</v>
      </c>
      <c r="H10469" t="s">
        <v>155</v>
      </c>
      <c r="I10469">
        <f t="shared" si="494"/>
        <v>0</v>
      </c>
      <c r="J10469">
        <f t="shared" si="495"/>
        <v>0</v>
      </c>
      <c r="L10469" t="str">
        <f t="shared" si="493"/>
        <v>3240BUCKLEY</v>
      </c>
      <c r="M10469" t="s">
        <v>11438</v>
      </c>
    </row>
    <row r="10470" spans="1:13">
      <c r="A10470" t="s">
        <v>11792</v>
      </c>
      <c r="B10470" t="s">
        <v>11794</v>
      </c>
      <c r="C10470" t="s">
        <v>110</v>
      </c>
      <c r="D10470">
        <v>4</v>
      </c>
      <c r="E10470">
        <v>0</v>
      </c>
      <c r="F10470">
        <v>0</v>
      </c>
      <c r="H10470" t="s">
        <v>155</v>
      </c>
      <c r="I10470">
        <f t="shared" si="494"/>
        <v>0</v>
      </c>
      <c r="J10470">
        <f t="shared" si="495"/>
        <v>0</v>
      </c>
      <c r="L10470" t="str">
        <f t="shared" si="493"/>
        <v>3240GHERANG</v>
      </c>
      <c r="M10470" t="s">
        <v>11438</v>
      </c>
    </row>
    <row r="10471" spans="1:13">
      <c r="A10471" t="s">
        <v>11792</v>
      </c>
      <c r="B10471" t="s">
        <v>11795</v>
      </c>
      <c r="C10471" t="s">
        <v>110</v>
      </c>
      <c r="D10471">
        <v>4</v>
      </c>
      <c r="E10471">
        <v>0</v>
      </c>
      <c r="F10471">
        <v>0</v>
      </c>
      <c r="H10471" t="s">
        <v>155</v>
      </c>
      <c r="I10471">
        <f t="shared" si="494"/>
        <v>0</v>
      </c>
      <c r="J10471">
        <f t="shared" si="495"/>
        <v>0</v>
      </c>
      <c r="L10471" t="str">
        <f t="shared" si="493"/>
        <v>3240MODEWARRE</v>
      </c>
      <c r="M10471" t="s">
        <v>11438</v>
      </c>
    </row>
    <row r="10472" spans="1:13">
      <c r="A10472" t="s">
        <v>11792</v>
      </c>
      <c r="B10472" t="s">
        <v>11796</v>
      </c>
      <c r="C10472" t="s">
        <v>110</v>
      </c>
      <c r="D10472">
        <v>4</v>
      </c>
      <c r="E10472">
        <v>0</v>
      </c>
      <c r="F10472">
        <v>0</v>
      </c>
      <c r="H10472" t="s">
        <v>155</v>
      </c>
      <c r="I10472">
        <f t="shared" si="494"/>
        <v>0</v>
      </c>
      <c r="J10472">
        <f t="shared" si="495"/>
        <v>0</v>
      </c>
      <c r="L10472" t="str">
        <f t="shared" si="493"/>
        <v>3240MORIAC</v>
      </c>
      <c r="M10472" t="s">
        <v>11438</v>
      </c>
    </row>
    <row r="10473" spans="1:13">
      <c r="A10473" t="s">
        <v>11792</v>
      </c>
      <c r="B10473" t="s">
        <v>11797</v>
      </c>
      <c r="C10473" t="s">
        <v>110</v>
      </c>
      <c r="D10473">
        <v>4</v>
      </c>
      <c r="E10473">
        <v>0</v>
      </c>
      <c r="F10473">
        <v>0</v>
      </c>
      <c r="H10473" t="s">
        <v>155</v>
      </c>
      <c r="I10473">
        <f t="shared" si="494"/>
        <v>0</v>
      </c>
      <c r="J10473">
        <f t="shared" si="495"/>
        <v>0</v>
      </c>
      <c r="L10473" t="str">
        <f t="shared" si="493"/>
        <v>3240MOUNT MORIAC</v>
      </c>
      <c r="M10473" t="s">
        <v>11438</v>
      </c>
    </row>
    <row r="10474" spans="1:13">
      <c r="A10474" t="s">
        <v>11792</v>
      </c>
      <c r="B10474" t="s">
        <v>11798</v>
      </c>
      <c r="C10474" t="s">
        <v>110</v>
      </c>
      <c r="D10474">
        <v>4</v>
      </c>
      <c r="E10474">
        <v>0</v>
      </c>
      <c r="F10474">
        <v>0</v>
      </c>
      <c r="H10474" t="s">
        <v>155</v>
      </c>
      <c r="I10474">
        <f t="shared" si="494"/>
        <v>0</v>
      </c>
      <c r="J10474">
        <f t="shared" si="495"/>
        <v>0</v>
      </c>
      <c r="L10474" t="str">
        <f t="shared" si="493"/>
        <v>3240PARAPARAP</v>
      </c>
      <c r="M10474" t="s">
        <v>11438</v>
      </c>
    </row>
    <row r="10475" spans="1:13">
      <c r="A10475" t="s">
        <v>11799</v>
      </c>
      <c r="B10475" t="s">
        <v>11800</v>
      </c>
      <c r="C10475" t="s">
        <v>110</v>
      </c>
      <c r="D10475">
        <v>4</v>
      </c>
      <c r="E10475">
        <v>0</v>
      </c>
      <c r="F10475">
        <v>0</v>
      </c>
      <c r="H10475" t="s">
        <v>155</v>
      </c>
      <c r="I10475">
        <f t="shared" si="494"/>
        <v>0</v>
      </c>
      <c r="J10475">
        <f t="shared" si="495"/>
        <v>0</v>
      </c>
      <c r="L10475" t="str">
        <f t="shared" si="493"/>
        <v>3239CARLISLE RIVER</v>
      </c>
      <c r="M10475" t="s">
        <v>11054</v>
      </c>
    </row>
    <row r="10476" spans="1:13">
      <c r="A10476" t="s">
        <v>11799</v>
      </c>
      <c r="B10476" t="s">
        <v>11801</v>
      </c>
      <c r="C10476" t="s">
        <v>110</v>
      </c>
      <c r="D10476">
        <v>4</v>
      </c>
      <c r="E10476">
        <v>0</v>
      </c>
      <c r="F10476">
        <v>0</v>
      </c>
      <c r="H10476" t="s">
        <v>155</v>
      </c>
      <c r="I10476">
        <f t="shared" si="494"/>
        <v>0</v>
      </c>
      <c r="J10476">
        <f t="shared" si="495"/>
        <v>0</v>
      </c>
      <c r="L10476" t="str">
        <f t="shared" si="493"/>
        <v>3239CHAPPLE VALE</v>
      </c>
      <c r="M10476" t="s">
        <v>11054</v>
      </c>
    </row>
    <row r="10477" spans="1:13">
      <c r="A10477" t="s">
        <v>11799</v>
      </c>
      <c r="B10477" t="s">
        <v>11802</v>
      </c>
      <c r="C10477" t="s">
        <v>110</v>
      </c>
      <c r="D10477">
        <v>4</v>
      </c>
      <c r="E10477">
        <v>0</v>
      </c>
      <c r="F10477">
        <v>0</v>
      </c>
      <c r="H10477" t="s">
        <v>155</v>
      </c>
      <c r="I10477">
        <f t="shared" si="494"/>
        <v>0</v>
      </c>
      <c r="J10477">
        <f t="shared" si="495"/>
        <v>0</v>
      </c>
      <c r="L10477" t="str">
        <f t="shared" si="493"/>
        <v>3239GELLIBRAND</v>
      </c>
      <c r="M10477" t="s">
        <v>11054</v>
      </c>
    </row>
    <row r="10478" spans="1:13">
      <c r="A10478" t="s">
        <v>11799</v>
      </c>
      <c r="B10478" t="s">
        <v>11803</v>
      </c>
      <c r="C10478" t="s">
        <v>110</v>
      </c>
      <c r="D10478">
        <v>4</v>
      </c>
      <c r="E10478">
        <v>0</v>
      </c>
      <c r="F10478">
        <v>0</v>
      </c>
      <c r="H10478" t="s">
        <v>155</v>
      </c>
      <c r="I10478">
        <f t="shared" si="494"/>
        <v>0</v>
      </c>
      <c r="J10478">
        <f t="shared" si="495"/>
        <v>0</v>
      </c>
      <c r="L10478" t="str">
        <f t="shared" si="493"/>
        <v>3239KENNEDYS CREEK</v>
      </c>
      <c r="M10478" t="s">
        <v>11054</v>
      </c>
    </row>
    <row r="10479" spans="1:13">
      <c r="A10479" t="s">
        <v>11804</v>
      </c>
      <c r="B10479" t="s">
        <v>11805</v>
      </c>
      <c r="C10479" t="s">
        <v>110</v>
      </c>
      <c r="D10479">
        <v>4</v>
      </c>
      <c r="E10479">
        <v>0</v>
      </c>
      <c r="F10479">
        <v>0</v>
      </c>
      <c r="H10479" t="s">
        <v>155</v>
      </c>
      <c r="I10479">
        <f t="shared" si="494"/>
        <v>0</v>
      </c>
      <c r="J10479">
        <f t="shared" si="495"/>
        <v>0</v>
      </c>
      <c r="L10479" t="str">
        <f t="shared" si="493"/>
        <v>3238GLENAIRE</v>
      </c>
      <c r="M10479" t="s">
        <v>11054</v>
      </c>
    </row>
    <row r="10480" spans="1:13">
      <c r="A10480" t="s">
        <v>11804</v>
      </c>
      <c r="B10480" t="s">
        <v>11806</v>
      </c>
      <c r="C10480" t="s">
        <v>110</v>
      </c>
      <c r="D10480">
        <v>4</v>
      </c>
      <c r="E10480">
        <v>0</v>
      </c>
      <c r="F10480">
        <v>0</v>
      </c>
      <c r="H10480" t="s">
        <v>155</v>
      </c>
      <c r="I10480">
        <f t="shared" si="494"/>
        <v>0</v>
      </c>
      <c r="J10480">
        <f t="shared" si="495"/>
        <v>0</v>
      </c>
      <c r="L10480" t="str">
        <f t="shared" si="493"/>
        <v>3238HORDERN VALE</v>
      </c>
      <c r="M10480" t="s">
        <v>11054</v>
      </c>
    </row>
    <row r="10481" spans="1:13">
      <c r="A10481" t="s">
        <v>11804</v>
      </c>
      <c r="B10481" t="s">
        <v>11807</v>
      </c>
      <c r="C10481" t="s">
        <v>110</v>
      </c>
      <c r="D10481">
        <v>4</v>
      </c>
      <c r="E10481">
        <v>0</v>
      </c>
      <c r="F10481">
        <v>0</v>
      </c>
      <c r="H10481" t="s">
        <v>155</v>
      </c>
      <c r="I10481">
        <f t="shared" si="494"/>
        <v>0</v>
      </c>
      <c r="J10481">
        <f t="shared" si="495"/>
        <v>0</v>
      </c>
      <c r="L10481" t="str">
        <f t="shared" si="493"/>
        <v>3238JOHANNA</v>
      </c>
      <c r="M10481" t="s">
        <v>11054</v>
      </c>
    </row>
    <row r="10482" spans="1:13">
      <c r="A10482" t="s">
        <v>11804</v>
      </c>
      <c r="B10482" t="s">
        <v>11808</v>
      </c>
      <c r="C10482" t="s">
        <v>110</v>
      </c>
      <c r="D10482">
        <v>4</v>
      </c>
      <c r="E10482">
        <v>0</v>
      </c>
      <c r="F10482">
        <v>0</v>
      </c>
      <c r="H10482" t="s">
        <v>155</v>
      </c>
      <c r="I10482">
        <f t="shared" si="494"/>
        <v>0</v>
      </c>
      <c r="J10482">
        <f t="shared" si="495"/>
        <v>0</v>
      </c>
      <c r="L10482" t="str">
        <f t="shared" si="493"/>
        <v>3238LAVERS HILL</v>
      </c>
      <c r="M10482" t="s">
        <v>11054</v>
      </c>
    </row>
    <row r="10483" spans="1:13">
      <c r="A10483" t="s">
        <v>11809</v>
      </c>
      <c r="B10483" t="s">
        <v>11810</v>
      </c>
      <c r="C10483" t="s">
        <v>110</v>
      </c>
      <c r="D10483">
        <v>4</v>
      </c>
      <c r="E10483">
        <v>0</v>
      </c>
      <c r="F10483">
        <v>0</v>
      </c>
      <c r="H10483" t="s">
        <v>155</v>
      </c>
      <c r="I10483">
        <f t="shared" si="494"/>
        <v>0</v>
      </c>
      <c r="J10483">
        <f t="shared" si="495"/>
        <v>0</v>
      </c>
      <c r="L10483" t="str">
        <f t="shared" si="493"/>
        <v>3237AIRE VALLEY</v>
      </c>
      <c r="M10483" t="s">
        <v>11054</v>
      </c>
    </row>
    <row r="10484" spans="1:13">
      <c r="A10484" t="s">
        <v>11809</v>
      </c>
      <c r="B10484" t="s">
        <v>11811</v>
      </c>
      <c r="C10484" t="s">
        <v>110</v>
      </c>
      <c r="D10484">
        <v>4</v>
      </c>
      <c r="E10484">
        <v>0</v>
      </c>
      <c r="F10484">
        <v>0</v>
      </c>
      <c r="H10484" t="s">
        <v>155</v>
      </c>
      <c r="I10484">
        <f t="shared" si="494"/>
        <v>0</v>
      </c>
      <c r="J10484">
        <f t="shared" si="495"/>
        <v>0</v>
      </c>
      <c r="L10484" t="str">
        <f t="shared" si="493"/>
        <v>3237BEECH FOREST</v>
      </c>
      <c r="M10484" t="s">
        <v>11054</v>
      </c>
    </row>
    <row r="10485" spans="1:13">
      <c r="A10485" t="s">
        <v>11809</v>
      </c>
      <c r="B10485" t="s">
        <v>2670</v>
      </c>
      <c r="C10485" t="s">
        <v>110</v>
      </c>
      <c r="D10485">
        <v>4</v>
      </c>
      <c r="E10485">
        <v>0</v>
      </c>
      <c r="F10485">
        <v>0</v>
      </c>
      <c r="H10485" t="s">
        <v>155</v>
      </c>
      <c r="I10485">
        <f t="shared" si="494"/>
        <v>0</v>
      </c>
      <c r="J10485">
        <f t="shared" si="495"/>
        <v>0</v>
      </c>
      <c r="L10485" t="str">
        <f t="shared" si="493"/>
        <v>3237FERGUSON</v>
      </c>
      <c r="M10485" t="s">
        <v>11054</v>
      </c>
    </row>
    <row r="10486" spans="1:13">
      <c r="A10486" t="s">
        <v>11809</v>
      </c>
      <c r="B10486" t="s">
        <v>11812</v>
      </c>
      <c r="C10486" t="s">
        <v>110</v>
      </c>
      <c r="D10486">
        <v>4</v>
      </c>
      <c r="E10486">
        <v>0</v>
      </c>
      <c r="F10486">
        <v>0</v>
      </c>
      <c r="H10486" t="s">
        <v>155</v>
      </c>
      <c r="I10486">
        <f t="shared" si="494"/>
        <v>0</v>
      </c>
      <c r="J10486">
        <f t="shared" si="495"/>
        <v>0</v>
      </c>
      <c r="L10486" t="str">
        <f t="shared" si="493"/>
        <v>3237GELLIBRAND LOWER</v>
      </c>
      <c r="M10486" t="s">
        <v>11054</v>
      </c>
    </row>
    <row r="10487" spans="1:13">
      <c r="A10487" t="s">
        <v>11809</v>
      </c>
      <c r="B10487" t="s">
        <v>738</v>
      </c>
      <c r="C10487" t="s">
        <v>110</v>
      </c>
      <c r="D10487">
        <v>4</v>
      </c>
      <c r="E10487">
        <v>0</v>
      </c>
      <c r="F10487">
        <v>0</v>
      </c>
      <c r="H10487" t="s">
        <v>155</v>
      </c>
      <c r="I10487">
        <f t="shared" si="494"/>
        <v>0</v>
      </c>
      <c r="J10487">
        <f t="shared" si="495"/>
        <v>0</v>
      </c>
      <c r="L10487" t="str">
        <f t="shared" si="493"/>
        <v>3237WATTLE HILL</v>
      </c>
      <c r="M10487" t="s">
        <v>11054</v>
      </c>
    </row>
    <row r="10488" spans="1:13">
      <c r="A10488" t="s">
        <v>11809</v>
      </c>
      <c r="B10488" t="s">
        <v>11813</v>
      </c>
      <c r="C10488" t="s">
        <v>110</v>
      </c>
      <c r="D10488">
        <v>4</v>
      </c>
      <c r="E10488">
        <v>0</v>
      </c>
      <c r="F10488">
        <v>0</v>
      </c>
      <c r="H10488" t="s">
        <v>155</v>
      </c>
      <c r="I10488">
        <f t="shared" si="494"/>
        <v>0</v>
      </c>
      <c r="J10488">
        <f t="shared" si="495"/>
        <v>0</v>
      </c>
      <c r="L10488" t="str">
        <f t="shared" si="493"/>
        <v>3237WEEAPROINAH</v>
      </c>
      <c r="M10488" t="s">
        <v>11054</v>
      </c>
    </row>
    <row r="10489" spans="1:13">
      <c r="A10489" t="s">
        <v>11809</v>
      </c>
      <c r="B10489" t="s">
        <v>11814</v>
      </c>
      <c r="C10489" t="s">
        <v>110</v>
      </c>
      <c r="D10489">
        <v>4</v>
      </c>
      <c r="E10489">
        <v>0</v>
      </c>
      <c r="F10489">
        <v>0</v>
      </c>
      <c r="H10489" t="s">
        <v>155</v>
      </c>
      <c r="I10489">
        <f t="shared" si="494"/>
        <v>0</v>
      </c>
      <c r="J10489">
        <f t="shared" si="495"/>
        <v>0</v>
      </c>
      <c r="L10489" t="str">
        <f t="shared" si="493"/>
        <v>3237WYELANGTA</v>
      </c>
      <c r="M10489" t="s">
        <v>11054</v>
      </c>
    </row>
    <row r="10490" spans="1:13">
      <c r="A10490" t="s">
        <v>11809</v>
      </c>
      <c r="B10490" t="s">
        <v>11815</v>
      </c>
      <c r="C10490" t="s">
        <v>110</v>
      </c>
      <c r="D10490">
        <v>4</v>
      </c>
      <c r="E10490">
        <v>0</v>
      </c>
      <c r="F10490">
        <v>0</v>
      </c>
      <c r="H10490" t="s">
        <v>155</v>
      </c>
      <c r="I10490">
        <f t="shared" si="494"/>
        <v>0</v>
      </c>
      <c r="J10490">
        <f t="shared" si="495"/>
        <v>0</v>
      </c>
      <c r="L10490" t="str">
        <f t="shared" si="493"/>
        <v>3237YUULONG</v>
      </c>
      <c r="M10490" t="s">
        <v>11054</v>
      </c>
    </row>
    <row r="10491" spans="1:13">
      <c r="A10491" t="s">
        <v>11816</v>
      </c>
      <c r="B10491" t="s">
        <v>1899</v>
      </c>
      <c r="C10491" t="s">
        <v>110</v>
      </c>
      <c r="D10491">
        <v>4</v>
      </c>
      <c r="E10491">
        <v>0</v>
      </c>
      <c r="F10491">
        <v>0</v>
      </c>
      <c r="H10491" t="s">
        <v>155</v>
      </c>
      <c r="I10491">
        <f t="shared" si="494"/>
        <v>0</v>
      </c>
      <c r="J10491">
        <f t="shared" si="495"/>
        <v>0</v>
      </c>
      <c r="L10491" t="str">
        <f t="shared" si="493"/>
        <v>3236FORREST</v>
      </c>
      <c r="M10491" t="s">
        <v>11054</v>
      </c>
    </row>
    <row r="10492" spans="1:13">
      <c r="A10492" t="s">
        <v>11816</v>
      </c>
      <c r="B10492" t="s">
        <v>11817</v>
      </c>
      <c r="C10492" t="s">
        <v>110</v>
      </c>
      <c r="D10492">
        <v>4</v>
      </c>
      <c r="E10492">
        <v>0</v>
      </c>
      <c r="F10492">
        <v>0</v>
      </c>
      <c r="H10492" t="s">
        <v>155</v>
      </c>
      <c r="I10492">
        <f t="shared" si="494"/>
        <v>0</v>
      </c>
      <c r="J10492">
        <f t="shared" si="495"/>
        <v>0</v>
      </c>
      <c r="L10492" t="str">
        <f t="shared" si="493"/>
        <v>3236MOUNT SABINE</v>
      </c>
      <c r="M10492" t="s">
        <v>11054</v>
      </c>
    </row>
    <row r="10493" spans="1:13">
      <c r="A10493" t="s">
        <v>11818</v>
      </c>
      <c r="B10493" t="s">
        <v>11819</v>
      </c>
      <c r="C10493" t="s">
        <v>110</v>
      </c>
      <c r="D10493">
        <v>4</v>
      </c>
      <c r="E10493">
        <v>0</v>
      </c>
      <c r="F10493">
        <v>0</v>
      </c>
      <c r="H10493" t="s">
        <v>155</v>
      </c>
      <c r="I10493">
        <f t="shared" si="494"/>
        <v>0</v>
      </c>
      <c r="J10493">
        <f t="shared" si="495"/>
        <v>0</v>
      </c>
      <c r="L10493" t="str">
        <f t="shared" si="493"/>
        <v>3235BENWERRIN</v>
      </c>
      <c r="M10493" t="s">
        <v>11438</v>
      </c>
    </row>
    <row r="10494" spans="1:13">
      <c r="A10494" t="s">
        <v>11818</v>
      </c>
      <c r="B10494" t="s">
        <v>8131</v>
      </c>
      <c r="C10494" t="s">
        <v>110</v>
      </c>
      <c r="D10494">
        <v>4</v>
      </c>
      <c r="E10494">
        <v>0</v>
      </c>
      <c r="F10494">
        <v>0</v>
      </c>
      <c r="H10494" t="s">
        <v>155</v>
      </c>
      <c r="I10494">
        <f t="shared" si="494"/>
        <v>0</v>
      </c>
      <c r="J10494">
        <f t="shared" si="495"/>
        <v>0</v>
      </c>
      <c r="L10494" t="str">
        <f t="shared" si="493"/>
        <v>3235BOONAH</v>
      </c>
      <c r="M10494" t="s">
        <v>11438</v>
      </c>
    </row>
    <row r="10495" spans="1:13">
      <c r="A10495" t="s">
        <v>11818</v>
      </c>
      <c r="B10495" t="s">
        <v>11820</v>
      </c>
      <c r="C10495" t="s">
        <v>110</v>
      </c>
      <c r="D10495">
        <v>4</v>
      </c>
      <c r="E10495">
        <v>0</v>
      </c>
      <c r="F10495">
        <v>0</v>
      </c>
      <c r="H10495" t="s">
        <v>155</v>
      </c>
      <c r="I10495">
        <f t="shared" si="494"/>
        <v>0</v>
      </c>
      <c r="J10495">
        <f t="shared" si="495"/>
        <v>0</v>
      </c>
      <c r="L10495" t="str">
        <f t="shared" si="493"/>
        <v>3235DEANS MARSH</v>
      </c>
      <c r="M10495" t="s">
        <v>11438</v>
      </c>
    </row>
    <row r="10496" spans="1:13">
      <c r="A10496" t="s">
        <v>11818</v>
      </c>
      <c r="B10496" t="s">
        <v>11821</v>
      </c>
      <c r="C10496" t="s">
        <v>110</v>
      </c>
      <c r="D10496">
        <v>4</v>
      </c>
      <c r="E10496">
        <v>0</v>
      </c>
      <c r="F10496">
        <v>0</v>
      </c>
      <c r="H10496" t="s">
        <v>155</v>
      </c>
      <c r="I10496">
        <f t="shared" si="494"/>
        <v>0</v>
      </c>
      <c r="J10496">
        <f t="shared" si="495"/>
        <v>0</v>
      </c>
      <c r="L10496" t="str">
        <f t="shared" si="493"/>
        <v>3235PENNYROYAL</v>
      </c>
      <c r="M10496" t="s">
        <v>11438</v>
      </c>
    </row>
    <row r="10497" spans="1:14">
      <c r="A10497" t="s">
        <v>11822</v>
      </c>
      <c r="B10497" t="s">
        <v>11823</v>
      </c>
      <c r="C10497" t="s">
        <v>110</v>
      </c>
      <c r="D10497">
        <v>1</v>
      </c>
      <c r="E10497">
        <v>0</v>
      </c>
      <c r="F10497">
        <v>1</v>
      </c>
      <c r="H10497" t="s">
        <v>103</v>
      </c>
      <c r="I10497">
        <f t="shared" si="494"/>
        <v>0</v>
      </c>
      <c r="J10497">
        <f t="shared" si="495"/>
        <v>0</v>
      </c>
      <c r="L10497" t="str">
        <f t="shared" si="493"/>
        <v>3234GREY RIVER</v>
      </c>
      <c r="M10497" t="s">
        <v>11438</v>
      </c>
    </row>
    <row r="10498" spans="1:14">
      <c r="A10498" t="s">
        <v>11822</v>
      </c>
      <c r="B10498" t="s">
        <v>11824</v>
      </c>
      <c r="C10498" t="s">
        <v>110</v>
      </c>
      <c r="D10498">
        <v>1</v>
      </c>
      <c r="E10498">
        <v>0</v>
      </c>
      <c r="F10498">
        <v>1</v>
      </c>
      <c r="H10498" t="s">
        <v>103</v>
      </c>
      <c r="I10498">
        <f t="shared" si="494"/>
        <v>0</v>
      </c>
      <c r="J10498">
        <f t="shared" si="495"/>
        <v>0</v>
      </c>
      <c r="L10498" t="str">
        <f t="shared" si="493"/>
        <v>3234KENNETT RIVER</v>
      </c>
      <c r="M10498" t="s">
        <v>11438</v>
      </c>
    </row>
    <row r="10499" spans="1:14">
      <c r="A10499" t="s">
        <v>11822</v>
      </c>
      <c r="B10499" t="s">
        <v>11825</v>
      </c>
      <c r="C10499" t="s">
        <v>110</v>
      </c>
      <c r="D10499">
        <v>1</v>
      </c>
      <c r="E10499">
        <v>0</v>
      </c>
      <c r="F10499">
        <v>1</v>
      </c>
      <c r="H10499" t="s">
        <v>103</v>
      </c>
      <c r="I10499">
        <f t="shared" si="494"/>
        <v>0</v>
      </c>
      <c r="J10499">
        <f t="shared" si="495"/>
        <v>0</v>
      </c>
      <c r="L10499" t="str">
        <f t="shared" si="493"/>
        <v>3234SEPARATION CREEK</v>
      </c>
      <c r="M10499" t="s">
        <v>11438</v>
      </c>
    </row>
    <row r="10500" spans="1:14">
      <c r="A10500" t="s">
        <v>11822</v>
      </c>
      <c r="B10500" t="s">
        <v>6026</v>
      </c>
      <c r="C10500" t="s">
        <v>110</v>
      </c>
      <c r="D10500">
        <v>1</v>
      </c>
      <c r="E10500">
        <v>0</v>
      </c>
      <c r="F10500">
        <v>1</v>
      </c>
      <c r="H10500" t="s">
        <v>103</v>
      </c>
      <c r="I10500">
        <f t="shared" si="494"/>
        <v>0</v>
      </c>
      <c r="J10500">
        <f t="shared" si="495"/>
        <v>0</v>
      </c>
      <c r="L10500" t="str">
        <f t="shared" si="493"/>
        <v>3234SUGARLOAF</v>
      </c>
      <c r="M10500" t="s">
        <v>11438</v>
      </c>
    </row>
    <row r="10501" spans="1:14">
      <c r="A10501" t="s">
        <v>11822</v>
      </c>
      <c r="B10501" t="s">
        <v>11826</v>
      </c>
      <c r="C10501" t="s">
        <v>110</v>
      </c>
      <c r="D10501">
        <v>1</v>
      </c>
      <c r="E10501">
        <v>0</v>
      </c>
      <c r="F10501">
        <v>1</v>
      </c>
      <c r="H10501" t="s">
        <v>103</v>
      </c>
      <c r="I10501">
        <f t="shared" si="494"/>
        <v>0</v>
      </c>
      <c r="J10501">
        <f t="shared" si="495"/>
        <v>0</v>
      </c>
      <c r="L10501" t="str">
        <f t="shared" ref="L10501:L10564" si="496">CONCATENATE(A10501,B10501)</f>
        <v>3234WONGARRA</v>
      </c>
      <c r="M10501" t="s">
        <v>11438</v>
      </c>
    </row>
    <row r="10502" spans="1:14">
      <c r="A10502" t="s">
        <v>11822</v>
      </c>
      <c r="B10502" t="s">
        <v>11827</v>
      </c>
      <c r="C10502" t="s">
        <v>110</v>
      </c>
      <c r="D10502">
        <v>1</v>
      </c>
      <c r="E10502">
        <v>0</v>
      </c>
      <c r="F10502">
        <v>1</v>
      </c>
      <c r="H10502" t="s">
        <v>103</v>
      </c>
      <c r="I10502">
        <f t="shared" si="494"/>
        <v>0</v>
      </c>
      <c r="J10502">
        <f t="shared" si="495"/>
        <v>0</v>
      </c>
      <c r="L10502" t="str">
        <f t="shared" si="496"/>
        <v>3234WYE RIVER</v>
      </c>
      <c r="M10502" t="s">
        <v>11438</v>
      </c>
    </row>
    <row r="10503" spans="1:14">
      <c r="A10503" t="s">
        <v>11828</v>
      </c>
      <c r="B10503" t="s">
        <v>11829</v>
      </c>
      <c r="C10503" t="s">
        <v>110</v>
      </c>
      <c r="D10503">
        <v>4</v>
      </c>
      <c r="E10503">
        <v>0</v>
      </c>
      <c r="F10503">
        <v>0</v>
      </c>
      <c r="H10503" t="s">
        <v>155</v>
      </c>
      <c r="I10503">
        <f t="shared" si="494"/>
        <v>0</v>
      </c>
      <c r="J10503">
        <f t="shared" si="495"/>
        <v>0</v>
      </c>
      <c r="L10503" t="str">
        <f t="shared" si="496"/>
        <v>3233CAPE OTWAY</v>
      </c>
      <c r="M10503" t="s">
        <v>11054</v>
      </c>
    </row>
    <row r="10504" spans="1:14">
      <c r="A10504" t="s">
        <v>11828</v>
      </c>
      <c r="B10504" t="s">
        <v>11830</v>
      </c>
      <c r="C10504" t="s">
        <v>110</v>
      </c>
      <c r="D10504">
        <v>4</v>
      </c>
      <c r="E10504">
        <v>0</v>
      </c>
      <c r="F10504">
        <v>0</v>
      </c>
      <c r="H10504" t="s">
        <v>155</v>
      </c>
      <c r="I10504">
        <f t="shared" si="494"/>
        <v>0</v>
      </c>
      <c r="J10504">
        <f t="shared" si="495"/>
        <v>0</v>
      </c>
      <c r="L10504" t="str">
        <f t="shared" si="496"/>
        <v>3233MARENGO</v>
      </c>
      <c r="M10504" t="s">
        <v>11054</v>
      </c>
    </row>
    <row r="10505" spans="1:14">
      <c r="A10505" t="s">
        <v>11828</v>
      </c>
      <c r="B10505" t="s">
        <v>11831</v>
      </c>
      <c r="C10505" t="s">
        <v>110</v>
      </c>
      <c r="D10505">
        <v>4</v>
      </c>
      <c r="E10505">
        <v>0</v>
      </c>
      <c r="F10505">
        <v>0</v>
      </c>
      <c r="H10505" t="s">
        <v>155</v>
      </c>
      <c r="I10505">
        <f t="shared" si="494"/>
        <v>0</v>
      </c>
      <c r="J10505">
        <f t="shared" si="495"/>
        <v>0</v>
      </c>
      <c r="L10505" t="str">
        <f t="shared" si="496"/>
        <v>3233PETTICOAT CREEK</v>
      </c>
      <c r="M10505" t="s">
        <v>11054</v>
      </c>
    </row>
    <row r="10506" spans="1:14">
      <c r="A10506" t="s">
        <v>11828</v>
      </c>
      <c r="B10506" t="s">
        <v>11832</v>
      </c>
      <c r="C10506" t="s">
        <v>110</v>
      </c>
      <c r="D10506">
        <v>4</v>
      </c>
      <c r="E10506">
        <v>0</v>
      </c>
      <c r="F10506">
        <v>0</v>
      </c>
      <c r="H10506" t="s">
        <v>155</v>
      </c>
      <c r="I10506">
        <f t="shared" si="494"/>
        <v>0</v>
      </c>
      <c r="J10506">
        <f t="shared" si="495"/>
        <v>0</v>
      </c>
      <c r="L10506" t="str">
        <f t="shared" si="496"/>
        <v>3233SKENES CREEK</v>
      </c>
      <c r="M10506" t="s">
        <v>11054</v>
      </c>
    </row>
    <row r="10507" spans="1:14">
      <c r="A10507" t="s">
        <v>11828</v>
      </c>
      <c r="B10507" t="s">
        <v>11833</v>
      </c>
      <c r="C10507" t="s">
        <v>110</v>
      </c>
      <c r="D10507">
        <v>4</v>
      </c>
      <c r="E10507">
        <v>0</v>
      </c>
      <c r="F10507">
        <v>0</v>
      </c>
      <c r="H10507" t="s">
        <v>155</v>
      </c>
      <c r="I10507">
        <f t="shared" si="494"/>
        <v>0</v>
      </c>
      <c r="J10507">
        <f t="shared" si="495"/>
        <v>0</v>
      </c>
      <c r="L10507" t="str">
        <f t="shared" si="496"/>
        <v>3233SKENES CREEK NORTH</v>
      </c>
      <c r="M10507" t="s">
        <v>11054</v>
      </c>
    </row>
    <row r="10508" spans="1:14">
      <c r="A10508" t="s">
        <v>11834</v>
      </c>
      <c r="B10508" t="s">
        <v>11835</v>
      </c>
      <c r="C10508" t="s">
        <v>110</v>
      </c>
      <c r="D10508">
        <v>1</v>
      </c>
      <c r="E10508">
        <v>0</v>
      </c>
      <c r="F10508">
        <v>1</v>
      </c>
      <c r="H10508" t="s">
        <v>155</v>
      </c>
      <c r="I10508">
        <f t="shared" si="494"/>
        <v>0</v>
      </c>
      <c r="J10508">
        <f t="shared" si="495"/>
        <v>0</v>
      </c>
      <c r="L10508" t="str">
        <f t="shared" si="496"/>
        <v>3232LORNE</v>
      </c>
      <c r="M10508" t="s">
        <v>11438</v>
      </c>
      <c r="N10508" t="s">
        <v>732</v>
      </c>
    </row>
    <row r="10509" spans="1:14">
      <c r="A10509" t="s">
        <v>11836</v>
      </c>
      <c r="B10509" t="s">
        <v>11837</v>
      </c>
      <c r="C10509" t="s">
        <v>110</v>
      </c>
      <c r="D10509">
        <v>4</v>
      </c>
      <c r="E10509">
        <v>0</v>
      </c>
      <c r="F10509">
        <v>0</v>
      </c>
      <c r="H10509" t="s">
        <v>155</v>
      </c>
      <c r="I10509">
        <f t="shared" si="494"/>
        <v>0</v>
      </c>
      <c r="J10509">
        <f t="shared" si="495"/>
        <v>0</v>
      </c>
      <c r="L10509" t="str">
        <f t="shared" si="496"/>
        <v>3231AIREYS INLET</v>
      </c>
      <c r="M10509" t="s">
        <v>11438</v>
      </c>
    </row>
    <row r="10510" spans="1:14">
      <c r="A10510" t="s">
        <v>11836</v>
      </c>
      <c r="B10510" t="s">
        <v>11838</v>
      </c>
      <c r="C10510" t="s">
        <v>110</v>
      </c>
      <c r="D10510">
        <v>4</v>
      </c>
      <c r="E10510">
        <v>0</v>
      </c>
      <c r="F10510">
        <v>0</v>
      </c>
      <c r="H10510" t="s">
        <v>155</v>
      </c>
      <c r="I10510">
        <f t="shared" si="494"/>
        <v>0</v>
      </c>
      <c r="J10510">
        <f t="shared" si="495"/>
        <v>0</v>
      </c>
      <c r="L10510" t="str">
        <f t="shared" si="496"/>
        <v>3231BIG HILL</v>
      </c>
      <c r="M10510" t="s">
        <v>11438</v>
      </c>
    </row>
    <row r="10511" spans="1:14">
      <c r="A10511" t="s">
        <v>11836</v>
      </c>
      <c r="B10511" t="s">
        <v>11839</v>
      </c>
      <c r="C10511" t="s">
        <v>110</v>
      </c>
      <c r="D10511">
        <v>4</v>
      </c>
      <c r="E10511">
        <v>0</v>
      </c>
      <c r="F10511">
        <v>0</v>
      </c>
      <c r="H10511" t="s">
        <v>155</v>
      </c>
      <c r="I10511">
        <f t="shared" si="494"/>
        <v>0</v>
      </c>
      <c r="J10511">
        <f t="shared" si="495"/>
        <v>0</v>
      </c>
      <c r="L10511" t="str">
        <f t="shared" si="496"/>
        <v>3231EASTERN VIEW</v>
      </c>
      <c r="M10511" t="s">
        <v>11438</v>
      </c>
    </row>
    <row r="10512" spans="1:14">
      <c r="A10512" t="s">
        <v>11836</v>
      </c>
      <c r="B10512" t="s">
        <v>11840</v>
      </c>
      <c r="C10512" t="s">
        <v>110</v>
      </c>
      <c r="D10512">
        <v>4</v>
      </c>
      <c r="E10512">
        <v>0</v>
      </c>
      <c r="F10512">
        <v>0</v>
      </c>
      <c r="H10512" t="s">
        <v>155</v>
      </c>
      <c r="I10512">
        <f t="shared" si="494"/>
        <v>0</v>
      </c>
      <c r="J10512">
        <f t="shared" si="495"/>
        <v>0</v>
      </c>
      <c r="L10512" t="str">
        <f t="shared" si="496"/>
        <v>3231FAIRHAVEN</v>
      </c>
      <c r="M10512" t="s">
        <v>11438</v>
      </c>
    </row>
    <row r="10513" spans="1:14">
      <c r="A10513" t="s">
        <v>11836</v>
      </c>
      <c r="B10513" t="s">
        <v>11841</v>
      </c>
      <c r="C10513" t="s">
        <v>110</v>
      </c>
      <c r="D10513">
        <v>4</v>
      </c>
      <c r="E10513">
        <v>0</v>
      </c>
      <c r="F10513">
        <v>0</v>
      </c>
      <c r="H10513" t="s">
        <v>155</v>
      </c>
      <c r="I10513">
        <f t="shared" si="494"/>
        <v>0</v>
      </c>
      <c r="J10513">
        <f t="shared" si="495"/>
        <v>0</v>
      </c>
      <c r="L10513" t="str">
        <f t="shared" si="496"/>
        <v>3231MOGGS CREEK</v>
      </c>
      <c r="M10513" t="s">
        <v>11438</v>
      </c>
    </row>
    <row r="10514" spans="1:14">
      <c r="A10514" t="s">
        <v>11842</v>
      </c>
      <c r="B10514" t="s">
        <v>11843</v>
      </c>
      <c r="C10514" t="s">
        <v>110</v>
      </c>
      <c r="D10514">
        <v>1</v>
      </c>
      <c r="E10514">
        <v>0</v>
      </c>
      <c r="F10514">
        <v>1</v>
      </c>
      <c r="H10514" t="s">
        <v>155</v>
      </c>
      <c r="I10514">
        <f t="shared" ref="I10514:I10577" si="497">IF(ISERROR(VLOOKUP(A10514,SelPostCode,1,FALSE)),0,1)</f>
        <v>0</v>
      </c>
      <c r="J10514">
        <f t="shared" ref="J10514:J10577" si="498">IF(I10514=0,0,IF(ISERROR(VLOOKUP(B10514,SelSuburb,1,FALSE)),0,1))</f>
        <v>0</v>
      </c>
      <c r="L10514" t="str">
        <f t="shared" si="496"/>
        <v>3230ANGLESEA</v>
      </c>
      <c r="M10514" t="s">
        <v>11438</v>
      </c>
      <c r="N10514" t="s">
        <v>732</v>
      </c>
    </row>
    <row r="10515" spans="1:14">
      <c r="A10515" t="s">
        <v>11844</v>
      </c>
      <c r="B10515" t="s">
        <v>6696</v>
      </c>
      <c r="C10515" t="s">
        <v>110</v>
      </c>
      <c r="D10515">
        <v>2</v>
      </c>
      <c r="E10515">
        <v>0</v>
      </c>
      <c r="F10515">
        <v>1</v>
      </c>
      <c r="H10515" t="s">
        <v>155</v>
      </c>
      <c r="I10515">
        <f t="shared" si="497"/>
        <v>0</v>
      </c>
      <c r="J10515">
        <f t="shared" si="498"/>
        <v>0</v>
      </c>
      <c r="L10515" t="str">
        <f t="shared" si="496"/>
        <v>3229TORQUAY</v>
      </c>
      <c r="M10515" t="s">
        <v>11438</v>
      </c>
    </row>
    <row r="10516" spans="1:14">
      <c r="A10516" t="s">
        <v>11845</v>
      </c>
      <c r="B10516" t="s">
        <v>11846</v>
      </c>
      <c r="C10516" t="s">
        <v>110</v>
      </c>
      <c r="D10516">
        <v>1</v>
      </c>
      <c r="E10516">
        <v>0</v>
      </c>
      <c r="F10516">
        <v>1</v>
      </c>
      <c r="H10516" t="s">
        <v>155</v>
      </c>
      <c r="I10516">
        <f t="shared" si="497"/>
        <v>0</v>
      </c>
      <c r="J10516">
        <f t="shared" si="498"/>
        <v>0</v>
      </c>
      <c r="L10516" t="str">
        <f t="shared" si="496"/>
        <v>3228BELLBRAE</v>
      </c>
      <c r="M10516" t="s">
        <v>11438</v>
      </c>
      <c r="N10516" t="s">
        <v>732</v>
      </c>
    </row>
    <row r="10517" spans="1:14">
      <c r="A10517" t="s">
        <v>11845</v>
      </c>
      <c r="B10517" t="s">
        <v>11847</v>
      </c>
      <c r="C10517" t="s">
        <v>110</v>
      </c>
      <c r="D10517">
        <v>1</v>
      </c>
      <c r="E10517">
        <v>0</v>
      </c>
      <c r="F10517">
        <v>1</v>
      </c>
      <c r="H10517" t="s">
        <v>155</v>
      </c>
      <c r="I10517">
        <f t="shared" si="497"/>
        <v>0</v>
      </c>
      <c r="J10517">
        <f t="shared" si="498"/>
        <v>0</v>
      </c>
      <c r="L10517" t="str">
        <f t="shared" si="496"/>
        <v>3228BELLS BEACH</v>
      </c>
      <c r="M10517" t="s">
        <v>11438</v>
      </c>
      <c r="N10517" t="s">
        <v>732</v>
      </c>
    </row>
    <row r="10518" spans="1:14">
      <c r="A10518" t="s">
        <v>11845</v>
      </c>
      <c r="B10518" t="s">
        <v>11848</v>
      </c>
      <c r="C10518" t="s">
        <v>110</v>
      </c>
      <c r="D10518">
        <v>1</v>
      </c>
      <c r="E10518">
        <v>0</v>
      </c>
      <c r="F10518">
        <v>1</v>
      </c>
      <c r="H10518" t="s">
        <v>155</v>
      </c>
      <c r="I10518">
        <f t="shared" si="497"/>
        <v>0</v>
      </c>
      <c r="J10518">
        <f t="shared" si="498"/>
        <v>0</v>
      </c>
      <c r="L10518" t="str">
        <f t="shared" si="496"/>
        <v>3228JAN JUC</v>
      </c>
      <c r="M10518" t="s">
        <v>11438</v>
      </c>
      <c r="N10518" t="s">
        <v>732</v>
      </c>
    </row>
    <row r="10519" spans="1:14">
      <c r="A10519" t="s">
        <v>11845</v>
      </c>
      <c r="B10519" t="s">
        <v>6696</v>
      </c>
      <c r="C10519" t="s">
        <v>110</v>
      </c>
      <c r="D10519">
        <v>1</v>
      </c>
      <c r="E10519">
        <v>0</v>
      </c>
      <c r="F10519">
        <v>1</v>
      </c>
      <c r="H10519" t="s">
        <v>155</v>
      </c>
      <c r="I10519">
        <f t="shared" si="497"/>
        <v>0</v>
      </c>
      <c r="J10519">
        <f t="shared" si="498"/>
        <v>0</v>
      </c>
      <c r="L10519" t="str">
        <f t="shared" si="496"/>
        <v>3228TORQUAY</v>
      </c>
      <c r="M10519" t="s">
        <v>11438</v>
      </c>
      <c r="N10519" t="s">
        <v>732</v>
      </c>
    </row>
    <row r="10520" spans="1:14">
      <c r="A10520" t="s">
        <v>11849</v>
      </c>
      <c r="B10520" t="s">
        <v>11850</v>
      </c>
      <c r="C10520" t="s">
        <v>110</v>
      </c>
      <c r="D10520">
        <v>1</v>
      </c>
      <c r="E10520">
        <v>0</v>
      </c>
      <c r="F10520">
        <v>1</v>
      </c>
      <c r="H10520" t="s">
        <v>155</v>
      </c>
      <c r="I10520">
        <f t="shared" si="497"/>
        <v>0</v>
      </c>
      <c r="J10520">
        <f t="shared" si="498"/>
        <v>0</v>
      </c>
      <c r="L10520" t="str">
        <f t="shared" si="496"/>
        <v>3227BARWON HEADS</v>
      </c>
      <c r="M10520" t="s">
        <v>11438</v>
      </c>
      <c r="N10520" t="s">
        <v>732</v>
      </c>
    </row>
    <row r="10521" spans="1:14">
      <c r="A10521" t="s">
        <v>11849</v>
      </c>
      <c r="B10521" t="s">
        <v>11851</v>
      </c>
      <c r="C10521" t="s">
        <v>110</v>
      </c>
      <c r="D10521">
        <v>1</v>
      </c>
      <c r="E10521">
        <v>0</v>
      </c>
      <c r="F10521">
        <v>1</v>
      </c>
      <c r="H10521" t="s">
        <v>155</v>
      </c>
      <c r="I10521">
        <f t="shared" si="497"/>
        <v>0</v>
      </c>
      <c r="J10521">
        <f t="shared" si="498"/>
        <v>0</v>
      </c>
      <c r="L10521" t="str">
        <f t="shared" si="496"/>
        <v>3227BREAMLEA</v>
      </c>
      <c r="M10521" t="s">
        <v>11438</v>
      </c>
      <c r="N10521" t="s">
        <v>732</v>
      </c>
    </row>
    <row r="10522" spans="1:14">
      <c r="A10522" t="s">
        <v>11849</v>
      </c>
      <c r="B10522" t="s">
        <v>11852</v>
      </c>
      <c r="C10522" t="s">
        <v>110</v>
      </c>
      <c r="D10522">
        <v>1</v>
      </c>
      <c r="E10522">
        <v>0</v>
      </c>
      <c r="F10522">
        <v>1</v>
      </c>
      <c r="H10522" t="s">
        <v>155</v>
      </c>
      <c r="I10522">
        <f t="shared" si="497"/>
        <v>0</v>
      </c>
      <c r="J10522">
        <f t="shared" si="498"/>
        <v>0</v>
      </c>
      <c r="L10522" t="str">
        <f t="shared" si="496"/>
        <v>3227CONNEWARRE</v>
      </c>
      <c r="M10522" t="s">
        <v>11438</v>
      </c>
      <c r="N10522" t="s">
        <v>732</v>
      </c>
    </row>
    <row r="10523" spans="1:14">
      <c r="A10523" t="s">
        <v>11853</v>
      </c>
      <c r="B10523" t="s">
        <v>11854</v>
      </c>
      <c r="C10523" t="s">
        <v>110</v>
      </c>
      <c r="D10523">
        <v>1</v>
      </c>
      <c r="E10523">
        <v>0</v>
      </c>
      <c r="F10523">
        <v>1</v>
      </c>
      <c r="H10523" t="s">
        <v>155</v>
      </c>
      <c r="I10523">
        <f t="shared" si="497"/>
        <v>0</v>
      </c>
      <c r="J10523">
        <f t="shared" si="498"/>
        <v>0</v>
      </c>
      <c r="L10523" t="str">
        <f t="shared" si="496"/>
        <v>3226OCEAN GROVE</v>
      </c>
      <c r="M10523" t="s">
        <v>11438</v>
      </c>
      <c r="N10523" t="s">
        <v>732</v>
      </c>
    </row>
    <row r="10524" spans="1:14">
      <c r="A10524" t="s">
        <v>11855</v>
      </c>
      <c r="B10524" t="s">
        <v>11856</v>
      </c>
      <c r="C10524" t="s">
        <v>110</v>
      </c>
      <c r="D10524">
        <v>1</v>
      </c>
      <c r="E10524">
        <v>0</v>
      </c>
      <c r="F10524">
        <v>1</v>
      </c>
      <c r="H10524" t="s">
        <v>155</v>
      </c>
      <c r="I10524">
        <f t="shared" si="497"/>
        <v>0</v>
      </c>
      <c r="J10524">
        <f t="shared" si="498"/>
        <v>0</v>
      </c>
      <c r="L10524" t="str">
        <f t="shared" si="496"/>
        <v>3225POINT LONSDALE</v>
      </c>
      <c r="M10524" t="s">
        <v>11438</v>
      </c>
      <c r="N10524" t="s">
        <v>732</v>
      </c>
    </row>
    <row r="10525" spans="1:14">
      <c r="A10525" t="s">
        <v>11855</v>
      </c>
      <c r="B10525" t="s">
        <v>11857</v>
      </c>
      <c r="C10525" t="s">
        <v>110</v>
      </c>
      <c r="D10525">
        <v>1</v>
      </c>
      <c r="E10525">
        <v>0</v>
      </c>
      <c r="F10525">
        <v>1</v>
      </c>
      <c r="H10525" t="s">
        <v>155</v>
      </c>
      <c r="I10525">
        <f t="shared" si="497"/>
        <v>0</v>
      </c>
      <c r="J10525">
        <f t="shared" si="498"/>
        <v>0</v>
      </c>
      <c r="L10525" t="str">
        <f t="shared" si="496"/>
        <v>3225QUEENSCLIFF</v>
      </c>
      <c r="M10525" t="s">
        <v>11438</v>
      </c>
      <c r="N10525" t="s">
        <v>732</v>
      </c>
    </row>
    <row r="10526" spans="1:14">
      <c r="A10526" t="s">
        <v>11855</v>
      </c>
      <c r="B10526" t="s">
        <v>584</v>
      </c>
      <c r="C10526" t="s">
        <v>110</v>
      </c>
      <c r="D10526">
        <v>1</v>
      </c>
      <c r="E10526">
        <v>0</v>
      </c>
      <c r="F10526">
        <v>1</v>
      </c>
      <c r="H10526" t="s">
        <v>155</v>
      </c>
      <c r="I10526">
        <f t="shared" si="497"/>
        <v>0</v>
      </c>
      <c r="J10526">
        <f t="shared" si="498"/>
        <v>0</v>
      </c>
      <c r="L10526" t="str">
        <f t="shared" si="496"/>
        <v>3225SWAN BAY</v>
      </c>
      <c r="M10526" t="s">
        <v>11438</v>
      </c>
      <c r="N10526" t="s">
        <v>732</v>
      </c>
    </row>
    <row r="10527" spans="1:14">
      <c r="A10527" t="s">
        <v>11855</v>
      </c>
      <c r="B10527" t="s">
        <v>11858</v>
      </c>
      <c r="C10527" t="s">
        <v>110</v>
      </c>
      <c r="D10527">
        <v>1</v>
      </c>
      <c r="E10527">
        <v>0</v>
      </c>
      <c r="F10527">
        <v>1</v>
      </c>
      <c r="H10527" t="s">
        <v>155</v>
      </c>
      <c r="I10527">
        <f t="shared" si="497"/>
        <v>0</v>
      </c>
      <c r="J10527">
        <f t="shared" si="498"/>
        <v>0</v>
      </c>
      <c r="L10527" t="str">
        <f t="shared" si="496"/>
        <v>3225SWAN ISLAND</v>
      </c>
      <c r="M10527" t="s">
        <v>11438</v>
      </c>
      <c r="N10527" t="s">
        <v>732</v>
      </c>
    </row>
    <row r="10528" spans="1:14">
      <c r="A10528" t="s">
        <v>11859</v>
      </c>
      <c r="B10528" t="s">
        <v>11860</v>
      </c>
      <c r="C10528" t="s">
        <v>110</v>
      </c>
      <c r="D10528">
        <v>1</v>
      </c>
      <c r="E10528">
        <v>0</v>
      </c>
      <c r="F10528">
        <v>1</v>
      </c>
      <c r="H10528" t="s">
        <v>155</v>
      </c>
      <c r="I10528">
        <f t="shared" si="497"/>
        <v>0</v>
      </c>
      <c r="J10528">
        <f t="shared" si="498"/>
        <v>0</v>
      </c>
      <c r="L10528" t="str">
        <f t="shared" si="496"/>
        <v>3224LEOPOLD</v>
      </c>
      <c r="M10528" t="s">
        <v>11438</v>
      </c>
      <c r="N10528" t="s">
        <v>732</v>
      </c>
    </row>
    <row r="10529" spans="1:14">
      <c r="A10529" t="s">
        <v>11861</v>
      </c>
      <c r="B10529" t="s">
        <v>11862</v>
      </c>
      <c r="C10529" t="s">
        <v>110</v>
      </c>
      <c r="D10529">
        <v>1</v>
      </c>
      <c r="E10529">
        <v>0</v>
      </c>
      <c r="F10529">
        <v>1</v>
      </c>
      <c r="H10529" t="s">
        <v>103</v>
      </c>
      <c r="I10529">
        <f t="shared" si="497"/>
        <v>0</v>
      </c>
      <c r="J10529">
        <f t="shared" si="498"/>
        <v>0</v>
      </c>
      <c r="L10529" t="str">
        <f t="shared" si="496"/>
        <v>3223INDENTED HEAD</v>
      </c>
      <c r="M10529" t="s">
        <v>11438</v>
      </c>
      <c r="N10529" t="s">
        <v>732</v>
      </c>
    </row>
    <row r="10530" spans="1:14">
      <c r="A10530" t="s">
        <v>11861</v>
      </c>
      <c r="B10530" t="s">
        <v>11863</v>
      </c>
      <c r="C10530" t="s">
        <v>110</v>
      </c>
      <c r="D10530">
        <v>1</v>
      </c>
      <c r="E10530">
        <v>0</v>
      </c>
      <c r="F10530">
        <v>1</v>
      </c>
      <c r="H10530" t="s">
        <v>103</v>
      </c>
      <c r="I10530">
        <f t="shared" si="497"/>
        <v>0</v>
      </c>
      <c r="J10530">
        <f t="shared" si="498"/>
        <v>0</v>
      </c>
      <c r="L10530" t="str">
        <f t="shared" si="496"/>
        <v>3223PORTARLINGTON</v>
      </c>
      <c r="M10530" t="s">
        <v>11438</v>
      </c>
      <c r="N10530" t="s">
        <v>732</v>
      </c>
    </row>
    <row r="10531" spans="1:14">
      <c r="A10531" t="s">
        <v>11861</v>
      </c>
      <c r="B10531" t="s">
        <v>598</v>
      </c>
      <c r="C10531" t="s">
        <v>110</v>
      </c>
      <c r="D10531">
        <v>1</v>
      </c>
      <c r="E10531">
        <v>0</v>
      </c>
      <c r="F10531">
        <v>1</v>
      </c>
      <c r="H10531" t="s">
        <v>103</v>
      </c>
      <c r="I10531">
        <f t="shared" si="497"/>
        <v>0</v>
      </c>
      <c r="J10531">
        <f t="shared" si="498"/>
        <v>0</v>
      </c>
      <c r="L10531" t="str">
        <f t="shared" si="496"/>
        <v>3223ST LEONARDS</v>
      </c>
      <c r="M10531" t="s">
        <v>11438</v>
      </c>
      <c r="N10531" t="s">
        <v>732</v>
      </c>
    </row>
    <row r="10532" spans="1:14">
      <c r="A10532" t="s">
        <v>11864</v>
      </c>
      <c r="B10532" t="s">
        <v>11865</v>
      </c>
      <c r="C10532" t="s">
        <v>110</v>
      </c>
      <c r="D10532">
        <v>1</v>
      </c>
      <c r="E10532">
        <v>0</v>
      </c>
      <c r="F10532">
        <v>1</v>
      </c>
      <c r="H10532" t="s">
        <v>155</v>
      </c>
      <c r="I10532">
        <f t="shared" si="497"/>
        <v>0</v>
      </c>
      <c r="J10532">
        <f t="shared" si="498"/>
        <v>0</v>
      </c>
      <c r="L10532" t="str">
        <f t="shared" si="496"/>
        <v>3222CLIFTON SPRINGS</v>
      </c>
      <c r="M10532" t="s">
        <v>11438</v>
      </c>
      <c r="N10532" t="s">
        <v>732</v>
      </c>
    </row>
    <row r="10533" spans="1:14">
      <c r="A10533" t="s">
        <v>11864</v>
      </c>
      <c r="B10533" t="s">
        <v>11866</v>
      </c>
      <c r="C10533" t="s">
        <v>110</v>
      </c>
      <c r="D10533">
        <v>1</v>
      </c>
      <c r="E10533">
        <v>0</v>
      </c>
      <c r="F10533">
        <v>1</v>
      </c>
      <c r="H10533" t="s">
        <v>155</v>
      </c>
      <c r="I10533">
        <f t="shared" si="497"/>
        <v>0</v>
      </c>
      <c r="J10533">
        <f t="shared" si="498"/>
        <v>0</v>
      </c>
      <c r="L10533" t="str">
        <f t="shared" si="496"/>
        <v>3222CURLEWIS</v>
      </c>
      <c r="M10533" t="s">
        <v>11438</v>
      </c>
      <c r="N10533" t="s">
        <v>732</v>
      </c>
    </row>
    <row r="10534" spans="1:14">
      <c r="A10534" t="s">
        <v>11864</v>
      </c>
      <c r="B10534" t="s">
        <v>11867</v>
      </c>
      <c r="C10534" t="s">
        <v>110</v>
      </c>
      <c r="D10534">
        <v>1</v>
      </c>
      <c r="E10534">
        <v>0</v>
      </c>
      <c r="F10534">
        <v>1</v>
      </c>
      <c r="H10534" t="s">
        <v>155</v>
      </c>
      <c r="I10534">
        <f t="shared" si="497"/>
        <v>0</v>
      </c>
      <c r="J10534">
        <f t="shared" si="498"/>
        <v>0</v>
      </c>
      <c r="L10534" t="str">
        <f t="shared" si="496"/>
        <v>3222DRYSDALE</v>
      </c>
      <c r="M10534" t="s">
        <v>11438</v>
      </c>
      <c r="N10534" t="s">
        <v>732</v>
      </c>
    </row>
    <row r="10535" spans="1:14">
      <c r="A10535" t="s">
        <v>11864</v>
      </c>
      <c r="B10535" t="s">
        <v>11868</v>
      </c>
      <c r="C10535" t="s">
        <v>110</v>
      </c>
      <c r="D10535">
        <v>1</v>
      </c>
      <c r="E10535">
        <v>0</v>
      </c>
      <c r="F10535">
        <v>1</v>
      </c>
      <c r="H10535" t="s">
        <v>155</v>
      </c>
      <c r="I10535">
        <f t="shared" si="497"/>
        <v>0</v>
      </c>
      <c r="J10535">
        <f t="shared" si="498"/>
        <v>0</v>
      </c>
      <c r="L10535" t="str">
        <f t="shared" si="496"/>
        <v>3222MANNERIM</v>
      </c>
      <c r="M10535" t="s">
        <v>11438</v>
      </c>
      <c r="N10535" t="s">
        <v>732</v>
      </c>
    </row>
    <row r="10536" spans="1:14">
      <c r="A10536" t="s">
        <v>11864</v>
      </c>
      <c r="B10536" t="s">
        <v>11869</v>
      </c>
      <c r="C10536" t="s">
        <v>110</v>
      </c>
      <c r="D10536">
        <v>1</v>
      </c>
      <c r="E10536">
        <v>0</v>
      </c>
      <c r="F10536">
        <v>1</v>
      </c>
      <c r="H10536" t="s">
        <v>155</v>
      </c>
      <c r="I10536">
        <f t="shared" si="497"/>
        <v>0</v>
      </c>
      <c r="J10536">
        <f t="shared" si="498"/>
        <v>0</v>
      </c>
      <c r="L10536" t="str">
        <f t="shared" si="496"/>
        <v>3222MARCUS HILL</v>
      </c>
      <c r="M10536" t="s">
        <v>11438</v>
      </c>
      <c r="N10536" t="s">
        <v>732</v>
      </c>
    </row>
    <row r="10537" spans="1:14">
      <c r="A10537" t="s">
        <v>11870</v>
      </c>
      <c r="B10537" t="s">
        <v>6364</v>
      </c>
      <c r="C10537" t="s">
        <v>110</v>
      </c>
      <c r="D10537">
        <v>4</v>
      </c>
      <c r="E10537">
        <v>0</v>
      </c>
      <c r="F10537">
        <v>0</v>
      </c>
      <c r="H10537" t="s">
        <v>155</v>
      </c>
      <c r="I10537">
        <f t="shared" si="497"/>
        <v>0</v>
      </c>
      <c r="J10537">
        <f t="shared" si="498"/>
        <v>0</v>
      </c>
      <c r="L10537" t="str">
        <f t="shared" si="496"/>
        <v>3221ANAKIE</v>
      </c>
      <c r="M10537" t="s">
        <v>11438</v>
      </c>
    </row>
    <row r="10538" spans="1:14">
      <c r="A10538" t="s">
        <v>11870</v>
      </c>
      <c r="B10538" t="s">
        <v>11871</v>
      </c>
      <c r="C10538" t="s">
        <v>110</v>
      </c>
      <c r="D10538">
        <v>3</v>
      </c>
      <c r="E10538">
        <v>0</v>
      </c>
      <c r="F10538">
        <v>0</v>
      </c>
      <c r="H10538" t="s">
        <v>155</v>
      </c>
      <c r="I10538">
        <f t="shared" si="497"/>
        <v>0</v>
      </c>
      <c r="J10538">
        <f t="shared" si="498"/>
        <v>0</v>
      </c>
      <c r="L10538" t="str">
        <f t="shared" si="496"/>
        <v>3221BARRABOOL</v>
      </c>
      <c r="M10538" t="s">
        <v>11438</v>
      </c>
    </row>
    <row r="10539" spans="1:14">
      <c r="A10539" t="s">
        <v>11870</v>
      </c>
      <c r="B10539" t="s">
        <v>11872</v>
      </c>
      <c r="C10539" t="s">
        <v>110</v>
      </c>
      <c r="D10539">
        <v>4</v>
      </c>
      <c r="E10539">
        <v>0</v>
      </c>
      <c r="F10539">
        <v>0</v>
      </c>
      <c r="H10539" t="s">
        <v>155</v>
      </c>
      <c r="I10539">
        <f t="shared" si="497"/>
        <v>0</v>
      </c>
      <c r="J10539">
        <f t="shared" si="498"/>
        <v>0</v>
      </c>
      <c r="L10539" t="str">
        <f t="shared" si="496"/>
        <v>3221GNARWARRE</v>
      </c>
      <c r="M10539" t="s">
        <v>11438</v>
      </c>
    </row>
    <row r="10540" spans="1:14">
      <c r="A10540" t="s">
        <v>11870</v>
      </c>
      <c r="B10540" t="s">
        <v>11823</v>
      </c>
      <c r="C10540" t="s">
        <v>110</v>
      </c>
      <c r="D10540">
        <v>4</v>
      </c>
      <c r="E10540">
        <v>0</v>
      </c>
      <c r="F10540">
        <v>0</v>
      </c>
      <c r="H10540" t="s">
        <v>155</v>
      </c>
      <c r="I10540">
        <f t="shared" si="497"/>
        <v>0</v>
      </c>
      <c r="J10540">
        <f t="shared" si="498"/>
        <v>0</v>
      </c>
      <c r="L10540" t="str">
        <f t="shared" si="496"/>
        <v>3221GREY RIVER</v>
      </c>
      <c r="M10540" t="s">
        <v>11438</v>
      </c>
    </row>
    <row r="10541" spans="1:14">
      <c r="A10541" t="s">
        <v>11870</v>
      </c>
      <c r="B10541" t="s">
        <v>11824</v>
      </c>
      <c r="C10541" t="s">
        <v>110</v>
      </c>
      <c r="D10541">
        <v>4</v>
      </c>
      <c r="E10541">
        <v>0</v>
      </c>
      <c r="F10541">
        <v>0</v>
      </c>
      <c r="H10541" t="s">
        <v>155</v>
      </c>
      <c r="I10541">
        <f t="shared" si="497"/>
        <v>0</v>
      </c>
      <c r="J10541">
        <f t="shared" si="498"/>
        <v>0</v>
      </c>
      <c r="L10541" t="str">
        <f t="shared" si="496"/>
        <v>3221KENNETT RIVER</v>
      </c>
      <c r="M10541" t="s">
        <v>11438</v>
      </c>
    </row>
    <row r="10542" spans="1:14">
      <c r="A10542" t="s">
        <v>11870</v>
      </c>
      <c r="B10542" t="s">
        <v>11873</v>
      </c>
      <c r="C10542" t="s">
        <v>110</v>
      </c>
      <c r="D10542">
        <v>4</v>
      </c>
      <c r="E10542">
        <v>0</v>
      </c>
      <c r="F10542">
        <v>0</v>
      </c>
      <c r="H10542" t="s">
        <v>155</v>
      </c>
      <c r="I10542">
        <f t="shared" si="497"/>
        <v>0</v>
      </c>
      <c r="J10542">
        <f t="shared" si="498"/>
        <v>0</v>
      </c>
      <c r="L10542" t="str">
        <f t="shared" si="496"/>
        <v>3221MURGHEBOLUC</v>
      </c>
      <c r="M10542" t="s">
        <v>11438</v>
      </c>
    </row>
    <row r="10543" spans="1:14">
      <c r="A10543" t="s">
        <v>11870</v>
      </c>
      <c r="B10543" t="s">
        <v>11825</v>
      </c>
      <c r="C10543" t="s">
        <v>110</v>
      </c>
      <c r="D10543">
        <v>4</v>
      </c>
      <c r="E10543">
        <v>0</v>
      </c>
      <c r="F10543">
        <v>0</v>
      </c>
      <c r="H10543" t="s">
        <v>155</v>
      </c>
      <c r="I10543">
        <f t="shared" si="497"/>
        <v>0</v>
      </c>
      <c r="J10543">
        <f t="shared" si="498"/>
        <v>0</v>
      </c>
      <c r="L10543" t="str">
        <f t="shared" si="496"/>
        <v>3221SEPARATION CREEK</v>
      </c>
      <c r="M10543" t="s">
        <v>11438</v>
      </c>
    </row>
    <row r="10544" spans="1:14">
      <c r="A10544" t="s">
        <v>11870</v>
      </c>
      <c r="B10544" t="s">
        <v>11874</v>
      </c>
      <c r="C10544" t="s">
        <v>110</v>
      </c>
      <c r="D10544">
        <v>4</v>
      </c>
      <c r="E10544">
        <v>0</v>
      </c>
      <c r="F10544">
        <v>0</v>
      </c>
      <c r="H10544" t="s">
        <v>155</v>
      </c>
      <c r="I10544">
        <f t="shared" si="497"/>
        <v>0</v>
      </c>
      <c r="J10544">
        <f t="shared" si="498"/>
        <v>0</v>
      </c>
      <c r="L10544" t="str">
        <f t="shared" si="496"/>
        <v>3221STAUGHTON VALE</v>
      </c>
      <c r="M10544" t="s">
        <v>11438</v>
      </c>
    </row>
    <row r="10545" spans="1:14">
      <c r="A10545" t="s">
        <v>11870</v>
      </c>
      <c r="B10545" t="s">
        <v>6026</v>
      </c>
      <c r="C10545" t="s">
        <v>110</v>
      </c>
      <c r="D10545">
        <v>4</v>
      </c>
      <c r="E10545">
        <v>0</v>
      </c>
      <c r="F10545">
        <v>0</v>
      </c>
      <c r="H10545" t="s">
        <v>155</v>
      </c>
      <c r="I10545">
        <f t="shared" si="497"/>
        <v>0</v>
      </c>
      <c r="J10545">
        <f t="shared" si="498"/>
        <v>0</v>
      </c>
      <c r="L10545" t="str">
        <f t="shared" si="496"/>
        <v>3221SUGARLOAF</v>
      </c>
      <c r="M10545" t="s">
        <v>11438</v>
      </c>
    </row>
    <row r="10546" spans="1:14">
      <c r="A10546" t="s">
        <v>11870</v>
      </c>
      <c r="B10546" t="s">
        <v>11826</v>
      </c>
      <c r="C10546" t="s">
        <v>110</v>
      </c>
      <c r="D10546">
        <v>4</v>
      </c>
      <c r="E10546">
        <v>0</v>
      </c>
      <c r="F10546">
        <v>0</v>
      </c>
      <c r="H10546" t="s">
        <v>155</v>
      </c>
      <c r="I10546">
        <f t="shared" si="497"/>
        <v>0</v>
      </c>
      <c r="J10546">
        <f t="shared" si="498"/>
        <v>0</v>
      </c>
      <c r="L10546" t="str">
        <f t="shared" si="496"/>
        <v>3221WONGARRA</v>
      </c>
      <c r="M10546" t="s">
        <v>11438</v>
      </c>
    </row>
    <row r="10547" spans="1:14">
      <c r="A10547" t="s">
        <v>11870</v>
      </c>
      <c r="B10547" t="s">
        <v>11827</v>
      </c>
      <c r="C10547" t="s">
        <v>110</v>
      </c>
      <c r="D10547">
        <v>4</v>
      </c>
      <c r="E10547">
        <v>0</v>
      </c>
      <c r="F10547">
        <v>0</v>
      </c>
      <c r="H10547" t="s">
        <v>155</v>
      </c>
      <c r="I10547">
        <f t="shared" si="497"/>
        <v>0</v>
      </c>
      <c r="J10547">
        <f t="shared" si="498"/>
        <v>0</v>
      </c>
      <c r="L10547" t="str">
        <f t="shared" si="496"/>
        <v>3221WYE RIVER</v>
      </c>
      <c r="M10547" t="s">
        <v>11438</v>
      </c>
    </row>
    <row r="10548" spans="1:14">
      <c r="A10548" t="s">
        <v>11870</v>
      </c>
      <c r="B10548" t="s">
        <v>11875</v>
      </c>
      <c r="C10548" t="s">
        <v>110</v>
      </c>
      <c r="D10548">
        <v>1</v>
      </c>
      <c r="E10548">
        <v>0</v>
      </c>
      <c r="F10548">
        <v>1</v>
      </c>
      <c r="H10548" t="s">
        <v>155</v>
      </c>
      <c r="I10548">
        <f t="shared" si="497"/>
        <v>0</v>
      </c>
      <c r="J10548">
        <f t="shared" si="498"/>
        <v>0</v>
      </c>
      <c r="L10548" t="str">
        <f t="shared" si="496"/>
        <v>3221BATESFORD</v>
      </c>
      <c r="M10548" t="s">
        <v>11438</v>
      </c>
    </row>
    <row r="10549" spans="1:14">
      <c r="A10549" t="s">
        <v>11870</v>
      </c>
      <c r="B10549" t="s">
        <v>11876</v>
      </c>
      <c r="C10549" t="s">
        <v>110</v>
      </c>
      <c r="D10549">
        <v>1</v>
      </c>
      <c r="E10549">
        <v>0</v>
      </c>
      <c r="F10549">
        <v>1</v>
      </c>
      <c r="H10549" t="s">
        <v>155</v>
      </c>
      <c r="I10549">
        <f t="shared" si="497"/>
        <v>0</v>
      </c>
      <c r="J10549">
        <f t="shared" si="498"/>
        <v>0</v>
      </c>
      <c r="L10549" t="str">
        <f t="shared" si="496"/>
        <v>3221BELLARINE</v>
      </c>
      <c r="M10549" t="s">
        <v>11438</v>
      </c>
    </row>
    <row r="10550" spans="1:14">
      <c r="A10550" t="s">
        <v>11870</v>
      </c>
      <c r="B10550" t="s">
        <v>11877</v>
      </c>
      <c r="C10550" t="s">
        <v>110</v>
      </c>
      <c r="D10550">
        <v>1</v>
      </c>
      <c r="E10550">
        <v>0</v>
      </c>
      <c r="F10550">
        <v>1</v>
      </c>
      <c r="H10550" t="s">
        <v>155</v>
      </c>
      <c r="I10550">
        <f t="shared" si="497"/>
        <v>0</v>
      </c>
      <c r="J10550">
        <f t="shared" si="498"/>
        <v>0</v>
      </c>
      <c r="L10550" t="str">
        <f t="shared" si="496"/>
        <v>3221CERES</v>
      </c>
      <c r="M10550" t="s">
        <v>11438</v>
      </c>
    </row>
    <row r="10551" spans="1:14">
      <c r="A10551" t="s">
        <v>11870</v>
      </c>
      <c r="B10551" t="s">
        <v>11878</v>
      </c>
      <c r="C10551" t="s">
        <v>110</v>
      </c>
      <c r="D10551">
        <v>1</v>
      </c>
      <c r="E10551">
        <v>0</v>
      </c>
      <c r="F10551">
        <v>1</v>
      </c>
      <c r="H10551" t="s">
        <v>155</v>
      </c>
      <c r="I10551">
        <f t="shared" si="497"/>
        <v>0</v>
      </c>
      <c r="J10551">
        <f t="shared" si="498"/>
        <v>0</v>
      </c>
      <c r="L10551" t="str">
        <f t="shared" si="496"/>
        <v>3221FYANSFORD</v>
      </c>
      <c r="M10551" t="s">
        <v>11438</v>
      </c>
    </row>
    <row r="10552" spans="1:14">
      <c r="A10552" t="s">
        <v>11870</v>
      </c>
      <c r="B10552" t="s">
        <v>11879</v>
      </c>
      <c r="C10552" t="s">
        <v>110</v>
      </c>
      <c r="D10552">
        <v>1</v>
      </c>
      <c r="E10552">
        <v>0</v>
      </c>
      <c r="F10552">
        <v>1</v>
      </c>
      <c r="H10552" t="s">
        <v>155</v>
      </c>
      <c r="I10552">
        <f t="shared" si="497"/>
        <v>0</v>
      </c>
      <c r="J10552">
        <f t="shared" si="498"/>
        <v>0</v>
      </c>
      <c r="L10552" t="str">
        <f t="shared" si="496"/>
        <v>3221GEELONG MC</v>
      </c>
      <c r="M10552" t="s">
        <v>11438</v>
      </c>
    </row>
    <row r="10553" spans="1:14">
      <c r="A10553" t="s">
        <v>11870</v>
      </c>
      <c r="B10553" t="s">
        <v>11880</v>
      </c>
      <c r="C10553" t="s">
        <v>110</v>
      </c>
      <c r="D10553">
        <v>1</v>
      </c>
      <c r="E10553">
        <v>0</v>
      </c>
      <c r="F10553">
        <v>1</v>
      </c>
      <c r="H10553" t="s">
        <v>155</v>
      </c>
      <c r="I10553">
        <f t="shared" si="497"/>
        <v>0</v>
      </c>
      <c r="J10553">
        <f t="shared" si="498"/>
        <v>0</v>
      </c>
      <c r="L10553" t="str">
        <f t="shared" si="496"/>
        <v>3221LOVELY BANKS</v>
      </c>
      <c r="M10553" t="s">
        <v>11438</v>
      </c>
    </row>
    <row r="10554" spans="1:14">
      <c r="A10554" t="s">
        <v>11870</v>
      </c>
      <c r="B10554" t="s">
        <v>11881</v>
      </c>
      <c r="C10554" t="s">
        <v>110</v>
      </c>
      <c r="D10554">
        <v>1</v>
      </c>
      <c r="E10554">
        <v>0</v>
      </c>
      <c r="F10554">
        <v>1</v>
      </c>
      <c r="H10554" t="s">
        <v>155</v>
      </c>
      <c r="I10554">
        <f t="shared" si="497"/>
        <v>0</v>
      </c>
      <c r="J10554">
        <f t="shared" si="498"/>
        <v>0</v>
      </c>
      <c r="L10554" t="str">
        <f t="shared" si="496"/>
        <v>3221MOOLAP</v>
      </c>
      <c r="M10554" t="s">
        <v>11438</v>
      </c>
    </row>
    <row r="10555" spans="1:14">
      <c r="A10555" t="s">
        <v>11870</v>
      </c>
      <c r="B10555" t="s">
        <v>11882</v>
      </c>
      <c r="C10555" t="s">
        <v>110</v>
      </c>
      <c r="D10555">
        <v>1</v>
      </c>
      <c r="E10555">
        <v>0</v>
      </c>
      <c r="F10555">
        <v>1</v>
      </c>
      <c r="H10555" t="s">
        <v>155</v>
      </c>
      <c r="I10555">
        <f t="shared" si="497"/>
        <v>0</v>
      </c>
      <c r="J10555">
        <f t="shared" si="498"/>
        <v>0</v>
      </c>
      <c r="L10555" t="str">
        <f t="shared" si="496"/>
        <v>3221STONEHAVEN</v>
      </c>
      <c r="M10555" t="s">
        <v>11438</v>
      </c>
    </row>
    <row r="10556" spans="1:14">
      <c r="A10556" t="s">
        <v>11870</v>
      </c>
      <c r="B10556" t="s">
        <v>11883</v>
      </c>
      <c r="C10556" t="s">
        <v>110</v>
      </c>
      <c r="D10556">
        <v>1</v>
      </c>
      <c r="E10556">
        <v>0</v>
      </c>
      <c r="F10556">
        <v>1</v>
      </c>
      <c r="H10556" t="s">
        <v>155</v>
      </c>
      <c r="I10556">
        <f t="shared" si="497"/>
        <v>0</v>
      </c>
      <c r="J10556">
        <f t="shared" si="498"/>
        <v>0</v>
      </c>
      <c r="L10556" t="str">
        <f t="shared" si="496"/>
        <v>3221WALLINGTON</v>
      </c>
      <c r="M10556" t="s">
        <v>11438</v>
      </c>
    </row>
    <row r="10557" spans="1:14">
      <c r="A10557" t="s">
        <v>11884</v>
      </c>
      <c r="B10557" t="s">
        <v>11885</v>
      </c>
      <c r="C10557" t="s">
        <v>110</v>
      </c>
      <c r="D10557">
        <v>1</v>
      </c>
      <c r="E10557">
        <v>0</v>
      </c>
      <c r="F10557">
        <v>1</v>
      </c>
      <c r="H10557" t="s">
        <v>155</v>
      </c>
      <c r="I10557">
        <f t="shared" si="497"/>
        <v>0</v>
      </c>
      <c r="J10557">
        <f t="shared" si="498"/>
        <v>0</v>
      </c>
      <c r="L10557" t="str">
        <f t="shared" si="496"/>
        <v>3220BAREENA</v>
      </c>
      <c r="M10557" t="s">
        <v>11438</v>
      </c>
      <c r="N10557" t="s">
        <v>732</v>
      </c>
    </row>
    <row r="10558" spans="1:14">
      <c r="A10558" t="s">
        <v>11884</v>
      </c>
      <c r="B10558" t="s">
        <v>11886</v>
      </c>
      <c r="C10558" t="s">
        <v>110</v>
      </c>
      <c r="D10558">
        <v>1</v>
      </c>
      <c r="E10558">
        <v>0</v>
      </c>
      <c r="F10558">
        <v>1</v>
      </c>
      <c r="H10558" t="s">
        <v>155</v>
      </c>
      <c r="I10558">
        <f t="shared" si="497"/>
        <v>0</v>
      </c>
      <c r="J10558">
        <f t="shared" si="498"/>
        <v>0</v>
      </c>
      <c r="L10558" t="str">
        <f t="shared" si="496"/>
        <v>3220GEELONG</v>
      </c>
      <c r="M10558" t="s">
        <v>11438</v>
      </c>
      <c r="N10558" t="s">
        <v>732</v>
      </c>
    </row>
    <row r="10559" spans="1:14">
      <c r="A10559" t="s">
        <v>11884</v>
      </c>
      <c r="B10559" t="s">
        <v>7961</v>
      </c>
      <c r="C10559" t="s">
        <v>110</v>
      </c>
      <c r="D10559">
        <v>1</v>
      </c>
      <c r="E10559">
        <v>0</v>
      </c>
      <c r="F10559">
        <v>1</v>
      </c>
      <c r="H10559" t="s">
        <v>155</v>
      </c>
      <c r="I10559">
        <f t="shared" si="497"/>
        <v>0</v>
      </c>
      <c r="J10559">
        <f t="shared" si="498"/>
        <v>0</v>
      </c>
      <c r="L10559" t="str">
        <f t="shared" si="496"/>
        <v>3220NEWTOWN</v>
      </c>
      <c r="M10559" t="s">
        <v>11438</v>
      </c>
      <c r="N10559" t="s">
        <v>732</v>
      </c>
    </row>
    <row r="10560" spans="1:14">
      <c r="A10560" t="s">
        <v>11884</v>
      </c>
      <c r="B10560" t="s">
        <v>11887</v>
      </c>
      <c r="C10560" t="s">
        <v>110</v>
      </c>
      <c r="D10560">
        <v>1</v>
      </c>
      <c r="E10560">
        <v>0</v>
      </c>
      <c r="F10560">
        <v>1</v>
      </c>
      <c r="H10560" t="s">
        <v>155</v>
      </c>
      <c r="I10560">
        <f t="shared" si="497"/>
        <v>0</v>
      </c>
      <c r="J10560">
        <f t="shared" si="498"/>
        <v>0</v>
      </c>
      <c r="L10560" t="str">
        <f t="shared" si="496"/>
        <v>3220SOUTH GEELONG</v>
      </c>
      <c r="M10560" t="s">
        <v>11438</v>
      </c>
      <c r="N10560" t="s">
        <v>732</v>
      </c>
    </row>
    <row r="10561" spans="1:14">
      <c r="A10561" t="s">
        <v>11888</v>
      </c>
      <c r="B10561" t="s">
        <v>11889</v>
      </c>
      <c r="C10561" t="s">
        <v>110</v>
      </c>
      <c r="D10561">
        <v>1</v>
      </c>
      <c r="E10561">
        <v>0</v>
      </c>
      <c r="F10561">
        <v>1</v>
      </c>
      <c r="H10561" t="s">
        <v>155</v>
      </c>
      <c r="I10561">
        <f t="shared" si="497"/>
        <v>0</v>
      </c>
      <c r="J10561">
        <f t="shared" si="498"/>
        <v>0</v>
      </c>
      <c r="L10561" t="str">
        <f t="shared" si="496"/>
        <v>3219BREAKWATER</v>
      </c>
      <c r="M10561" t="s">
        <v>11438</v>
      </c>
      <c r="N10561" t="s">
        <v>732</v>
      </c>
    </row>
    <row r="10562" spans="1:14">
      <c r="A10562" t="s">
        <v>11888</v>
      </c>
      <c r="B10562" t="s">
        <v>11890</v>
      </c>
      <c r="C10562" t="s">
        <v>110</v>
      </c>
      <c r="D10562">
        <v>1</v>
      </c>
      <c r="E10562">
        <v>0</v>
      </c>
      <c r="F10562">
        <v>1</v>
      </c>
      <c r="H10562" t="s">
        <v>155</v>
      </c>
      <c r="I10562">
        <f t="shared" si="497"/>
        <v>0</v>
      </c>
      <c r="J10562">
        <f t="shared" si="498"/>
        <v>0</v>
      </c>
      <c r="L10562" t="str">
        <f t="shared" si="496"/>
        <v>3219EAST GEELONG</v>
      </c>
      <c r="M10562" t="s">
        <v>11438</v>
      </c>
      <c r="N10562" t="s">
        <v>732</v>
      </c>
    </row>
    <row r="10563" spans="1:14">
      <c r="A10563" t="s">
        <v>11888</v>
      </c>
      <c r="B10563" t="s">
        <v>11891</v>
      </c>
      <c r="C10563" t="s">
        <v>110</v>
      </c>
      <c r="D10563">
        <v>1</v>
      </c>
      <c r="E10563">
        <v>0</v>
      </c>
      <c r="F10563">
        <v>1</v>
      </c>
      <c r="H10563" t="s">
        <v>155</v>
      </c>
      <c r="I10563">
        <f t="shared" si="497"/>
        <v>0</v>
      </c>
      <c r="J10563">
        <f t="shared" si="498"/>
        <v>0</v>
      </c>
      <c r="L10563" t="str">
        <f t="shared" si="496"/>
        <v>3219NEWCOMB</v>
      </c>
      <c r="M10563" t="s">
        <v>11438</v>
      </c>
      <c r="N10563" t="s">
        <v>732</v>
      </c>
    </row>
    <row r="10564" spans="1:14">
      <c r="A10564" t="s">
        <v>11888</v>
      </c>
      <c r="B10564" t="s">
        <v>11892</v>
      </c>
      <c r="C10564" t="s">
        <v>110</v>
      </c>
      <c r="D10564">
        <v>1</v>
      </c>
      <c r="E10564">
        <v>0</v>
      </c>
      <c r="F10564">
        <v>1</v>
      </c>
      <c r="H10564" t="s">
        <v>155</v>
      </c>
      <c r="I10564">
        <f t="shared" si="497"/>
        <v>0</v>
      </c>
      <c r="J10564">
        <f t="shared" si="498"/>
        <v>0</v>
      </c>
      <c r="L10564" t="str">
        <f t="shared" si="496"/>
        <v>3219ST ALBANS PARK</v>
      </c>
      <c r="M10564" t="s">
        <v>11438</v>
      </c>
      <c r="N10564" t="s">
        <v>732</v>
      </c>
    </row>
    <row r="10565" spans="1:14">
      <c r="A10565" t="s">
        <v>11888</v>
      </c>
      <c r="B10565" t="s">
        <v>9486</v>
      </c>
      <c r="C10565" t="s">
        <v>110</v>
      </c>
      <c r="D10565">
        <v>1</v>
      </c>
      <c r="E10565">
        <v>0</v>
      </c>
      <c r="F10565">
        <v>1</v>
      </c>
      <c r="H10565" t="s">
        <v>155</v>
      </c>
      <c r="I10565">
        <f t="shared" si="497"/>
        <v>0</v>
      </c>
      <c r="J10565">
        <f t="shared" si="498"/>
        <v>0</v>
      </c>
      <c r="L10565" t="str">
        <f t="shared" ref="L10565:L10628" si="499">CONCATENATE(A10565,B10565)</f>
        <v>3219THOMSON</v>
      </c>
      <c r="M10565" t="s">
        <v>11438</v>
      </c>
      <c r="N10565" t="s">
        <v>732</v>
      </c>
    </row>
    <row r="10566" spans="1:14">
      <c r="A10566" t="s">
        <v>11888</v>
      </c>
      <c r="B10566" t="s">
        <v>11893</v>
      </c>
      <c r="C10566" t="s">
        <v>110</v>
      </c>
      <c r="D10566">
        <v>1</v>
      </c>
      <c r="E10566">
        <v>0</v>
      </c>
      <c r="F10566">
        <v>1</v>
      </c>
      <c r="H10566" t="s">
        <v>155</v>
      </c>
      <c r="I10566">
        <f t="shared" si="497"/>
        <v>0</v>
      </c>
      <c r="J10566">
        <f t="shared" si="498"/>
        <v>0</v>
      </c>
      <c r="L10566" t="str">
        <f t="shared" si="499"/>
        <v>3219WHITTINGTON</v>
      </c>
      <c r="M10566" t="s">
        <v>11438</v>
      </c>
      <c r="N10566" t="s">
        <v>732</v>
      </c>
    </row>
    <row r="10567" spans="1:14">
      <c r="A10567" t="s">
        <v>11894</v>
      </c>
      <c r="B10567" t="s">
        <v>11895</v>
      </c>
      <c r="C10567" t="s">
        <v>110</v>
      </c>
      <c r="D10567">
        <v>1</v>
      </c>
      <c r="E10567">
        <v>0</v>
      </c>
      <c r="F10567">
        <v>1</v>
      </c>
      <c r="H10567" t="s">
        <v>155</v>
      </c>
      <c r="I10567">
        <f t="shared" si="497"/>
        <v>0</v>
      </c>
      <c r="J10567">
        <f t="shared" si="498"/>
        <v>0</v>
      </c>
      <c r="L10567" t="str">
        <f t="shared" si="499"/>
        <v>3218GEELONG WEST</v>
      </c>
      <c r="M10567" t="s">
        <v>11438</v>
      </c>
      <c r="N10567" t="s">
        <v>732</v>
      </c>
    </row>
    <row r="10568" spans="1:14">
      <c r="A10568" t="s">
        <v>11894</v>
      </c>
      <c r="B10568" t="s">
        <v>3111</v>
      </c>
      <c r="C10568" t="s">
        <v>110</v>
      </c>
      <c r="D10568">
        <v>1</v>
      </c>
      <c r="E10568">
        <v>0</v>
      </c>
      <c r="F10568">
        <v>1</v>
      </c>
      <c r="H10568" t="s">
        <v>155</v>
      </c>
      <c r="I10568">
        <f t="shared" si="497"/>
        <v>0</v>
      </c>
      <c r="J10568">
        <f t="shared" si="498"/>
        <v>0</v>
      </c>
      <c r="L10568" t="str">
        <f t="shared" si="499"/>
        <v>3218HERNE HILL</v>
      </c>
      <c r="M10568" t="s">
        <v>11438</v>
      </c>
      <c r="N10568" t="s">
        <v>732</v>
      </c>
    </row>
    <row r="10569" spans="1:14">
      <c r="A10569" t="s">
        <v>11894</v>
      </c>
      <c r="B10569" t="s">
        <v>11896</v>
      </c>
      <c r="C10569" t="s">
        <v>110</v>
      </c>
      <c r="D10569">
        <v>1</v>
      </c>
      <c r="E10569">
        <v>0</v>
      </c>
      <c r="F10569">
        <v>1</v>
      </c>
      <c r="H10569" t="s">
        <v>155</v>
      </c>
      <c r="I10569">
        <f t="shared" si="497"/>
        <v>0</v>
      </c>
      <c r="J10569">
        <f t="shared" si="498"/>
        <v>0</v>
      </c>
      <c r="L10569" t="str">
        <f t="shared" si="499"/>
        <v>3218MANIFOLD HEIGHTS</v>
      </c>
      <c r="M10569" t="s">
        <v>11438</v>
      </c>
      <c r="N10569" t="s">
        <v>732</v>
      </c>
    </row>
    <row r="10570" spans="1:14">
      <c r="A10570" t="s">
        <v>11897</v>
      </c>
      <c r="B10570" t="s">
        <v>7249</v>
      </c>
      <c r="C10570" t="s">
        <v>110</v>
      </c>
      <c r="D10570">
        <v>1</v>
      </c>
      <c r="E10570">
        <v>0</v>
      </c>
      <c r="F10570">
        <v>1</v>
      </c>
      <c r="H10570" t="s">
        <v>155</v>
      </c>
      <c r="I10570">
        <f t="shared" si="497"/>
        <v>0</v>
      </c>
      <c r="J10570">
        <f t="shared" si="498"/>
        <v>0</v>
      </c>
      <c r="L10570" t="str">
        <f t="shared" si="499"/>
        <v>3217ARMSTRONG CREEK</v>
      </c>
      <c r="M10570" t="s">
        <v>11438</v>
      </c>
      <c r="N10570" t="s">
        <v>732</v>
      </c>
    </row>
    <row r="10571" spans="1:14">
      <c r="A10571" t="s">
        <v>11897</v>
      </c>
      <c r="B10571" t="s">
        <v>11898</v>
      </c>
      <c r="C10571" t="s">
        <v>110</v>
      </c>
      <c r="D10571">
        <v>1</v>
      </c>
      <c r="E10571">
        <v>0</v>
      </c>
      <c r="F10571">
        <v>1</v>
      </c>
      <c r="H10571" t="s">
        <v>155</v>
      </c>
      <c r="I10571">
        <f t="shared" si="497"/>
        <v>0</v>
      </c>
      <c r="J10571">
        <f t="shared" si="498"/>
        <v>0</v>
      </c>
      <c r="L10571" t="str">
        <f t="shared" si="499"/>
        <v>3217CHARLEMONT</v>
      </c>
      <c r="M10571" t="s">
        <v>11438</v>
      </c>
      <c r="N10571" t="s">
        <v>732</v>
      </c>
    </row>
    <row r="10572" spans="1:14">
      <c r="A10572" t="s">
        <v>11897</v>
      </c>
      <c r="B10572" t="s">
        <v>11899</v>
      </c>
      <c r="C10572" t="s">
        <v>110</v>
      </c>
      <c r="D10572">
        <v>1</v>
      </c>
      <c r="E10572">
        <v>0</v>
      </c>
      <c r="F10572">
        <v>1</v>
      </c>
      <c r="H10572" t="s">
        <v>155</v>
      </c>
      <c r="I10572">
        <f t="shared" si="497"/>
        <v>0</v>
      </c>
      <c r="J10572">
        <f t="shared" si="498"/>
        <v>0</v>
      </c>
      <c r="L10572" t="str">
        <f t="shared" si="499"/>
        <v>3217FRESHWATER CREEK</v>
      </c>
      <c r="M10572" t="s">
        <v>11438</v>
      </c>
      <c r="N10572" t="s">
        <v>732</v>
      </c>
    </row>
    <row r="10573" spans="1:14">
      <c r="A10573" t="s">
        <v>11897</v>
      </c>
      <c r="B10573" t="s">
        <v>11900</v>
      </c>
      <c r="C10573" t="s">
        <v>110</v>
      </c>
      <c r="D10573">
        <v>1</v>
      </c>
      <c r="E10573">
        <v>0</v>
      </c>
      <c r="F10573">
        <v>1</v>
      </c>
      <c r="H10573" t="s">
        <v>155</v>
      </c>
      <c r="I10573">
        <f t="shared" si="497"/>
        <v>0</v>
      </c>
      <c r="J10573">
        <f t="shared" si="498"/>
        <v>0</v>
      </c>
      <c r="L10573" t="str">
        <f t="shared" si="499"/>
        <v>3217MOUNT DUNEED</v>
      </c>
      <c r="M10573" t="s">
        <v>11438</v>
      </c>
      <c r="N10573" t="s">
        <v>732</v>
      </c>
    </row>
    <row r="10574" spans="1:14">
      <c r="A10574" t="s">
        <v>11901</v>
      </c>
      <c r="B10574" t="s">
        <v>1079</v>
      </c>
      <c r="C10574" t="s">
        <v>110</v>
      </c>
      <c r="D10574">
        <v>1</v>
      </c>
      <c r="E10574">
        <v>0</v>
      </c>
      <c r="F10574">
        <v>1</v>
      </c>
      <c r="H10574" t="s">
        <v>116</v>
      </c>
      <c r="I10574">
        <f t="shared" si="497"/>
        <v>0</v>
      </c>
      <c r="J10574">
        <f t="shared" si="498"/>
        <v>0</v>
      </c>
      <c r="L10574" t="str">
        <f t="shared" si="499"/>
        <v>3216BELMONT</v>
      </c>
      <c r="M10574" t="s">
        <v>11438</v>
      </c>
      <c r="N10574" t="s">
        <v>732</v>
      </c>
    </row>
    <row r="10575" spans="1:14">
      <c r="A10575" t="s">
        <v>11901</v>
      </c>
      <c r="B10575" t="s">
        <v>11899</v>
      </c>
      <c r="C10575" t="s">
        <v>110</v>
      </c>
      <c r="D10575">
        <v>1</v>
      </c>
      <c r="E10575">
        <v>0</v>
      </c>
      <c r="F10575">
        <v>1</v>
      </c>
      <c r="H10575" t="s">
        <v>116</v>
      </c>
      <c r="I10575">
        <f t="shared" si="497"/>
        <v>0</v>
      </c>
      <c r="J10575">
        <f t="shared" si="498"/>
        <v>0</v>
      </c>
      <c r="L10575" t="str">
        <f t="shared" si="499"/>
        <v>3216FRESHWATER CREEK</v>
      </c>
      <c r="M10575" t="s">
        <v>11438</v>
      </c>
      <c r="N10575" t="s">
        <v>732</v>
      </c>
    </row>
    <row r="10576" spans="1:14">
      <c r="A10576" t="s">
        <v>11901</v>
      </c>
      <c r="B10576" t="s">
        <v>11902</v>
      </c>
      <c r="C10576" t="s">
        <v>110</v>
      </c>
      <c r="D10576">
        <v>1</v>
      </c>
      <c r="E10576">
        <v>0</v>
      </c>
      <c r="F10576">
        <v>1</v>
      </c>
      <c r="H10576" t="s">
        <v>116</v>
      </c>
      <c r="I10576">
        <f t="shared" si="497"/>
        <v>0</v>
      </c>
      <c r="J10576">
        <f t="shared" si="498"/>
        <v>0</v>
      </c>
      <c r="L10576" t="str">
        <f t="shared" si="499"/>
        <v>3216GROVEDALE</v>
      </c>
      <c r="M10576" t="s">
        <v>11438</v>
      </c>
      <c r="N10576" t="s">
        <v>732</v>
      </c>
    </row>
    <row r="10577" spans="1:14">
      <c r="A10577" t="s">
        <v>11901</v>
      </c>
      <c r="B10577" t="s">
        <v>11903</v>
      </c>
      <c r="C10577" t="s">
        <v>110</v>
      </c>
      <c r="D10577">
        <v>1</v>
      </c>
      <c r="E10577">
        <v>0</v>
      </c>
      <c r="F10577">
        <v>1</v>
      </c>
      <c r="H10577" t="s">
        <v>116</v>
      </c>
      <c r="I10577">
        <f t="shared" si="497"/>
        <v>0</v>
      </c>
      <c r="J10577">
        <f t="shared" si="498"/>
        <v>0</v>
      </c>
      <c r="L10577" t="str">
        <f t="shared" si="499"/>
        <v>3216GROVEDALE EAST</v>
      </c>
      <c r="M10577" t="s">
        <v>11438</v>
      </c>
      <c r="N10577" t="s">
        <v>732</v>
      </c>
    </row>
    <row r="10578" spans="1:14">
      <c r="A10578" t="s">
        <v>11901</v>
      </c>
      <c r="B10578" t="s">
        <v>11904</v>
      </c>
      <c r="C10578" t="s">
        <v>110</v>
      </c>
      <c r="D10578">
        <v>1</v>
      </c>
      <c r="E10578">
        <v>0</v>
      </c>
      <c r="F10578">
        <v>1</v>
      </c>
      <c r="H10578" t="s">
        <v>116</v>
      </c>
      <c r="I10578">
        <f t="shared" ref="I10578:I10641" si="500">IF(ISERROR(VLOOKUP(A10578,SelPostCode,1,FALSE)),0,1)</f>
        <v>0</v>
      </c>
      <c r="J10578">
        <f t="shared" ref="J10578:J10641" si="501">IF(I10578=0,0,IF(ISERROR(VLOOKUP(B10578,SelSuburb,1,FALSE)),0,1))</f>
        <v>0</v>
      </c>
      <c r="L10578" t="str">
        <f t="shared" si="499"/>
        <v>3216HIGHTON</v>
      </c>
      <c r="M10578" t="s">
        <v>11438</v>
      </c>
      <c r="N10578" t="s">
        <v>732</v>
      </c>
    </row>
    <row r="10579" spans="1:14">
      <c r="A10579" t="s">
        <v>11901</v>
      </c>
      <c r="B10579" t="s">
        <v>11905</v>
      </c>
      <c r="C10579" t="s">
        <v>110</v>
      </c>
      <c r="D10579">
        <v>1</v>
      </c>
      <c r="E10579">
        <v>0</v>
      </c>
      <c r="F10579">
        <v>1</v>
      </c>
      <c r="H10579" t="s">
        <v>116</v>
      </c>
      <c r="I10579">
        <f t="shared" si="500"/>
        <v>0</v>
      </c>
      <c r="J10579">
        <f t="shared" si="501"/>
        <v>0</v>
      </c>
      <c r="L10579" t="str">
        <f t="shared" si="499"/>
        <v>3216MARSHALL</v>
      </c>
      <c r="M10579" t="s">
        <v>11438</v>
      </c>
      <c r="N10579" t="s">
        <v>732</v>
      </c>
    </row>
    <row r="10580" spans="1:14">
      <c r="A10580" t="s">
        <v>11901</v>
      </c>
      <c r="B10580" t="s">
        <v>11900</v>
      </c>
      <c r="C10580" t="s">
        <v>110</v>
      </c>
      <c r="D10580">
        <v>1</v>
      </c>
      <c r="E10580">
        <v>0</v>
      </c>
      <c r="F10580">
        <v>1</v>
      </c>
      <c r="H10580" t="s">
        <v>116</v>
      </c>
      <c r="I10580">
        <f t="shared" si="500"/>
        <v>0</v>
      </c>
      <c r="J10580">
        <f t="shared" si="501"/>
        <v>0</v>
      </c>
      <c r="L10580" t="str">
        <f t="shared" si="499"/>
        <v>3216MOUNT DUNEED</v>
      </c>
      <c r="M10580" t="s">
        <v>11438</v>
      </c>
      <c r="N10580" t="s">
        <v>732</v>
      </c>
    </row>
    <row r="10581" spans="1:14">
      <c r="A10581" t="s">
        <v>11901</v>
      </c>
      <c r="B10581" t="s">
        <v>11906</v>
      </c>
      <c r="C10581" t="s">
        <v>110</v>
      </c>
      <c r="D10581">
        <v>1</v>
      </c>
      <c r="E10581">
        <v>0</v>
      </c>
      <c r="F10581">
        <v>1</v>
      </c>
      <c r="H10581" t="s">
        <v>116</v>
      </c>
      <c r="I10581">
        <f t="shared" si="500"/>
        <v>0</v>
      </c>
      <c r="J10581">
        <f t="shared" si="501"/>
        <v>0</v>
      </c>
      <c r="L10581" t="str">
        <f t="shared" si="499"/>
        <v>3216WANDANA HEIGHTS</v>
      </c>
      <c r="M10581" t="s">
        <v>11438</v>
      </c>
      <c r="N10581" t="s">
        <v>732</v>
      </c>
    </row>
    <row r="10582" spans="1:14">
      <c r="A10582" t="s">
        <v>11901</v>
      </c>
      <c r="B10582" t="s">
        <v>11907</v>
      </c>
      <c r="C10582" t="s">
        <v>110</v>
      </c>
      <c r="D10582">
        <v>1</v>
      </c>
      <c r="E10582">
        <v>0</v>
      </c>
      <c r="F10582">
        <v>1</v>
      </c>
      <c r="H10582" t="s">
        <v>116</v>
      </c>
      <c r="I10582">
        <f t="shared" si="500"/>
        <v>0</v>
      </c>
      <c r="J10582">
        <f t="shared" si="501"/>
        <v>0</v>
      </c>
      <c r="L10582" t="str">
        <f t="shared" si="499"/>
        <v>3216WAURN PONDS</v>
      </c>
      <c r="M10582" t="s">
        <v>11438</v>
      </c>
      <c r="N10582" t="s">
        <v>732</v>
      </c>
    </row>
    <row r="10583" spans="1:14">
      <c r="A10583" t="s">
        <v>11908</v>
      </c>
      <c r="B10583" t="s">
        <v>11909</v>
      </c>
      <c r="C10583" t="s">
        <v>110</v>
      </c>
      <c r="D10583">
        <v>1</v>
      </c>
      <c r="E10583">
        <v>0</v>
      </c>
      <c r="F10583">
        <v>1</v>
      </c>
      <c r="H10583" t="s">
        <v>116</v>
      </c>
      <c r="I10583">
        <f t="shared" si="500"/>
        <v>0</v>
      </c>
      <c r="J10583">
        <f t="shared" si="501"/>
        <v>0</v>
      </c>
      <c r="L10583" t="str">
        <f t="shared" si="499"/>
        <v>3215BELL PARK</v>
      </c>
      <c r="M10583" t="s">
        <v>11438</v>
      </c>
      <c r="N10583" t="s">
        <v>732</v>
      </c>
    </row>
    <row r="10584" spans="1:14">
      <c r="A10584" t="s">
        <v>11908</v>
      </c>
      <c r="B10584" t="s">
        <v>11910</v>
      </c>
      <c r="C10584" t="s">
        <v>110</v>
      </c>
      <c r="D10584">
        <v>1</v>
      </c>
      <c r="E10584">
        <v>0</v>
      </c>
      <c r="F10584">
        <v>1</v>
      </c>
      <c r="H10584" t="s">
        <v>116</v>
      </c>
      <c r="I10584">
        <f t="shared" si="500"/>
        <v>0</v>
      </c>
      <c r="J10584">
        <f t="shared" si="501"/>
        <v>0</v>
      </c>
      <c r="L10584" t="str">
        <f t="shared" si="499"/>
        <v>3215BELL POST HILL</v>
      </c>
      <c r="M10584" t="s">
        <v>11438</v>
      </c>
      <c r="N10584" t="s">
        <v>732</v>
      </c>
    </row>
    <row r="10585" spans="1:14">
      <c r="A10585" t="s">
        <v>11908</v>
      </c>
      <c r="B10585" t="s">
        <v>11911</v>
      </c>
      <c r="C10585" t="s">
        <v>110</v>
      </c>
      <c r="D10585">
        <v>1</v>
      </c>
      <c r="E10585">
        <v>0</v>
      </c>
      <c r="F10585">
        <v>1</v>
      </c>
      <c r="H10585" t="s">
        <v>116</v>
      </c>
      <c r="I10585">
        <f t="shared" si="500"/>
        <v>0</v>
      </c>
      <c r="J10585">
        <f t="shared" si="501"/>
        <v>0</v>
      </c>
      <c r="L10585" t="str">
        <f t="shared" si="499"/>
        <v>3215DRUMCONDRA</v>
      </c>
      <c r="M10585" t="s">
        <v>11438</v>
      </c>
      <c r="N10585" t="s">
        <v>732</v>
      </c>
    </row>
    <row r="10586" spans="1:14">
      <c r="A10586" t="s">
        <v>11908</v>
      </c>
      <c r="B10586" t="s">
        <v>11912</v>
      </c>
      <c r="C10586" t="s">
        <v>110</v>
      </c>
      <c r="D10586">
        <v>1</v>
      </c>
      <c r="E10586">
        <v>0</v>
      </c>
      <c r="F10586">
        <v>1</v>
      </c>
      <c r="H10586" t="s">
        <v>116</v>
      </c>
      <c r="I10586">
        <f t="shared" si="500"/>
        <v>0</v>
      </c>
      <c r="J10586">
        <f t="shared" si="501"/>
        <v>0</v>
      </c>
      <c r="L10586" t="str">
        <f t="shared" si="499"/>
        <v>3215GEELONG NORTH</v>
      </c>
      <c r="M10586" t="s">
        <v>11438</v>
      </c>
      <c r="N10586" t="s">
        <v>732</v>
      </c>
    </row>
    <row r="10587" spans="1:14">
      <c r="A10587" t="s">
        <v>11908</v>
      </c>
      <c r="B10587" t="s">
        <v>11913</v>
      </c>
      <c r="C10587" t="s">
        <v>110</v>
      </c>
      <c r="D10587">
        <v>1</v>
      </c>
      <c r="E10587">
        <v>0</v>
      </c>
      <c r="F10587">
        <v>1</v>
      </c>
      <c r="H10587" t="s">
        <v>116</v>
      </c>
      <c r="I10587">
        <f t="shared" si="500"/>
        <v>0</v>
      </c>
      <c r="J10587">
        <f t="shared" si="501"/>
        <v>0</v>
      </c>
      <c r="L10587" t="str">
        <f t="shared" si="499"/>
        <v>3215HAMLYN HEIGHTS</v>
      </c>
      <c r="M10587" t="s">
        <v>11438</v>
      </c>
      <c r="N10587" t="s">
        <v>732</v>
      </c>
    </row>
    <row r="10588" spans="1:14">
      <c r="A10588" t="s">
        <v>11908</v>
      </c>
      <c r="B10588" t="s">
        <v>11914</v>
      </c>
      <c r="C10588" t="s">
        <v>110</v>
      </c>
      <c r="D10588">
        <v>1</v>
      </c>
      <c r="E10588">
        <v>0</v>
      </c>
      <c r="F10588">
        <v>1</v>
      </c>
      <c r="H10588" t="s">
        <v>116</v>
      </c>
      <c r="I10588">
        <f t="shared" si="500"/>
        <v>0</v>
      </c>
      <c r="J10588">
        <f t="shared" si="501"/>
        <v>0</v>
      </c>
      <c r="L10588" t="str">
        <f t="shared" si="499"/>
        <v>3215NORTH GEELONG</v>
      </c>
      <c r="M10588" t="s">
        <v>11438</v>
      </c>
      <c r="N10588" t="s">
        <v>732</v>
      </c>
    </row>
    <row r="10589" spans="1:14">
      <c r="A10589" t="s">
        <v>11908</v>
      </c>
      <c r="B10589" t="s">
        <v>11915</v>
      </c>
      <c r="C10589" t="s">
        <v>110</v>
      </c>
      <c r="D10589">
        <v>1</v>
      </c>
      <c r="E10589">
        <v>0</v>
      </c>
      <c r="F10589">
        <v>1</v>
      </c>
      <c r="H10589" t="s">
        <v>116</v>
      </c>
      <c r="I10589">
        <f t="shared" si="500"/>
        <v>0</v>
      </c>
      <c r="J10589">
        <f t="shared" si="501"/>
        <v>0</v>
      </c>
      <c r="L10589" t="str">
        <f t="shared" si="499"/>
        <v>3215RIPPLESIDE</v>
      </c>
      <c r="M10589" t="s">
        <v>11438</v>
      </c>
      <c r="N10589" t="s">
        <v>732</v>
      </c>
    </row>
    <row r="10590" spans="1:14">
      <c r="A10590" t="s">
        <v>11916</v>
      </c>
      <c r="B10590" t="s">
        <v>11917</v>
      </c>
      <c r="C10590" t="s">
        <v>110</v>
      </c>
      <c r="D10590">
        <v>1</v>
      </c>
      <c r="E10590">
        <v>0</v>
      </c>
      <c r="F10590">
        <v>1</v>
      </c>
      <c r="H10590" t="s">
        <v>116</v>
      </c>
      <c r="I10590">
        <f t="shared" si="500"/>
        <v>0</v>
      </c>
      <c r="J10590">
        <f t="shared" si="501"/>
        <v>0</v>
      </c>
      <c r="L10590" t="str">
        <f t="shared" si="499"/>
        <v>3214CORIO</v>
      </c>
      <c r="M10590" t="s">
        <v>11438</v>
      </c>
      <c r="N10590" t="s">
        <v>732</v>
      </c>
    </row>
    <row r="10591" spans="1:14">
      <c r="A10591" t="s">
        <v>11916</v>
      </c>
      <c r="B10591" t="s">
        <v>11918</v>
      </c>
      <c r="C10591" t="s">
        <v>110</v>
      </c>
      <c r="D10591">
        <v>1</v>
      </c>
      <c r="E10591">
        <v>0</v>
      </c>
      <c r="F10591">
        <v>1</v>
      </c>
      <c r="H10591" t="s">
        <v>116</v>
      </c>
      <c r="I10591">
        <f t="shared" si="500"/>
        <v>0</v>
      </c>
      <c r="J10591">
        <f t="shared" si="501"/>
        <v>0</v>
      </c>
      <c r="L10591" t="str">
        <f t="shared" si="499"/>
        <v>3214NORLANE</v>
      </c>
      <c r="M10591" t="s">
        <v>11438</v>
      </c>
      <c r="N10591" t="s">
        <v>732</v>
      </c>
    </row>
    <row r="10592" spans="1:14">
      <c r="A10592" t="s">
        <v>11916</v>
      </c>
      <c r="B10592" t="s">
        <v>7119</v>
      </c>
      <c r="C10592" t="s">
        <v>110</v>
      </c>
      <c r="D10592">
        <v>1</v>
      </c>
      <c r="E10592">
        <v>0</v>
      </c>
      <c r="F10592">
        <v>1</v>
      </c>
      <c r="H10592" t="s">
        <v>116</v>
      </c>
      <c r="I10592">
        <f t="shared" si="500"/>
        <v>0</v>
      </c>
      <c r="J10592">
        <f t="shared" si="501"/>
        <v>0</v>
      </c>
      <c r="L10592" t="str">
        <f t="shared" si="499"/>
        <v>3214NORTH SHORE</v>
      </c>
      <c r="M10592" t="s">
        <v>11438</v>
      </c>
      <c r="N10592" t="s">
        <v>732</v>
      </c>
    </row>
    <row r="10593" spans="1:14">
      <c r="A10593" t="s">
        <v>11919</v>
      </c>
      <c r="B10593" t="s">
        <v>6364</v>
      </c>
      <c r="C10593" t="s">
        <v>110</v>
      </c>
      <c r="D10593">
        <v>1</v>
      </c>
      <c r="E10593">
        <v>0</v>
      </c>
      <c r="F10593">
        <v>1</v>
      </c>
      <c r="H10593" t="s">
        <v>116</v>
      </c>
      <c r="I10593">
        <f t="shared" si="500"/>
        <v>0</v>
      </c>
      <c r="J10593">
        <f t="shared" si="501"/>
        <v>0</v>
      </c>
      <c r="L10593" t="str">
        <f t="shared" si="499"/>
        <v>3213ANAKIE</v>
      </c>
      <c r="M10593" t="s">
        <v>11438</v>
      </c>
      <c r="N10593" t="s">
        <v>732</v>
      </c>
    </row>
    <row r="10594" spans="1:14">
      <c r="A10594" t="s">
        <v>11919</v>
      </c>
      <c r="B10594" t="s">
        <v>11875</v>
      </c>
      <c r="C10594" t="s">
        <v>110</v>
      </c>
      <c r="D10594">
        <v>1</v>
      </c>
      <c r="E10594">
        <v>0</v>
      </c>
      <c r="F10594">
        <v>1</v>
      </c>
      <c r="H10594" t="s">
        <v>116</v>
      </c>
      <c r="I10594">
        <f t="shared" si="500"/>
        <v>0</v>
      </c>
      <c r="J10594">
        <f t="shared" si="501"/>
        <v>0</v>
      </c>
      <c r="L10594" t="str">
        <f t="shared" si="499"/>
        <v>3213BATESFORD</v>
      </c>
      <c r="M10594" t="s">
        <v>11438</v>
      </c>
      <c r="N10594" t="s">
        <v>732</v>
      </c>
    </row>
    <row r="10595" spans="1:14">
      <c r="A10595" t="s">
        <v>11919</v>
      </c>
      <c r="B10595" t="s">
        <v>11880</v>
      </c>
      <c r="C10595" t="s">
        <v>110</v>
      </c>
      <c r="D10595">
        <v>1</v>
      </c>
      <c r="E10595">
        <v>0</v>
      </c>
      <c r="F10595">
        <v>1</v>
      </c>
      <c r="H10595" t="s">
        <v>116</v>
      </c>
      <c r="I10595">
        <f t="shared" si="500"/>
        <v>0</v>
      </c>
      <c r="J10595">
        <f t="shared" si="501"/>
        <v>0</v>
      </c>
      <c r="L10595" t="str">
        <f t="shared" si="499"/>
        <v>3213LOVELY BANKS</v>
      </c>
      <c r="M10595" t="s">
        <v>11438</v>
      </c>
      <c r="N10595" t="s">
        <v>732</v>
      </c>
    </row>
    <row r="10596" spans="1:14">
      <c r="A10596" t="s">
        <v>11919</v>
      </c>
      <c r="B10596" t="s">
        <v>11920</v>
      </c>
      <c r="C10596" t="s">
        <v>110</v>
      </c>
      <c r="D10596">
        <v>1</v>
      </c>
      <c r="E10596">
        <v>0</v>
      </c>
      <c r="F10596">
        <v>1</v>
      </c>
      <c r="H10596" t="s">
        <v>116</v>
      </c>
      <c r="I10596">
        <f t="shared" si="500"/>
        <v>0</v>
      </c>
      <c r="J10596">
        <f t="shared" si="501"/>
        <v>0</v>
      </c>
      <c r="L10596" t="str">
        <f t="shared" si="499"/>
        <v>3213MOORABOOL</v>
      </c>
      <c r="M10596" t="s">
        <v>11438</v>
      </c>
      <c r="N10596" t="s">
        <v>732</v>
      </c>
    </row>
    <row r="10597" spans="1:14">
      <c r="A10597" t="s">
        <v>11921</v>
      </c>
      <c r="B10597" t="s">
        <v>11922</v>
      </c>
      <c r="C10597" t="s">
        <v>110</v>
      </c>
      <c r="D10597">
        <v>1</v>
      </c>
      <c r="E10597">
        <v>0</v>
      </c>
      <c r="F10597">
        <v>1</v>
      </c>
      <c r="H10597" t="s">
        <v>116</v>
      </c>
      <c r="I10597">
        <f t="shared" si="500"/>
        <v>0</v>
      </c>
      <c r="J10597">
        <f t="shared" si="501"/>
        <v>0</v>
      </c>
      <c r="L10597" t="str">
        <f t="shared" si="499"/>
        <v>3212AVALON</v>
      </c>
      <c r="M10597" t="s">
        <v>11438</v>
      </c>
      <c r="N10597" t="s">
        <v>732</v>
      </c>
    </row>
    <row r="10598" spans="1:14">
      <c r="A10598" t="s">
        <v>11921</v>
      </c>
      <c r="B10598" t="s">
        <v>11923</v>
      </c>
      <c r="C10598" t="s">
        <v>110</v>
      </c>
      <c r="D10598">
        <v>1</v>
      </c>
      <c r="E10598">
        <v>0</v>
      </c>
      <c r="F10598">
        <v>1</v>
      </c>
      <c r="H10598" t="s">
        <v>116</v>
      </c>
      <c r="I10598">
        <f t="shared" si="500"/>
        <v>0</v>
      </c>
      <c r="J10598">
        <f t="shared" si="501"/>
        <v>0</v>
      </c>
      <c r="L10598" t="str">
        <f t="shared" si="499"/>
        <v>3212LARA</v>
      </c>
      <c r="M10598" t="s">
        <v>11438</v>
      </c>
      <c r="N10598" t="s">
        <v>732</v>
      </c>
    </row>
    <row r="10599" spans="1:14">
      <c r="A10599" t="s">
        <v>11921</v>
      </c>
      <c r="B10599" t="s">
        <v>11924</v>
      </c>
      <c r="C10599" t="s">
        <v>110</v>
      </c>
      <c r="D10599">
        <v>1</v>
      </c>
      <c r="E10599">
        <v>0</v>
      </c>
      <c r="F10599">
        <v>1</v>
      </c>
      <c r="H10599" t="s">
        <v>116</v>
      </c>
      <c r="I10599">
        <f t="shared" si="500"/>
        <v>0</v>
      </c>
      <c r="J10599">
        <f t="shared" si="501"/>
        <v>0</v>
      </c>
      <c r="L10599" t="str">
        <f t="shared" si="499"/>
        <v>3212POINT WILSON</v>
      </c>
      <c r="M10599" t="s">
        <v>11438</v>
      </c>
      <c r="N10599" t="s">
        <v>732</v>
      </c>
    </row>
    <row r="10600" spans="1:14">
      <c r="A10600" t="s">
        <v>11925</v>
      </c>
      <c r="B10600" t="s">
        <v>11926</v>
      </c>
      <c r="C10600" t="s">
        <v>110</v>
      </c>
      <c r="D10600">
        <v>1</v>
      </c>
      <c r="E10600">
        <v>0</v>
      </c>
      <c r="F10600">
        <v>1</v>
      </c>
      <c r="H10600" t="s">
        <v>116</v>
      </c>
      <c r="I10600">
        <f t="shared" si="500"/>
        <v>0</v>
      </c>
      <c r="J10600">
        <f t="shared" si="501"/>
        <v>0</v>
      </c>
      <c r="L10600" t="str">
        <f t="shared" si="499"/>
        <v>3211LITTLE RIVER</v>
      </c>
      <c r="M10600" t="s">
        <v>11438</v>
      </c>
    </row>
    <row r="10601" spans="1:14">
      <c r="A10601" t="s">
        <v>11927</v>
      </c>
      <c r="B10601" t="s">
        <v>11928</v>
      </c>
      <c r="C10601" t="s">
        <v>110</v>
      </c>
      <c r="D10601">
        <v>1</v>
      </c>
      <c r="E10601">
        <v>1</v>
      </c>
      <c r="F10601">
        <v>1</v>
      </c>
      <c r="H10601" t="s">
        <v>116</v>
      </c>
      <c r="I10601">
        <f t="shared" si="500"/>
        <v>0</v>
      </c>
      <c r="J10601">
        <f t="shared" si="501"/>
        <v>0</v>
      </c>
      <c r="L10601" t="str">
        <f t="shared" si="499"/>
        <v>3207GARDEN CITY</v>
      </c>
      <c r="M10601" t="s">
        <v>11929</v>
      </c>
      <c r="N10601" t="s">
        <v>732</v>
      </c>
    </row>
    <row r="10602" spans="1:14">
      <c r="A10602" t="s">
        <v>11927</v>
      </c>
      <c r="B10602" t="s">
        <v>11930</v>
      </c>
      <c r="C10602" t="s">
        <v>110</v>
      </c>
      <c r="D10602">
        <v>1</v>
      </c>
      <c r="E10602">
        <v>1</v>
      </c>
      <c r="F10602">
        <v>1</v>
      </c>
      <c r="H10602" t="s">
        <v>116</v>
      </c>
      <c r="I10602">
        <f t="shared" si="500"/>
        <v>0</v>
      </c>
      <c r="J10602">
        <f t="shared" si="501"/>
        <v>0</v>
      </c>
      <c r="L10602" t="str">
        <f t="shared" si="499"/>
        <v>3207PORT MELBOURNE</v>
      </c>
      <c r="M10602" t="s">
        <v>11929</v>
      </c>
      <c r="N10602" t="s">
        <v>732</v>
      </c>
    </row>
    <row r="10603" spans="1:14">
      <c r="A10603" t="s">
        <v>11931</v>
      </c>
      <c r="B10603" t="s">
        <v>5223</v>
      </c>
      <c r="C10603" t="s">
        <v>110</v>
      </c>
      <c r="D10603">
        <v>1</v>
      </c>
      <c r="E10603">
        <v>1</v>
      </c>
      <c r="F10603">
        <v>1</v>
      </c>
      <c r="H10603" t="s">
        <v>116</v>
      </c>
      <c r="I10603">
        <f t="shared" si="500"/>
        <v>0</v>
      </c>
      <c r="J10603">
        <f t="shared" si="501"/>
        <v>0</v>
      </c>
      <c r="L10603" t="str">
        <f t="shared" si="499"/>
        <v>3206ALBERT PARK</v>
      </c>
      <c r="M10603" t="s">
        <v>11929</v>
      </c>
      <c r="N10603" t="s">
        <v>732</v>
      </c>
    </row>
    <row r="10604" spans="1:14">
      <c r="A10604" t="s">
        <v>11931</v>
      </c>
      <c r="B10604" t="s">
        <v>8665</v>
      </c>
      <c r="C10604" t="s">
        <v>110</v>
      </c>
      <c r="D10604">
        <v>1</v>
      </c>
      <c r="E10604">
        <v>1</v>
      </c>
      <c r="F10604">
        <v>1</v>
      </c>
      <c r="H10604" t="s">
        <v>116</v>
      </c>
      <c r="I10604">
        <f t="shared" si="500"/>
        <v>0</v>
      </c>
      <c r="J10604">
        <f t="shared" si="501"/>
        <v>0</v>
      </c>
      <c r="L10604" t="str">
        <f t="shared" si="499"/>
        <v>3206MIDDLE PARK</v>
      </c>
      <c r="M10604" t="s">
        <v>11929</v>
      </c>
      <c r="N10604" t="s">
        <v>732</v>
      </c>
    </row>
    <row r="10605" spans="1:14">
      <c r="A10605" t="s">
        <v>11932</v>
      </c>
      <c r="B10605" t="s">
        <v>11933</v>
      </c>
      <c r="C10605" t="s">
        <v>110</v>
      </c>
      <c r="D10605">
        <v>1</v>
      </c>
      <c r="E10605">
        <v>1</v>
      </c>
      <c r="F10605">
        <v>1</v>
      </c>
      <c r="G10605" t="s">
        <v>1060</v>
      </c>
      <c r="H10605" t="s">
        <v>116</v>
      </c>
      <c r="I10605">
        <f t="shared" si="500"/>
        <v>0</v>
      </c>
      <c r="J10605">
        <f t="shared" si="501"/>
        <v>0</v>
      </c>
      <c r="L10605" t="str">
        <f t="shared" si="499"/>
        <v>3205SOUTH MELBOURNE</v>
      </c>
      <c r="M10605" t="s">
        <v>11929</v>
      </c>
    </row>
    <row r="10606" spans="1:14">
      <c r="A10606" t="s">
        <v>11934</v>
      </c>
      <c r="B10606" t="s">
        <v>11935</v>
      </c>
      <c r="C10606" t="s">
        <v>110</v>
      </c>
      <c r="D10606">
        <v>1</v>
      </c>
      <c r="E10606">
        <v>1</v>
      </c>
      <c r="F10606">
        <v>1</v>
      </c>
      <c r="H10606" t="s">
        <v>116</v>
      </c>
      <c r="I10606">
        <f t="shared" si="500"/>
        <v>0</v>
      </c>
      <c r="J10606">
        <f t="shared" si="501"/>
        <v>0</v>
      </c>
      <c r="L10606" t="str">
        <f t="shared" si="499"/>
        <v>3204BENTLEIGH</v>
      </c>
      <c r="M10606" t="s">
        <v>11936</v>
      </c>
      <c r="N10606" t="s">
        <v>732</v>
      </c>
    </row>
    <row r="10607" spans="1:14">
      <c r="A10607" t="s">
        <v>11934</v>
      </c>
      <c r="B10607" t="s">
        <v>11937</v>
      </c>
      <c r="C10607" t="s">
        <v>110</v>
      </c>
      <c r="D10607">
        <v>1</v>
      </c>
      <c r="E10607">
        <v>1</v>
      </c>
      <c r="F10607">
        <v>1</v>
      </c>
      <c r="H10607" t="s">
        <v>116</v>
      </c>
      <c r="I10607">
        <f t="shared" si="500"/>
        <v>0</v>
      </c>
      <c r="J10607">
        <f t="shared" si="501"/>
        <v>0</v>
      </c>
      <c r="L10607" t="str">
        <f t="shared" si="499"/>
        <v>3204MCKINNON</v>
      </c>
      <c r="M10607" t="s">
        <v>11936</v>
      </c>
      <c r="N10607" t="s">
        <v>732</v>
      </c>
    </row>
    <row r="10608" spans="1:14">
      <c r="A10608" t="s">
        <v>11934</v>
      </c>
      <c r="B10608" t="s">
        <v>11938</v>
      </c>
      <c r="C10608" t="s">
        <v>110</v>
      </c>
      <c r="D10608">
        <v>1</v>
      </c>
      <c r="E10608">
        <v>1</v>
      </c>
      <c r="F10608">
        <v>1</v>
      </c>
      <c r="H10608" t="s">
        <v>116</v>
      </c>
      <c r="I10608">
        <f t="shared" si="500"/>
        <v>0</v>
      </c>
      <c r="J10608">
        <f t="shared" si="501"/>
        <v>0</v>
      </c>
      <c r="L10608" t="str">
        <f t="shared" si="499"/>
        <v>3204ORMOND</v>
      </c>
      <c r="M10608" t="s">
        <v>11936</v>
      </c>
      <c r="N10608" t="s">
        <v>732</v>
      </c>
    </row>
    <row r="10609" spans="1:14">
      <c r="A10609" t="s">
        <v>11934</v>
      </c>
      <c r="B10609" t="s">
        <v>11939</v>
      </c>
      <c r="C10609" t="s">
        <v>110</v>
      </c>
      <c r="D10609">
        <v>1</v>
      </c>
      <c r="E10609">
        <v>1</v>
      </c>
      <c r="F10609">
        <v>1</v>
      </c>
      <c r="H10609" t="s">
        <v>116</v>
      </c>
      <c r="I10609">
        <f t="shared" si="500"/>
        <v>0</v>
      </c>
      <c r="J10609">
        <f t="shared" si="501"/>
        <v>0</v>
      </c>
      <c r="L10609" t="str">
        <f t="shared" si="499"/>
        <v>3204PATTERSON</v>
      </c>
      <c r="M10609" t="s">
        <v>11936</v>
      </c>
      <c r="N10609" t="s">
        <v>732</v>
      </c>
    </row>
    <row r="10610" spans="1:14">
      <c r="A10610" t="s">
        <v>11940</v>
      </c>
      <c r="B10610" t="s">
        <v>11941</v>
      </c>
      <c r="C10610" t="s">
        <v>110</v>
      </c>
      <c r="D10610">
        <v>1</v>
      </c>
      <c r="E10610">
        <v>1</v>
      </c>
      <c r="F10610">
        <v>1</v>
      </c>
      <c r="H10610" t="s">
        <v>116</v>
      </c>
      <c r="I10610">
        <f t="shared" si="500"/>
        <v>0</v>
      </c>
      <c r="J10610">
        <f t="shared" si="501"/>
        <v>0</v>
      </c>
      <c r="L10610" t="str">
        <f t="shared" si="499"/>
        <v>3202HEATHERTON</v>
      </c>
      <c r="M10610" t="s">
        <v>11936</v>
      </c>
      <c r="N10610" t="s">
        <v>732</v>
      </c>
    </row>
    <row r="10611" spans="1:14">
      <c r="A10611" t="s">
        <v>11942</v>
      </c>
      <c r="B10611" t="s">
        <v>11943</v>
      </c>
      <c r="C10611" t="s">
        <v>110</v>
      </c>
      <c r="D10611">
        <v>1</v>
      </c>
      <c r="E10611">
        <v>0</v>
      </c>
      <c r="F10611">
        <v>1</v>
      </c>
      <c r="H10611" t="s">
        <v>116</v>
      </c>
      <c r="I10611">
        <f t="shared" si="500"/>
        <v>0</v>
      </c>
      <c r="J10611">
        <f t="shared" si="501"/>
        <v>0</v>
      </c>
      <c r="L10611" t="str">
        <f t="shared" si="499"/>
        <v>3201CARRUM DOWNS</v>
      </c>
      <c r="M10611" t="s">
        <v>9026</v>
      </c>
      <c r="N10611" t="s">
        <v>732</v>
      </c>
    </row>
    <row r="10612" spans="1:14">
      <c r="A10612" t="s">
        <v>11944</v>
      </c>
      <c r="B10612" t="s">
        <v>11945</v>
      </c>
      <c r="C10612" t="s">
        <v>110</v>
      </c>
      <c r="D10612">
        <v>1</v>
      </c>
      <c r="E10612">
        <v>0</v>
      </c>
      <c r="F10612">
        <v>1</v>
      </c>
      <c r="H10612" t="s">
        <v>116</v>
      </c>
      <c r="I10612">
        <f t="shared" si="500"/>
        <v>0</v>
      </c>
      <c r="J10612">
        <f t="shared" si="501"/>
        <v>0</v>
      </c>
      <c r="L10612" t="str">
        <f t="shared" si="499"/>
        <v>3200FRANKSTON NORTH</v>
      </c>
      <c r="M10612" t="s">
        <v>9026</v>
      </c>
      <c r="N10612" t="s">
        <v>732</v>
      </c>
    </row>
    <row r="10613" spans="1:14">
      <c r="A10613" t="s">
        <v>11944</v>
      </c>
      <c r="B10613" t="s">
        <v>11946</v>
      </c>
      <c r="C10613" t="s">
        <v>110</v>
      </c>
      <c r="D10613">
        <v>1</v>
      </c>
      <c r="E10613">
        <v>0</v>
      </c>
      <c r="F10613">
        <v>1</v>
      </c>
      <c r="H10613" t="s">
        <v>116</v>
      </c>
      <c r="I10613">
        <f t="shared" si="500"/>
        <v>0</v>
      </c>
      <c r="J10613">
        <f t="shared" si="501"/>
        <v>0</v>
      </c>
      <c r="L10613" t="str">
        <f t="shared" si="499"/>
        <v>3200PINES FOREST</v>
      </c>
      <c r="M10613" t="s">
        <v>9026</v>
      </c>
      <c r="N10613" t="s">
        <v>732</v>
      </c>
    </row>
    <row r="10614" spans="1:14">
      <c r="A10614" t="s">
        <v>11947</v>
      </c>
      <c r="B10614" t="s">
        <v>11948</v>
      </c>
      <c r="C10614" t="s">
        <v>110</v>
      </c>
      <c r="D10614">
        <v>1</v>
      </c>
      <c r="E10614">
        <v>0</v>
      </c>
      <c r="F10614">
        <v>1</v>
      </c>
      <c r="H10614" t="s">
        <v>116</v>
      </c>
      <c r="I10614">
        <f t="shared" si="500"/>
        <v>0</v>
      </c>
      <c r="J10614">
        <f t="shared" si="501"/>
        <v>0</v>
      </c>
      <c r="L10614" t="str">
        <f t="shared" si="499"/>
        <v>3199FRANKSTON</v>
      </c>
      <c r="M10614" t="s">
        <v>9026</v>
      </c>
      <c r="N10614" t="s">
        <v>732</v>
      </c>
    </row>
    <row r="10615" spans="1:14">
      <c r="A10615" t="s">
        <v>11947</v>
      </c>
      <c r="B10615" t="s">
        <v>11949</v>
      </c>
      <c r="C10615" t="s">
        <v>110</v>
      </c>
      <c r="D10615">
        <v>1</v>
      </c>
      <c r="E10615">
        <v>0</v>
      </c>
      <c r="F10615">
        <v>1</v>
      </c>
      <c r="H10615" t="s">
        <v>116</v>
      </c>
      <c r="I10615">
        <f t="shared" si="500"/>
        <v>0</v>
      </c>
      <c r="J10615">
        <f t="shared" si="501"/>
        <v>0</v>
      </c>
      <c r="L10615" t="str">
        <f t="shared" si="499"/>
        <v>3199FRANKSTON EAST</v>
      </c>
      <c r="M10615" t="s">
        <v>9026</v>
      </c>
      <c r="N10615" t="s">
        <v>732</v>
      </c>
    </row>
    <row r="10616" spans="1:14">
      <c r="A10616" t="s">
        <v>11947</v>
      </c>
      <c r="B10616" t="s">
        <v>11950</v>
      </c>
      <c r="C10616" t="s">
        <v>110</v>
      </c>
      <c r="D10616">
        <v>1</v>
      </c>
      <c r="E10616">
        <v>0</v>
      </c>
      <c r="F10616">
        <v>1</v>
      </c>
      <c r="H10616" t="s">
        <v>116</v>
      </c>
      <c r="I10616">
        <f t="shared" si="500"/>
        <v>0</v>
      </c>
      <c r="J10616">
        <f t="shared" si="501"/>
        <v>0</v>
      </c>
      <c r="L10616" t="str">
        <f t="shared" si="499"/>
        <v>3199FRANKSTON HEIGHTS</v>
      </c>
      <c r="M10616" t="s">
        <v>9026</v>
      </c>
      <c r="N10616" t="s">
        <v>732</v>
      </c>
    </row>
    <row r="10617" spans="1:14">
      <c r="A10617" t="s">
        <v>11947</v>
      </c>
      <c r="B10617" t="s">
        <v>11951</v>
      </c>
      <c r="C10617" t="s">
        <v>110</v>
      </c>
      <c r="D10617">
        <v>1</v>
      </c>
      <c r="E10617">
        <v>0</v>
      </c>
      <c r="F10617">
        <v>1</v>
      </c>
      <c r="H10617" t="s">
        <v>116</v>
      </c>
      <c r="I10617">
        <f t="shared" si="500"/>
        <v>0</v>
      </c>
      <c r="J10617">
        <f t="shared" si="501"/>
        <v>0</v>
      </c>
      <c r="L10617" t="str">
        <f t="shared" si="499"/>
        <v>3199FRANKSTON SOUTH</v>
      </c>
      <c r="M10617" t="s">
        <v>9026</v>
      </c>
      <c r="N10617" t="s">
        <v>732</v>
      </c>
    </row>
    <row r="10618" spans="1:14">
      <c r="A10618" t="s">
        <v>11947</v>
      </c>
      <c r="B10618" t="s">
        <v>11952</v>
      </c>
      <c r="C10618" t="s">
        <v>110</v>
      </c>
      <c r="D10618">
        <v>1</v>
      </c>
      <c r="E10618">
        <v>0</v>
      </c>
      <c r="F10618">
        <v>1</v>
      </c>
      <c r="H10618" t="s">
        <v>116</v>
      </c>
      <c r="I10618">
        <f t="shared" si="500"/>
        <v>0</v>
      </c>
      <c r="J10618">
        <f t="shared" si="501"/>
        <v>0</v>
      </c>
      <c r="L10618" t="str">
        <f t="shared" si="499"/>
        <v>3199KARINGAL</v>
      </c>
      <c r="M10618" t="s">
        <v>9026</v>
      </c>
      <c r="N10618" t="s">
        <v>732</v>
      </c>
    </row>
    <row r="10619" spans="1:14">
      <c r="A10619" t="s">
        <v>11947</v>
      </c>
      <c r="B10619" t="s">
        <v>11953</v>
      </c>
      <c r="C10619" t="s">
        <v>110</v>
      </c>
      <c r="D10619">
        <v>1</v>
      </c>
      <c r="E10619">
        <v>0</v>
      </c>
      <c r="F10619">
        <v>1</v>
      </c>
      <c r="H10619" t="s">
        <v>116</v>
      </c>
      <c r="I10619">
        <f t="shared" si="500"/>
        <v>0</v>
      </c>
      <c r="J10619">
        <f t="shared" si="501"/>
        <v>0</v>
      </c>
      <c r="L10619" t="str">
        <f t="shared" si="499"/>
        <v>3199KARINGAL CENTRE</v>
      </c>
      <c r="M10619" t="s">
        <v>9026</v>
      </c>
      <c r="N10619" t="s">
        <v>732</v>
      </c>
    </row>
    <row r="10620" spans="1:14">
      <c r="A10620" t="s">
        <v>11954</v>
      </c>
      <c r="B10620" t="s">
        <v>11955</v>
      </c>
      <c r="C10620" t="s">
        <v>110</v>
      </c>
      <c r="D10620">
        <v>1</v>
      </c>
      <c r="E10620">
        <v>0</v>
      </c>
      <c r="F10620">
        <v>1</v>
      </c>
      <c r="H10620" t="s">
        <v>116</v>
      </c>
      <c r="I10620">
        <f t="shared" si="500"/>
        <v>0</v>
      </c>
      <c r="J10620">
        <f t="shared" si="501"/>
        <v>0</v>
      </c>
      <c r="L10620" t="str">
        <f t="shared" si="499"/>
        <v>3198BELVEDERE PARK</v>
      </c>
      <c r="M10620" t="s">
        <v>9026</v>
      </c>
      <c r="N10620" t="s">
        <v>732</v>
      </c>
    </row>
    <row r="10621" spans="1:14">
      <c r="A10621" t="s">
        <v>11954</v>
      </c>
      <c r="B10621" t="s">
        <v>4701</v>
      </c>
      <c r="C10621" t="s">
        <v>110</v>
      </c>
      <c r="D10621">
        <v>1</v>
      </c>
      <c r="E10621">
        <v>0</v>
      </c>
      <c r="F10621">
        <v>1</v>
      </c>
      <c r="H10621" t="s">
        <v>116</v>
      </c>
      <c r="I10621">
        <f t="shared" si="500"/>
        <v>0</v>
      </c>
      <c r="J10621">
        <f t="shared" si="501"/>
        <v>0</v>
      </c>
      <c r="L10621" t="str">
        <f t="shared" si="499"/>
        <v>3198SEAFORD</v>
      </c>
      <c r="M10621" t="s">
        <v>9026</v>
      </c>
      <c r="N10621" t="s">
        <v>732</v>
      </c>
    </row>
    <row r="10622" spans="1:14">
      <c r="A10622" t="s">
        <v>11956</v>
      </c>
      <c r="B10622" t="s">
        <v>11957</v>
      </c>
      <c r="C10622" t="s">
        <v>110</v>
      </c>
      <c r="D10622">
        <v>1</v>
      </c>
      <c r="E10622">
        <v>1</v>
      </c>
      <c r="F10622">
        <v>1</v>
      </c>
      <c r="H10622" t="s">
        <v>116</v>
      </c>
      <c r="I10622">
        <f t="shared" si="500"/>
        <v>0</v>
      </c>
      <c r="J10622">
        <f t="shared" si="501"/>
        <v>0</v>
      </c>
      <c r="L10622" t="str">
        <f t="shared" si="499"/>
        <v>3197CARRUM</v>
      </c>
      <c r="M10622" t="s">
        <v>11936</v>
      </c>
      <c r="N10622" t="s">
        <v>732</v>
      </c>
    </row>
    <row r="10623" spans="1:14">
      <c r="A10623" t="s">
        <v>11956</v>
      </c>
      <c r="B10623" t="s">
        <v>11958</v>
      </c>
      <c r="C10623" t="s">
        <v>110</v>
      </c>
      <c r="D10623">
        <v>1</v>
      </c>
      <c r="E10623">
        <v>1</v>
      </c>
      <c r="F10623">
        <v>1</v>
      </c>
      <c r="H10623" t="s">
        <v>116</v>
      </c>
      <c r="I10623">
        <f t="shared" si="500"/>
        <v>0</v>
      </c>
      <c r="J10623">
        <f t="shared" si="501"/>
        <v>0</v>
      </c>
      <c r="L10623" t="str">
        <f t="shared" si="499"/>
        <v>3197PATTERSON LAKES</v>
      </c>
      <c r="M10623" t="s">
        <v>11936</v>
      </c>
      <c r="N10623" t="s">
        <v>732</v>
      </c>
    </row>
    <row r="10624" spans="1:14">
      <c r="A10624" t="s">
        <v>11959</v>
      </c>
      <c r="B10624" t="s">
        <v>11960</v>
      </c>
      <c r="C10624" t="s">
        <v>110</v>
      </c>
      <c r="D10624">
        <v>1</v>
      </c>
      <c r="E10624">
        <v>1</v>
      </c>
      <c r="F10624">
        <v>1</v>
      </c>
      <c r="H10624" t="s">
        <v>116</v>
      </c>
      <c r="I10624">
        <f t="shared" si="500"/>
        <v>0</v>
      </c>
      <c r="J10624">
        <f t="shared" si="501"/>
        <v>0</v>
      </c>
      <c r="L10624" t="str">
        <f t="shared" si="499"/>
        <v>3196BONBEACH</v>
      </c>
      <c r="M10624" t="s">
        <v>11936</v>
      </c>
      <c r="N10624" t="s">
        <v>732</v>
      </c>
    </row>
    <row r="10625" spans="1:14">
      <c r="A10625" t="s">
        <v>11959</v>
      </c>
      <c r="B10625" t="s">
        <v>11961</v>
      </c>
      <c r="C10625" t="s">
        <v>110</v>
      </c>
      <c r="D10625">
        <v>1</v>
      </c>
      <c r="E10625">
        <v>1</v>
      </c>
      <c r="F10625">
        <v>1</v>
      </c>
      <c r="H10625" t="s">
        <v>116</v>
      </c>
      <c r="I10625">
        <f t="shared" si="500"/>
        <v>0</v>
      </c>
      <c r="J10625">
        <f t="shared" si="501"/>
        <v>0</v>
      </c>
      <c r="L10625" t="str">
        <f t="shared" si="499"/>
        <v>3196CHELSEA</v>
      </c>
      <c r="M10625" t="s">
        <v>11936</v>
      </c>
      <c r="N10625" t="s">
        <v>732</v>
      </c>
    </row>
    <row r="10626" spans="1:14">
      <c r="A10626" t="s">
        <v>11959</v>
      </c>
      <c r="B10626" t="s">
        <v>11962</v>
      </c>
      <c r="C10626" t="s">
        <v>110</v>
      </c>
      <c r="D10626">
        <v>1</v>
      </c>
      <c r="E10626">
        <v>1</v>
      </c>
      <c r="F10626">
        <v>1</v>
      </c>
      <c r="H10626" t="s">
        <v>116</v>
      </c>
      <c r="I10626">
        <f t="shared" si="500"/>
        <v>0</v>
      </c>
      <c r="J10626">
        <f t="shared" si="501"/>
        <v>0</v>
      </c>
      <c r="L10626" t="str">
        <f t="shared" si="499"/>
        <v>3196CHELSEA HEIGHTS</v>
      </c>
      <c r="M10626" t="s">
        <v>11936</v>
      </c>
      <c r="N10626" t="s">
        <v>732</v>
      </c>
    </row>
    <row r="10627" spans="1:14">
      <c r="A10627" t="s">
        <v>11959</v>
      </c>
      <c r="B10627" t="s">
        <v>11963</v>
      </c>
      <c r="C10627" t="s">
        <v>110</v>
      </c>
      <c r="D10627">
        <v>1</v>
      </c>
      <c r="E10627">
        <v>1</v>
      </c>
      <c r="F10627">
        <v>1</v>
      </c>
      <c r="H10627" t="s">
        <v>116</v>
      </c>
      <c r="I10627">
        <f t="shared" si="500"/>
        <v>0</v>
      </c>
      <c r="J10627">
        <f t="shared" si="501"/>
        <v>0</v>
      </c>
      <c r="L10627" t="str">
        <f t="shared" si="499"/>
        <v>3196EDITHVALE</v>
      </c>
      <c r="M10627" t="s">
        <v>11936</v>
      </c>
      <c r="N10627" t="s">
        <v>732</v>
      </c>
    </row>
    <row r="10628" spans="1:14">
      <c r="A10628" t="s">
        <v>11964</v>
      </c>
      <c r="B10628" t="s">
        <v>11965</v>
      </c>
      <c r="C10628" t="s">
        <v>110</v>
      </c>
      <c r="D10628">
        <v>1</v>
      </c>
      <c r="E10628">
        <v>1</v>
      </c>
      <c r="F10628">
        <v>1</v>
      </c>
      <c r="H10628" t="s">
        <v>116</v>
      </c>
      <c r="I10628">
        <f t="shared" si="500"/>
        <v>0</v>
      </c>
      <c r="J10628">
        <f t="shared" si="501"/>
        <v>0</v>
      </c>
      <c r="L10628" t="str">
        <f t="shared" si="499"/>
        <v>3195ASPENDALE</v>
      </c>
      <c r="M10628" t="s">
        <v>11936</v>
      </c>
      <c r="N10628" t="s">
        <v>732</v>
      </c>
    </row>
    <row r="10629" spans="1:14">
      <c r="A10629" t="s">
        <v>11964</v>
      </c>
      <c r="B10629" t="s">
        <v>11966</v>
      </c>
      <c r="C10629" t="s">
        <v>110</v>
      </c>
      <c r="D10629">
        <v>1</v>
      </c>
      <c r="E10629">
        <v>1</v>
      </c>
      <c r="F10629">
        <v>1</v>
      </c>
      <c r="H10629" t="s">
        <v>116</v>
      </c>
      <c r="I10629">
        <f t="shared" si="500"/>
        <v>0</v>
      </c>
      <c r="J10629">
        <f t="shared" si="501"/>
        <v>0</v>
      </c>
      <c r="L10629" t="str">
        <f t="shared" ref="L10629:L10692" si="502">CONCATENATE(A10629,B10629)</f>
        <v>3195ASPENDALE GARDENS</v>
      </c>
      <c r="M10629" t="s">
        <v>11936</v>
      </c>
      <c r="N10629" t="s">
        <v>732</v>
      </c>
    </row>
    <row r="10630" spans="1:14">
      <c r="A10630" t="s">
        <v>11964</v>
      </c>
      <c r="B10630" t="s">
        <v>11967</v>
      </c>
      <c r="C10630" t="s">
        <v>110</v>
      </c>
      <c r="D10630">
        <v>1</v>
      </c>
      <c r="E10630">
        <v>1</v>
      </c>
      <c r="F10630">
        <v>1</v>
      </c>
      <c r="H10630" t="s">
        <v>116</v>
      </c>
      <c r="I10630">
        <f t="shared" si="500"/>
        <v>0</v>
      </c>
      <c r="J10630">
        <f t="shared" si="501"/>
        <v>0</v>
      </c>
      <c r="L10630" t="str">
        <f t="shared" si="502"/>
        <v>3195BRAESIDE</v>
      </c>
      <c r="M10630" t="s">
        <v>11936</v>
      </c>
      <c r="N10630" t="s">
        <v>732</v>
      </c>
    </row>
    <row r="10631" spans="1:14">
      <c r="A10631" t="s">
        <v>11964</v>
      </c>
      <c r="B10631" t="s">
        <v>11968</v>
      </c>
      <c r="C10631" t="s">
        <v>110</v>
      </c>
      <c r="D10631">
        <v>1</v>
      </c>
      <c r="E10631">
        <v>1</v>
      </c>
      <c r="F10631">
        <v>1</v>
      </c>
      <c r="H10631" t="s">
        <v>116</v>
      </c>
      <c r="I10631">
        <f t="shared" si="500"/>
        <v>0</v>
      </c>
      <c r="J10631">
        <f t="shared" si="501"/>
        <v>0</v>
      </c>
      <c r="L10631" t="str">
        <f t="shared" si="502"/>
        <v>3195MORDIALLOC</v>
      </c>
      <c r="M10631" t="s">
        <v>11936</v>
      </c>
      <c r="N10631" t="s">
        <v>732</v>
      </c>
    </row>
    <row r="10632" spans="1:14">
      <c r="A10632" t="s">
        <v>11964</v>
      </c>
      <c r="B10632" t="s">
        <v>11969</v>
      </c>
      <c r="C10632" t="s">
        <v>110</v>
      </c>
      <c r="D10632">
        <v>1</v>
      </c>
      <c r="E10632">
        <v>1</v>
      </c>
      <c r="F10632">
        <v>1</v>
      </c>
      <c r="H10632" t="s">
        <v>116</v>
      </c>
      <c r="I10632">
        <f t="shared" si="500"/>
        <v>0</v>
      </c>
      <c r="J10632">
        <f t="shared" si="501"/>
        <v>0</v>
      </c>
      <c r="L10632" t="str">
        <f t="shared" si="502"/>
        <v>3195MORDIALLOC NORTH</v>
      </c>
      <c r="M10632" t="s">
        <v>11936</v>
      </c>
      <c r="N10632" t="s">
        <v>732</v>
      </c>
    </row>
    <row r="10633" spans="1:14">
      <c r="A10633" t="s">
        <v>11964</v>
      </c>
      <c r="B10633" t="s">
        <v>11970</v>
      </c>
      <c r="C10633" t="s">
        <v>110</v>
      </c>
      <c r="D10633">
        <v>1</v>
      </c>
      <c r="E10633">
        <v>1</v>
      </c>
      <c r="F10633">
        <v>1</v>
      </c>
      <c r="H10633" t="s">
        <v>116</v>
      </c>
      <c r="I10633">
        <f t="shared" si="500"/>
        <v>0</v>
      </c>
      <c r="J10633">
        <f t="shared" si="501"/>
        <v>0</v>
      </c>
      <c r="L10633" t="str">
        <f t="shared" si="502"/>
        <v>3195PARKDALE</v>
      </c>
      <c r="M10633" t="s">
        <v>11936</v>
      </c>
      <c r="N10633" t="s">
        <v>732</v>
      </c>
    </row>
    <row r="10634" spans="1:14">
      <c r="A10634" t="s">
        <v>11964</v>
      </c>
      <c r="B10634" t="s">
        <v>11971</v>
      </c>
      <c r="C10634" t="s">
        <v>110</v>
      </c>
      <c r="D10634">
        <v>1</v>
      </c>
      <c r="E10634">
        <v>1</v>
      </c>
      <c r="F10634">
        <v>1</v>
      </c>
      <c r="H10634" t="s">
        <v>116</v>
      </c>
      <c r="I10634">
        <f t="shared" si="500"/>
        <v>0</v>
      </c>
      <c r="J10634">
        <f t="shared" si="501"/>
        <v>0</v>
      </c>
      <c r="L10634" t="str">
        <f t="shared" si="502"/>
        <v>3195WATERWAYS</v>
      </c>
      <c r="M10634" t="s">
        <v>11936</v>
      </c>
      <c r="N10634" t="s">
        <v>732</v>
      </c>
    </row>
    <row r="10635" spans="1:14">
      <c r="A10635" t="s">
        <v>11972</v>
      </c>
      <c r="B10635" t="s">
        <v>11973</v>
      </c>
      <c r="C10635" t="s">
        <v>110</v>
      </c>
      <c r="D10635">
        <v>5</v>
      </c>
      <c r="E10635">
        <v>0</v>
      </c>
      <c r="F10635">
        <v>0</v>
      </c>
      <c r="H10635" t="s">
        <v>116</v>
      </c>
      <c r="I10635">
        <f t="shared" si="500"/>
        <v>0</v>
      </c>
      <c r="J10635">
        <f t="shared" si="501"/>
        <v>0</v>
      </c>
      <c r="L10635" t="str">
        <f t="shared" si="502"/>
        <v>3194MOORABBIN AIRPORT</v>
      </c>
      <c r="M10635" t="s">
        <v>11936</v>
      </c>
    </row>
    <row r="10636" spans="1:14">
      <c r="A10636" t="s">
        <v>11972</v>
      </c>
      <c r="B10636" t="s">
        <v>11974</v>
      </c>
      <c r="C10636" t="s">
        <v>110</v>
      </c>
      <c r="D10636">
        <v>1</v>
      </c>
      <c r="E10636">
        <v>1</v>
      </c>
      <c r="F10636">
        <v>1</v>
      </c>
      <c r="H10636" t="s">
        <v>116</v>
      </c>
      <c r="I10636">
        <f t="shared" si="500"/>
        <v>0</v>
      </c>
      <c r="J10636">
        <f t="shared" si="501"/>
        <v>0</v>
      </c>
      <c r="L10636" t="str">
        <f t="shared" si="502"/>
        <v>3194MENTONE</v>
      </c>
      <c r="M10636" t="s">
        <v>11936</v>
      </c>
      <c r="N10636" t="s">
        <v>732</v>
      </c>
    </row>
    <row r="10637" spans="1:14">
      <c r="A10637" t="s">
        <v>11972</v>
      </c>
      <c r="B10637" t="s">
        <v>11975</v>
      </c>
      <c r="C10637" t="s">
        <v>110</v>
      </c>
      <c r="D10637">
        <v>1</v>
      </c>
      <c r="E10637">
        <v>1</v>
      </c>
      <c r="F10637">
        <v>1</v>
      </c>
      <c r="H10637" t="s">
        <v>116</v>
      </c>
      <c r="I10637">
        <f t="shared" si="500"/>
        <v>0</v>
      </c>
      <c r="J10637">
        <f t="shared" si="501"/>
        <v>0</v>
      </c>
      <c r="L10637" t="str">
        <f t="shared" si="502"/>
        <v>3194MENTONE EAST</v>
      </c>
      <c r="M10637" t="s">
        <v>11936</v>
      </c>
      <c r="N10637" t="s">
        <v>732</v>
      </c>
    </row>
    <row r="10638" spans="1:14">
      <c r="A10638" t="s">
        <v>11976</v>
      </c>
      <c r="B10638" t="s">
        <v>632</v>
      </c>
      <c r="C10638" t="s">
        <v>110</v>
      </c>
      <c r="D10638">
        <v>1</v>
      </c>
      <c r="E10638">
        <v>1</v>
      </c>
      <c r="F10638">
        <v>1</v>
      </c>
      <c r="H10638" t="s">
        <v>116</v>
      </c>
      <c r="I10638">
        <f t="shared" si="500"/>
        <v>0</v>
      </c>
      <c r="J10638">
        <f t="shared" si="501"/>
        <v>0</v>
      </c>
      <c r="L10638" t="str">
        <f t="shared" si="502"/>
        <v>3193BEAUMARIS</v>
      </c>
      <c r="M10638" t="s">
        <v>11936</v>
      </c>
      <c r="N10638" t="s">
        <v>732</v>
      </c>
    </row>
    <row r="10639" spans="1:14">
      <c r="A10639" t="s">
        <v>11976</v>
      </c>
      <c r="B10639" t="s">
        <v>3856</v>
      </c>
      <c r="C10639" t="s">
        <v>110</v>
      </c>
      <c r="D10639">
        <v>1</v>
      </c>
      <c r="E10639">
        <v>1</v>
      </c>
      <c r="F10639">
        <v>1</v>
      </c>
      <c r="H10639" t="s">
        <v>116</v>
      </c>
      <c r="I10639">
        <f t="shared" si="500"/>
        <v>0</v>
      </c>
      <c r="J10639">
        <f t="shared" si="501"/>
        <v>0</v>
      </c>
      <c r="L10639" t="str">
        <f t="shared" si="502"/>
        <v>3193BLACK ROCK</v>
      </c>
      <c r="M10639" t="s">
        <v>11936</v>
      </c>
      <c r="N10639" t="s">
        <v>732</v>
      </c>
    </row>
    <row r="10640" spans="1:14">
      <c r="A10640" t="s">
        <v>11976</v>
      </c>
      <c r="B10640" t="s">
        <v>11977</v>
      </c>
      <c r="C10640" t="s">
        <v>110</v>
      </c>
      <c r="D10640">
        <v>1</v>
      </c>
      <c r="E10640">
        <v>1</v>
      </c>
      <c r="F10640">
        <v>1</v>
      </c>
      <c r="H10640" t="s">
        <v>116</v>
      </c>
      <c r="I10640">
        <f t="shared" si="500"/>
        <v>0</v>
      </c>
      <c r="J10640">
        <f t="shared" si="501"/>
        <v>0</v>
      </c>
      <c r="L10640" t="str">
        <f t="shared" si="502"/>
        <v>3193BLACK ROCK NORTH</v>
      </c>
      <c r="M10640" t="s">
        <v>11936</v>
      </c>
      <c r="N10640" t="s">
        <v>732</v>
      </c>
    </row>
    <row r="10641" spans="1:14">
      <c r="A10641" t="s">
        <v>11976</v>
      </c>
      <c r="B10641" t="s">
        <v>4545</v>
      </c>
      <c r="C10641" t="s">
        <v>110</v>
      </c>
      <c r="D10641">
        <v>1</v>
      </c>
      <c r="E10641">
        <v>1</v>
      </c>
      <c r="F10641">
        <v>1</v>
      </c>
      <c r="H10641" t="s">
        <v>116</v>
      </c>
      <c r="I10641">
        <f t="shared" si="500"/>
        <v>0</v>
      </c>
      <c r="J10641">
        <f t="shared" si="501"/>
        <v>0</v>
      </c>
      <c r="L10641" t="str">
        <f t="shared" si="502"/>
        <v>3193CROMER</v>
      </c>
      <c r="M10641" t="s">
        <v>11936</v>
      </c>
      <c r="N10641" t="s">
        <v>732</v>
      </c>
    </row>
    <row r="10642" spans="1:14">
      <c r="A10642" t="s">
        <v>11978</v>
      </c>
      <c r="B10642" t="s">
        <v>5224</v>
      </c>
      <c r="C10642" t="s">
        <v>110</v>
      </c>
      <c r="D10642">
        <v>1</v>
      </c>
      <c r="E10642">
        <v>1</v>
      </c>
      <c r="F10642">
        <v>1</v>
      </c>
      <c r="H10642" t="s">
        <v>116</v>
      </c>
      <c r="I10642">
        <f t="shared" ref="I10642:I10705" si="503">IF(ISERROR(VLOOKUP(A10642,SelPostCode,1,FALSE)),0,1)</f>
        <v>0</v>
      </c>
      <c r="J10642">
        <f t="shared" ref="J10642:J10705" si="504">IF(I10642=0,0,IF(ISERROR(VLOOKUP(B10642,SelSuburb,1,FALSE)),0,1))</f>
        <v>0</v>
      </c>
      <c r="L10642" t="str">
        <f t="shared" si="502"/>
        <v>3192CHELTENHAM</v>
      </c>
      <c r="M10642" t="s">
        <v>11936</v>
      </c>
      <c r="N10642" t="s">
        <v>732</v>
      </c>
    </row>
    <row r="10643" spans="1:14">
      <c r="A10643" t="s">
        <v>11978</v>
      </c>
      <c r="B10643" t="s">
        <v>11979</v>
      </c>
      <c r="C10643" t="s">
        <v>110</v>
      </c>
      <c r="D10643">
        <v>1</v>
      </c>
      <c r="E10643">
        <v>1</v>
      </c>
      <c r="F10643">
        <v>1</v>
      </c>
      <c r="H10643" t="s">
        <v>116</v>
      </c>
      <c r="I10643">
        <f t="shared" si="503"/>
        <v>0</v>
      </c>
      <c r="J10643">
        <f t="shared" si="504"/>
        <v>0</v>
      </c>
      <c r="L10643" t="str">
        <f t="shared" si="502"/>
        <v>3192CHELTENHAM EAST</v>
      </c>
      <c r="M10643" t="s">
        <v>11936</v>
      </c>
      <c r="N10643" t="s">
        <v>732</v>
      </c>
    </row>
    <row r="10644" spans="1:14">
      <c r="A10644" t="s">
        <v>11978</v>
      </c>
      <c r="B10644" t="s">
        <v>11980</v>
      </c>
      <c r="C10644" t="s">
        <v>110</v>
      </c>
      <c r="D10644">
        <v>1</v>
      </c>
      <c r="E10644">
        <v>1</v>
      </c>
      <c r="F10644">
        <v>1</v>
      </c>
      <c r="H10644" t="s">
        <v>116</v>
      </c>
      <c r="I10644">
        <f t="shared" si="503"/>
        <v>0</v>
      </c>
      <c r="J10644">
        <f t="shared" si="504"/>
        <v>0</v>
      </c>
      <c r="L10644" t="str">
        <f t="shared" si="502"/>
        <v>3192CHELTENHAM NORTH</v>
      </c>
      <c r="M10644" t="s">
        <v>11936</v>
      </c>
      <c r="N10644" t="s">
        <v>732</v>
      </c>
    </row>
    <row r="10645" spans="1:14">
      <c r="A10645" t="s">
        <v>11978</v>
      </c>
      <c r="B10645" t="s">
        <v>11981</v>
      </c>
      <c r="C10645" t="s">
        <v>110</v>
      </c>
      <c r="D10645">
        <v>1</v>
      </c>
      <c r="E10645">
        <v>1</v>
      </c>
      <c r="F10645">
        <v>1</v>
      </c>
      <c r="H10645" t="s">
        <v>116</v>
      </c>
      <c r="I10645">
        <f t="shared" si="503"/>
        <v>0</v>
      </c>
      <c r="J10645">
        <f t="shared" si="504"/>
        <v>0</v>
      </c>
      <c r="L10645" t="str">
        <f t="shared" si="502"/>
        <v>3192SOUTHLAND CENTRE</v>
      </c>
      <c r="M10645" t="s">
        <v>11936</v>
      </c>
      <c r="N10645" t="s">
        <v>732</v>
      </c>
    </row>
    <row r="10646" spans="1:14">
      <c r="A10646" t="s">
        <v>11982</v>
      </c>
      <c r="B10646" t="s">
        <v>6462</v>
      </c>
      <c r="C10646" t="s">
        <v>110</v>
      </c>
      <c r="D10646">
        <v>1</v>
      </c>
      <c r="E10646">
        <v>1</v>
      </c>
      <c r="F10646">
        <v>1</v>
      </c>
      <c r="H10646" t="s">
        <v>116</v>
      </c>
      <c r="I10646">
        <f t="shared" si="503"/>
        <v>0</v>
      </c>
      <c r="J10646">
        <f t="shared" si="504"/>
        <v>0</v>
      </c>
      <c r="L10646" t="str">
        <f t="shared" si="502"/>
        <v>3191SANDRINGHAM</v>
      </c>
      <c r="M10646" t="s">
        <v>11936</v>
      </c>
      <c r="N10646" t="s">
        <v>732</v>
      </c>
    </row>
    <row r="10647" spans="1:14">
      <c r="A10647" t="s">
        <v>11983</v>
      </c>
      <c r="B10647" t="s">
        <v>11984</v>
      </c>
      <c r="C10647" t="s">
        <v>110</v>
      </c>
      <c r="D10647">
        <v>1</v>
      </c>
      <c r="E10647">
        <v>1</v>
      </c>
      <c r="F10647">
        <v>1</v>
      </c>
      <c r="H10647" t="s">
        <v>116</v>
      </c>
      <c r="I10647">
        <f t="shared" si="503"/>
        <v>0</v>
      </c>
      <c r="J10647">
        <f t="shared" si="504"/>
        <v>0</v>
      </c>
      <c r="L10647" t="str">
        <f t="shared" si="502"/>
        <v>3190HIGHETT</v>
      </c>
      <c r="M10647" t="s">
        <v>11936</v>
      </c>
      <c r="N10647" t="s">
        <v>732</v>
      </c>
    </row>
    <row r="10648" spans="1:14">
      <c r="A10648" t="s">
        <v>11985</v>
      </c>
      <c r="B10648" t="s">
        <v>11986</v>
      </c>
      <c r="C10648" t="s">
        <v>110</v>
      </c>
      <c r="D10648">
        <v>1</v>
      </c>
      <c r="E10648">
        <v>1</v>
      </c>
      <c r="F10648">
        <v>1</v>
      </c>
      <c r="H10648" t="s">
        <v>116</v>
      </c>
      <c r="I10648">
        <f t="shared" si="503"/>
        <v>0</v>
      </c>
      <c r="J10648">
        <f t="shared" si="504"/>
        <v>0</v>
      </c>
      <c r="L10648" t="str">
        <f t="shared" si="502"/>
        <v>3189MOORABBIN</v>
      </c>
      <c r="M10648" t="s">
        <v>11936</v>
      </c>
      <c r="N10648" t="s">
        <v>732</v>
      </c>
    </row>
    <row r="10649" spans="1:14">
      <c r="A10649" t="s">
        <v>11985</v>
      </c>
      <c r="B10649" t="s">
        <v>11987</v>
      </c>
      <c r="C10649" t="s">
        <v>110</v>
      </c>
      <c r="D10649">
        <v>1</v>
      </c>
      <c r="E10649">
        <v>1</v>
      </c>
      <c r="F10649">
        <v>1</v>
      </c>
      <c r="H10649" t="s">
        <v>116</v>
      </c>
      <c r="I10649">
        <f t="shared" si="503"/>
        <v>0</v>
      </c>
      <c r="J10649">
        <f t="shared" si="504"/>
        <v>0</v>
      </c>
      <c r="L10649" t="str">
        <f t="shared" si="502"/>
        <v>3189MOORABBIN EAST</v>
      </c>
      <c r="M10649" t="s">
        <v>11936</v>
      </c>
      <c r="N10649" t="s">
        <v>732</v>
      </c>
    </row>
    <row r="10650" spans="1:14">
      <c r="A10650" t="s">
        <v>11985</v>
      </c>
      <c r="B10650" t="s">
        <v>8577</v>
      </c>
      <c r="C10650" t="s">
        <v>110</v>
      </c>
      <c r="D10650">
        <v>1</v>
      </c>
      <c r="E10650">
        <v>1</v>
      </c>
      <c r="F10650">
        <v>1</v>
      </c>
      <c r="H10650" t="s">
        <v>116</v>
      </c>
      <c r="I10650">
        <f t="shared" si="503"/>
        <v>0</v>
      </c>
      <c r="J10650">
        <f t="shared" si="504"/>
        <v>0</v>
      </c>
      <c r="L10650" t="str">
        <f t="shared" si="502"/>
        <v>3189WISHART</v>
      </c>
      <c r="M10650" t="s">
        <v>11936</v>
      </c>
      <c r="N10650" t="s">
        <v>732</v>
      </c>
    </row>
    <row r="10651" spans="1:14">
      <c r="A10651" t="s">
        <v>11988</v>
      </c>
      <c r="B10651" t="s">
        <v>7893</v>
      </c>
      <c r="C10651" t="s">
        <v>110</v>
      </c>
      <c r="D10651">
        <v>1</v>
      </c>
      <c r="E10651">
        <v>1</v>
      </c>
      <c r="F10651">
        <v>1</v>
      </c>
      <c r="H10651" t="s">
        <v>116</v>
      </c>
      <c r="I10651">
        <f t="shared" si="503"/>
        <v>0</v>
      </c>
      <c r="J10651">
        <f t="shared" si="504"/>
        <v>0</v>
      </c>
      <c r="L10651" t="str">
        <f t="shared" si="502"/>
        <v>3188HAMPTON</v>
      </c>
      <c r="M10651" t="s">
        <v>11936</v>
      </c>
      <c r="N10651" t="s">
        <v>732</v>
      </c>
    </row>
    <row r="10652" spans="1:14">
      <c r="A10652" t="s">
        <v>11988</v>
      </c>
      <c r="B10652" t="s">
        <v>11989</v>
      </c>
      <c r="C10652" t="s">
        <v>110</v>
      </c>
      <c r="D10652">
        <v>1</v>
      </c>
      <c r="E10652">
        <v>1</v>
      </c>
      <c r="F10652">
        <v>1</v>
      </c>
      <c r="H10652" t="s">
        <v>116</v>
      </c>
      <c r="I10652">
        <f t="shared" si="503"/>
        <v>0</v>
      </c>
      <c r="J10652">
        <f t="shared" si="504"/>
        <v>0</v>
      </c>
      <c r="L10652" t="str">
        <f t="shared" si="502"/>
        <v>3188HAMPTON EAST</v>
      </c>
      <c r="M10652" t="s">
        <v>11936</v>
      </c>
      <c r="N10652" t="s">
        <v>732</v>
      </c>
    </row>
    <row r="10653" spans="1:14">
      <c r="A10653" t="s">
        <v>11988</v>
      </c>
      <c r="B10653" t="s">
        <v>11990</v>
      </c>
      <c r="C10653" t="s">
        <v>110</v>
      </c>
      <c r="D10653">
        <v>1</v>
      </c>
      <c r="E10653">
        <v>1</v>
      </c>
      <c r="F10653">
        <v>1</v>
      </c>
      <c r="H10653" t="s">
        <v>116</v>
      </c>
      <c r="I10653">
        <f t="shared" si="503"/>
        <v>0</v>
      </c>
      <c r="J10653">
        <f t="shared" si="504"/>
        <v>0</v>
      </c>
      <c r="L10653" t="str">
        <f t="shared" si="502"/>
        <v>3188HAMPTON NORTH</v>
      </c>
      <c r="M10653" t="s">
        <v>11936</v>
      </c>
      <c r="N10653" t="s">
        <v>732</v>
      </c>
    </row>
    <row r="10654" spans="1:14">
      <c r="A10654" t="s">
        <v>11991</v>
      </c>
      <c r="B10654" t="s">
        <v>11992</v>
      </c>
      <c r="C10654" t="s">
        <v>110</v>
      </c>
      <c r="D10654">
        <v>1</v>
      </c>
      <c r="E10654">
        <v>1</v>
      </c>
      <c r="F10654">
        <v>1</v>
      </c>
      <c r="H10654" t="s">
        <v>116</v>
      </c>
      <c r="I10654">
        <f t="shared" si="503"/>
        <v>0</v>
      </c>
      <c r="J10654">
        <f t="shared" si="504"/>
        <v>0</v>
      </c>
      <c r="L10654" t="str">
        <f t="shared" si="502"/>
        <v>3187BRIGHTON EAST</v>
      </c>
      <c r="M10654" t="s">
        <v>11936</v>
      </c>
      <c r="N10654" t="s">
        <v>732</v>
      </c>
    </row>
    <row r="10655" spans="1:14">
      <c r="A10655" t="s">
        <v>11991</v>
      </c>
      <c r="B10655" t="s">
        <v>11993</v>
      </c>
      <c r="C10655" t="s">
        <v>110</v>
      </c>
      <c r="D10655">
        <v>1</v>
      </c>
      <c r="E10655">
        <v>1</v>
      </c>
      <c r="F10655">
        <v>1</v>
      </c>
      <c r="H10655" t="s">
        <v>116</v>
      </c>
      <c r="I10655">
        <f t="shared" si="503"/>
        <v>0</v>
      </c>
      <c r="J10655">
        <f t="shared" si="504"/>
        <v>0</v>
      </c>
      <c r="L10655" t="str">
        <f t="shared" si="502"/>
        <v>3187NORTH ROAD</v>
      </c>
      <c r="M10655" t="s">
        <v>11936</v>
      </c>
      <c r="N10655" t="s">
        <v>732</v>
      </c>
    </row>
    <row r="10656" spans="1:14">
      <c r="A10656" t="s">
        <v>11994</v>
      </c>
      <c r="B10656" t="s">
        <v>943</v>
      </c>
      <c r="C10656" t="s">
        <v>110</v>
      </c>
      <c r="D10656">
        <v>1</v>
      </c>
      <c r="E10656">
        <v>1</v>
      </c>
      <c r="F10656">
        <v>1</v>
      </c>
      <c r="H10656" t="s">
        <v>116</v>
      </c>
      <c r="I10656">
        <f t="shared" si="503"/>
        <v>0</v>
      </c>
      <c r="J10656">
        <f t="shared" si="504"/>
        <v>0</v>
      </c>
      <c r="L10656" t="str">
        <f t="shared" si="502"/>
        <v>3186BRIGHTON</v>
      </c>
      <c r="M10656" t="s">
        <v>11936</v>
      </c>
      <c r="N10656" t="s">
        <v>732</v>
      </c>
    </row>
    <row r="10657" spans="1:14">
      <c r="A10657" t="s">
        <v>11994</v>
      </c>
      <c r="B10657" t="s">
        <v>11995</v>
      </c>
      <c r="C10657" t="s">
        <v>110</v>
      </c>
      <c r="D10657">
        <v>1</v>
      </c>
      <c r="E10657">
        <v>1</v>
      </c>
      <c r="F10657">
        <v>1</v>
      </c>
      <c r="H10657" t="s">
        <v>116</v>
      </c>
      <c r="I10657">
        <f t="shared" si="503"/>
        <v>0</v>
      </c>
      <c r="J10657">
        <f t="shared" si="504"/>
        <v>0</v>
      </c>
      <c r="L10657" t="str">
        <f t="shared" si="502"/>
        <v>3186BRIGHTON NORTH</v>
      </c>
      <c r="M10657" t="s">
        <v>11936</v>
      </c>
      <c r="N10657" t="s">
        <v>732</v>
      </c>
    </row>
    <row r="10658" spans="1:14">
      <c r="A10658" t="s">
        <v>11994</v>
      </c>
      <c r="B10658" t="s">
        <v>11996</v>
      </c>
      <c r="C10658" t="s">
        <v>110</v>
      </c>
      <c r="D10658">
        <v>1</v>
      </c>
      <c r="E10658">
        <v>1</v>
      </c>
      <c r="F10658">
        <v>1</v>
      </c>
      <c r="H10658" t="s">
        <v>116</v>
      </c>
      <c r="I10658">
        <f t="shared" si="503"/>
        <v>0</v>
      </c>
      <c r="J10658">
        <f t="shared" si="504"/>
        <v>0</v>
      </c>
      <c r="L10658" t="str">
        <f t="shared" si="502"/>
        <v>3186DENDY</v>
      </c>
      <c r="M10658" t="s">
        <v>11936</v>
      </c>
      <c r="N10658" t="s">
        <v>732</v>
      </c>
    </row>
    <row r="10659" spans="1:14">
      <c r="A10659" t="s">
        <v>11997</v>
      </c>
      <c r="B10659" t="s">
        <v>11998</v>
      </c>
      <c r="C10659" t="s">
        <v>110</v>
      </c>
      <c r="D10659">
        <v>1</v>
      </c>
      <c r="E10659">
        <v>1</v>
      </c>
      <c r="F10659">
        <v>1</v>
      </c>
      <c r="H10659" t="s">
        <v>116</v>
      </c>
      <c r="I10659">
        <f t="shared" si="503"/>
        <v>0</v>
      </c>
      <c r="J10659">
        <f t="shared" si="504"/>
        <v>0</v>
      </c>
      <c r="L10659" t="str">
        <f t="shared" si="502"/>
        <v>3185ELSTERNWICK</v>
      </c>
      <c r="M10659" t="s">
        <v>11929</v>
      </c>
      <c r="N10659" t="s">
        <v>732</v>
      </c>
    </row>
    <row r="10660" spans="1:14">
      <c r="A10660" t="s">
        <v>11997</v>
      </c>
      <c r="B10660" t="s">
        <v>11999</v>
      </c>
      <c r="C10660" t="s">
        <v>110</v>
      </c>
      <c r="D10660">
        <v>1</v>
      </c>
      <c r="E10660">
        <v>1</v>
      </c>
      <c r="F10660">
        <v>1</v>
      </c>
      <c r="H10660" t="s">
        <v>116</v>
      </c>
      <c r="I10660">
        <f t="shared" si="503"/>
        <v>0</v>
      </c>
      <c r="J10660">
        <f t="shared" si="504"/>
        <v>0</v>
      </c>
      <c r="L10660" t="str">
        <f t="shared" si="502"/>
        <v>3185GARDENVALE</v>
      </c>
      <c r="M10660" t="s">
        <v>11929</v>
      </c>
      <c r="N10660" t="s">
        <v>732</v>
      </c>
    </row>
    <row r="10661" spans="1:14">
      <c r="A10661" t="s">
        <v>11997</v>
      </c>
      <c r="B10661" t="s">
        <v>12000</v>
      </c>
      <c r="C10661" t="s">
        <v>110</v>
      </c>
      <c r="D10661">
        <v>1</v>
      </c>
      <c r="E10661">
        <v>1</v>
      </c>
      <c r="F10661">
        <v>1</v>
      </c>
      <c r="H10661" t="s">
        <v>116</v>
      </c>
      <c r="I10661">
        <f t="shared" si="503"/>
        <v>0</v>
      </c>
      <c r="J10661">
        <f t="shared" si="504"/>
        <v>0</v>
      </c>
      <c r="L10661" t="str">
        <f t="shared" si="502"/>
        <v>3185RIPPONLEA</v>
      </c>
      <c r="M10661" t="s">
        <v>11929</v>
      </c>
      <c r="N10661" t="s">
        <v>732</v>
      </c>
    </row>
    <row r="10662" spans="1:14">
      <c r="A10662" t="s">
        <v>12001</v>
      </c>
      <c r="B10662" t="s">
        <v>12002</v>
      </c>
      <c r="C10662" t="s">
        <v>110</v>
      </c>
      <c r="D10662">
        <v>1</v>
      </c>
      <c r="E10662">
        <v>1</v>
      </c>
      <c r="F10662">
        <v>1</v>
      </c>
      <c r="H10662" t="s">
        <v>116</v>
      </c>
      <c r="I10662">
        <f t="shared" si="503"/>
        <v>0</v>
      </c>
      <c r="J10662">
        <f t="shared" si="504"/>
        <v>0</v>
      </c>
      <c r="L10662" t="str">
        <f t="shared" si="502"/>
        <v>3184BRIGHTON ROAD</v>
      </c>
      <c r="M10662" t="s">
        <v>11929</v>
      </c>
      <c r="N10662" t="s">
        <v>732</v>
      </c>
    </row>
    <row r="10663" spans="1:14">
      <c r="A10663" t="s">
        <v>12001</v>
      </c>
      <c r="B10663" t="s">
        <v>12003</v>
      </c>
      <c r="C10663" t="s">
        <v>110</v>
      </c>
      <c r="D10663">
        <v>1</v>
      </c>
      <c r="E10663">
        <v>1</v>
      </c>
      <c r="F10663">
        <v>1</v>
      </c>
      <c r="H10663" t="s">
        <v>116</v>
      </c>
      <c r="I10663">
        <f t="shared" si="503"/>
        <v>0</v>
      </c>
      <c r="J10663">
        <f t="shared" si="504"/>
        <v>0</v>
      </c>
      <c r="L10663" t="str">
        <f t="shared" si="502"/>
        <v>3184ELWOOD</v>
      </c>
      <c r="M10663" t="s">
        <v>11929</v>
      </c>
      <c r="N10663" t="s">
        <v>732</v>
      </c>
    </row>
    <row r="10664" spans="1:14">
      <c r="A10664" t="s">
        <v>12004</v>
      </c>
      <c r="B10664" t="s">
        <v>12005</v>
      </c>
      <c r="C10664" t="s">
        <v>110</v>
      </c>
      <c r="D10664">
        <v>1</v>
      </c>
      <c r="E10664">
        <v>1</v>
      </c>
      <c r="F10664">
        <v>1</v>
      </c>
      <c r="H10664" t="s">
        <v>116</v>
      </c>
      <c r="I10664">
        <f t="shared" si="503"/>
        <v>0</v>
      </c>
      <c r="J10664">
        <f t="shared" si="504"/>
        <v>0</v>
      </c>
      <c r="L10664" t="str">
        <f t="shared" si="502"/>
        <v>3183BALACLAVA</v>
      </c>
      <c r="M10664" t="s">
        <v>11929</v>
      </c>
      <c r="N10664" t="s">
        <v>732</v>
      </c>
    </row>
    <row r="10665" spans="1:14">
      <c r="A10665" t="s">
        <v>12004</v>
      </c>
      <c r="B10665" t="s">
        <v>12006</v>
      </c>
      <c r="C10665" t="s">
        <v>110</v>
      </c>
      <c r="D10665">
        <v>1</v>
      </c>
      <c r="E10665">
        <v>1</v>
      </c>
      <c r="F10665">
        <v>1</v>
      </c>
      <c r="H10665" t="s">
        <v>116</v>
      </c>
      <c r="I10665">
        <f t="shared" si="503"/>
        <v>0</v>
      </c>
      <c r="J10665">
        <f t="shared" si="504"/>
        <v>0</v>
      </c>
      <c r="L10665" t="str">
        <f t="shared" si="502"/>
        <v>3183ST KILDA EAST</v>
      </c>
      <c r="M10665" t="s">
        <v>11929</v>
      </c>
      <c r="N10665" t="s">
        <v>732</v>
      </c>
    </row>
    <row r="10666" spans="1:14">
      <c r="A10666" t="s">
        <v>12007</v>
      </c>
      <c r="B10666" t="s">
        <v>4891</v>
      </c>
      <c r="C10666" t="s">
        <v>110</v>
      </c>
      <c r="D10666">
        <v>1</v>
      </c>
      <c r="E10666">
        <v>1</v>
      </c>
      <c r="F10666">
        <v>1</v>
      </c>
      <c r="H10666" t="s">
        <v>116</v>
      </c>
      <c r="I10666">
        <f t="shared" si="503"/>
        <v>0</v>
      </c>
      <c r="J10666">
        <f t="shared" si="504"/>
        <v>0</v>
      </c>
      <c r="L10666" t="str">
        <f t="shared" si="502"/>
        <v>3182ST KILDA</v>
      </c>
      <c r="M10666" t="s">
        <v>11929</v>
      </c>
      <c r="N10666" t="s">
        <v>732</v>
      </c>
    </row>
    <row r="10667" spans="1:14">
      <c r="A10667" t="s">
        <v>12007</v>
      </c>
      <c r="B10667" t="s">
        <v>12008</v>
      </c>
      <c r="C10667" t="s">
        <v>110</v>
      </c>
      <c r="D10667">
        <v>1</v>
      </c>
      <c r="E10667">
        <v>1</v>
      </c>
      <c r="F10667">
        <v>1</v>
      </c>
      <c r="H10667" t="s">
        <v>116</v>
      </c>
      <c r="I10667">
        <f t="shared" si="503"/>
        <v>0</v>
      </c>
      <c r="J10667">
        <f t="shared" si="504"/>
        <v>0</v>
      </c>
      <c r="L10667" t="str">
        <f t="shared" si="502"/>
        <v>3182ST KILDA SOUTH</v>
      </c>
      <c r="M10667" t="s">
        <v>11929</v>
      </c>
      <c r="N10667" t="s">
        <v>732</v>
      </c>
    </row>
    <row r="10668" spans="1:14">
      <c r="A10668" t="s">
        <v>12007</v>
      </c>
      <c r="B10668" t="s">
        <v>12009</v>
      </c>
      <c r="C10668" t="s">
        <v>110</v>
      </c>
      <c r="D10668">
        <v>1</v>
      </c>
      <c r="E10668">
        <v>1</v>
      </c>
      <c r="F10668">
        <v>1</v>
      </c>
      <c r="H10668" t="s">
        <v>116</v>
      </c>
      <c r="I10668">
        <f t="shared" si="503"/>
        <v>0</v>
      </c>
      <c r="J10668">
        <f t="shared" si="504"/>
        <v>0</v>
      </c>
      <c r="L10668" t="str">
        <f t="shared" si="502"/>
        <v>3182ST KILDA WEST</v>
      </c>
      <c r="M10668" t="s">
        <v>11929</v>
      </c>
      <c r="N10668" t="s">
        <v>732</v>
      </c>
    </row>
    <row r="10669" spans="1:14">
      <c r="A10669" t="s">
        <v>12010</v>
      </c>
      <c r="B10669" t="s">
        <v>12011</v>
      </c>
      <c r="C10669" t="s">
        <v>110</v>
      </c>
      <c r="D10669">
        <v>1</v>
      </c>
      <c r="E10669">
        <v>1</v>
      </c>
      <c r="F10669">
        <v>1</v>
      </c>
      <c r="G10669" t="s">
        <v>1060</v>
      </c>
      <c r="H10669" t="s">
        <v>116</v>
      </c>
      <c r="I10669">
        <f t="shared" si="503"/>
        <v>0</v>
      </c>
      <c r="J10669">
        <f t="shared" si="504"/>
        <v>0</v>
      </c>
      <c r="L10669" t="str">
        <f t="shared" si="502"/>
        <v>3181PRAHRAN</v>
      </c>
      <c r="M10669" t="s">
        <v>11929</v>
      </c>
      <c r="N10669" t="s">
        <v>732</v>
      </c>
    </row>
    <row r="10670" spans="1:14">
      <c r="A10670" t="s">
        <v>12010</v>
      </c>
      <c r="B10670" t="s">
        <v>12012</v>
      </c>
      <c r="C10670" t="s">
        <v>110</v>
      </c>
      <c r="D10670">
        <v>1</v>
      </c>
      <c r="E10670">
        <v>1</v>
      </c>
      <c r="F10670">
        <v>1</v>
      </c>
      <c r="G10670" t="s">
        <v>1060</v>
      </c>
      <c r="H10670" t="s">
        <v>116</v>
      </c>
      <c r="I10670">
        <f t="shared" si="503"/>
        <v>0</v>
      </c>
      <c r="J10670">
        <f t="shared" si="504"/>
        <v>0</v>
      </c>
      <c r="L10670" t="str">
        <f t="shared" si="502"/>
        <v>3181PRAHRAN EAST</v>
      </c>
      <c r="M10670" t="s">
        <v>11929</v>
      </c>
      <c r="N10670" t="s">
        <v>732</v>
      </c>
    </row>
    <row r="10671" spans="1:14">
      <c r="A10671" t="s">
        <v>12010</v>
      </c>
      <c r="B10671" t="s">
        <v>3728</v>
      </c>
      <c r="C10671" t="s">
        <v>110</v>
      </c>
      <c r="D10671">
        <v>1</v>
      </c>
      <c r="E10671">
        <v>1</v>
      </c>
      <c r="F10671">
        <v>1</v>
      </c>
      <c r="G10671" t="s">
        <v>1060</v>
      </c>
      <c r="H10671" t="s">
        <v>116</v>
      </c>
      <c r="I10671">
        <f t="shared" si="503"/>
        <v>0</v>
      </c>
      <c r="J10671">
        <f t="shared" si="504"/>
        <v>0</v>
      </c>
      <c r="L10671" t="str">
        <f t="shared" si="502"/>
        <v>3181WINDSOR</v>
      </c>
      <c r="M10671" t="s">
        <v>11929</v>
      </c>
      <c r="N10671" t="s">
        <v>732</v>
      </c>
    </row>
    <row r="10672" spans="1:14">
      <c r="A10672" t="s">
        <v>12013</v>
      </c>
      <c r="B10672" t="s">
        <v>12014</v>
      </c>
      <c r="C10672" t="s">
        <v>110</v>
      </c>
      <c r="D10672">
        <v>1</v>
      </c>
      <c r="E10672">
        <v>1</v>
      </c>
      <c r="F10672">
        <v>1</v>
      </c>
      <c r="H10672" t="s">
        <v>116</v>
      </c>
      <c r="I10672">
        <f t="shared" si="503"/>
        <v>0</v>
      </c>
      <c r="J10672">
        <f t="shared" si="504"/>
        <v>0</v>
      </c>
      <c r="L10672" t="str">
        <f t="shared" si="502"/>
        <v>3180KNOXFIELD</v>
      </c>
      <c r="M10672" t="s">
        <v>9577</v>
      </c>
      <c r="N10672" t="s">
        <v>732</v>
      </c>
    </row>
    <row r="10673" spans="1:14">
      <c r="A10673" t="s">
        <v>12015</v>
      </c>
      <c r="B10673" t="s">
        <v>12016</v>
      </c>
      <c r="C10673" t="s">
        <v>110</v>
      </c>
      <c r="D10673">
        <v>1</v>
      </c>
      <c r="E10673">
        <v>1</v>
      </c>
      <c r="F10673">
        <v>1</v>
      </c>
      <c r="H10673" t="s">
        <v>116</v>
      </c>
      <c r="I10673">
        <f t="shared" si="503"/>
        <v>0</v>
      </c>
      <c r="J10673">
        <f t="shared" si="504"/>
        <v>0</v>
      </c>
      <c r="L10673" t="str">
        <f t="shared" si="502"/>
        <v>3179SCORESBY</v>
      </c>
      <c r="M10673" t="s">
        <v>9577</v>
      </c>
      <c r="N10673" t="s">
        <v>732</v>
      </c>
    </row>
    <row r="10674" spans="1:14">
      <c r="A10674" t="s">
        <v>12017</v>
      </c>
      <c r="B10674" t="s">
        <v>12018</v>
      </c>
      <c r="C10674" t="s">
        <v>110</v>
      </c>
      <c r="D10674">
        <v>1</v>
      </c>
      <c r="E10674">
        <v>1</v>
      </c>
      <c r="F10674">
        <v>1</v>
      </c>
      <c r="H10674" t="s">
        <v>116</v>
      </c>
      <c r="I10674">
        <f t="shared" si="503"/>
        <v>0</v>
      </c>
      <c r="J10674">
        <f t="shared" si="504"/>
        <v>0</v>
      </c>
      <c r="L10674" t="str">
        <f t="shared" si="502"/>
        <v>3178ROWVILLE</v>
      </c>
      <c r="M10674" t="s">
        <v>9577</v>
      </c>
      <c r="N10674" t="s">
        <v>732</v>
      </c>
    </row>
    <row r="10675" spans="1:14">
      <c r="A10675" t="s">
        <v>12019</v>
      </c>
      <c r="B10675" t="s">
        <v>12020</v>
      </c>
      <c r="C10675" t="s">
        <v>110</v>
      </c>
      <c r="D10675">
        <v>1</v>
      </c>
      <c r="E10675">
        <v>1</v>
      </c>
      <c r="F10675">
        <v>1</v>
      </c>
      <c r="H10675" t="s">
        <v>116</v>
      </c>
      <c r="I10675">
        <f t="shared" si="503"/>
        <v>0</v>
      </c>
      <c r="J10675">
        <f t="shared" si="504"/>
        <v>0</v>
      </c>
      <c r="L10675" t="str">
        <f t="shared" si="502"/>
        <v>3177DOVETON</v>
      </c>
      <c r="M10675" t="s">
        <v>8885</v>
      </c>
      <c r="N10675" t="s">
        <v>732</v>
      </c>
    </row>
    <row r="10676" spans="1:14">
      <c r="A10676" t="s">
        <v>12019</v>
      </c>
      <c r="B10676" t="s">
        <v>12021</v>
      </c>
      <c r="C10676" t="s">
        <v>110</v>
      </c>
      <c r="D10676">
        <v>1</v>
      </c>
      <c r="E10676">
        <v>1</v>
      </c>
      <c r="F10676">
        <v>1</v>
      </c>
      <c r="H10676" t="s">
        <v>116</v>
      </c>
      <c r="I10676">
        <f t="shared" si="503"/>
        <v>0</v>
      </c>
      <c r="J10676">
        <f t="shared" si="504"/>
        <v>0</v>
      </c>
      <c r="L10676" t="str">
        <f t="shared" si="502"/>
        <v>3177EUMEMMERRING</v>
      </c>
      <c r="M10676" t="s">
        <v>8885</v>
      </c>
      <c r="N10676" t="s">
        <v>732</v>
      </c>
    </row>
    <row r="10677" spans="1:14">
      <c r="A10677" t="s">
        <v>12022</v>
      </c>
      <c r="B10677" t="s">
        <v>12023</v>
      </c>
      <c r="C10677" t="s">
        <v>110</v>
      </c>
      <c r="D10677">
        <v>1</v>
      </c>
      <c r="E10677">
        <v>0</v>
      </c>
      <c r="F10677">
        <v>1</v>
      </c>
      <c r="H10677" t="s">
        <v>116</v>
      </c>
      <c r="I10677">
        <f t="shared" si="503"/>
        <v>0</v>
      </c>
      <c r="J10677">
        <f t="shared" si="504"/>
        <v>0</v>
      </c>
      <c r="L10677" t="str">
        <f t="shared" si="502"/>
        <v>3176SCORESBY BC</v>
      </c>
      <c r="M10677" t="s">
        <v>11936</v>
      </c>
    </row>
    <row r="10678" spans="1:14">
      <c r="A10678" t="s">
        <v>12024</v>
      </c>
      <c r="B10678" t="s">
        <v>12025</v>
      </c>
      <c r="C10678" t="s">
        <v>110</v>
      </c>
      <c r="D10678">
        <v>1</v>
      </c>
      <c r="E10678">
        <v>1</v>
      </c>
      <c r="F10678">
        <v>1</v>
      </c>
      <c r="H10678" t="s">
        <v>116</v>
      </c>
      <c r="I10678">
        <f t="shared" si="503"/>
        <v>0</v>
      </c>
      <c r="J10678">
        <f t="shared" si="504"/>
        <v>0</v>
      </c>
      <c r="L10678" t="str">
        <f t="shared" si="502"/>
        <v>3175BANGHOLME</v>
      </c>
      <c r="M10678" t="s">
        <v>11936</v>
      </c>
      <c r="N10678" t="s">
        <v>732</v>
      </c>
    </row>
    <row r="10679" spans="1:14">
      <c r="A10679" t="s">
        <v>12024</v>
      </c>
      <c r="B10679" t="s">
        <v>12026</v>
      </c>
      <c r="C10679" t="s">
        <v>110</v>
      </c>
      <c r="D10679">
        <v>1</v>
      </c>
      <c r="E10679">
        <v>1</v>
      </c>
      <c r="F10679">
        <v>1</v>
      </c>
      <c r="H10679" t="s">
        <v>116</v>
      </c>
      <c r="I10679">
        <f t="shared" si="503"/>
        <v>0</v>
      </c>
      <c r="J10679">
        <f t="shared" si="504"/>
        <v>0</v>
      </c>
      <c r="L10679" t="str">
        <f t="shared" si="502"/>
        <v>3175DANDENONG</v>
      </c>
      <c r="M10679" t="s">
        <v>11936</v>
      </c>
      <c r="N10679" t="s">
        <v>732</v>
      </c>
    </row>
    <row r="10680" spans="1:14">
      <c r="A10680" t="s">
        <v>12024</v>
      </c>
      <c r="B10680" t="s">
        <v>12027</v>
      </c>
      <c r="C10680" t="s">
        <v>110</v>
      </c>
      <c r="D10680">
        <v>1</v>
      </c>
      <c r="E10680">
        <v>1</v>
      </c>
      <c r="F10680">
        <v>1</v>
      </c>
      <c r="H10680" t="s">
        <v>116</v>
      </c>
      <c r="I10680">
        <f t="shared" si="503"/>
        <v>0</v>
      </c>
      <c r="J10680">
        <f t="shared" si="504"/>
        <v>0</v>
      </c>
      <c r="L10680" t="str">
        <f t="shared" si="502"/>
        <v>3175DANDENONG EAST</v>
      </c>
      <c r="M10680" t="s">
        <v>11936</v>
      </c>
      <c r="N10680" t="s">
        <v>732</v>
      </c>
    </row>
    <row r="10681" spans="1:14">
      <c r="A10681" t="s">
        <v>12024</v>
      </c>
      <c r="B10681" t="s">
        <v>12028</v>
      </c>
      <c r="C10681" t="s">
        <v>110</v>
      </c>
      <c r="D10681">
        <v>1</v>
      </c>
      <c r="E10681">
        <v>1</v>
      </c>
      <c r="F10681">
        <v>1</v>
      </c>
      <c r="H10681" t="s">
        <v>116</v>
      </c>
      <c r="I10681">
        <f t="shared" si="503"/>
        <v>0</v>
      </c>
      <c r="J10681">
        <f t="shared" si="504"/>
        <v>0</v>
      </c>
      <c r="L10681" t="str">
        <f t="shared" si="502"/>
        <v>3175DANDENONG NORTH</v>
      </c>
      <c r="M10681" t="s">
        <v>11936</v>
      </c>
      <c r="N10681" t="s">
        <v>732</v>
      </c>
    </row>
    <row r="10682" spans="1:14">
      <c r="A10682" t="s">
        <v>12024</v>
      </c>
      <c r="B10682" t="s">
        <v>12029</v>
      </c>
      <c r="C10682" t="s">
        <v>110</v>
      </c>
      <c r="D10682">
        <v>1</v>
      </c>
      <c r="E10682">
        <v>1</v>
      </c>
      <c r="F10682">
        <v>1</v>
      </c>
      <c r="H10682" t="s">
        <v>116</v>
      </c>
      <c r="I10682">
        <f t="shared" si="503"/>
        <v>0</v>
      </c>
      <c r="J10682">
        <f t="shared" si="504"/>
        <v>0</v>
      </c>
      <c r="L10682" t="str">
        <f t="shared" si="502"/>
        <v>3175DANDENONG SOUTH</v>
      </c>
      <c r="M10682" t="s">
        <v>11936</v>
      </c>
      <c r="N10682" t="s">
        <v>732</v>
      </c>
    </row>
    <row r="10683" spans="1:14">
      <c r="A10683" t="s">
        <v>12024</v>
      </c>
      <c r="B10683" t="s">
        <v>12030</v>
      </c>
      <c r="C10683" t="s">
        <v>110</v>
      </c>
      <c r="D10683">
        <v>1</v>
      </c>
      <c r="E10683">
        <v>1</v>
      </c>
      <c r="F10683">
        <v>1</v>
      </c>
      <c r="H10683" t="s">
        <v>116</v>
      </c>
      <c r="I10683">
        <f t="shared" si="503"/>
        <v>0</v>
      </c>
      <c r="J10683">
        <f t="shared" si="504"/>
        <v>0</v>
      </c>
      <c r="L10683" t="str">
        <f t="shared" si="502"/>
        <v>3175DUNEARN</v>
      </c>
      <c r="M10683" t="s">
        <v>11936</v>
      </c>
      <c r="N10683" t="s">
        <v>732</v>
      </c>
    </row>
    <row r="10684" spans="1:14">
      <c r="A10684" t="s">
        <v>12031</v>
      </c>
      <c r="B10684" t="s">
        <v>12032</v>
      </c>
      <c r="C10684" t="s">
        <v>110</v>
      </c>
      <c r="D10684">
        <v>1</v>
      </c>
      <c r="E10684">
        <v>1</v>
      </c>
      <c r="F10684">
        <v>1</v>
      </c>
      <c r="H10684" t="s">
        <v>116</v>
      </c>
      <c r="I10684">
        <f t="shared" si="503"/>
        <v>0</v>
      </c>
      <c r="J10684">
        <f t="shared" si="504"/>
        <v>0</v>
      </c>
      <c r="L10684" t="str">
        <f t="shared" si="502"/>
        <v>3174NOBLE PARK</v>
      </c>
      <c r="M10684" t="s">
        <v>8885</v>
      </c>
      <c r="N10684" t="s">
        <v>732</v>
      </c>
    </row>
    <row r="10685" spans="1:14">
      <c r="A10685" t="s">
        <v>12031</v>
      </c>
      <c r="B10685" t="s">
        <v>12033</v>
      </c>
      <c r="C10685" t="s">
        <v>110</v>
      </c>
      <c r="D10685">
        <v>1</v>
      </c>
      <c r="E10685">
        <v>1</v>
      </c>
      <c r="F10685">
        <v>1</v>
      </c>
      <c r="H10685" t="s">
        <v>116</v>
      </c>
      <c r="I10685">
        <f t="shared" si="503"/>
        <v>0</v>
      </c>
      <c r="J10685">
        <f t="shared" si="504"/>
        <v>0</v>
      </c>
      <c r="L10685" t="str">
        <f t="shared" si="502"/>
        <v>3174NOBLE PARK EAST</v>
      </c>
      <c r="M10685" t="s">
        <v>8885</v>
      </c>
      <c r="N10685" t="s">
        <v>732</v>
      </c>
    </row>
    <row r="10686" spans="1:14">
      <c r="A10686" t="s">
        <v>12031</v>
      </c>
      <c r="B10686" t="s">
        <v>12034</v>
      </c>
      <c r="C10686" t="s">
        <v>110</v>
      </c>
      <c r="D10686">
        <v>1</v>
      </c>
      <c r="E10686">
        <v>1</v>
      </c>
      <c r="F10686">
        <v>1</v>
      </c>
      <c r="H10686" t="s">
        <v>116</v>
      </c>
      <c r="I10686">
        <f t="shared" si="503"/>
        <v>0</v>
      </c>
      <c r="J10686">
        <f t="shared" si="504"/>
        <v>0</v>
      </c>
      <c r="L10686" t="str">
        <f t="shared" si="502"/>
        <v>3174NOBLE PARK NORTH</v>
      </c>
      <c r="M10686" t="s">
        <v>8885</v>
      </c>
      <c r="N10686" t="s">
        <v>732</v>
      </c>
    </row>
    <row r="10687" spans="1:14">
      <c r="A10687" t="s">
        <v>12035</v>
      </c>
      <c r="B10687" t="s">
        <v>12036</v>
      </c>
      <c r="C10687" t="s">
        <v>110</v>
      </c>
      <c r="D10687">
        <v>1</v>
      </c>
      <c r="E10687">
        <v>1</v>
      </c>
      <c r="F10687">
        <v>1</v>
      </c>
      <c r="H10687" t="s">
        <v>116</v>
      </c>
      <c r="I10687">
        <f t="shared" si="503"/>
        <v>0</v>
      </c>
      <c r="J10687">
        <f t="shared" si="504"/>
        <v>0</v>
      </c>
      <c r="L10687" t="str">
        <f t="shared" si="502"/>
        <v>3173KEYSBOROUGH</v>
      </c>
      <c r="M10687" t="s">
        <v>8885</v>
      </c>
      <c r="N10687" t="s">
        <v>732</v>
      </c>
    </row>
    <row r="10688" spans="1:14">
      <c r="A10688" t="s">
        <v>12037</v>
      </c>
      <c r="B10688" t="s">
        <v>12038</v>
      </c>
      <c r="C10688" t="s">
        <v>110</v>
      </c>
      <c r="D10688">
        <v>1</v>
      </c>
      <c r="E10688">
        <v>1</v>
      </c>
      <c r="F10688">
        <v>1</v>
      </c>
      <c r="H10688" t="s">
        <v>116</v>
      </c>
      <c r="I10688">
        <f t="shared" si="503"/>
        <v>0</v>
      </c>
      <c r="J10688">
        <f t="shared" si="504"/>
        <v>0</v>
      </c>
      <c r="L10688" t="str">
        <f t="shared" si="502"/>
        <v>3172DINGLEY VILLAGE</v>
      </c>
      <c r="M10688" t="s">
        <v>8885</v>
      </c>
      <c r="N10688" t="s">
        <v>732</v>
      </c>
    </row>
    <row r="10689" spans="1:14">
      <c r="A10689" t="s">
        <v>12037</v>
      </c>
      <c r="B10689" t="s">
        <v>12039</v>
      </c>
      <c r="C10689" t="s">
        <v>110</v>
      </c>
      <c r="D10689">
        <v>1</v>
      </c>
      <c r="E10689">
        <v>1</v>
      </c>
      <c r="F10689">
        <v>1</v>
      </c>
      <c r="H10689" t="s">
        <v>116</v>
      </c>
      <c r="I10689">
        <f t="shared" si="503"/>
        <v>0</v>
      </c>
      <c r="J10689">
        <f t="shared" si="504"/>
        <v>0</v>
      </c>
      <c r="L10689" t="str">
        <f t="shared" si="502"/>
        <v>3172SPRINGVALE SOUTH</v>
      </c>
      <c r="M10689" t="s">
        <v>8885</v>
      </c>
      <c r="N10689" t="s">
        <v>732</v>
      </c>
    </row>
    <row r="10690" spans="1:14">
      <c r="A10690" t="s">
        <v>12040</v>
      </c>
      <c r="B10690" t="s">
        <v>12041</v>
      </c>
      <c r="C10690" t="s">
        <v>110</v>
      </c>
      <c r="D10690">
        <v>1</v>
      </c>
      <c r="E10690">
        <v>1</v>
      </c>
      <c r="F10690">
        <v>1</v>
      </c>
      <c r="H10690" t="s">
        <v>116</v>
      </c>
      <c r="I10690">
        <f t="shared" si="503"/>
        <v>0</v>
      </c>
      <c r="J10690">
        <f t="shared" si="504"/>
        <v>0</v>
      </c>
      <c r="L10690" t="str">
        <f t="shared" si="502"/>
        <v>3171SANDOWN VILLAGE</v>
      </c>
      <c r="M10690" t="s">
        <v>8885</v>
      </c>
      <c r="N10690" t="s">
        <v>732</v>
      </c>
    </row>
    <row r="10691" spans="1:14">
      <c r="A10691" t="s">
        <v>12040</v>
      </c>
      <c r="B10691" t="s">
        <v>12042</v>
      </c>
      <c r="C10691" t="s">
        <v>110</v>
      </c>
      <c r="D10691">
        <v>1</v>
      </c>
      <c r="E10691">
        <v>1</v>
      </c>
      <c r="F10691">
        <v>1</v>
      </c>
      <c r="H10691" t="s">
        <v>116</v>
      </c>
      <c r="I10691">
        <f t="shared" si="503"/>
        <v>0</v>
      </c>
      <c r="J10691">
        <f t="shared" si="504"/>
        <v>0</v>
      </c>
      <c r="L10691" t="str">
        <f t="shared" si="502"/>
        <v>3171SPRINGVALE</v>
      </c>
      <c r="M10691" t="s">
        <v>8885</v>
      </c>
      <c r="N10691" t="s">
        <v>732</v>
      </c>
    </row>
    <row r="10692" spans="1:14">
      <c r="A10692" t="s">
        <v>12043</v>
      </c>
      <c r="B10692" t="s">
        <v>5958</v>
      </c>
      <c r="C10692" t="s">
        <v>110</v>
      </c>
      <c r="D10692">
        <v>1</v>
      </c>
      <c r="E10692">
        <v>1</v>
      </c>
      <c r="F10692">
        <v>1</v>
      </c>
      <c r="H10692" t="s">
        <v>116</v>
      </c>
      <c r="I10692">
        <f t="shared" si="503"/>
        <v>0</v>
      </c>
      <c r="J10692">
        <f t="shared" si="504"/>
        <v>0</v>
      </c>
      <c r="L10692" t="str">
        <f t="shared" si="502"/>
        <v>3170MULGRAVE</v>
      </c>
      <c r="M10692" t="s">
        <v>8885</v>
      </c>
      <c r="N10692" t="s">
        <v>732</v>
      </c>
    </row>
    <row r="10693" spans="1:14">
      <c r="A10693" t="s">
        <v>12043</v>
      </c>
      <c r="B10693" t="s">
        <v>12044</v>
      </c>
      <c r="C10693" t="s">
        <v>110</v>
      </c>
      <c r="D10693">
        <v>1</v>
      </c>
      <c r="E10693">
        <v>1</v>
      </c>
      <c r="F10693">
        <v>1</v>
      </c>
      <c r="H10693" t="s">
        <v>116</v>
      </c>
      <c r="I10693">
        <f t="shared" si="503"/>
        <v>0</v>
      </c>
      <c r="J10693">
        <f t="shared" si="504"/>
        <v>0</v>
      </c>
      <c r="L10693" t="str">
        <f t="shared" ref="L10693:L10756" si="505">CONCATENATE(A10693,B10693)</f>
        <v>3170WAVERLEY GARDENS</v>
      </c>
      <c r="M10693" t="s">
        <v>8885</v>
      </c>
      <c r="N10693" t="s">
        <v>732</v>
      </c>
    </row>
    <row r="10694" spans="1:14">
      <c r="A10694" t="s">
        <v>12045</v>
      </c>
      <c r="B10694" t="s">
        <v>12046</v>
      </c>
      <c r="C10694" t="s">
        <v>110</v>
      </c>
      <c r="D10694">
        <v>1</v>
      </c>
      <c r="E10694">
        <v>1</v>
      </c>
      <c r="F10694">
        <v>1</v>
      </c>
      <c r="H10694" t="s">
        <v>116</v>
      </c>
      <c r="I10694">
        <f t="shared" si="503"/>
        <v>0</v>
      </c>
      <c r="J10694">
        <f t="shared" si="504"/>
        <v>0</v>
      </c>
      <c r="L10694" t="str">
        <f t="shared" si="505"/>
        <v>3169CLARINDA</v>
      </c>
      <c r="M10694" t="s">
        <v>11936</v>
      </c>
      <c r="N10694" t="s">
        <v>732</v>
      </c>
    </row>
    <row r="10695" spans="1:14">
      <c r="A10695" t="s">
        <v>12045</v>
      </c>
      <c r="B10695" t="s">
        <v>12047</v>
      </c>
      <c r="C10695" t="s">
        <v>110</v>
      </c>
      <c r="D10695">
        <v>1</v>
      </c>
      <c r="E10695">
        <v>1</v>
      </c>
      <c r="F10695">
        <v>1</v>
      </c>
      <c r="H10695" t="s">
        <v>116</v>
      </c>
      <c r="I10695">
        <f t="shared" si="503"/>
        <v>0</v>
      </c>
      <c r="J10695">
        <f t="shared" si="504"/>
        <v>0</v>
      </c>
      <c r="L10695" t="str">
        <f t="shared" si="505"/>
        <v>3169CLAYTON SOUTH</v>
      </c>
      <c r="M10695" t="s">
        <v>11936</v>
      </c>
      <c r="N10695" t="s">
        <v>732</v>
      </c>
    </row>
    <row r="10696" spans="1:14">
      <c r="A10696" t="s">
        <v>12048</v>
      </c>
      <c r="B10696" t="s">
        <v>4402</v>
      </c>
      <c r="C10696" t="s">
        <v>110</v>
      </c>
      <c r="D10696">
        <v>1</v>
      </c>
      <c r="E10696">
        <v>1</v>
      </c>
      <c r="F10696">
        <v>1</v>
      </c>
      <c r="H10696" t="s">
        <v>116</v>
      </c>
      <c r="I10696">
        <f t="shared" si="503"/>
        <v>0</v>
      </c>
      <c r="J10696">
        <f t="shared" si="504"/>
        <v>0</v>
      </c>
      <c r="L10696" t="str">
        <f t="shared" si="505"/>
        <v>3168CLAYTON</v>
      </c>
      <c r="M10696" t="s">
        <v>8885</v>
      </c>
      <c r="N10696" t="s">
        <v>732</v>
      </c>
    </row>
    <row r="10697" spans="1:14">
      <c r="A10697" t="s">
        <v>12048</v>
      </c>
      <c r="B10697" t="s">
        <v>12049</v>
      </c>
      <c r="C10697" t="s">
        <v>110</v>
      </c>
      <c r="D10697">
        <v>1</v>
      </c>
      <c r="E10697">
        <v>1</v>
      </c>
      <c r="F10697">
        <v>1</v>
      </c>
      <c r="H10697" t="s">
        <v>116</v>
      </c>
      <c r="I10697">
        <f t="shared" si="503"/>
        <v>0</v>
      </c>
      <c r="J10697">
        <f t="shared" si="504"/>
        <v>0</v>
      </c>
      <c r="L10697" t="str">
        <f t="shared" si="505"/>
        <v>3168NOTTING HILL</v>
      </c>
      <c r="M10697" t="s">
        <v>8885</v>
      </c>
      <c r="N10697" t="s">
        <v>732</v>
      </c>
    </row>
    <row r="10698" spans="1:14">
      <c r="A10698" t="s">
        <v>12050</v>
      </c>
      <c r="B10698" t="s">
        <v>12051</v>
      </c>
      <c r="C10698" t="s">
        <v>110</v>
      </c>
      <c r="D10698">
        <v>1</v>
      </c>
      <c r="E10698">
        <v>1</v>
      </c>
      <c r="F10698">
        <v>1</v>
      </c>
      <c r="H10698" t="s">
        <v>116</v>
      </c>
      <c r="I10698">
        <f t="shared" si="503"/>
        <v>0</v>
      </c>
      <c r="J10698">
        <f t="shared" si="504"/>
        <v>0</v>
      </c>
      <c r="L10698" t="str">
        <f t="shared" si="505"/>
        <v>3167OAKLEIGH SOUTH</v>
      </c>
      <c r="M10698" t="s">
        <v>8885</v>
      </c>
      <c r="N10698" t="s">
        <v>732</v>
      </c>
    </row>
    <row r="10699" spans="1:14">
      <c r="A10699" t="s">
        <v>12052</v>
      </c>
      <c r="B10699" t="s">
        <v>12053</v>
      </c>
      <c r="C10699" t="s">
        <v>110</v>
      </c>
      <c r="D10699">
        <v>1</v>
      </c>
      <c r="E10699">
        <v>1</v>
      </c>
      <c r="F10699">
        <v>1</v>
      </c>
      <c r="H10699" t="s">
        <v>116</v>
      </c>
      <c r="I10699">
        <f t="shared" si="503"/>
        <v>0</v>
      </c>
      <c r="J10699">
        <f t="shared" si="504"/>
        <v>0</v>
      </c>
      <c r="L10699" t="str">
        <f t="shared" si="505"/>
        <v>3166HUGHESDALE</v>
      </c>
      <c r="M10699" t="s">
        <v>11936</v>
      </c>
      <c r="N10699" t="s">
        <v>732</v>
      </c>
    </row>
    <row r="10700" spans="1:14">
      <c r="A10700" t="s">
        <v>12052</v>
      </c>
      <c r="B10700" t="s">
        <v>2973</v>
      </c>
      <c r="C10700" t="s">
        <v>110</v>
      </c>
      <c r="D10700">
        <v>1</v>
      </c>
      <c r="E10700">
        <v>1</v>
      </c>
      <c r="F10700">
        <v>1</v>
      </c>
      <c r="H10700" t="s">
        <v>116</v>
      </c>
      <c r="I10700">
        <f t="shared" si="503"/>
        <v>0</v>
      </c>
      <c r="J10700">
        <f t="shared" si="504"/>
        <v>0</v>
      </c>
      <c r="L10700" t="str">
        <f t="shared" si="505"/>
        <v>3166HUNTINGDALE</v>
      </c>
      <c r="M10700" t="s">
        <v>11936</v>
      </c>
      <c r="N10700" t="s">
        <v>732</v>
      </c>
    </row>
    <row r="10701" spans="1:14">
      <c r="A10701" t="s">
        <v>12052</v>
      </c>
      <c r="B10701" t="s">
        <v>12054</v>
      </c>
      <c r="C10701" t="s">
        <v>110</v>
      </c>
      <c r="D10701">
        <v>1</v>
      </c>
      <c r="E10701">
        <v>1</v>
      </c>
      <c r="F10701">
        <v>1</v>
      </c>
      <c r="H10701" t="s">
        <v>116</v>
      </c>
      <c r="I10701">
        <f t="shared" si="503"/>
        <v>0</v>
      </c>
      <c r="J10701">
        <f t="shared" si="504"/>
        <v>0</v>
      </c>
      <c r="L10701" t="str">
        <f t="shared" si="505"/>
        <v>3166OAKLEIGH</v>
      </c>
      <c r="M10701" t="s">
        <v>11936</v>
      </c>
      <c r="N10701" t="s">
        <v>732</v>
      </c>
    </row>
    <row r="10702" spans="1:14">
      <c r="A10702" t="s">
        <v>12052</v>
      </c>
      <c r="B10702" t="s">
        <v>12055</v>
      </c>
      <c r="C10702" t="s">
        <v>110</v>
      </c>
      <c r="D10702">
        <v>1</v>
      </c>
      <c r="E10702">
        <v>1</v>
      </c>
      <c r="F10702">
        <v>1</v>
      </c>
      <c r="H10702" t="s">
        <v>116</v>
      </c>
      <c r="I10702">
        <f t="shared" si="503"/>
        <v>0</v>
      </c>
      <c r="J10702">
        <f t="shared" si="504"/>
        <v>0</v>
      </c>
      <c r="L10702" t="str">
        <f t="shared" si="505"/>
        <v>3166OAKLEIGH EAST</v>
      </c>
      <c r="M10702" t="s">
        <v>11936</v>
      </c>
      <c r="N10702" t="s">
        <v>732</v>
      </c>
    </row>
    <row r="10703" spans="1:14">
      <c r="A10703" t="s">
        <v>12056</v>
      </c>
      <c r="B10703" t="s">
        <v>12057</v>
      </c>
      <c r="C10703" t="s">
        <v>110</v>
      </c>
      <c r="D10703">
        <v>1</v>
      </c>
      <c r="E10703">
        <v>1</v>
      </c>
      <c r="F10703">
        <v>1</v>
      </c>
      <c r="H10703" t="s">
        <v>116</v>
      </c>
      <c r="I10703">
        <f t="shared" si="503"/>
        <v>0</v>
      </c>
      <c r="J10703">
        <f t="shared" si="504"/>
        <v>0</v>
      </c>
      <c r="L10703" t="str">
        <f t="shared" si="505"/>
        <v>3165BENTLEIGH EAST</v>
      </c>
      <c r="M10703" t="s">
        <v>11936</v>
      </c>
      <c r="N10703" t="s">
        <v>732</v>
      </c>
    </row>
    <row r="10704" spans="1:14">
      <c r="A10704" t="s">
        <v>12056</v>
      </c>
      <c r="B10704" t="s">
        <v>12058</v>
      </c>
      <c r="C10704" t="s">
        <v>110</v>
      </c>
      <c r="D10704">
        <v>1</v>
      </c>
      <c r="E10704">
        <v>1</v>
      </c>
      <c r="F10704">
        <v>1</v>
      </c>
      <c r="H10704" t="s">
        <v>116</v>
      </c>
      <c r="I10704">
        <f t="shared" si="503"/>
        <v>0</v>
      </c>
      <c r="J10704">
        <f t="shared" si="504"/>
        <v>0</v>
      </c>
      <c r="L10704" t="str">
        <f t="shared" si="505"/>
        <v>3165COATESVILLE</v>
      </c>
      <c r="M10704" t="s">
        <v>11936</v>
      </c>
      <c r="N10704" t="s">
        <v>732</v>
      </c>
    </row>
    <row r="10705" spans="1:14">
      <c r="A10705" t="s">
        <v>12059</v>
      </c>
      <c r="B10705" t="s">
        <v>12029</v>
      </c>
      <c r="C10705" t="s">
        <v>110</v>
      </c>
      <c r="D10705">
        <v>1</v>
      </c>
      <c r="E10705">
        <v>1</v>
      </c>
      <c r="F10705">
        <v>1</v>
      </c>
      <c r="H10705" t="s">
        <v>116</v>
      </c>
      <c r="I10705">
        <f t="shared" si="503"/>
        <v>0</v>
      </c>
      <c r="J10705">
        <f t="shared" si="504"/>
        <v>0</v>
      </c>
      <c r="L10705" t="str">
        <f t="shared" si="505"/>
        <v>3164DANDENONG SOUTH</v>
      </c>
      <c r="M10705" t="s">
        <v>11936</v>
      </c>
    </row>
    <row r="10706" spans="1:14">
      <c r="A10706" t="s">
        <v>12060</v>
      </c>
      <c r="B10706" t="s">
        <v>12061</v>
      </c>
      <c r="C10706" t="s">
        <v>110</v>
      </c>
      <c r="D10706">
        <v>1</v>
      </c>
      <c r="E10706">
        <v>1</v>
      </c>
      <c r="F10706">
        <v>1</v>
      </c>
      <c r="H10706" t="s">
        <v>116</v>
      </c>
      <c r="I10706">
        <f t="shared" ref="I10706:I10769" si="506">IF(ISERROR(VLOOKUP(A10706,SelPostCode,1,FALSE)),0,1)</f>
        <v>0</v>
      </c>
      <c r="J10706">
        <f t="shared" ref="J10706:J10769" si="507">IF(I10706=0,0,IF(ISERROR(VLOOKUP(B10706,SelSuburb,1,FALSE)),0,1))</f>
        <v>0</v>
      </c>
      <c r="L10706" t="str">
        <f t="shared" si="505"/>
        <v>3163CARNEGIE</v>
      </c>
      <c r="M10706" t="s">
        <v>11936</v>
      </c>
      <c r="N10706" t="s">
        <v>732</v>
      </c>
    </row>
    <row r="10707" spans="1:14">
      <c r="A10707" t="s">
        <v>12060</v>
      </c>
      <c r="B10707" t="s">
        <v>12062</v>
      </c>
      <c r="C10707" t="s">
        <v>110</v>
      </c>
      <c r="D10707">
        <v>1</v>
      </c>
      <c r="E10707">
        <v>1</v>
      </c>
      <c r="F10707">
        <v>1</v>
      </c>
      <c r="H10707" t="s">
        <v>116</v>
      </c>
      <c r="I10707">
        <f t="shared" si="506"/>
        <v>0</v>
      </c>
      <c r="J10707">
        <f t="shared" si="507"/>
        <v>0</v>
      </c>
      <c r="L10707" t="str">
        <f t="shared" si="505"/>
        <v>3163GLEN HUNTLY</v>
      </c>
      <c r="M10707" t="s">
        <v>11936</v>
      </c>
      <c r="N10707" t="s">
        <v>732</v>
      </c>
    </row>
    <row r="10708" spans="1:14">
      <c r="A10708" t="s">
        <v>12060</v>
      </c>
      <c r="B10708" t="s">
        <v>12063</v>
      </c>
      <c r="C10708" t="s">
        <v>110</v>
      </c>
      <c r="D10708">
        <v>1</v>
      </c>
      <c r="E10708">
        <v>1</v>
      </c>
      <c r="F10708">
        <v>1</v>
      </c>
      <c r="H10708" t="s">
        <v>116</v>
      </c>
      <c r="I10708">
        <f t="shared" si="506"/>
        <v>0</v>
      </c>
      <c r="J10708">
        <f t="shared" si="507"/>
        <v>0</v>
      </c>
      <c r="L10708" t="str">
        <f t="shared" si="505"/>
        <v>3163MURRUMBEENA</v>
      </c>
      <c r="M10708" t="s">
        <v>11936</v>
      </c>
      <c r="N10708" t="s">
        <v>732</v>
      </c>
    </row>
    <row r="10709" spans="1:14">
      <c r="A10709" t="s">
        <v>12064</v>
      </c>
      <c r="B10709" t="s">
        <v>12065</v>
      </c>
      <c r="C10709" t="s">
        <v>110</v>
      </c>
      <c r="D10709">
        <v>1</v>
      </c>
      <c r="E10709">
        <v>1</v>
      </c>
      <c r="F10709">
        <v>1</v>
      </c>
      <c r="H10709" t="s">
        <v>116</v>
      </c>
      <c r="I10709">
        <f t="shared" si="506"/>
        <v>0</v>
      </c>
      <c r="J10709">
        <f t="shared" si="507"/>
        <v>0</v>
      </c>
      <c r="L10709" t="str">
        <f t="shared" si="505"/>
        <v>3162CAULFIELD</v>
      </c>
      <c r="M10709" t="s">
        <v>11936</v>
      </c>
      <c r="N10709" t="s">
        <v>732</v>
      </c>
    </row>
    <row r="10710" spans="1:14">
      <c r="A10710" t="s">
        <v>12064</v>
      </c>
      <c r="B10710" t="s">
        <v>12066</v>
      </c>
      <c r="C10710" t="s">
        <v>110</v>
      </c>
      <c r="D10710">
        <v>1</v>
      </c>
      <c r="E10710">
        <v>1</v>
      </c>
      <c r="F10710">
        <v>1</v>
      </c>
      <c r="H10710" t="s">
        <v>116</v>
      </c>
      <c r="I10710">
        <f t="shared" si="506"/>
        <v>0</v>
      </c>
      <c r="J10710">
        <f t="shared" si="507"/>
        <v>0</v>
      </c>
      <c r="L10710" t="str">
        <f t="shared" si="505"/>
        <v>3162CAULFIELD SOUTH</v>
      </c>
      <c r="M10710" t="s">
        <v>11936</v>
      </c>
      <c r="N10710" t="s">
        <v>732</v>
      </c>
    </row>
    <row r="10711" spans="1:14">
      <c r="A10711" t="s">
        <v>12064</v>
      </c>
      <c r="B10711" t="s">
        <v>12067</v>
      </c>
      <c r="C10711" t="s">
        <v>110</v>
      </c>
      <c r="D10711">
        <v>1</v>
      </c>
      <c r="E10711">
        <v>1</v>
      </c>
      <c r="F10711">
        <v>1</v>
      </c>
      <c r="H10711" t="s">
        <v>116</v>
      </c>
      <c r="I10711">
        <f t="shared" si="506"/>
        <v>0</v>
      </c>
      <c r="J10711">
        <f t="shared" si="507"/>
        <v>0</v>
      </c>
      <c r="L10711" t="str">
        <f t="shared" si="505"/>
        <v>3162HOPETOUN GARDENS</v>
      </c>
      <c r="M10711" t="s">
        <v>11936</v>
      </c>
      <c r="N10711" t="s">
        <v>732</v>
      </c>
    </row>
    <row r="10712" spans="1:14">
      <c r="A10712" t="s">
        <v>12068</v>
      </c>
      <c r="B10712" t="s">
        <v>12069</v>
      </c>
      <c r="C10712" t="s">
        <v>110</v>
      </c>
      <c r="D10712">
        <v>1</v>
      </c>
      <c r="E10712">
        <v>1</v>
      </c>
      <c r="F10712">
        <v>1</v>
      </c>
      <c r="H10712" t="s">
        <v>116</v>
      </c>
      <c r="I10712">
        <f t="shared" si="506"/>
        <v>0</v>
      </c>
      <c r="J10712">
        <f t="shared" si="507"/>
        <v>0</v>
      </c>
      <c r="L10712" t="str">
        <f t="shared" si="505"/>
        <v>3161CAULFIELD JUNCTION</v>
      </c>
      <c r="M10712" t="s">
        <v>11936</v>
      </c>
      <c r="N10712" t="s">
        <v>732</v>
      </c>
    </row>
    <row r="10713" spans="1:14">
      <c r="A10713" t="s">
        <v>12068</v>
      </c>
      <c r="B10713" t="s">
        <v>12070</v>
      </c>
      <c r="C10713" t="s">
        <v>110</v>
      </c>
      <c r="D10713">
        <v>1</v>
      </c>
      <c r="E10713">
        <v>1</v>
      </c>
      <c r="F10713">
        <v>1</v>
      </c>
      <c r="H10713" t="s">
        <v>116</v>
      </c>
      <c r="I10713">
        <f t="shared" si="506"/>
        <v>0</v>
      </c>
      <c r="J10713">
        <f t="shared" si="507"/>
        <v>0</v>
      </c>
      <c r="L10713" t="str">
        <f t="shared" si="505"/>
        <v>3161CAULFIELD NORTH</v>
      </c>
      <c r="M10713" t="s">
        <v>11936</v>
      </c>
      <c r="N10713" t="s">
        <v>732</v>
      </c>
    </row>
    <row r="10714" spans="1:14">
      <c r="A10714" t="s">
        <v>12071</v>
      </c>
      <c r="B10714" t="s">
        <v>12072</v>
      </c>
      <c r="C10714" t="s">
        <v>110</v>
      </c>
      <c r="D10714">
        <v>1</v>
      </c>
      <c r="E10714">
        <v>1</v>
      </c>
      <c r="F10714">
        <v>1</v>
      </c>
      <c r="H10714" t="s">
        <v>116</v>
      </c>
      <c r="I10714">
        <f t="shared" si="506"/>
        <v>0</v>
      </c>
      <c r="J10714">
        <f t="shared" si="507"/>
        <v>0</v>
      </c>
      <c r="L10714" t="str">
        <f t="shared" si="505"/>
        <v>3160BELGRAVE</v>
      </c>
      <c r="M10714" t="s">
        <v>9577</v>
      </c>
      <c r="N10714" t="s">
        <v>732</v>
      </c>
    </row>
    <row r="10715" spans="1:14">
      <c r="A10715" t="s">
        <v>12071</v>
      </c>
      <c r="B10715" t="s">
        <v>12073</v>
      </c>
      <c r="C10715" t="s">
        <v>110</v>
      </c>
      <c r="D10715">
        <v>1</v>
      </c>
      <c r="E10715">
        <v>1</v>
      </c>
      <c r="F10715">
        <v>1</v>
      </c>
      <c r="H10715" t="s">
        <v>116</v>
      </c>
      <c r="I10715">
        <f t="shared" si="506"/>
        <v>0</v>
      </c>
      <c r="J10715">
        <f t="shared" si="507"/>
        <v>0</v>
      </c>
      <c r="L10715" t="str">
        <f t="shared" si="505"/>
        <v>3160BELGRAVE HEIGHTS</v>
      </c>
      <c r="M10715" t="s">
        <v>9577</v>
      </c>
      <c r="N10715" t="s">
        <v>732</v>
      </c>
    </row>
    <row r="10716" spans="1:14">
      <c r="A10716" t="s">
        <v>12071</v>
      </c>
      <c r="B10716" t="s">
        <v>12074</v>
      </c>
      <c r="C10716" t="s">
        <v>110</v>
      </c>
      <c r="D10716">
        <v>1</v>
      </c>
      <c r="E10716">
        <v>1</v>
      </c>
      <c r="F10716">
        <v>1</v>
      </c>
      <c r="H10716" t="s">
        <v>116</v>
      </c>
      <c r="I10716">
        <f t="shared" si="506"/>
        <v>0</v>
      </c>
      <c r="J10716">
        <f t="shared" si="507"/>
        <v>0</v>
      </c>
      <c r="L10716" t="str">
        <f t="shared" si="505"/>
        <v>3160BELGRAVE SOUTH</v>
      </c>
      <c r="M10716" t="s">
        <v>9577</v>
      </c>
      <c r="N10716" t="s">
        <v>732</v>
      </c>
    </row>
    <row r="10717" spans="1:14">
      <c r="A10717" t="s">
        <v>12071</v>
      </c>
      <c r="B10717" t="s">
        <v>12075</v>
      </c>
      <c r="C10717" t="s">
        <v>110</v>
      </c>
      <c r="D10717">
        <v>1</v>
      </c>
      <c r="E10717">
        <v>1</v>
      </c>
      <c r="F10717">
        <v>1</v>
      </c>
      <c r="H10717" t="s">
        <v>116</v>
      </c>
      <c r="I10717">
        <f t="shared" si="506"/>
        <v>0</v>
      </c>
      <c r="J10717">
        <f t="shared" si="507"/>
        <v>0</v>
      </c>
      <c r="L10717" t="str">
        <f t="shared" si="505"/>
        <v>3160TECOMA</v>
      </c>
      <c r="M10717" t="s">
        <v>9577</v>
      </c>
      <c r="N10717" t="s">
        <v>732</v>
      </c>
    </row>
    <row r="10718" spans="1:14">
      <c r="A10718" t="s">
        <v>12076</v>
      </c>
      <c r="B10718" t="s">
        <v>12077</v>
      </c>
      <c r="C10718" t="s">
        <v>110</v>
      </c>
      <c r="D10718">
        <v>1</v>
      </c>
      <c r="E10718">
        <v>0</v>
      </c>
      <c r="F10718">
        <v>1</v>
      </c>
      <c r="H10718" t="s">
        <v>116</v>
      </c>
      <c r="I10718">
        <f t="shared" si="506"/>
        <v>0</v>
      </c>
      <c r="J10718">
        <f t="shared" si="507"/>
        <v>0</v>
      </c>
      <c r="L10718" t="str">
        <f t="shared" si="505"/>
        <v>3159MENZIES CREEK</v>
      </c>
      <c r="M10718" t="s">
        <v>9577</v>
      </c>
      <c r="N10718" t="s">
        <v>732</v>
      </c>
    </row>
    <row r="10719" spans="1:14">
      <c r="A10719" t="s">
        <v>12076</v>
      </c>
      <c r="B10719" t="s">
        <v>12078</v>
      </c>
      <c r="C10719" t="s">
        <v>110</v>
      </c>
      <c r="D10719">
        <v>1</v>
      </c>
      <c r="E10719">
        <v>0</v>
      </c>
      <c r="F10719">
        <v>1</v>
      </c>
      <c r="H10719" t="s">
        <v>116</v>
      </c>
      <c r="I10719">
        <f t="shared" si="506"/>
        <v>0</v>
      </c>
      <c r="J10719">
        <f t="shared" si="507"/>
        <v>0</v>
      </c>
      <c r="L10719" t="str">
        <f t="shared" si="505"/>
        <v>3159SELBY</v>
      </c>
      <c r="M10719" t="s">
        <v>9577</v>
      </c>
      <c r="N10719" t="s">
        <v>732</v>
      </c>
    </row>
    <row r="10720" spans="1:14">
      <c r="A10720" t="s">
        <v>12079</v>
      </c>
      <c r="B10720" t="s">
        <v>12080</v>
      </c>
      <c r="C10720" t="s">
        <v>110</v>
      </c>
      <c r="D10720">
        <v>1</v>
      </c>
      <c r="E10720">
        <v>0</v>
      </c>
      <c r="F10720">
        <v>1</v>
      </c>
      <c r="H10720" t="s">
        <v>116</v>
      </c>
      <c r="I10720">
        <f t="shared" si="506"/>
        <v>0</v>
      </c>
      <c r="J10720">
        <f t="shared" si="507"/>
        <v>0</v>
      </c>
      <c r="L10720" t="str">
        <f t="shared" si="505"/>
        <v>3158UPWEY</v>
      </c>
      <c r="M10720" t="s">
        <v>9577</v>
      </c>
      <c r="N10720" t="s">
        <v>732</v>
      </c>
    </row>
    <row r="10721" spans="1:14">
      <c r="A10721" t="s">
        <v>12081</v>
      </c>
      <c r="B10721" t="s">
        <v>12082</v>
      </c>
      <c r="C10721" t="s">
        <v>110</v>
      </c>
      <c r="D10721">
        <v>1</v>
      </c>
      <c r="E10721">
        <v>1</v>
      </c>
      <c r="F10721">
        <v>1</v>
      </c>
      <c r="H10721" t="s">
        <v>116</v>
      </c>
      <c r="I10721">
        <f t="shared" si="506"/>
        <v>0</v>
      </c>
      <c r="J10721">
        <f t="shared" si="507"/>
        <v>0</v>
      </c>
      <c r="L10721" t="str">
        <f t="shared" si="505"/>
        <v>3156FERNTREE GULLY</v>
      </c>
      <c r="M10721" t="s">
        <v>9577</v>
      </c>
      <c r="N10721" t="s">
        <v>732</v>
      </c>
    </row>
    <row r="10722" spans="1:14">
      <c r="A10722" t="s">
        <v>12081</v>
      </c>
      <c r="B10722" t="s">
        <v>12083</v>
      </c>
      <c r="C10722" t="s">
        <v>110</v>
      </c>
      <c r="D10722">
        <v>1</v>
      </c>
      <c r="E10722">
        <v>1</v>
      </c>
      <c r="F10722">
        <v>1</v>
      </c>
      <c r="H10722" t="s">
        <v>116</v>
      </c>
      <c r="I10722">
        <f t="shared" si="506"/>
        <v>0</v>
      </c>
      <c r="J10722">
        <f t="shared" si="507"/>
        <v>0</v>
      </c>
      <c r="L10722" t="str">
        <f t="shared" si="505"/>
        <v>3156LYSTERFIELD</v>
      </c>
      <c r="M10722" t="s">
        <v>9577</v>
      </c>
      <c r="N10722" t="s">
        <v>732</v>
      </c>
    </row>
    <row r="10723" spans="1:14">
      <c r="A10723" t="s">
        <v>12081</v>
      </c>
      <c r="B10723" t="s">
        <v>12084</v>
      </c>
      <c r="C10723" t="s">
        <v>110</v>
      </c>
      <c r="D10723">
        <v>1</v>
      </c>
      <c r="E10723">
        <v>1</v>
      </c>
      <c r="F10723">
        <v>1</v>
      </c>
      <c r="H10723" t="s">
        <v>116</v>
      </c>
      <c r="I10723">
        <f t="shared" si="506"/>
        <v>0</v>
      </c>
      <c r="J10723">
        <f t="shared" si="507"/>
        <v>0</v>
      </c>
      <c r="L10723" t="str">
        <f t="shared" si="505"/>
        <v>3156LYSTERFIELD SOUTH</v>
      </c>
      <c r="M10723" t="s">
        <v>9577</v>
      </c>
      <c r="N10723" t="s">
        <v>732</v>
      </c>
    </row>
    <row r="10724" spans="1:14">
      <c r="A10724" t="s">
        <v>12081</v>
      </c>
      <c r="B10724" t="s">
        <v>12085</v>
      </c>
      <c r="C10724" t="s">
        <v>110</v>
      </c>
      <c r="D10724">
        <v>1</v>
      </c>
      <c r="E10724">
        <v>1</v>
      </c>
      <c r="F10724">
        <v>1</v>
      </c>
      <c r="H10724" t="s">
        <v>116</v>
      </c>
      <c r="I10724">
        <f t="shared" si="506"/>
        <v>0</v>
      </c>
      <c r="J10724">
        <f t="shared" si="507"/>
        <v>0</v>
      </c>
      <c r="L10724" t="str">
        <f t="shared" si="505"/>
        <v>3156MOUNTAIN GATE</v>
      </c>
      <c r="M10724" t="s">
        <v>9577</v>
      </c>
      <c r="N10724" t="s">
        <v>732</v>
      </c>
    </row>
    <row r="10725" spans="1:14">
      <c r="A10725" t="s">
        <v>12081</v>
      </c>
      <c r="B10725" t="s">
        <v>12086</v>
      </c>
      <c r="C10725" t="s">
        <v>110</v>
      </c>
      <c r="D10725">
        <v>1</v>
      </c>
      <c r="E10725">
        <v>1</v>
      </c>
      <c r="F10725">
        <v>1</v>
      </c>
      <c r="H10725" t="s">
        <v>116</v>
      </c>
      <c r="I10725">
        <f t="shared" si="506"/>
        <v>0</v>
      </c>
      <c r="J10725">
        <f t="shared" si="507"/>
        <v>0</v>
      </c>
      <c r="L10725" t="str">
        <f t="shared" si="505"/>
        <v>3156UPPER FERNTREE GULLY</v>
      </c>
      <c r="M10725" t="s">
        <v>9577</v>
      </c>
      <c r="N10725" t="s">
        <v>732</v>
      </c>
    </row>
    <row r="10726" spans="1:14">
      <c r="A10726" t="s">
        <v>12087</v>
      </c>
      <c r="B10726" t="s">
        <v>12088</v>
      </c>
      <c r="C10726" t="s">
        <v>110</v>
      </c>
      <c r="D10726">
        <v>1</v>
      </c>
      <c r="E10726">
        <v>1</v>
      </c>
      <c r="F10726">
        <v>1</v>
      </c>
      <c r="H10726" t="s">
        <v>116</v>
      </c>
      <c r="I10726">
        <f t="shared" si="506"/>
        <v>0</v>
      </c>
      <c r="J10726">
        <f t="shared" si="507"/>
        <v>0</v>
      </c>
      <c r="L10726" t="str">
        <f t="shared" si="505"/>
        <v>3155BORONIA</v>
      </c>
      <c r="M10726" t="s">
        <v>9577</v>
      </c>
      <c r="N10726" t="s">
        <v>732</v>
      </c>
    </row>
    <row r="10727" spans="1:14">
      <c r="A10727" t="s">
        <v>12089</v>
      </c>
      <c r="B10727" t="s">
        <v>12090</v>
      </c>
      <c r="C10727" t="s">
        <v>110</v>
      </c>
      <c r="D10727">
        <v>1</v>
      </c>
      <c r="E10727">
        <v>1</v>
      </c>
      <c r="F10727">
        <v>1</v>
      </c>
      <c r="H10727" t="s">
        <v>116</v>
      </c>
      <c r="I10727">
        <f t="shared" si="506"/>
        <v>0</v>
      </c>
      <c r="J10727">
        <f t="shared" si="507"/>
        <v>0</v>
      </c>
      <c r="L10727" t="str">
        <f t="shared" si="505"/>
        <v>3154THE BASIN</v>
      </c>
      <c r="M10727" t="s">
        <v>9577</v>
      </c>
      <c r="N10727" t="s">
        <v>732</v>
      </c>
    </row>
    <row r="10728" spans="1:14">
      <c r="A10728" t="s">
        <v>12091</v>
      </c>
      <c r="B10728" t="s">
        <v>1130</v>
      </c>
      <c r="C10728" t="s">
        <v>110</v>
      </c>
      <c r="D10728">
        <v>1</v>
      </c>
      <c r="E10728">
        <v>1</v>
      </c>
      <c r="F10728">
        <v>1</v>
      </c>
      <c r="H10728" t="s">
        <v>116</v>
      </c>
      <c r="I10728">
        <f t="shared" si="506"/>
        <v>0</v>
      </c>
      <c r="J10728">
        <f t="shared" si="507"/>
        <v>0</v>
      </c>
      <c r="L10728" t="str">
        <f t="shared" si="505"/>
        <v>3153BAYSWATER</v>
      </c>
      <c r="M10728" t="s">
        <v>9577</v>
      </c>
      <c r="N10728" t="s">
        <v>732</v>
      </c>
    </row>
    <row r="10729" spans="1:14">
      <c r="A10729" t="s">
        <v>12091</v>
      </c>
      <c r="B10729" t="s">
        <v>12092</v>
      </c>
      <c r="C10729" t="s">
        <v>110</v>
      </c>
      <c r="D10729">
        <v>1</v>
      </c>
      <c r="E10729">
        <v>1</v>
      </c>
      <c r="F10729">
        <v>1</v>
      </c>
      <c r="H10729" t="s">
        <v>116</v>
      </c>
      <c r="I10729">
        <f t="shared" si="506"/>
        <v>0</v>
      </c>
      <c r="J10729">
        <f t="shared" si="507"/>
        <v>0</v>
      </c>
      <c r="L10729" t="str">
        <f t="shared" si="505"/>
        <v>3153BAYSWATER NORTH</v>
      </c>
      <c r="M10729" t="s">
        <v>9577</v>
      </c>
      <c r="N10729" t="s">
        <v>732</v>
      </c>
    </row>
    <row r="10730" spans="1:14">
      <c r="A10730" t="s">
        <v>12093</v>
      </c>
      <c r="B10730" t="s">
        <v>12094</v>
      </c>
      <c r="C10730" t="s">
        <v>110</v>
      </c>
      <c r="D10730">
        <v>1</v>
      </c>
      <c r="E10730">
        <v>1</v>
      </c>
      <c r="F10730">
        <v>1</v>
      </c>
      <c r="H10730" t="s">
        <v>116</v>
      </c>
      <c r="I10730">
        <f t="shared" si="506"/>
        <v>0</v>
      </c>
      <c r="J10730">
        <f t="shared" si="507"/>
        <v>0</v>
      </c>
      <c r="L10730" t="str">
        <f t="shared" si="505"/>
        <v>3152KNOX CITY CENTRE</v>
      </c>
      <c r="M10730" t="s">
        <v>9577</v>
      </c>
      <c r="N10730" t="s">
        <v>732</v>
      </c>
    </row>
    <row r="10731" spans="1:14">
      <c r="A10731" t="s">
        <v>12093</v>
      </c>
      <c r="B10731" t="s">
        <v>12095</v>
      </c>
      <c r="C10731" t="s">
        <v>110</v>
      </c>
      <c r="D10731">
        <v>1</v>
      </c>
      <c r="E10731">
        <v>1</v>
      </c>
      <c r="F10731">
        <v>1</v>
      </c>
      <c r="H10731" t="s">
        <v>116</v>
      </c>
      <c r="I10731">
        <f t="shared" si="506"/>
        <v>0</v>
      </c>
      <c r="J10731">
        <f t="shared" si="507"/>
        <v>0</v>
      </c>
      <c r="L10731" t="str">
        <f t="shared" si="505"/>
        <v>3152STUDFIELD</v>
      </c>
      <c r="M10731" t="s">
        <v>9577</v>
      </c>
      <c r="N10731" t="s">
        <v>732</v>
      </c>
    </row>
    <row r="10732" spans="1:14">
      <c r="A10732" t="s">
        <v>12093</v>
      </c>
      <c r="B10732" t="s">
        <v>12096</v>
      </c>
      <c r="C10732" t="s">
        <v>110</v>
      </c>
      <c r="D10732">
        <v>1</v>
      </c>
      <c r="E10732">
        <v>1</v>
      </c>
      <c r="F10732">
        <v>1</v>
      </c>
      <c r="H10732" t="s">
        <v>116</v>
      </c>
      <c r="I10732">
        <f t="shared" si="506"/>
        <v>0</v>
      </c>
      <c r="J10732">
        <f t="shared" si="507"/>
        <v>0</v>
      </c>
      <c r="L10732" t="str">
        <f t="shared" si="505"/>
        <v>3152WANTIRNA</v>
      </c>
      <c r="M10732" t="s">
        <v>9577</v>
      </c>
      <c r="N10732" t="s">
        <v>732</v>
      </c>
    </row>
    <row r="10733" spans="1:14">
      <c r="A10733" t="s">
        <v>12093</v>
      </c>
      <c r="B10733" t="s">
        <v>12097</v>
      </c>
      <c r="C10733" t="s">
        <v>110</v>
      </c>
      <c r="D10733">
        <v>1</v>
      </c>
      <c r="E10733">
        <v>1</v>
      </c>
      <c r="F10733">
        <v>1</v>
      </c>
      <c r="H10733" t="s">
        <v>116</v>
      </c>
      <c r="I10733">
        <f t="shared" si="506"/>
        <v>0</v>
      </c>
      <c r="J10733">
        <f t="shared" si="507"/>
        <v>0</v>
      </c>
      <c r="L10733" t="str">
        <f t="shared" si="505"/>
        <v>3152WANTIRNA SOUTH</v>
      </c>
      <c r="M10733" t="s">
        <v>9577</v>
      </c>
      <c r="N10733" t="s">
        <v>732</v>
      </c>
    </row>
    <row r="10734" spans="1:14">
      <c r="A10734" t="s">
        <v>12098</v>
      </c>
      <c r="B10734" t="s">
        <v>12099</v>
      </c>
      <c r="C10734" t="s">
        <v>110</v>
      </c>
      <c r="D10734">
        <v>1</v>
      </c>
      <c r="E10734">
        <v>1</v>
      </c>
      <c r="F10734">
        <v>1</v>
      </c>
      <c r="H10734" t="s">
        <v>116</v>
      </c>
      <c r="I10734">
        <f t="shared" si="506"/>
        <v>0</v>
      </c>
      <c r="J10734">
        <f t="shared" si="507"/>
        <v>0</v>
      </c>
      <c r="L10734" t="str">
        <f t="shared" si="505"/>
        <v>3151BURWOOD EAST</v>
      </c>
      <c r="M10734" t="s">
        <v>12100</v>
      </c>
      <c r="N10734" t="s">
        <v>732</v>
      </c>
    </row>
    <row r="10735" spans="1:14">
      <c r="A10735" t="s">
        <v>12098</v>
      </c>
      <c r="B10735" t="s">
        <v>12101</v>
      </c>
      <c r="C10735" t="s">
        <v>110</v>
      </c>
      <c r="D10735">
        <v>1</v>
      </c>
      <c r="E10735">
        <v>1</v>
      </c>
      <c r="F10735">
        <v>1</v>
      </c>
      <c r="H10735" t="s">
        <v>116</v>
      </c>
      <c r="I10735">
        <f t="shared" si="506"/>
        <v>0</v>
      </c>
      <c r="J10735">
        <f t="shared" si="507"/>
        <v>0</v>
      </c>
      <c r="L10735" t="str">
        <f t="shared" si="505"/>
        <v>3151BURWOOD HEIGHTS</v>
      </c>
      <c r="M10735" t="s">
        <v>12100</v>
      </c>
      <c r="N10735" t="s">
        <v>732</v>
      </c>
    </row>
    <row r="10736" spans="1:14">
      <c r="A10736" t="s">
        <v>12102</v>
      </c>
      <c r="B10736" t="s">
        <v>12103</v>
      </c>
      <c r="C10736" t="s">
        <v>110</v>
      </c>
      <c r="D10736">
        <v>1</v>
      </c>
      <c r="E10736">
        <v>1</v>
      </c>
      <c r="F10736">
        <v>1</v>
      </c>
      <c r="H10736" t="s">
        <v>116</v>
      </c>
      <c r="I10736">
        <f t="shared" si="506"/>
        <v>0</v>
      </c>
      <c r="J10736">
        <f t="shared" si="507"/>
        <v>0</v>
      </c>
      <c r="L10736" t="str">
        <f t="shared" si="505"/>
        <v>3150BRANDON PARK</v>
      </c>
      <c r="M10736" t="s">
        <v>8885</v>
      </c>
      <c r="N10736" t="s">
        <v>732</v>
      </c>
    </row>
    <row r="10737" spans="1:14">
      <c r="A10737" t="s">
        <v>12102</v>
      </c>
      <c r="B10737" t="s">
        <v>12104</v>
      </c>
      <c r="C10737" t="s">
        <v>110</v>
      </c>
      <c r="D10737">
        <v>1</v>
      </c>
      <c r="E10737">
        <v>1</v>
      </c>
      <c r="F10737">
        <v>1</v>
      </c>
      <c r="H10737" t="s">
        <v>116</v>
      </c>
      <c r="I10737">
        <f t="shared" si="506"/>
        <v>0</v>
      </c>
      <c r="J10737">
        <f t="shared" si="507"/>
        <v>0</v>
      </c>
      <c r="L10737" t="str">
        <f t="shared" si="505"/>
        <v>3150GLEN WAVERLEY</v>
      </c>
      <c r="M10737" t="s">
        <v>8885</v>
      </c>
      <c r="N10737" t="s">
        <v>732</v>
      </c>
    </row>
    <row r="10738" spans="1:14">
      <c r="A10738" t="s">
        <v>12102</v>
      </c>
      <c r="B10738" t="s">
        <v>12105</v>
      </c>
      <c r="C10738" t="s">
        <v>110</v>
      </c>
      <c r="D10738">
        <v>1</v>
      </c>
      <c r="E10738">
        <v>1</v>
      </c>
      <c r="F10738">
        <v>1</v>
      </c>
      <c r="H10738" t="s">
        <v>116</v>
      </c>
      <c r="I10738">
        <f t="shared" si="506"/>
        <v>0</v>
      </c>
      <c r="J10738">
        <f t="shared" si="507"/>
        <v>0</v>
      </c>
      <c r="L10738" t="str">
        <f t="shared" si="505"/>
        <v>3150WHEELERS HILL</v>
      </c>
      <c r="M10738" t="s">
        <v>8885</v>
      </c>
      <c r="N10738" t="s">
        <v>732</v>
      </c>
    </row>
    <row r="10739" spans="1:14">
      <c r="A10739" t="s">
        <v>12106</v>
      </c>
      <c r="B10739" t="s">
        <v>12107</v>
      </c>
      <c r="C10739" t="s">
        <v>110</v>
      </c>
      <c r="D10739">
        <v>1</v>
      </c>
      <c r="E10739">
        <v>1</v>
      </c>
      <c r="F10739">
        <v>1</v>
      </c>
      <c r="H10739" t="s">
        <v>116</v>
      </c>
      <c r="I10739">
        <f t="shared" si="506"/>
        <v>0</v>
      </c>
      <c r="J10739">
        <f t="shared" si="507"/>
        <v>0</v>
      </c>
      <c r="L10739" t="str">
        <f t="shared" si="505"/>
        <v>3149MOUNT WAVERLEY</v>
      </c>
      <c r="M10739" t="s">
        <v>8885</v>
      </c>
      <c r="N10739" t="s">
        <v>732</v>
      </c>
    </row>
    <row r="10740" spans="1:14">
      <c r="A10740" t="s">
        <v>12106</v>
      </c>
      <c r="B10740" t="s">
        <v>12108</v>
      </c>
      <c r="C10740" t="s">
        <v>110</v>
      </c>
      <c r="D10740">
        <v>1</v>
      </c>
      <c r="E10740">
        <v>1</v>
      </c>
      <c r="F10740">
        <v>1</v>
      </c>
      <c r="H10740" t="s">
        <v>116</v>
      </c>
      <c r="I10740">
        <f t="shared" si="506"/>
        <v>0</v>
      </c>
      <c r="J10740">
        <f t="shared" si="507"/>
        <v>0</v>
      </c>
      <c r="L10740" t="str">
        <f t="shared" si="505"/>
        <v>3149PINEWOOD</v>
      </c>
      <c r="M10740" t="s">
        <v>8885</v>
      </c>
      <c r="N10740" t="s">
        <v>732</v>
      </c>
    </row>
    <row r="10741" spans="1:14">
      <c r="A10741" t="s">
        <v>12106</v>
      </c>
      <c r="B10741" t="s">
        <v>12109</v>
      </c>
      <c r="C10741" t="s">
        <v>110</v>
      </c>
      <c r="D10741">
        <v>1</v>
      </c>
      <c r="E10741">
        <v>1</v>
      </c>
      <c r="F10741">
        <v>1</v>
      </c>
      <c r="H10741" t="s">
        <v>116</v>
      </c>
      <c r="I10741">
        <f t="shared" si="506"/>
        <v>0</v>
      </c>
      <c r="J10741">
        <f t="shared" si="507"/>
        <v>0</v>
      </c>
      <c r="L10741" t="str">
        <f t="shared" si="505"/>
        <v>3149SYNDAL</v>
      </c>
      <c r="M10741" t="s">
        <v>8885</v>
      </c>
      <c r="N10741" t="s">
        <v>732</v>
      </c>
    </row>
    <row r="10742" spans="1:14">
      <c r="A10742" t="s">
        <v>12110</v>
      </c>
      <c r="B10742" t="s">
        <v>12111</v>
      </c>
      <c r="C10742" t="s">
        <v>110</v>
      </c>
      <c r="D10742">
        <v>1</v>
      </c>
      <c r="E10742">
        <v>1</v>
      </c>
      <c r="F10742">
        <v>1</v>
      </c>
      <c r="H10742" t="s">
        <v>116</v>
      </c>
      <c r="I10742">
        <f t="shared" si="506"/>
        <v>0</v>
      </c>
      <c r="J10742">
        <f t="shared" si="507"/>
        <v>0</v>
      </c>
      <c r="L10742" t="str">
        <f t="shared" si="505"/>
        <v>3148CHADSTONE</v>
      </c>
      <c r="M10742" t="s">
        <v>8885</v>
      </c>
      <c r="N10742" t="s">
        <v>732</v>
      </c>
    </row>
    <row r="10743" spans="1:14">
      <c r="A10743" t="s">
        <v>12110</v>
      </c>
      <c r="B10743" t="s">
        <v>12112</v>
      </c>
      <c r="C10743" t="s">
        <v>110</v>
      </c>
      <c r="D10743">
        <v>1</v>
      </c>
      <c r="E10743">
        <v>1</v>
      </c>
      <c r="F10743">
        <v>1</v>
      </c>
      <c r="H10743" t="s">
        <v>116</v>
      </c>
      <c r="I10743">
        <f t="shared" si="506"/>
        <v>0</v>
      </c>
      <c r="J10743">
        <f t="shared" si="507"/>
        <v>0</v>
      </c>
      <c r="L10743" t="str">
        <f t="shared" si="505"/>
        <v>3148CHADSTONE CENTRE</v>
      </c>
      <c r="M10743" t="s">
        <v>8885</v>
      </c>
      <c r="N10743" t="s">
        <v>732</v>
      </c>
    </row>
    <row r="10744" spans="1:14">
      <c r="A10744" t="s">
        <v>12110</v>
      </c>
      <c r="B10744" t="s">
        <v>12113</v>
      </c>
      <c r="C10744" t="s">
        <v>110</v>
      </c>
      <c r="D10744">
        <v>1</v>
      </c>
      <c r="E10744">
        <v>1</v>
      </c>
      <c r="F10744">
        <v>1</v>
      </c>
      <c r="H10744" t="s">
        <v>116</v>
      </c>
      <c r="I10744">
        <f t="shared" si="506"/>
        <v>0</v>
      </c>
      <c r="J10744">
        <f t="shared" si="507"/>
        <v>0</v>
      </c>
      <c r="L10744" t="str">
        <f t="shared" si="505"/>
        <v>3148HOLMESGLEN</v>
      </c>
      <c r="M10744" t="s">
        <v>8885</v>
      </c>
      <c r="N10744" t="s">
        <v>732</v>
      </c>
    </row>
    <row r="10745" spans="1:14">
      <c r="A10745" t="s">
        <v>12110</v>
      </c>
      <c r="B10745" t="s">
        <v>12114</v>
      </c>
      <c r="C10745" t="s">
        <v>110</v>
      </c>
      <c r="D10745">
        <v>1</v>
      </c>
      <c r="E10745">
        <v>1</v>
      </c>
      <c r="F10745">
        <v>1</v>
      </c>
      <c r="H10745" t="s">
        <v>116</v>
      </c>
      <c r="I10745">
        <f t="shared" si="506"/>
        <v>0</v>
      </c>
      <c r="J10745">
        <f t="shared" si="507"/>
        <v>0</v>
      </c>
      <c r="L10745" t="str">
        <f t="shared" si="505"/>
        <v>3148JORDANVILLE</v>
      </c>
      <c r="M10745" t="s">
        <v>8885</v>
      </c>
      <c r="N10745" t="s">
        <v>732</v>
      </c>
    </row>
    <row r="10746" spans="1:14">
      <c r="A10746" t="s">
        <v>12115</v>
      </c>
      <c r="B10746" t="s">
        <v>12116</v>
      </c>
      <c r="C10746" t="s">
        <v>110</v>
      </c>
      <c r="D10746">
        <v>1</v>
      </c>
      <c r="E10746">
        <v>1</v>
      </c>
      <c r="F10746">
        <v>1</v>
      </c>
      <c r="H10746" t="s">
        <v>116</v>
      </c>
      <c r="I10746">
        <f t="shared" si="506"/>
        <v>0</v>
      </c>
      <c r="J10746">
        <f t="shared" si="507"/>
        <v>0</v>
      </c>
      <c r="L10746" t="str">
        <f t="shared" si="505"/>
        <v>3147ASHBURTON</v>
      </c>
      <c r="M10746" t="s">
        <v>12100</v>
      </c>
      <c r="N10746" t="s">
        <v>732</v>
      </c>
    </row>
    <row r="10747" spans="1:14">
      <c r="A10747" t="s">
        <v>12115</v>
      </c>
      <c r="B10747" t="s">
        <v>12117</v>
      </c>
      <c r="C10747" t="s">
        <v>110</v>
      </c>
      <c r="D10747">
        <v>1</v>
      </c>
      <c r="E10747">
        <v>1</v>
      </c>
      <c r="F10747">
        <v>1</v>
      </c>
      <c r="H10747" t="s">
        <v>116</v>
      </c>
      <c r="I10747">
        <f t="shared" si="506"/>
        <v>0</v>
      </c>
      <c r="J10747">
        <f t="shared" si="507"/>
        <v>0</v>
      </c>
      <c r="L10747" t="str">
        <f t="shared" si="505"/>
        <v>3147ASHWOOD</v>
      </c>
      <c r="M10747" t="s">
        <v>12100</v>
      </c>
      <c r="N10747" t="s">
        <v>732</v>
      </c>
    </row>
    <row r="10748" spans="1:14">
      <c r="A10748" t="s">
        <v>12118</v>
      </c>
      <c r="B10748" t="s">
        <v>2692</v>
      </c>
      <c r="C10748" t="s">
        <v>110</v>
      </c>
      <c r="D10748">
        <v>1</v>
      </c>
      <c r="E10748">
        <v>1</v>
      </c>
      <c r="F10748">
        <v>1</v>
      </c>
      <c r="H10748" t="s">
        <v>116</v>
      </c>
      <c r="I10748">
        <f t="shared" si="506"/>
        <v>0</v>
      </c>
      <c r="J10748">
        <f t="shared" si="507"/>
        <v>0</v>
      </c>
      <c r="L10748" t="str">
        <f t="shared" si="505"/>
        <v>3146GLEN IRIS</v>
      </c>
      <c r="M10748" t="s">
        <v>12100</v>
      </c>
      <c r="N10748" t="s">
        <v>732</v>
      </c>
    </row>
    <row r="10749" spans="1:14">
      <c r="A10749" t="s">
        <v>12118</v>
      </c>
      <c r="B10749" t="s">
        <v>12119</v>
      </c>
      <c r="C10749" t="s">
        <v>110</v>
      </c>
      <c r="D10749">
        <v>1</v>
      </c>
      <c r="E10749">
        <v>1</v>
      </c>
      <c r="F10749">
        <v>1</v>
      </c>
      <c r="H10749" t="s">
        <v>116</v>
      </c>
      <c r="I10749">
        <f t="shared" si="506"/>
        <v>0</v>
      </c>
      <c r="J10749">
        <f t="shared" si="507"/>
        <v>0</v>
      </c>
      <c r="L10749" t="str">
        <f t="shared" si="505"/>
        <v>3146TOORONGA</v>
      </c>
      <c r="M10749" t="s">
        <v>12100</v>
      </c>
      <c r="N10749" t="s">
        <v>732</v>
      </c>
    </row>
    <row r="10750" spans="1:14">
      <c r="A10750" t="s">
        <v>12120</v>
      </c>
      <c r="B10750" t="s">
        <v>12121</v>
      </c>
      <c r="C10750" t="s">
        <v>110</v>
      </c>
      <c r="D10750">
        <v>1</v>
      </c>
      <c r="E10750">
        <v>1</v>
      </c>
      <c r="F10750">
        <v>1</v>
      </c>
      <c r="H10750" t="s">
        <v>116</v>
      </c>
      <c r="I10750">
        <f t="shared" si="506"/>
        <v>0</v>
      </c>
      <c r="J10750">
        <f t="shared" si="507"/>
        <v>0</v>
      </c>
      <c r="L10750" t="str">
        <f t="shared" si="505"/>
        <v>3145CAULFIELD EAST</v>
      </c>
      <c r="M10750" t="s">
        <v>12100</v>
      </c>
      <c r="N10750" t="s">
        <v>732</v>
      </c>
    </row>
    <row r="10751" spans="1:14">
      <c r="A10751" t="s">
        <v>12120</v>
      </c>
      <c r="B10751" t="s">
        <v>12122</v>
      </c>
      <c r="C10751" t="s">
        <v>110</v>
      </c>
      <c r="D10751">
        <v>1</v>
      </c>
      <c r="E10751">
        <v>1</v>
      </c>
      <c r="F10751">
        <v>1</v>
      </c>
      <c r="H10751" t="s">
        <v>116</v>
      </c>
      <c r="I10751">
        <f t="shared" si="506"/>
        <v>0</v>
      </c>
      <c r="J10751">
        <f t="shared" si="507"/>
        <v>0</v>
      </c>
      <c r="L10751" t="str">
        <f t="shared" si="505"/>
        <v>3145CENTRAL PARK</v>
      </c>
      <c r="M10751" t="s">
        <v>12100</v>
      </c>
      <c r="N10751" t="s">
        <v>732</v>
      </c>
    </row>
    <row r="10752" spans="1:14">
      <c r="A10752" t="s">
        <v>12120</v>
      </c>
      <c r="B10752" t="s">
        <v>12123</v>
      </c>
      <c r="C10752" t="s">
        <v>110</v>
      </c>
      <c r="D10752">
        <v>1</v>
      </c>
      <c r="E10752">
        <v>1</v>
      </c>
      <c r="F10752">
        <v>1</v>
      </c>
      <c r="H10752" t="s">
        <v>116</v>
      </c>
      <c r="I10752">
        <f t="shared" si="506"/>
        <v>0</v>
      </c>
      <c r="J10752">
        <f t="shared" si="507"/>
        <v>0</v>
      </c>
      <c r="L10752" t="str">
        <f t="shared" si="505"/>
        <v>3145DARLING</v>
      </c>
      <c r="M10752" t="s">
        <v>12100</v>
      </c>
      <c r="N10752" t="s">
        <v>732</v>
      </c>
    </row>
    <row r="10753" spans="1:14">
      <c r="A10753" t="s">
        <v>12120</v>
      </c>
      <c r="B10753" t="s">
        <v>12124</v>
      </c>
      <c r="C10753" t="s">
        <v>110</v>
      </c>
      <c r="D10753">
        <v>1</v>
      </c>
      <c r="E10753">
        <v>1</v>
      </c>
      <c r="F10753">
        <v>1</v>
      </c>
      <c r="H10753" t="s">
        <v>116</v>
      </c>
      <c r="I10753">
        <f t="shared" si="506"/>
        <v>0</v>
      </c>
      <c r="J10753">
        <f t="shared" si="507"/>
        <v>0</v>
      </c>
      <c r="L10753" t="str">
        <f t="shared" si="505"/>
        <v>3145DARLING SOUTH</v>
      </c>
      <c r="M10753" t="s">
        <v>12100</v>
      </c>
      <c r="N10753" t="s">
        <v>732</v>
      </c>
    </row>
    <row r="10754" spans="1:14">
      <c r="A10754" t="s">
        <v>12120</v>
      </c>
      <c r="B10754" t="s">
        <v>12125</v>
      </c>
      <c r="C10754" t="s">
        <v>110</v>
      </c>
      <c r="D10754">
        <v>1</v>
      </c>
      <c r="E10754">
        <v>1</v>
      </c>
      <c r="F10754">
        <v>1</v>
      </c>
      <c r="H10754" t="s">
        <v>116</v>
      </c>
      <c r="I10754">
        <f t="shared" si="506"/>
        <v>0</v>
      </c>
      <c r="J10754">
        <f t="shared" si="507"/>
        <v>0</v>
      </c>
      <c r="L10754" t="str">
        <f t="shared" si="505"/>
        <v>3145MALVERN EAST</v>
      </c>
      <c r="M10754" t="s">
        <v>12100</v>
      </c>
      <c r="N10754" t="s">
        <v>732</v>
      </c>
    </row>
    <row r="10755" spans="1:14">
      <c r="A10755" t="s">
        <v>12126</v>
      </c>
      <c r="B10755" t="s">
        <v>12127</v>
      </c>
      <c r="C10755" t="s">
        <v>110</v>
      </c>
      <c r="D10755">
        <v>1</v>
      </c>
      <c r="E10755">
        <v>1</v>
      </c>
      <c r="F10755">
        <v>1</v>
      </c>
      <c r="H10755" t="s">
        <v>116</v>
      </c>
      <c r="I10755">
        <f t="shared" si="506"/>
        <v>0</v>
      </c>
      <c r="J10755">
        <f t="shared" si="507"/>
        <v>0</v>
      </c>
      <c r="L10755" t="str">
        <f t="shared" si="505"/>
        <v>3144KOOYONG</v>
      </c>
      <c r="M10755" t="s">
        <v>11929</v>
      </c>
      <c r="N10755" t="s">
        <v>732</v>
      </c>
    </row>
    <row r="10756" spans="1:14">
      <c r="A10756" t="s">
        <v>12126</v>
      </c>
      <c r="B10756" t="s">
        <v>5074</v>
      </c>
      <c r="C10756" t="s">
        <v>110</v>
      </c>
      <c r="D10756">
        <v>1</v>
      </c>
      <c r="E10756">
        <v>1</v>
      </c>
      <c r="F10756">
        <v>1</v>
      </c>
      <c r="H10756" t="s">
        <v>116</v>
      </c>
      <c r="I10756">
        <f t="shared" si="506"/>
        <v>0</v>
      </c>
      <c r="J10756">
        <f t="shared" si="507"/>
        <v>0</v>
      </c>
      <c r="L10756" t="str">
        <f t="shared" si="505"/>
        <v>3144MALVERN</v>
      </c>
      <c r="M10756" t="s">
        <v>11929</v>
      </c>
      <c r="N10756" t="s">
        <v>732</v>
      </c>
    </row>
    <row r="10757" spans="1:14">
      <c r="A10757" t="s">
        <v>12126</v>
      </c>
      <c r="B10757" t="s">
        <v>12128</v>
      </c>
      <c r="C10757" t="s">
        <v>110</v>
      </c>
      <c r="D10757">
        <v>1</v>
      </c>
      <c r="E10757">
        <v>1</v>
      </c>
      <c r="F10757">
        <v>1</v>
      </c>
      <c r="H10757" t="s">
        <v>116</v>
      </c>
      <c r="I10757">
        <f t="shared" si="506"/>
        <v>0</v>
      </c>
      <c r="J10757">
        <f t="shared" si="507"/>
        <v>0</v>
      </c>
      <c r="L10757" t="str">
        <f t="shared" ref="L10757:L10820" si="508">CONCATENATE(A10757,B10757)</f>
        <v>3144MALVERN NORTH</v>
      </c>
      <c r="M10757" t="s">
        <v>11929</v>
      </c>
      <c r="N10757" t="s">
        <v>732</v>
      </c>
    </row>
    <row r="10758" spans="1:14">
      <c r="A10758" t="s">
        <v>12129</v>
      </c>
      <c r="B10758" t="s">
        <v>1065</v>
      </c>
      <c r="C10758" t="s">
        <v>110</v>
      </c>
      <c r="D10758">
        <v>1</v>
      </c>
      <c r="E10758">
        <v>1</v>
      </c>
      <c r="F10758">
        <v>1</v>
      </c>
      <c r="H10758" t="s">
        <v>116</v>
      </c>
      <c r="I10758">
        <f t="shared" si="506"/>
        <v>0</v>
      </c>
      <c r="J10758">
        <f t="shared" si="507"/>
        <v>0</v>
      </c>
      <c r="L10758" t="str">
        <f t="shared" si="508"/>
        <v>3143ARMADALE</v>
      </c>
      <c r="M10758" t="s">
        <v>11929</v>
      </c>
      <c r="N10758" t="s">
        <v>732</v>
      </c>
    </row>
    <row r="10759" spans="1:14">
      <c r="A10759" t="s">
        <v>12129</v>
      </c>
      <c r="B10759" t="s">
        <v>12130</v>
      </c>
      <c r="C10759" t="s">
        <v>110</v>
      </c>
      <c r="D10759">
        <v>1</v>
      </c>
      <c r="E10759">
        <v>1</v>
      </c>
      <c r="F10759">
        <v>1</v>
      </c>
      <c r="H10759" t="s">
        <v>116</v>
      </c>
      <c r="I10759">
        <f t="shared" si="506"/>
        <v>0</v>
      </c>
      <c r="J10759">
        <f t="shared" si="507"/>
        <v>0</v>
      </c>
      <c r="L10759" t="str">
        <f t="shared" si="508"/>
        <v>3143ARMADALE NORTH</v>
      </c>
      <c r="M10759" t="s">
        <v>11929</v>
      </c>
      <c r="N10759" t="s">
        <v>732</v>
      </c>
    </row>
    <row r="10760" spans="1:14">
      <c r="A10760" t="s">
        <v>12131</v>
      </c>
      <c r="B10760" t="s">
        <v>12132</v>
      </c>
      <c r="C10760" t="s">
        <v>110</v>
      </c>
      <c r="D10760">
        <v>1</v>
      </c>
      <c r="E10760">
        <v>1</v>
      </c>
      <c r="F10760">
        <v>1</v>
      </c>
      <c r="H10760" t="s">
        <v>116</v>
      </c>
      <c r="I10760">
        <f t="shared" si="506"/>
        <v>0</v>
      </c>
      <c r="J10760">
        <f t="shared" si="507"/>
        <v>0</v>
      </c>
      <c r="L10760" t="str">
        <f t="shared" si="508"/>
        <v>3142HAWKSBURN</v>
      </c>
      <c r="M10760" t="s">
        <v>11929</v>
      </c>
      <c r="N10760" t="s">
        <v>732</v>
      </c>
    </row>
    <row r="10761" spans="1:14">
      <c r="A10761" t="s">
        <v>12131</v>
      </c>
      <c r="B10761" t="s">
        <v>12133</v>
      </c>
      <c r="C10761" t="s">
        <v>110</v>
      </c>
      <c r="D10761">
        <v>1</v>
      </c>
      <c r="E10761">
        <v>1</v>
      </c>
      <c r="F10761">
        <v>1</v>
      </c>
      <c r="H10761" t="s">
        <v>116</v>
      </c>
      <c r="I10761">
        <f t="shared" si="506"/>
        <v>0</v>
      </c>
      <c r="J10761">
        <f t="shared" si="507"/>
        <v>0</v>
      </c>
      <c r="L10761" t="str">
        <f t="shared" si="508"/>
        <v>3142TOORAK</v>
      </c>
      <c r="M10761" t="s">
        <v>11929</v>
      </c>
      <c r="N10761" t="s">
        <v>732</v>
      </c>
    </row>
    <row r="10762" spans="1:14">
      <c r="A10762" t="s">
        <v>12134</v>
      </c>
      <c r="B10762" t="s">
        <v>12135</v>
      </c>
      <c r="C10762" t="s">
        <v>110</v>
      </c>
      <c r="D10762">
        <v>1</v>
      </c>
      <c r="E10762">
        <v>1</v>
      </c>
      <c r="F10762">
        <v>1</v>
      </c>
      <c r="G10762" t="s">
        <v>1060</v>
      </c>
      <c r="H10762" t="s">
        <v>116</v>
      </c>
      <c r="I10762">
        <f t="shared" si="506"/>
        <v>0</v>
      </c>
      <c r="J10762">
        <f t="shared" si="507"/>
        <v>0</v>
      </c>
      <c r="L10762" t="str">
        <f t="shared" si="508"/>
        <v>3141CHAPEL STREET NORTH</v>
      </c>
      <c r="M10762" t="s">
        <v>11929</v>
      </c>
      <c r="N10762" t="s">
        <v>732</v>
      </c>
    </row>
    <row r="10763" spans="1:14">
      <c r="A10763" t="s">
        <v>12134</v>
      </c>
      <c r="B10763" t="s">
        <v>12136</v>
      </c>
      <c r="C10763" t="s">
        <v>110</v>
      </c>
      <c r="D10763">
        <v>1</v>
      </c>
      <c r="E10763">
        <v>1</v>
      </c>
      <c r="F10763">
        <v>1</v>
      </c>
      <c r="G10763" t="s">
        <v>1060</v>
      </c>
      <c r="H10763" t="s">
        <v>116</v>
      </c>
      <c r="I10763">
        <f t="shared" si="506"/>
        <v>0</v>
      </c>
      <c r="J10763">
        <f t="shared" si="507"/>
        <v>0</v>
      </c>
      <c r="L10763" t="str">
        <f t="shared" si="508"/>
        <v>3141SOUTH YARRA</v>
      </c>
      <c r="M10763" t="s">
        <v>11929</v>
      </c>
      <c r="N10763" t="s">
        <v>732</v>
      </c>
    </row>
    <row r="10764" spans="1:14">
      <c r="A10764" t="s">
        <v>12137</v>
      </c>
      <c r="B10764" t="s">
        <v>462</v>
      </c>
      <c r="C10764" t="s">
        <v>110</v>
      </c>
      <c r="D10764">
        <v>1</v>
      </c>
      <c r="E10764">
        <v>1</v>
      </c>
      <c r="F10764">
        <v>1</v>
      </c>
      <c r="H10764" t="s">
        <v>116</v>
      </c>
      <c r="I10764">
        <f t="shared" si="506"/>
        <v>0</v>
      </c>
      <c r="J10764">
        <f t="shared" si="507"/>
        <v>0</v>
      </c>
      <c r="L10764" t="str">
        <f t="shared" si="508"/>
        <v>3140LILYDALE</v>
      </c>
      <c r="M10764" t="s">
        <v>9577</v>
      </c>
      <c r="N10764" t="s">
        <v>732</v>
      </c>
    </row>
    <row r="10765" spans="1:14">
      <c r="A10765" t="s">
        <v>12138</v>
      </c>
      <c r="B10765" t="s">
        <v>12139</v>
      </c>
      <c r="C10765" t="s">
        <v>110</v>
      </c>
      <c r="D10765">
        <v>1</v>
      </c>
      <c r="E10765">
        <v>0</v>
      </c>
      <c r="F10765">
        <v>1</v>
      </c>
      <c r="H10765" t="s">
        <v>116</v>
      </c>
      <c r="I10765">
        <f t="shared" si="506"/>
        <v>0</v>
      </c>
      <c r="J10765">
        <f t="shared" si="507"/>
        <v>0</v>
      </c>
      <c r="L10765" t="str">
        <f t="shared" si="508"/>
        <v>3139BEENAK</v>
      </c>
      <c r="M10765" t="s">
        <v>9577</v>
      </c>
      <c r="N10765" t="s">
        <v>732</v>
      </c>
    </row>
    <row r="10766" spans="1:14">
      <c r="A10766" t="s">
        <v>12138</v>
      </c>
      <c r="B10766" t="s">
        <v>12140</v>
      </c>
      <c r="C10766" t="s">
        <v>110</v>
      </c>
      <c r="D10766">
        <v>1</v>
      </c>
      <c r="E10766">
        <v>0</v>
      </c>
      <c r="F10766">
        <v>1</v>
      </c>
      <c r="H10766" t="s">
        <v>116</v>
      </c>
      <c r="I10766">
        <f t="shared" si="506"/>
        <v>0</v>
      </c>
      <c r="J10766">
        <f t="shared" si="507"/>
        <v>0</v>
      </c>
      <c r="L10766" t="str">
        <f t="shared" si="508"/>
        <v>3139DON VALLEY</v>
      </c>
      <c r="M10766" t="s">
        <v>9577</v>
      </c>
      <c r="N10766" t="s">
        <v>732</v>
      </c>
    </row>
    <row r="10767" spans="1:14">
      <c r="A10767" t="s">
        <v>12138</v>
      </c>
      <c r="B10767" t="s">
        <v>12141</v>
      </c>
      <c r="C10767" t="s">
        <v>110</v>
      </c>
      <c r="D10767">
        <v>1</v>
      </c>
      <c r="E10767">
        <v>0</v>
      </c>
      <c r="F10767">
        <v>1</v>
      </c>
      <c r="H10767" t="s">
        <v>116</v>
      </c>
      <c r="I10767">
        <f t="shared" si="506"/>
        <v>0</v>
      </c>
      <c r="J10767">
        <f t="shared" si="507"/>
        <v>0</v>
      </c>
      <c r="L10767" t="str">
        <f t="shared" si="508"/>
        <v>3139HODDLES CREEK</v>
      </c>
      <c r="M10767" t="s">
        <v>9577</v>
      </c>
      <c r="N10767" t="s">
        <v>732</v>
      </c>
    </row>
    <row r="10768" spans="1:14">
      <c r="A10768" t="s">
        <v>12138</v>
      </c>
      <c r="B10768" t="s">
        <v>12142</v>
      </c>
      <c r="C10768" t="s">
        <v>110</v>
      </c>
      <c r="D10768">
        <v>1</v>
      </c>
      <c r="E10768">
        <v>0</v>
      </c>
      <c r="F10768">
        <v>1</v>
      </c>
      <c r="H10768" t="s">
        <v>116</v>
      </c>
      <c r="I10768">
        <f t="shared" si="506"/>
        <v>0</v>
      </c>
      <c r="J10768">
        <f t="shared" si="507"/>
        <v>0</v>
      </c>
      <c r="L10768" t="str">
        <f t="shared" si="508"/>
        <v>3139LAUNCHING PLACE</v>
      </c>
      <c r="M10768" t="s">
        <v>9577</v>
      </c>
      <c r="N10768" t="s">
        <v>732</v>
      </c>
    </row>
    <row r="10769" spans="1:14">
      <c r="A10769" t="s">
        <v>12138</v>
      </c>
      <c r="B10769" t="s">
        <v>12143</v>
      </c>
      <c r="C10769" t="s">
        <v>110</v>
      </c>
      <c r="D10769">
        <v>1</v>
      </c>
      <c r="E10769">
        <v>0</v>
      </c>
      <c r="F10769">
        <v>1</v>
      </c>
      <c r="H10769" t="s">
        <v>116</v>
      </c>
      <c r="I10769">
        <f t="shared" si="506"/>
        <v>0</v>
      </c>
      <c r="J10769">
        <f t="shared" si="507"/>
        <v>0</v>
      </c>
      <c r="L10769" t="str">
        <f t="shared" si="508"/>
        <v>3139SEVILLE</v>
      </c>
      <c r="M10769" t="s">
        <v>9577</v>
      </c>
      <c r="N10769" t="s">
        <v>732</v>
      </c>
    </row>
    <row r="10770" spans="1:14">
      <c r="A10770" t="s">
        <v>12138</v>
      </c>
      <c r="B10770" t="s">
        <v>12144</v>
      </c>
      <c r="C10770" t="s">
        <v>110</v>
      </c>
      <c r="D10770">
        <v>1</v>
      </c>
      <c r="E10770">
        <v>0</v>
      </c>
      <c r="F10770">
        <v>1</v>
      </c>
      <c r="H10770" t="s">
        <v>116</v>
      </c>
      <c r="I10770">
        <f t="shared" ref="I10770:I10833" si="509">IF(ISERROR(VLOOKUP(A10770,SelPostCode,1,FALSE)),0,1)</f>
        <v>0</v>
      </c>
      <c r="J10770">
        <f t="shared" ref="J10770:J10833" si="510">IF(I10770=0,0,IF(ISERROR(VLOOKUP(B10770,SelSuburb,1,FALSE)),0,1))</f>
        <v>0</v>
      </c>
      <c r="L10770" t="str">
        <f t="shared" si="508"/>
        <v>3139SEVILLE EAST</v>
      </c>
      <c r="M10770" t="s">
        <v>9577</v>
      </c>
      <c r="N10770" t="s">
        <v>732</v>
      </c>
    </row>
    <row r="10771" spans="1:14">
      <c r="A10771" t="s">
        <v>12138</v>
      </c>
      <c r="B10771" t="s">
        <v>12145</v>
      </c>
      <c r="C10771" t="s">
        <v>110</v>
      </c>
      <c r="D10771">
        <v>1</v>
      </c>
      <c r="E10771">
        <v>0</v>
      </c>
      <c r="F10771">
        <v>1</v>
      </c>
      <c r="H10771" t="s">
        <v>116</v>
      </c>
      <c r="I10771">
        <f t="shared" si="509"/>
        <v>0</v>
      </c>
      <c r="J10771">
        <f t="shared" si="510"/>
        <v>0</v>
      </c>
      <c r="L10771" t="str">
        <f t="shared" si="508"/>
        <v>3139WANDIN EAST</v>
      </c>
      <c r="M10771" t="s">
        <v>9577</v>
      </c>
      <c r="N10771" t="s">
        <v>732</v>
      </c>
    </row>
    <row r="10772" spans="1:14">
      <c r="A10772" t="s">
        <v>12138</v>
      </c>
      <c r="B10772" t="s">
        <v>12146</v>
      </c>
      <c r="C10772" t="s">
        <v>110</v>
      </c>
      <c r="D10772">
        <v>1</v>
      </c>
      <c r="E10772">
        <v>0</v>
      </c>
      <c r="F10772">
        <v>1</v>
      </c>
      <c r="H10772" t="s">
        <v>116</v>
      </c>
      <c r="I10772">
        <f t="shared" si="509"/>
        <v>0</v>
      </c>
      <c r="J10772">
        <f t="shared" si="510"/>
        <v>0</v>
      </c>
      <c r="L10772" t="str">
        <f t="shared" si="508"/>
        <v>3139WANDIN NORTH</v>
      </c>
      <c r="M10772" t="s">
        <v>9577</v>
      </c>
      <c r="N10772" t="s">
        <v>732</v>
      </c>
    </row>
    <row r="10773" spans="1:14">
      <c r="A10773" t="s">
        <v>12138</v>
      </c>
      <c r="B10773" t="s">
        <v>12147</v>
      </c>
      <c r="C10773" t="s">
        <v>110</v>
      </c>
      <c r="D10773">
        <v>1</v>
      </c>
      <c r="E10773">
        <v>0</v>
      </c>
      <c r="F10773">
        <v>1</v>
      </c>
      <c r="H10773" t="s">
        <v>116</v>
      </c>
      <c r="I10773">
        <f t="shared" si="509"/>
        <v>0</v>
      </c>
      <c r="J10773">
        <f t="shared" si="510"/>
        <v>0</v>
      </c>
      <c r="L10773" t="str">
        <f t="shared" si="508"/>
        <v>3139WOORI YALLOCK</v>
      </c>
      <c r="M10773" t="s">
        <v>9577</v>
      </c>
      <c r="N10773" t="s">
        <v>732</v>
      </c>
    </row>
    <row r="10774" spans="1:14">
      <c r="A10774" t="s">
        <v>12138</v>
      </c>
      <c r="B10774" t="s">
        <v>12148</v>
      </c>
      <c r="C10774" t="s">
        <v>110</v>
      </c>
      <c r="D10774">
        <v>1</v>
      </c>
      <c r="E10774">
        <v>0</v>
      </c>
      <c r="F10774">
        <v>1</v>
      </c>
      <c r="H10774" t="s">
        <v>116</v>
      </c>
      <c r="I10774">
        <f t="shared" si="509"/>
        <v>0</v>
      </c>
      <c r="J10774">
        <f t="shared" si="510"/>
        <v>0</v>
      </c>
      <c r="L10774" t="str">
        <f t="shared" si="508"/>
        <v>3139YELLINGBO</v>
      </c>
      <c r="M10774" t="s">
        <v>9577</v>
      </c>
      <c r="N10774" t="s">
        <v>732</v>
      </c>
    </row>
    <row r="10775" spans="1:14">
      <c r="A10775" t="s">
        <v>12149</v>
      </c>
      <c r="B10775" t="s">
        <v>12150</v>
      </c>
      <c r="C10775" t="s">
        <v>110</v>
      </c>
      <c r="D10775">
        <v>1</v>
      </c>
      <c r="E10775">
        <v>1</v>
      </c>
      <c r="F10775">
        <v>1</v>
      </c>
      <c r="H10775" t="s">
        <v>116</v>
      </c>
      <c r="I10775">
        <f t="shared" si="509"/>
        <v>0</v>
      </c>
      <c r="J10775">
        <f t="shared" si="510"/>
        <v>0</v>
      </c>
      <c r="L10775" t="str">
        <f t="shared" si="508"/>
        <v>3138MOOROOLBARK</v>
      </c>
      <c r="M10775" t="s">
        <v>9577</v>
      </c>
      <c r="N10775" t="s">
        <v>732</v>
      </c>
    </row>
    <row r="10776" spans="1:14">
      <c r="A10776" t="s">
        <v>12151</v>
      </c>
      <c r="B10776" t="s">
        <v>12152</v>
      </c>
      <c r="C10776" t="s">
        <v>110</v>
      </c>
      <c r="D10776">
        <v>1</v>
      </c>
      <c r="E10776">
        <v>1</v>
      </c>
      <c r="F10776">
        <v>1</v>
      </c>
      <c r="H10776" t="s">
        <v>116</v>
      </c>
      <c r="I10776">
        <f t="shared" si="509"/>
        <v>0</v>
      </c>
      <c r="J10776">
        <f t="shared" si="510"/>
        <v>0</v>
      </c>
      <c r="L10776" t="str">
        <f t="shared" si="508"/>
        <v>3137KILSYTH</v>
      </c>
      <c r="M10776" t="s">
        <v>9577</v>
      </c>
      <c r="N10776" t="s">
        <v>732</v>
      </c>
    </row>
    <row r="10777" spans="1:14">
      <c r="A10777" t="s">
        <v>12151</v>
      </c>
      <c r="B10777" t="s">
        <v>12153</v>
      </c>
      <c r="C10777" t="s">
        <v>110</v>
      </c>
      <c r="D10777">
        <v>1</v>
      </c>
      <c r="E10777">
        <v>1</v>
      </c>
      <c r="F10777">
        <v>1</v>
      </c>
      <c r="H10777" t="s">
        <v>116</v>
      </c>
      <c r="I10777">
        <f t="shared" si="509"/>
        <v>0</v>
      </c>
      <c r="J10777">
        <f t="shared" si="510"/>
        <v>0</v>
      </c>
      <c r="L10777" t="str">
        <f t="shared" si="508"/>
        <v>3137KILSYTH SOUTH</v>
      </c>
      <c r="M10777" t="s">
        <v>9577</v>
      </c>
      <c r="N10777" t="s">
        <v>732</v>
      </c>
    </row>
    <row r="10778" spans="1:14">
      <c r="A10778" t="s">
        <v>12154</v>
      </c>
      <c r="B10778" t="s">
        <v>5253</v>
      </c>
      <c r="C10778" t="s">
        <v>110</v>
      </c>
      <c r="D10778">
        <v>1</v>
      </c>
      <c r="E10778">
        <v>1</v>
      </c>
      <c r="F10778">
        <v>1</v>
      </c>
      <c r="H10778" t="s">
        <v>116</v>
      </c>
      <c r="I10778">
        <f t="shared" si="509"/>
        <v>0</v>
      </c>
      <c r="J10778">
        <f t="shared" si="510"/>
        <v>0</v>
      </c>
      <c r="L10778" t="str">
        <f t="shared" si="508"/>
        <v>3136CROYDON</v>
      </c>
      <c r="M10778" t="s">
        <v>9577</v>
      </c>
      <c r="N10778" t="s">
        <v>732</v>
      </c>
    </row>
    <row r="10779" spans="1:14">
      <c r="A10779" t="s">
        <v>12154</v>
      </c>
      <c r="B10779" t="s">
        <v>12155</v>
      </c>
      <c r="C10779" t="s">
        <v>110</v>
      </c>
      <c r="D10779">
        <v>1</v>
      </c>
      <c r="E10779">
        <v>1</v>
      </c>
      <c r="F10779">
        <v>1</v>
      </c>
      <c r="H10779" t="s">
        <v>116</v>
      </c>
      <c r="I10779">
        <f t="shared" si="509"/>
        <v>0</v>
      </c>
      <c r="J10779">
        <f t="shared" si="510"/>
        <v>0</v>
      </c>
      <c r="L10779" t="str">
        <f t="shared" si="508"/>
        <v>3136CROYDON HILLS</v>
      </c>
      <c r="M10779" t="s">
        <v>9577</v>
      </c>
      <c r="N10779" t="s">
        <v>732</v>
      </c>
    </row>
    <row r="10780" spans="1:14">
      <c r="A10780" t="s">
        <v>12154</v>
      </c>
      <c r="B10780" t="s">
        <v>12156</v>
      </c>
      <c r="C10780" t="s">
        <v>110</v>
      </c>
      <c r="D10780">
        <v>1</v>
      </c>
      <c r="E10780">
        <v>1</v>
      </c>
      <c r="F10780">
        <v>1</v>
      </c>
      <c r="H10780" t="s">
        <v>116</v>
      </c>
      <c r="I10780">
        <f t="shared" si="509"/>
        <v>0</v>
      </c>
      <c r="J10780">
        <f t="shared" si="510"/>
        <v>0</v>
      </c>
      <c r="L10780" t="str">
        <f t="shared" si="508"/>
        <v>3136CROYDON NORTH</v>
      </c>
      <c r="M10780" t="s">
        <v>9577</v>
      </c>
      <c r="N10780" t="s">
        <v>732</v>
      </c>
    </row>
    <row r="10781" spans="1:14">
      <c r="A10781" t="s">
        <v>12154</v>
      </c>
      <c r="B10781" t="s">
        <v>12157</v>
      </c>
      <c r="C10781" t="s">
        <v>110</v>
      </c>
      <c r="D10781">
        <v>1</v>
      </c>
      <c r="E10781">
        <v>1</v>
      </c>
      <c r="F10781">
        <v>1</v>
      </c>
      <c r="H10781" t="s">
        <v>116</v>
      </c>
      <c r="I10781">
        <f t="shared" si="509"/>
        <v>0</v>
      </c>
      <c r="J10781">
        <f t="shared" si="510"/>
        <v>0</v>
      </c>
      <c r="L10781" t="str">
        <f t="shared" si="508"/>
        <v>3136CROYDON SOUTH</v>
      </c>
      <c r="M10781" t="s">
        <v>9577</v>
      </c>
      <c r="N10781" t="s">
        <v>732</v>
      </c>
    </row>
    <row r="10782" spans="1:14">
      <c r="A10782" t="s">
        <v>12158</v>
      </c>
      <c r="B10782" t="s">
        <v>12159</v>
      </c>
      <c r="C10782" t="s">
        <v>110</v>
      </c>
      <c r="D10782">
        <v>1</v>
      </c>
      <c r="E10782">
        <v>1</v>
      </c>
      <c r="F10782">
        <v>1</v>
      </c>
      <c r="H10782" t="s">
        <v>116</v>
      </c>
      <c r="I10782">
        <f t="shared" si="509"/>
        <v>0</v>
      </c>
      <c r="J10782">
        <f t="shared" si="510"/>
        <v>0</v>
      </c>
      <c r="L10782" t="str">
        <f t="shared" si="508"/>
        <v>3135BEDFORD ROAD</v>
      </c>
      <c r="M10782" t="s">
        <v>9577</v>
      </c>
      <c r="N10782" t="s">
        <v>732</v>
      </c>
    </row>
    <row r="10783" spans="1:14">
      <c r="A10783" t="s">
        <v>12158</v>
      </c>
      <c r="B10783" t="s">
        <v>12160</v>
      </c>
      <c r="C10783" t="s">
        <v>110</v>
      </c>
      <c r="D10783">
        <v>1</v>
      </c>
      <c r="E10783">
        <v>1</v>
      </c>
      <c r="F10783">
        <v>1</v>
      </c>
      <c r="H10783" t="s">
        <v>116</v>
      </c>
      <c r="I10783">
        <f t="shared" si="509"/>
        <v>0</v>
      </c>
      <c r="J10783">
        <f t="shared" si="510"/>
        <v>0</v>
      </c>
      <c r="L10783" t="str">
        <f t="shared" si="508"/>
        <v>3135HEATHMONT</v>
      </c>
      <c r="M10783" t="s">
        <v>9577</v>
      </c>
      <c r="N10783" t="s">
        <v>732</v>
      </c>
    </row>
    <row r="10784" spans="1:14">
      <c r="A10784" t="s">
        <v>12158</v>
      </c>
      <c r="B10784" t="s">
        <v>12161</v>
      </c>
      <c r="C10784" t="s">
        <v>110</v>
      </c>
      <c r="D10784">
        <v>1</v>
      </c>
      <c r="E10784">
        <v>1</v>
      </c>
      <c r="F10784">
        <v>1</v>
      </c>
      <c r="H10784" t="s">
        <v>116</v>
      </c>
      <c r="I10784">
        <f t="shared" si="509"/>
        <v>0</v>
      </c>
      <c r="J10784">
        <f t="shared" si="510"/>
        <v>0</v>
      </c>
      <c r="L10784" t="str">
        <f t="shared" si="508"/>
        <v>3135RINGWOOD EAST</v>
      </c>
      <c r="M10784" t="s">
        <v>9577</v>
      </c>
      <c r="N10784" t="s">
        <v>732</v>
      </c>
    </row>
    <row r="10785" spans="1:14">
      <c r="A10785" t="s">
        <v>12162</v>
      </c>
      <c r="B10785" t="s">
        <v>8021</v>
      </c>
      <c r="C10785" t="s">
        <v>110</v>
      </c>
      <c r="D10785">
        <v>1</v>
      </c>
      <c r="E10785">
        <v>1</v>
      </c>
      <c r="F10785">
        <v>1</v>
      </c>
      <c r="H10785" t="s">
        <v>116</v>
      </c>
      <c r="I10785">
        <f t="shared" si="509"/>
        <v>0</v>
      </c>
      <c r="J10785">
        <f t="shared" si="510"/>
        <v>0</v>
      </c>
      <c r="L10785" t="str">
        <f t="shared" si="508"/>
        <v>3134RINGWOOD</v>
      </c>
      <c r="M10785" t="s">
        <v>9577</v>
      </c>
      <c r="N10785" t="s">
        <v>732</v>
      </c>
    </row>
    <row r="10786" spans="1:14">
      <c r="A10786" t="s">
        <v>12162</v>
      </c>
      <c r="B10786" t="s">
        <v>12163</v>
      </c>
      <c r="C10786" t="s">
        <v>110</v>
      </c>
      <c r="D10786">
        <v>1</v>
      </c>
      <c r="E10786">
        <v>1</v>
      </c>
      <c r="F10786">
        <v>1</v>
      </c>
      <c r="H10786" t="s">
        <v>116</v>
      </c>
      <c r="I10786">
        <f t="shared" si="509"/>
        <v>0</v>
      </c>
      <c r="J10786">
        <f t="shared" si="510"/>
        <v>0</v>
      </c>
      <c r="L10786" t="str">
        <f t="shared" si="508"/>
        <v>3134RINGWOOD NORTH</v>
      </c>
      <c r="M10786" t="s">
        <v>9577</v>
      </c>
      <c r="N10786" t="s">
        <v>732</v>
      </c>
    </row>
    <row r="10787" spans="1:14">
      <c r="A10787" t="s">
        <v>12162</v>
      </c>
      <c r="B10787" t="s">
        <v>12164</v>
      </c>
      <c r="C10787" t="s">
        <v>110</v>
      </c>
      <c r="D10787">
        <v>1</v>
      </c>
      <c r="E10787">
        <v>1</v>
      </c>
      <c r="F10787">
        <v>1</v>
      </c>
      <c r="H10787" t="s">
        <v>116</v>
      </c>
      <c r="I10787">
        <f t="shared" si="509"/>
        <v>0</v>
      </c>
      <c r="J10787">
        <f t="shared" si="510"/>
        <v>0</v>
      </c>
      <c r="L10787" t="str">
        <f t="shared" si="508"/>
        <v>3134WARRANDYTE SOUTH</v>
      </c>
      <c r="M10787" t="s">
        <v>9577</v>
      </c>
      <c r="N10787" t="s">
        <v>732</v>
      </c>
    </row>
    <row r="10788" spans="1:14">
      <c r="A10788" t="s">
        <v>12162</v>
      </c>
      <c r="B10788" t="s">
        <v>12165</v>
      </c>
      <c r="C10788" t="s">
        <v>110</v>
      </c>
      <c r="D10788">
        <v>1</v>
      </c>
      <c r="E10788">
        <v>1</v>
      </c>
      <c r="F10788">
        <v>1</v>
      </c>
      <c r="H10788" t="s">
        <v>116</v>
      </c>
      <c r="I10788">
        <f t="shared" si="509"/>
        <v>0</v>
      </c>
      <c r="J10788">
        <f t="shared" si="510"/>
        <v>0</v>
      </c>
      <c r="L10788" t="str">
        <f t="shared" si="508"/>
        <v>3134WARRANWOOD</v>
      </c>
      <c r="M10788" t="s">
        <v>9577</v>
      </c>
      <c r="N10788" t="s">
        <v>732</v>
      </c>
    </row>
    <row r="10789" spans="1:14">
      <c r="A10789" t="s">
        <v>12166</v>
      </c>
      <c r="B10789" t="s">
        <v>12167</v>
      </c>
      <c r="C10789" t="s">
        <v>110</v>
      </c>
      <c r="D10789">
        <v>1</v>
      </c>
      <c r="E10789">
        <v>1</v>
      </c>
      <c r="F10789">
        <v>1</v>
      </c>
      <c r="H10789" t="s">
        <v>116</v>
      </c>
      <c r="I10789">
        <f t="shared" si="509"/>
        <v>0</v>
      </c>
      <c r="J10789">
        <f t="shared" si="510"/>
        <v>0</v>
      </c>
      <c r="L10789" t="str">
        <f t="shared" si="508"/>
        <v>3133VERMONT</v>
      </c>
      <c r="M10789" t="s">
        <v>9577</v>
      </c>
      <c r="N10789" t="s">
        <v>732</v>
      </c>
    </row>
    <row r="10790" spans="1:14">
      <c r="A10790" t="s">
        <v>12166</v>
      </c>
      <c r="B10790" t="s">
        <v>12168</v>
      </c>
      <c r="C10790" t="s">
        <v>110</v>
      </c>
      <c r="D10790">
        <v>1</v>
      </c>
      <c r="E10790">
        <v>1</v>
      </c>
      <c r="F10790">
        <v>1</v>
      </c>
      <c r="H10790" t="s">
        <v>116</v>
      </c>
      <c r="I10790">
        <f t="shared" si="509"/>
        <v>0</v>
      </c>
      <c r="J10790">
        <f t="shared" si="510"/>
        <v>0</v>
      </c>
      <c r="L10790" t="str">
        <f t="shared" si="508"/>
        <v>3133VERMONT SOUTH</v>
      </c>
      <c r="M10790" t="s">
        <v>9577</v>
      </c>
      <c r="N10790" t="s">
        <v>732</v>
      </c>
    </row>
    <row r="10791" spans="1:14">
      <c r="A10791" t="s">
        <v>12169</v>
      </c>
      <c r="B10791" t="s">
        <v>5069</v>
      </c>
      <c r="C10791" t="s">
        <v>110</v>
      </c>
      <c r="D10791">
        <v>1</v>
      </c>
      <c r="E10791">
        <v>1</v>
      </c>
      <c r="F10791">
        <v>1</v>
      </c>
      <c r="H10791" t="s">
        <v>116</v>
      </c>
      <c r="I10791">
        <f t="shared" si="509"/>
        <v>0</v>
      </c>
      <c r="J10791">
        <f t="shared" si="510"/>
        <v>0</v>
      </c>
      <c r="L10791" t="str">
        <f t="shared" si="508"/>
        <v>3132MITCHAM</v>
      </c>
      <c r="M10791" t="s">
        <v>9577</v>
      </c>
      <c r="N10791" t="s">
        <v>732</v>
      </c>
    </row>
    <row r="10792" spans="1:14">
      <c r="A10792" t="s">
        <v>12169</v>
      </c>
      <c r="B10792" t="s">
        <v>12170</v>
      </c>
      <c r="C10792" t="s">
        <v>110</v>
      </c>
      <c r="D10792">
        <v>1</v>
      </c>
      <c r="E10792">
        <v>1</v>
      </c>
      <c r="F10792">
        <v>1</v>
      </c>
      <c r="H10792" t="s">
        <v>116</v>
      </c>
      <c r="I10792">
        <f t="shared" si="509"/>
        <v>0</v>
      </c>
      <c r="J10792">
        <f t="shared" si="510"/>
        <v>0</v>
      </c>
      <c r="L10792" t="str">
        <f t="shared" si="508"/>
        <v>3132MITCHAM NORTH</v>
      </c>
      <c r="M10792" t="s">
        <v>9577</v>
      </c>
      <c r="N10792" t="s">
        <v>732</v>
      </c>
    </row>
    <row r="10793" spans="1:14">
      <c r="A10793" t="s">
        <v>12169</v>
      </c>
      <c r="B10793" t="s">
        <v>12171</v>
      </c>
      <c r="C10793" t="s">
        <v>110</v>
      </c>
      <c r="D10793">
        <v>1</v>
      </c>
      <c r="E10793">
        <v>1</v>
      </c>
      <c r="F10793">
        <v>1</v>
      </c>
      <c r="H10793" t="s">
        <v>116</v>
      </c>
      <c r="I10793">
        <f t="shared" si="509"/>
        <v>0</v>
      </c>
      <c r="J10793">
        <f t="shared" si="510"/>
        <v>0</v>
      </c>
      <c r="L10793" t="str">
        <f t="shared" si="508"/>
        <v>3132RANGEVIEW</v>
      </c>
      <c r="M10793" t="s">
        <v>9577</v>
      </c>
      <c r="N10793" t="s">
        <v>732</v>
      </c>
    </row>
    <row r="10794" spans="1:14">
      <c r="A10794" t="s">
        <v>12172</v>
      </c>
      <c r="B10794" t="s">
        <v>12173</v>
      </c>
      <c r="C10794" t="s">
        <v>110</v>
      </c>
      <c r="D10794">
        <v>1</v>
      </c>
      <c r="E10794">
        <v>1</v>
      </c>
      <c r="F10794">
        <v>1</v>
      </c>
      <c r="H10794" t="s">
        <v>116</v>
      </c>
      <c r="I10794">
        <f t="shared" si="509"/>
        <v>0</v>
      </c>
      <c r="J10794">
        <f t="shared" si="510"/>
        <v>0</v>
      </c>
      <c r="L10794" t="str">
        <f t="shared" si="508"/>
        <v>3131BRENTFORD SQUARE</v>
      </c>
      <c r="M10794" t="s">
        <v>9577</v>
      </c>
      <c r="N10794" t="s">
        <v>732</v>
      </c>
    </row>
    <row r="10795" spans="1:14">
      <c r="A10795" t="s">
        <v>12172</v>
      </c>
      <c r="B10795" t="s">
        <v>2340</v>
      </c>
      <c r="C10795" t="s">
        <v>110</v>
      </c>
      <c r="D10795">
        <v>1</v>
      </c>
      <c r="E10795">
        <v>1</v>
      </c>
      <c r="F10795">
        <v>1</v>
      </c>
      <c r="H10795" t="s">
        <v>116</v>
      </c>
      <c r="I10795">
        <f t="shared" si="509"/>
        <v>0</v>
      </c>
      <c r="J10795">
        <f t="shared" si="510"/>
        <v>0</v>
      </c>
      <c r="L10795" t="str">
        <f t="shared" si="508"/>
        <v>3131FOREST HILL</v>
      </c>
      <c r="M10795" t="s">
        <v>9577</v>
      </c>
      <c r="N10795" t="s">
        <v>732</v>
      </c>
    </row>
    <row r="10796" spans="1:14">
      <c r="A10796" t="s">
        <v>12172</v>
      </c>
      <c r="B10796" t="s">
        <v>12174</v>
      </c>
      <c r="C10796" t="s">
        <v>110</v>
      </c>
      <c r="D10796">
        <v>1</v>
      </c>
      <c r="E10796">
        <v>1</v>
      </c>
      <c r="F10796">
        <v>1</v>
      </c>
      <c r="H10796" t="s">
        <v>116</v>
      </c>
      <c r="I10796">
        <f t="shared" si="509"/>
        <v>0</v>
      </c>
      <c r="J10796">
        <f t="shared" si="510"/>
        <v>0</v>
      </c>
      <c r="L10796" t="str">
        <f t="shared" si="508"/>
        <v>3131NUNAWADING</v>
      </c>
      <c r="M10796" t="s">
        <v>9577</v>
      </c>
      <c r="N10796" t="s">
        <v>732</v>
      </c>
    </row>
    <row r="10797" spans="1:14">
      <c r="A10797" t="s">
        <v>12175</v>
      </c>
      <c r="B10797" t="s">
        <v>12176</v>
      </c>
      <c r="C10797" t="s">
        <v>110</v>
      </c>
      <c r="D10797">
        <v>1</v>
      </c>
      <c r="E10797">
        <v>1</v>
      </c>
      <c r="F10797">
        <v>1</v>
      </c>
      <c r="H10797" t="s">
        <v>116</v>
      </c>
      <c r="I10797">
        <f t="shared" si="509"/>
        <v>0</v>
      </c>
      <c r="J10797">
        <f t="shared" si="510"/>
        <v>0</v>
      </c>
      <c r="L10797" t="str">
        <f t="shared" si="508"/>
        <v>3130BLACKBURN</v>
      </c>
      <c r="M10797" t="s">
        <v>12100</v>
      </c>
      <c r="N10797" t="s">
        <v>732</v>
      </c>
    </row>
    <row r="10798" spans="1:14">
      <c r="A10798" t="s">
        <v>12175</v>
      </c>
      <c r="B10798" t="s">
        <v>12177</v>
      </c>
      <c r="C10798" t="s">
        <v>110</v>
      </c>
      <c r="D10798">
        <v>1</v>
      </c>
      <c r="E10798">
        <v>1</v>
      </c>
      <c r="F10798">
        <v>1</v>
      </c>
      <c r="H10798" t="s">
        <v>116</v>
      </c>
      <c r="I10798">
        <f t="shared" si="509"/>
        <v>0</v>
      </c>
      <c r="J10798">
        <f t="shared" si="510"/>
        <v>0</v>
      </c>
      <c r="L10798" t="str">
        <f t="shared" si="508"/>
        <v>3130BLACKBURN NORTH</v>
      </c>
      <c r="M10798" t="s">
        <v>12100</v>
      </c>
      <c r="N10798" t="s">
        <v>732</v>
      </c>
    </row>
    <row r="10799" spans="1:14">
      <c r="A10799" t="s">
        <v>12175</v>
      </c>
      <c r="B10799" t="s">
        <v>12178</v>
      </c>
      <c r="C10799" t="s">
        <v>110</v>
      </c>
      <c r="D10799">
        <v>1</v>
      </c>
      <c r="E10799">
        <v>1</v>
      </c>
      <c r="F10799">
        <v>1</v>
      </c>
      <c r="H10799" t="s">
        <v>116</v>
      </c>
      <c r="I10799">
        <f t="shared" si="509"/>
        <v>0</v>
      </c>
      <c r="J10799">
        <f t="shared" si="510"/>
        <v>0</v>
      </c>
      <c r="L10799" t="str">
        <f t="shared" si="508"/>
        <v>3130BLACKBURN SOUTH</v>
      </c>
      <c r="M10799" t="s">
        <v>12100</v>
      </c>
      <c r="N10799" t="s">
        <v>732</v>
      </c>
    </row>
    <row r="10800" spans="1:14">
      <c r="A10800" t="s">
        <v>12175</v>
      </c>
      <c r="B10800" t="s">
        <v>12179</v>
      </c>
      <c r="C10800" t="s">
        <v>110</v>
      </c>
      <c r="D10800">
        <v>1</v>
      </c>
      <c r="E10800">
        <v>1</v>
      </c>
      <c r="F10800">
        <v>1</v>
      </c>
      <c r="H10800" t="s">
        <v>116</v>
      </c>
      <c r="I10800">
        <f t="shared" si="509"/>
        <v>0</v>
      </c>
      <c r="J10800">
        <f t="shared" si="510"/>
        <v>0</v>
      </c>
      <c r="L10800" t="str">
        <f t="shared" si="508"/>
        <v>3130LABURNUM</v>
      </c>
      <c r="M10800" t="s">
        <v>12100</v>
      </c>
      <c r="N10800" t="s">
        <v>732</v>
      </c>
    </row>
    <row r="10801" spans="1:14">
      <c r="A10801" t="s">
        <v>12180</v>
      </c>
      <c r="B10801" t="s">
        <v>12181</v>
      </c>
      <c r="C10801" t="s">
        <v>110</v>
      </c>
      <c r="D10801">
        <v>1</v>
      </c>
      <c r="E10801">
        <v>1</v>
      </c>
      <c r="F10801">
        <v>1</v>
      </c>
      <c r="H10801" t="s">
        <v>116</v>
      </c>
      <c r="I10801">
        <f t="shared" si="509"/>
        <v>0</v>
      </c>
      <c r="J10801">
        <f t="shared" si="510"/>
        <v>0</v>
      </c>
      <c r="L10801" t="str">
        <f t="shared" si="508"/>
        <v>3129BOX HILL NORTH</v>
      </c>
      <c r="M10801" t="s">
        <v>12100</v>
      </c>
      <c r="N10801" t="s">
        <v>732</v>
      </c>
    </row>
    <row r="10802" spans="1:14">
      <c r="A10802" t="s">
        <v>12180</v>
      </c>
      <c r="B10802" t="s">
        <v>12182</v>
      </c>
      <c r="C10802" t="s">
        <v>110</v>
      </c>
      <c r="D10802">
        <v>1</v>
      </c>
      <c r="E10802">
        <v>1</v>
      </c>
      <c r="F10802">
        <v>1</v>
      </c>
      <c r="H10802" t="s">
        <v>116</v>
      </c>
      <c r="I10802">
        <f t="shared" si="509"/>
        <v>0</v>
      </c>
      <c r="J10802">
        <f t="shared" si="510"/>
        <v>0</v>
      </c>
      <c r="L10802" t="str">
        <f t="shared" si="508"/>
        <v>3129KERRIMUIR</v>
      </c>
      <c r="M10802" t="s">
        <v>12100</v>
      </c>
      <c r="N10802" t="s">
        <v>732</v>
      </c>
    </row>
    <row r="10803" spans="1:14">
      <c r="A10803" t="s">
        <v>12180</v>
      </c>
      <c r="B10803" t="s">
        <v>12183</v>
      </c>
      <c r="C10803" t="s">
        <v>110</v>
      </c>
      <c r="D10803">
        <v>1</v>
      </c>
      <c r="E10803">
        <v>1</v>
      </c>
      <c r="F10803">
        <v>1</v>
      </c>
      <c r="H10803" t="s">
        <v>116</v>
      </c>
      <c r="I10803">
        <f t="shared" si="509"/>
        <v>0</v>
      </c>
      <c r="J10803">
        <f t="shared" si="510"/>
        <v>0</v>
      </c>
      <c r="L10803" t="str">
        <f t="shared" si="508"/>
        <v>3129MONT ALBERT NORTH</v>
      </c>
      <c r="M10803" t="s">
        <v>12100</v>
      </c>
      <c r="N10803" t="s">
        <v>732</v>
      </c>
    </row>
    <row r="10804" spans="1:14">
      <c r="A10804" t="s">
        <v>12184</v>
      </c>
      <c r="B10804" t="s">
        <v>12185</v>
      </c>
      <c r="C10804" t="s">
        <v>110</v>
      </c>
      <c r="D10804">
        <v>1</v>
      </c>
      <c r="E10804">
        <v>1</v>
      </c>
      <c r="F10804">
        <v>1</v>
      </c>
      <c r="H10804" t="s">
        <v>116</v>
      </c>
      <c r="I10804">
        <f t="shared" si="509"/>
        <v>0</v>
      </c>
      <c r="J10804">
        <f t="shared" si="510"/>
        <v>0</v>
      </c>
      <c r="L10804" t="str">
        <f t="shared" si="508"/>
        <v>3128BOX HILL</v>
      </c>
      <c r="M10804" t="s">
        <v>12100</v>
      </c>
      <c r="N10804" t="s">
        <v>732</v>
      </c>
    </row>
    <row r="10805" spans="1:14">
      <c r="A10805" t="s">
        <v>12184</v>
      </c>
      <c r="B10805" t="s">
        <v>12186</v>
      </c>
      <c r="C10805" t="s">
        <v>110</v>
      </c>
      <c r="D10805">
        <v>1</v>
      </c>
      <c r="E10805">
        <v>1</v>
      </c>
      <c r="F10805">
        <v>1</v>
      </c>
      <c r="H10805" t="s">
        <v>116</v>
      </c>
      <c r="I10805">
        <f t="shared" si="509"/>
        <v>0</v>
      </c>
      <c r="J10805">
        <f t="shared" si="510"/>
        <v>0</v>
      </c>
      <c r="L10805" t="str">
        <f t="shared" si="508"/>
        <v>3128BOX HILL CENTRAL</v>
      </c>
      <c r="M10805" t="s">
        <v>12100</v>
      </c>
      <c r="N10805" t="s">
        <v>732</v>
      </c>
    </row>
    <row r="10806" spans="1:14">
      <c r="A10806" t="s">
        <v>12184</v>
      </c>
      <c r="B10806" t="s">
        <v>12187</v>
      </c>
      <c r="C10806" t="s">
        <v>110</v>
      </c>
      <c r="D10806">
        <v>1</v>
      </c>
      <c r="E10806">
        <v>1</v>
      </c>
      <c r="F10806">
        <v>1</v>
      </c>
      <c r="H10806" t="s">
        <v>116</v>
      </c>
      <c r="I10806">
        <f t="shared" si="509"/>
        <v>0</v>
      </c>
      <c r="J10806">
        <f t="shared" si="510"/>
        <v>0</v>
      </c>
      <c r="L10806" t="str">
        <f t="shared" si="508"/>
        <v>3128BOX HILL SOUTH</v>
      </c>
      <c r="M10806" t="s">
        <v>12100</v>
      </c>
      <c r="N10806" t="s">
        <v>732</v>
      </c>
    </row>
    <row r="10807" spans="1:14">
      <c r="A10807" t="s">
        <v>12184</v>
      </c>
      <c r="B10807" t="s">
        <v>12188</v>
      </c>
      <c r="C10807" t="s">
        <v>110</v>
      </c>
      <c r="D10807">
        <v>1</v>
      </c>
      <c r="E10807">
        <v>1</v>
      </c>
      <c r="F10807">
        <v>1</v>
      </c>
      <c r="H10807" t="s">
        <v>116</v>
      </c>
      <c r="I10807">
        <f t="shared" si="509"/>
        <v>0</v>
      </c>
      <c r="J10807">
        <f t="shared" si="510"/>
        <v>0</v>
      </c>
      <c r="L10807" t="str">
        <f t="shared" si="508"/>
        <v>3128HOUSTON</v>
      </c>
      <c r="M10807" t="s">
        <v>12100</v>
      </c>
      <c r="N10807" t="s">
        <v>732</v>
      </c>
    </row>
    <row r="10808" spans="1:14">
      <c r="A10808" t="s">
        <v>12184</v>
      </c>
      <c r="B10808" t="s">
        <v>5043</v>
      </c>
      <c r="C10808" t="s">
        <v>110</v>
      </c>
      <c r="D10808">
        <v>1</v>
      </c>
      <c r="E10808">
        <v>1</v>
      </c>
      <c r="F10808">
        <v>1</v>
      </c>
      <c r="H10808" t="s">
        <v>116</v>
      </c>
      <c r="I10808">
        <f t="shared" si="509"/>
        <v>0</v>
      </c>
      <c r="J10808">
        <f t="shared" si="510"/>
        <v>0</v>
      </c>
      <c r="L10808" t="str">
        <f t="shared" si="508"/>
        <v>3128WATTLE PARK</v>
      </c>
      <c r="M10808" t="s">
        <v>12100</v>
      </c>
      <c r="N10808" t="s">
        <v>732</v>
      </c>
    </row>
    <row r="10809" spans="1:14">
      <c r="A10809" t="s">
        <v>12189</v>
      </c>
      <c r="B10809" t="s">
        <v>12190</v>
      </c>
      <c r="C10809" t="s">
        <v>110</v>
      </c>
      <c r="D10809">
        <v>1</v>
      </c>
      <c r="E10809">
        <v>1</v>
      </c>
      <c r="F10809">
        <v>1</v>
      </c>
      <c r="H10809" t="s">
        <v>116</v>
      </c>
      <c r="I10809">
        <f t="shared" si="509"/>
        <v>0</v>
      </c>
      <c r="J10809">
        <f t="shared" si="510"/>
        <v>0</v>
      </c>
      <c r="L10809" t="str">
        <f t="shared" si="508"/>
        <v>3127MONT ALBERT</v>
      </c>
      <c r="M10809" t="s">
        <v>12100</v>
      </c>
      <c r="N10809" t="s">
        <v>732</v>
      </c>
    </row>
    <row r="10810" spans="1:14">
      <c r="A10810" t="s">
        <v>12189</v>
      </c>
      <c r="B10810" t="s">
        <v>12191</v>
      </c>
      <c r="C10810" t="s">
        <v>110</v>
      </c>
      <c r="D10810">
        <v>1</v>
      </c>
      <c r="E10810">
        <v>1</v>
      </c>
      <c r="F10810">
        <v>1</v>
      </c>
      <c r="H10810" t="s">
        <v>116</v>
      </c>
      <c r="I10810">
        <f t="shared" si="509"/>
        <v>0</v>
      </c>
      <c r="J10810">
        <f t="shared" si="510"/>
        <v>0</v>
      </c>
      <c r="L10810" t="str">
        <f t="shared" si="508"/>
        <v>3127SURREY HILLS</v>
      </c>
      <c r="M10810" t="s">
        <v>12100</v>
      </c>
      <c r="N10810" t="s">
        <v>732</v>
      </c>
    </row>
    <row r="10811" spans="1:14">
      <c r="A10811" t="s">
        <v>12189</v>
      </c>
      <c r="B10811" t="s">
        <v>12192</v>
      </c>
      <c r="C10811" t="s">
        <v>110</v>
      </c>
      <c r="D10811">
        <v>1</v>
      </c>
      <c r="E10811">
        <v>1</v>
      </c>
      <c r="F10811">
        <v>1</v>
      </c>
      <c r="H10811" t="s">
        <v>116</v>
      </c>
      <c r="I10811">
        <f t="shared" si="509"/>
        <v>0</v>
      </c>
      <c r="J10811">
        <f t="shared" si="510"/>
        <v>0</v>
      </c>
      <c r="L10811" t="str">
        <f t="shared" si="508"/>
        <v>3127SURREY HILLS NORTH</v>
      </c>
      <c r="M10811" t="s">
        <v>12100</v>
      </c>
      <c r="N10811" t="s">
        <v>732</v>
      </c>
    </row>
    <row r="10812" spans="1:14">
      <c r="A10812" t="s">
        <v>12193</v>
      </c>
      <c r="B10812" t="s">
        <v>12194</v>
      </c>
      <c r="C10812" t="s">
        <v>110</v>
      </c>
      <c r="D10812">
        <v>1</v>
      </c>
      <c r="E10812">
        <v>1</v>
      </c>
      <c r="F10812">
        <v>1</v>
      </c>
      <c r="H10812" t="s">
        <v>116</v>
      </c>
      <c r="I10812">
        <f t="shared" si="509"/>
        <v>0</v>
      </c>
      <c r="J10812">
        <f t="shared" si="510"/>
        <v>0</v>
      </c>
      <c r="L10812" t="str">
        <f t="shared" si="508"/>
        <v>3126CAMBERWELL EAST</v>
      </c>
      <c r="M10812" t="s">
        <v>12100</v>
      </c>
      <c r="N10812" t="s">
        <v>732</v>
      </c>
    </row>
    <row r="10813" spans="1:14">
      <c r="A10813" t="s">
        <v>12193</v>
      </c>
      <c r="B10813" t="s">
        <v>12195</v>
      </c>
      <c r="C10813" t="s">
        <v>110</v>
      </c>
      <c r="D10813">
        <v>1</v>
      </c>
      <c r="E10813">
        <v>1</v>
      </c>
      <c r="F10813">
        <v>1</v>
      </c>
      <c r="H10813" t="s">
        <v>116</v>
      </c>
      <c r="I10813">
        <f t="shared" si="509"/>
        <v>0</v>
      </c>
      <c r="J10813">
        <f t="shared" si="510"/>
        <v>0</v>
      </c>
      <c r="L10813" t="str">
        <f t="shared" si="508"/>
        <v>3126CANTERBURY</v>
      </c>
      <c r="M10813" t="s">
        <v>12100</v>
      </c>
      <c r="N10813" t="s">
        <v>732</v>
      </c>
    </row>
    <row r="10814" spans="1:14">
      <c r="A10814" t="s">
        <v>12196</v>
      </c>
      <c r="B10814" t="s">
        <v>12197</v>
      </c>
      <c r="C10814" t="s">
        <v>110</v>
      </c>
      <c r="D10814">
        <v>1</v>
      </c>
      <c r="E10814">
        <v>1</v>
      </c>
      <c r="F10814">
        <v>1</v>
      </c>
      <c r="H10814" t="s">
        <v>116</v>
      </c>
      <c r="I10814">
        <f t="shared" si="509"/>
        <v>0</v>
      </c>
      <c r="J10814">
        <f t="shared" si="510"/>
        <v>0</v>
      </c>
      <c r="L10814" t="str">
        <f t="shared" si="508"/>
        <v>3125BENNETTSWOOD</v>
      </c>
      <c r="M10814" t="s">
        <v>12100</v>
      </c>
      <c r="N10814" t="s">
        <v>732</v>
      </c>
    </row>
    <row r="10815" spans="1:14">
      <c r="A10815" t="s">
        <v>12196</v>
      </c>
      <c r="B10815" t="s">
        <v>12198</v>
      </c>
      <c r="C10815" t="s">
        <v>110</v>
      </c>
      <c r="D10815">
        <v>1</v>
      </c>
      <c r="E10815">
        <v>1</v>
      </c>
      <c r="F10815">
        <v>1</v>
      </c>
      <c r="H10815" t="s">
        <v>116</v>
      </c>
      <c r="I10815">
        <f t="shared" si="509"/>
        <v>0</v>
      </c>
      <c r="J10815">
        <f t="shared" si="510"/>
        <v>0</v>
      </c>
      <c r="L10815" t="str">
        <f t="shared" si="508"/>
        <v>3125BURWOOD</v>
      </c>
      <c r="M10815" t="s">
        <v>12100</v>
      </c>
      <c r="N10815" t="s">
        <v>732</v>
      </c>
    </row>
    <row r="10816" spans="1:14">
      <c r="A10816" t="s">
        <v>12196</v>
      </c>
      <c r="B10816" t="s">
        <v>12199</v>
      </c>
      <c r="C10816" t="s">
        <v>110</v>
      </c>
      <c r="D10816">
        <v>1</v>
      </c>
      <c r="E10816">
        <v>1</v>
      </c>
      <c r="F10816">
        <v>1</v>
      </c>
      <c r="H10816" t="s">
        <v>116</v>
      </c>
      <c r="I10816">
        <f t="shared" si="509"/>
        <v>0</v>
      </c>
      <c r="J10816">
        <f t="shared" si="510"/>
        <v>0</v>
      </c>
      <c r="L10816" t="str">
        <f t="shared" si="508"/>
        <v>3125SURREY HILLS SOUTH</v>
      </c>
      <c r="M10816" t="s">
        <v>12100</v>
      </c>
      <c r="N10816" t="s">
        <v>732</v>
      </c>
    </row>
    <row r="10817" spans="1:14">
      <c r="A10817" t="s">
        <v>12200</v>
      </c>
      <c r="B10817" t="s">
        <v>12201</v>
      </c>
      <c r="C10817" t="s">
        <v>110</v>
      </c>
      <c r="D10817">
        <v>1</v>
      </c>
      <c r="E10817">
        <v>1</v>
      </c>
      <c r="F10817">
        <v>1</v>
      </c>
      <c r="H10817" t="s">
        <v>116</v>
      </c>
      <c r="I10817">
        <f t="shared" si="509"/>
        <v>0</v>
      </c>
      <c r="J10817">
        <f t="shared" si="510"/>
        <v>0</v>
      </c>
      <c r="L10817" t="str">
        <f t="shared" si="508"/>
        <v>3124CAMBERWELL</v>
      </c>
      <c r="M10817" t="s">
        <v>12100</v>
      </c>
      <c r="N10817" t="s">
        <v>732</v>
      </c>
    </row>
    <row r="10818" spans="1:14">
      <c r="A10818" t="s">
        <v>12200</v>
      </c>
      <c r="B10818" t="s">
        <v>12202</v>
      </c>
      <c r="C10818" t="s">
        <v>110</v>
      </c>
      <c r="D10818">
        <v>1</v>
      </c>
      <c r="E10818">
        <v>1</v>
      </c>
      <c r="F10818">
        <v>1</v>
      </c>
      <c r="H10818" t="s">
        <v>116</v>
      </c>
      <c r="I10818">
        <f t="shared" si="509"/>
        <v>0</v>
      </c>
      <c r="J10818">
        <f t="shared" si="510"/>
        <v>0</v>
      </c>
      <c r="L10818" t="str">
        <f t="shared" si="508"/>
        <v>3124CAMBERWELL NORTH</v>
      </c>
      <c r="M10818" t="s">
        <v>12100</v>
      </c>
      <c r="N10818" t="s">
        <v>732</v>
      </c>
    </row>
    <row r="10819" spans="1:14">
      <c r="A10819" t="s">
        <v>12200</v>
      </c>
      <c r="B10819" t="s">
        <v>12203</v>
      </c>
      <c r="C10819" t="s">
        <v>110</v>
      </c>
      <c r="D10819">
        <v>1</v>
      </c>
      <c r="E10819">
        <v>1</v>
      </c>
      <c r="F10819">
        <v>1</v>
      </c>
      <c r="H10819" t="s">
        <v>116</v>
      </c>
      <c r="I10819">
        <f t="shared" si="509"/>
        <v>0</v>
      </c>
      <c r="J10819">
        <f t="shared" si="510"/>
        <v>0</v>
      </c>
      <c r="L10819" t="str">
        <f t="shared" si="508"/>
        <v>3124CAMBERWELL SOUTH</v>
      </c>
      <c r="M10819" t="s">
        <v>12100</v>
      </c>
      <c r="N10819" t="s">
        <v>732</v>
      </c>
    </row>
    <row r="10820" spans="1:14">
      <c r="A10820" t="s">
        <v>12200</v>
      </c>
      <c r="B10820" t="s">
        <v>12204</v>
      </c>
      <c r="C10820" t="s">
        <v>110</v>
      </c>
      <c r="D10820">
        <v>1</v>
      </c>
      <c r="E10820">
        <v>1</v>
      </c>
      <c r="F10820">
        <v>1</v>
      </c>
      <c r="H10820" t="s">
        <v>116</v>
      </c>
      <c r="I10820">
        <f t="shared" si="509"/>
        <v>0</v>
      </c>
      <c r="J10820">
        <f t="shared" si="510"/>
        <v>0</v>
      </c>
      <c r="L10820" t="str">
        <f t="shared" si="508"/>
        <v>3124CAMBERWELL WEST</v>
      </c>
      <c r="M10820" t="s">
        <v>12100</v>
      </c>
      <c r="N10820" t="s">
        <v>732</v>
      </c>
    </row>
    <row r="10821" spans="1:14">
      <c r="A10821" t="s">
        <v>12200</v>
      </c>
      <c r="B10821" t="s">
        <v>12205</v>
      </c>
      <c r="C10821" t="s">
        <v>110</v>
      </c>
      <c r="D10821">
        <v>1</v>
      </c>
      <c r="E10821">
        <v>1</v>
      </c>
      <c r="F10821">
        <v>1</v>
      </c>
      <c r="H10821" t="s">
        <v>116</v>
      </c>
      <c r="I10821">
        <f t="shared" si="509"/>
        <v>0</v>
      </c>
      <c r="J10821">
        <f t="shared" si="510"/>
        <v>0</v>
      </c>
      <c r="L10821" t="str">
        <f t="shared" ref="L10821:L10884" si="511">CONCATENATE(A10821,B10821)</f>
        <v>3124HARTWELL</v>
      </c>
      <c r="M10821" t="s">
        <v>12100</v>
      </c>
      <c r="N10821" t="s">
        <v>732</v>
      </c>
    </row>
    <row r="10822" spans="1:14">
      <c r="A10822" t="s">
        <v>12200</v>
      </c>
      <c r="B10822" t="s">
        <v>12206</v>
      </c>
      <c r="C10822" t="s">
        <v>110</v>
      </c>
      <c r="D10822">
        <v>1</v>
      </c>
      <c r="E10822">
        <v>1</v>
      </c>
      <c r="F10822">
        <v>1</v>
      </c>
      <c r="H10822" t="s">
        <v>116</v>
      </c>
      <c r="I10822">
        <f t="shared" si="509"/>
        <v>0</v>
      </c>
      <c r="J10822">
        <f t="shared" si="510"/>
        <v>0</v>
      </c>
      <c r="L10822" t="str">
        <f t="shared" si="511"/>
        <v>3124MIDDLE CAMBERWELL</v>
      </c>
      <c r="M10822" t="s">
        <v>12100</v>
      </c>
      <c r="N10822" t="s">
        <v>732</v>
      </c>
    </row>
    <row r="10823" spans="1:14">
      <c r="A10823" t="s">
        <v>12207</v>
      </c>
      <c r="B10823" t="s">
        <v>3827</v>
      </c>
      <c r="C10823" t="s">
        <v>110</v>
      </c>
      <c r="D10823">
        <v>1</v>
      </c>
      <c r="E10823">
        <v>1</v>
      </c>
      <c r="F10823">
        <v>1</v>
      </c>
      <c r="H10823" t="s">
        <v>116</v>
      </c>
      <c r="I10823">
        <f t="shared" si="509"/>
        <v>0</v>
      </c>
      <c r="J10823">
        <f t="shared" si="510"/>
        <v>0</v>
      </c>
      <c r="L10823" t="str">
        <f t="shared" si="511"/>
        <v>3123AUBURN</v>
      </c>
      <c r="M10823" t="s">
        <v>12100</v>
      </c>
      <c r="N10823" t="s">
        <v>732</v>
      </c>
    </row>
    <row r="10824" spans="1:14">
      <c r="A10824" t="s">
        <v>12207</v>
      </c>
      <c r="B10824" t="s">
        <v>12208</v>
      </c>
      <c r="C10824" t="s">
        <v>110</v>
      </c>
      <c r="D10824">
        <v>1</v>
      </c>
      <c r="E10824">
        <v>1</v>
      </c>
      <c r="F10824">
        <v>1</v>
      </c>
      <c r="H10824" t="s">
        <v>116</v>
      </c>
      <c r="I10824">
        <f t="shared" si="509"/>
        <v>0</v>
      </c>
      <c r="J10824">
        <f t="shared" si="510"/>
        <v>0</v>
      </c>
      <c r="L10824" t="str">
        <f t="shared" si="511"/>
        <v>3123HAWTHORN EAST</v>
      </c>
      <c r="M10824" t="s">
        <v>12100</v>
      </c>
      <c r="N10824" t="s">
        <v>732</v>
      </c>
    </row>
    <row r="10825" spans="1:14">
      <c r="A10825" t="s">
        <v>12209</v>
      </c>
      <c r="B10825" t="s">
        <v>12210</v>
      </c>
      <c r="C10825" t="s">
        <v>110</v>
      </c>
      <c r="D10825">
        <v>1</v>
      </c>
      <c r="E10825">
        <v>1</v>
      </c>
      <c r="F10825">
        <v>1</v>
      </c>
      <c r="H10825" t="s">
        <v>116</v>
      </c>
      <c r="I10825">
        <f t="shared" si="509"/>
        <v>0</v>
      </c>
      <c r="J10825">
        <f t="shared" si="510"/>
        <v>0</v>
      </c>
      <c r="L10825" t="str">
        <f t="shared" si="511"/>
        <v>3122AUBURN SOUTH</v>
      </c>
      <c r="M10825" t="s">
        <v>12100</v>
      </c>
      <c r="N10825" t="s">
        <v>732</v>
      </c>
    </row>
    <row r="10826" spans="1:14">
      <c r="A10826" t="s">
        <v>12209</v>
      </c>
      <c r="B10826" t="s">
        <v>12211</v>
      </c>
      <c r="C10826" t="s">
        <v>110</v>
      </c>
      <c r="D10826">
        <v>1</v>
      </c>
      <c r="E10826">
        <v>1</v>
      </c>
      <c r="F10826">
        <v>1</v>
      </c>
      <c r="H10826" t="s">
        <v>116</v>
      </c>
      <c r="I10826">
        <f t="shared" si="509"/>
        <v>0</v>
      </c>
      <c r="J10826">
        <f t="shared" si="510"/>
        <v>0</v>
      </c>
      <c r="L10826" t="str">
        <f t="shared" si="511"/>
        <v>3122GLENFERRIE SOUTH</v>
      </c>
      <c r="M10826" t="s">
        <v>12100</v>
      </c>
      <c r="N10826" t="s">
        <v>732</v>
      </c>
    </row>
    <row r="10827" spans="1:14">
      <c r="A10827" t="s">
        <v>12209</v>
      </c>
      <c r="B10827" t="s">
        <v>5065</v>
      </c>
      <c r="C10827" t="s">
        <v>110</v>
      </c>
      <c r="D10827">
        <v>1</v>
      </c>
      <c r="E10827">
        <v>1</v>
      </c>
      <c r="F10827">
        <v>1</v>
      </c>
      <c r="H10827" t="s">
        <v>116</v>
      </c>
      <c r="I10827">
        <f t="shared" si="509"/>
        <v>0</v>
      </c>
      <c r="J10827">
        <f t="shared" si="510"/>
        <v>0</v>
      </c>
      <c r="L10827" t="str">
        <f t="shared" si="511"/>
        <v>3122HAWTHORN</v>
      </c>
      <c r="M10827" t="s">
        <v>12100</v>
      </c>
      <c r="N10827" t="s">
        <v>732</v>
      </c>
    </row>
    <row r="10828" spans="1:14">
      <c r="A10828" t="s">
        <v>12209</v>
      </c>
      <c r="B10828" t="s">
        <v>12212</v>
      </c>
      <c r="C10828" t="s">
        <v>110</v>
      </c>
      <c r="D10828">
        <v>1</v>
      </c>
      <c r="E10828">
        <v>1</v>
      </c>
      <c r="F10828">
        <v>1</v>
      </c>
      <c r="H10828" t="s">
        <v>116</v>
      </c>
      <c r="I10828">
        <f t="shared" si="509"/>
        <v>0</v>
      </c>
      <c r="J10828">
        <f t="shared" si="510"/>
        <v>0</v>
      </c>
      <c r="L10828" t="str">
        <f t="shared" si="511"/>
        <v>3122HAWTHORN NORTH</v>
      </c>
      <c r="M10828" t="s">
        <v>12100</v>
      </c>
      <c r="N10828" t="s">
        <v>732</v>
      </c>
    </row>
    <row r="10829" spans="1:14">
      <c r="A10829" t="s">
        <v>12209</v>
      </c>
      <c r="B10829" t="s">
        <v>12213</v>
      </c>
      <c r="C10829" t="s">
        <v>110</v>
      </c>
      <c r="D10829">
        <v>1</v>
      </c>
      <c r="E10829">
        <v>1</v>
      </c>
      <c r="F10829">
        <v>1</v>
      </c>
      <c r="H10829" t="s">
        <v>116</v>
      </c>
      <c r="I10829">
        <f t="shared" si="509"/>
        <v>0</v>
      </c>
      <c r="J10829">
        <f t="shared" si="510"/>
        <v>0</v>
      </c>
      <c r="L10829" t="str">
        <f t="shared" si="511"/>
        <v>3122HAWTHORN WEST</v>
      </c>
      <c r="M10829" t="s">
        <v>12100</v>
      </c>
      <c r="N10829" t="s">
        <v>732</v>
      </c>
    </row>
    <row r="10830" spans="1:14">
      <c r="A10830" t="s">
        <v>12214</v>
      </c>
      <c r="B10830" t="s">
        <v>12215</v>
      </c>
      <c r="C10830" t="s">
        <v>110</v>
      </c>
      <c r="D10830">
        <v>1</v>
      </c>
      <c r="E10830">
        <v>1</v>
      </c>
      <c r="F10830">
        <v>1</v>
      </c>
      <c r="H10830" t="s">
        <v>116</v>
      </c>
      <c r="I10830">
        <f t="shared" si="509"/>
        <v>0</v>
      </c>
      <c r="J10830">
        <f t="shared" si="510"/>
        <v>0</v>
      </c>
      <c r="L10830" t="str">
        <f t="shared" si="511"/>
        <v>3121BURNLEY</v>
      </c>
      <c r="M10830" t="s">
        <v>11929</v>
      </c>
      <c r="N10830" t="s">
        <v>732</v>
      </c>
    </row>
    <row r="10831" spans="1:14">
      <c r="A10831" t="s">
        <v>12214</v>
      </c>
      <c r="B10831" t="s">
        <v>12216</v>
      </c>
      <c r="C10831" t="s">
        <v>110</v>
      </c>
      <c r="D10831">
        <v>1</v>
      </c>
      <c r="E10831">
        <v>1</v>
      </c>
      <c r="F10831">
        <v>1</v>
      </c>
      <c r="H10831" t="s">
        <v>116</v>
      </c>
      <c r="I10831">
        <f t="shared" si="509"/>
        <v>0</v>
      </c>
      <c r="J10831">
        <f t="shared" si="510"/>
        <v>0</v>
      </c>
      <c r="L10831" t="str">
        <f t="shared" si="511"/>
        <v>3121BURNLEY NORTH</v>
      </c>
      <c r="M10831" t="s">
        <v>11929</v>
      </c>
      <c r="N10831" t="s">
        <v>732</v>
      </c>
    </row>
    <row r="10832" spans="1:14">
      <c r="A10832" t="s">
        <v>12214</v>
      </c>
      <c r="B10832" t="s">
        <v>980</v>
      </c>
      <c r="C10832" t="s">
        <v>110</v>
      </c>
      <c r="D10832">
        <v>1</v>
      </c>
      <c r="E10832">
        <v>1</v>
      </c>
      <c r="F10832">
        <v>1</v>
      </c>
      <c r="H10832" t="s">
        <v>116</v>
      </c>
      <c r="I10832">
        <f t="shared" si="509"/>
        <v>0</v>
      </c>
      <c r="J10832">
        <f t="shared" si="510"/>
        <v>0</v>
      </c>
      <c r="L10832" t="str">
        <f t="shared" si="511"/>
        <v>3121CREMORNE</v>
      </c>
      <c r="M10832" t="s">
        <v>11929</v>
      </c>
      <c r="N10832" t="s">
        <v>732</v>
      </c>
    </row>
    <row r="10833" spans="1:14">
      <c r="A10833" t="s">
        <v>12214</v>
      </c>
      <c r="B10833" t="s">
        <v>978</v>
      </c>
      <c r="C10833" t="s">
        <v>110</v>
      </c>
      <c r="D10833">
        <v>1</v>
      </c>
      <c r="E10833">
        <v>1</v>
      </c>
      <c r="F10833">
        <v>1</v>
      </c>
      <c r="H10833" t="s">
        <v>116</v>
      </c>
      <c r="I10833">
        <f t="shared" si="509"/>
        <v>0</v>
      </c>
      <c r="J10833">
        <f t="shared" si="510"/>
        <v>0</v>
      </c>
      <c r="L10833" t="str">
        <f t="shared" si="511"/>
        <v>3121RICHMOND</v>
      </c>
      <c r="M10833" t="s">
        <v>11929</v>
      </c>
      <c r="N10833" t="s">
        <v>732</v>
      </c>
    </row>
    <row r="10834" spans="1:14">
      <c r="A10834" t="s">
        <v>12214</v>
      </c>
      <c r="B10834" t="s">
        <v>12217</v>
      </c>
      <c r="C10834" t="s">
        <v>110</v>
      </c>
      <c r="D10834">
        <v>1</v>
      </c>
      <c r="E10834">
        <v>1</v>
      </c>
      <c r="F10834">
        <v>1</v>
      </c>
      <c r="H10834" t="s">
        <v>116</v>
      </c>
      <c r="I10834">
        <f t="shared" ref="I10834:I10897" si="512">IF(ISERROR(VLOOKUP(A10834,SelPostCode,1,FALSE)),0,1)</f>
        <v>0</v>
      </c>
      <c r="J10834">
        <f t="shared" ref="J10834:J10897" si="513">IF(I10834=0,0,IF(ISERROR(VLOOKUP(B10834,SelSuburb,1,FALSE)),0,1))</f>
        <v>0</v>
      </c>
      <c r="L10834" t="str">
        <f t="shared" si="511"/>
        <v>3121RICHMOND EAST</v>
      </c>
      <c r="M10834" t="s">
        <v>11929</v>
      </c>
      <c r="N10834" t="s">
        <v>732</v>
      </c>
    </row>
    <row r="10835" spans="1:14">
      <c r="A10835" t="s">
        <v>12214</v>
      </c>
      <c r="B10835" t="s">
        <v>12218</v>
      </c>
      <c r="C10835" t="s">
        <v>110</v>
      </c>
      <c r="D10835">
        <v>1</v>
      </c>
      <c r="E10835">
        <v>1</v>
      </c>
      <c r="F10835">
        <v>1</v>
      </c>
      <c r="H10835" t="s">
        <v>116</v>
      </c>
      <c r="I10835">
        <f t="shared" si="512"/>
        <v>0</v>
      </c>
      <c r="J10835">
        <f t="shared" si="513"/>
        <v>0</v>
      </c>
      <c r="L10835" t="str">
        <f t="shared" si="511"/>
        <v>3121RICHMOND NORTH</v>
      </c>
      <c r="M10835" t="s">
        <v>11929</v>
      </c>
      <c r="N10835" t="s">
        <v>732</v>
      </c>
    </row>
    <row r="10836" spans="1:14">
      <c r="A10836" t="s">
        <v>12214</v>
      </c>
      <c r="B10836" t="s">
        <v>12219</v>
      </c>
      <c r="C10836" t="s">
        <v>110</v>
      </c>
      <c r="D10836">
        <v>1</v>
      </c>
      <c r="E10836">
        <v>1</v>
      </c>
      <c r="F10836">
        <v>1</v>
      </c>
      <c r="H10836" t="s">
        <v>116</v>
      </c>
      <c r="I10836">
        <f t="shared" si="512"/>
        <v>0</v>
      </c>
      <c r="J10836">
        <f t="shared" si="513"/>
        <v>0</v>
      </c>
      <c r="L10836" t="str">
        <f t="shared" si="511"/>
        <v>3121RICHMOND SOUTH</v>
      </c>
      <c r="M10836" t="s">
        <v>11929</v>
      </c>
      <c r="N10836" t="s">
        <v>732</v>
      </c>
    </row>
    <row r="10837" spans="1:14">
      <c r="A10837" t="s">
        <v>12220</v>
      </c>
      <c r="B10837" t="s">
        <v>12221</v>
      </c>
      <c r="C10837" t="s">
        <v>110</v>
      </c>
      <c r="D10837">
        <v>1</v>
      </c>
      <c r="E10837">
        <v>0</v>
      </c>
      <c r="F10837">
        <v>1</v>
      </c>
      <c r="H10837" t="s">
        <v>116</v>
      </c>
      <c r="I10837">
        <f t="shared" si="512"/>
        <v>0</v>
      </c>
      <c r="J10837">
        <f t="shared" si="513"/>
        <v>0</v>
      </c>
      <c r="L10837" t="str">
        <f t="shared" si="511"/>
        <v>3116CHIRNSIDE PARK</v>
      </c>
      <c r="M10837" t="s">
        <v>9577</v>
      </c>
      <c r="N10837" t="s">
        <v>732</v>
      </c>
    </row>
    <row r="10838" spans="1:14">
      <c r="A10838" t="s">
        <v>12222</v>
      </c>
      <c r="B10838" t="s">
        <v>12223</v>
      </c>
      <c r="C10838" t="s">
        <v>110</v>
      </c>
      <c r="D10838">
        <v>1</v>
      </c>
      <c r="E10838">
        <v>0</v>
      </c>
      <c r="F10838">
        <v>1</v>
      </c>
      <c r="H10838" t="s">
        <v>116</v>
      </c>
      <c r="I10838">
        <f t="shared" si="512"/>
        <v>0</v>
      </c>
      <c r="J10838">
        <f t="shared" si="513"/>
        <v>0</v>
      </c>
      <c r="L10838" t="str">
        <f t="shared" si="511"/>
        <v>3115WONGA PARK</v>
      </c>
      <c r="M10838" t="s">
        <v>9577</v>
      </c>
      <c r="N10838" t="s">
        <v>732</v>
      </c>
    </row>
    <row r="10839" spans="1:14">
      <c r="A10839" t="s">
        <v>12224</v>
      </c>
      <c r="B10839" t="s">
        <v>12225</v>
      </c>
      <c r="C10839" t="s">
        <v>110</v>
      </c>
      <c r="D10839">
        <v>1</v>
      </c>
      <c r="E10839">
        <v>1</v>
      </c>
      <c r="F10839">
        <v>1</v>
      </c>
      <c r="H10839" t="s">
        <v>116</v>
      </c>
      <c r="I10839">
        <f t="shared" si="512"/>
        <v>0</v>
      </c>
      <c r="J10839">
        <f t="shared" si="513"/>
        <v>0</v>
      </c>
      <c r="L10839" t="str">
        <f t="shared" si="511"/>
        <v>3114PARK ORCHARDS</v>
      </c>
      <c r="M10839" t="s">
        <v>9577</v>
      </c>
      <c r="N10839" t="s">
        <v>732</v>
      </c>
    </row>
    <row r="10840" spans="1:14">
      <c r="A10840" t="s">
        <v>12226</v>
      </c>
      <c r="B10840" t="s">
        <v>12227</v>
      </c>
      <c r="C10840" t="s">
        <v>110</v>
      </c>
      <c r="D10840">
        <v>1</v>
      </c>
      <c r="E10840">
        <v>1</v>
      </c>
      <c r="F10840">
        <v>1</v>
      </c>
      <c r="H10840" t="s">
        <v>116</v>
      </c>
      <c r="I10840">
        <f t="shared" si="512"/>
        <v>0</v>
      </c>
      <c r="J10840">
        <f t="shared" si="513"/>
        <v>0</v>
      </c>
      <c r="L10840" t="str">
        <f t="shared" si="511"/>
        <v>3113NORTH WARRANDYTE</v>
      </c>
      <c r="M10840" t="s">
        <v>9632</v>
      </c>
      <c r="N10840" t="s">
        <v>732</v>
      </c>
    </row>
    <row r="10841" spans="1:14">
      <c r="A10841" t="s">
        <v>12226</v>
      </c>
      <c r="B10841" t="s">
        <v>12228</v>
      </c>
      <c r="C10841" t="s">
        <v>110</v>
      </c>
      <c r="D10841">
        <v>1</v>
      </c>
      <c r="E10841">
        <v>1</v>
      </c>
      <c r="F10841">
        <v>1</v>
      </c>
      <c r="H10841" t="s">
        <v>116</v>
      </c>
      <c r="I10841">
        <f t="shared" si="512"/>
        <v>0</v>
      </c>
      <c r="J10841">
        <f t="shared" si="513"/>
        <v>0</v>
      </c>
      <c r="L10841" t="str">
        <f t="shared" si="511"/>
        <v>3113WARRANDYTE</v>
      </c>
      <c r="M10841" t="s">
        <v>9632</v>
      </c>
      <c r="N10841" t="s">
        <v>732</v>
      </c>
    </row>
    <row r="10842" spans="1:14">
      <c r="A10842" t="s">
        <v>12229</v>
      </c>
      <c r="B10842" t="s">
        <v>12230</v>
      </c>
      <c r="C10842" t="s">
        <v>110</v>
      </c>
      <c r="D10842">
        <v>1</v>
      </c>
      <c r="E10842">
        <v>1</v>
      </c>
      <c r="F10842">
        <v>1</v>
      </c>
      <c r="H10842" t="s">
        <v>116</v>
      </c>
      <c r="I10842">
        <f t="shared" si="512"/>
        <v>0</v>
      </c>
      <c r="J10842">
        <f t="shared" si="513"/>
        <v>0</v>
      </c>
      <c r="L10842" t="str">
        <f t="shared" si="511"/>
        <v>3111DONVALE</v>
      </c>
      <c r="M10842" t="s">
        <v>12100</v>
      </c>
      <c r="N10842" t="s">
        <v>732</v>
      </c>
    </row>
    <row r="10843" spans="1:14">
      <c r="A10843" t="s">
        <v>12231</v>
      </c>
      <c r="B10843" t="s">
        <v>12232</v>
      </c>
      <c r="C10843" t="s">
        <v>110</v>
      </c>
      <c r="D10843">
        <v>1</v>
      </c>
      <c r="E10843">
        <v>0</v>
      </c>
      <c r="F10843">
        <v>1</v>
      </c>
      <c r="H10843" t="s">
        <v>116</v>
      </c>
      <c r="I10843">
        <f t="shared" si="512"/>
        <v>0</v>
      </c>
      <c r="J10843">
        <f t="shared" si="513"/>
        <v>0</v>
      </c>
      <c r="L10843" t="str">
        <f t="shared" si="511"/>
        <v>3110NUNAWADING BC</v>
      </c>
      <c r="M10843" t="s">
        <v>12100</v>
      </c>
    </row>
    <row r="10844" spans="1:14">
      <c r="A10844" t="s">
        <v>12233</v>
      </c>
      <c r="B10844" t="s">
        <v>12234</v>
      </c>
      <c r="C10844" t="s">
        <v>110</v>
      </c>
      <c r="D10844">
        <v>1</v>
      </c>
      <c r="E10844">
        <v>1</v>
      </c>
      <c r="F10844">
        <v>1</v>
      </c>
      <c r="H10844" t="s">
        <v>116</v>
      </c>
      <c r="I10844">
        <f t="shared" si="512"/>
        <v>0</v>
      </c>
      <c r="J10844">
        <f t="shared" si="513"/>
        <v>0</v>
      </c>
      <c r="L10844" t="str">
        <f t="shared" si="511"/>
        <v>3109DONCASTER EAST</v>
      </c>
      <c r="M10844" t="s">
        <v>12100</v>
      </c>
      <c r="N10844" t="s">
        <v>732</v>
      </c>
    </row>
    <row r="10845" spans="1:14">
      <c r="A10845" t="s">
        <v>12233</v>
      </c>
      <c r="B10845" t="s">
        <v>12235</v>
      </c>
      <c r="C10845" t="s">
        <v>110</v>
      </c>
      <c r="D10845">
        <v>1</v>
      </c>
      <c r="E10845">
        <v>1</v>
      </c>
      <c r="F10845">
        <v>1</v>
      </c>
      <c r="H10845" t="s">
        <v>116</v>
      </c>
      <c r="I10845">
        <f t="shared" si="512"/>
        <v>0</v>
      </c>
      <c r="J10845">
        <f t="shared" si="513"/>
        <v>0</v>
      </c>
      <c r="L10845" t="str">
        <f t="shared" si="511"/>
        <v>3109DONCASTER HEIGHTS</v>
      </c>
      <c r="M10845" t="s">
        <v>12100</v>
      </c>
      <c r="N10845" t="s">
        <v>732</v>
      </c>
    </row>
    <row r="10846" spans="1:14">
      <c r="A10846" t="s">
        <v>12233</v>
      </c>
      <c r="B10846" t="s">
        <v>3578</v>
      </c>
      <c r="C10846" t="s">
        <v>110</v>
      </c>
      <c r="D10846">
        <v>1</v>
      </c>
      <c r="E10846">
        <v>1</v>
      </c>
      <c r="F10846">
        <v>1</v>
      </c>
      <c r="H10846" t="s">
        <v>116</v>
      </c>
      <c r="I10846">
        <f t="shared" si="512"/>
        <v>0</v>
      </c>
      <c r="J10846">
        <f t="shared" si="513"/>
        <v>0</v>
      </c>
      <c r="L10846" t="str">
        <f t="shared" si="511"/>
        <v>3109THE PINES</v>
      </c>
      <c r="M10846" t="s">
        <v>12100</v>
      </c>
      <c r="N10846" t="s">
        <v>732</v>
      </c>
    </row>
    <row r="10847" spans="1:14">
      <c r="A10847" t="s">
        <v>12236</v>
      </c>
      <c r="B10847" t="s">
        <v>12237</v>
      </c>
      <c r="C10847" t="s">
        <v>110</v>
      </c>
      <c r="D10847">
        <v>1</v>
      </c>
      <c r="E10847">
        <v>1</v>
      </c>
      <c r="F10847">
        <v>1</v>
      </c>
      <c r="H10847" t="s">
        <v>116</v>
      </c>
      <c r="I10847">
        <f t="shared" si="512"/>
        <v>0</v>
      </c>
      <c r="J10847">
        <f t="shared" si="513"/>
        <v>0</v>
      </c>
      <c r="L10847" t="str">
        <f t="shared" si="511"/>
        <v>3108DONCASTER</v>
      </c>
      <c r="M10847" t="s">
        <v>12100</v>
      </c>
      <c r="N10847" t="s">
        <v>732</v>
      </c>
    </row>
    <row r="10848" spans="1:14">
      <c r="A10848" t="s">
        <v>12238</v>
      </c>
      <c r="B10848" t="s">
        <v>12239</v>
      </c>
      <c r="C10848" t="s">
        <v>110</v>
      </c>
      <c r="D10848">
        <v>1</v>
      </c>
      <c r="E10848">
        <v>1</v>
      </c>
      <c r="F10848">
        <v>1</v>
      </c>
      <c r="H10848" t="s">
        <v>116</v>
      </c>
      <c r="I10848">
        <f t="shared" si="512"/>
        <v>0</v>
      </c>
      <c r="J10848">
        <f t="shared" si="513"/>
        <v>0</v>
      </c>
      <c r="L10848" t="str">
        <f t="shared" si="511"/>
        <v>3107TEMPLESTOWE LOWER</v>
      </c>
      <c r="M10848" t="s">
        <v>12100</v>
      </c>
      <c r="N10848" t="s">
        <v>732</v>
      </c>
    </row>
    <row r="10849" spans="1:14">
      <c r="A10849" t="s">
        <v>12240</v>
      </c>
      <c r="B10849" t="s">
        <v>12241</v>
      </c>
      <c r="C10849" t="s">
        <v>110</v>
      </c>
      <c r="D10849">
        <v>1</v>
      </c>
      <c r="E10849">
        <v>1</v>
      </c>
      <c r="F10849">
        <v>1</v>
      </c>
      <c r="H10849" t="s">
        <v>116</v>
      </c>
      <c r="I10849">
        <f t="shared" si="512"/>
        <v>0</v>
      </c>
      <c r="J10849">
        <f t="shared" si="513"/>
        <v>0</v>
      </c>
      <c r="L10849" t="str">
        <f t="shared" si="511"/>
        <v>3106TEMPLESTOWE</v>
      </c>
      <c r="M10849" t="s">
        <v>12100</v>
      </c>
      <c r="N10849" t="s">
        <v>732</v>
      </c>
    </row>
    <row r="10850" spans="1:14">
      <c r="A10850" t="s">
        <v>12242</v>
      </c>
      <c r="B10850" t="s">
        <v>12243</v>
      </c>
      <c r="C10850" t="s">
        <v>110</v>
      </c>
      <c r="D10850">
        <v>1</v>
      </c>
      <c r="E10850">
        <v>1</v>
      </c>
      <c r="F10850">
        <v>1</v>
      </c>
      <c r="H10850" t="s">
        <v>116</v>
      </c>
      <c r="I10850">
        <f t="shared" si="512"/>
        <v>0</v>
      </c>
      <c r="J10850">
        <f t="shared" si="513"/>
        <v>0</v>
      </c>
      <c r="L10850" t="str">
        <f t="shared" si="511"/>
        <v>3105BULLEEN</v>
      </c>
      <c r="M10850" t="s">
        <v>12100</v>
      </c>
      <c r="N10850" t="s">
        <v>732</v>
      </c>
    </row>
    <row r="10851" spans="1:14">
      <c r="A10851" t="s">
        <v>12242</v>
      </c>
      <c r="B10851" t="s">
        <v>12244</v>
      </c>
      <c r="C10851" t="s">
        <v>110</v>
      </c>
      <c r="D10851">
        <v>1</v>
      </c>
      <c r="E10851">
        <v>1</v>
      </c>
      <c r="F10851">
        <v>1</v>
      </c>
      <c r="H10851" t="s">
        <v>116</v>
      </c>
      <c r="I10851">
        <f t="shared" si="512"/>
        <v>0</v>
      </c>
      <c r="J10851">
        <f t="shared" si="513"/>
        <v>0</v>
      </c>
      <c r="L10851" t="str">
        <f t="shared" si="511"/>
        <v>3105BULLEEN SOUTH</v>
      </c>
      <c r="M10851" t="s">
        <v>12100</v>
      </c>
      <c r="N10851" t="s">
        <v>732</v>
      </c>
    </row>
    <row r="10852" spans="1:14">
      <c r="A10852" t="s">
        <v>12245</v>
      </c>
      <c r="B10852" t="s">
        <v>12246</v>
      </c>
      <c r="C10852" t="s">
        <v>110</v>
      </c>
      <c r="D10852">
        <v>1</v>
      </c>
      <c r="E10852">
        <v>1</v>
      </c>
      <c r="F10852">
        <v>1</v>
      </c>
      <c r="H10852" t="s">
        <v>116</v>
      </c>
      <c r="I10852">
        <f t="shared" si="512"/>
        <v>0</v>
      </c>
      <c r="J10852">
        <f t="shared" si="513"/>
        <v>0</v>
      </c>
      <c r="L10852" t="str">
        <f t="shared" si="511"/>
        <v>3104BALWYN NORTH</v>
      </c>
      <c r="M10852" t="s">
        <v>12100</v>
      </c>
      <c r="N10852" t="s">
        <v>732</v>
      </c>
    </row>
    <row r="10853" spans="1:14">
      <c r="A10853" t="s">
        <v>12245</v>
      </c>
      <c r="B10853" t="s">
        <v>12247</v>
      </c>
      <c r="C10853" t="s">
        <v>110</v>
      </c>
      <c r="D10853">
        <v>1</v>
      </c>
      <c r="E10853">
        <v>1</v>
      </c>
      <c r="F10853">
        <v>1</v>
      </c>
      <c r="H10853" t="s">
        <v>116</v>
      </c>
      <c r="I10853">
        <f t="shared" si="512"/>
        <v>0</v>
      </c>
      <c r="J10853">
        <f t="shared" si="513"/>
        <v>0</v>
      </c>
      <c r="L10853" t="str">
        <f t="shared" si="511"/>
        <v>3104GREYTHORN</v>
      </c>
      <c r="M10853" t="s">
        <v>12100</v>
      </c>
      <c r="N10853" t="s">
        <v>732</v>
      </c>
    </row>
    <row r="10854" spans="1:14">
      <c r="A10854" t="s">
        <v>12248</v>
      </c>
      <c r="B10854" t="s">
        <v>12249</v>
      </c>
      <c r="C10854" t="s">
        <v>110</v>
      </c>
      <c r="D10854">
        <v>1</v>
      </c>
      <c r="E10854">
        <v>1</v>
      </c>
      <c r="F10854">
        <v>1</v>
      </c>
      <c r="H10854" t="s">
        <v>116</v>
      </c>
      <c r="I10854">
        <f t="shared" si="512"/>
        <v>0</v>
      </c>
      <c r="J10854">
        <f t="shared" si="513"/>
        <v>0</v>
      </c>
      <c r="L10854" t="str">
        <f t="shared" si="511"/>
        <v>3103BALWYN</v>
      </c>
      <c r="M10854" t="s">
        <v>12100</v>
      </c>
      <c r="N10854" t="s">
        <v>732</v>
      </c>
    </row>
    <row r="10855" spans="1:14">
      <c r="A10855" t="s">
        <v>12248</v>
      </c>
      <c r="B10855" t="s">
        <v>12250</v>
      </c>
      <c r="C10855" t="s">
        <v>110</v>
      </c>
      <c r="D10855">
        <v>1</v>
      </c>
      <c r="E10855">
        <v>1</v>
      </c>
      <c r="F10855">
        <v>1</v>
      </c>
      <c r="H10855" t="s">
        <v>116</v>
      </c>
      <c r="I10855">
        <f t="shared" si="512"/>
        <v>0</v>
      </c>
      <c r="J10855">
        <f t="shared" si="513"/>
        <v>0</v>
      </c>
      <c r="L10855" t="str">
        <f t="shared" si="511"/>
        <v>3103BALWYN EAST</v>
      </c>
      <c r="M10855" t="s">
        <v>12100</v>
      </c>
      <c r="N10855" t="s">
        <v>732</v>
      </c>
    </row>
    <row r="10856" spans="1:14">
      <c r="A10856" t="s">
        <v>12248</v>
      </c>
      <c r="B10856" t="s">
        <v>12251</v>
      </c>
      <c r="C10856" t="s">
        <v>110</v>
      </c>
      <c r="D10856">
        <v>1</v>
      </c>
      <c r="E10856">
        <v>1</v>
      </c>
      <c r="F10856">
        <v>1</v>
      </c>
      <c r="H10856" t="s">
        <v>116</v>
      </c>
      <c r="I10856">
        <f t="shared" si="512"/>
        <v>0</v>
      </c>
      <c r="J10856">
        <f t="shared" si="513"/>
        <v>0</v>
      </c>
      <c r="L10856" t="str">
        <f t="shared" si="511"/>
        <v>3103STRADBROKE PARK</v>
      </c>
      <c r="M10856" t="s">
        <v>12100</v>
      </c>
      <c r="N10856" t="s">
        <v>732</v>
      </c>
    </row>
    <row r="10857" spans="1:14">
      <c r="A10857" t="s">
        <v>12252</v>
      </c>
      <c r="B10857" t="s">
        <v>12253</v>
      </c>
      <c r="C10857" t="s">
        <v>110</v>
      </c>
      <c r="D10857">
        <v>1</v>
      </c>
      <c r="E10857">
        <v>1</v>
      </c>
      <c r="F10857">
        <v>1</v>
      </c>
      <c r="H10857" t="s">
        <v>116</v>
      </c>
      <c r="I10857">
        <f t="shared" si="512"/>
        <v>0</v>
      </c>
      <c r="J10857">
        <f t="shared" si="513"/>
        <v>0</v>
      </c>
      <c r="L10857" t="str">
        <f t="shared" si="511"/>
        <v>3102KEW EAST</v>
      </c>
      <c r="M10857" t="s">
        <v>12100</v>
      </c>
      <c r="N10857" t="s">
        <v>732</v>
      </c>
    </row>
    <row r="10858" spans="1:14">
      <c r="A10858" t="s">
        <v>12254</v>
      </c>
      <c r="B10858" t="s">
        <v>12255</v>
      </c>
      <c r="C10858" t="s">
        <v>110</v>
      </c>
      <c r="D10858">
        <v>1</v>
      </c>
      <c r="E10858">
        <v>1</v>
      </c>
      <c r="F10858">
        <v>1</v>
      </c>
      <c r="H10858" t="s">
        <v>116</v>
      </c>
      <c r="I10858">
        <f t="shared" si="512"/>
        <v>0</v>
      </c>
      <c r="J10858">
        <f t="shared" si="513"/>
        <v>0</v>
      </c>
      <c r="L10858" t="str">
        <f t="shared" si="511"/>
        <v>3101COTHAM</v>
      </c>
      <c r="M10858" t="s">
        <v>11929</v>
      </c>
      <c r="N10858" t="s">
        <v>732</v>
      </c>
    </row>
    <row r="10859" spans="1:14">
      <c r="A10859" t="s">
        <v>12254</v>
      </c>
      <c r="B10859" t="s">
        <v>12256</v>
      </c>
      <c r="C10859" t="s">
        <v>110</v>
      </c>
      <c r="D10859">
        <v>1</v>
      </c>
      <c r="E10859">
        <v>1</v>
      </c>
      <c r="F10859">
        <v>1</v>
      </c>
      <c r="H10859" t="s">
        <v>116</v>
      </c>
      <c r="I10859">
        <f t="shared" si="512"/>
        <v>0</v>
      </c>
      <c r="J10859">
        <f t="shared" si="513"/>
        <v>0</v>
      </c>
      <c r="L10859" t="str">
        <f t="shared" si="511"/>
        <v>3101KEW</v>
      </c>
      <c r="M10859" t="s">
        <v>11929</v>
      </c>
      <c r="N10859" t="s">
        <v>732</v>
      </c>
    </row>
    <row r="10860" spans="1:14">
      <c r="A10860" t="s">
        <v>12257</v>
      </c>
      <c r="B10860" t="s">
        <v>12258</v>
      </c>
      <c r="C10860" t="s">
        <v>110</v>
      </c>
      <c r="D10860">
        <v>1</v>
      </c>
      <c r="E10860">
        <v>0</v>
      </c>
      <c r="F10860">
        <v>1</v>
      </c>
      <c r="H10860" t="s">
        <v>116</v>
      </c>
      <c r="I10860">
        <f t="shared" si="512"/>
        <v>0</v>
      </c>
      <c r="J10860">
        <f t="shared" si="513"/>
        <v>0</v>
      </c>
      <c r="L10860" t="str">
        <f t="shared" si="511"/>
        <v>3099ARTHURS CREEK</v>
      </c>
      <c r="M10860" t="s">
        <v>9632</v>
      </c>
      <c r="N10860" t="s">
        <v>732</v>
      </c>
    </row>
    <row r="10861" spans="1:14">
      <c r="A10861" t="s">
        <v>12257</v>
      </c>
      <c r="B10861" t="s">
        <v>12259</v>
      </c>
      <c r="C10861" t="s">
        <v>110</v>
      </c>
      <c r="D10861">
        <v>1</v>
      </c>
      <c r="E10861">
        <v>0</v>
      </c>
      <c r="F10861">
        <v>1</v>
      </c>
      <c r="H10861" t="s">
        <v>116</v>
      </c>
      <c r="I10861">
        <f t="shared" si="512"/>
        <v>0</v>
      </c>
      <c r="J10861">
        <f t="shared" si="513"/>
        <v>0</v>
      </c>
      <c r="L10861" t="str">
        <f t="shared" si="511"/>
        <v>3099COTTLES BRIDGE</v>
      </c>
      <c r="M10861" t="s">
        <v>9632</v>
      </c>
      <c r="N10861" t="s">
        <v>732</v>
      </c>
    </row>
    <row r="10862" spans="1:14">
      <c r="A10862" t="s">
        <v>12257</v>
      </c>
      <c r="B10862" t="s">
        <v>12260</v>
      </c>
      <c r="C10862" t="s">
        <v>110</v>
      </c>
      <c r="D10862">
        <v>1</v>
      </c>
      <c r="E10862">
        <v>0</v>
      </c>
      <c r="F10862">
        <v>1</v>
      </c>
      <c r="H10862" t="s">
        <v>116</v>
      </c>
      <c r="I10862">
        <f t="shared" si="512"/>
        <v>0</v>
      </c>
      <c r="J10862">
        <f t="shared" si="513"/>
        <v>0</v>
      </c>
      <c r="L10862" t="str">
        <f t="shared" si="511"/>
        <v>3099HURSTBRIDGE</v>
      </c>
      <c r="M10862" t="s">
        <v>9632</v>
      </c>
      <c r="N10862" t="s">
        <v>732</v>
      </c>
    </row>
    <row r="10863" spans="1:14">
      <c r="A10863" t="s">
        <v>12257</v>
      </c>
      <c r="B10863" t="s">
        <v>12261</v>
      </c>
      <c r="C10863" t="s">
        <v>110</v>
      </c>
      <c r="D10863">
        <v>1</v>
      </c>
      <c r="E10863">
        <v>0</v>
      </c>
      <c r="F10863">
        <v>1</v>
      </c>
      <c r="H10863" t="s">
        <v>116</v>
      </c>
      <c r="I10863">
        <f t="shared" si="512"/>
        <v>0</v>
      </c>
      <c r="J10863">
        <f t="shared" si="513"/>
        <v>0</v>
      </c>
      <c r="L10863" t="str">
        <f t="shared" si="511"/>
        <v>3099NUTFIELD</v>
      </c>
      <c r="M10863" t="s">
        <v>9632</v>
      </c>
      <c r="N10863" t="s">
        <v>732</v>
      </c>
    </row>
    <row r="10864" spans="1:14">
      <c r="A10864" t="s">
        <v>12257</v>
      </c>
      <c r="B10864" t="s">
        <v>12262</v>
      </c>
      <c r="C10864" t="s">
        <v>110</v>
      </c>
      <c r="D10864">
        <v>1</v>
      </c>
      <c r="E10864">
        <v>0</v>
      </c>
      <c r="F10864">
        <v>1</v>
      </c>
      <c r="H10864" t="s">
        <v>116</v>
      </c>
      <c r="I10864">
        <f t="shared" si="512"/>
        <v>0</v>
      </c>
      <c r="J10864">
        <f t="shared" si="513"/>
        <v>0</v>
      </c>
      <c r="L10864" t="str">
        <f t="shared" si="511"/>
        <v>3099STRATHEWEN</v>
      </c>
      <c r="M10864" t="s">
        <v>9632</v>
      </c>
      <c r="N10864" t="s">
        <v>732</v>
      </c>
    </row>
    <row r="10865" spans="1:14">
      <c r="A10865" t="s">
        <v>12263</v>
      </c>
      <c r="B10865" t="s">
        <v>12264</v>
      </c>
      <c r="C10865" t="s">
        <v>110</v>
      </c>
      <c r="D10865">
        <v>1</v>
      </c>
      <c r="E10865">
        <v>0</v>
      </c>
      <c r="F10865">
        <v>1</v>
      </c>
      <c r="H10865" t="s">
        <v>116</v>
      </c>
      <c r="I10865">
        <f t="shared" si="512"/>
        <v>0</v>
      </c>
      <c r="J10865">
        <f t="shared" si="513"/>
        <v>0</v>
      </c>
      <c r="L10865" t="str">
        <f t="shared" si="511"/>
        <v>3097BEND OF ISLANDS</v>
      </c>
      <c r="M10865" t="s">
        <v>9632</v>
      </c>
    </row>
    <row r="10866" spans="1:14">
      <c r="A10866" t="s">
        <v>12263</v>
      </c>
      <c r="B10866" t="s">
        <v>12265</v>
      </c>
      <c r="C10866" t="s">
        <v>110</v>
      </c>
      <c r="D10866">
        <v>1</v>
      </c>
      <c r="E10866">
        <v>0</v>
      </c>
      <c r="F10866">
        <v>1</v>
      </c>
      <c r="H10866" t="s">
        <v>116</v>
      </c>
      <c r="I10866">
        <f t="shared" si="512"/>
        <v>0</v>
      </c>
      <c r="J10866">
        <f t="shared" si="513"/>
        <v>0</v>
      </c>
      <c r="L10866" t="str">
        <f t="shared" si="511"/>
        <v>3097KANGAROO GROUND</v>
      </c>
      <c r="M10866" t="s">
        <v>9632</v>
      </c>
    </row>
    <row r="10867" spans="1:14">
      <c r="A10867" t="s">
        <v>12263</v>
      </c>
      <c r="B10867" t="s">
        <v>12266</v>
      </c>
      <c r="C10867" t="s">
        <v>110</v>
      </c>
      <c r="D10867">
        <v>1</v>
      </c>
      <c r="E10867">
        <v>0</v>
      </c>
      <c r="F10867">
        <v>1</v>
      </c>
      <c r="H10867" t="s">
        <v>116</v>
      </c>
      <c r="I10867">
        <f t="shared" si="512"/>
        <v>0</v>
      </c>
      <c r="J10867">
        <f t="shared" si="513"/>
        <v>0</v>
      </c>
      <c r="L10867" t="str">
        <f t="shared" si="511"/>
        <v>3097WATSONS CREEK</v>
      </c>
      <c r="M10867" t="s">
        <v>9632</v>
      </c>
    </row>
    <row r="10868" spans="1:14">
      <c r="A10868" t="s">
        <v>12267</v>
      </c>
      <c r="B10868" t="s">
        <v>12268</v>
      </c>
      <c r="C10868" t="s">
        <v>110</v>
      </c>
      <c r="D10868">
        <v>1</v>
      </c>
      <c r="E10868">
        <v>0</v>
      </c>
      <c r="F10868">
        <v>1</v>
      </c>
      <c r="H10868" t="s">
        <v>116</v>
      </c>
      <c r="I10868">
        <f t="shared" si="512"/>
        <v>0</v>
      </c>
      <c r="J10868">
        <f t="shared" si="513"/>
        <v>0</v>
      </c>
      <c r="L10868" t="str">
        <f t="shared" si="511"/>
        <v>3096WATTLE GLEN</v>
      </c>
      <c r="M10868" t="s">
        <v>9632</v>
      </c>
      <c r="N10868" t="s">
        <v>732</v>
      </c>
    </row>
    <row r="10869" spans="1:14">
      <c r="A10869" t="s">
        <v>12269</v>
      </c>
      <c r="B10869" t="s">
        <v>12270</v>
      </c>
      <c r="C10869" t="s">
        <v>110</v>
      </c>
      <c r="D10869">
        <v>1</v>
      </c>
      <c r="E10869">
        <v>1</v>
      </c>
      <c r="F10869">
        <v>1</v>
      </c>
      <c r="H10869" t="s">
        <v>116</v>
      </c>
      <c r="I10869">
        <f t="shared" si="512"/>
        <v>0</v>
      </c>
      <c r="J10869">
        <f t="shared" si="513"/>
        <v>0</v>
      </c>
      <c r="L10869" t="str">
        <f t="shared" si="511"/>
        <v>3095ELTHAM</v>
      </c>
      <c r="M10869" t="s">
        <v>9632</v>
      </c>
      <c r="N10869" t="s">
        <v>732</v>
      </c>
    </row>
    <row r="10870" spans="1:14">
      <c r="A10870" t="s">
        <v>12269</v>
      </c>
      <c r="B10870" t="s">
        <v>12271</v>
      </c>
      <c r="C10870" t="s">
        <v>110</v>
      </c>
      <c r="D10870">
        <v>1</v>
      </c>
      <c r="E10870">
        <v>1</v>
      </c>
      <c r="F10870">
        <v>1</v>
      </c>
      <c r="H10870" t="s">
        <v>116</v>
      </c>
      <c r="I10870">
        <f t="shared" si="512"/>
        <v>0</v>
      </c>
      <c r="J10870">
        <f t="shared" si="513"/>
        <v>0</v>
      </c>
      <c r="L10870" t="str">
        <f t="shared" si="511"/>
        <v>3095ELTHAM NORTH</v>
      </c>
      <c r="M10870" t="s">
        <v>9632</v>
      </c>
      <c r="N10870" t="s">
        <v>732</v>
      </c>
    </row>
    <row r="10871" spans="1:14">
      <c r="A10871" t="s">
        <v>12269</v>
      </c>
      <c r="B10871" t="s">
        <v>12272</v>
      </c>
      <c r="C10871" t="s">
        <v>110</v>
      </c>
      <c r="D10871">
        <v>1</v>
      </c>
      <c r="E10871">
        <v>1</v>
      </c>
      <c r="F10871">
        <v>1</v>
      </c>
      <c r="H10871" t="s">
        <v>116</v>
      </c>
      <c r="I10871">
        <f t="shared" si="512"/>
        <v>0</v>
      </c>
      <c r="J10871">
        <f t="shared" si="513"/>
        <v>0</v>
      </c>
      <c r="L10871" t="str">
        <f t="shared" si="511"/>
        <v>3095RESEARCH</v>
      </c>
      <c r="M10871" t="s">
        <v>9632</v>
      </c>
      <c r="N10871" t="s">
        <v>732</v>
      </c>
    </row>
    <row r="10872" spans="1:14">
      <c r="A10872" t="s">
        <v>12273</v>
      </c>
      <c r="B10872" t="s">
        <v>12274</v>
      </c>
      <c r="C10872" t="s">
        <v>110</v>
      </c>
      <c r="D10872">
        <v>1</v>
      </c>
      <c r="E10872">
        <v>1</v>
      </c>
      <c r="F10872">
        <v>1</v>
      </c>
      <c r="H10872" t="s">
        <v>116</v>
      </c>
      <c r="I10872">
        <f t="shared" si="512"/>
        <v>0</v>
      </c>
      <c r="J10872">
        <f t="shared" si="513"/>
        <v>0</v>
      </c>
      <c r="L10872" t="str">
        <f t="shared" si="511"/>
        <v>3094MONTMORENCY</v>
      </c>
      <c r="M10872" t="s">
        <v>9632</v>
      </c>
      <c r="N10872" t="s">
        <v>732</v>
      </c>
    </row>
    <row r="10873" spans="1:14">
      <c r="A10873" t="s">
        <v>12275</v>
      </c>
      <c r="B10873" t="s">
        <v>12276</v>
      </c>
      <c r="C10873" t="s">
        <v>110</v>
      </c>
      <c r="D10873">
        <v>1</v>
      </c>
      <c r="E10873">
        <v>1</v>
      </c>
      <c r="F10873">
        <v>1</v>
      </c>
      <c r="H10873" t="s">
        <v>116</v>
      </c>
      <c r="I10873">
        <f t="shared" si="512"/>
        <v>0</v>
      </c>
      <c r="J10873">
        <f t="shared" si="513"/>
        <v>0</v>
      </c>
      <c r="L10873" t="str">
        <f t="shared" si="511"/>
        <v>3093LOWER PLENTY</v>
      </c>
      <c r="M10873" t="s">
        <v>9632</v>
      </c>
      <c r="N10873" t="s">
        <v>732</v>
      </c>
    </row>
    <row r="10874" spans="1:14">
      <c r="A10874" t="s">
        <v>12277</v>
      </c>
      <c r="B10874" t="s">
        <v>12278</v>
      </c>
      <c r="C10874" t="s">
        <v>110</v>
      </c>
      <c r="D10874">
        <v>1</v>
      </c>
      <c r="E10874">
        <v>0</v>
      </c>
      <c r="F10874">
        <v>1</v>
      </c>
      <c r="H10874" t="s">
        <v>116</v>
      </c>
      <c r="I10874">
        <f t="shared" si="512"/>
        <v>0</v>
      </c>
      <c r="J10874">
        <f t="shared" si="513"/>
        <v>0</v>
      </c>
      <c r="L10874" t="str">
        <f t="shared" si="511"/>
        <v>3091YARRAMBAT</v>
      </c>
      <c r="M10874" t="s">
        <v>9632</v>
      </c>
      <c r="N10874" t="s">
        <v>732</v>
      </c>
    </row>
    <row r="10875" spans="1:14">
      <c r="A10875" t="s">
        <v>12279</v>
      </c>
      <c r="B10875" t="s">
        <v>819</v>
      </c>
      <c r="C10875" t="s">
        <v>110</v>
      </c>
      <c r="D10875">
        <v>1</v>
      </c>
      <c r="E10875">
        <v>0</v>
      </c>
      <c r="F10875">
        <v>1</v>
      </c>
      <c r="H10875" t="s">
        <v>116</v>
      </c>
      <c r="I10875">
        <f t="shared" si="512"/>
        <v>0</v>
      </c>
      <c r="J10875">
        <f t="shared" si="513"/>
        <v>0</v>
      </c>
      <c r="L10875" t="str">
        <f t="shared" si="511"/>
        <v>3090PLENTY</v>
      </c>
      <c r="M10875" t="s">
        <v>9632</v>
      </c>
    </row>
    <row r="10876" spans="1:14">
      <c r="A10876" t="s">
        <v>12280</v>
      </c>
      <c r="B10876" t="s">
        <v>12281</v>
      </c>
      <c r="C10876" t="s">
        <v>110</v>
      </c>
      <c r="D10876">
        <v>1</v>
      </c>
      <c r="E10876">
        <v>0</v>
      </c>
      <c r="F10876">
        <v>1</v>
      </c>
      <c r="H10876" t="s">
        <v>116</v>
      </c>
      <c r="I10876">
        <f t="shared" si="512"/>
        <v>0</v>
      </c>
      <c r="J10876">
        <f t="shared" si="513"/>
        <v>0</v>
      </c>
      <c r="L10876" t="str">
        <f t="shared" si="511"/>
        <v>3089DIAMOND CREEK</v>
      </c>
      <c r="M10876" t="s">
        <v>9632</v>
      </c>
      <c r="N10876" t="s">
        <v>732</v>
      </c>
    </row>
    <row r="10877" spans="1:14">
      <c r="A10877" t="s">
        <v>12282</v>
      </c>
      <c r="B10877" t="s">
        <v>12283</v>
      </c>
      <c r="C10877" t="s">
        <v>110</v>
      </c>
      <c r="D10877">
        <v>1</v>
      </c>
      <c r="E10877">
        <v>1</v>
      </c>
      <c r="F10877">
        <v>1</v>
      </c>
      <c r="H10877" t="s">
        <v>116</v>
      </c>
      <c r="I10877">
        <f t="shared" si="512"/>
        <v>0</v>
      </c>
      <c r="J10877">
        <f t="shared" si="513"/>
        <v>0</v>
      </c>
      <c r="L10877" t="str">
        <f t="shared" si="511"/>
        <v>3088BRIAR HILL</v>
      </c>
      <c r="M10877" t="s">
        <v>9632</v>
      </c>
      <c r="N10877" t="s">
        <v>732</v>
      </c>
    </row>
    <row r="10878" spans="1:14">
      <c r="A10878" t="s">
        <v>12282</v>
      </c>
      <c r="B10878" t="s">
        <v>12284</v>
      </c>
      <c r="C10878" t="s">
        <v>110</v>
      </c>
      <c r="D10878">
        <v>1</v>
      </c>
      <c r="E10878">
        <v>1</v>
      </c>
      <c r="F10878">
        <v>1</v>
      </c>
      <c r="H10878" t="s">
        <v>116</v>
      </c>
      <c r="I10878">
        <f t="shared" si="512"/>
        <v>0</v>
      </c>
      <c r="J10878">
        <f t="shared" si="513"/>
        <v>0</v>
      </c>
      <c r="L10878" t="str">
        <f t="shared" si="511"/>
        <v>3088GREENSBOROUGH</v>
      </c>
      <c r="M10878" t="s">
        <v>9632</v>
      </c>
      <c r="N10878" t="s">
        <v>732</v>
      </c>
    </row>
    <row r="10879" spans="1:14">
      <c r="A10879" t="s">
        <v>12282</v>
      </c>
      <c r="B10879" t="s">
        <v>12285</v>
      </c>
      <c r="C10879" t="s">
        <v>110</v>
      </c>
      <c r="D10879">
        <v>1</v>
      </c>
      <c r="E10879">
        <v>1</v>
      </c>
      <c r="F10879">
        <v>1</v>
      </c>
      <c r="H10879" t="s">
        <v>116</v>
      </c>
      <c r="I10879">
        <f t="shared" si="512"/>
        <v>0</v>
      </c>
      <c r="J10879">
        <f t="shared" si="513"/>
        <v>0</v>
      </c>
      <c r="L10879" t="str">
        <f t="shared" si="511"/>
        <v>3088SAINT HELENA</v>
      </c>
      <c r="M10879" t="s">
        <v>9632</v>
      </c>
      <c r="N10879" t="s">
        <v>732</v>
      </c>
    </row>
    <row r="10880" spans="1:14">
      <c r="A10880" t="s">
        <v>12286</v>
      </c>
      <c r="B10880" t="s">
        <v>12287</v>
      </c>
      <c r="C10880" t="s">
        <v>110</v>
      </c>
      <c r="D10880">
        <v>1</v>
      </c>
      <c r="E10880">
        <v>1</v>
      </c>
      <c r="F10880">
        <v>1</v>
      </c>
      <c r="H10880" t="s">
        <v>116</v>
      </c>
      <c r="I10880">
        <f t="shared" si="512"/>
        <v>0</v>
      </c>
      <c r="J10880">
        <f t="shared" si="513"/>
        <v>0</v>
      </c>
      <c r="L10880" t="str">
        <f t="shared" si="511"/>
        <v>3087WATSONIA</v>
      </c>
      <c r="M10880" t="s">
        <v>9632</v>
      </c>
      <c r="N10880" t="s">
        <v>732</v>
      </c>
    </row>
    <row r="10881" spans="1:14">
      <c r="A10881" t="s">
        <v>12286</v>
      </c>
      <c r="B10881" t="s">
        <v>12288</v>
      </c>
      <c r="C10881" t="s">
        <v>110</v>
      </c>
      <c r="D10881">
        <v>1</v>
      </c>
      <c r="E10881">
        <v>1</v>
      </c>
      <c r="F10881">
        <v>1</v>
      </c>
      <c r="H10881" t="s">
        <v>116</v>
      </c>
      <c r="I10881">
        <f t="shared" si="512"/>
        <v>0</v>
      </c>
      <c r="J10881">
        <f t="shared" si="513"/>
        <v>0</v>
      </c>
      <c r="L10881" t="str">
        <f t="shared" si="511"/>
        <v>3087WATSONIA NORTH</v>
      </c>
      <c r="M10881" t="s">
        <v>9632</v>
      </c>
      <c r="N10881" t="s">
        <v>732</v>
      </c>
    </row>
    <row r="10882" spans="1:14">
      <c r="A10882" t="s">
        <v>12289</v>
      </c>
      <c r="B10882" t="s">
        <v>12290</v>
      </c>
      <c r="C10882" t="s">
        <v>110</v>
      </c>
      <c r="D10882">
        <v>1</v>
      </c>
      <c r="E10882">
        <v>0</v>
      </c>
      <c r="F10882">
        <v>1</v>
      </c>
      <c r="H10882" t="s">
        <v>116</v>
      </c>
      <c r="I10882">
        <f t="shared" si="512"/>
        <v>0</v>
      </c>
      <c r="J10882">
        <f t="shared" si="513"/>
        <v>0</v>
      </c>
      <c r="L10882" t="str">
        <f t="shared" si="511"/>
        <v>3086LA TROBE UNIVERSITY</v>
      </c>
      <c r="M10882" t="s">
        <v>9632</v>
      </c>
    </row>
    <row r="10883" spans="1:14">
      <c r="A10883" t="s">
        <v>12291</v>
      </c>
      <c r="B10883" t="s">
        <v>1358</v>
      </c>
      <c r="C10883" t="s">
        <v>110</v>
      </c>
      <c r="D10883">
        <v>1</v>
      </c>
      <c r="E10883">
        <v>1</v>
      </c>
      <c r="F10883">
        <v>1</v>
      </c>
      <c r="H10883" t="s">
        <v>116</v>
      </c>
      <c r="I10883">
        <f t="shared" si="512"/>
        <v>0</v>
      </c>
      <c r="J10883">
        <f t="shared" si="513"/>
        <v>0</v>
      </c>
      <c r="L10883" t="str">
        <f t="shared" si="511"/>
        <v>3085MACLEOD</v>
      </c>
      <c r="M10883" t="s">
        <v>9632</v>
      </c>
      <c r="N10883" t="s">
        <v>732</v>
      </c>
    </row>
    <row r="10884" spans="1:14">
      <c r="A10884" t="s">
        <v>12291</v>
      </c>
      <c r="B10884" t="s">
        <v>12292</v>
      </c>
      <c r="C10884" t="s">
        <v>110</v>
      </c>
      <c r="D10884">
        <v>1</v>
      </c>
      <c r="E10884">
        <v>1</v>
      </c>
      <c r="F10884">
        <v>1</v>
      </c>
      <c r="H10884" t="s">
        <v>116</v>
      </c>
      <c r="I10884">
        <f t="shared" si="512"/>
        <v>0</v>
      </c>
      <c r="J10884">
        <f t="shared" si="513"/>
        <v>0</v>
      </c>
      <c r="L10884" t="str">
        <f t="shared" si="511"/>
        <v>3085MACLEOD WEST</v>
      </c>
      <c r="M10884" t="s">
        <v>9632</v>
      </c>
      <c r="N10884" t="s">
        <v>732</v>
      </c>
    </row>
    <row r="10885" spans="1:14">
      <c r="A10885" t="s">
        <v>12291</v>
      </c>
      <c r="B10885" t="s">
        <v>12293</v>
      </c>
      <c r="C10885" t="s">
        <v>110</v>
      </c>
      <c r="D10885">
        <v>1</v>
      </c>
      <c r="E10885">
        <v>1</v>
      </c>
      <c r="F10885">
        <v>1</v>
      </c>
      <c r="H10885" t="s">
        <v>116</v>
      </c>
      <c r="I10885">
        <f t="shared" si="512"/>
        <v>0</v>
      </c>
      <c r="J10885">
        <f t="shared" si="513"/>
        <v>0</v>
      </c>
      <c r="L10885" t="str">
        <f t="shared" ref="L10885:L10948" si="514">CONCATENATE(A10885,B10885)</f>
        <v>3085YALLAMBIE</v>
      </c>
      <c r="M10885" t="s">
        <v>9632</v>
      </c>
      <c r="N10885" t="s">
        <v>732</v>
      </c>
    </row>
    <row r="10886" spans="1:14">
      <c r="A10886" t="s">
        <v>12294</v>
      </c>
      <c r="B10886" t="s">
        <v>12295</v>
      </c>
      <c r="C10886" t="s">
        <v>110</v>
      </c>
      <c r="D10886">
        <v>1</v>
      </c>
      <c r="E10886">
        <v>1</v>
      </c>
      <c r="F10886">
        <v>1</v>
      </c>
      <c r="H10886" t="s">
        <v>116</v>
      </c>
      <c r="I10886">
        <f t="shared" si="512"/>
        <v>0</v>
      </c>
      <c r="J10886">
        <f t="shared" si="513"/>
        <v>0</v>
      </c>
      <c r="L10886" t="str">
        <f t="shared" si="514"/>
        <v>3084BANYULE</v>
      </c>
      <c r="M10886" t="s">
        <v>9632</v>
      </c>
      <c r="N10886" t="s">
        <v>732</v>
      </c>
    </row>
    <row r="10887" spans="1:14">
      <c r="A10887" t="s">
        <v>12294</v>
      </c>
      <c r="B10887" t="s">
        <v>12296</v>
      </c>
      <c r="C10887" t="s">
        <v>110</v>
      </c>
      <c r="D10887">
        <v>1</v>
      </c>
      <c r="E10887">
        <v>1</v>
      </c>
      <c r="F10887">
        <v>1</v>
      </c>
      <c r="H10887" t="s">
        <v>116</v>
      </c>
      <c r="I10887">
        <f t="shared" si="512"/>
        <v>0</v>
      </c>
      <c r="J10887">
        <f t="shared" si="513"/>
        <v>0</v>
      </c>
      <c r="L10887" t="str">
        <f t="shared" si="514"/>
        <v>3084EAGLEMONT</v>
      </c>
      <c r="M10887" t="s">
        <v>9632</v>
      </c>
      <c r="N10887" t="s">
        <v>732</v>
      </c>
    </row>
    <row r="10888" spans="1:14">
      <c r="A10888" t="s">
        <v>12294</v>
      </c>
      <c r="B10888" t="s">
        <v>12297</v>
      </c>
      <c r="C10888" t="s">
        <v>110</v>
      </c>
      <c r="D10888">
        <v>1</v>
      </c>
      <c r="E10888">
        <v>1</v>
      </c>
      <c r="F10888">
        <v>1</v>
      </c>
      <c r="H10888" t="s">
        <v>116</v>
      </c>
      <c r="I10888">
        <f t="shared" si="512"/>
        <v>0</v>
      </c>
      <c r="J10888">
        <f t="shared" si="513"/>
        <v>0</v>
      </c>
      <c r="L10888" t="str">
        <f t="shared" si="514"/>
        <v>3084HEIDELBERG</v>
      </c>
      <c r="M10888" t="s">
        <v>9632</v>
      </c>
      <c r="N10888" t="s">
        <v>732</v>
      </c>
    </row>
    <row r="10889" spans="1:14">
      <c r="A10889" t="s">
        <v>12294</v>
      </c>
      <c r="B10889" t="s">
        <v>12298</v>
      </c>
      <c r="C10889" t="s">
        <v>110</v>
      </c>
      <c r="D10889">
        <v>1</v>
      </c>
      <c r="E10889">
        <v>1</v>
      </c>
      <c r="F10889">
        <v>1</v>
      </c>
      <c r="H10889" t="s">
        <v>116</v>
      </c>
      <c r="I10889">
        <f t="shared" si="512"/>
        <v>0</v>
      </c>
      <c r="J10889">
        <f t="shared" si="513"/>
        <v>0</v>
      </c>
      <c r="L10889" t="str">
        <f t="shared" si="514"/>
        <v>3084ROSANNA</v>
      </c>
      <c r="M10889" t="s">
        <v>9632</v>
      </c>
      <c r="N10889" t="s">
        <v>732</v>
      </c>
    </row>
    <row r="10890" spans="1:14">
      <c r="A10890" t="s">
        <v>12294</v>
      </c>
      <c r="B10890" t="s">
        <v>12299</v>
      </c>
      <c r="C10890" t="s">
        <v>110</v>
      </c>
      <c r="D10890">
        <v>1</v>
      </c>
      <c r="E10890">
        <v>1</v>
      </c>
      <c r="F10890">
        <v>1</v>
      </c>
      <c r="H10890" t="s">
        <v>116</v>
      </c>
      <c r="I10890">
        <f t="shared" si="512"/>
        <v>0</v>
      </c>
      <c r="J10890">
        <f t="shared" si="513"/>
        <v>0</v>
      </c>
      <c r="L10890" t="str">
        <f t="shared" si="514"/>
        <v>3084VIEWBANK</v>
      </c>
      <c r="M10890" t="s">
        <v>9632</v>
      </c>
      <c r="N10890" t="s">
        <v>732</v>
      </c>
    </row>
    <row r="10891" spans="1:14">
      <c r="A10891" t="s">
        <v>12300</v>
      </c>
      <c r="B10891" t="s">
        <v>12301</v>
      </c>
      <c r="C10891" t="s">
        <v>110</v>
      </c>
      <c r="D10891">
        <v>1</v>
      </c>
      <c r="E10891">
        <v>1</v>
      </c>
      <c r="F10891">
        <v>1</v>
      </c>
      <c r="H10891" t="s">
        <v>116</v>
      </c>
      <c r="I10891">
        <f t="shared" si="512"/>
        <v>0</v>
      </c>
      <c r="J10891">
        <f t="shared" si="513"/>
        <v>0</v>
      </c>
      <c r="L10891" t="str">
        <f t="shared" si="514"/>
        <v>3083BUNDOORA</v>
      </c>
      <c r="M10891" t="s">
        <v>9632</v>
      </c>
      <c r="N10891" t="s">
        <v>732</v>
      </c>
    </row>
    <row r="10892" spans="1:14">
      <c r="A10892" t="s">
        <v>12300</v>
      </c>
      <c r="B10892" t="s">
        <v>12302</v>
      </c>
      <c r="C10892" t="s">
        <v>110</v>
      </c>
      <c r="D10892">
        <v>1</v>
      </c>
      <c r="E10892">
        <v>1</v>
      </c>
      <c r="F10892">
        <v>1</v>
      </c>
      <c r="H10892" t="s">
        <v>116</v>
      </c>
      <c r="I10892">
        <f t="shared" si="512"/>
        <v>0</v>
      </c>
      <c r="J10892">
        <f t="shared" si="513"/>
        <v>0</v>
      </c>
      <c r="L10892" t="str">
        <f t="shared" si="514"/>
        <v>3083KINGSBURY</v>
      </c>
      <c r="M10892" t="s">
        <v>9632</v>
      </c>
      <c r="N10892" t="s">
        <v>732</v>
      </c>
    </row>
    <row r="10893" spans="1:14">
      <c r="A10893" t="s">
        <v>12300</v>
      </c>
      <c r="B10893" t="s">
        <v>12290</v>
      </c>
      <c r="C10893" t="s">
        <v>110</v>
      </c>
      <c r="D10893">
        <v>1</v>
      </c>
      <c r="E10893">
        <v>1</v>
      </c>
      <c r="F10893">
        <v>1</v>
      </c>
      <c r="H10893" t="s">
        <v>116</v>
      </c>
      <c r="I10893">
        <f t="shared" si="512"/>
        <v>0</v>
      </c>
      <c r="J10893">
        <f t="shared" si="513"/>
        <v>0</v>
      </c>
      <c r="L10893" t="str">
        <f t="shared" si="514"/>
        <v>3083LA TROBE UNIVERSITY</v>
      </c>
      <c r="M10893" t="s">
        <v>9632</v>
      </c>
      <c r="N10893" t="s">
        <v>732</v>
      </c>
    </row>
    <row r="10894" spans="1:14">
      <c r="A10894" t="s">
        <v>12303</v>
      </c>
      <c r="B10894" t="s">
        <v>12304</v>
      </c>
      <c r="C10894" t="s">
        <v>110</v>
      </c>
      <c r="D10894">
        <v>1</v>
      </c>
      <c r="E10894">
        <v>1</v>
      </c>
      <c r="F10894">
        <v>1</v>
      </c>
      <c r="H10894" t="s">
        <v>116</v>
      </c>
      <c r="I10894">
        <f t="shared" si="512"/>
        <v>0</v>
      </c>
      <c r="J10894">
        <f t="shared" si="513"/>
        <v>0</v>
      </c>
      <c r="L10894" t="str">
        <f t="shared" si="514"/>
        <v>3082MILL PARK</v>
      </c>
      <c r="M10894" t="s">
        <v>9632</v>
      </c>
      <c r="N10894" t="s">
        <v>732</v>
      </c>
    </row>
    <row r="10895" spans="1:14">
      <c r="A10895" t="s">
        <v>12305</v>
      </c>
      <c r="B10895" t="s">
        <v>5786</v>
      </c>
      <c r="C10895" t="s">
        <v>110</v>
      </c>
      <c r="D10895">
        <v>1</v>
      </c>
      <c r="E10895">
        <v>1</v>
      </c>
      <c r="F10895">
        <v>1</v>
      </c>
      <c r="H10895" t="s">
        <v>116</v>
      </c>
      <c r="I10895">
        <f t="shared" si="512"/>
        <v>0</v>
      </c>
      <c r="J10895">
        <f t="shared" si="513"/>
        <v>0</v>
      </c>
      <c r="L10895" t="str">
        <f t="shared" si="514"/>
        <v>3081BELLFIELD</v>
      </c>
      <c r="M10895" t="s">
        <v>9632</v>
      </c>
      <c r="N10895" t="s">
        <v>732</v>
      </c>
    </row>
    <row r="10896" spans="1:14">
      <c r="A10896" t="s">
        <v>12305</v>
      </c>
      <c r="B10896" t="s">
        <v>12306</v>
      </c>
      <c r="C10896" t="s">
        <v>110</v>
      </c>
      <c r="D10896">
        <v>1</v>
      </c>
      <c r="E10896">
        <v>1</v>
      </c>
      <c r="F10896">
        <v>1</v>
      </c>
      <c r="H10896" t="s">
        <v>116</v>
      </c>
      <c r="I10896">
        <f t="shared" si="512"/>
        <v>0</v>
      </c>
      <c r="J10896">
        <f t="shared" si="513"/>
        <v>0</v>
      </c>
      <c r="L10896" t="str">
        <f t="shared" si="514"/>
        <v>3081HEIDELBERG HEIGHTS</v>
      </c>
      <c r="M10896" t="s">
        <v>9632</v>
      </c>
      <c r="N10896" t="s">
        <v>732</v>
      </c>
    </row>
    <row r="10897" spans="1:14">
      <c r="A10897" t="s">
        <v>12305</v>
      </c>
      <c r="B10897" t="s">
        <v>12307</v>
      </c>
      <c r="C10897" t="s">
        <v>110</v>
      </c>
      <c r="D10897">
        <v>1</v>
      </c>
      <c r="E10897">
        <v>1</v>
      </c>
      <c r="F10897">
        <v>1</v>
      </c>
      <c r="H10897" t="s">
        <v>116</v>
      </c>
      <c r="I10897">
        <f t="shared" si="512"/>
        <v>0</v>
      </c>
      <c r="J10897">
        <f t="shared" si="513"/>
        <v>0</v>
      </c>
      <c r="L10897" t="str">
        <f t="shared" si="514"/>
        <v>3081HEIDELBERG RGH</v>
      </c>
      <c r="M10897" t="s">
        <v>9632</v>
      </c>
      <c r="N10897" t="s">
        <v>732</v>
      </c>
    </row>
    <row r="10898" spans="1:14">
      <c r="A10898" t="s">
        <v>12305</v>
      </c>
      <c r="B10898" t="s">
        <v>12308</v>
      </c>
      <c r="C10898" t="s">
        <v>110</v>
      </c>
      <c r="D10898">
        <v>1</v>
      </c>
      <c r="E10898">
        <v>1</v>
      </c>
      <c r="F10898">
        <v>1</v>
      </c>
      <c r="H10898" t="s">
        <v>116</v>
      </c>
      <c r="I10898">
        <f t="shared" ref="I10898:I10961" si="515">IF(ISERROR(VLOOKUP(A10898,SelPostCode,1,FALSE)),0,1)</f>
        <v>0</v>
      </c>
      <c r="J10898">
        <f t="shared" ref="J10898:J10961" si="516">IF(I10898=0,0,IF(ISERROR(VLOOKUP(B10898,SelSuburb,1,FALSE)),0,1))</f>
        <v>0</v>
      </c>
      <c r="L10898" t="str">
        <f t="shared" si="514"/>
        <v>3081HEIDELBERG WEST</v>
      </c>
      <c r="M10898" t="s">
        <v>9632</v>
      </c>
      <c r="N10898" t="s">
        <v>732</v>
      </c>
    </row>
    <row r="10899" spans="1:14">
      <c r="A10899" t="s">
        <v>12309</v>
      </c>
      <c r="B10899" t="s">
        <v>12310</v>
      </c>
      <c r="C10899" t="s">
        <v>110</v>
      </c>
      <c r="D10899">
        <v>1</v>
      </c>
      <c r="E10899">
        <v>1</v>
      </c>
      <c r="F10899">
        <v>1</v>
      </c>
      <c r="H10899" t="s">
        <v>116</v>
      </c>
      <c r="I10899">
        <f t="shared" si="515"/>
        <v>0</v>
      </c>
      <c r="J10899">
        <f t="shared" si="516"/>
        <v>0</v>
      </c>
      <c r="L10899" t="str">
        <f t="shared" si="514"/>
        <v>3079IVANHOE</v>
      </c>
      <c r="M10899" t="s">
        <v>9632</v>
      </c>
      <c r="N10899" t="s">
        <v>732</v>
      </c>
    </row>
    <row r="10900" spans="1:14">
      <c r="A10900" t="s">
        <v>12309</v>
      </c>
      <c r="B10900" t="s">
        <v>12311</v>
      </c>
      <c r="C10900" t="s">
        <v>110</v>
      </c>
      <c r="D10900">
        <v>1</v>
      </c>
      <c r="E10900">
        <v>1</v>
      </c>
      <c r="F10900">
        <v>1</v>
      </c>
      <c r="H10900" t="s">
        <v>116</v>
      </c>
      <c r="I10900">
        <f t="shared" si="515"/>
        <v>0</v>
      </c>
      <c r="J10900">
        <f t="shared" si="516"/>
        <v>0</v>
      </c>
      <c r="L10900" t="str">
        <f t="shared" si="514"/>
        <v>3079IVANHOE EAST</v>
      </c>
      <c r="M10900" t="s">
        <v>9632</v>
      </c>
      <c r="N10900" t="s">
        <v>732</v>
      </c>
    </row>
    <row r="10901" spans="1:14">
      <c r="A10901" t="s">
        <v>12309</v>
      </c>
      <c r="B10901" t="s">
        <v>12312</v>
      </c>
      <c r="C10901" t="s">
        <v>110</v>
      </c>
      <c r="D10901">
        <v>1</v>
      </c>
      <c r="E10901">
        <v>1</v>
      </c>
      <c r="F10901">
        <v>1</v>
      </c>
      <c r="H10901" t="s">
        <v>116</v>
      </c>
      <c r="I10901">
        <f t="shared" si="515"/>
        <v>0</v>
      </c>
      <c r="J10901">
        <f t="shared" si="516"/>
        <v>0</v>
      </c>
      <c r="L10901" t="str">
        <f t="shared" si="514"/>
        <v>3079IVANHOE NORTH</v>
      </c>
      <c r="M10901" t="s">
        <v>9632</v>
      </c>
      <c r="N10901" t="s">
        <v>732</v>
      </c>
    </row>
    <row r="10902" spans="1:14">
      <c r="A10902" t="s">
        <v>12313</v>
      </c>
      <c r="B10902" t="s">
        <v>12314</v>
      </c>
      <c r="C10902" t="s">
        <v>110</v>
      </c>
      <c r="D10902">
        <v>1</v>
      </c>
      <c r="E10902">
        <v>1</v>
      </c>
      <c r="F10902">
        <v>1</v>
      </c>
      <c r="H10902" t="s">
        <v>116</v>
      </c>
      <c r="I10902">
        <f t="shared" si="515"/>
        <v>0</v>
      </c>
      <c r="J10902">
        <f t="shared" si="516"/>
        <v>0</v>
      </c>
      <c r="L10902" t="str">
        <f t="shared" si="514"/>
        <v>3078ALPHINGTON</v>
      </c>
      <c r="M10902" t="s">
        <v>11929</v>
      </c>
      <c r="N10902" t="s">
        <v>732</v>
      </c>
    </row>
    <row r="10903" spans="1:14">
      <c r="A10903" t="s">
        <v>12313</v>
      </c>
      <c r="B10903" t="s">
        <v>8637</v>
      </c>
      <c r="C10903" t="s">
        <v>110</v>
      </c>
      <c r="D10903">
        <v>1</v>
      </c>
      <c r="E10903">
        <v>1</v>
      </c>
      <c r="F10903">
        <v>1</v>
      </c>
      <c r="H10903" t="s">
        <v>116</v>
      </c>
      <c r="I10903">
        <f t="shared" si="515"/>
        <v>0</v>
      </c>
      <c r="J10903">
        <f t="shared" si="516"/>
        <v>0</v>
      </c>
      <c r="L10903" t="str">
        <f t="shared" si="514"/>
        <v>3078FAIRFIELD</v>
      </c>
      <c r="M10903" t="s">
        <v>11929</v>
      </c>
      <c r="N10903" t="s">
        <v>732</v>
      </c>
    </row>
    <row r="10904" spans="1:14">
      <c r="A10904" t="s">
        <v>12315</v>
      </c>
      <c r="B10904" t="s">
        <v>12316</v>
      </c>
      <c r="C10904" t="s">
        <v>110</v>
      </c>
      <c r="D10904">
        <v>1</v>
      </c>
      <c r="E10904">
        <v>1</v>
      </c>
      <c r="F10904">
        <v>1</v>
      </c>
      <c r="H10904" t="s">
        <v>116</v>
      </c>
      <c r="I10904">
        <f t="shared" si="515"/>
        <v>0</v>
      </c>
      <c r="J10904">
        <f t="shared" si="516"/>
        <v>0</v>
      </c>
      <c r="L10904" t="str">
        <f t="shared" si="514"/>
        <v>3076EPPING</v>
      </c>
      <c r="M10904" t="s">
        <v>9632</v>
      </c>
      <c r="N10904" t="s">
        <v>732</v>
      </c>
    </row>
    <row r="10905" spans="1:14">
      <c r="A10905" t="s">
        <v>12317</v>
      </c>
      <c r="B10905" t="s">
        <v>12318</v>
      </c>
      <c r="C10905" t="s">
        <v>110</v>
      </c>
      <c r="D10905">
        <v>1</v>
      </c>
      <c r="E10905">
        <v>1</v>
      </c>
      <c r="F10905">
        <v>1</v>
      </c>
      <c r="H10905" t="s">
        <v>116</v>
      </c>
      <c r="I10905">
        <f t="shared" si="515"/>
        <v>0</v>
      </c>
      <c r="J10905">
        <f t="shared" si="516"/>
        <v>0</v>
      </c>
      <c r="L10905" t="str">
        <f t="shared" si="514"/>
        <v>3075LALOR</v>
      </c>
      <c r="M10905" t="s">
        <v>9632</v>
      </c>
      <c r="N10905" t="s">
        <v>732</v>
      </c>
    </row>
    <row r="10906" spans="1:14">
      <c r="A10906" t="s">
        <v>12317</v>
      </c>
      <c r="B10906" t="s">
        <v>12319</v>
      </c>
      <c r="C10906" t="s">
        <v>110</v>
      </c>
      <c r="D10906">
        <v>1</v>
      </c>
      <c r="E10906">
        <v>1</v>
      </c>
      <c r="F10906">
        <v>1</v>
      </c>
      <c r="H10906" t="s">
        <v>116</v>
      </c>
      <c r="I10906">
        <f t="shared" si="515"/>
        <v>0</v>
      </c>
      <c r="J10906">
        <f t="shared" si="516"/>
        <v>0</v>
      </c>
      <c r="L10906" t="str">
        <f t="shared" si="514"/>
        <v>3075LALOR PLAZA</v>
      </c>
      <c r="M10906" t="s">
        <v>9632</v>
      </c>
      <c r="N10906" t="s">
        <v>732</v>
      </c>
    </row>
    <row r="10907" spans="1:14">
      <c r="A10907" t="s">
        <v>12320</v>
      </c>
      <c r="B10907" t="s">
        <v>12321</v>
      </c>
      <c r="C10907" t="s">
        <v>110</v>
      </c>
      <c r="D10907">
        <v>1</v>
      </c>
      <c r="E10907">
        <v>1</v>
      </c>
      <c r="F10907">
        <v>1</v>
      </c>
      <c r="H10907" t="s">
        <v>116</v>
      </c>
      <c r="I10907">
        <f t="shared" si="515"/>
        <v>0</v>
      </c>
      <c r="J10907">
        <f t="shared" si="516"/>
        <v>0</v>
      </c>
      <c r="L10907" t="str">
        <f t="shared" si="514"/>
        <v>3074THOMASTOWN</v>
      </c>
      <c r="M10907" t="s">
        <v>9632</v>
      </c>
      <c r="N10907" t="s">
        <v>732</v>
      </c>
    </row>
    <row r="10908" spans="1:14">
      <c r="A10908" t="s">
        <v>12322</v>
      </c>
      <c r="B10908" t="s">
        <v>12323</v>
      </c>
      <c r="C10908" t="s">
        <v>110</v>
      </c>
      <c r="D10908">
        <v>1</v>
      </c>
      <c r="E10908">
        <v>1</v>
      </c>
      <c r="F10908">
        <v>1</v>
      </c>
      <c r="H10908" t="s">
        <v>116</v>
      </c>
      <c r="I10908">
        <f t="shared" si="515"/>
        <v>0</v>
      </c>
      <c r="J10908">
        <f t="shared" si="516"/>
        <v>0</v>
      </c>
      <c r="L10908" t="str">
        <f t="shared" si="514"/>
        <v>3073KEON PARK</v>
      </c>
      <c r="M10908" t="s">
        <v>9632</v>
      </c>
      <c r="N10908" t="s">
        <v>732</v>
      </c>
    </row>
    <row r="10909" spans="1:14">
      <c r="A10909" t="s">
        <v>12322</v>
      </c>
      <c r="B10909" t="s">
        <v>3040</v>
      </c>
      <c r="C10909" t="s">
        <v>110</v>
      </c>
      <c r="D10909">
        <v>1</v>
      </c>
      <c r="E10909">
        <v>1</v>
      </c>
      <c r="F10909">
        <v>1</v>
      </c>
      <c r="H10909" t="s">
        <v>116</v>
      </c>
      <c r="I10909">
        <f t="shared" si="515"/>
        <v>0</v>
      </c>
      <c r="J10909">
        <f t="shared" si="516"/>
        <v>0</v>
      </c>
      <c r="L10909" t="str">
        <f t="shared" si="514"/>
        <v>3073RESERVOIR</v>
      </c>
      <c r="M10909" t="s">
        <v>9632</v>
      </c>
      <c r="N10909" t="s">
        <v>732</v>
      </c>
    </row>
    <row r="10910" spans="1:14">
      <c r="A10910" t="s">
        <v>12322</v>
      </c>
      <c r="B10910" t="s">
        <v>12324</v>
      </c>
      <c r="C10910" t="s">
        <v>110</v>
      </c>
      <c r="D10910">
        <v>1</v>
      </c>
      <c r="E10910">
        <v>1</v>
      </c>
      <c r="F10910">
        <v>1</v>
      </c>
      <c r="H10910" t="s">
        <v>116</v>
      </c>
      <c r="I10910">
        <f t="shared" si="515"/>
        <v>0</v>
      </c>
      <c r="J10910">
        <f t="shared" si="516"/>
        <v>0</v>
      </c>
      <c r="L10910" t="str">
        <f t="shared" si="514"/>
        <v>3073RESERVOIR EAST</v>
      </c>
      <c r="M10910" t="s">
        <v>9632</v>
      </c>
      <c r="N10910" t="s">
        <v>732</v>
      </c>
    </row>
    <row r="10911" spans="1:14">
      <c r="A10911" t="s">
        <v>12322</v>
      </c>
      <c r="B10911" t="s">
        <v>12325</v>
      </c>
      <c r="C10911" t="s">
        <v>110</v>
      </c>
      <c r="D10911">
        <v>1</v>
      </c>
      <c r="E10911">
        <v>1</v>
      </c>
      <c r="F10911">
        <v>1</v>
      </c>
      <c r="H10911" t="s">
        <v>116</v>
      </c>
      <c r="I10911">
        <f t="shared" si="515"/>
        <v>0</v>
      </c>
      <c r="J10911">
        <f t="shared" si="516"/>
        <v>0</v>
      </c>
      <c r="L10911" t="str">
        <f t="shared" si="514"/>
        <v>3073RESERVOIR NORTH</v>
      </c>
      <c r="M10911" t="s">
        <v>9632</v>
      </c>
      <c r="N10911" t="s">
        <v>732</v>
      </c>
    </row>
    <row r="10912" spans="1:14">
      <c r="A10912" t="s">
        <v>12322</v>
      </c>
      <c r="B10912" t="s">
        <v>12326</v>
      </c>
      <c r="C10912" t="s">
        <v>110</v>
      </c>
      <c r="D10912">
        <v>1</v>
      </c>
      <c r="E10912">
        <v>1</v>
      </c>
      <c r="F10912">
        <v>1</v>
      </c>
      <c r="H10912" t="s">
        <v>116</v>
      </c>
      <c r="I10912">
        <f t="shared" si="515"/>
        <v>0</v>
      </c>
      <c r="J10912">
        <f t="shared" si="516"/>
        <v>0</v>
      </c>
      <c r="L10912" t="str">
        <f t="shared" si="514"/>
        <v>3073RESERVOIR SOUTH</v>
      </c>
      <c r="M10912" t="s">
        <v>9632</v>
      </c>
      <c r="N10912" t="s">
        <v>732</v>
      </c>
    </row>
    <row r="10913" spans="1:14">
      <c r="A10913" t="s">
        <v>12327</v>
      </c>
      <c r="B10913" t="s">
        <v>4981</v>
      </c>
      <c r="C10913" t="s">
        <v>110</v>
      </c>
      <c r="D10913">
        <v>1</v>
      </c>
      <c r="E10913">
        <v>1</v>
      </c>
      <c r="F10913">
        <v>1</v>
      </c>
      <c r="H10913" t="s">
        <v>116</v>
      </c>
      <c r="I10913">
        <f t="shared" si="515"/>
        <v>0</v>
      </c>
      <c r="J10913">
        <f t="shared" si="516"/>
        <v>0</v>
      </c>
      <c r="L10913" t="str">
        <f t="shared" si="514"/>
        <v>3072GILBERTON</v>
      </c>
      <c r="M10913" t="s">
        <v>9632</v>
      </c>
      <c r="N10913" t="s">
        <v>732</v>
      </c>
    </row>
    <row r="10914" spans="1:14">
      <c r="A10914" t="s">
        <v>12327</v>
      </c>
      <c r="B10914" t="s">
        <v>12328</v>
      </c>
      <c r="C10914" t="s">
        <v>110</v>
      </c>
      <c r="D10914">
        <v>1</v>
      </c>
      <c r="E10914">
        <v>1</v>
      </c>
      <c r="F10914">
        <v>1</v>
      </c>
      <c r="H10914" t="s">
        <v>116</v>
      </c>
      <c r="I10914">
        <f t="shared" si="515"/>
        <v>0</v>
      </c>
      <c r="J10914">
        <f t="shared" si="516"/>
        <v>0</v>
      </c>
      <c r="L10914" t="str">
        <f t="shared" si="514"/>
        <v>3072NORTHLAND CENTRE</v>
      </c>
      <c r="M10914" t="s">
        <v>9632</v>
      </c>
      <c r="N10914" t="s">
        <v>732</v>
      </c>
    </row>
    <row r="10915" spans="1:14">
      <c r="A10915" t="s">
        <v>12327</v>
      </c>
      <c r="B10915" t="s">
        <v>293</v>
      </c>
      <c r="C10915" t="s">
        <v>110</v>
      </c>
      <c r="D10915">
        <v>1</v>
      </c>
      <c r="E10915">
        <v>1</v>
      </c>
      <c r="F10915">
        <v>1</v>
      </c>
      <c r="H10915" t="s">
        <v>116</v>
      </c>
      <c r="I10915">
        <f t="shared" si="515"/>
        <v>0</v>
      </c>
      <c r="J10915">
        <f t="shared" si="516"/>
        <v>0</v>
      </c>
      <c r="L10915" t="str">
        <f t="shared" si="514"/>
        <v>3072PRESTON</v>
      </c>
      <c r="M10915" t="s">
        <v>9632</v>
      </c>
      <c r="N10915" t="s">
        <v>732</v>
      </c>
    </row>
    <row r="10916" spans="1:14">
      <c r="A10916" t="s">
        <v>12327</v>
      </c>
      <c r="B10916" t="s">
        <v>12329</v>
      </c>
      <c r="C10916" t="s">
        <v>110</v>
      </c>
      <c r="D10916">
        <v>1</v>
      </c>
      <c r="E10916">
        <v>1</v>
      </c>
      <c r="F10916">
        <v>1</v>
      </c>
      <c r="H10916" t="s">
        <v>116</v>
      </c>
      <c r="I10916">
        <f t="shared" si="515"/>
        <v>0</v>
      </c>
      <c r="J10916">
        <f t="shared" si="516"/>
        <v>0</v>
      </c>
      <c r="L10916" t="str">
        <f t="shared" si="514"/>
        <v>3072PRESTON LOWER</v>
      </c>
      <c r="M10916" t="s">
        <v>9632</v>
      </c>
      <c r="N10916" t="s">
        <v>732</v>
      </c>
    </row>
    <row r="10917" spans="1:14">
      <c r="A10917" t="s">
        <v>12327</v>
      </c>
      <c r="B10917" t="s">
        <v>12330</v>
      </c>
      <c r="C10917" t="s">
        <v>110</v>
      </c>
      <c r="D10917">
        <v>1</v>
      </c>
      <c r="E10917">
        <v>1</v>
      </c>
      <c r="F10917">
        <v>1</v>
      </c>
      <c r="H10917" t="s">
        <v>116</v>
      </c>
      <c r="I10917">
        <f t="shared" si="515"/>
        <v>0</v>
      </c>
      <c r="J10917">
        <f t="shared" si="516"/>
        <v>0</v>
      </c>
      <c r="L10917" t="str">
        <f t="shared" si="514"/>
        <v>3072PRESTON SOUTH</v>
      </c>
      <c r="M10917" t="s">
        <v>9632</v>
      </c>
      <c r="N10917" t="s">
        <v>732</v>
      </c>
    </row>
    <row r="10918" spans="1:14">
      <c r="A10918" t="s">
        <v>12327</v>
      </c>
      <c r="B10918" t="s">
        <v>12331</v>
      </c>
      <c r="C10918" t="s">
        <v>110</v>
      </c>
      <c r="D10918">
        <v>1</v>
      </c>
      <c r="E10918">
        <v>1</v>
      </c>
      <c r="F10918">
        <v>1</v>
      </c>
      <c r="H10918" t="s">
        <v>116</v>
      </c>
      <c r="I10918">
        <f t="shared" si="515"/>
        <v>0</v>
      </c>
      <c r="J10918">
        <f t="shared" si="516"/>
        <v>0</v>
      </c>
      <c r="L10918" t="str">
        <f t="shared" si="514"/>
        <v>3072PRESTON WEST</v>
      </c>
      <c r="M10918" t="s">
        <v>9632</v>
      </c>
      <c r="N10918" t="s">
        <v>732</v>
      </c>
    </row>
    <row r="10919" spans="1:14">
      <c r="A10919" t="s">
        <v>12327</v>
      </c>
      <c r="B10919" t="s">
        <v>12332</v>
      </c>
      <c r="C10919" t="s">
        <v>110</v>
      </c>
      <c r="D10919">
        <v>1</v>
      </c>
      <c r="E10919">
        <v>1</v>
      </c>
      <c r="F10919">
        <v>1</v>
      </c>
      <c r="H10919" t="s">
        <v>116</v>
      </c>
      <c r="I10919">
        <f t="shared" si="515"/>
        <v>0</v>
      </c>
      <c r="J10919">
        <f t="shared" si="516"/>
        <v>0</v>
      </c>
      <c r="L10919" t="str">
        <f t="shared" si="514"/>
        <v>3072REGENT WEST</v>
      </c>
      <c r="M10919" t="s">
        <v>9632</v>
      </c>
      <c r="N10919" t="s">
        <v>732</v>
      </c>
    </row>
    <row r="10920" spans="1:14">
      <c r="A10920" t="s">
        <v>12327</v>
      </c>
      <c r="B10920" t="s">
        <v>12333</v>
      </c>
      <c r="C10920" t="s">
        <v>110</v>
      </c>
      <c r="D10920">
        <v>1</v>
      </c>
      <c r="E10920">
        <v>1</v>
      </c>
      <c r="F10920">
        <v>1</v>
      </c>
      <c r="H10920" t="s">
        <v>116</v>
      </c>
      <c r="I10920">
        <f t="shared" si="515"/>
        <v>0</v>
      </c>
      <c r="J10920">
        <f t="shared" si="516"/>
        <v>0</v>
      </c>
      <c r="L10920" t="str">
        <f t="shared" si="514"/>
        <v>3072SYLVESTER</v>
      </c>
      <c r="M10920" t="s">
        <v>9632</v>
      </c>
      <c r="N10920" t="s">
        <v>732</v>
      </c>
    </row>
    <row r="10921" spans="1:14">
      <c r="A10921" t="s">
        <v>12334</v>
      </c>
      <c r="B10921" t="s">
        <v>12335</v>
      </c>
      <c r="C10921" t="s">
        <v>110</v>
      </c>
      <c r="D10921">
        <v>1</v>
      </c>
      <c r="E10921">
        <v>1</v>
      </c>
      <c r="F10921">
        <v>1</v>
      </c>
      <c r="H10921" t="s">
        <v>116</v>
      </c>
      <c r="I10921">
        <f t="shared" si="515"/>
        <v>0</v>
      </c>
      <c r="J10921">
        <f t="shared" si="516"/>
        <v>0</v>
      </c>
      <c r="L10921" t="str">
        <f t="shared" si="514"/>
        <v>3071THORNBURY</v>
      </c>
      <c r="M10921" t="s">
        <v>11929</v>
      </c>
      <c r="N10921" t="s">
        <v>732</v>
      </c>
    </row>
    <row r="10922" spans="1:14">
      <c r="A10922" t="s">
        <v>12336</v>
      </c>
      <c r="B10922" t="s">
        <v>12337</v>
      </c>
      <c r="C10922" t="s">
        <v>110</v>
      </c>
      <c r="D10922">
        <v>1</v>
      </c>
      <c r="E10922">
        <v>1</v>
      </c>
      <c r="F10922">
        <v>1</v>
      </c>
      <c r="H10922" t="s">
        <v>116</v>
      </c>
      <c r="I10922">
        <f t="shared" si="515"/>
        <v>0</v>
      </c>
      <c r="J10922">
        <f t="shared" si="516"/>
        <v>0</v>
      </c>
      <c r="L10922" t="str">
        <f t="shared" si="514"/>
        <v>3070NORTHCOTE</v>
      </c>
      <c r="M10922" t="s">
        <v>11929</v>
      </c>
      <c r="N10922" t="s">
        <v>732</v>
      </c>
    </row>
    <row r="10923" spans="1:14">
      <c r="A10923" t="s">
        <v>12336</v>
      </c>
      <c r="B10923" t="s">
        <v>12338</v>
      </c>
      <c r="C10923" t="s">
        <v>110</v>
      </c>
      <c r="D10923">
        <v>1</v>
      </c>
      <c r="E10923">
        <v>1</v>
      </c>
      <c r="F10923">
        <v>1</v>
      </c>
      <c r="H10923" t="s">
        <v>116</v>
      </c>
      <c r="I10923">
        <f t="shared" si="515"/>
        <v>0</v>
      </c>
      <c r="J10923">
        <f t="shared" si="516"/>
        <v>0</v>
      </c>
      <c r="L10923" t="str">
        <f t="shared" si="514"/>
        <v>3070NORTHCOTE SOUTH</v>
      </c>
      <c r="M10923" t="s">
        <v>11929</v>
      </c>
      <c r="N10923" t="s">
        <v>732</v>
      </c>
    </row>
    <row r="10924" spans="1:14">
      <c r="A10924" t="s">
        <v>12339</v>
      </c>
      <c r="B10924" t="s">
        <v>12340</v>
      </c>
      <c r="C10924" t="s">
        <v>110</v>
      </c>
      <c r="D10924">
        <v>1</v>
      </c>
      <c r="E10924">
        <v>1</v>
      </c>
      <c r="F10924">
        <v>1</v>
      </c>
      <c r="H10924" t="s">
        <v>116</v>
      </c>
      <c r="I10924">
        <f t="shared" si="515"/>
        <v>0</v>
      </c>
      <c r="J10924">
        <f t="shared" si="516"/>
        <v>0</v>
      </c>
      <c r="L10924" t="str">
        <f t="shared" si="514"/>
        <v>3068CLIFTON HILL</v>
      </c>
      <c r="M10924" t="s">
        <v>11929</v>
      </c>
      <c r="N10924" t="s">
        <v>732</v>
      </c>
    </row>
    <row r="10925" spans="1:14">
      <c r="A10925" t="s">
        <v>12339</v>
      </c>
      <c r="B10925" t="s">
        <v>12341</v>
      </c>
      <c r="C10925" t="s">
        <v>110</v>
      </c>
      <c r="D10925">
        <v>1</v>
      </c>
      <c r="E10925">
        <v>1</v>
      </c>
      <c r="F10925">
        <v>1</v>
      </c>
      <c r="H10925" t="s">
        <v>116</v>
      </c>
      <c r="I10925">
        <f t="shared" si="515"/>
        <v>0</v>
      </c>
      <c r="J10925">
        <f t="shared" si="516"/>
        <v>0</v>
      </c>
      <c r="L10925" t="str">
        <f t="shared" si="514"/>
        <v>3068FITZROY NORTH</v>
      </c>
      <c r="M10925" t="s">
        <v>11929</v>
      </c>
      <c r="N10925" t="s">
        <v>732</v>
      </c>
    </row>
    <row r="10926" spans="1:14">
      <c r="A10926" t="s">
        <v>12342</v>
      </c>
      <c r="B10926" t="s">
        <v>6599</v>
      </c>
      <c r="C10926" t="s">
        <v>110</v>
      </c>
      <c r="D10926">
        <v>1</v>
      </c>
      <c r="E10926">
        <v>1</v>
      </c>
      <c r="F10926">
        <v>1</v>
      </c>
      <c r="G10926" t="s">
        <v>1060</v>
      </c>
      <c r="H10926" t="s">
        <v>116</v>
      </c>
      <c r="I10926">
        <f t="shared" si="515"/>
        <v>0</v>
      </c>
      <c r="J10926">
        <f t="shared" si="516"/>
        <v>0</v>
      </c>
      <c r="L10926" t="str">
        <f t="shared" si="514"/>
        <v>3067ABBOTSFORD</v>
      </c>
      <c r="M10926" t="s">
        <v>11929</v>
      </c>
      <c r="N10926" t="s">
        <v>732</v>
      </c>
    </row>
    <row r="10927" spans="1:14">
      <c r="A10927" t="s">
        <v>12343</v>
      </c>
      <c r="B10927" t="s">
        <v>12344</v>
      </c>
      <c r="C10927" t="s">
        <v>110</v>
      </c>
      <c r="D10927">
        <v>1</v>
      </c>
      <c r="E10927">
        <v>1</v>
      </c>
      <c r="F10927">
        <v>1</v>
      </c>
      <c r="H10927" t="s">
        <v>116</v>
      </c>
      <c r="I10927">
        <f t="shared" si="515"/>
        <v>0</v>
      </c>
      <c r="J10927">
        <f t="shared" si="516"/>
        <v>0</v>
      </c>
      <c r="L10927" t="str">
        <f t="shared" si="514"/>
        <v>3066COLLINGWOOD</v>
      </c>
      <c r="M10927" t="s">
        <v>11929</v>
      </c>
      <c r="N10927" t="s">
        <v>732</v>
      </c>
    </row>
    <row r="10928" spans="1:14">
      <c r="A10928" t="s">
        <v>12343</v>
      </c>
      <c r="B10928" t="s">
        <v>12345</v>
      </c>
      <c r="C10928" t="s">
        <v>110</v>
      </c>
      <c r="D10928">
        <v>1</v>
      </c>
      <c r="E10928">
        <v>1</v>
      </c>
      <c r="F10928">
        <v>1</v>
      </c>
      <c r="H10928" t="s">
        <v>116</v>
      </c>
      <c r="I10928">
        <f t="shared" si="515"/>
        <v>0</v>
      </c>
      <c r="J10928">
        <f t="shared" si="516"/>
        <v>0</v>
      </c>
      <c r="L10928" t="str">
        <f t="shared" si="514"/>
        <v>3066COLLINGWOOD NORTH</v>
      </c>
      <c r="M10928" t="s">
        <v>11929</v>
      </c>
      <c r="N10928" t="s">
        <v>732</v>
      </c>
    </row>
    <row r="10929" spans="1:14">
      <c r="A10929" t="s">
        <v>12346</v>
      </c>
      <c r="B10929" t="s">
        <v>4974</v>
      </c>
      <c r="C10929" t="s">
        <v>110</v>
      </c>
      <c r="D10929">
        <v>1</v>
      </c>
      <c r="E10929">
        <v>1</v>
      </c>
      <c r="F10929">
        <v>1</v>
      </c>
      <c r="H10929" t="s">
        <v>116</v>
      </c>
      <c r="I10929">
        <f t="shared" si="515"/>
        <v>0</v>
      </c>
      <c r="J10929">
        <f t="shared" si="516"/>
        <v>0</v>
      </c>
      <c r="L10929" t="str">
        <f t="shared" si="514"/>
        <v>3065FITZROY</v>
      </c>
      <c r="M10929" t="s">
        <v>11929</v>
      </c>
      <c r="N10929" t="s">
        <v>732</v>
      </c>
    </row>
    <row r="10930" spans="1:14">
      <c r="A10930" t="s">
        <v>12347</v>
      </c>
      <c r="B10930" t="s">
        <v>12348</v>
      </c>
      <c r="C10930" t="s">
        <v>110</v>
      </c>
      <c r="D10930">
        <v>1</v>
      </c>
      <c r="E10930">
        <v>1</v>
      </c>
      <c r="F10930">
        <v>1</v>
      </c>
      <c r="H10930" t="s">
        <v>116</v>
      </c>
      <c r="I10930">
        <f t="shared" si="515"/>
        <v>0</v>
      </c>
      <c r="J10930">
        <f t="shared" si="516"/>
        <v>0</v>
      </c>
      <c r="L10930" t="str">
        <f t="shared" si="514"/>
        <v>3064CRAIGIEBURN</v>
      </c>
      <c r="M10930" t="s">
        <v>9632</v>
      </c>
      <c r="N10930" t="s">
        <v>732</v>
      </c>
    </row>
    <row r="10931" spans="1:14">
      <c r="A10931" t="s">
        <v>12347</v>
      </c>
      <c r="B10931" t="s">
        <v>2652</v>
      </c>
      <c r="C10931" t="s">
        <v>110</v>
      </c>
      <c r="D10931">
        <v>1</v>
      </c>
      <c r="E10931">
        <v>0</v>
      </c>
      <c r="F10931">
        <v>1</v>
      </c>
      <c r="H10931" t="s">
        <v>116</v>
      </c>
      <c r="I10931">
        <f t="shared" si="515"/>
        <v>0</v>
      </c>
      <c r="J10931">
        <f t="shared" si="516"/>
        <v>0</v>
      </c>
      <c r="L10931" t="str">
        <f t="shared" si="514"/>
        <v>3064DONNYBROOK</v>
      </c>
      <c r="M10931" t="s">
        <v>9632</v>
      </c>
      <c r="N10931" t="s">
        <v>732</v>
      </c>
    </row>
    <row r="10932" spans="1:14">
      <c r="A10932" t="s">
        <v>12347</v>
      </c>
      <c r="B10932" t="s">
        <v>12349</v>
      </c>
      <c r="C10932" t="s">
        <v>110</v>
      </c>
      <c r="D10932">
        <v>1</v>
      </c>
      <c r="E10932">
        <v>0</v>
      </c>
      <c r="F10932">
        <v>1</v>
      </c>
      <c r="H10932" t="s">
        <v>116</v>
      </c>
      <c r="I10932">
        <f t="shared" si="515"/>
        <v>0</v>
      </c>
      <c r="J10932">
        <f t="shared" si="516"/>
        <v>0</v>
      </c>
      <c r="L10932" t="str">
        <f t="shared" si="514"/>
        <v>3064KALKALLO</v>
      </c>
      <c r="M10932" t="s">
        <v>9632</v>
      </c>
      <c r="N10932" t="s">
        <v>732</v>
      </c>
    </row>
    <row r="10933" spans="1:14">
      <c r="A10933" t="s">
        <v>12347</v>
      </c>
      <c r="B10933" t="s">
        <v>12350</v>
      </c>
      <c r="C10933" t="s">
        <v>110</v>
      </c>
      <c r="D10933">
        <v>1</v>
      </c>
      <c r="E10933">
        <v>0</v>
      </c>
      <c r="F10933">
        <v>1</v>
      </c>
      <c r="H10933" t="s">
        <v>116</v>
      </c>
      <c r="I10933">
        <f t="shared" si="515"/>
        <v>0</v>
      </c>
      <c r="J10933">
        <f t="shared" si="516"/>
        <v>0</v>
      </c>
      <c r="L10933" t="str">
        <f t="shared" si="514"/>
        <v>3064MICKLEHAM</v>
      </c>
      <c r="M10933" t="s">
        <v>9632</v>
      </c>
      <c r="N10933" t="s">
        <v>732</v>
      </c>
    </row>
    <row r="10934" spans="1:14">
      <c r="A10934" t="s">
        <v>12347</v>
      </c>
      <c r="B10934" t="s">
        <v>12351</v>
      </c>
      <c r="C10934" t="s">
        <v>110</v>
      </c>
      <c r="D10934">
        <v>1</v>
      </c>
      <c r="E10934">
        <v>1</v>
      </c>
      <c r="F10934">
        <v>1</v>
      </c>
      <c r="H10934" t="s">
        <v>116</v>
      </c>
      <c r="I10934">
        <f t="shared" si="515"/>
        <v>0</v>
      </c>
      <c r="J10934">
        <f t="shared" si="516"/>
        <v>0</v>
      </c>
      <c r="L10934" t="str">
        <f t="shared" si="514"/>
        <v>3064ROXBURGH PARK</v>
      </c>
      <c r="M10934" t="s">
        <v>9632</v>
      </c>
      <c r="N10934" t="s">
        <v>732</v>
      </c>
    </row>
    <row r="10935" spans="1:14">
      <c r="A10935" t="s">
        <v>12352</v>
      </c>
      <c r="B10935" t="s">
        <v>12353</v>
      </c>
      <c r="C10935" t="s">
        <v>110</v>
      </c>
      <c r="D10935">
        <v>1</v>
      </c>
      <c r="E10935">
        <v>0</v>
      </c>
      <c r="F10935">
        <v>1</v>
      </c>
      <c r="H10935" t="s">
        <v>116</v>
      </c>
      <c r="I10935">
        <f t="shared" si="515"/>
        <v>0</v>
      </c>
      <c r="J10935">
        <f t="shared" si="516"/>
        <v>0</v>
      </c>
      <c r="L10935" t="str">
        <f t="shared" si="514"/>
        <v>3063OAKLANDS JUNCTION</v>
      </c>
      <c r="M10935" t="s">
        <v>10973</v>
      </c>
    </row>
    <row r="10936" spans="1:14">
      <c r="A10936" t="s">
        <v>12352</v>
      </c>
      <c r="B10936" t="s">
        <v>12354</v>
      </c>
      <c r="C10936" t="s">
        <v>110</v>
      </c>
      <c r="D10936">
        <v>1</v>
      </c>
      <c r="E10936">
        <v>0</v>
      </c>
      <c r="F10936">
        <v>1</v>
      </c>
      <c r="H10936" t="s">
        <v>116</v>
      </c>
      <c r="I10936">
        <f t="shared" si="515"/>
        <v>0</v>
      </c>
      <c r="J10936">
        <f t="shared" si="516"/>
        <v>0</v>
      </c>
      <c r="L10936" t="str">
        <f t="shared" si="514"/>
        <v>3063YUROKE</v>
      </c>
      <c r="M10936" t="s">
        <v>10973</v>
      </c>
    </row>
    <row r="10937" spans="1:14">
      <c r="A10937" t="s">
        <v>12355</v>
      </c>
      <c r="B10937" t="s">
        <v>12356</v>
      </c>
      <c r="C10937" t="s">
        <v>110</v>
      </c>
      <c r="D10937">
        <v>1</v>
      </c>
      <c r="E10937">
        <v>1</v>
      </c>
      <c r="F10937">
        <v>1</v>
      </c>
      <c r="H10937" t="s">
        <v>116</v>
      </c>
      <c r="I10937">
        <f t="shared" si="515"/>
        <v>0</v>
      </c>
      <c r="J10937">
        <f t="shared" si="516"/>
        <v>0</v>
      </c>
      <c r="L10937" t="str">
        <f t="shared" si="514"/>
        <v>3062SOMERTON</v>
      </c>
      <c r="M10937" t="s">
        <v>10973</v>
      </c>
    </row>
    <row r="10938" spans="1:14">
      <c r="A10938" t="s">
        <v>12357</v>
      </c>
      <c r="B10938" t="s">
        <v>12358</v>
      </c>
      <c r="C10938" t="s">
        <v>110</v>
      </c>
      <c r="D10938">
        <v>1</v>
      </c>
      <c r="E10938">
        <v>1</v>
      </c>
      <c r="F10938">
        <v>1</v>
      </c>
      <c r="H10938" t="s">
        <v>116</v>
      </c>
      <c r="I10938">
        <f t="shared" si="515"/>
        <v>0</v>
      </c>
      <c r="J10938">
        <f t="shared" si="516"/>
        <v>0</v>
      </c>
      <c r="L10938" t="str">
        <f t="shared" si="514"/>
        <v>3061CAMPBELLFIELD</v>
      </c>
      <c r="M10938" t="s">
        <v>10973</v>
      </c>
      <c r="N10938" t="s">
        <v>732</v>
      </c>
    </row>
    <row r="10939" spans="1:14">
      <c r="A10939" t="s">
        <v>12359</v>
      </c>
      <c r="B10939" t="s">
        <v>12360</v>
      </c>
      <c r="C10939" t="s">
        <v>110</v>
      </c>
      <c r="D10939">
        <v>1</v>
      </c>
      <c r="E10939">
        <v>1</v>
      </c>
      <c r="F10939">
        <v>1</v>
      </c>
      <c r="H10939" t="s">
        <v>116</v>
      </c>
      <c r="I10939">
        <f t="shared" si="515"/>
        <v>0</v>
      </c>
      <c r="J10939">
        <f t="shared" si="516"/>
        <v>0</v>
      </c>
      <c r="L10939" t="str">
        <f t="shared" si="514"/>
        <v>3060FAWKNER</v>
      </c>
      <c r="M10939" t="s">
        <v>10973</v>
      </c>
      <c r="N10939" t="s">
        <v>732</v>
      </c>
    </row>
    <row r="10940" spans="1:14">
      <c r="A10940" t="s">
        <v>12359</v>
      </c>
      <c r="B10940" t="s">
        <v>12361</v>
      </c>
      <c r="C10940" t="s">
        <v>110</v>
      </c>
      <c r="D10940">
        <v>1</v>
      </c>
      <c r="E10940">
        <v>1</v>
      </c>
      <c r="F10940">
        <v>1</v>
      </c>
      <c r="H10940" t="s">
        <v>116</v>
      </c>
      <c r="I10940">
        <f t="shared" si="515"/>
        <v>0</v>
      </c>
      <c r="J10940">
        <f t="shared" si="516"/>
        <v>0</v>
      </c>
      <c r="L10940" t="str">
        <f t="shared" si="514"/>
        <v>3060FAWKNER EAST</v>
      </c>
      <c r="M10940" t="s">
        <v>10973</v>
      </c>
      <c r="N10940" t="s">
        <v>732</v>
      </c>
    </row>
    <row r="10941" spans="1:14">
      <c r="A10941" t="s">
        <v>12359</v>
      </c>
      <c r="B10941" t="s">
        <v>12362</v>
      </c>
      <c r="C10941" t="s">
        <v>110</v>
      </c>
      <c r="D10941">
        <v>1</v>
      </c>
      <c r="E10941">
        <v>1</v>
      </c>
      <c r="F10941">
        <v>1</v>
      </c>
      <c r="H10941" t="s">
        <v>116</v>
      </c>
      <c r="I10941">
        <f t="shared" si="515"/>
        <v>0</v>
      </c>
      <c r="J10941">
        <f t="shared" si="516"/>
        <v>0</v>
      </c>
      <c r="L10941" t="str">
        <f t="shared" si="514"/>
        <v>3060FAWKNER NORTH</v>
      </c>
      <c r="M10941" t="s">
        <v>10973</v>
      </c>
      <c r="N10941" t="s">
        <v>732</v>
      </c>
    </row>
    <row r="10942" spans="1:14">
      <c r="A10942" t="s">
        <v>12363</v>
      </c>
      <c r="B10942" t="s">
        <v>5863</v>
      </c>
      <c r="C10942" t="s">
        <v>110</v>
      </c>
      <c r="D10942">
        <v>1</v>
      </c>
      <c r="E10942">
        <v>1</v>
      </c>
      <c r="F10942">
        <v>1</v>
      </c>
      <c r="H10942" t="s">
        <v>116</v>
      </c>
      <c r="I10942">
        <f t="shared" si="515"/>
        <v>0</v>
      </c>
      <c r="J10942">
        <f t="shared" si="516"/>
        <v>0</v>
      </c>
      <c r="L10942" t="str">
        <f t="shared" si="514"/>
        <v>3059GREENVALE</v>
      </c>
      <c r="M10942" t="s">
        <v>10973</v>
      </c>
      <c r="N10942" t="s">
        <v>732</v>
      </c>
    </row>
    <row r="10943" spans="1:14">
      <c r="A10943" t="s">
        <v>12364</v>
      </c>
      <c r="B10943" t="s">
        <v>12365</v>
      </c>
      <c r="C10943" t="s">
        <v>110</v>
      </c>
      <c r="D10943">
        <v>1</v>
      </c>
      <c r="E10943">
        <v>1</v>
      </c>
      <c r="F10943">
        <v>1</v>
      </c>
      <c r="H10943" t="s">
        <v>116</v>
      </c>
      <c r="I10943">
        <f t="shared" si="515"/>
        <v>0</v>
      </c>
      <c r="J10943">
        <f t="shared" si="516"/>
        <v>0</v>
      </c>
      <c r="L10943" t="str">
        <f t="shared" si="514"/>
        <v>3058BATMAN</v>
      </c>
      <c r="M10943" t="s">
        <v>11929</v>
      </c>
      <c r="N10943" t="s">
        <v>732</v>
      </c>
    </row>
    <row r="10944" spans="1:14">
      <c r="A10944" t="s">
        <v>12364</v>
      </c>
      <c r="B10944" t="s">
        <v>12366</v>
      </c>
      <c r="C10944" t="s">
        <v>110</v>
      </c>
      <c r="D10944">
        <v>1</v>
      </c>
      <c r="E10944">
        <v>1</v>
      </c>
      <c r="F10944">
        <v>1</v>
      </c>
      <c r="H10944" t="s">
        <v>116</v>
      </c>
      <c r="I10944">
        <f t="shared" si="515"/>
        <v>0</v>
      </c>
      <c r="J10944">
        <f t="shared" si="516"/>
        <v>0</v>
      </c>
      <c r="L10944" t="str">
        <f t="shared" si="514"/>
        <v>3058COBURG</v>
      </c>
      <c r="M10944" t="s">
        <v>11929</v>
      </c>
      <c r="N10944" t="s">
        <v>732</v>
      </c>
    </row>
    <row r="10945" spans="1:14">
      <c r="A10945" t="s">
        <v>12364</v>
      </c>
      <c r="B10945" t="s">
        <v>12367</v>
      </c>
      <c r="C10945" t="s">
        <v>110</v>
      </c>
      <c r="D10945">
        <v>1</v>
      </c>
      <c r="E10945">
        <v>1</v>
      </c>
      <c r="F10945">
        <v>1</v>
      </c>
      <c r="H10945" t="s">
        <v>116</v>
      </c>
      <c r="I10945">
        <f t="shared" si="515"/>
        <v>0</v>
      </c>
      <c r="J10945">
        <f t="shared" si="516"/>
        <v>0</v>
      </c>
      <c r="L10945" t="str">
        <f t="shared" si="514"/>
        <v>3058COBURG NORTH</v>
      </c>
      <c r="M10945" t="s">
        <v>11929</v>
      </c>
      <c r="N10945" t="s">
        <v>732</v>
      </c>
    </row>
    <row r="10946" spans="1:14">
      <c r="A10946" t="s">
        <v>12364</v>
      </c>
      <c r="B10946" t="s">
        <v>12368</v>
      </c>
      <c r="C10946" t="s">
        <v>110</v>
      </c>
      <c r="D10946">
        <v>1</v>
      </c>
      <c r="E10946">
        <v>1</v>
      </c>
      <c r="F10946">
        <v>1</v>
      </c>
      <c r="H10946" t="s">
        <v>116</v>
      </c>
      <c r="I10946">
        <f t="shared" si="515"/>
        <v>0</v>
      </c>
      <c r="J10946">
        <f t="shared" si="516"/>
        <v>0</v>
      </c>
      <c r="L10946" t="str">
        <f t="shared" si="514"/>
        <v>3058MERLYNSTON</v>
      </c>
      <c r="M10946" t="s">
        <v>11929</v>
      </c>
      <c r="N10946" t="s">
        <v>732</v>
      </c>
    </row>
    <row r="10947" spans="1:14">
      <c r="A10947" t="s">
        <v>12364</v>
      </c>
      <c r="B10947" t="s">
        <v>12369</v>
      </c>
      <c r="C10947" t="s">
        <v>110</v>
      </c>
      <c r="D10947">
        <v>1</v>
      </c>
      <c r="E10947">
        <v>1</v>
      </c>
      <c r="F10947">
        <v>1</v>
      </c>
      <c r="H10947" t="s">
        <v>116</v>
      </c>
      <c r="I10947">
        <f t="shared" si="515"/>
        <v>0</v>
      </c>
      <c r="J10947">
        <f t="shared" si="516"/>
        <v>0</v>
      </c>
      <c r="L10947" t="str">
        <f t="shared" si="514"/>
        <v>3058MORELAND</v>
      </c>
      <c r="M10947" t="s">
        <v>11929</v>
      </c>
      <c r="N10947" t="s">
        <v>732</v>
      </c>
    </row>
    <row r="10948" spans="1:14">
      <c r="A10948" t="s">
        <v>12370</v>
      </c>
      <c r="B10948" t="s">
        <v>12371</v>
      </c>
      <c r="C10948" t="s">
        <v>110</v>
      </c>
      <c r="D10948">
        <v>1</v>
      </c>
      <c r="E10948">
        <v>1</v>
      </c>
      <c r="F10948">
        <v>1</v>
      </c>
      <c r="H10948" t="s">
        <v>116</v>
      </c>
      <c r="I10948">
        <f t="shared" si="515"/>
        <v>0</v>
      </c>
      <c r="J10948">
        <f t="shared" si="516"/>
        <v>0</v>
      </c>
      <c r="L10948" t="str">
        <f t="shared" si="514"/>
        <v>3057BRUNSWICK EAST</v>
      </c>
      <c r="M10948" t="s">
        <v>11929</v>
      </c>
      <c r="N10948" t="s">
        <v>732</v>
      </c>
    </row>
    <row r="10949" spans="1:14">
      <c r="A10949" t="s">
        <v>12370</v>
      </c>
      <c r="B10949" t="s">
        <v>12372</v>
      </c>
      <c r="C10949" t="s">
        <v>110</v>
      </c>
      <c r="D10949">
        <v>1</v>
      </c>
      <c r="E10949">
        <v>1</v>
      </c>
      <c r="F10949">
        <v>1</v>
      </c>
      <c r="H10949" t="s">
        <v>116</v>
      </c>
      <c r="I10949">
        <f t="shared" si="515"/>
        <v>0</v>
      </c>
      <c r="J10949">
        <f t="shared" si="516"/>
        <v>0</v>
      </c>
      <c r="L10949" t="str">
        <f t="shared" ref="L10949:L11012" si="517">CONCATENATE(A10949,B10949)</f>
        <v>3057LYGON STREET NORTH</v>
      </c>
      <c r="M10949" t="s">
        <v>11929</v>
      </c>
      <c r="N10949" t="s">
        <v>732</v>
      </c>
    </row>
    <row r="10950" spans="1:14">
      <c r="A10950" t="s">
        <v>12373</v>
      </c>
      <c r="B10950" t="s">
        <v>2727</v>
      </c>
      <c r="C10950" t="s">
        <v>110</v>
      </c>
      <c r="D10950">
        <v>1</v>
      </c>
      <c r="E10950">
        <v>1</v>
      </c>
      <c r="F10950">
        <v>1</v>
      </c>
      <c r="H10950" t="s">
        <v>116</v>
      </c>
      <c r="I10950">
        <f t="shared" si="515"/>
        <v>0</v>
      </c>
      <c r="J10950">
        <f t="shared" si="516"/>
        <v>0</v>
      </c>
      <c r="L10950" t="str">
        <f t="shared" si="517"/>
        <v>3056BRUNSWICK</v>
      </c>
      <c r="M10950" t="s">
        <v>11929</v>
      </c>
      <c r="N10950" t="s">
        <v>732</v>
      </c>
    </row>
    <row r="10951" spans="1:14">
      <c r="A10951" t="s">
        <v>12373</v>
      </c>
      <c r="B10951" t="s">
        <v>12374</v>
      </c>
      <c r="C10951" t="s">
        <v>110</v>
      </c>
      <c r="D10951">
        <v>1</v>
      </c>
      <c r="E10951">
        <v>1</v>
      </c>
      <c r="F10951">
        <v>1</v>
      </c>
      <c r="H10951" t="s">
        <v>116</v>
      </c>
      <c r="I10951">
        <f t="shared" si="515"/>
        <v>0</v>
      </c>
      <c r="J10951">
        <f t="shared" si="516"/>
        <v>0</v>
      </c>
      <c r="L10951" t="str">
        <f t="shared" si="517"/>
        <v>3056BRUNSWICK LOWER</v>
      </c>
      <c r="M10951" t="s">
        <v>11929</v>
      </c>
      <c r="N10951" t="s">
        <v>732</v>
      </c>
    </row>
    <row r="10952" spans="1:14">
      <c r="A10952" t="s">
        <v>12373</v>
      </c>
      <c r="B10952" t="s">
        <v>12375</v>
      </c>
      <c r="C10952" t="s">
        <v>110</v>
      </c>
      <c r="D10952">
        <v>1</v>
      </c>
      <c r="E10952">
        <v>1</v>
      </c>
      <c r="F10952">
        <v>1</v>
      </c>
      <c r="H10952" t="s">
        <v>116</v>
      </c>
      <c r="I10952">
        <f t="shared" si="515"/>
        <v>0</v>
      </c>
      <c r="J10952">
        <f t="shared" si="516"/>
        <v>0</v>
      </c>
      <c r="L10952" t="str">
        <f t="shared" si="517"/>
        <v>3056BRUNSWICK NORTH</v>
      </c>
      <c r="M10952" t="s">
        <v>11929</v>
      </c>
      <c r="N10952" t="s">
        <v>732</v>
      </c>
    </row>
    <row r="10953" spans="1:14">
      <c r="A10953" t="s">
        <v>12376</v>
      </c>
      <c r="B10953" t="s">
        <v>12377</v>
      </c>
      <c r="C10953" t="s">
        <v>110</v>
      </c>
      <c r="D10953">
        <v>1</v>
      </c>
      <c r="E10953">
        <v>1</v>
      </c>
      <c r="F10953">
        <v>1</v>
      </c>
      <c r="H10953" t="s">
        <v>116</v>
      </c>
      <c r="I10953">
        <f t="shared" si="515"/>
        <v>0</v>
      </c>
      <c r="J10953">
        <f t="shared" si="516"/>
        <v>0</v>
      </c>
      <c r="L10953" t="str">
        <f t="shared" si="517"/>
        <v>3055BRUNSWICK SOUTH</v>
      </c>
      <c r="M10953" t="s">
        <v>11929</v>
      </c>
      <c r="N10953" t="s">
        <v>732</v>
      </c>
    </row>
    <row r="10954" spans="1:14">
      <c r="A10954" t="s">
        <v>12376</v>
      </c>
      <c r="B10954" t="s">
        <v>12378</v>
      </c>
      <c r="C10954" t="s">
        <v>110</v>
      </c>
      <c r="D10954">
        <v>1</v>
      </c>
      <c r="E10954">
        <v>1</v>
      </c>
      <c r="F10954">
        <v>1</v>
      </c>
      <c r="H10954" t="s">
        <v>116</v>
      </c>
      <c r="I10954">
        <f t="shared" si="515"/>
        <v>0</v>
      </c>
      <c r="J10954">
        <f t="shared" si="516"/>
        <v>0</v>
      </c>
      <c r="L10954" t="str">
        <f t="shared" si="517"/>
        <v>3055BRUNSWICK WEST</v>
      </c>
      <c r="M10954" t="s">
        <v>11929</v>
      </c>
      <c r="N10954" t="s">
        <v>732</v>
      </c>
    </row>
    <row r="10955" spans="1:14">
      <c r="A10955" t="s">
        <v>12376</v>
      </c>
      <c r="B10955" t="s">
        <v>12379</v>
      </c>
      <c r="C10955" t="s">
        <v>110</v>
      </c>
      <c r="D10955">
        <v>1</v>
      </c>
      <c r="E10955">
        <v>1</v>
      </c>
      <c r="F10955">
        <v>1</v>
      </c>
      <c r="H10955" t="s">
        <v>116</v>
      </c>
      <c r="I10955">
        <f t="shared" si="515"/>
        <v>0</v>
      </c>
      <c r="J10955">
        <f t="shared" si="516"/>
        <v>0</v>
      </c>
      <c r="L10955" t="str">
        <f t="shared" si="517"/>
        <v>3055MOONEE VALE</v>
      </c>
      <c r="M10955" t="s">
        <v>11929</v>
      </c>
      <c r="N10955" t="s">
        <v>732</v>
      </c>
    </row>
    <row r="10956" spans="1:14">
      <c r="A10956" t="s">
        <v>12376</v>
      </c>
      <c r="B10956" t="s">
        <v>12380</v>
      </c>
      <c r="C10956" t="s">
        <v>110</v>
      </c>
      <c r="D10956">
        <v>1</v>
      </c>
      <c r="E10956">
        <v>1</v>
      </c>
      <c r="F10956">
        <v>1</v>
      </c>
      <c r="H10956" t="s">
        <v>116</v>
      </c>
      <c r="I10956">
        <f t="shared" si="515"/>
        <v>0</v>
      </c>
      <c r="J10956">
        <f t="shared" si="516"/>
        <v>0</v>
      </c>
      <c r="L10956" t="str">
        <f t="shared" si="517"/>
        <v>3055MORELAND WEST</v>
      </c>
      <c r="M10956" t="s">
        <v>11929</v>
      </c>
      <c r="N10956" t="s">
        <v>732</v>
      </c>
    </row>
    <row r="10957" spans="1:14">
      <c r="A10957" t="s">
        <v>12381</v>
      </c>
      <c r="B10957" t="s">
        <v>12382</v>
      </c>
      <c r="C10957" t="s">
        <v>110</v>
      </c>
      <c r="D10957">
        <v>1</v>
      </c>
      <c r="E10957">
        <v>1</v>
      </c>
      <c r="F10957">
        <v>1</v>
      </c>
      <c r="H10957" t="s">
        <v>116</v>
      </c>
      <c r="I10957">
        <f t="shared" si="515"/>
        <v>0</v>
      </c>
      <c r="J10957">
        <f t="shared" si="516"/>
        <v>0</v>
      </c>
      <c r="L10957" t="str">
        <f t="shared" si="517"/>
        <v>3054CARLTON NORTH</v>
      </c>
      <c r="M10957" t="s">
        <v>11929</v>
      </c>
      <c r="N10957" t="s">
        <v>732</v>
      </c>
    </row>
    <row r="10958" spans="1:14">
      <c r="A10958" t="s">
        <v>12381</v>
      </c>
      <c r="B10958" t="s">
        <v>12383</v>
      </c>
      <c r="C10958" t="s">
        <v>110</v>
      </c>
      <c r="D10958">
        <v>1</v>
      </c>
      <c r="E10958">
        <v>1</v>
      </c>
      <c r="F10958">
        <v>1</v>
      </c>
      <c r="H10958" t="s">
        <v>116</v>
      </c>
      <c r="I10958">
        <f t="shared" si="515"/>
        <v>0</v>
      </c>
      <c r="J10958">
        <f t="shared" si="516"/>
        <v>0</v>
      </c>
      <c r="L10958" t="str">
        <f t="shared" si="517"/>
        <v>3054PRINCES HILL</v>
      </c>
      <c r="M10958" t="s">
        <v>11929</v>
      </c>
      <c r="N10958" t="s">
        <v>732</v>
      </c>
    </row>
    <row r="10959" spans="1:14">
      <c r="A10959" t="s">
        <v>12384</v>
      </c>
      <c r="B10959" t="s">
        <v>731</v>
      </c>
      <c r="C10959" t="s">
        <v>110</v>
      </c>
      <c r="D10959">
        <v>1</v>
      </c>
      <c r="E10959">
        <v>1</v>
      </c>
      <c r="F10959">
        <v>1</v>
      </c>
      <c r="H10959" t="s">
        <v>116</v>
      </c>
      <c r="I10959">
        <f t="shared" si="515"/>
        <v>0</v>
      </c>
      <c r="J10959">
        <f t="shared" si="516"/>
        <v>0</v>
      </c>
      <c r="L10959" t="str">
        <f t="shared" si="517"/>
        <v>3053CARLTON</v>
      </c>
      <c r="M10959" t="s">
        <v>11929</v>
      </c>
      <c r="N10959" t="s">
        <v>732</v>
      </c>
    </row>
    <row r="10960" spans="1:14">
      <c r="A10960" t="s">
        <v>12384</v>
      </c>
      <c r="B10960" t="s">
        <v>12385</v>
      </c>
      <c r="C10960" t="s">
        <v>110</v>
      </c>
      <c r="D10960">
        <v>1</v>
      </c>
      <c r="E10960">
        <v>1</v>
      </c>
      <c r="F10960">
        <v>1</v>
      </c>
      <c r="H10960" t="s">
        <v>116</v>
      </c>
      <c r="I10960">
        <f t="shared" si="515"/>
        <v>0</v>
      </c>
      <c r="J10960">
        <f t="shared" si="516"/>
        <v>0</v>
      </c>
      <c r="L10960" t="str">
        <f t="shared" si="517"/>
        <v>3053CARLTON SOUTH</v>
      </c>
      <c r="M10960" t="s">
        <v>11929</v>
      </c>
      <c r="N10960" t="s">
        <v>732</v>
      </c>
    </row>
    <row r="10961" spans="1:14">
      <c r="A10961" t="s">
        <v>12386</v>
      </c>
      <c r="B10961" t="s">
        <v>12387</v>
      </c>
      <c r="C10961" t="s">
        <v>110</v>
      </c>
      <c r="D10961">
        <v>1</v>
      </c>
      <c r="E10961">
        <v>1</v>
      </c>
      <c r="F10961">
        <v>1</v>
      </c>
      <c r="H10961" t="s">
        <v>116</v>
      </c>
      <c r="I10961">
        <f t="shared" si="515"/>
        <v>0</v>
      </c>
      <c r="J10961">
        <f t="shared" si="516"/>
        <v>0</v>
      </c>
      <c r="L10961" t="str">
        <f t="shared" si="517"/>
        <v>3052MELBOURNE UNIVERSITY</v>
      </c>
      <c r="M10961" t="s">
        <v>11929</v>
      </c>
      <c r="N10961" t="s">
        <v>732</v>
      </c>
    </row>
    <row r="10962" spans="1:14">
      <c r="A10962" t="s">
        <v>12386</v>
      </c>
      <c r="B10962" t="s">
        <v>12388</v>
      </c>
      <c r="C10962" t="s">
        <v>110</v>
      </c>
      <c r="D10962">
        <v>1</v>
      </c>
      <c r="E10962">
        <v>1</v>
      </c>
      <c r="F10962">
        <v>1</v>
      </c>
      <c r="H10962" t="s">
        <v>116</v>
      </c>
      <c r="I10962">
        <f t="shared" ref="I10962:I11025" si="518">IF(ISERROR(VLOOKUP(A10962,SelPostCode,1,FALSE)),0,1)</f>
        <v>0</v>
      </c>
      <c r="J10962">
        <f t="shared" ref="J10962:J11025" si="519">IF(I10962=0,0,IF(ISERROR(VLOOKUP(B10962,SelSuburb,1,FALSE)),0,1))</f>
        <v>0</v>
      </c>
      <c r="L10962" t="str">
        <f t="shared" si="517"/>
        <v>3052PARKVILLE</v>
      </c>
      <c r="M10962" t="s">
        <v>11929</v>
      </c>
      <c r="N10962" t="s">
        <v>732</v>
      </c>
    </row>
    <row r="10963" spans="1:14">
      <c r="A10963" t="s">
        <v>12389</v>
      </c>
      <c r="B10963" t="s">
        <v>12390</v>
      </c>
      <c r="C10963" t="s">
        <v>110</v>
      </c>
      <c r="D10963">
        <v>1</v>
      </c>
      <c r="E10963">
        <v>1</v>
      </c>
      <c r="F10963">
        <v>1</v>
      </c>
      <c r="H10963" t="s">
        <v>116</v>
      </c>
      <c r="I10963">
        <f t="shared" si="518"/>
        <v>0</v>
      </c>
      <c r="J10963">
        <f t="shared" si="519"/>
        <v>0</v>
      </c>
      <c r="L10963" t="str">
        <f t="shared" si="517"/>
        <v>3051HOTHAM HILL</v>
      </c>
      <c r="M10963" t="s">
        <v>11929</v>
      </c>
      <c r="N10963" t="s">
        <v>732</v>
      </c>
    </row>
    <row r="10964" spans="1:14">
      <c r="A10964" t="s">
        <v>12389</v>
      </c>
      <c r="B10964" t="s">
        <v>12391</v>
      </c>
      <c r="C10964" t="s">
        <v>110</v>
      </c>
      <c r="D10964">
        <v>1</v>
      </c>
      <c r="E10964">
        <v>1</v>
      </c>
      <c r="F10964">
        <v>1</v>
      </c>
      <c r="H10964" t="s">
        <v>116</v>
      </c>
      <c r="I10964">
        <f t="shared" si="518"/>
        <v>0</v>
      </c>
      <c r="J10964">
        <f t="shared" si="519"/>
        <v>0</v>
      </c>
      <c r="L10964" t="str">
        <f t="shared" si="517"/>
        <v>3051NORTH MELBOURNE</v>
      </c>
      <c r="M10964" t="s">
        <v>11929</v>
      </c>
      <c r="N10964" t="s">
        <v>732</v>
      </c>
    </row>
    <row r="10965" spans="1:14">
      <c r="A10965" t="s">
        <v>12392</v>
      </c>
      <c r="B10965" t="s">
        <v>12393</v>
      </c>
      <c r="C10965" t="s">
        <v>110</v>
      </c>
      <c r="D10965">
        <v>5</v>
      </c>
      <c r="E10965">
        <v>0</v>
      </c>
      <c r="F10965">
        <v>0</v>
      </c>
      <c r="H10965" t="s">
        <v>116</v>
      </c>
      <c r="I10965">
        <f t="shared" si="518"/>
        <v>0</v>
      </c>
      <c r="J10965">
        <f t="shared" si="519"/>
        <v>0</v>
      </c>
      <c r="L10965" t="str">
        <f t="shared" si="517"/>
        <v>3050ROYAL MELBOURNE HOSPITAL</v>
      </c>
      <c r="M10965" t="s">
        <v>11929</v>
      </c>
    </row>
    <row r="10966" spans="1:14">
      <c r="A10966" t="s">
        <v>12394</v>
      </c>
      <c r="B10966" t="s">
        <v>12395</v>
      </c>
      <c r="C10966" t="s">
        <v>110</v>
      </c>
      <c r="D10966">
        <v>1</v>
      </c>
      <c r="E10966">
        <v>1</v>
      </c>
      <c r="F10966">
        <v>1</v>
      </c>
      <c r="H10966" t="s">
        <v>116</v>
      </c>
      <c r="I10966">
        <f t="shared" si="518"/>
        <v>0</v>
      </c>
      <c r="J10966">
        <f t="shared" si="519"/>
        <v>0</v>
      </c>
      <c r="L10966" t="str">
        <f t="shared" si="517"/>
        <v>3049ATTWOOD</v>
      </c>
      <c r="M10966" t="s">
        <v>10973</v>
      </c>
      <c r="N10966" t="s">
        <v>732</v>
      </c>
    </row>
    <row r="10967" spans="1:14">
      <c r="A10967" t="s">
        <v>12394</v>
      </c>
      <c r="B10967" t="s">
        <v>12396</v>
      </c>
      <c r="C10967" t="s">
        <v>110</v>
      </c>
      <c r="D10967">
        <v>1</v>
      </c>
      <c r="E10967">
        <v>1</v>
      </c>
      <c r="F10967">
        <v>1</v>
      </c>
      <c r="H10967" t="s">
        <v>116</v>
      </c>
      <c r="I10967">
        <f t="shared" si="518"/>
        <v>0</v>
      </c>
      <c r="J10967">
        <f t="shared" si="519"/>
        <v>0</v>
      </c>
      <c r="L10967" t="str">
        <f t="shared" si="517"/>
        <v>3049WESTMEADOWS</v>
      </c>
      <c r="M10967" t="s">
        <v>10973</v>
      </c>
      <c r="N10967" t="s">
        <v>732</v>
      </c>
    </row>
    <row r="10968" spans="1:14">
      <c r="A10968" t="s">
        <v>12397</v>
      </c>
      <c r="B10968" t="s">
        <v>12398</v>
      </c>
      <c r="C10968" t="s">
        <v>110</v>
      </c>
      <c r="D10968">
        <v>1</v>
      </c>
      <c r="E10968">
        <v>1</v>
      </c>
      <c r="F10968">
        <v>1</v>
      </c>
      <c r="H10968" t="s">
        <v>116</v>
      </c>
      <c r="I10968">
        <f t="shared" si="518"/>
        <v>0</v>
      </c>
      <c r="J10968">
        <f t="shared" si="519"/>
        <v>0</v>
      </c>
      <c r="L10968" t="str">
        <f t="shared" si="517"/>
        <v>3048COOLAROO</v>
      </c>
      <c r="M10968" t="s">
        <v>10973</v>
      </c>
      <c r="N10968" t="s">
        <v>732</v>
      </c>
    </row>
    <row r="10969" spans="1:14">
      <c r="A10969" t="s">
        <v>12397</v>
      </c>
      <c r="B10969" t="s">
        <v>12399</v>
      </c>
      <c r="C10969" t="s">
        <v>110</v>
      </c>
      <c r="D10969">
        <v>1</v>
      </c>
      <c r="E10969">
        <v>1</v>
      </c>
      <c r="F10969">
        <v>1</v>
      </c>
      <c r="H10969" t="s">
        <v>116</v>
      </c>
      <c r="I10969">
        <f t="shared" si="518"/>
        <v>0</v>
      </c>
      <c r="J10969">
        <f t="shared" si="519"/>
        <v>0</v>
      </c>
      <c r="L10969" t="str">
        <f t="shared" si="517"/>
        <v>3048MEADOW HEIGHTS</v>
      </c>
      <c r="M10969" t="s">
        <v>10973</v>
      </c>
      <c r="N10969" t="s">
        <v>732</v>
      </c>
    </row>
    <row r="10970" spans="1:14">
      <c r="A10970" t="s">
        <v>12400</v>
      </c>
      <c r="B10970" t="s">
        <v>165</v>
      </c>
      <c r="C10970" t="s">
        <v>110</v>
      </c>
      <c r="D10970">
        <v>1</v>
      </c>
      <c r="E10970">
        <v>1</v>
      </c>
      <c r="F10970">
        <v>1</v>
      </c>
      <c r="H10970" t="s">
        <v>116</v>
      </c>
      <c r="I10970">
        <f t="shared" si="518"/>
        <v>0</v>
      </c>
      <c r="J10970">
        <f t="shared" si="519"/>
        <v>0</v>
      </c>
      <c r="L10970" t="str">
        <f t="shared" si="517"/>
        <v>3047BROADMEADOWS</v>
      </c>
      <c r="M10970" t="s">
        <v>10973</v>
      </c>
      <c r="N10970" t="s">
        <v>732</v>
      </c>
    </row>
    <row r="10971" spans="1:14">
      <c r="A10971" t="s">
        <v>12400</v>
      </c>
      <c r="B10971" t="s">
        <v>12401</v>
      </c>
      <c r="C10971" t="s">
        <v>110</v>
      </c>
      <c r="D10971">
        <v>1</v>
      </c>
      <c r="E10971">
        <v>1</v>
      </c>
      <c r="F10971">
        <v>1</v>
      </c>
      <c r="H10971" t="s">
        <v>116</v>
      </c>
      <c r="I10971">
        <f t="shared" si="518"/>
        <v>0</v>
      </c>
      <c r="J10971">
        <f t="shared" si="519"/>
        <v>0</v>
      </c>
      <c r="L10971" t="str">
        <f t="shared" si="517"/>
        <v>3047DALLAS</v>
      </c>
      <c r="M10971" t="s">
        <v>10973</v>
      </c>
      <c r="N10971" t="s">
        <v>732</v>
      </c>
    </row>
    <row r="10972" spans="1:14">
      <c r="A10972" t="s">
        <v>12400</v>
      </c>
      <c r="B10972" t="s">
        <v>12402</v>
      </c>
      <c r="C10972" t="s">
        <v>110</v>
      </c>
      <c r="D10972">
        <v>1</v>
      </c>
      <c r="E10972">
        <v>1</v>
      </c>
      <c r="F10972">
        <v>1</v>
      </c>
      <c r="H10972" t="s">
        <v>116</v>
      </c>
      <c r="I10972">
        <f t="shared" si="518"/>
        <v>0</v>
      </c>
      <c r="J10972">
        <f t="shared" si="519"/>
        <v>0</v>
      </c>
      <c r="L10972" t="str">
        <f t="shared" si="517"/>
        <v>3047JACANA</v>
      </c>
      <c r="M10972" t="s">
        <v>10973</v>
      </c>
      <c r="N10972" t="s">
        <v>732</v>
      </c>
    </row>
    <row r="10973" spans="1:14">
      <c r="A10973" t="s">
        <v>12403</v>
      </c>
      <c r="B10973" t="s">
        <v>4268</v>
      </c>
      <c r="C10973" t="s">
        <v>110</v>
      </c>
      <c r="D10973">
        <v>1</v>
      </c>
      <c r="E10973">
        <v>1</v>
      </c>
      <c r="F10973">
        <v>1</v>
      </c>
      <c r="H10973" t="s">
        <v>116</v>
      </c>
      <c r="I10973">
        <f t="shared" si="518"/>
        <v>0</v>
      </c>
      <c r="J10973">
        <f t="shared" si="519"/>
        <v>0</v>
      </c>
      <c r="L10973" t="str">
        <f t="shared" si="517"/>
        <v>3046GLENROY</v>
      </c>
      <c r="M10973" t="s">
        <v>10973</v>
      </c>
      <c r="N10973" t="s">
        <v>732</v>
      </c>
    </row>
    <row r="10974" spans="1:14">
      <c r="A10974" t="s">
        <v>12403</v>
      </c>
      <c r="B10974" t="s">
        <v>12404</v>
      </c>
      <c r="C10974" t="s">
        <v>110</v>
      </c>
      <c r="D10974">
        <v>1</v>
      </c>
      <c r="E10974">
        <v>1</v>
      </c>
      <c r="F10974">
        <v>1</v>
      </c>
      <c r="H10974" t="s">
        <v>116</v>
      </c>
      <c r="I10974">
        <f t="shared" si="518"/>
        <v>0</v>
      </c>
      <c r="J10974">
        <f t="shared" si="519"/>
        <v>0</v>
      </c>
      <c r="L10974" t="str">
        <f t="shared" si="517"/>
        <v>3046HADFIELD</v>
      </c>
      <c r="M10974" t="s">
        <v>10973</v>
      </c>
      <c r="N10974" t="s">
        <v>732</v>
      </c>
    </row>
    <row r="10975" spans="1:14">
      <c r="A10975" t="s">
        <v>12403</v>
      </c>
      <c r="B10975" t="s">
        <v>12405</v>
      </c>
      <c r="C10975" t="s">
        <v>110</v>
      </c>
      <c r="D10975">
        <v>1</v>
      </c>
      <c r="E10975">
        <v>1</v>
      </c>
      <c r="F10975">
        <v>1</v>
      </c>
      <c r="H10975" t="s">
        <v>116</v>
      </c>
      <c r="I10975">
        <f t="shared" si="518"/>
        <v>0</v>
      </c>
      <c r="J10975">
        <f t="shared" si="519"/>
        <v>0</v>
      </c>
      <c r="L10975" t="str">
        <f t="shared" si="517"/>
        <v>3046OAK PARK</v>
      </c>
      <c r="M10975" t="s">
        <v>10973</v>
      </c>
      <c r="N10975" t="s">
        <v>732</v>
      </c>
    </row>
    <row r="10976" spans="1:14">
      <c r="A10976" t="s">
        <v>12406</v>
      </c>
      <c r="B10976" t="s">
        <v>12407</v>
      </c>
      <c r="C10976" t="s">
        <v>110</v>
      </c>
      <c r="D10976">
        <v>5</v>
      </c>
      <c r="E10976">
        <v>0</v>
      </c>
      <c r="F10976">
        <v>0</v>
      </c>
      <c r="H10976" t="s">
        <v>116</v>
      </c>
      <c r="I10976">
        <f t="shared" si="518"/>
        <v>0</v>
      </c>
      <c r="J10976">
        <f t="shared" si="519"/>
        <v>0</v>
      </c>
      <c r="L10976" t="str">
        <f t="shared" si="517"/>
        <v>3045MELBOURNE AIRPORT</v>
      </c>
      <c r="M10976" t="s">
        <v>10973</v>
      </c>
    </row>
    <row r="10977" spans="1:14">
      <c r="A10977" t="s">
        <v>12408</v>
      </c>
      <c r="B10977" t="s">
        <v>12409</v>
      </c>
      <c r="C10977" t="s">
        <v>110</v>
      </c>
      <c r="D10977">
        <v>1</v>
      </c>
      <c r="E10977">
        <v>1</v>
      </c>
      <c r="F10977">
        <v>1</v>
      </c>
      <c r="H10977" t="s">
        <v>116</v>
      </c>
      <c r="I10977">
        <f t="shared" si="518"/>
        <v>0</v>
      </c>
      <c r="J10977">
        <f t="shared" si="519"/>
        <v>0</v>
      </c>
      <c r="L10977" t="str">
        <f t="shared" si="517"/>
        <v>3044PASCOE VALE</v>
      </c>
      <c r="M10977" t="s">
        <v>11929</v>
      </c>
      <c r="N10977" t="s">
        <v>732</v>
      </c>
    </row>
    <row r="10978" spans="1:14">
      <c r="A10978" t="s">
        <v>12408</v>
      </c>
      <c r="B10978" t="s">
        <v>12410</v>
      </c>
      <c r="C10978" t="s">
        <v>110</v>
      </c>
      <c r="D10978">
        <v>1</v>
      </c>
      <c r="E10978">
        <v>1</v>
      </c>
      <c r="F10978">
        <v>1</v>
      </c>
      <c r="H10978" t="s">
        <v>116</v>
      </c>
      <c r="I10978">
        <f t="shared" si="518"/>
        <v>0</v>
      </c>
      <c r="J10978">
        <f t="shared" si="519"/>
        <v>0</v>
      </c>
      <c r="L10978" t="str">
        <f t="shared" si="517"/>
        <v>3044PASCOE VALE SOUTH</v>
      </c>
      <c r="M10978" t="s">
        <v>11929</v>
      </c>
      <c r="N10978" t="s">
        <v>732</v>
      </c>
    </row>
    <row r="10979" spans="1:14">
      <c r="A10979" t="s">
        <v>12411</v>
      </c>
      <c r="B10979" t="s">
        <v>12412</v>
      </c>
      <c r="C10979" t="s">
        <v>110</v>
      </c>
      <c r="D10979">
        <v>1</v>
      </c>
      <c r="E10979">
        <v>1</v>
      </c>
      <c r="F10979">
        <v>1</v>
      </c>
      <c r="H10979" t="s">
        <v>116</v>
      </c>
      <c r="I10979">
        <f t="shared" si="518"/>
        <v>0</v>
      </c>
      <c r="J10979">
        <f t="shared" si="519"/>
        <v>0</v>
      </c>
      <c r="L10979" t="str">
        <f t="shared" si="517"/>
        <v>3043GLADSTONE PARK</v>
      </c>
      <c r="M10979" t="s">
        <v>10973</v>
      </c>
      <c r="N10979" t="s">
        <v>732</v>
      </c>
    </row>
    <row r="10980" spans="1:14">
      <c r="A10980" t="s">
        <v>12411</v>
      </c>
      <c r="B10980" t="s">
        <v>12413</v>
      </c>
      <c r="C10980" t="s">
        <v>110</v>
      </c>
      <c r="D10980">
        <v>1</v>
      </c>
      <c r="E10980">
        <v>1</v>
      </c>
      <c r="F10980">
        <v>1</v>
      </c>
      <c r="H10980" t="s">
        <v>116</v>
      </c>
      <c r="I10980">
        <f t="shared" si="518"/>
        <v>0</v>
      </c>
      <c r="J10980">
        <f t="shared" si="519"/>
        <v>0</v>
      </c>
      <c r="L10980" t="str">
        <f t="shared" si="517"/>
        <v>3043GOWANBRAE</v>
      </c>
      <c r="M10980" t="s">
        <v>10973</v>
      </c>
      <c r="N10980" t="s">
        <v>732</v>
      </c>
    </row>
    <row r="10981" spans="1:14">
      <c r="A10981" t="s">
        <v>12411</v>
      </c>
      <c r="B10981" t="s">
        <v>12414</v>
      </c>
      <c r="C10981" t="s">
        <v>110</v>
      </c>
      <c r="D10981">
        <v>1</v>
      </c>
      <c r="E10981">
        <v>1</v>
      </c>
      <c r="F10981">
        <v>1</v>
      </c>
      <c r="H10981" t="s">
        <v>116</v>
      </c>
      <c r="I10981">
        <f t="shared" si="518"/>
        <v>0</v>
      </c>
      <c r="J10981">
        <f t="shared" si="519"/>
        <v>0</v>
      </c>
      <c r="L10981" t="str">
        <f t="shared" si="517"/>
        <v>3043TULLAMARINE</v>
      </c>
      <c r="M10981" t="s">
        <v>10973</v>
      </c>
      <c r="N10981" t="s">
        <v>732</v>
      </c>
    </row>
    <row r="10982" spans="1:14">
      <c r="A10982" t="s">
        <v>12415</v>
      </c>
      <c r="B10982" t="s">
        <v>12416</v>
      </c>
      <c r="C10982" t="s">
        <v>110</v>
      </c>
      <c r="D10982">
        <v>1</v>
      </c>
      <c r="E10982">
        <v>1</v>
      </c>
      <c r="F10982">
        <v>0</v>
      </c>
      <c r="H10982" t="s">
        <v>116</v>
      </c>
      <c r="I10982">
        <f t="shared" si="518"/>
        <v>0</v>
      </c>
      <c r="J10982">
        <f t="shared" si="519"/>
        <v>0</v>
      </c>
      <c r="L10982" t="str">
        <f t="shared" si="517"/>
        <v>3042AIRPORT WEST</v>
      </c>
      <c r="M10982" t="s">
        <v>10973</v>
      </c>
      <c r="N10982" t="s">
        <v>732</v>
      </c>
    </row>
    <row r="10983" spans="1:14">
      <c r="A10983" t="s">
        <v>12415</v>
      </c>
      <c r="B10983" t="s">
        <v>12417</v>
      </c>
      <c r="C10983" t="s">
        <v>110</v>
      </c>
      <c r="D10983">
        <v>1</v>
      </c>
      <c r="E10983">
        <v>1</v>
      </c>
      <c r="F10983">
        <v>1</v>
      </c>
      <c r="H10983" t="s">
        <v>116</v>
      </c>
      <c r="I10983">
        <f t="shared" si="518"/>
        <v>0</v>
      </c>
      <c r="J10983">
        <f t="shared" si="519"/>
        <v>0</v>
      </c>
      <c r="L10983" t="str">
        <f t="shared" si="517"/>
        <v>3042KEILOR PARK</v>
      </c>
      <c r="M10983" t="s">
        <v>10973</v>
      </c>
      <c r="N10983" t="s">
        <v>732</v>
      </c>
    </row>
    <row r="10984" spans="1:14">
      <c r="A10984" t="s">
        <v>12415</v>
      </c>
      <c r="B10984" t="s">
        <v>12418</v>
      </c>
      <c r="C10984" t="s">
        <v>110</v>
      </c>
      <c r="D10984">
        <v>1</v>
      </c>
      <c r="E10984">
        <v>1</v>
      </c>
      <c r="F10984">
        <v>1</v>
      </c>
      <c r="H10984" t="s">
        <v>116</v>
      </c>
      <c r="I10984">
        <f t="shared" si="518"/>
        <v>0</v>
      </c>
      <c r="J10984">
        <f t="shared" si="519"/>
        <v>0</v>
      </c>
      <c r="L10984" t="str">
        <f t="shared" si="517"/>
        <v>3042NIDDRIE</v>
      </c>
      <c r="M10984" t="s">
        <v>10973</v>
      </c>
      <c r="N10984" t="s">
        <v>732</v>
      </c>
    </row>
    <row r="10985" spans="1:14">
      <c r="A10985" t="s">
        <v>12415</v>
      </c>
      <c r="B10985" t="s">
        <v>12419</v>
      </c>
      <c r="C10985" t="s">
        <v>110</v>
      </c>
      <c r="D10985">
        <v>1</v>
      </c>
      <c r="E10985">
        <v>1</v>
      </c>
      <c r="F10985">
        <v>1</v>
      </c>
      <c r="H10985" t="s">
        <v>116</v>
      </c>
      <c r="I10985">
        <f t="shared" si="518"/>
        <v>0</v>
      </c>
      <c r="J10985">
        <f t="shared" si="519"/>
        <v>0</v>
      </c>
      <c r="L10985" t="str">
        <f t="shared" si="517"/>
        <v>3042NIDDRIE NORTH</v>
      </c>
      <c r="M10985" t="s">
        <v>10973</v>
      </c>
      <c r="N10985" t="s">
        <v>732</v>
      </c>
    </row>
    <row r="10986" spans="1:14">
      <c r="A10986" t="s">
        <v>12420</v>
      </c>
      <c r="B10986" t="s">
        <v>12421</v>
      </c>
      <c r="C10986" t="s">
        <v>110</v>
      </c>
      <c r="D10986">
        <v>1</v>
      </c>
      <c r="E10986">
        <v>1</v>
      </c>
      <c r="F10986">
        <v>1</v>
      </c>
      <c r="H10986" t="s">
        <v>116</v>
      </c>
      <c r="I10986">
        <f t="shared" si="518"/>
        <v>0</v>
      </c>
      <c r="J10986">
        <f t="shared" si="519"/>
        <v>0</v>
      </c>
      <c r="L10986" t="str">
        <f t="shared" si="517"/>
        <v>3041CROSS KEYS</v>
      </c>
      <c r="M10986" t="s">
        <v>11929</v>
      </c>
      <c r="N10986" t="s">
        <v>732</v>
      </c>
    </row>
    <row r="10987" spans="1:14">
      <c r="A10987" t="s">
        <v>12420</v>
      </c>
      <c r="B10987" t="s">
        <v>12422</v>
      </c>
      <c r="C10987" t="s">
        <v>110</v>
      </c>
      <c r="D10987">
        <v>1</v>
      </c>
      <c r="E10987">
        <v>1</v>
      </c>
      <c r="F10987">
        <v>1</v>
      </c>
      <c r="H10987" t="s">
        <v>116</v>
      </c>
      <c r="I10987">
        <f t="shared" si="518"/>
        <v>0</v>
      </c>
      <c r="J10987">
        <f t="shared" si="519"/>
        <v>0</v>
      </c>
      <c r="L10987" t="str">
        <f t="shared" si="517"/>
        <v>3041ESSENDON FIELDS</v>
      </c>
      <c r="M10987" t="s">
        <v>11929</v>
      </c>
      <c r="N10987" t="s">
        <v>732</v>
      </c>
    </row>
    <row r="10988" spans="1:14">
      <c r="A10988" t="s">
        <v>12420</v>
      </c>
      <c r="B10988" t="s">
        <v>12423</v>
      </c>
      <c r="C10988" t="s">
        <v>110</v>
      </c>
      <c r="D10988">
        <v>1</v>
      </c>
      <c r="E10988">
        <v>1</v>
      </c>
      <c r="F10988">
        <v>1</v>
      </c>
      <c r="H10988" t="s">
        <v>116</v>
      </c>
      <c r="I10988">
        <f t="shared" si="518"/>
        <v>0</v>
      </c>
      <c r="J10988">
        <f t="shared" si="519"/>
        <v>0</v>
      </c>
      <c r="L10988" t="str">
        <f t="shared" si="517"/>
        <v>3041ESSENDON NORTH</v>
      </c>
      <c r="M10988" t="s">
        <v>11929</v>
      </c>
      <c r="N10988" t="s">
        <v>732</v>
      </c>
    </row>
    <row r="10989" spans="1:14">
      <c r="A10989" t="s">
        <v>12420</v>
      </c>
      <c r="B10989" t="s">
        <v>5527</v>
      </c>
      <c r="C10989" t="s">
        <v>110</v>
      </c>
      <c r="D10989">
        <v>1</v>
      </c>
      <c r="E10989">
        <v>1</v>
      </c>
      <c r="F10989">
        <v>1</v>
      </c>
      <c r="H10989" t="s">
        <v>116</v>
      </c>
      <c r="I10989">
        <f t="shared" si="518"/>
        <v>0</v>
      </c>
      <c r="J10989">
        <f t="shared" si="519"/>
        <v>0</v>
      </c>
      <c r="L10989" t="str">
        <f t="shared" si="517"/>
        <v>3041STRATHMORE</v>
      </c>
      <c r="M10989" t="s">
        <v>11929</v>
      </c>
      <c r="N10989" t="s">
        <v>732</v>
      </c>
    </row>
    <row r="10990" spans="1:14">
      <c r="A10990" t="s">
        <v>12420</v>
      </c>
      <c r="B10990" t="s">
        <v>12424</v>
      </c>
      <c r="C10990" t="s">
        <v>110</v>
      </c>
      <c r="D10990">
        <v>1</v>
      </c>
      <c r="E10990">
        <v>1</v>
      </c>
      <c r="F10990">
        <v>1</v>
      </c>
      <c r="H10990" t="s">
        <v>116</v>
      </c>
      <c r="I10990">
        <f t="shared" si="518"/>
        <v>0</v>
      </c>
      <c r="J10990">
        <f t="shared" si="519"/>
        <v>0</v>
      </c>
      <c r="L10990" t="str">
        <f t="shared" si="517"/>
        <v>3041STRATHMORE HEIGHTS</v>
      </c>
      <c r="M10990" t="s">
        <v>11929</v>
      </c>
      <c r="N10990" t="s">
        <v>732</v>
      </c>
    </row>
    <row r="10991" spans="1:14">
      <c r="A10991" t="s">
        <v>12425</v>
      </c>
      <c r="B10991" t="s">
        <v>12426</v>
      </c>
      <c r="C10991" t="s">
        <v>110</v>
      </c>
      <c r="D10991">
        <v>1</v>
      </c>
      <c r="E10991">
        <v>1</v>
      </c>
      <c r="F10991">
        <v>1</v>
      </c>
      <c r="H10991" t="s">
        <v>116</v>
      </c>
      <c r="I10991">
        <f t="shared" si="518"/>
        <v>0</v>
      </c>
      <c r="J10991">
        <f t="shared" si="519"/>
        <v>0</v>
      </c>
      <c r="L10991" t="str">
        <f t="shared" si="517"/>
        <v>3040ABERFELDIE</v>
      </c>
      <c r="M10991" t="s">
        <v>11929</v>
      </c>
      <c r="N10991" t="s">
        <v>732</v>
      </c>
    </row>
    <row r="10992" spans="1:14">
      <c r="A10992" t="s">
        <v>12425</v>
      </c>
      <c r="B10992" t="s">
        <v>12427</v>
      </c>
      <c r="C10992" t="s">
        <v>110</v>
      </c>
      <c r="D10992">
        <v>1</v>
      </c>
      <c r="E10992">
        <v>1</v>
      </c>
      <c r="F10992">
        <v>1</v>
      </c>
      <c r="H10992" t="s">
        <v>116</v>
      </c>
      <c r="I10992">
        <f t="shared" si="518"/>
        <v>0</v>
      </c>
      <c r="J10992">
        <f t="shared" si="519"/>
        <v>0</v>
      </c>
      <c r="L10992" t="str">
        <f t="shared" si="517"/>
        <v>3040ESSENDON</v>
      </c>
      <c r="M10992" t="s">
        <v>11929</v>
      </c>
      <c r="N10992" t="s">
        <v>732</v>
      </c>
    </row>
    <row r="10993" spans="1:14">
      <c r="A10993" t="s">
        <v>12425</v>
      </c>
      <c r="B10993" t="s">
        <v>12428</v>
      </c>
      <c r="C10993" t="s">
        <v>110</v>
      </c>
      <c r="D10993">
        <v>1</v>
      </c>
      <c r="E10993">
        <v>1</v>
      </c>
      <c r="F10993">
        <v>1</v>
      </c>
      <c r="H10993" t="s">
        <v>116</v>
      </c>
      <c r="I10993">
        <f t="shared" si="518"/>
        <v>0</v>
      </c>
      <c r="J10993">
        <f t="shared" si="519"/>
        <v>0</v>
      </c>
      <c r="L10993" t="str">
        <f t="shared" si="517"/>
        <v>3040ESSENDON WEST</v>
      </c>
      <c r="M10993" t="s">
        <v>11929</v>
      </c>
      <c r="N10993" t="s">
        <v>732</v>
      </c>
    </row>
    <row r="10994" spans="1:14">
      <c r="A10994" t="s">
        <v>12429</v>
      </c>
      <c r="B10994" t="s">
        <v>12430</v>
      </c>
      <c r="C10994" t="s">
        <v>110</v>
      </c>
      <c r="D10994">
        <v>1</v>
      </c>
      <c r="E10994">
        <v>1</v>
      </c>
      <c r="F10994">
        <v>1</v>
      </c>
      <c r="H10994" t="s">
        <v>116</v>
      </c>
      <c r="I10994">
        <f t="shared" si="518"/>
        <v>0</v>
      </c>
      <c r="J10994">
        <f t="shared" si="519"/>
        <v>0</v>
      </c>
      <c r="L10994" t="str">
        <f t="shared" si="517"/>
        <v>3039MOONEE PONDS</v>
      </c>
      <c r="M10994" t="s">
        <v>11929</v>
      </c>
      <c r="N10994" t="s">
        <v>732</v>
      </c>
    </row>
    <row r="10995" spans="1:14">
      <c r="A10995" t="s">
        <v>12431</v>
      </c>
      <c r="B10995" t="s">
        <v>12432</v>
      </c>
      <c r="C10995" t="s">
        <v>110</v>
      </c>
      <c r="D10995">
        <v>1</v>
      </c>
      <c r="E10995">
        <v>1</v>
      </c>
      <c r="F10995">
        <v>1</v>
      </c>
      <c r="H10995" t="s">
        <v>116</v>
      </c>
      <c r="I10995">
        <f t="shared" si="518"/>
        <v>0</v>
      </c>
      <c r="J10995">
        <f t="shared" si="519"/>
        <v>0</v>
      </c>
      <c r="L10995" t="str">
        <f t="shared" si="517"/>
        <v>3038KEILOR DOWNS</v>
      </c>
      <c r="M10995" t="s">
        <v>11409</v>
      </c>
      <c r="N10995" t="s">
        <v>732</v>
      </c>
    </row>
    <row r="10996" spans="1:14">
      <c r="A10996" t="s">
        <v>12431</v>
      </c>
      <c r="B10996" t="s">
        <v>12433</v>
      </c>
      <c r="C10996" t="s">
        <v>110</v>
      </c>
      <c r="D10996">
        <v>1</v>
      </c>
      <c r="E10996">
        <v>1</v>
      </c>
      <c r="F10996">
        <v>1</v>
      </c>
      <c r="H10996" t="s">
        <v>116</v>
      </c>
      <c r="I10996">
        <f t="shared" si="518"/>
        <v>0</v>
      </c>
      <c r="J10996">
        <f t="shared" si="519"/>
        <v>0</v>
      </c>
      <c r="L10996" t="str">
        <f t="shared" si="517"/>
        <v>3038KEILOR LODGE</v>
      </c>
      <c r="M10996" t="s">
        <v>11409</v>
      </c>
      <c r="N10996" t="s">
        <v>732</v>
      </c>
    </row>
    <row r="10997" spans="1:14">
      <c r="A10997" t="s">
        <v>12431</v>
      </c>
      <c r="B10997" t="s">
        <v>12434</v>
      </c>
      <c r="C10997" t="s">
        <v>110</v>
      </c>
      <c r="D10997">
        <v>1</v>
      </c>
      <c r="E10997">
        <v>1</v>
      </c>
      <c r="F10997">
        <v>1</v>
      </c>
      <c r="H10997" t="s">
        <v>116</v>
      </c>
      <c r="I10997">
        <f t="shared" si="518"/>
        <v>0</v>
      </c>
      <c r="J10997">
        <f t="shared" si="519"/>
        <v>0</v>
      </c>
      <c r="L10997" t="str">
        <f t="shared" si="517"/>
        <v>3038TAYLORS LAKES</v>
      </c>
      <c r="M10997" t="s">
        <v>11409</v>
      </c>
      <c r="N10997" t="s">
        <v>732</v>
      </c>
    </row>
    <row r="10998" spans="1:14">
      <c r="A10998" t="s">
        <v>12431</v>
      </c>
      <c r="B10998" t="s">
        <v>12435</v>
      </c>
      <c r="C10998" t="s">
        <v>110</v>
      </c>
      <c r="D10998">
        <v>1</v>
      </c>
      <c r="E10998">
        <v>1</v>
      </c>
      <c r="F10998">
        <v>1</v>
      </c>
      <c r="H10998" t="s">
        <v>116</v>
      </c>
      <c r="I10998">
        <f t="shared" si="518"/>
        <v>0</v>
      </c>
      <c r="J10998">
        <f t="shared" si="519"/>
        <v>0</v>
      </c>
      <c r="L10998" t="str">
        <f t="shared" si="517"/>
        <v>3038WATERGARDENS</v>
      </c>
      <c r="M10998" t="s">
        <v>11409</v>
      </c>
      <c r="N10998" t="s">
        <v>732</v>
      </c>
    </row>
    <row r="10999" spans="1:14">
      <c r="A10999" t="s">
        <v>12436</v>
      </c>
      <c r="B10999" t="s">
        <v>12437</v>
      </c>
      <c r="C10999" t="s">
        <v>110</v>
      </c>
      <c r="D10999">
        <v>1</v>
      </c>
      <c r="E10999">
        <v>1</v>
      </c>
      <c r="F10999">
        <v>1</v>
      </c>
      <c r="H10999" t="s">
        <v>116</v>
      </c>
      <c r="I10999">
        <f t="shared" si="518"/>
        <v>0</v>
      </c>
      <c r="J10999">
        <f t="shared" si="519"/>
        <v>0</v>
      </c>
      <c r="L10999" t="str">
        <f t="shared" si="517"/>
        <v>3037CALDER PARK</v>
      </c>
      <c r="M10999" t="s">
        <v>11409</v>
      </c>
      <c r="N10999" t="s">
        <v>732</v>
      </c>
    </row>
    <row r="11000" spans="1:14">
      <c r="A11000" t="s">
        <v>12436</v>
      </c>
      <c r="B11000" t="s">
        <v>12438</v>
      </c>
      <c r="C11000" t="s">
        <v>110</v>
      </c>
      <c r="D11000">
        <v>1</v>
      </c>
      <c r="E11000">
        <v>1</v>
      </c>
      <c r="F11000">
        <v>1</v>
      </c>
      <c r="H11000" t="s">
        <v>116</v>
      </c>
      <c r="I11000">
        <f t="shared" si="518"/>
        <v>0</v>
      </c>
      <c r="J11000">
        <f t="shared" si="519"/>
        <v>0</v>
      </c>
      <c r="L11000" t="str">
        <f t="shared" si="517"/>
        <v>3037DELAHEY</v>
      </c>
      <c r="M11000" t="s">
        <v>11409</v>
      </c>
      <c r="N11000" t="s">
        <v>732</v>
      </c>
    </row>
    <row r="11001" spans="1:14">
      <c r="A11001" t="s">
        <v>12436</v>
      </c>
      <c r="B11001" t="s">
        <v>2403</v>
      </c>
      <c r="C11001" t="s">
        <v>110</v>
      </c>
      <c r="D11001">
        <v>1</v>
      </c>
      <c r="E11001">
        <v>1</v>
      </c>
      <c r="F11001">
        <v>1</v>
      </c>
      <c r="H11001" t="s">
        <v>116</v>
      </c>
      <c r="I11001">
        <f t="shared" si="518"/>
        <v>0</v>
      </c>
      <c r="J11001">
        <f t="shared" si="519"/>
        <v>0</v>
      </c>
      <c r="L11001" t="str">
        <f t="shared" si="517"/>
        <v>3037HILLSIDE</v>
      </c>
      <c r="M11001" t="s">
        <v>11409</v>
      </c>
      <c r="N11001" t="s">
        <v>732</v>
      </c>
    </row>
    <row r="11002" spans="1:14">
      <c r="A11002" t="s">
        <v>12436</v>
      </c>
      <c r="B11002" t="s">
        <v>12439</v>
      </c>
      <c r="C11002" t="s">
        <v>110</v>
      </c>
      <c r="D11002">
        <v>1</v>
      </c>
      <c r="E11002">
        <v>1</v>
      </c>
      <c r="F11002">
        <v>1</v>
      </c>
      <c r="H11002" t="s">
        <v>116</v>
      </c>
      <c r="I11002">
        <f t="shared" si="518"/>
        <v>0</v>
      </c>
      <c r="J11002">
        <f t="shared" si="519"/>
        <v>0</v>
      </c>
      <c r="L11002" t="str">
        <f t="shared" si="517"/>
        <v>3037SYDENHAM</v>
      </c>
      <c r="M11002" t="s">
        <v>11409</v>
      </c>
      <c r="N11002" t="s">
        <v>732</v>
      </c>
    </row>
    <row r="11003" spans="1:14">
      <c r="A11003" t="s">
        <v>12436</v>
      </c>
      <c r="B11003" t="s">
        <v>12440</v>
      </c>
      <c r="C11003" t="s">
        <v>110</v>
      </c>
      <c r="D11003">
        <v>1</v>
      </c>
      <c r="E11003">
        <v>1</v>
      </c>
      <c r="F11003">
        <v>1</v>
      </c>
      <c r="H11003" t="s">
        <v>116</v>
      </c>
      <c r="I11003">
        <f t="shared" si="518"/>
        <v>0</v>
      </c>
      <c r="J11003">
        <f t="shared" si="519"/>
        <v>0</v>
      </c>
      <c r="L11003" t="str">
        <f t="shared" si="517"/>
        <v>3037TAYLORS HILL</v>
      </c>
      <c r="M11003" t="s">
        <v>11409</v>
      </c>
      <c r="N11003" t="s">
        <v>732</v>
      </c>
    </row>
    <row r="11004" spans="1:14">
      <c r="A11004" t="s">
        <v>12441</v>
      </c>
      <c r="B11004" t="s">
        <v>12442</v>
      </c>
      <c r="C11004" t="s">
        <v>110</v>
      </c>
      <c r="D11004">
        <v>1</v>
      </c>
      <c r="E11004">
        <v>1</v>
      </c>
      <c r="F11004">
        <v>1</v>
      </c>
      <c r="H11004" t="s">
        <v>116</v>
      </c>
      <c r="I11004">
        <f t="shared" si="518"/>
        <v>0</v>
      </c>
      <c r="J11004">
        <f t="shared" si="519"/>
        <v>0</v>
      </c>
      <c r="L11004" t="str">
        <f t="shared" si="517"/>
        <v>3036KEILOR</v>
      </c>
      <c r="M11004" t="s">
        <v>10973</v>
      </c>
      <c r="N11004" t="s">
        <v>732</v>
      </c>
    </row>
    <row r="11005" spans="1:14">
      <c r="A11005" t="s">
        <v>12441</v>
      </c>
      <c r="B11005" t="s">
        <v>12443</v>
      </c>
      <c r="C11005" t="s">
        <v>110</v>
      </c>
      <c r="D11005">
        <v>1</v>
      </c>
      <c r="E11005">
        <v>1</v>
      </c>
      <c r="F11005">
        <v>1</v>
      </c>
      <c r="H11005" t="s">
        <v>116</v>
      </c>
      <c r="I11005">
        <f t="shared" si="518"/>
        <v>0</v>
      </c>
      <c r="J11005">
        <f t="shared" si="519"/>
        <v>0</v>
      </c>
      <c r="L11005" t="str">
        <f t="shared" si="517"/>
        <v>3036KEILOR NORTH</v>
      </c>
      <c r="M11005" t="s">
        <v>10973</v>
      </c>
      <c r="N11005" t="s">
        <v>732</v>
      </c>
    </row>
    <row r="11006" spans="1:14">
      <c r="A11006" t="s">
        <v>12444</v>
      </c>
      <c r="B11006" t="s">
        <v>12445</v>
      </c>
      <c r="C11006" t="s">
        <v>110</v>
      </c>
      <c r="D11006">
        <v>1</v>
      </c>
      <c r="E11006">
        <v>1</v>
      </c>
      <c r="F11006">
        <v>1</v>
      </c>
      <c r="H11006" t="s">
        <v>116</v>
      </c>
      <c r="I11006">
        <f t="shared" si="518"/>
        <v>0</v>
      </c>
      <c r="J11006">
        <f t="shared" si="519"/>
        <v>0</v>
      </c>
      <c r="L11006" t="str">
        <f t="shared" si="517"/>
        <v>3034AVONDALE HEIGHTS</v>
      </c>
      <c r="M11006" t="s">
        <v>10973</v>
      </c>
      <c r="N11006" t="s">
        <v>732</v>
      </c>
    </row>
    <row r="11007" spans="1:14">
      <c r="A11007" t="s">
        <v>12446</v>
      </c>
      <c r="B11007" t="s">
        <v>12447</v>
      </c>
      <c r="C11007" t="s">
        <v>110</v>
      </c>
      <c r="D11007">
        <v>1</v>
      </c>
      <c r="E11007">
        <v>1</v>
      </c>
      <c r="F11007">
        <v>1</v>
      </c>
      <c r="H11007" t="s">
        <v>116</v>
      </c>
      <c r="I11007">
        <f t="shared" si="518"/>
        <v>0</v>
      </c>
      <c r="J11007">
        <f t="shared" si="519"/>
        <v>0</v>
      </c>
      <c r="L11007" t="str">
        <f t="shared" si="517"/>
        <v>3033KEILOR EAST</v>
      </c>
      <c r="M11007" t="s">
        <v>10973</v>
      </c>
      <c r="N11007" t="s">
        <v>732</v>
      </c>
    </row>
    <row r="11008" spans="1:14">
      <c r="A11008" t="s">
        <v>12448</v>
      </c>
      <c r="B11008" t="s">
        <v>12449</v>
      </c>
      <c r="C11008" t="s">
        <v>110</v>
      </c>
      <c r="D11008">
        <v>1</v>
      </c>
      <c r="E11008">
        <v>1</v>
      </c>
      <c r="F11008">
        <v>1</v>
      </c>
      <c r="H11008" t="s">
        <v>116</v>
      </c>
      <c r="I11008">
        <f t="shared" si="518"/>
        <v>0</v>
      </c>
      <c r="J11008">
        <f t="shared" si="519"/>
        <v>0</v>
      </c>
      <c r="L11008" t="str">
        <f t="shared" si="517"/>
        <v>3032ASCOT VALE</v>
      </c>
      <c r="M11008" t="s">
        <v>11929</v>
      </c>
      <c r="N11008" t="s">
        <v>732</v>
      </c>
    </row>
    <row r="11009" spans="1:14">
      <c r="A11009" t="s">
        <v>12448</v>
      </c>
      <c r="B11009" t="s">
        <v>12450</v>
      </c>
      <c r="C11009" t="s">
        <v>110</v>
      </c>
      <c r="D11009">
        <v>1</v>
      </c>
      <c r="E11009">
        <v>1</v>
      </c>
      <c r="F11009">
        <v>1</v>
      </c>
      <c r="H11009" t="s">
        <v>116</v>
      </c>
      <c r="I11009">
        <f t="shared" si="518"/>
        <v>0</v>
      </c>
      <c r="J11009">
        <f t="shared" si="519"/>
        <v>0</v>
      </c>
      <c r="L11009" t="str">
        <f t="shared" si="517"/>
        <v>3032HIGHPOINT CITY</v>
      </c>
      <c r="M11009" t="s">
        <v>11929</v>
      </c>
      <c r="N11009" t="s">
        <v>732</v>
      </c>
    </row>
    <row r="11010" spans="1:14">
      <c r="A11010" t="s">
        <v>12448</v>
      </c>
      <c r="B11010" t="s">
        <v>12451</v>
      </c>
      <c r="C11010" t="s">
        <v>110</v>
      </c>
      <c r="D11010">
        <v>1</v>
      </c>
      <c r="E11010">
        <v>1</v>
      </c>
      <c r="F11010">
        <v>1</v>
      </c>
      <c r="H11010" t="s">
        <v>116</v>
      </c>
      <c r="I11010">
        <f t="shared" si="518"/>
        <v>0</v>
      </c>
      <c r="J11010">
        <f t="shared" si="519"/>
        <v>0</v>
      </c>
      <c r="L11010" t="str">
        <f t="shared" si="517"/>
        <v>3032MARIBYRNONG</v>
      </c>
      <c r="M11010" t="s">
        <v>11929</v>
      </c>
      <c r="N11010" t="s">
        <v>732</v>
      </c>
    </row>
    <row r="11011" spans="1:14">
      <c r="A11011" t="s">
        <v>12448</v>
      </c>
      <c r="B11011" t="s">
        <v>12452</v>
      </c>
      <c r="C11011" t="s">
        <v>110</v>
      </c>
      <c r="D11011">
        <v>1</v>
      </c>
      <c r="E11011">
        <v>1</v>
      </c>
      <c r="F11011">
        <v>1</v>
      </c>
      <c r="H11011" t="s">
        <v>116</v>
      </c>
      <c r="I11011">
        <f t="shared" si="518"/>
        <v>0</v>
      </c>
      <c r="J11011">
        <f t="shared" si="519"/>
        <v>0</v>
      </c>
      <c r="L11011" t="str">
        <f t="shared" si="517"/>
        <v>3032TRAVANCORE</v>
      </c>
      <c r="M11011" t="s">
        <v>11929</v>
      </c>
      <c r="N11011" t="s">
        <v>732</v>
      </c>
    </row>
    <row r="11012" spans="1:14">
      <c r="A11012" t="s">
        <v>12453</v>
      </c>
      <c r="B11012" t="s">
        <v>12454</v>
      </c>
      <c r="C11012" t="s">
        <v>110</v>
      </c>
      <c r="D11012">
        <v>1</v>
      </c>
      <c r="E11012">
        <v>1</v>
      </c>
      <c r="F11012">
        <v>1</v>
      </c>
      <c r="H11012" t="s">
        <v>116</v>
      </c>
      <c r="I11012">
        <f t="shared" si="518"/>
        <v>0</v>
      </c>
      <c r="J11012">
        <f t="shared" si="519"/>
        <v>0</v>
      </c>
      <c r="L11012" t="str">
        <f t="shared" si="517"/>
        <v>3031FLEMINGTON</v>
      </c>
      <c r="M11012" t="s">
        <v>11929</v>
      </c>
      <c r="N11012" t="s">
        <v>732</v>
      </c>
    </row>
    <row r="11013" spans="1:14">
      <c r="A11013" t="s">
        <v>12453</v>
      </c>
      <c r="B11013" t="s">
        <v>2913</v>
      </c>
      <c r="C11013" t="s">
        <v>110</v>
      </c>
      <c r="D11013">
        <v>1</v>
      </c>
      <c r="E11013">
        <v>1</v>
      </c>
      <c r="F11013">
        <v>1</v>
      </c>
      <c r="H11013" t="s">
        <v>116</v>
      </c>
      <c r="I11013">
        <f t="shared" si="518"/>
        <v>0</v>
      </c>
      <c r="J11013">
        <f t="shared" si="519"/>
        <v>0</v>
      </c>
      <c r="L11013" t="str">
        <f t="shared" ref="L11013:L11076" si="520">CONCATENATE(A11013,B11013)</f>
        <v>3031KENSINGTON</v>
      </c>
      <c r="M11013" t="s">
        <v>11929</v>
      </c>
      <c r="N11013" t="s">
        <v>732</v>
      </c>
    </row>
    <row r="11014" spans="1:14">
      <c r="A11014" t="s">
        <v>12455</v>
      </c>
      <c r="B11014" t="s">
        <v>12456</v>
      </c>
      <c r="C11014" t="s">
        <v>110</v>
      </c>
      <c r="D11014">
        <v>1</v>
      </c>
      <c r="E11014">
        <v>1</v>
      </c>
      <c r="F11014">
        <v>1</v>
      </c>
      <c r="G11014" t="s">
        <v>1060</v>
      </c>
      <c r="H11014" t="s">
        <v>116</v>
      </c>
      <c r="I11014">
        <f t="shared" si="518"/>
        <v>0</v>
      </c>
      <c r="J11014">
        <f t="shared" si="519"/>
        <v>0</v>
      </c>
      <c r="L11014" t="str">
        <f t="shared" si="520"/>
        <v>3030CHARTWELL</v>
      </c>
      <c r="M11014" t="s">
        <v>11409</v>
      </c>
      <c r="N11014" t="s">
        <v>732</v>
      </c>
    </row>
    <row r="11015" spans="1:14">
      <c r="A11015" t="s">
        <v>12455</v>
      </c>
      <c r="B11015" t="s">
        <v>12457</v>
      </c>
      <c r="C11015" t="s">
        <v>110</v>
      </c>
      <c r="D11015">
        <v>1</v>
      </c>
      <c r="E11015">
        <v>0</v>
      </c>
      <c r="F11015">
        <v>1</v>
      </c>
      <c r="G11015" t="s">
        <v>1060</v>
      </c>
      <c r="H11015" t="s">
        <v>116</v>
      </c>
      <c r="I11015">
        <f t="shared" si="518"/>
        <v>0</v>
      </c>
      <c r="J11015">
        <f t="shared" si="519"/>
        <v>0</v>
      </c>
      <c r="L11015" t="str">
        <f t="shared" si="520"/>
        <v>3030COCOROC</v>
      </c>
      <c r="M11015" t="s">
        <v>11409</v>
      </c>
      <c r="N11015" t="s">
        <v>732</v>
      </c>
    </row>
    <row r="11016" spans="1:14">
      <c r="A11016" t="s">
        <v>12455</v>
      </c>
      <c r="B11016" t="s">
        <v>12458</v>
      </c>
      <c r="C11016" t="s">
        <v>110</v>
      </c>
      <c r="D11016">
        <v>1</v>
      </c>
      <c r="E11016">
        <v>1</v>
      </c>
      <c r="F11016">
        <v>1</v>
      </c>
      <c r="G11016" t="s">
        <v>1060</v>
      </c>
      <c r="H11016" t="s">
        <v>116</v>
      </c>
      <c r="I11016">
        <f t="shared" si="518"/>
        <v>0</v>
      </c>
      <c r="J11016">
        <f t="shared" si="519"/>
        <v>0</v>
      </c>
      <c r="L11016" t="str">
        <f t="shared" si="520"/>
        <v>3030DERRIMUT</v>
      </c>
      <c r="M11016" t="s">
        <v>11409</v>
      </c>
      <c r="N11016" t="s">
        <v>732</v>
      </c>
    </row>
    <row r="11017" spans="1:14">
      <c r="A11017" t="s">
        <v>12455</v>
      </c>
      <c r="B11017" t="s">
        <v>12459</v>
      </c>
      <c r="C11017" t="s">
        <v>110</v>
      </c>
      <c r="D11017">
        <v>1</v>
      </c>
      <c r="E11017">
        <v>1</v>
      </c>
      <c r="F11017">
        <v>1</v>
      </c>
      <c r="G11017" t="s">
        <v>1060</v>
      </c>
      <c r="H11017" t="s">
        <v>116</v>
      </c>
      <c r="I11017">
        <f t="shared" si="518"/>
        <v>0</v>
      </c>
      <c r="J11017">
        <f t="shared" si="519"/>
        <v>0</v>
      </c>
      <c r="L11017" t="str">
        <f t="shared" si="520"/>
        <v>3030POINT COOK</v>
      </c>
      <c r="M11017" t="s">
        <v>11409</v>
      </c>
      <c r="N11017" t="s">
        <v>732</v>
      </c>
    </row>
    <row r="11018" spans="1:14">
      <c r="A11018" t="s">
        <v>12455</v>
      </c>
      <c r="B11018" t="s">
        <v>12460</v>
      </c>
      <c r="C11018" t="s">
        <v>110</v>
      </c>
      <c r="D11018">
        <v>1</v>
      </c>
      <c r="E11018">
        <v>0</v>
      </c>
      <c r="F11018">
        <v>1</v>
      </c>
      <c r="G11018" t="s">
        <v>1060</v>
      </c>
      <c r="H11018" t="s">
        <v>116</v>
      </c>
      <c r="I11018">
        <f t="shared" si="518"/>
        <v>0</v>
      </c>
      <c r="J11018">
        <f t="shared" si="519"/>
        <v>0</v>
      </c>
      <c r="L11018" t="str">
        <f t="shared" si="520"/>
        <v>3030QUANDONG</v>
      </c>
      <c r="M11018" t="s">
        <v>11409</v>
      </c>
      <c r="N11018" t="s">
        <v>732</v>
      </c>
    </row>
    <row r="11019" spans="1:14">
      <c r="A11019" t="s">
        <v>12455</v>
      </c>
      <c r="B11019" t="s">
        <v>12461</v>
      </c>
      <c r="C11019" t="s">
        <v>110</v>
      </c>
      <c r="D11019">
        <v>1</v>
      </c>
      <c r="E11019">
        <v>1</v>
      </c>
      <c r="F11019">
        <v>1</v>
      </c>
      <c r="G11019" t="s">
        <v>1060</v>
      </c>
      <c r="H11019" t="s">
        <v>116</v>
      </c>
      <c r="I11019">
        <f t="shared" si="518"/>
        <v>0</v>
      </c>
      <c r="J11019">
        <f t="shared" si="519"/>
        <v>0</v>
      </c>
      <c r="L11019" t="str">
        <f t="shared" si="520"/>
        <v>3030WERRIBEE</v>
      </c>
      <c r="M11019" t="s">
        <v>11409</v>
      </c>
      <c r="N11019" t="s">
        <v>732</v>
      </c>
    </row>
    <row r="11020" spans="1:14">
      <c r="A11020" t="s">
        <v>12455</v>
      </c>
      <c r="B11020" t="s">
        <v>12462</v>
      </c>
      <c r="C11020" t="s">
        <v>110</v>
      </c>
      <c r="D11020">
        <v>1</v>
      </c>
      <c r="E11020">
        <v>1</v>
      </c>
      <c r="F11020">
        <v>1</v>
      </c>
      <c r="G11020" t="s">
        <v>1060</v>
      </c>
      <c r="H11020" t="s">
        <v>116</v>
      </c>
      <c r="I11020">
        <f t="shared" si="518"/>
        <v>0</v>
      </c>
      <c r="J11020">
        <f t="shared" si="519"/>
        <v>0</v>
      </c>
      <c r="L11020" t="str">
        <f t="shared" si="520"/>
        <v>3030WERRIBEE SOUTH</v>
      </c>
      <c r="M11020" t="s">
        <v>11409</v>
      </c>
      <c r="N11020" t="s">
        <v>732</v>
      </c>
    </row>
    <row r="11021" spans="1:14">
      <c r="A11021" t="s">
        <v>12463</v>
      </c>
      <c r="B11021" t="s">
        <v>12464</v>
      </c>
      <c r="C11021" t="s">
        <v>110</v>
      </c>
      <c r="D11021">
        <v>1</v>
      </c>
      <c r="E11021">
        <v>1</v>
      </c>
      <c r="F11021">
        <v>1</v>
      </c>
      <c r="H11021" t="s">
        <v>116</v>
      </c>
      <c r="I11021">
        <f t="shared" si="518"/>
        <v>0</v>
      </c>
      <c r="J11021">
        <f t="shared" si="519"/>
        <v>0</v>
      </c>
      <c r="L11021" t="str">
        <f t="shared" si="520"/>
        <v>3029HOPPERS CROSSING</v>
      </c>
      <c r="M11021" t="s">
        <v>11409</v>
      </c>
      <c r="N11021" t="s">
        <v>732</v>
      </c>
    </row>
    <row r="11022" spans="1:14">
      <c r="A11022" t="s">
        <v>12463</v>
      </c>
      <c r="B11022" t="s">
        <v>12465</v>
      </c>
      <c r="C11022" t="s">
        <v>110</v>
      </c>
      <c r="D11022">
        <v>1</v>
      </c>
      <c r="E11022">
        <v>0</v>
      </c>
      <c r="F11022">
        <v>1</v>
      </c>
      <c r="H11022" t="s">
        <v>116</v>
      </c>
      <c r="I11022">
        <f t="shared" si="518"/>
        <v>0</v>
      </c>
      <c r="J11022">
        <f t="shared" si="519"/>
        <v>0</v>
      </c>
      <c r="L11022" t="str">
        <f t="shared" si="520"/>
        <v>3029TARNEIT</v>
      </c>
      <c r="M11022" t="s">
        <v>11409</v>
      </c>
      <c r="N11022" t="s">
        <v>732</v>
      </c>
    </row>
    <row r="11023" spans="1:14">
      <c r="A11023" t="s">
        <v>12463</v>
      </c>
      <c r="B11023" t="s">
        <v>12466</v>
      </c>
      <c r="C11023" t="s">
        <v>110</v>
      </c>
      <c r="D11023">
        <v>1</v>
      </c>
      <c r="E11023">
        <v>0</v>
      </c>
      <c r="F11023">
        <v>1</v>
      </c>
      <c r="H11023" t="s">
        <v>116</v>
      </c>
      <c r="I11023">
        <f t="shared" si="518"/>
        <v>0</v>
      </c>
      <c r="J11023">
        <f t="shared" si="519"/>
        <v>0</v>
      </c>
      <c r="L11023" t="str">
        <f t="shared" si="520"/>
        <v>3029TRUGANINA</v>
      </c>
      <c r="M11023" t="s">
        <v>11409</v>
      </c>
      <c r="N11023" t="s">
        <v>732</v>
      </c>
    </row>
    <row r="11024" spans="1:14">
      <c r="A11024" t="s">
        <v>12467</v>
      </c>
      <c r="B11024" t="s">
        <v>12468</v>
      </c>
      <c r="C11024" t="s">
        <v>110</v>
      </c>
      <c r="D11024">
        <v>1</v>
      </c>
      <c r="E11024">
        <v>1</v>
      </c>
      <c r="F11024">
        <v>1</v>
      </c>
      <c r="H11024" t="s">
        <v>116</v>
      </c>
      <c r="I11024">
        <f t="shared" si="518"/>
        <v>0</v>
      </c>
      <c r="J11024">
        <f t="shared" si="519"/>
        <v>0</v>
      </c>
      <c r="L11024" t="str">
        <f t="shared" si="520"/>
        <v>3028ALTONA MEADOWS</v>
      </c>
      <c r="M11024" t="s">
        <v>11409</v>
      </c>
      <c r="N11024" t="s">
        <v>732</v>
      </c>
    </row>
    <row r="11025" spans="1:14">
      <c r="A11025" t="s">
        <v>12467</v>
      </c>
      <c r="B11025" t="s">
        <v>1884</v>
      </c>
      <c r="C11025" t="s">
        <v>110</v>
      </c>
      <c r="D11025">
        <v>1</v>
      </c>
      <c r="E11025">
        <v>1</v>
      </c>
      <c r="F11025">
        <v>1</v>
      </c>
      <c r="H11025" t="s">
        <v>116</v>
      </c>
      <c r="I11025">
        <f t="shared" si="518"/>
        <v>0</v>
      </c>
      <c r="J11025">
        <f t="shared" si="519"/>
        <v>0</v>
      </c>
      <c r="L11025" t="str">
        <f t="shared" si="520"/>
        <v>3028LAVERTON</v>
      </c>
      <c r="M11025" t="s">
        <v>11409</v>
      </c>
      <c r="N11025" t="s">
        <v>732</v>
      </c>
    </row>
    <row r="11026" spans="1:14">
      <c r="A11026" t="s">
        <v>12467</v>
      </c>
      <c r="B11026" t="s">
        <v>207</v>
      </c>
      <c r="C11026" t="s">
        <v>110</v>
      </c>
      <c r="D11026">
        <v>1</v>
      </c>
      <c r="E11026">
        <v>1</v>
      </c>
      <c r="F11026">
        <v>1</v>
      </c>
      <c r="H11026" t="s">
        <v>116</v>
      </c>
      <c r="I11026">
        <f t="shared" ref="I11026:I11089" si="521">IF(ISERROR(VLOOKUP(A11026,SelPostCode,1,FALSE)),0,1)</f>
        <v>0</v>
      </c>
      <c r="J11026">
        <f t="shared" ref="J11026:J11089" si="522">IF(I11026=0,0,IF(ISERROR(VLOOKUP(B11026,SelSuburb,1,FALSE)),0,1))</f>
        <v>0</v>
      </c>
      <c r="L11026" t="str">
        <f t="shared" si="520"/>
        <v>3028SEABROOK</v>
      </c>
      <c r="M11026" t="s">
        <v>11409</v>
      </c>
      <c r="N11026" t="s">
        <v>732</v>
      </c>
    </row>
    <row r="11027" spans="1:14">
      <c r="A11027" t="s">
        <v>12469</v>
      </c>
      <c r="B11027" t="s">
        <v>12470</v>
      </c>
      <c r="C11027" t="s">
        <v>110</v>
      </c>
      <c r="D11027">
        <v>1</v>
      </c>
      <c r="E11027">
        <v>0</v>
      </c>
      <c r="F11027">
        <v>1</v>
      </c>
      <c r="H11027" t="s">
        <v>116</v>
      </c>
      <c r="I11027">
        <f t="shared" si="521"/>
        <v>0</v>
      </c>
      <c r="J11027">
        <f t="shared" si="522"/>
        <v>0</v>
      </c>
      <c r="L11027" t="str">
        <f t="shared" si="520"/>
        <v>3027LAVERTON RAAF</v>
      </c>
      <c r="M11027" t="s">
        <v>11409</v>
      </c>
      <c r="N11027" t="s">
        <v>732</v>
      </c>
    </row>
    <row r="11028" spans="1:14">
      <c r="A11028" t="s">
        <v>12469</v>
      </c>
      <c r="B11028" t="s">
        <v>12471</v>
      </c>
      <c r="C11028" t="s">
        <v>110</v>
      </c>
      <c r="D11028">
        <v>1</v>
      </c>
      <c r="E11028">
        <v>1</v>
      </c>
      <c r="F11028">
        <v>1</v>
      </c>
      <c r="H11028" t="s">
        <v>116</v>
      </c>
      <c r="I11028">
        <f t="shared" si="521"/>
        <v>0</v>
      </c>
      <c r="J11028">
        <f t="shared" si="522"/>
        <v>0</v>
      </c>
      <c r="L11028" t="str">
        <f t="shared" si="520"/>
        <v>3027WILLIAMS LANDING</v>
      </c>
      <c r="M11028" t="s">
        <v>11409</v>
      </c>
      <c r="N11028" t="s">
        <v>732</v>
      </c>
    </row>
    <row r="11029" spans="1:14">
      <c r="A11029" t="s">
        <v>12469</v>
      </c>
      <c r="B11029" t="s">
        <v>12472</v>
      </c>
      <c r="C11029" t="s">
        <v>110</v>
      </c>
      <c r="D11029">
        <v>1</v>
      </c>
      <c r="E11029">
        <v>0</v>
      </c>
      <c r="F11029">
        <v>1</v>
      </c>
      <c r="H11029" t="s">
        <v>116</v>
      </c>
      <c r="I11029">
        <f t="shared" si="521"/>
        <v>0</v>
      </c>
      <c r="J11029">
        <f t="shared" si="522"/>
        <v>0</v>
      </c>
      <c r="L11029" t="str">
        <f t="shared" si="520"/>
        <v>3027WILLIAMS RAAF</v>
      </c>
      <c r="M11029" t="s">
        <v>11409</v>
      </c>
      <c r="N11029" t="s">
        <v>732</v>
      </c>
    </row>
    <row r="11030" spans="1:14">
      <c r="A11030" t="s">
        <v>12473</v>
      </c>
      <c r="B11030" t="s">
        <v>12474</v>
      </c>
      <c r="C11030" t="s">
        <v>110</v>
      </c>
      <c r="D11030">
        <v>1</v>
      </c>
      <c r="E11030">
        <v>1</v>
      </c>
      <c r="F11030">
        <v>1</v>
      </c>
      <c r="H11030" t="s">
        <v>116</v>
      </c>
      <c r="I11030">
        <f t="shared" si="521"/>
        <v>0</v>
      </c>
      <c r="J11030">
        <f t="shared" si="522"/>
        <v>0</v>
      </c>
      <c r="L11030" t="str">
        <f t="shared" si="520"/>
        <v>3026LAVERTON NORTH</v>
      </c>
      <c r="M11030" t="s">
        <v>11409</v>
      </c>
    </row>
    <row r="11031" spans="1:14">
      <c r="A11031" t="s">
        <v>12475</v>
      </c>
      <c r="B11031" t="s">
        <v>12476</v>
      </c>
      <c r="C11031" t="s">
        <v>110</v>
      </c>
      <c r="D11031">
        <v>1</v>
      </c>
      <c r="E11031">
        <v>1</v>
      </c>
      <c r="F11031">
        <v>1</v>
      </c>
      <c r="H11031" t="s">
        <v>116</v>
      </c>
      <c r="I11031">
        <f t="shared" si="521"/>
        <v>0</v>
      </c>
      <c r="J11031">
        <f t="shared" si="522"/>
        <v>0</v>
      </c>
      <c r="L11031" t="str">
        <f t="shared" si="520"/>
        <v>3025ALTONA EAST</v>
      </c>
      <c r="M11031" t="s">
        <v>11409</v>
      </c>
      <c r="N11031" t="s">
        <v>732</v>
      </c>
    </row>
    <row r="11032" spans="1:14">
      <c r="A11032" t="s">
        <v>12475</v>
      </c>
      <c r="B11032" t="s">
        <v>12477</v>
      </c>
      <c r="C11032" t="s">
        <v>110</v>
      </c>
      <c r="D11032">
        <v>1</v>
      </c>
      <c r="E11032">
        <v>1</v>
      </c>
      <c r="F11032">
        <v>1</v>
      </c>
      <c r="H11032" t="s">
        <v>116</v>
      </c>
      <c r="I11032">
        <f t="shared" si="521"/>
        <v>0</v>
      </c>
      <c r="J11032">
        <f t="shared" si="522"/>
        <v>0</v>
      </c>
      <c r="L11032" t="str">
        <f t="shared" si="520"/>
        <v>3025ALTONA GATE</v>
      </c>
      <c r="M11032" t="s">
        <v>11409</v>
      </c>
      <c r="N11032" t="s">
        <v>732</v>
      </c>
    </row>
    <row r="11033" spans="1:14">
      <c r="A11033" t="s">
        <v>12475</v>
      </c>
      <c r="B11033" t="s">
        <v>12478</v>
      </c>
      <c r="C11033" t="s">
        <v>110</v>
      </c>
      <c r="D11033">
        <v>1</v>
      </c>
      <c r="E11033">
        <v>1</v>
      </c>
      <c r="F11033">
        <v>1</v>
      </c>
      <c r="H11033" t="s">
        <v>116</v>
      </c>
      <c r="I11033">
        <f t="shared" si="521"/>
        <v>0</v>
      </c>
      <c r="J11033">
        <f t="shared" si="522"/>
        <v>0</v>
      </c>
      <c r="L11033" t="str">
        <f t="shared" si="520"/>
        <v>3025ALTONA NORTH</v>
      </c>
      <c r="M11033" t="s">
        <v>11409</v>
      </c>
      <c r="N11033" t="s">
        <v>732</v>
      </c>
    </row>
    <row r="11034" spans="1:14">
      <c r="A11034" t="s">
        <v>12479</v>
      </c>
      <c r="B11034" t="s">
        <v>12480</v>
      </c>
      <c r="C11034" t="s">
        <v>110</v>
      </c>
      <c r="D11034">
        <v>1</v>
      </c>
      <c r="E11034">
        <v>0</v>
      </c>
      <c r="F11034">
        <v>1</v>
      </c>
      <c r="H11034" t="s">
        <v>116</v>
      </c>
      <c r="I11034">
        <f t="shared" si="521"/>
        <v>0</v>
      </c>
      <c r="J11034">
        <f t="shared" si="522"/>
        <v>0</v>
      </c>
      <c r="L11034" t="str">
        <f t="shared" si="520"/>
        <v>3024MAMBOURIN</v>
      </c>
      <c r="M11034" t="s">
        <v>11409</v>
      </c>
      <c r="N11034" t="s">
        <v>732</v>
      </c>
    </row>
    <row r="11035" spans="1:14">
      <c r="A11035" t="s">
        <v>12479</v>
      </c>
      <c r="B11035" t="s">
        <v>12481</v>
      </c>
      <c r="C11035" t="s">
        <v>110</v>
      </c>
      <c r="D11035">
        <v>1</v>
      </c>
      <c r="E11035">
        <v>0</v>
      </c>
      <c r="F11035">
        <v>1</v>
      </c>
      <c r="H11035" t="s">
        <v>116</v>
      </c>
      <c r="I11035">
        <f t="shared" si="521"/>
        <v>0</v>
      </c>
      <c r="J11035">
        <f t="shared" si="522"/>
        <v>0</v>
      </c>
      <c r="L11035" t="str">
        <f t="shared" si="520"/>
        <v>3024MANOR LAKES</v>
      </c>
      <c r="M11035" t="s">
        <v>11409</v>
      </c>
      <c r="N11035" t="s">
        <v>732</v>
      </c>
    </row>
    <row r="11036" spans="1:14">
      <c r="A11036" t="s">
        <v>12479</v>
      </c>
      <c r="B11036" t="s">
        <v>12482</v>
      </c>
      <c r="C11036" t="s">
        <v>110</v>
      </c>
      <c r="D11036">
        <v>1</v>
      </c>
      <c r="E11036">
        <v>0</v>
      </c>
      <c r="F11036">
        <v>1</v>
      </c>
      <c r="H11036" t="s">
        <v>116</v>
      </c>
      <c r="I11036">
        <f t="shared" si="521"/>
        <v>0</v>
      </c>
      <c r="J11036">
        <f t="shared" si="522"/>
        <v>0</v>
      </c>
      <c r="L11036" t="str">
        <f t="shared" si="520"/>
        <v>3024MOUNT COTTRELL</v>
      </c>
      <c r="M11036" t="s">
        <v>11409</v>
      </c>
      <c r="N11036" t="s">
        <v>732</v>
      </c>
    </row>
    <row r="11037" spans="1:14">
      <c r="A11037" t="s">
        <v>12479</v>
      </c>
      <c r="B11037" t="s">
        <v>12483</v>
      </c>
      <c r="C11037" t="s">
        <v>110</v>
      </c>
      <c r="D11037">
        <v>1</v>
      </c>
      <c r="E11037">
        <v>1</v>
      </c>
      <c r="F11037">
        <v>1</v>
      </c>
      <c r="H11037" t="s">
        <v>116</v>
      </c>
      <c r="I11037">
        <f t="shared" si="521"/>
        <v>0</v>
      </c>
      <c r="J11037">
        <f t="shared" si="522"/>
        <v>0</v>
      </c>
      <c r="L11037" t="str">
        <f t="shared" si="520"/>
        <v>3024WYNDHAM VALE</v>
      </c>
      <c r="M11037" t="s">
        <v>11409</v>
      </c>
      <c r="N11037" t="s">
        <v>732</v>
      </c>
    </row>
    <row r="11038" spans="1:14">
      <c r="A11038" t="s">
        <v>12484</v>
      </c>
      <c r="B11038" t="s">
        <v>2494</v>
      </c>
      <c r="C11038" t="s">
        <v>110</v>
      </c>
      <c r="D11038">
        <v>1</v>
      </c>
      <c r="E11038">
        <v>1</v>
      </c>
      <c r="F11038">
        <v>1</v>
      </c>
      <c r="H11038" t="s">
        <v>116</v>
      </c>
      <c r="I11038">
        <f t="shared" si="521"/>
        <v>0</v>
      </c>
      <c r="J11038">
        <f t="shared" si="522"/>
        <v>0</v>
      </c>
      <c r="L11038" t="str">
        <f t="shared" si="520"/>
        <v>3023BURNSIDE</v>
      </c>
      <c r="M11038" t="s">
        <v>11409</v>
      </c>
      <c r="N11038" t="s">
        <v>732</v>
      </c>
    </row>
    <row r="11039" spans="1:14">
      <c r="A11039" t="s">
        <v>12484</v>
      </c>
      <c r="B11039" t="s">
        <v>12485</v>
      </c>
      <c r="C11039" t="s">
        <v>110</v>
      </c>
      <c r="D11039">
        <v>1</v>
      </c>
      <c r="E11039">
        <v>1</v>
      </c>
      <c r="F11039">
        <v>1</v>
      </c>
      <c r="H11039" t="s">
        <v>116</v>
      </c>
      <c r="I11039">
        <f t="shared" si="521"/>
        <v>0</v>
      </c>
      <c r="J11039">
        <f t="shared" si="522"/>
        <v>0</v>
      </c>
      <c r="L11039" t="str">
        <f t="shared" si="520"/>
        <v>3023BURNSIDE HEIGHTS</v>
      </c>
      <c r="M11039" t="s">
        <v>11409</v>
      </c>
      <c r="N11039" t="s">
        <v>732</v>
      </c>
    </row>
    <row r="11040" spans="1:14">
      <c r="A11040" t="s">
        <v>12484</v>
      </c>
      <c r="B11040" t="s">
        <v>12486</v>
      </c>
      <c r="C11040" t="s">
        <v>110</v>
      </c>
      <c r="D11040">
        <v>1</v>
      </c>
      <c r="E11040">
        <v>1</v>
      </c>
      <c r="F11040">
        <v>1</v>
      </c>
      <c r="H11040" t="s">
        <v>116</v>
      </c>
      <c r="I11040">
        <f t="shared" si="521"/>
        <v>0</v>
      </c>
      <c r="J11040">
        <f t="shared" si="522"/>
        <v>0</v>
      </c>
      <c r="L11040" t="str">
        <f t="shared" si="520"/>
        <v>3023CAIRNLEA</v>
      </c>
      <c r="M11040" t="s">
        <v>11409</v>
      </c>
      <c r="N11040" t="s">
        <v>732</v>
      </c>
    </row>
    <row r="11041" spans="1:14">
      <c r="A11041" t="s">
        <v>12484</v>
      </c>
      <c r="B11041" t="s">
        <v>12487</v>
      </c>
      <c r="C11041" t="s">
        <v>110</v>
      </c>
      <c r="D11041">
        <v>1</v>
      </c>
      <c r="E11041">
        <v>1</v>
      </c>
      <c r="F11041">
        <v>1</v>
      </c>
      <c r="H11041" t="s">
        <v>116</v>
      </c>
      <c r="I11041">
        <f t="shared" si="521"/>
        <v>0</v>
      </c>
      <c r="J11041">
        <f t="shared" si="522"/>
        <v>0</v>
      </c>
      <c r="L11041" t="str">
        <f t="shared" si="520"/>
        <v>3023CAROLINE SPRINGS</v>
      </c>
      <c r="M11041" t="s">
        <v>11409</v>
      </c>
      <c r="N11041" t="s">
        <v>732</v>
      </c>
    </row>
    <row r="11042" spans="1:14">
      <c r="A11042" t="s">
        <v>12484</v>
      </c>
      <c r="B11042" t="s">
        <v>12488</v>
      </c>
      <c r="C11042" t="s">
        <v>110</v>
      </c>
      <c r="D11042">
        <v>1</v>
      </c>
      <c r="E11042">
        <v>1</v>
      </c>
      <c r="F11042">
        <v>1</v>
      </c>
      <c r="H11042" t="s">
        <v>116</v>
      </c>
      <c r="I11042">
        <f t="shared" si="521"/>
        <v>0</v>
      </c>
      <c r="J11042">
        <f t="shared" si="522"/>
        <v>0</v>
      </c>
      <c r="L11042" t="str">
        <f t="shared" si="520"/>
        <v>3023DEER PARK</v>
      </c>
      <c r="M11042" t="s">
        <v>11409</v>
      </c>
      <c r="N11042" t="s">
        <v>732</v>
      </c>
    </row>
    <row r="11043" spans="1:14">
      <c r="A11043" t="s">
        <v>12484</v>
      </c>
      <c r="B11043" t="s">
        <v>12489</v>
      </c>
      <c r="C11043" t="s">
        <v>110</v>
      </c>
      <c r="D11043">
        <v>1</v>
      </c>
      <c r="E11043">
        <v>1</v>
      </c>
      <c r="F11043">
        <v>1</v>
      </c>
      <c r="H11043" t="s">
        <v>116</v>
      </c>
      <c r="I11043">
        <f t="shared" si="521"/>
        <v>0</v>
      </c>
      <c r="J11043">
        <f t="shared" si="522"/>
        <v>0</v>
      </c>
      <c r="L11043" t="str">
        <f t="shared" si="520"/>
        <v>3023DEER PARK NORTH</v>
      </c>
      <c r="M11043" t="s">
        <v>11409</v>
      </c>
      <c r="N11043" t="s">
        <v>732</v>
      </c>
    </row>
    <row r="11044" spans="1:14">
      <c r="A11044" t="s">
        <v>12484</v>
      </c>
      <c r="B11044" t="s">
        <v>12490</v>
      </c>
      <c r="C11044" t="s">
        <v>110</v>
      </c>
      <c r="D11044">
        <v>1</v>
      </c>
      <c r="E11044">
        <v>1</v>
      </c>
      <c r="F11044">
        <v>1</v>
      </c>
      <c r="H11044" t="s">
        <v>116</v>
      </c>
      <c r="I11044">
        <f t="shared" si="521"/>
        <v>0</v>
      </c>
      <c r="J11044">
        <f t="shared" si="522"/>
        <v>0</v>
      </c>
      <c r="L11044" t="str">
        <f t="shared" si="520"/>
        <v>3023RAVENHALL</v>
      </c>
      <c r="M11044" t="s">
        <v>11409</v>
      </c>
      <c r="N11044" t="s">
        <v>732</v>
      </c>
    </row>
    <row r="11045" spans="1:14">
      <c r="A11045" t="s">
        <v>12491</v>
      </c>
      <c r="B11045" t="s">
        <v>12492</v>
      </c>
      <c r="C11045" t="s">
        <v>110</v>
      </c>
      <c r="D11045">
        <v>1</v>
      </c>
      <c r="E11045">
        <v>1</v>
      </c>
      <c r="F11045">
        <v>1</v>
      </c>
      <c r="H11045" t="s">
        <v>116</v>
      </c>
      <c r="I11045">
        <f t="shared" si="521"/>
        <v>0</v>
      </c>
      <c r="J11045">
        <f t="shared" si="522"/>
        <v>0</v>
      </c>
      <c r="L11045" t="str">
        <f t="shared" si="520"/>
        <v>3022ARDEER</v>
      </c>
      <c r="M11045" t="s">
        <v>11409</v>
      </c>
      <c r="N11045" t="s">
        <v>732</v>
      </c>
    </row>
    <row r="11046" spans="1:14">
      <c r="A11046" t="s">
        <v>12491</v>
      </c>
      <c r="B11046" t="s">
        <v>12493</v>
      </c>
      <c r="C11046" t="s">
        <v>110</v>
      </c>
      <c r="D11046">
        <v>1</v>
      </c>
      <c r="E11046">
        <v>1</v>
      </c>
      <c r="F11046">
        <v>1</v>
      </c>
      <c r="H11046" t="s">
        <v>116</v>
      </c>
      <c r="I11046">
        <f t="shared" si="521"/>
        <v>0</v>
      </c>
      <c r="J11046">
        <f t="shared" si="522"/>
        <v>0</v>
      </c>
      <c r="L11046" t="str">
        <f t="shared" si="520"/>
        <v>3022DEER PARK EAST</v>
      </c>
      <c r="M11046" t="s">
        <v>11409</v>
      </c>
      <c r="N11046" t="s">
        <v>732</v>
      </c>
    </row>
    <row r="11047" spans="1:14">
      <c r="A11047" t="s">
        <v>12494</v>
      </c>
      <c r="B11047" t="s">
        <v>12495</v>
      </c>
      <c r="C11047" t="s">
        <v>110</v>
      </c>
      <c r="D11047">
        <v>1</v>
      </c>
      <c r="E11047">
        <v>1</v>
      </c>
      <c r="F11047">
        <v>1</v>
      </c>
      <c r="H11047" t="s">
        <v>116</v>
      </c>
      <c r="I11047">
        <f t="shared" si="521"/>
        <v>0</v>
      </c>
      <c r="J11047">
        <f t="shared" si="522"/>
        <v>0</v>
      </c>
      <c r="L11047" t="str">
        <f t="shared" si="520"/>
        <v>3021ALBANVALE</v>
      </c>
      <c r="M11047" t="s">
        <v>11409</v>
      </c>
      <c r="N11047" t="s">
        <v>732</v>
      </c>
    </row>
    <row r="11048" spans="1:14">
      <c r="A11048" t="s">
        <v>12494</v>
      </c>
      <c r="B11048" t="s">
        <v>12496</v>
      </c>
      <c r="C11048" t="s">
        <v>110</v>
      </c>
      <c r="D11048">
        <v>1</v>
      </c>
      <c r="E11048">
        <v>1</v>
      </c>
      <c r="F11048">
        <v>1</v>
      </c>
      <c r="H11048" t="s">
        <v>116</v>
      </c>
      <c r="I11048">
        <f t="shared" si="521"/>
        <v>0</v>
      </c>
      <c r="J11048">
        <f t="shared" si="522"/>
        <v>0</v>
      </c>
      <c r="L11048" t="str">
        <f t="shared" si="520"/>
        <v>3021KEALBA</v>
      </c>
      <c r="M11048" t="s">
        <v>11409</v>
      </c>
      <c r="N11048" t="s">
        <v>732</v>
      </c>
    </row>
    <row r="11049" spans="1:14">
      <c r="A11049" t="s">
        <v>12494</v>
      </c>
      <c r="B11049" t="s">
        <v>3256</v>
      </c>
      <c r="C11049" t="s">
        <v>110</v>
      </c>
      <c r="D11049">
        <v>1</v>
      </c>
      <c r="E11049">
        <v>1</v>
      </c>
      <c r="F11049">
        <v>1</v>
      </c>
      <c r="H11049" t="s">
        <v>116</v>
      </c>
      <c r="I11049">
        <f t="shared" si="521"/>
        <v>0</v>
      </c>
      <c r="J11049">
        <f t="shared" si="522"/>
        <v>0</v>
      </c>
      <c r="L11049" t="str">
        <f t="shared" si="520"/>
        <v>3021KINGS PARK</v>
      </c>
      <c r="M11049" t="s">
        <v>11409</v>
      </c>
      <c r="N11049" t="s">
        <v>732</v>
      </c>
    </row>
    <row r="11050" spans="1:14">
      <c r="A11050" t="s">
        <v>12494</v>
      </c>
      <c r="B11050" t="s">
        <v>12497</v>
      </c>
      <c r="C11050" t="s">
        <v>110</v>
      </c>
      <c r="D11050">
        <v>1</v>
      </c>
      <c r="E11050">
        <v>1</v>
      </c>
      <c r="F11050">
        <v>1</v>
      </c>
      <c r="H11050" t="s">
        <v>116</v>
      </c>
      <c r="I11050">
        <f t="shared" si="521"/>
        <v>0</v>
      </c>
      <c r="J11050">
        <f t="shared" si="522"/>
        <v>0</v>
      </c>
      <c r="L11050" t="str">
        <f t="shared" si="520"/>
        <v>3021ST ALBANS</v>
      </c>
      <c r="M11050" t="s">
        <v>11409</v>
      </c>
      <c r="N11050" t="s">
        <v>732</v>
      </c>
    </row>
    <row r="11051" spans="1:14">
      <c r="A11051" t="s">
        <v>12498</v>
      </c>
      <c r="B11051" t="s">
        <v>5785</v>
      </c>
      <c r="C11051" t="s">
        <v>110</v>
      </c>
      <c r="D11051">
        <v>1</v>
      </c>
      <c r="E11051">
        <v>1</v>
      </c>
      <c r="F11051">
        <v>1</v>
      </c>
      <c r="H11051" t="s">
        <v>116</v>
      </c>
      <c r="I11051">
        <f t="shared" si="521"/>
        <v>0</v>
      </c>
      <c r="J11051">
        <f t="shared" si="522"/>
        <v>0</v>
      </c>
      <c r="L11051" t="str">
        <f t="shared" si="520"/>
        <v>3020ALBION</v>
      </c>
      <c r="M11051" t="s">
        <v>11409</v>
      </c>
      <c r="N11051" t="s">
        <v>732</v>
      </c>
    </row>
    <row r="11052" spans="1:14">
      <c r="A11052" t="s">
        <v>12498</v>
      </c>
      <c r="B11052" t="s">
        <v>12499</v>
      </c>
      <c r="C11052" t="s">
        <v>110</v>
      </c>
      <c r="D11052">
        <v>1</v>
      </c>
      <c r="E11052">
        <v>1</v>
      </c>
      <c r="F11052">
        <v>1</v>
      </c>
      <c r="H11052" t="s">
        <v>116</v>
      </c>
      <c r="I11052">
        <f t="shared" si="521"/>
        <v>0</v>
      </c>
      <c r="J11052">
        <f t="shared" si="522"/>
        <v>0</v>
      </c>
      <c r="L11052" t="str">
        <f t="shared" si="520"/>
        <v>3020GLENGALA</v>
      </c>
      <c r="M11052" t="s">
        <v>11409</v>
      </c>
      <c r="N11052" t="s">
        <v>732</v>
      </c>
    </row>
    <row r="11053" spans="1:14">
      <c r="A11053" t="s">
        <v>12498</v>
      </c>
      <c r="B11053" t="s">
        <v>12500</v>
      </c>
      <c r="C11053" t="s">
        <v>110</v>
      </c>
      <c r="D11053">
        <v>1</v>
      </c>
      <c r="E11053">
        <v>1</v>
      </c>
      <c r="F11053">
        <v>1</v>
      </c>
      <c r="H11053" t="s">
        <v>116</v>
      </c>
      <c r="I11053">
        <f t="shared" si="521"/>
        <v>0</v>
      </c>
      <c r="J11053">
        <f t="shared" si="522"/>
        <v>0</v>
      </c>
      <c r="L11053" t="str">
        <f t="shared" si="520"/>
        <v>3020SUNSHINE</v>
      </c>
      <c r="M11053" t="s">
        <v>11409</v>
      </c>
      <c r="N11053" t="s">
        <v>732</v>
      </c>
    </row>
    <row r="11054" spans="1:14">
      <c r="A11054" t="s">
        <v>12498</v>
      </c>
      <c r="B11054" t="s">
        <v>12501</v>
      </c>
      <c r="C11054" t="s">
        <v>110</v>
      </c>
      <c r="D11054">
        <v>1</v>
      </c>
      <c r="E11054">
        <v>1</v>
      </c>
      <c r="F11054">
        <v>1</v>
      </c>
      <c r="H11054" t="s">
        <v>116</v>
      </c>
      <c r="I11054">
        <f t="shared" si="521"/>
        <v>0</v>
      </c>
      <c r="J11054">
        <f t="shared" si="522"/>
        <v>0</v>
      </c>
      <c r="L11054" t="str">
        <f t="shared" si="520"/>
        <v>3020SUNSHINE NORTH</v>
      </c>
      <c r="M11054" t="s">
        <v>11409</v>
      </c>
      <c r="N11054" t="s">
        <v>732</v>
      </c>
    </row>
    <row r="11055" spans="1:14">
      <c r="A11055" t="s">
        <v>12498</v>
      </c>
      <c r="B11055" t="s">
        <v>12502</v>
      </c>
      <c r="C11055" t="s">
        <v>110</v>
      </c>
      <c r="D11055">
        <v>1</v>
      </c>
      <c r="E11055">
        <v>1</v>
      </c>
      <c r="F11055">
        <v>1</v>
      </c>
      <c r="H11055" t="s">
        <v>116</v>
      </c>
      <c r="I11055">
        <f t="shared" si="521"/>
        <v>0</v>
      </c>
      <c r="J11055">
        <f t="shared" si="522"/>
        <v>0</v>
      </c>
      <c r="L11055" t="str">
        <f t="shared" si="520"/>
        <v>3020SUNSHINE WEST</v>
      </c>
      <c r="M11055" t="s">
        <v>11409</v>
      </c>
      <c r="N11055" t="s">
        <v>732</v>
      </c>
    </row>
    <row r="11056" spans="1:14">
      <c r="A11056" t="s">
        <v>12503</v>
      </c>
      <c r="B11056" t="s">
        <v>12504</v>
      </c>
      <c r="C11056" t="s">
        <v>110</v>
      </c>
      <c r="D11056">
        <v>1</v>
      </c>
      <c r="E11056">
        <v>1</v>
      </c>
      <c r="F11056">
        <v>1</v>
      </c>
      <c r="H11056" t="s">
        <v>116</v>
      </c>
      <c r="I11056">
        <f t="shared" si="521"/>
        <v>0</v>
      </c>
      <c r="J11056">
        <f t="shared" si="522"/>
        <v>0</v>
      </c>
      <c r="L11056" t="str">
        <f t="shared" si="520"/>
        <v>3019BRAYBROOK</v>
      </c>
      <c r="M11056" t="s">
        <v>11409</v>
      </c>
      <c r="N11056" t="s">
        <v>732</v>
      </c>
    </row>
    <row r="11057" spans="1:14">
      <c r="A11057" t="s">
        <v>12503</v>
      </c>
      <c r="B11057" t="s">
        <v>12505</v>
      </c>
      <c r="C11057" t="s">
        <v>110</v>
      </c>
      <c r="D11057">
        <v>1</v>
      </c>
      <c r="E11057">
        <v>1</v>
      </c>
      <c r="F11057">
        <v>1</v>
      </c>
      <c r="H11057" t="s">
        <v>116</v>
      </c>
      <c r="I11057">
        <f t="shared" si="521"/>
        <v>0</v>
      </c>
      <c r="J11057">
        <f t="shared" si="522"/>
        <v>0</v>
      </c>
      <c r="L11057" t="str">
        <f t="shared" si="520"/>
        <v>3019BRAYBROOK NORTH</v>
      </c>
      <c r="M11057" t="s">
        <v>11409</v>
      </c>
      <c r="N11057" t="s">
        <v>732</v>
      </c>
    </row>
    <row r="11058" spans="1:14">
      <c r="A11058" t="s">
        <v>12503</v>
      </c>
      <c r="B11058" t="s">
        <v>2310</v>
      </c>
      <c r="C11058" t="s">
        <v>110</v>
      </c>
      <c r="D11058">
        <v>1</v>
      </c>
      <c r="E11058">
        <v>1</v>
      </c>
      <c r="F11058">
        <v>1</v>
      </c>
      <c r="H11058" t="s">
        <v>116</v>
      </c>
      <c r="I11058">
        <f t="shared" si="521"/>
        <v>0</v>
      </c>
      <c r="J11058">
        <f t="shared" si="522"/>
        <v>0</v>
      </c>
      <c r="L11058" t="str">
        <f t="shared" si="520"/>
        <v>3019ROBINSON</v>
      </c>
      <c r="M11058" t="s">
        <v>11409</v>
      </c>
      <c r="N11058" t="s">
        <v>732</v>
      </c>
    </row>
    <row r="11059" spans="1:14">
      <c r="A11059" t="s">
        <v>12506</v>
      </c>
      <c r="B11059" t="s">
        <v>4048</v>
      </c>
      <c r="C11059" t="s">
        <v>110</v>
      </c>
      <c r="D11059">
        <v>1</v>
      </c>
      <c r="E11059">
        <v>1</v>
      </c>
      <c r="F11059">
        <v>1</v>
      </c>
      <c r="H11059" t="s">
        <v>116</v>
      </c>
      <c r="I11059">
        <f t="shared" si="521"/>
        <v>0</v>
      </c>
      <c r="J11059">
        <f t="shared" si="522"/>
        <v>0</v>
      </c>
      <c r="L11059" t="str">
        <f t="shared" si="520"/>
        <v>3018ALTONA</v>
      </c>
      <c r="M11059" t="s">
        <v>11409</v>
      </c>
      <c r="N11059" t="s">
        <v>732</v>
      </c>
    </row>
    <row r="11060" spans="1:14">
      <c r="A11060" t="s">
        <v>12506</v>
      </c>
      <c r="B11060" t="s">
        <v>12507</v>
      </c>
      <c r="C11060" t="s">
        <v>110</v>
      </c>
      <c r="D11060">
        <v>1</v>
      </c>
      <c r="E11060">
        <v>1</v>
      </c>
      <c r="F11060">
        <v>1</v>
      </c>
      <c r="H11060" t="s">
        <v>116</v>
      </c>
      <c r="I11060">
        <f t="shared" si="521"/>
        <v>0</v>
      </c>
      <c r="J11060">
        <f t="shared" si="522"/>
        <v>0</v>
      </c>
      <c r="L11060" t="str">
        <f t="shared" si="520"/>
        <v>3018SEAHOLME</v>
      </c>
      <c r="M11060" t="s">
        <v>11409</v>
      </c>
      <c r="N11060" t="s">
        <v>732</v>
      </c>
    </row>
    <row r="11061" spans="1:14">
      <c r="A11061" t="s">
        <v>12508</v>
      </c>
      <c r="B11061" t="s">
        <v>1936</v>
      </c>
      <c r="C11061" t="s">
        <v>110</v>
      </c>
      <c r="D11061">
        <v>1</v>
      </c>
      <c r="E11061">
        <v>1</v>
      </c>
      <c r="F11061">
        <v>1</v>
      </c>
      <c r="H11061" t="s">
        <v>116</v>
      </c>
      <c r="I11061">
        <f t="shared" si="521"/>
        <v>0</v>
      </c>
      <c r="J11061">
        <f t="shared" si="522"/>
        <v>0</v>
      </c>
      <c r="L11061" t="str">
        <f t="shared" si="520"/>
        <v>3016WILLIAMSTOWN</v>
      </c>
      <c r="M11061" t="s">
        <v>11409</v>
      </c>
      <c r="N11061" t="s">
        <v>732</v>
      </c>
    </row>
    <row r="11062" spans="1:14">
      <c r="A11062" t="s">
        <v>12508</v>
      </c>
      <c r="B11062" t="s">
        <v>12509</v>
      </c>
      <c r="C11062" t="s">
        <v>110</v>
      </c>
      <c r="D11062">
        <v>1</v>
      </c>
      <c r="E11062">
        <v>1</v>
      </c>
      <c r="F11062">
        <v>1</v>
      </c>
      <c r="H11062" t="s">
        <v>116</v>
      </c>
      <c r="I11062">
        <f t="shared" si="521"/>
        <v>0</v>
      </c>
      <c r="J11062">
        <f t="shared" si="522"/>
        <v>0</v>
      </c>
      <c r="L11062" t="str">
        <f t="shared" si="520"/>
        <v>3016WILLIAMSTOWN NORTH</v>
      </c>
      <c r="M11062" t="s">
        <v>11409</v>
      </c>
      <c r="N11062" t="s">
        <v>732</v>
      </c>
    </row>
    <row r="11063" spans="1:14">
      <c r="A11063" t="s">
        <v>12510</v>
      </c>
      <c r="B11063" t="s">
        <v>8769</v>
      </c>
      <c r="C11063" t="s">
        <v>110</v>
      </c>
      <c r="D11063">
        <v>1</v>
      </c>
      <c r="E11063">
        <v>1</v>
      </c>
      <c r="F11063">
        <v>1</v>
      </c>
      <c r="H11063" t="s">
        <v>116</v>
      </c>
      <c r="I11063">
        <f t="shared" si="521"/>
        <v>0</v>
      </c>
      <c r="J11063">
        <f t="shared" si="522"/>
        <v>0</v>
      </c>
      <c r="L11063" t="str">
        <f t="shared" si="520"/>
        <v>3015NEWPORT</v>
      </c>
      <c r="M11063" t="s">
        <v>11409</v>
      </c>
      <c r="N11063" t="s">
        <v>732</v>
      </c>
    </row>
    <row r="11064" spans="1:14">
      <c r="A11064" t="s">
        <v>12510</v>
      </c>
      <c r="B11064" t="s">
        <v>12511</v>
      </c>
      <c r="C11064" t="s">
        <v>110</v>
      </c>
      <c r="D11064">
        <v>1</v>
      </c>
      <c r="E11064">
        <v>1</v>
      </c>
      <c r="F11064">
        <v>1</v>
      </c>
      <c r="H11064" t="s">
        <v>116</v>
      </c>
      <c r="I11064">
        <f t="shared" si="521"/>
        <v>0</v>
      </c>
      <c r="J11064">
        <f t="shared" si="522"/>
        <v>0</v>
      </c>
      <c r="L11064" t="str">
        <f t="shared" si="520"/>
        <v>3015SOUTH KINGSVILLE</v>
      </c>
      <c r="M11064" t="s">
        <v>11409</v>
      </c>
      <c r="N11064" t="s">
        <v>732</v>
      </c>
    </row>
    <row r="11065" spans="1:14">
      <c r="A11065" t="s">
        <v>12510</v>
      </c>
      <c r="B11065" t="s">
        <v>12512</v>
      </c>
      <c r="C11065" t="s">
        <v>110</v>
      </c>
      <c r="D11065">
        <v>1</v>
      </c>
      <c r="E11065">
        <v>1</v>
      </c>
      <c r="F11065">
        <v>1</v>
      </c>
      <c r="H11065" t="s">
        <v>116</v>
      </c>
      <c r="I11065">
        <f t="shared" si="521"/>
        <v>0</v>
      </c>
      <c r="J11065">
        <f t="shared" si="522"/>
        <v>0</v>
      </c>
      <c r="L11065" t="str">
        <f t="shared" si="520"/>
        <v>3015SPOTSWOOD</v>
      </c>
      <c r="M11065" t="s">
        <v>11409</v>
      </c>
      <c r="N11065" t="s">
        <v>732</v>
      </c>
    </row>
    <row r="11066" spans="1:14">
      <c r="A11066" t="s">
        <v>12513</v>
      </c>
      <c r="B11066" t="s">
        <v>12514</v>
      </c>
      <c r="C11066" t="s">
        <v>110</v>
      </c>
      <c r="D11066">
        <v>1</v>
      </c>
      <c r="E11066">
        <v>1</v>
      </c>
      <c r="F11066">
        <v>1</v>
      </c>
      <c r="H11066" t="s">
        <v>116</v>
      </c>
      <c r="I11066">
        <f t="shared" si="521"/>
        <v>0</v>
      </c>
      <c r="J11066">
        <f t="shared" si="522"/>
        <v>0</v>
      </c>
      <c r="L11066" t="str">
        <f t="shared" si="520"/>
        <v>3013YARRAVILLE</v>
      </c>
      <c r="M11066" t="s">
        <v>11409</v>
      </c>
      <c r="N11066" t="s">
        <v>732</v>
      </c>
    </row>
    <row r="11067" spans="1:14">
      <c r="A11067" t="s">
        <v>12513</v>
      </c>
      <c r="B11067" t="s">
        <v>12515</v>
      </c>
      <c r="C11067" t="s">
        <v>110</v>
      </c>
      <c r="D11067">
        <v>1</v>
      </c>
      <c r="E11067">
        <v>1</v>
      </c>
      <c r="F11067">
        <v>1</v>
      </c>
      <c r="H11067" t="s">
        <v>116</v>
      </c>
      <c r="I11067">
        <f t="shared" si="521"/>
        <v>0</v>
      </c>
      <c r="J11067">
        <f t="shared" si="522"/>
        <v>0</v>
      </c>
      <c r="L11067" t="str">
        <f t="shared" si="520"/>
        <v>3013YARRAVILLE WEST</v>
      </c>
      <c r="M11067" t="s">
        <v>11409</v>
      </c>
      <c r="N11067" t="s">
        <v>732</v>
      </c>
    </row>
    <row r="11068" spans="1:14">
      <c r="A11068" t="s">
        <v>12516</v>
      </c>
      <c r="B11068" t="s">
        <v>254</v>
      </c>
      <c r="C11068" t="s">
        <v>110</v>
      </c>
      <c r="D11068">
        <v>1</v>
      </c>
      <c r="E11068">
        <v>1</v>
      </c>
      <c r="F11068">
        <v>1</v>
      </c>
      <c r="H11068" t="s">
        <v>116</v>
      </c>
      <c r="I11068">
        <f t="shared" si="521"/>
        <v>0</v>
      </c>
      <c r="J11068">
        <f t="shared" si="522"/>
        <v>0</v>
      </c>
      <c r="L11068" t="str">
        <f t="shared" si="520"/>
        <v>3012BROOKLYN</v>
      </c>
      <c r="M11068" t="s">
        <v>11409</v>
      </c>
      <c r="N11068" t="s">
        <v>732</v>
      </c>
    </row>
    <row r="11069" spans="1:14">
      <c r="A11069" t="s">
        <v>12516</v>
      </c>
      <c r="B11069" t="s">
        <v>12517</v>
      </c>
      <c r="C11069" t="s">
        <v>110</v>
      </c>
      <c r="D11069">
        <v>1</v>
      </c>
      <c r="E11069">
        <v>1</v>
      </c>
      <c r="F11069">
        <v>1</v>
      </c>
      <c r="H11069" t="s">
        <v>116</v>
      </c>
      <c r="I11069">
        <f t="shared" si="521"/>
        <v>0</v>
      </c>
      <c r="J11069">
        <f t="shared" si="522"/>
        <v>0</v>
      </c>
      <c r="L11069" t="str">
        <f t="shared" si="520"/>
        <v>3012KINGSVILLE</v>
      </c>
      <c r="M11069" t="s">
        <v>11409</v>
      </c>
      <c r="N11069" t="s">
        <v>732</v>
      </c>
    </row>
    <row r="11070" spans="1:14">
      <c r="A11070" t="s">
        <v>12516</v>
      </c>
      <c r="B11070" t="s">
        <v>12518</v>
      </c>
      <c r="C11070" t="s">
        <v>110</v>
      </c>
      <c r="D11070">
        <v>1</v>
      </c>
      <c r="E11070">
        <v>1</v>
      </c>
      <c r="F11070">
        <v>1</v>
      </c>
      <c r="H11070" t="s">
        <v>116</v>
      </c>
      <c r="I11070">
        <f t="shared" si="521"/>
        <v>0</v>
      </c>
      <c r="J11070">
        <f t="shared" si="522"/>
        <v>0</v>
      </c>
      <c r="L11070" t="str">
        <f t="shared" si="520"/>
        <v>3012KINGSVILLE WEST</v>
      </c>
      <c r="M11070" t="s">
        <v>11409</v>
      </c>
      <c r="N11070" t="s">
        <v>732</v>
      </c>
    </row>
    <row r="11071" spans="1:14">
      <c r="A11071" t="s">
        <v>12516</v>
      </c>
      <c r="B11071" t="s">
        <v>12519</v>
      </c>
      <c r="C11071" t="s">
        <v>110</v>
      </c>
      <c r="D11071">
        <v>1</v>
      </c>
      <c r="E11071">
        <v>1</v>
      </c>
      <c r="F11071">
        <v>1</v>
      </c>
      <c r="H11071" t="s">
        <v>116</v>
      </c>
      <c r="I11071">
        <f t="shared" si="521"/>
        <v>0</v>
      </c>
      <c r="J11071">
        <f t="shared" si="522"/>
        <v>0</v>
      </c>
      <c r="L11071" t="str">
        <f t="shared" si="520"/>
        <v>3012MAIDSTONE</v>
      </c>
      <c r="M11071" t="s">
        <v>11409</v>
      </c>
      <c r="N11071" t="s">
        <v>732</v>
      </c>
    </row>
    <row r="11072" spans="1:14">
      <c r="A11072" t="s">
        <v>12516</v>
      </c>
      <c r="B11072" t="s">
        <v>12520</v>
      </c>
      <c r="C11072" t="s">
        <v>110</v>
      </c>
      <c r="D11072">
        <v>1</v>
      </c>
      <c r="E11072">
        <v>1</v>
      </c>
      <c r="F11072">
        <v>1</v>
      </c>
      <c r="H11072" t="s">
        <v>116</v>
      </c>
      <c r="I11072">
        <f t="shared" si="521"/>
        <v>0</v>
      </c>
      <c r="J11072">
        <f t="shared" si="522"/>
        <v>0</v>
      </c>
      <c r="L11072" t="str">
        <f t="shared" si="520"/>
        <v>3012TOTTENHAM</v>
      </c>
      <c r="M11072" t="s">
        <v>11409</v>
      </c>
      <c r="N11072" t="s">
        <v>732</v>
      </c>
    </row>
    <row r="11073" spans="1:14">
      <c r="A11073" t="s">
        <v>12516</v>
      </c>
      <c r="B11073" t="s">
        <v>12521</v>
      </c>
      <c r="C11073" t="s">
        <v>110</v>
      </c>
      <c r="D11073">
        <v>1</v>
      </c>
      <c r="E11073">
        <v>1</v>
      </c>
      <c r="F11073">
        <v>1</v>
      </c>
      <c r="H11073" t="s">
        <v>116</v>
      </c>
      <c r="I11073">
        <f t="shared" si="521"/>
        <v>0</v>
      </c>
      <c r="J11073">
        <f t="shared" si="522"/>
        <v>0</v>
      </c>
      <c r="L11073" t="str">
        <f t="shared" si="520"/>
        <v>3012WEST FOOTSCRAY</v>
      </c>
      <c r="M11073" t="s">
        <v>11409</v>
      </c>
      <c r="N11073" t="s">
        <v>732</v>
      </c>
    </row>
    <row r="11074" spans="1:14">
      <c r="A11074" t="s">
        <v>12522</v>
      </c>
      <c r="B11074" t="s">
        <v>12523</v>
      </c>
      <c r="C11074" t="s">
        <v>110</v>
      </c>
      <c r="D11074">
        <v>1</v>
      </c>
      <c r="E11074">
        <v>1</v>
      </c>
      <c r="F11074">
        <v>1</v>
      </c>
      <c r="H11074" t="s">
        <v>116</v>
      </c>
      <c r="I11074">
        <f t="shared" si="521"/>
        <v>0</v>
      </c>
      <c r="J11074">
        <f t="shared" si="522"/>
        <v>0</v>
      </c>
      <c r="L11074" t="str">
        <f t="shared" si="520"/>
        <v>3011FOOTSCRAY</v>
      </c>
      <c r="M11074" t="s">
        <v>11409</v>
      </c>
      <c r="N11074" t="s">
        <v>732</v>
      </c>
    </row>
    <row r="11075" spans="1:14">
      <c r="A11075" t="s">
        <v>12522</v>
      </c>
      <c r="B11075" t="s">
        <v>4581</v>
      </c>
      <c r="C11075" t="s">
        <v>110</v>
      </c>
      <c r="D11075">
        <v>1</v>
      </c>
      <c r="E11075">
        <v>1</v>
      </c>
      <c r="F11075">
        <v>1</v>
      </c>
      <c r="H11075" t="s">
        <v>116</v>
      </c>
      <c r="I11075">
        <f t="shared" si="521"/>
        <v>0</v>
      </c>
      <c r="J11075">
        <f t="shared" si="522"/>
        <v>0</v>
      </c>
      <c r="L11075" t="str">
        <f t="shared" si="520"/>
        <v>3011SEDDON</v>
      </c>
      <c r="M11075" t="s">
        <v>11409</v>
      </c>
      <c r="N11075" t="s">
        <v>732</v>
      </c>
    </row>
    <row r="11076" spans="1:14">
      <c r="A11076" t="s">
        <v>12522</v>
      </c>
      <c r="B11076" t="s">
        <v>12524</v>
      </c>
      <c r="C11076" t="s">
        <v>110</v>
      </c>
      <c r="D11076">
        <v>1</v>
      </c>
      <c r="E11076">
        <v>1</v>
      </c>
      <c r="F11076">
        <v>1</v>
      </c>
      <c r="H11076" t="s">
        <v>116</v>
      </c>
      <c r="I11076">
        <f t="shared" si="521"/>
        <v>0</v>
      </c>
      <c r="J11076">
        <f t="shared" si="522"/>
        <v>0</v>
      </c>
      <c r="L11076" t="str">
        <f t="shared" si="520"/>
        <v>3011SEDDON WEST</v>
      </c>
      <c r="M11076" t="s">
        <v>11409</v>
      </c>
      <c r="N11076" t="s">
        <v>732</v>
      </c>
    </row>
    <row r="11077" spans="1:14">
      <c r="A11077" t="s">
        <v>12525</v>
      </c>
      <c r="B11077" t="s">
        <v>12526</v>
      </c>
      <c r="C11077" t="s">
        <v>110</v>
      </c>
      <c r="D11077">
        <v>1</v>
      </c>
      <c r="E11077">
        <v>1</v>
      </c>
      <c r="F11077">
        <v>1</v>
      </c>
      <c r="H11077" t="s">
        <v>1054</v>
      </c>
      <c r="I11077">
        <f t="shared" si="521"/>
        <v>0</v>
      </c>
      <c r="J11077">
        <f t="shared" si="522"/>
        <v>0</v>
      </c>
      <c r="L11077" t="str">
        <f t="shared" ref="L11077:L11140" si="523">CONCATENATE(A11077,B11077)</f>
        <v>3010UNIVERSITY OF MELBOURNE</v>
      </c>
      <c r="M11077" t="s">
        <v>11929</v>
      </c>
    </row>
    <row r="11078" spans="1:14">
      <c r="A11078" t="s">
        <v>12527</v>
      </c>
      <c r="B11078" t="s">
        <v>12528</v>
      </c>
      <c r="C11078" t="s">
        <v>110</v>
      </c>
      <c r="D11078">
        <v>1</v>
      </c>
      <c r="E11078">
        <v>1</v>
      </c>
      <c r="F11078">
        <v>1</v>
      </c>
      <c r="G11078" t="s">
        <v>1060</v>
      </c>
      <c r="H11078" t="s">
        <v>1054</v>
      </c>
      <c r="I11078">
        <f t="shared" si="521"/>
        <v>0</v>
      </c>
      <c r="J11078">
        <f t="shared" si="522"/>
        <v>0</v>
      </c>
      <c r="L11078" t="str">
        <f t="shared" si="523"/>
        <v>3008DOCKLANDS</v>
      </c>
      <c r="M11078" t="s">
        <v>11929</v>
      </c>
    </row>
    <row r="11079" spans="1:14">
      <c r="A11079" t="s">
        <v>12529</v>
      </c>
      <c r="B11079" t="s">
        <v>12530</v>
      </c>
      <c r="C11079" t="s">
        <v>110</v>
      </c>
      <c r="D11079">
        <v>1</v>
      </c>
      <c r="E11079">
        <v>1</v>
      </c>
      <c r="F11079">
        <v>1</v>
      </c>
      <c r="H11079" t="s">
        <v>1054</v>
      </c>
      <c r="I11079">
        <f t="shared" si="521"/>
        <v>0</v>
      </c>
      <c r="J11079">
        <f t="shared" si="522"/>
        <v>0</v>
      </c>
      <c r="L11079" t="str">
        <f t="shared" si="523"/>
        <v>3006SOUTH WHARF</v>
      </c>
      <c r="M11079" t="s">
        <v>11929</v>
      </c>
    </row>
    <row r="11080" spans="1:14">
      <c r="A11080" t="s">
        <v>12529</v>
      </c>
      <c r="B11080" t="s">
        <v>12531</v>
      </c>
      <c r="C11080" t="s">
        <v>110</v>
      </c>
      <c r="D11080">
        <v>1</v>
      </c>
      <c r="E11080">
        <v>1</v>
      </c>
      <c r="F11080">
        <v>1</v>
      </c>
      <c r="G11080" t="s">
        <v>1060</v>
      </c>
      <c r="H11080" t="s">
        <v>1054</v>
      </c>
      <c r="I11080">
        <f t="shared" si="521"/>
        <v>0</v>
      </c>
      <c r="J11080">
        <f t="shared" si="522"/>
        <v>0</v>
      </c>
      <c r="L11080" t="str">
        <f t="shared" si="523"/>
        <v>3006SOUTHBANK</v>
      </c>
      <c r="M11080" t="s">
        <v>11929</v>
      </c>
    </row>
    <row r="11081" spans="1:14">
      <c r="A11081" t="s">
        <v>12532</v>
      </c>
      <c r="B11081" t="s">
        <v>12533</v>
      </c>
      <c r="C11081" t="s">
        <v>110</v>
      </c>
      <c r="D11081">
        <v>1</v>
      </c>
      <c r="E11081">
        <v>1</v>
      </c>
      <c r="F11081">
        <v>1</v>
      </c>
      <c r="H11081" t="s">
        <v>1054</v>
      </c>
      <c r="I11081">
        <f t="shared" si="521"/>
        <v>0</v>
      </c>
      <c r="J11081">
        <f t="shared" si="522"/>
        <v>0</v>
      </c>
      <c r="L11081" t="str">
        <f t="shared" si="523"/>
        <v>3005WORLD TRADE CENTRE</v>
      </c>
      <c r="M11081" t="s">
        <v>11929</v>
      </c>
    </row>
    <row r="11082" spans="1:14">
      <c r="A11082" t="s">
        <v>12534</v>
      </c>
      <c r="B11082" t="s">
        <v>12535</v>
      </c>
      <c r="C11082" t="s">
        <v>110</v>
      </c>
      <c r="D11082">
        <v>1</v>
      </c>
      <c r="E11082">
        <v>1</v>
      </c>
      <c r="F11082">
        <v>1</v>
      </c>
      <c r="G11082" t="s">
        <v>1060</v>
      </c>
      <c r="H11082" t="s">
        <v>1054</v>
      </c>
      <c r="I11082">
        <f t="shared" si="521"/>
        <v>0</v>
      </c>
      <c r="J11082">
        <f t="shared" si="522"/>
        <v>0</v>
      </c>
      <c r="L11082" t="str">
        <f t="shared" si="523"/>
        <v>3004MELBOURNE</v>
      </c>
      <c r="M11082" t="s">
        <v>11929</v>
      </c>
    </row>
    <row r="11083" spans="1:14">
      <c r="A11083" t="s">
        <v>12534</v>
      </c>
      <c r="B11083" t="s">
        <v>12536</v>
      </c>
      <c r="C11083" t="s">
        <v>110</v>
      </c>
      <c r="D11083">
        <v>1</v>
      </c>
      <c r="E11083">
        <v>1</v>
      </c>
      <c r="F11083">
        <v>1</v>
      </c>
      <c r="G11083" t="s">
        <v>1060</v>
      </c>
      <c r="H11083" t="s">
        <v>1054</v>
      </c>
      <c r="I11083">
        <f t="shared" si="521"/>
        <v>0</v>
      </c>
      <c r="J11083">
        <f t="shared" si="522"/>
        <v>0</v>
      </c>
      <c r="L11083" t="str">
        <f t="shared" si="523"/>
        <v>3004ST KILDA ROAD CENTRAL</v>
      </c>
      <c r="M11083" t="s">
        <v>11929</v>
      </c>
    </row>
    <row r="11084" spans="1:14">
      <c r="A11084" t="s">
        <v>12534</v>
      </c>
      <c r="B11084" t="s">
        <v>12537</v>
      </c>
      <c r="C11084" t="s">
        <v>110</v>
      </c>
      <c r="D11084">
        <v>1</v>
      </c>
      <c r="E11084">
        <v>1</v>
      </c>
      <c r="F11084">
        <v>1</v>
      </c>
      <c r="H11084" t="s">
        <v>1054</v>
      </c>
      <c r="I11084">
        <f t="shared" si="521"/>
        <v>0</v>
      </c>
      <c r="J11084">
        <f t="shared" si="522"/>
        <v>0</v>
      </c>
      <c r="L11084" t="str">
        <f t="shared" si="523"/>
        <v>3004ST KILDA ROAD MELBOURNE</v>
      </c>
      <c r="M11084" t="s">
        <v>11929</v>
      </c>
    </row>
    <row r="11085" spans="1:14">
      <c r="A11085" t="s">
        <v>12538</v>
      </c>
      <c r="B11085" t="s">
        <v>12539</v>
      </c>
      <c r="C11085" t="s">
        <v>110</v>
      </c>
      <c r="D11085">
        <v>1</v>
      </c>
      <c r="E11085">
        <v>1</v>
      </c>
      <c r="F11085">
        <v>1</v>
      </c>
      <c r="G11085" t="s">
        <v>1060</v>
      </c>
      <c r="H11085" t="s">
        <v>1054</v>
      </c>
      <c r="I11085">
        <f t="shared" si="521"/>
        <v>0</v>
      </c>
      <c r="J11085">
        <f t="shared" si="522"/>
        <v>0</v>
      </c>
      <c r="L11085" t="str">
        <f t="shared" si="523"/>
        <v>3003WEST MELBOURNE</v>
      </c>
      <c r="M11085" t="s">
        <v>11929</v>
      </c>
    </row>
    <row r="11086" spans="1:14">
      <c r="A11086" t="s">
        <v>12540</v>
      </c>
      <c r="B11086" t="s">
        <v>12541</v>
      </c>
      <c r="C11086" t="s">
        <v>110</v>
      </c>
      <c r="D11086">
        <v>1</v>
      </c>
      <c r="E11086">
        <v>1</v>
      </c>
      <c r="F11086">
        <v>1</v>
      </c>
      <c r="G11086" t="s">
        <v>1060</v>
      </c>
      <c r="H11086" t="s">
        <v>1054</v>
      </c>
      <c r="I11086">
        <f t="shared" si="521"/>
        <v>0</v>
      </c>
      <c r="J11086">
        <f t="shared" si="522"/>
        <v>0</v>
      </c>
      <c r="L11086" t="str">
        <f t="shared" si="523"/>
        <v>3002EAST MELBOURNE</v>
      </c>
      <c r="M11086" t="s">
        <v>11929</v>
      </c>
    </row>
    <row r="11087" spans="1:14">
      <c r="A11087" t="s">
        <v>12542</v>
      </c>
      <c r="B11087" t="s">
        <v>12535</v>
      </c>
      <c r="C11087" t="s">
        <v>110</v>
      </c>
      <c r="D11087">
        <v>1</v>
      </c>
      <c r="E11087">
        <v>1</v>
      </c>
      <c r="F11087">
        <v>1</v>
      </c>
      <c r="G11087" t="s">
        <v>1060</v>
      </c>
      <c r="H11087" t="s">
        <v>1054</v>
      </c>
      <c r="I11087">
        <f t="shared" si="521"/>
        <v>0</v>
      </c>
      <c r="J11087">
        <f t="shared" si="522"/>
        <v>0</v>
      </c>
      <c r="L11087" t="str">
        <f t="shared" si="523"/>
        <v>3001MELBOURNE</v>
      </c>
      <c r="M11087" t="s">
        <v>11929</v>
      </c>
    </row>
    <row r="11088" spans="1:14">
      <c r="A11088" t="s">
        <v>12543</v>
      </c>
      <c r="B11088" t="s">
        <v>12535</v>
      </c>
      <c r="C11088" t="s">
        <v>110</v>
      </c>
      <c r="D11088">
        <v>1</v>
      </c>
      <c r="E11088">
        <v>1</v>
      </c>
      <c r="F11088">
        <v>1</v>
      </c>
      <c r="G11088" t="s">
        <v>1060</v>
      </c>
      <c r="H11088" t="s">
        <v>1054</v>
      </c>
      <c r="I11088">
        <f t="shared" si="521"/>
        <v>0</v>
      </c>
      <c r="J11088">
        <f t="shared" si="522"/>
        <v>0</v>
      </c>
      <c r="L11088" t="str">
        <f t="shared" si="523"/>
        <v>3000MELBOURNE</v>
      </c>
      <c r="M11088" t="s">
        <v>11929</v>
      </c>
    </row>
    <row r="11089" spans="1:14">
      <c r="A11089" t="s">
        <v>12544</v>
      </c>
      <c r="B11089" t="s">
        <v>5734</v>
      </c>
      <c r="C11089" t="s">
        <v>102</v>
      </c>
      <c r="D11089">
        <v>1</v>
      </c>
      <c r="E11089">
        <v>0</v>
      </c>
      <c r="F11089">
        <v>1</v>
      </c>
      <c r="H11089" t="s">
        <v>116</v>
      </c>
      <c r="I11089">
        <f t="shared" si="521"/>
        <v>0</v>
      </c>
      <c r="J11089">
        <f t="shared" si="522"/>
        <v>0</v>
      </c>
      <c r="L11089" t="str">
        <f t="shared" si="523"/>
        <v>2914AMAROO</v>
      </c>
      <c r="M11089" t="s">
        <v>87</v>
      </c>
      <c r="N11089" t="s">
        <v>732</v>
      </c>
    </row>
    <row r="11090" spans="1:14">
      <c r="A11090" t="s">
        <v>12544</v>
      </c>
      <c r="B11090" t="s">
        <v>12545</v>
      </c>
      <c r="C11090" t="s">
        <v>102</v>
      </c>
      <c r="D11090">
        <v>1</v>
      </c>
      <c r="E11090">
        <v>0</v>
      </c>
      <c r="F11090">
        <v>1</v>
      </c>
      <c r="H11090" t="s">
        <v>116</v>
      </c>
      <c r="I11090">
        <f t="shared" ref="I11090:I11153" si="524">IF(ISERROR(VLOOKUP(A11090,SelPostCode,1,FALSE)),0,1)</f>
        <v>0</v>
      </c>
      <c r="J11090">
        <f t="shared" ref="J11090:J11153" si="525">IF(I11090=0,0,IF(ISERROR(VLOOKUP(B11090,SelSuburb,1,FALSE)),0,1))</f>
        <v>0</v>
      </c>
      <c r="L11090" t="str">
        <f t="shared" si="523"/>
        <v>2914BONNER</v>
      </c>
      <c r="M11090" t="s">
        <v>87</v>
      </c>
      <c r="N11090" t="s">
        <v>732</v>
      </c>
    </row>
    <row r="11091" spans="1:14">
      <c r="A11091" t="s">
        <v>12544</v>
      </c>
      <c r="B11091" t="s">
        <v>12546</v>
      </c>
      <c r="C11091" t="s">
        <v>102</v>
      </c>
      <c r="D11091">
        <v>1</v>
      </c>
      <c r="E11091">
        <v>0</v>
      </c>
      <c r="F11091">
        <v>1</v>
      </c>
      <c r="H11091" t="s">
        <v>116</v>
      </c>
      <c r="I11091">
        <f t="shared" si="524"/>
        <v>0</v>
      </c>
      <c r="J11091">
        <f t="shared" si="525"/>
        <v>0</v>
      </c>
      <c r="L11091" t="str">
        <f t="shared" si="523"/>
        <v>2914FORDE</v>
      </c>
      <c r="M11091" t="s">
        <v>87</v>
      </c>
      <c r="N11091" t="s">
        <v>732</v>
      </c>
    </row>
    <row r="11092" spans="1:14">
      <c r="A11092" t="s">
        <v>12544</v>
      </c>
      <c r="B11092" t="s">
        <v>12547</v>
      </c>
      <c r="C11092" t="s">
        <v>102</v>
      </c>
      <c r="D11092">
        <v>1</v>
      </c>
      <c r="E11092">
        <v>0</v>
      </c>
      <c r="F11092">
        <v>1</v>
      </c>
      <c r="H11092" t="s">
        <v>116</v>
      </c>
      <c r="I11092">
        <f t="shared" si="524"/>
        <v>0</v>
      </c>
      <c r="J11092">
        <f t="shared" si="525"/>
        <v>0</v>
      </c>
      <c r="L11092" t="str">
        <f t="shared" si="523"/>
        <v>2914HARRISON</v>
      </c>
      <c r="M11092" t="s">
        <v>87</v>
      </c>
      <c r="N11092" t="s">
        <v>732</v>
      </c>
    </row>
    <row r="11093" spans="1:14">
      <c r="A11093" t="s">
        <v>12544</v>
      </c>
      <c r="B11093" t="s">
        <v>12548</v>
      </c>
      <c r="C11093" t="s">
        <v>102</v>
      </c>
      <c r="D11093">
        <v>1</v>
      </c>
      <c r="E11093">
        <v>0</v>
      </c>
      <c r="F11093">
        <v>1</v>
      </c>
      <c r="H11093" t="s">
        <v>116</v>
      </c>
      <c r="I11093">
        <f t="shared" si="524"/>
        <v>0</v>
      </c>
      <c r="J11093">
        <f t="shared" si="525"/>
        <v>0</v>
      </c>
      <c r="L11093" t="str">
        <f t="shared" si="523"/>
        <v>2914MONCRIEFF</v>
      </c>
      <c r="M11093" t="s">
        <v>87</v>
      </c>
      <c r="N11093" t="s">
        <v>732</v>
      </c>
    </row>
    <row r="11094" spans="1:14">
      <c r="A11094" t="s">
        <v>12544</v>
      </c>
      <c r="B11094" t="s">
        <v>12549</v>
      </c>
      <c r="C11094" t="s">
        <v>102</v>
      </c>
      <c r="D11094">
        <v>1</v>
      </c>
      <c r="E11094">
        <v>0</v>
      </c>
      <c r="F11094">
        <v>1</v>
      </c>
      <c r="H11094" t="s">
        <v>116</v>
      </c>
      <c r="I11094">
        <f t="shared" si="524"/>
        <v>0</v>
      </c>
      <c r="J11094">
        <f t="shared" si="525"/>
        <v>0</v>
      </c>
      <c r="L11094" t="str">
        <f t="shared" si="523"/>
        <v>2914THROSBY</v>
      </c>
      <c r="M11094" t="s">
        <v>87</v>
      </c>
      <c r="N11094" t="s">
        <v>732</v>
      </c>
    </row>
    <row r="11095" spans="1:14">
      <c r="A11095" t="s">
        <v>12550</v>
      </c>
      <c r="B11095" t="s">
        <v>12551</v>
      </c>
      <c r="C11095" t="s">
        <v>102</v>
      </c>
      <c r="D11095">
        <v>4</v>
      </c>
      <c r="E11095">
        <v>0</v>
      </c>
      <c r="F11095">
        <v>0</v>
      </c>
      <c r="H11095" t="s">
        <v>116</v>
      </c>
      <c r="I11095">
        <f t="shared" si="524"/>
        <v>0</v>
      </c>
      <c r="J11095">
        <f t="shared" si="525"/>
        <v>0</v>
      </c>
      <c r="L11095" t="str">
        <f t="shared" si="523"/>
        <v>2913TAYLOR</v>
      </c>
      <c r="M11095" t="s">
        <v>87</v>
      </c>
    </row>
    <row r="11096" spans="1:14">
      <c r="A11096" t="s">
        <v>12550</v>
      </c>
      <c r="B11096" t="s">
        <v>867</v>
      </c>
      <c r="C11096" t="s">
        <v>102</v>
      </c>
      <c r="D11096">
        <v>1</v>
      </c>
      <c r="E11096">
        <v>0</v>
      </c>
      <c r="F11096">
        <v>1</v>
      </c>
      <c r="H11096" t="s">
        <v>116</v>
      </c>
      <c r="I11096">
        <f t="shared" si="524"/>
        <v>0</v>
      </c>
      <c r="J11096">
        <f t="shared" si="525"/>
        <v>0</v>
      </c>
      <c r="L11096" t="str">
        <f t="shared" si="523"/>
        <v>2913FRANKLIN</v>
      </c>
      <c r="M11096" t="s">
        <v>87</v>
      </c>
      <c r="N11096" t="s">
        <v>732</v>
      </c>
    </row>
    <row r="11097" spans="1:14">
      <c r="A11097" t="s">
        <v>12550</v>
      </c>
      <c r="B11097" t="s">
        <v>12552</v>
      </c>
      <c r="C11097" t="s">
        <v>102</v>
      </c>
      <c r="D11097">
        <v>1</v>
      </c>
      <c r="E11097">
        <v>0</v>
      </c>
      <c r="F11097">
        <v>1</v>
      </c>
      <c r="H11097" t="s">
        <v>116</v>
      </c>
      <c r="I11097">
        <f t="shared" si="524"/>
        <v>0</v>
      </c>
      <c r="J11097">
        <f t="shared" si="525"/>
        <v>0</v>
      </c>
      <c r="L11097" t="str">
        <f t="shared" si="523"/>
        <v>2913GINNINDERRA VILLAGE</v>
      </c>
      <c r="M11097" t="s">
        <v>87</v>
      </c>
      <c r="N11097" t="s">
        <v>732</v>
      </c>
    </row>
    <row r="11098" spans="1:14">
      <c r="A11098" t="s">
        <v>12550</v>
      </c>
      <c r="B11098" t="s">
        <v>12553</v>
      </c>
      <c r="C11098" t="s">
        <v>102</v>
      </c>
      <c r="D11098">
        <v>1</v>
      </c>
      <c r="E11098">
        <v>0</v>
      </c>
      <c r="F11098">
        <v>1</v>
      </c>
      <c r="H11098" t="s">
        <v>116</v>
      </c>
      <c r="I11098">
        <f t="shared" si="524"/>
        <v>0</v>
      </c>
      <c r="J11098">
        <f t="shared" si="525"/>
        <v>0</v>
      </c>
      <c r="L11098" t="str">
        <f t="shared" si="523"/>
        <v>2913KINLYSIDE</v>
      </c>
      <c r="M11098" t="s">
        <v>87</v>
      </c>
      <c r="N11098" t="s">
        <v>732</v>
      </c>
    </row>
    <row r="11099" spans="1:14">
      <c r="A11099" t="s">
        <v>12550</v>
      </c>
      <c r="B11099" t="s">
        <v>757</v>
      </c>
      <c r="C11099" t="s">
        <v>102</v>
      </c>
      <c r="D11099">
        <v>1</v>
      </c>
      <c r="E11099">
        <v>0</v>
      </c>
      <c r="F11099">
        <v>1</v>
      </c>
      <c r="H11099" t="s">
        <v>116</v>
      </c>
      <c r="I11099">
        <f t="shared" si="524"/>
        <v>0</v>
      </c>
      <c r="J11099">
        <f t="shared" si="525"/>
        <v>0</v>
      </c>
      <c r="L11099" t="str">
        <f t="shared" si="523"/>
        <v>2913CASEY</v>
      </c>
      <c r="M11099" t="s">
        <v>87</v>
      </c>
      <c r="N11099" t="s">
        <v>732</v>
      </c>
    </row>
    <row r="11100" spans="1:14">
      <c r="A11100" t="s">
        <v>12550</v>
      </c>
      <c r="B11100" t="s">
        <v>12554</v>
      </c>
      <c r="C11100" t="s">
        <v>102</v>
      </c>
      <c r="D11100">
        <v>1</v>
      </c>
      <c r="E11100">
        <v>0</v>
      </c>
      <c r="F11100">
        <v>1</v>
      </c>
      <c r="H11100" t="s">
        <v>116</v>
      </c>
      <c r="I11100">
        <f t="shared" si="524"/>
        <v>0</v>
      </c>
      <c r="J11100">
        <f t="shared" si="525"/>
        <v>0</v>
      </c>
      <c r="L11100" t="str">
        <f t="shared" si="523"/>
        <v>2913NGUNNAWAL</v>
      </c>
      <c r="M11100" t="s">
        <v>87</v>
      </c>
      <c r="N11100" t="s">
        <v>732</v>
      </c>
    </row>
    <row r="11101" spans="1:14">
      <c r="A11101" t="s">
        <v>12550</v>
      </c>
      <c r="B11101" t="s">
        <v>12555</v>
      </c>
      <c r="C11101" t="s">
        <v>102</v>
      </c>
      <c r="D11101">
        <v>1</v>
      </c>
      <c r="E11101">
        <v>0</v>
      </c>
      <c r="F11101">
        <v>1</v>
      </c>
      <c r="H11101" t="s">
        <v>116</v>
      </c>
      <c r="I11101">
        <f t="shared" si="524"/>
        <v>0</v>
      </c>
      <c r="J11101">
        <f t="shared" si="525"/>
        <v>0</v>
      </c>
      <c r="L11101" t="str">
        <f t="shared" si="523"/>
        <v>2913NICHOLLS</v>
      </c>
      <c r="M11101" t="s">
        <v>87</v>
      </c>
      <c r="N11101" t="s">
        <v>732</v>
      </c>
    </row>
    <row r="11102" spans="1:14">
      <c r="A11102" t="s">
        <v>12550</v>
      </c>
      <c r="B11102" t="s">
        <v>5613</v>
      </c>
      <c r="C11102" t="s">
        <v>102</v>
      </c>
      <c r="D11102">
        <v>1</v>
      </c>
      <c r="E11102">
        <v>0</v>
      </c>
      <c r="F11102">
        <v>1</v>
      </c>
      <c r="H11102" t="s">
        <v>116</v>
      </c>
      <c r="I11102">
        <f t="shared" si="524"/>
        <v>0</v>
      </c>
      <c r="J11102">
        <f t="shared" si="525"/>
        <v>0</v>
      </c>
      <c r="L11102" t="str">
        <f t="shared" si="523"/>
        <v>2913PALMERSTON</v>
      </c>
      <c r="M11102" t="s">
        <v>87</v>
      </c>
      <c r="N11102" t="s">
        <v>732</v>
      </c>
    </row>
    <row r="11103" spans="1:14">
      <c r="A11103" t="s">
        <v>12556</v>
      </c>
      <c r="B11103" t="s">
        <v>12557</v>
      </c>
      <c r="C11103" t="s">
        <v>102</v>
      </c>
      <c r="D11103">
        <v>1</v>
      </c>
      <c r="E11103">
        <v>0</v>
      </c>
      <c r="F11103">
        <v>1</v>
      </c>
      <c r="H11103" t="s">
        <v>116</v>
      </c>
      <c r="I11103">
        <f t="shared" si="524"/>
        <v>0</v>
      </c>
      <c r="J11103">
        <f t="shared" si="525"/>
        <v>0</v>
      </c>
      <c r="L11103" t="str">
        <f t="shared" si="523"/>
        <v>2912GUNGAHLIN</v>
      </c>
      <c r="M11103" t="s">
        <v>87</v>
      </c>
      <c r="N11103" t="s">
        <v>732</v>
      </c>
    </row>
    <row r="11104" spans="1:14">
      <c r="A11104" t="s">
        <v>12558</v>
      </c>
      <c r="B11104" t="s">
        <v>12559</v>
      </c>
      <c r="C11104" t="s">
        <v>102</v>
      </c>
      <c r="D11104">
        <v>1</v>
      </c>
      <c r="E11104">
        <v>0</v>
      </c>
      <c r="F11104">
        <v>1</v>
      </c>
      <c r="H11104" t="s">
        <v>116</v>
      </c>
      <c r="I11104">
        <f t="shared" si="524"/>
        <v>0</v>
      </c>
      <c r="J11104">
        <f t="shared" si="525"/>
        <v>0</v>
      </c>
      <c r="L11104" t="str">
        <f t="shared" si="523"/>
        <v>2911CRACE</v>
      </c>
      <c r="M11104" t="s">
        <v>87</v>
      </c>
      <c r="N11104" t="s">
        <v>732</v>
      </c>
    </row>
    <row r="11105" spans="1:14">
      <c r="A11105" t="s">
        <v>12558</v>
      </c>
      <c r="B11105" t="s">
        <v>3475</v>
      </c>
      <c r="C11105" t="s">
        <v>102</v>
      </c>
      <c r="D11105">
        <v>1</v>
      </c>
      <c r="E11105">
        <v>0</v>
      </c>
      <c r="F11105">
        <v>1</v>
      </c>
      <c r="H11105" t="s">
        <v>116</v>
      </c>
      <c r="I11105">
        <f t="shared" si="524"/>
        <v>0</v>
      </c>
      <c r="J11105">
        <f t="shared" si="525"/>
        <v>0</v>
      </c>
      <c r="L11105" t="str">
        <f t="shared" si="523"/>
        <v>2911MITCHELL</v>
      </c>
      <c r="M11105" t="s">
        <v>87</v>
      </c>
      <c r="N11105" t="s">
        <v>732</v>
      </c>
    </row>
    <row r="11106" spans="1:14">
      <c r="A11106" t="s">
        <v>12560</v>
      </c>
      <c r="B11106" t="s">
        <v>12561</v>
      </c>
      <c r="C11106" t="s">
        <v>102</v>
      </c>
      <c r="D11106">
        <v>1</v>
      </c>
      <c r="E11106">
        <v>0</v>
      </c>
      <c r="F11106">
        <v>1</v>
      </c>
      <c r="H11106" t="s">
        <v>116</v>
      </c>
      <c r="I11106">
        <f t="shared" si="524"/>
        <v>0</v>
      </c>
      <c r="J11106">
        <f t="shared" si="525"/>
        <v>0</v>
      </c>
      <c r="L11106" t="str">
        <f t="shared" si="523"/>
        <v>2906BANKS</v>
      </c>
      <c r="M11106" t="s">
        <v>87</v>
      </c>
      <c r="N11106" t="s">
        <v>732</v>
      </c>
    </row>
    <row r="11107" spans="1:14">
      <c r="A11107" t="s">
        <v>12560</v>
      </c>
      <c r="B11107" t="s">
        <v>12562</v>
      </c>
      <c r="C11107" t="s">
        <v>102</v>
      </c>
      <c r="D11107">
        <v>1</v>
      </c>
      <c r="E11107">
        <v>0</v>
      </c>
      <c r="F11107">
        <v>1</v>
      </c>
      <c r="H11107" t="s">
        <v>116</v>
      </c>
      <c r="I11107">
        <f t="shared" si="524"/>
        <v>0</v>
      </c>
      <c r="J11107">
        <f t="shared" si="525"/>
        <v>0</v>
      </c>
      <c r="L11107" t="str">
        <f t="shared" si="523"/>
        <v>2906CONDER</v>
      </c>
      <c r="M11107" t="s">
        <v>87</v>
      </c>
      <c r="N11107" t="s">
        <v>732</v>
      </c>
    </row>
    <row r="11108" spans="1:14">
      <c r="A11108" t="s">
        <v>12560</v>
      </c>
      <c r="B11108" t="s">
        <v>769</v>
      </c>
      <c r="C11108" t="s">
        <v>102</v>
      </c>
      <c r="D11108">
        <v>1</v>
      </c>
      <c r="E11108">
        <v>0</v>
      </c>
      <c r="F11108">
        <v>1</v>
      </c>
      <c r="H11108" t="s">
        <v>116</v>
      </c>
      <c r="I11108">
        <f t="shared" si="524"/>
        <v>0</v>
      </c>
      <c r="J11108">
        <f t="shared" si="525"/>
        <v>0</v>
      </c>
      <c r="L11108" t="str">
        <f t="shared" si="523"/>
        <v>2906GORDON</v>
      </c>
      <c r="M11108" t="s">
        <v>87</v>
      </c>
      <c r="N11108" t="s">
        <v>732</v>
      </c>
    </row>
    <row r="11109" spans="1:14">
      <c r="A11109" t="s">
        <v>12563</v>
      </c>
      <c r="B11109" t="s">
        <v>4505</v>
      </c>
      <c r="C11109" t="s">
        <v>102</v>
      </c>
      <c r="D11109">
        <v>1</v>
      </c>
      <c r="E11109">
        <v>0</v>
      </c>
      <c r="F11109">
        <v>1</v>
      </c>
      <c r="H11109" t="s">
        <v>116</v>
      </c>
      <c r="I11109">
        <f t="shared" si="524"/>
        <v>0</v>
      </c>
      <c r="J11109">
        <f t="shared" si="525"/>
        <v>0</v>
      </c>
      <c r="L11109" t="str">
        <f t="shared" si="523"/>
        <v>2905BONYTHON</v>
      </c>
      <c r="M11109" t="s">
        <v>87</v>
      </c>
      <c r="N11109" t="s">
        <v>732</v>
      </c>
    </row>
    <row r="11110" spans="1:14">
      <c r="A11110" t="s">
        <v>12563</v>
      </c>
      <c r="B11110" t="s">
        <v>12564</v>
      </c>
      <c r="C11110" t="s">
        <v>102</v>
      </c>
      <c r="D11110">
        <v>1</v>
      </c>
      <c r="E11110">
        <v>0</v>
      </c>
      <c r="F11110">
        <v>1</v>
      </c>
      <c r="H11110" t="s">
        <v>116</v>
      </c>
      <c r="I11110">
        <f t="shared" si="524"/>
        <v>0</v>
      </c>
      <c r="J11110">
        <f t="shared" si="525"/>
        <v>0</v>
      </c>
      <c r="L11110" t="str">
        <f t="shared" si="523"/>
        <v>2905CALWELL</v>
      </c>
      <c r="M11110" t="s">
        <v>87</v>
      </c>
      <c r="N11110" t="s">
        <v>732</v>
      </c>
    </row>
    <row r="11111" spans="1:14">
      <c r="A11111" t="s">
        <v>12563</v>
      </c>
      <c r="B11111" t="s">
        <v>12565</v>
      </c>
      <c r="C11111" t="s">
        <v>102</v>
      </c>
      <c r="D11111">
        <v>1</v>
      </c>
      <c r="E11111">
        <v>0</v>
      </c>
      <c r="F11111">
        <v>1</v>
      </c>
      <c r="H11111" t="s">
        <v>116</v>
      </c>
      <c r="I11111">
        <f t="shared" si="524"/>
        <v>0</v>
      </c>
      <c r="J11111">
        <f t="shared" si="525"/>
        <v>0</v>
      </c>
      <c r="L11111" t="str">
        <f t="shared" si="523"/>
        <v>2905CHISHOLM</v>
      </c>
      <c r="M11111" t="s">
        <v>87</v>
      </c>
      <c r="N11111" t="s">
        <v>732</v>
      </c>
    </row>
    <row r="11112" spans="1:14">
      <c r="A11112" t="s">
        <v>12563</v>
      </c>
      <c r="B11112" t="s">
        <v>12566</v>
      </c>
      <c r="C11112" t="s">
        <v>102</v>
      </c>
      <c r="D11112">
        <v>1</v>
      </c>
      <c r="E11112">
        <v>0</v>
      </c>
      <c r="F11112">
        <v>1</v>
      </c>
      <c r="H11112" t="s">
        <v>116</v>
      </c>
      <c r="I11112">
        <f t="shared" si="524"/>
        <v>0</v>
      </c>
      <c r="J11112">
        <f t="shared" si="525"/>
        <v>0</v>
      </c>
      <c r="L11112" t="str">
        <f t="shared" si="523"/>
        <v>2905GILMORE</v>
      </c>
      <c r="M11112" t="s">
        <v>87</v>
      </c>
      <c r="N11112" t="s">
        <v>732</v>
      </c>
    </row>
    <row r="11113" spans="1:14">
      <c r="A11113" t="s">
        <v>12563</v>
      </c>
      <c r="B11113" t="s">
        <v>12567</v>
      </c>
      <c r="C11113" t="s">
        <v>102</v>
      </c>
      <c r="D11113">
        <v>1</v>
      </c>
      <c r="E11113">
        <v>0</v>
      </c>
      <c r="F11113">
        <v>1</v>
      </c>
      <c r="H11113" t="s">
        <v>116</v>
      </c>
      <c r="I11113">
        <f t="shared" si="524"/>
        <v>0</v>
      </c>
      <c r="J11113">
        <f t="shared" si="525"/>
        <v>0</v>
      </c>
      <c r="L11113" t="str">
        <f t="shared" si="523"/>
        <v>2905ISABELLA PLAINS</v>
      </c>
      <c r="M11113" t="s">
        <v>87</v>
      </c>
      <c r="N11113" t="s">
        <v>732</v>
      </c>
    </row>
    <row r="11114" spans="1:14">
      <c r="A11114" t="s">
        <v>12563</v>
      </c>
      <c r="B11114" t="s">
        <v>12568</v>
      </c>
      <c r="C11114" t="s">
        <v>102</v>
      </c>
      <c r="D11114">
        <v>1</v>
      </c>
      <c r="E11114">
        <v>0</v>
      </c>
      <c r="F11114">
        <v>1</v>
      </c>
      <c r="H11114" t="s">
        <v>116</v>
      </c>
      <c r="I11114">
        <f t="shared" si="524"/>
        <v>0</v>
      </c>
      <c r="J11114">
        <f t="shared" si="525"/>
        <v>0</v>
      </c>
      <c r="L11114" t="str">
        <f t="shared" si="523"/>
        <v>2905RICHARDSON</v>
      </c>
      <c r="M11114" t="s">
        <v>87</v>
      </c>
      <c r="N11114" t="s">
        <v>732</v>
      </c>
    </row>
    <row r="11115" spans="1:14">
      <c r="A11115" t="s">
        <v>12563</v>
      </c>
      <c r="B11115" t="s">
        <v>6259</v>
      </c>
      <c r="C11115" t="s">
        <v>102</v>
      </c>
      <c r="D11115">
        <v>1</v>
      </c>
      <c r="E11115">
        <v>0</v>
      </c>
      <c r="F11115">
        <v>1</v>
      </c>
      <c r="H11115" t="s">
        <v>116</v>
      </c>
      <c r="I11115">
        <f t="shared" si="524"/>
        <v>0</v>
      </c>
      <c r="J11115">
        <f t="shared" si="525"/>
        <v>0</v>
      </c>
      <c r="L11115" t="str">
        <f t="shared" si="523"/>
        <v>2905THEODORE</v>
      </c>
      <c r="M11115" t="s">
        <v>87</v>
      </c>
      <c r="N11115" t="s">
        <v>732</v>
      </c>
    </row>
    <row r="11116" spans="1:14">
      <c r="A11116" t="s">
        <v>12569</v>
      </c>
      <c r="B11116" t="s">
        <v>12570</v>
      </c>
      <c r="C11116" t="s">
        <v>102</v>
      </c>
      <c r="D11116">
        <v>1</v>
      </c>
      <c r="E11116">
        <v>0</v>
      </c>
      <c r="F11116">
        <v>1</v>
      </c>
      <c r="H11116" t="s">
        <v>116</v>
      </c>
      <c r="I11116">
        <f t="shared" si="524"/>
        <v>0</v>
      </c>
      <c r="J11116">
        <f t="shared" si="525"/>
        <v>0</v>
      </c>
      <c r="L11116" t="str">
        <f t="shared" si="523"/>
        <v>2904FADDEN</v>
      </c>
      <c r="M11116" t="s">
        <v>87</v>
      </c>
      <c r="N11116" t="s">
        <v>732</v>
      </c>
    </row>
    <row r="11117" spans="1:14">
      <c r="A11117" t="s">
        <v>12569</v>
      </c>
      <c r="B11117" t="s">
        <v>7953</v>
      </c>
      <c r="C11117" t="s">
        <v>102</v>
      </c>
      <c r="D11117">
        <v>1</v>
      </c>
      <c r="E11117">
        <v>0</v>
      </c>
      <c r="F11117">
        <v>1</v>
      </c>
      <c r="H11117" t="s">
        <v>116</v>
      </c>
      <c r="I11117">
        <f t="shared" si="524"/>
        <v>0</v>
      </c>
      <c r="J11117">
        <f t="shared" si="525"/>
        <v>0</v>
      </c>
      <c r="L11117" t="str">
        <f t="shared" si="523"/>
        <v>2904GOWRIE</v>
      </c>
      <c r="M11117" t="s">
        <v>87</v>
      </c>
      <c r="N11117" t="s">
        <v>732</v>
      </c>
    </row>
    <row r="11118" spans="1:14">
      <c r="A11118" t="s">
        <v>12569</v>
      </c>
      <c r="B11118" t="s">
        <v>11600</v>
      </c>
      <c r="C11118" t="s">
        <v>102</v>
      </c>
      <c r="D11118">
        <v>1</v>
      </c>
      <c r="E11118">
        <v>0</v>
      </c>
      <c r="F11118">
        <v>1</v>
      </c>
      <c r="H11118" t="s">
        <v>116</v>
      </c>
      <c r="I11118">
        <f t="shared" si="524"/>
        <v>0</v>
      </c>
      <c r="J11118">
        <f t="shared" si="525"/>
        <v>0</v>
      </c>
      <c r="L11118" t="str">
        <f t="shared" si="523"/>
        <v>2904MACARTHUR</v>
      </c>
      <c r="M11118" t="s">
        <v>87</v>
      </c>
      <c r="N11118" t="s">
        <v>732</v>
      </c>
    </row>
    <row r="11119" spans="1:14">
      <c r="A11119" t="s">
        <v>12569</v>
      </c>
      <c r="B11119" t="s">
        <v>4073</v>
      </c>
      <c r="C11119" t="s">
        <v>102</v>
      </c>
      <c r="D11119">
        <v>1</v>
      </c>
      <c r="E11119">
        <v>0</v>
      </c>
      <c r="F11119">
        <v>1</v>
      </c>
      <c r="H11119" t="s">
        <v>116</v>
      </c>
      <c r="I11119">
        <f t="shared" si="524"/>
        <v>0</v>
      </c>
      <c r="J11119">
        <f t="shared" si="525"/>
        <v>0</v>
      </c>
      <c r="L11119" t="str">
        <f t="shared" si="523"/>
        <v>2904MONASH</v>
      </c>
      <c r="M11119" t="s">
        <v>87</v>
      </c>
      <c r="N11119" t="s">
        <v>732</v>
      </c>
    </row>
    <row r="11120" spans="1:14">
      <c r="A11120" t="s">
        <v>12571</v>
      </c>
      <c r="B11120" t="s">
        <v>12572</v>
      </c>
      <c r="C11120" t="s">
        <v>102</v>
      </c>
      <c r="D11120">
        <v>1</v>
      </c>
      <c r="E11120">
        <v>0</v>
      </c>
      <c r="F11120">
        <v>1</v>
      </c>
      <c r="H11120" t="s">
        <v>116</v>
      </c>
      <c r="I11120">
        <f t="shared" si="524"/>
        <v>0</v>
      </c>
      <c r="J11120">
        <f t="shared" si="525"/>
        <v>0</v>
      </c>
      <c r="L11120" t="str">
        <f t="shared" si="523"/>
        <v>2903ERINDALE CENTRE</v>
      </c>
      <c r="M11120" t="s">
        <v>87</v>
      </c>
      <c r="N11120" t="s">
        <v>732</v>
      </c>
    </row>
    <row r="11121" spans="1:14">
      <c r="A11121" t="s">
        <v>12571</v>
      </c>
      <c r="B11121" t="s">
        <v>8662</v>
      </c>
      <c r="C11121" t="s">
        <v>102</v>
      </c>
      <c r="D11121">
        <v>1</v>
      </c>
      <c r="E11121">
        <v>0</v>
      </c>
      <c r="F11121">
        <v>1</v>
      </c>
      <c r="H11121" t="s">
        <v>116</v>
      </c>
      <c r="I11121">
        <f t="shared" si="524"/>
        <v>0</v>
      </c>
      <c r="J11121">
        <f t="shared" si="525"/>
        <v>0</v>
      </c>
      <c r="L11121" t="str">
        <f t="shared" si="523"/>
        <v>2903OXLEY</v>
      </c>
      <c r="M11121" t="s">
        <v>87</v>
      </c>
      <c r="N11121" t="s">
        <v>732</v>
      </c>
    </row>
    <row r="11122" spans="1:14">
      <c r="A11122" t="s">
        <v>12571</v>
      </c>
      <c r="B11122" t="s">
        <v>12573</v>
      </c>
      <c r="C11122" t="s">
        <v>102</v>
      </c>
      <c r="D11122">
        <v>1</v>
      </c>
      <c r="E11122">
        <v>0</v>
      </c>
      <c r="F11122">
        <v>1</v>
      </c>
      <c r="H11122" t="s">
        <v>116</v>
      </c>
      <c r="I11122">
        <f t="shared" si="524"/>
        <v>0</v>
      </c>
      <c r="J11122">
        <f t="shared" si="525"/>
        <v>0</v>
      </c>
      <c r="L11122" t="str">
        <f t="shared" si="523"/>
        <v>2903WANNIASSA</v>
      </c>
      <c r="M11122" t="s">
        <v>87</v>
      </c>
      <c r="N11122" t="s">
        <v>732</v>
      </c>
    </row>
    <row r="11123" spans="1:14">
      <c r="A11123" t="s">
        <v>12574</v>
      </c>
      <c r="B11123" t="s">
        <v>12575</v>
      </c>
      <c r="C11123" t="s">
        <v>102</v>
      </c>
      <c r="D11123">
        <v>1</v>
      </c>
      <c r="E11123">
        <v>0</v>
      </c>
      <c r="F11123">
        <v>1</v>
      </c>
      <c r="H11123" t="s">
        <v>116</v>
      </c>
      <c r="I11123">
        <f t="shared" si="524"/>
        <v>0</v>
      </c>
      <c r="J11123">
        <f t="shared" si="525"/>
        <v>0</v>
      </c>
      <c r="L11123" t="str">
        <f t="shared" si="523"/>
        <v>2902KAMBAH</v>
      </c>
      <c r="M11123" t="s">
        <v>87</v>
      </c>
      <c r="N11123" t="s">
        <v>732</v>
      </c>
    </row>
    <row r="11124" spans="1:14">
      <c r="A11124" t="s">
        <v>12574</v>
      </c>
      <c r="B11124" t="s">
        <v>12576</v>
      </c>
      <c r="C11124" t="s">
        <v>102</v>
      </c>
      <c r="D11124">
        <v>1</v>
      </c>
      <c r="E11124">
        <v>0</v>
      </c>
      <c r="F11124">
        <v>1</v>
      </c>
      <c r="H11124" t="s">
        <v>116</v>
      </c>
      <c r="I11124">
        <f t="shared" si="524"/>
        <v>0</v>
      </c>
      <c r="J11124">
        <f t="shared" si="525"/>
        <v>0</v>
      </c>
      <c r="L11124" t="str">
        <f t="shared" si="523"/>
        <v>2902KAMBAH VILLAGE</v>
      </c>
      <c r="M11124" t="s">
        <v>87</v>
      </c>
      <c r="N11124" t="s">
        <v>732</v>
      </c>
    </row>
    <row r="11125" spans="1:14">
      <c r="A11125" t="s">
        <v>12577</v>
      </c>
      <c r="B11125" t="s">
        <v>12578</v>
      </c>
      <c r="C11125" t="s">
        <v>102</v>
      </c>
      <c r="D11125">
        <v>1</v>
      </c>
      <c r="E11125">
        <v>0</v>
      </c>
      <c r="F11125">
        <v>1</v>
      </c>
      <c r="H11125" t="s">
        <v>116</v>
      </c>
      <c r="I11125">
        <f t="shared" si="524"/>
        <v>0</v>
      </c>
      <c r="J11125">
        <f t="shared" si="525"/>
        <v>0</v>
      </c>
      <c r="L11125" t="str">
        <f t="shared" si="523"/>
        <v>2900GREENWAY</v>
      </c>
      <c r="M11125" t="s">
        <v>12579</v>
      </c>
    </row>
    <row r="11126" spans="1:14">
      <c r="A11126" t="s">
        <v>12577</v>
      </c>
      <c r="B11126" t="s">
        <v>12580</v>
      </c>
      <c r="C11126" t="s">
        <v>102</v>
      </c>
      <c r="D11126">
        <v>1</v>
      </c>
      <c r="E11126">
        <v>0</v>
      </c>
      <c r="F11126">
        <v>1</v>
      </c>
      <c r="H11126" t="s">
        <v>116</v>
      </c>
      <c r="I11126">
        <f t="shared" si="524"/>
        <v>0</v>
      </c>
      <c r="J11126">
        <f t="shared" si="525"/>
        <v>0</v>
      </c>
      <c r="L11126" t="str">
        <f t="shared" si="523"/>
        <v>2900TUGGERANONG</v>
      </c>
      <c r="M11126" t="s">
        <v>12579</v>
      </c>
    </row>
    <row r="11127" spans="1:14">
      <c r="A11127" t="s">
        <v>12581</v>
      </c>
      <c r="B11127" t="s">
        <v>12582</v>
      </c>
      <c r="C11127" t="s">
        <v>109</v>
      </c>
      <c r="D11127">
        <v>5</v>
      </c>
      <c r="E11127">
        <v>0</v>
      </c>
      <c r="F11127">
        <v>0</v>
      </c>
      <c r="H11127" t="s">
        <v>103</v>
      </c>
      <c r="I11127">
        <f t="shared" si="524"/>
        <v>0</v>
      </c>
      <c r="J11127">
        <f t="shared" si="525"/>
        <v>0</v>
      </c>
      <c r="L11127" t="str">
        <f t="shared" si="523"/>
        <v>2899NORFOLK ISLAND</v>
      </c>
      <c r="M11127" t="e">
        <v>#N/A</v>
      </c>
    </row>
    <row r="11128" spans="1:14">
      <c r="A11128" t="s">
        <v>12583</v>
      </c>
      <c r="B11128" t="s">
        <v>12584</v>
      </c>
      <c r="C11128" t="s">
        <v>109</v>
      </c>
      <c r="D11128">
        <v>5</v>
      </c>
      <c r="E11128">
        <v>0</v>
      </c>
      <c r="F11128">
        <v>0</v>
      </c>
      <c r="H11128" t="s">
        <v>103</v>
      </c>
      <c r="I11128">
        <f t="shared" si="524"/>
        <v>0</v>
      </c>
      <c r="J11128">
        <f t="shared" si="525"/>
        <v>0</v>
      </c>
      <c r="L11128" t="str">
        <f t="shared" si="523"/>
        <v>2898LORD HOWE ISLAND</v>
      </c>
      <c r="M11128" t="s">
        <v>12585</v>
      </c>
    </row>
    <row r="11129" spans="1:14">
      <c r="A11129" t="s">
        <v>12586</v>
      </c>
      <c r="B11129" t="s">
        <v>12587</v>
      </c>
      <c r="C11129" t="s">
        <v>109</v>
      </c>
      <c r="D11129">
        <v>4</v>
      </c>
      <c r="E11129">
        <v>0</v>
      </c>
      <c r="F11129">
        <v>0</v>
      </c>
      <c r="H11129" t="s">
        <v>103</v>
      </c>
      <c r="I11129">
        <f t="shared" si="524"/>
        <v>0</v>
      </c>
      <c r="J11129">
        <f t="shared" si="525"/>
        <v>0</v>
      </c>
      <c r="L11129" t="str">
        <f t="shared" si="523"/>
        <v>2891SYDNEY GATEWAY FACILITY</v>
      </c>
      <c r="M11129" t="e">
        <v>#N/A</v>
      </c>
    </row>
    <row r="11130" spans="1:14">
      <c r="A11130" t="s">
        <v>12588</v>
      </c>
      <c r="B11130" t="s">
        <v>12589</v>
      </c>
      <c r="C11130" t="s">
        <v>109</v>
      </c>
      <c r="D11130">
        <v>4</v>
      </c>
      <c r="E11130">
        <v>0</v>
      </c>
      <c r="F11130">
        <v>0</v>
      </c>
      <c r="H11130" t="s">
        <v>103</v>
      </c>
      <c r="I11130">
        <f t="shared" si="524"/>
        <v>0</v>
      </c>
      <c r="J11130">
        <f t="shared" si="525"/>
        <v>0</v>
      </c>
      <c r="L11130" t="str">
        <f t="shared" si="523"/>
        <v>2890AUSTRALIAN DEFENCE FORCES</v>
      </c>
      <c r="M11130" t="e">
        <v>#N/A</v>
      </c>
    </row>
    <row r="11131" spans="1:14">
      <c r="A11131" t="s">
        <v>12590</v>
      </c>
      <c r="B11131" t="s">
        <v>12591</v>
      </c>
      <c r="C11131" t="s">
        <v>109</v>
      </c>
      <c r="D11131">
        <v>5</v>
      </c>
      <c r="E11131">
        <v>0</v>
      </c>
      <c r="F11131">
        <v>0</v>
      </c>
      <c r="H11131" t="s">
        <v>103</v>
      </c>
      <c r="I11131">
        <f t="shared" si="524"/>
        <v>0</v>
      </c>
      <c r="J11131">
        <f t="shared" si="525"/>
        <v>0</v>
      </c>
      <c r="L11131" t="str">
        <f t="shared" si="523"/>
        <v>2880BROKEN HILL</v>
      </c>
      <c r="M11131" t="s">
        <v>7375</v>
      </c>
    </row>
    <row r="11132" spans="1:14">
      <c r="A11132" t="s">
        <v>12590</v>
      </c>
      <c r="B11132" t="s">
        <v>12592</v>
      </c>
      <c r="C11132" t="s">
        <v>109</v>
      </c>
      <c r="D11132">
        <v>5</v>
      </c>
      <c r="E11132">
        <v>0</v>
      </c>
      <c r="F11132">
        <v>0</v>
      </c>
      <c r="H11132" t="s">
        <v>103</v>
      </c>
      <c r="I11132">
        <f t="shared" si="524"/>
        <v>0</v>
      </c>
      <c r="J11132">
        <f t="shared" si="525"/>
        <v>0</v>
      </c>
      <c r="L11132" t="str">
        <f t="shared" si="523"/>
        <v>2880BROKEN HILL NORTH</v>
      </c>
      <c r="M11132" t="s">
        <v>7375</v>
      </c>
    </row>
    <row r="11133" spans="1:14">
      <c r="A11133" t="s">
        <v>12590</v>
      </c>
      <c r="B11133" t="s">
        <v>12593</v>
      </c>
      <c r="C11133" t="s">
        <v>109</v>
      </c>
      <c r="D11133">
        <v>5</v>
      </c>
      <c r="E11133">
        <v>0</v>
      </c>
      <c r="F11133">
        <v>0</v>
      </c>
      <c r="H11133" t="s">
        <v>103</v>
      </c>
      <c r="I11133">
        <f t="shared" si="524"/>
        <v>0</v>
      </c>
      <c r="J11133">
        <f t="shared" si="525"/>
        <v>0</v>
      </c>
      <c r="L11133" t="str">
        <f t="shared" si="523"/>
        <v>2880BROKEN HILL WEST</v>
      </c>
      <c r="M11133" t="s">
        <v>7375</v>
      </c>
    </row>
    <row r="11134" spans="1:14">
      <c r="A11134" t="s">
        <v>12590</v>
      </c>
      <c r="B11134" t="s">
        <v>12594</v>
      </c>
      <c r="C11134" t="s">
        <v>109</v>
      </c>
      <c r="D11134">
        <v>5</v>
      </c>
      <c r="E11134">
        <v>0</v>
      </c>
      <c r="F11134">
        <v>0</v>
      </c>
      <c r="H11134" t="s">
        <v>103</v>
      </c>
      <c r="I11134">
        <f t="shared" si="524"/>
        <v>0</v>
      </c>
      <c r="J11134">
        <f t="shared" si="525"/>
        <v>0</v>
      </c>
      <c r="L11134" t="str">
        <f t="shared" si="523"/>
        <v>2880BROUGHAMS GATE</v>
      </c>
      <c r="M11134" t="s">
        <v>7375</v>
      </c>
    </row>
    <row r="11135" spans="1:14">
      <c r="A11135" t="s">
        <v>12590</v>
      </c>
      <c r="B11135" t="s">
        <v>12595</v>
      </c>
      <c r="C11135" t="s">
        <v>109</v>
      </c>
      <c r="D11135">
        <v>5</v>
      </c>
      <c r="E11135">
        <v>0</v>
      </c>
      <c r="F11135">
        <v>0</v>
      </c>
      <c r="H11135" t="s">
        <v>103</v>
      </c>
      <c r="I11135">
        <f t="shared" si="524"/>
        <v>0</v>
      </c>
      <c r="J11135">
        <f t="shared" si="525"/>
        <v>0</v>
      </c>
      <c r="L11135" t="str">
        <f t="shared" si="523"/>
        <v>2880BURNS</v>
      </c>
      <c r="M11135" t="s">
        <v>7375</v>
      </c>
    </row>
    <row r="11136" spans="1:14">
      <c r="A11136" t="s">
        <v>12590</v>
      </c>
      <c r="B11136" t="s">
        <v>12596</v>
      </c>
      <c r="C11136" t="s">
        <v>109</v>
      </c>
      <c r="D11136">
        <v>5</v>
      </c>
      <c r="E11136">
        <v>0</v>
      </c>
      <c r="F11136">
        <v>0</v>
      </c>
      <c r="H11136" t="s">
        <v>103</v>
      </c>
      <c r="I11136">
        <f t="shared" si="524"/>
        <v>0</v>
      </c>
      <c r="J11136">
        <f t="shared" si="525"/>
        <v>0</v>
      </c>
      <c r="L11136" t="str">
        <f t="shared" si="523"/>
        <v>2880CAMERON CORNER</v>
      </c>
      <c r="M11136" t="s">
        <v>7375</v>
      </c>
    </row>
    <row r="11137" spans="1:13">
      <c r="A11137" t="s">
        <v>12590</v>
      </c>
      <c r="B11137" t="s">
        <v>12597</v>
      </c>
      <c r="C11137" t="s">
        <v>109</v>
      </c>
      <c r="D11137">
        <v>5</v>
      </c>
      <c r="E11137">
        <v>0</v>
      </c>
      <c r="F11137">
        <v>0</v>
      </c>
      <c r="H11137" t="s">
        <v>103</v>
      </c>
      <c r="I11137">
        <f t="shared" si="524"/>
        <v>0</v>
      </c>
      <c r="J11137">
        <f t="shared" si="525"/>
        <v>0</v>
      </c>
      <c r="L11137" t="str">
        <f t="shared" si="523"/>
        <v>2880EURIOWIE</v>
      </c>
      <c r="M11137" t="s">
        <v>7375</v>
      </c>
    </row>
    <row r="11138" spans="1:13">
      <c r="A11138" t="s">
        <v>12590</v>
      </c>
      <c r="B11138" t="s">
        <v>12598</v>
      </c>
      <c r="C11138" t="s">
        <v>109</v>
      </c>
      <c r="D11138">
        <v>5</v>
      </c>
      <c r="E11138">
        <v>0</v>
      </c>
      <c r="F11138">
        <v>0</v>
      </c>
      <c r="H11138" t="s">
        <v>103</v>
      </c>
      <c r="I11138">
        <f t="shared" si="524"/>
        <v>0</v>
      </c>
      <c r="J11138">
        <f t="shared" si="525"/>
        <v>0</v>
      </c>
      <c r="L11138" t="str">
        <f t="shared" si="523"/>
        <v>2880FOWLERS GAP</v>
      </c>
      <c r="M11138" t="s">
        <v>7375</v>
      </c>
    </row>
    <row r="11139" spans="1:13">
      <c r="A11139" t="s">
        <v>12590</v>
      </c>
      <c r="B11139" t="s">
        <v>12599</v>
      </c>
      <c r="C11139" t="s">
        <v>109</v>
      </c>
      <c r="D11139">
        <v>5</v>
      </c>
      <c r="E11139">
        <v>0</v>
      </c>
      <c r="F11139">
        <v>0</v>
      </c>
      <c r="H11139" t="s">
        <v>103</v>
      </c>
      <c r="I11139">
        <f t="shared" si="524"/>
        <v>0</v>
      </c>
      <c r="J11139">
        <f t="shared" si="525"/>
        <v>0</v>
      </c>
      <c r="L11139" t="str">
        <f t="shared" si="523"/>
        <v>2880KINALUNG</v>
      </c>
      <c r="M11139" t="s">
        <v>7375</v>
      </c>
    </row>
    <row r="11140" spans="1:13">
      <c r="A11140" t="s">
        <v>12590</v>
      </c>
      <c r="B11140" t="s">
        <v>12600</v>
      </c>
      <c r="C11140" t="s">
        <v>109</v>
      </c>
      <c r="D11140">
        <v>5</v>
      </c>
      <c r="E11140">
        <v>0</v>
      </c>
      <c r="F11140">
        <v>0</v>
      </c>
      <c r="H11140" t="s">
        <v>103</v>
      </c>
      <c r="I11140">
        <f t="shared" si="524"/>
        <v>0</v>
      </c>
      <c r="J11140">
        <f t="shared" si="525"/>
        <v>0</v>
      </c>
      <c r="L11140" t="str">
        <f t="shared" si="523"/>
        <v>2880LITTLE TOPAR</v>
      </c>
      <c r="M11140" t="s">
        <v>7375</v>
      </c>
    </row>
    <row r="11141" spans="1:13">
      <c r="A11141" t="s">
        <v>12590</v>
      </c>
      <c r="B11141" t="s">
        <v>12601</v>
      </c>
      <c r="C11141" t="s">
        <v>109</v>
      </c>
      <c r="D11141">
        <v>5</v>
      </c>
      <c r="E11141">
        <v>0</v>
      </c>
      <c r="F11141">
        <v>0</v>
      </c>
      <c r="H11141" t="s">
        <v>103</v>
      </c>
      <c r="I11141">
        <f t="shared" si="524"/>
        <v>0</v>
      </c>
      <c r="J11141">
        <f t="shared" si="525"/>
        <v>0</v>
      </c>
      <c r="L11141" t="str">
        <f t="shared" ref="L11141:L11204" si="526">CONCATENATE(A11141,B11141)</f>
        <v>2880MILPARINKA</v>
      </c>
      <c r="M11141" t="s">
        <v>7375</v>
      </c>
    </row>
    <row r="11142" spans="1:13">
      <c r="A11142" t="s">
        <v>12590</v>
      </c>
      <c r="B11142" t="s">
        <v>8289</v>
      </c>
      <c r="C11142" t="s">
        <v>109</v>
      </c>
      <c r="D11142">
        <v>5</v>
      </c>
      <c r="E11142">
        <v>0</v>
      </c>
      <c r="F11142">
        <v>0</v>
      </c>
      <c r="H11142" t="s">
        <v>103</v>
      </c>
      <c r="I11142">
        <f t="shared" si="524"/>
        <v>0</v>
      </c>
      <c r="J11142">
        <f t="shared" si="525"/>
        <v>0</v>
      </c>
      <c r="L11142" t="str">
        <f t="shared" si="526"/>
        <v>2880MOUNT GIPPS</v>
      </c>
      <c r="M11142" t="s">
        <v>7375</v>
      </c>
    </row>
    <row r="11143" spans="1:13">
      <c r="A11143" t="s">
        <v>12590</v>
      </c>
      <c r="B11143" t="s">
        <v>12602</v>
      </c>
      <c r="C11143" t="s">
        <v>109</v>
      </c>
      <c r="D11143">
        <v>5</v>
      </c>
      <c r="E11143">
        <v>0</v>
      </c>
      <c r="F11143">
        <v>0</v>
      </c>
      <c r="H11143" t="s">
        <v>103</v>
      </c>
      <c r="I11143">
        <f t="shared" si="524"/>
        <v>0</v>
      </c>
      <c r="J11143">
        <f t="shared" si="525"/>
        <v>0</v>
      </c>
      <c r="L11143" t="str">
        <f t="shared" si="526"/>
        <v>2880MUTAWINTJI</v>
      </c>
      <c r="M11143" t="s">
        <v>7375</v>
      </c>
    </row>
    <row r="11144" spans="1:13">
      <c r="A11144" t="s">
        <v>12590</v>
      </c>
      <c r="B11144" t="s">
        <v>12603</v>
      </c>
      <c r="C11144" t="s">
        <v>109</v>
      </c>
      <c r="D11144">
        <v>5</v>
      </c>
      <c r="E11144">
        <v>0</v>
      </c>
      <c r="F11144">
        <v>0</v>
      </c>
      <c r="H11144" t="s">
        <v>103</v>
      </c>
      <c r="I11144">
        <f t="shared" si="524"/>
        <v>0</v>
      </c>
      <c r="J11144">
        <f t="shared" si="525"/>
        <v>0</v>
      </c>
      <c r="L11144" t="str">
        <f t="shared" si="526"/>
        <v>2880PACKSADDLE</v>
      </c>
      <c r="M11144" t="s">
        <v>7375</v>
      </c>
    </row>
    <row r="11145" spans="1:13">
      <c r="A11145" t="s">
        <v>12590</v>
      </c>
      <c r="B11145" t="s">
        <v>4651</v>
      </c>
      <c r="C11145" t="s">
        <v>109</v>
      </c>
      <c r="D11145">
        <v>5</v>
      </c>
      <c r="E11145">
        <v>0</v>
      </c>
      <c r="F11145">
        <v>0</v>
      </c>
      <c r="H11145" t="s">
        <v>103</v>
      </c>
      <c r="I11145">
        <f t="shared" si="524"/>
        <v>0</v>
      </c>
      <c r="J11145">
        <f t="shared" si="525"/>
        <v>0</v>
      </c>
      <c r="L11145" t="str">
        <f t="shared" si="526"/>
        <v>2880SILVERTON</v>
      </c>
      <c r="M11145" t="s">
        <v>7375</v>
      </c>
    </row>
    <row r="11146" spans="1:13">
      <c r="A11146" t="s">
        <v>12590</v>
      </c>
      <c r="B11146" t="s">
        <v>12604</v>
      </c>
      <c r="C11146" t="s">
        <v>109</v>
      </c>
      <c r="D11146">
        <v>5</v>
      </c>
      <c r="E11146">
        <v>0</v>
      </c>
      <c r="F11146">
        <v>0</v>
      </c>
      <c r="H11146" t="s">
        <v>103</v>
      </c>
      <c r="I11146">
        <f t="shared" si="524"/>
        <v>0</v>
      </c>
      <c r="J11146">
        <f t="shared" si="525"/>
        <v>0</v>
      </c>
      <c r="L11146" t="str">
        <f t="shared" si="526"/>
        <v>2880SOUTH BROKEN HILL</v>
      </c>
      <c r="M11146" t="s">
        <v>7375</v>
      </c>
    </row>
    <row r="11147" spans="1:13">
      <c r="A11147" t="s">
        <v>12590</v>
      </c>
      <c r="B11147" t="s">
        <v>12605</v>
      </c>
      <c r="C11147" t="s">
        <v>109</v>
      </c>
      <c r="D11147">
        <v>5</v>
      </c>
      <c r="E11147">
        <v>0</v>
      </c>
      <c r="F11147">
        <v>0</v>
      </c>
      <c r="H11147" t="s">
        <v>103</v>
      </c>
      <c r="I11147">
        <f t="shared" si="524"/>
        <v>0</v>
      </c>
      <c r="J11147">
        <f t="shared" si="525"/>
        <v>0</v>
      </c>
      <c r="L11147" t="str">
        <f t="shared" si="526"/>
        <v>2880STEPHENS CREEK</v>
      </c>
      <c r="M11147" t="s">
        <v>7375</v>
      </c>
    </row>
    <row r="11148" spans="1:13">
      <c r="A11148" t="s">
        <v>12590</v>
      </c>
      <c r="B11148" t="s">
        <v>12606</v>
      </c>
      <c r="C11148" t="s">
        <v>109</v>
      </c>
      <c r="D11148">
        <v>5</v>
      </c>
      <c r="E11148">
        <v>0</v>
      </c>
      <c r="F11148">
        <v>0</v>
      </c>
      <c r="H11148" t="s">
        <v>103</v>
      </c>
      <c r="I11148">
        <f t="shared" si="524"/>
        <v>0</v>
      </c>
      <c r="J11148">
        <f t="shared" si="525"/>
        <v>0</v>
      </c>
      <c r="L11148" t="str">
        <f t="shared" si="526"/>
        <v>2880TIBOOBURRA</v>
      </c>
      <c r="M11148" t="s">
        <v>7375</v>
      </c>
    </row>
    <row r="11149" spans="1:13">
      <c r="A11149" t="s">
        <v>12607</v>
      </c>
      <c r="B11149" t="s">
        <v>12608</v>
      </c>
      <c r="C11149" t="s">
        <v>109</v>
      </c>
      <c r="D11149">
        <v>4</v>
      </c>
      <c r="E11149">
        <v>0</v>
      </c>
      <c r="F11149">
        <v>0</v>
      </c>
      <c r="H11149" t="s">
        <v>103</v>
      </c>
      <c r="I11149">
        <f t="shared" si="524"/>
        <v>0</v>
      </c>
      <c r="J11149">
        <f t="shared" si="525"/>
        <v>0</v>
      </c>
      <c r="L11149" t="str">
        <f t="shared" si="526"/>
        <v>2879COPI HOLLOW</v>
      </c>
      <c r="M11149" t="s">
        <v>7375</v>
      </c>
    </row>
    <row r="11150" spans="1:13">
      <c r="A11150" t="s">
        <v>12607</v>
      </c>
      <c r="B11150" t="s">
        <v>12609</v>
      </c>
      <c r="C11150" t="s">
        <v>109</v>
      </c>
      <c r="D11150">
        <v>4</v>
      </c>
      <c r="E11150">
        <v>0</v>
      </c>
      <c r="F11150">
        <v>0</v>
      </c>
      <c r="H11150" t="s">
        <v>103</v>
      </c>
      <c r="I11150">
        <f t="shared" si="524"/>
        <v>0</v>
      </c>
      <c r="J11150">
        <f t="shared" si="525"/>
        <v>0</v>
      </c>
      <c r="L11150" t="str">
        <f t="shared" si="526"/>
        <v>2879MENINDEE</v>
      </c>
      <c r="M11150" t="s">
        <v>7375</v>
      </c>
    </row>
    <row r="11151" spans="1:13">
      <c r="A11151" t="s">
        <v>12610</v>
      </c>
      <c r="B11151" t="s">
        <v>12611</v>
      </c>
      <c r="C11151" t="s">
        <v>109</v>
      </c>
      <c r="D11151">
        <v>4</v>
      </c>
      <c r="E11151">
        <v>0</v>
      </c>
      <c r="F11151">
        <v>0</v>
      </c>
      <c r="H11151" t="s">
        <v>103</v>
      </c>
      <c r="I11151">
        <f t="shared" si="524"/>
        <v>0</v>
      </c>
      <c r="J11151">
        <f t="shared" si="525"/>
        <v>0</v>
      </c>
      <c r="L11151" t="str">
        <f t="shared" si="526"/>
        <v>2878BEILPAJAH</v>
      </c>
      <c r="M11151" t="s">
        <v>7375</v>
      </c>
    </row>
    <row r="11152" spans="1:13">
      <c r="A11152" t="s">
        <v>12610</v>
      </c>
      <c r="B11152" t="s">
        <v>12612</v>
      </c>
      <c r="C11152" t="s">
        <v>109</v>
      </c>
      <c r="D11152">
        <v>4</v>
      </c>
      <c r="E11152">
        <v>0</v>
      </c>
      <c r="F11152">
        <v>0</v>
      </c>
      <c r="H11152" t="s">
        <v>103</v>
      </c>
      <c r="I11152">
        <f t="shared" si="524"/>
        <v>0</v>
      </c>
      <c r="J11152">
        <f t="shared" si="525"/>
        <v>0</v>
      </c>
      <c r="L11152" t="str">
        <f t="shared" si="526"/>
        <v>2878CONOBLE</v>
      </c>
      <c r="M11152" t="s">
        <v>7375</v>
      </c>
    </row>
    <row r="11153" spans="1:13">
      <c r="A11153" t="s">
        <v>12610</v>
      </c>
      <c r="B11153" t="s">
        <v>12310</v>
      </c>
      <c r="C11153" t="s">
        <v>109</v>
      </c>
      <c r="D11153">
        <v>4</v>
      </c>
      <c r="E11153">
        <v>0</v>
      </c>
      <c r="F11153">
        <v>0</v>
      </c>
      <c r="H11153" t="s">
        <v>103</v>
      </c>
      <c r="I11153">
        <f t="shared" si="524"/>
        <v>0</v>
      </c>
      <c r="J11153">
        <f t="shared" si="525"/>
        <v>0</v>
      </c>
      <c r="L11153" t="str">
        <f t="shared" si="526"/>
        <v>2878IVANHOE</v>
      </c>
      <c r="M11153" t="s">
        <v>7375</v>
      </c>
    </row>
    <row r="11154" spans="1:13">
      <c r="A11154" t="s">
        <v>12610</v>
      </c>
      <c r="B11154" t="s">
        <v>12613</v>
      </c>
      <c r="C11154" t="s">
        <v>109</v>
      </c>
      <c r="D11154">
        <v>4</v>
      </c>
      <c r="E11154">
        <v>0</v>
      </c>
      <c r="F11154">
        <v>0</v>
      </c>
      <c r="H11154" t="s">
        <v>103</v>
      </c>
      <c r="I11154">
        <f t="shared" ref="I11154:I11217" si="527">IF(ISERROR(VLOOKUP(A11154,SelPostCode,1,FALSE)),0,1)</f>
        <v>0</v>
      </c>
      <c r="J11154">
        <f t="shared" ref="J11154:J11217" si="528">IF(I11154=0,0,IF(ISERROR(VLOOKUP(B11154,SelSuburb,1,FALSE)),0,1))</f>
        <v>0</v>
      </c>
      <c r="L11154" t="str">
        <f t="shared" si="526"/>
        <v>2878MANARA</v>
      </c>
      <c r="M11154" t="s">
        <v>7375</v>
      </c>
    </row>
    <row r="11155" spans="1:13">
      <c r="A11155" t="s">
        <v>12610</v>
      </c>
      <c r="B11155" t="s">
        <v>12614</v>
      </c>
      <c r="C11155" t="s">
        <v>109</v>
      </c>
      <c r="D11155">
        <v>4</v>
      </c>
      <c r="E11155">
        <v>0</v>
      </c>
      <c r="F11155">
        <v>0</v>
      </c>
      <c r="H11155" t="s">
        <v>103</v>
      </c>
      <c r="I11155">
        <f t="shared" si="527"/>
        <v>0</v>
      </c>
      <c r="J11155">
        <f t="shared" si="528"/>
        <v>0</v>
      </c>
      <c r="L11155" t="str">
        <f t="shared" si="526"/>
        <v>2878MOSSGIEL</v>
      </c>
      <c r="M11155" t="s">
        <v>7375</v>
      </c>
    </row>
    <row r="11156" spans="1:13">
      <c r="A11156" t="s">
        <v>12610</v>
      </c>
      <c r="B11156" t="s">
        <v>9000</v>
      </c>
      <c r="C11156" t="s">
        <v>109</v>
      </c>
      <c r="D11156">
        <v>4</v>
      </c>
      <c r="E11156">
        <v>0</v>
      </c>
      <c r="F11156">
        <v>0</v>
      </c>
      <c r="H11156" t="s">
        <v>103</v>
      </c>
      <c r="I11156">
        <f t="shared" si="527"/>
        <v>0</v>
      </c>
      <c r="J11156">
        <f t="shared" si="528"/>
        <v>0</v>
      </c>
      <c r="L11156" t="str">
        <f t="shared" si="526"/>
        <v>2878TRIDA</v>
      </c>
      <c r="M11156" t="s">
        <v>7375</v>
      </c>
    </row>
    <row r="11157" spans="1:13">
      <c r="A11157" t="s">
        <v>12615</v>
      </c>
      <c r="B11157" t="s">
        <v>12616</v>
      </c>
      <c r="C11157" t="s">
        <v>109</v>
      </c>
      <c r="D11157">
        <v>4</v>
      </c>
      <c r="E11157">
        <v>0</v>
      </c>
      <c r="F11157">
        <v>0</v>
      </c>
      <c r="H11157" t="s">
        <v>103</v>
      </c>
      <c r="I11157">
        <f t="shared" si="527"/>
        <v>0</v>
      </c>
      <c r="J11157">
        <f t="shared" si="528"/>
        <v>0</v>
      </c>
      <c r="L11157" t="str">
        <f t="shared" si="526"/>
        <v>2877BOONA MOUNT</v>
      </c>
      <c r="M11157" t="s">
        <v>12617</v>
      </c>
    </row>
    <row r="11158" spans="1:13">
      <c r="A11158" t="s">
        <v>12615</v>
      </c>
      <c r="B11158" t="s">
        <v>12618</v>
      </c>
      <c r="C11158" t="s">
        <v>109</v>
      </c>
      <c r="D11158">
        <v>4</v>
      </c>
      <c r="E11158">
        <v>0</v>
      </c>
      <c r="F11158">
        <v>0</v>
      </c>
      <c r="H11158" t="s">
        <v>103</v>
      </c>
      <c r="I11158">
        <f t="shared" si="527"/>
        <v>0</v>
      </c>
      <c r="J11158">
        <f t="shared" si="528"/>
        <v>0</v>
      </c>
      <c r="L11158" t="str">
        <f t="shared" si="526"/>
        <v>2877CONDOBOLIN</v>
      </c>
      <c r="M11158" t="s">
        <v>12617</v>
      </c>
    </row>
    <row r="11159" spans="1:13">
      <c r="A11159" t="s">
        <v>12615</v>
      </c>
      <c r="B11159" t="s">
        <v>12619</v>
      </c>
      <c r="C11159" t="s">
        <v>109</v>
      </c>
      <c r="D11159">
        <v>4</v>
      </c>
      <c r="E11159">
        <v>0</v>
      </c>
      <c r="F11159">
        <v>0</v>
      </c>
      <c r="H11159" t="s">
        <v>103</v>
      </c>
      <c r="I11159">
        <f t="shared" si="527"/>
        <v>0</v>
      </c>
      <c r="J11159">
        <f t="shared" si="528"/>
        <v>0</v>
      </c>
      <c r="L11159" t="str">
        <f t="shared" si="526"/>
        <v>2877DERRIWONG</v>
      </c>
      <c r="M11159" t="s">
        <v>12617</v>
      </c>
    </row>
    <row r="11160" spans="1:13">
      <c r="A11160" t="s">
        <v>12615</v>
      </c>
      <c r="B11160" t="s">
        <v>12620</v>
      </c>
      <c r="C11160" t="s">
        <v>109</v>
      </c>
      <c r="D11160">
        <v>4</v>
      </c>
      <c r="E11160">
        <v>0</v>
      </c>
      <c r="F11160">
        <v>0</v>
      </c>
      <c r="H11160" t="s">
        <v>103</v>
      </c>
      <c r="I11160">
        <f t="shared" si="527"/>
        <v>0</v>
      </c>
      <c r="J11160">
        <f t="shared" si="528"/>
        <v>0</v>
      </c>
      <c r="L11160" t="str">
        <f t="shared" si="526"/>
        <v>2877EREMERANG</v>
      </c>
      <c r="M11160" t="s">
        <v>12617</v>
      </c>
    </row>
    <row r="11161" spans="1:13">
      <c r="A11161" t="s">
        <v>12615</v>
      </c>
      <c r="B11161" t="s">
        <v>12621</v>
      </c>
      <c r="C11161" t="s">
        <v>109</v>
      </c>
      <c r="D11161">
        <v>4</v>
      </c>
      <c r="E11161">
        <v>0</v>
      </c>
      <c r="F11161">
        <v>0</v>
      </c>
      <c r="H11161" t="s">
        <v>103</v>
      </c>
      <c r="I11161">
        <f t="shared" si="527"/>
        <v>0</v>
      </c>
      <c r="J11161">
        <f t="shared" si="528"/>
        <v>0</v>
      </c>
      <c r="L11161" t="str">
        <f t="shared" si="526"/>
        <v>2877EUABALONG</v>
      </c>
      <c r="M11161" t="s">
        <v>12617</v>
      </c>
    </row>
    <row r="11162" spans="1:13">
      <c r="A11162" t="s">
        <v>12615</v>
      </c>
      <c r="B11162" t="s">
        <v>12622</v>
      </c>
      <c r="C11162" t="s">
        <v>109</v>
      </c>
      <c r="D11162">
        <v>4</v>
      </c>
      <c r="E11162">
        <v>0</v>
      </c>
      <c r="F11162">
        <v>0</v>
      </c>
      <c r="H11162" t="s">
        <v>103</v>
      </c>
      <c r="I11162">
        <f t="shared" si="527"/>
        <v>0</v>
      </c>
      <c r="J11162">
        <f t="shared" si="528"/>
        <v>0</v>
      </c>
      <c r="L11162" t="str">
        <f t="shared" si="526"/>
        <v>2877EUABALONG WEST</v>
      </c>
      <c r="M11162" t="s">
        <v>12617</v>
      </c>
    </row>
    <row r="11163" spans="1:13">
      <c r="A11163" t="s">
        <v>12615</v>
      </c>
      <c r="B11163" t="s">
        <v>12623</v>
      </c>
      <c r="C11163" t="s">
        <v>109</v>
      </c>
      <c r="D11163">
        <v>4</v>
      </c>
      <c r="E11163">
        <v>0</v>
      </c>
      <c r="F11163">
        <v>0</v>
      </c>
      <c r="H11163" t="s">
        <v>103</v>
      </c>
      <c r="I11163">
        <f t="shared" si="527"/>
        <v>0</v>
      </c>
      <c r="J11163">
        <f t="shared" si="528"/>
        <v>0</v>
      </c>
      <c r="L11163" t="str">
        <f t="shared" si="526"/>
        <v>2877KIACATOO</v>
      </c>
      <c r="M11163" t="s">
        <v>12617</v>
      </c>
    </row>
    <row r="11164" spans="1:13">
      <c r="A11164" t="s">
        <v>12615</v>
      </c>
      <c r="B11164" t="s">
        <v>12624</v>
      </c>
      <c r="C11164" t="s">
        <v>109</v>
      </c>
      <c r="D11164">
        <v>4</v>
      </c>
      <c r="E11164">
        <v>0</v>
      </c>
      <c r="F11164">
        <v>0</v>
      </c>
      <c r="H11164" t="s">
        <v>103</v>
      </c>
      <c r="I11164">
        <f t="shared" si="527"/>
        <v>0</v>
      </c>
      <c r="J11164">
        <f t="shared" si="528"/>
        <v>0</v>
      </c>
      <c r="L11164" t="str">
        <f t="shared" si="526"/>
        <v>2877MILBY</v>
      </c>
      <c r="M11164" t="s">
        <v>12617</v>
      </c>
    </row>
    <row r="11165" spans="1:13">
      <c r="A11165" t="s">
        <v>12615</v>
      </c>
      <c r="B11165" t="s">
        <v>3479</v>
      </c>
      <c r="C11165" t="s">
        <v>109</v>
      </c>
      <c r="D11165">
        <v>4</v>
      </c>
      <c r="E11165">
        <v>0</v>
      </c>
      <c r="F11165">
        <v>0</v>
      </c>
      <c r="H11165" t="s">
        <v>103</v>
      </c>
      <c r="I11165">
        <f t="shared" si="527"/>
        <v>0</v>
      </c>
      <c r="J11165">
        <f t="shared" si="528"/>
        <v>0</v>
      </c>
      <c r="L11165" t="str">
        <f t="shared" si="526"/>
        <v>2877MOUNT HOPE</v>
      </c>
      <c r="M11165" t="s">
        <v>12617</v>
      </c>
    </row>
    <row r="11166" spans="1:13">
      <c r="A11166" t="s">
        <v>12615</v>
      </c>
      <c r="B11166" t="s">
        <v>12625</v>
      </c>
      <c r="C11166" t="s">
        <v>109</v>
      </c>
      <c r="D11166">
        <v>4</v>
      </c>
      <c r="E11166">
        <v>0</v>
      </c>
      <c r="F11166">
        <v>0</v>
      </c>
      <c r="H11166" t="s">
        <v>103</v>
      </c>
      <c r="I11166">
        <f t="shared" si="527"/>
        <v>0</v>
      </c>
      <c r="J11166">
        <f t="shared" si="528"/>
        <v>0</v>
      </c>
      <c r="L11166" t="str">
        <f t="shared" si="526"/>
        <v>2877MULGUTHRIE</v>
      </c>
      <c r="M11166" t="s">
        <v>12617</v>
      </c>
    </row>
    <row r="11167" spans="1:13">
      <c r="A11167" t="s">
        <v>12626</v>
      </c>
      <c r="B11167" t="s">
        <v>12627</v>
      </c>
      <c r="C11167" t="s">
        <v>109</v>
      </c>
      <c r="D11167">
        <v>4</v>
      </c>
      <c r="E11167">
        <v>0</v>
      </c>
      <c r="F11167">
        <v>0</v>
      </c>
      <c r="H11167" t="s">
        <v>103</v>
      </c>
      <c r="I11167">
        <f t="shared" si="527"/>
        <v>0</v>
      </c>
      <c r="J11167">
        <f t="shared" si="528"/>
        <v>0</v>
      </c>
      <c r="L11167" t="str">
        <f t="shared" si="526"/>
        <v>2876BOGAN GATE</v>
      </c>
      <c r="M11167" t="s">
        <v>12617</v>
      </c>
    </row>
    <row r="11168" spans="1:13">
      <c r="A11168" t="s">
        <v>12626</v>
      </c>
      <c r="B11168" t="s">
        <v>12628</v>
      </c>
      <c r="C11168" t="s">
        <v>109</v>
      </c>
      <c r="D11168">
        <v>4</v>
      </c>
      <c r="E11168">
        <v>0</v>
      </c>
      <c r="F11168">
        <v>0</v>
      </c>
      <c r="H11168" t="s">
        <v>103</v>
      </c>
      <c r="I11168">
        <f t="shared" si="527"/>
        <v>0</v>
      </c>
      <c r="J11168">
        <f t="shared" si="528"/>
        <v>0</v>
      </c>
      <c r="L11168" t="str">
        <f t="shared" si="526"/>
        <v>2876BOTFIELDS</v>
      </c>
      <c r="M11168" t="s">
        <v>12617</v>
      </c>
    </row>
    <row r="11169" spans="1:13">
      <c r="A11169" t="s">
        <v>12626</v>
      </c>
      <c r="B11169" t="s">
        <v>12629</v>
      </c>
      <c r="C11169" t="s">
        <v>109</v>
      </c>
      <c r="D11169">
        <v>4</v>
      </c>
      <c r="E11169">
        <v>0</v>
      </c>
      <c r="F11169">
        <v>0</v>
      </c>
      <c r="H11169" t="s">
        <v>103</v>
      </c>
      <c r="I11169">
        <f t="shared" si="527"/>
        <v>0</v>
      </c>
      <c r="J11169">
        <f t="shared" si="528"/>
        <v>0</v>
      </c>
      <c r="L11169" t="str">
        <f t="shared" si="526"/>
        <v>2876GUNNINGBLAND</v>
      </c>
      <c r="M11169" t="s">
        <v>12617</v>
      </c>
    </row>
    <row r="11170" spans="1:13">
      <c r="A11170" t="s">
        <v>12626</v>
      </c>
      <c r="B11170" t="s">
        <v>12630</v>
      </c>
      <c r="C11170" t="s">
        <v>109</v>
      </c>
      <c r="D11170">
        <v>4</v>
      </c>
      <c r="E11170">
        <v>0</v>
      </c>
      <c r="F11170">
        <v>0</v>
      </c>
      <c r="H11170" t="s">
        <v>103</v>
      </c>
      <c r="I11170">
        <f t="shared" si="527"/>
        <v>0</v>
      </c>
      <c r="J11170">
        <f t="shared" si="528"/>
        <v>0</v>
      </c>
      <c r="L11170" t="str">
        <f t="shared" si="526"/>
        <v>2876NELUNGALOO</v>
      </c>
      <c r="M11170" t="s">
        <v>12617</v>
      </c>
    </row>
    <row r="11171" spans="1:13">
      <c r="A11171" t="s">
        <v>12631</v>
      </c>
      <c r="B11171" t="s">
        <v>12632</v>
      </c>
      <c r="C11171" t="s">
        <v>109</v>
      </c>
      <c r="D11171">
        <v>4</v>
      </c>
      <c r="E11171">
        <v>0</v>
      </c>
      <c r="F11171">
        <v>0</v>
      </c>
      <c r="H11171" t="s">
        <v>103</v>
      </c>
      <c r="I11171">
        <f t="shared" si="527"/>
        <v>0</v>
      </c>
      <c r="J11171">
        <f t="shared" si="528"/>
        <v>0</v>
      </c>
      <c r="L11171" t="str">
        <f t="shared" si="526"/>
        <v>2875BRUIE PLAINS</v>
      </c>
      <c r="M11171" t="s">
        <v>12617</v>
      </c>
    </row>
    <row r="11172" spans="1:13">
      <c r="A11172" t="s">
        <v>12631</v>
      </c>
      <c r="B11172" t="s">
        <v>12633</v>
      </c>
      <c r="C11172" t="s">
        <v>109</v>
      </c>
      <c r="D11172">
        <v>4</v>
      </c>
      <c r="E11172">
        <v>0</v>
      </c>
      <c r="F11172">
        <v>0</v>
      </c>
      <c r="H11172" t="s">
        <v>103</v>
      </c>
      <c r="I11172">
        <f t="shared" si="527"/>
        <v>0</v>
      </c>
      <c r="J11172">
        <f t="shared" si="528"/>
        <v>0</v>
      </c>
      <c r="L11172" t="str">
        <f t="shared" si="526"/>
        <v>2875FIFIELD</v>
      </c>
      <c r="M11172" t="s">
        <v>12617</v>
      </c>
    </row>
    <row r="11173" spans="1:13">
      <c r="A11173" t="s">
        <v>12631</v>
      </c>
      <c r="B11173" t="s">
        <v>12634</v>
      </c>
      <c r="C11173" t="s">
        <v>109</v>
      </c>
      <c r="D11173">
        <v>4</v>
      </c>
      <c r="E11173">
        <v>0</v>
      </c>
      <c r="F11173">
        <v>0</v>
      </c>
      <c r="H11173" t="s">
        <v>103</v>
      </c>
      <c r="I11173">
        <f t="shared" si="527"/>
        <v>0</v>
      </c>
      <c r="J11173">
        <f t="shared" si="528"/>
        <v>0</v>
      </c>
      <c r="L11173" t="str">
        <f t="shared" si="526"/>
        <v>2875OOTHA</v>
      </c>
      <c r="M11173" t="s">
        <v>12617</v>
      </c>
    </row>
    <row r="11174" spans="1:13">
      <c r="A11174" t="s">
        <v>12631</v>
      </c>
      <c r="B11174" t="s">
        <v>12635</v>
      </c>
      <c r="C11174" t="s">
        <v>109</v>
      </c>
      <c r="D11174">
        <v>4</v>
      </c>
      <c r="E11174">
        <v>0</v>
      </c>
      <c r="F11174">
        <v>0</v>
      </c>
      <c r="H11174" t="s">
        <v>103</v>
      </c>
      <c r="I11174">
        <f t="shared" si="527"/>
        <v>0</v>
      </c>
      <c r="J11174">
        <f t="shared" si="528"/>
        <v>0</v>
      </c>
      <c r="L11174" t="str">
        <f t="shared" si="526"/>
        <v>2875THE TROFFS</v>
      </c>
      <c r="M11174" t="s">
        <v>12617</v>
      </c>
    </row>
    <row r="11175" spans="1:13">
      <c r="A11175" t="s">
        <v>12631</v>
      </c>
      <c r="B11175" t="s">
        <v>12636</v>
      </c>
      <c r="C11175" t="s">
        <v>109</v>
      </c>
      <c r="D11175">
        <v>4</v>
      </c>
      <c r="E11175">
        <v>0</v>
      </c>
      <c r="F11175">
        <v>0</v>
      </c>
      <c r="H11175" t="s">
        <v>103</v>
      </c>
      <c r="I11175">
        <f t="shared" si="527"/>
        <v>0</v>
      </c>
      <c r="J11175">
        <f t="shared" si="528"/>
        <v>0</v>
      </c>
      <c r="L11175" t="str">
        <f t="shared" si="526"/>
        <v>2875TRUNDLE</v>
      </c>
      <c r="M11175" t="s">
        <v>12617</v>
      </c>
    </row>
    <row r="11176" spans="1:13">
      <c r="A11176" t="s">
        <v>12631</v>
      </c>
      <c r="B11176" t="s">
        <v>12637</v>
      </c>
      <c r="C11176" t="s">
        <v>109</v>
      </c>
      <c r="D11176">
        <v>4</v>
      </c>
      <c r="E11176">
        <v>0</v>
      </c>
      <c r="F11176">
        <v>0</v>
      </c>
      <c r="H11176" t="s">
        <v>103</v>
      </c>
      <c r="I11176">
        <f t="shared" si="527"/>
        <v>0</v>
      </c>
      <c r="J11176">
        <f t="shared" si="528"/>
        <v>0</v>
      </c>
      <c r="L11176" t="str">
        <f t="shared" si="526"/>
        <v>2875YARRABANDAI</v>
      </c>
      <c r="M11176" t="s">
        <v>12617</v>
      </c>
    </row>
    <row r="11177" spans="1:13">
      <c r="A11177" t="s">
        <v>12638</v>
      </c>
      <c r="B11177" t="s">
        <v>12639</v>
      </c>
      <c r="C11177" t="s">
        <v>109</v>
      </c>
      <c r="D11177">
        <v>4</v>
      </c>
      <c r="E11177">
        <v>0</v>
      </c>
      <c r="F11177">
        <v>0</v>
      </c>
      <c r="H11177" t="s">
        <v>103</v>
      </c>
      <c r="I11177">
        <f t="shared" si="527"/>
        <v>0</v>
      </c>
      <c r="J11177">
        <f t="shared" si="528"/>
        <v>0</v>
      </c>
      <c r="L11177" t="str">
        <f t="shared" si="526"/>
        <v>2874TULLAMORE</v>
      </c>
      <c r="M11177" t="s">
        <v>12617</v>
      </c>
    </row>
    <row r="11178" spans="1:13">
      <c r="A11178" t="s">
        <v>12638</v>
      </c>
      <c r="B11178" t="s">
        <v>12640</v>
      </c>
      <c r="C11178" t="s">
        <v>109</v>
      </c>
      <c r="D11178">
        <v>4</v>
      </c>
      <c r="E11178">
        <v>0</v>
      </c>
      <c r="F11178">
        <v>0</v>
      </c>
      <c r="H11178" t="s">
        <v>103</v>
      </c>
      <c r="I11178">
        <f t="shared" si="527"/>
        <v>0</v>
      </c>
      <c r="J11178">
        <f t="shared" si="528"/>
        <v>0</v>
      </c>
      <c r="L11178" t="str">
        <f t="shared" si="526"/>
        <v>2874YETHERA</v>
      </c>
      <c r="M11178" t="s">
        <v>12617</v>
      </c>
    </row>
    <row r="11179" spans="1:13">
      <c r="A11179" t="s">
        <v>12641</v>
      </c>
      <c r="B11179" t="s">
        <v>12642</v>
      </c>
      <c r="C11179" t="s">
        <v>109</v>
      </c>
      <c r="D11179">
        <v>4</v>
      </c>
      <c r="E11179">
        <v>0</v>
      </c>
      <c r="F11179">
        <v>0</v>
      </c>
      <c r="H11179" t="s">
        <v>103</v>
      </c>
      <c r="I11179">
        <f t="shared" si="527"/>
        <v>0</v>
      </c>
      <c r="J11179">
        <f t="shared" si="528"/>
        <v>0</v>
      </c>
      <c r="L11179" t="str">
        <f t="shared" si="526"/>
        <v>2873ALBERT</v>
      </c>
      <c r="M11179" t="s">
        <v>12617</v>
      </c>
    </row>
    <row r="11180" spans="1:13">
      <c r="A11180" t="s">
        <v>12641</v>
      </c>
      <c r="B11180" t="s">
        <v>12643</v>
      </c>
      <c r="C11180" t="s">
        <v>109</v>
      </c>
      <c r="D11180">
        <v>4</v>
      </c>
      <c r="E11180">
        <v>0</v>
      </c>
      <c r="F11180">
        <v>0</v>
      </c>
      <c r="H11180" t="s">
        <v>103</v>
      </c>
      <c r="I11180">
        <f t="shared" si="527"/>
        <v>0</v>
      </c>
      <c r="J11180">
        <f t="shared" si="528"/>
        <v>0</v>
      </c>
      <c r="L11180" t="str">
        <f t="shared" si="526"/>
        <v>2873LANSDALE</v>
      </c>
      <c r="M11180" t="s">
        <v>12617</v>
      </c>
    </row>
    <row r="11181" spans="1:13">
      <c r="A11181" t="s">
        <v>12641</v>
      </c>
      <c r="B11181" t="s">
        <v>12644</v>
      </c>
      <c r="C11181" t="s">
        <v>109</v>
      </c>
      <c r="D11181">
        <v>4</v>
      </c>
      <c r="E11181">
        <v>0</v>
      </c>
      <c r="F11181">
        <v>0</v>
      </c>
      <c r="H11181" t="s">
        <v>103</v>
      </c>
      <c r="I11181">
        <f t="shared" si="527"/>
        <v>0</v>
      </c>
      <c r="J11181">
        <f t="shared" si="528"/>
        <v>0</v>
      </c>
      <c r="L11181" t="str">
        <f t="shared" si="526"/>
        <v>2873MIAMLEY</v>
      </c>
      <c r="M11181" t="s">
        <v>12617</v>
      </c>
    </row>
    <row r="11182" spans="1:13">
      <c r="A11182" t="s">
        <v>12641</v>
      </c>
      <c r="B11182" t="s">
        <v>12645</v>
      </c>
      <c r="C11182" t="s">
        <v>109</v>
      </c>
      <c r="D11182">
        <v>4</v>
      </c>
      <c r="E11182">
        <v>0</v>
      </c>
      <c r="F11182">
        <v>0</v>
      </c>
      <c r="H11182" t="s">
        <v>103</v>
      </c>
      <c r="I11182">
        <f t="shared" si="527"/>
        <v>0</v>
      </c>
      <c r="J11182">
        <f t="shared" si="528"/>
        <v>0</v>
      </c>
      <c r="L11182" t="str">
        <f t="shared" si="526"/>
        <v>2873MIAMLEY NORTH</v>
      </c>
      <c r="M11182" t="s">
        <v>12617</v>
      </c>
    </row>
    <row r="11183" spans="1:13">
      <c r="A11183" t="s">
        <v>12641</v>
      </c>
      <c r="B11183" t="s">
        <v>12520</v>
      </c>
      <c r="C11183" t="s">
        <v>109</v>
      </c>
      <c r="D11183">
        <v>4</v>
      </c>
      <c r="E11183">
        <v>0</v>
      </c>
      <c r="F11183">
        <v>0</v>
      </c>
      <c r="H11183" t="s">
        <v>103</v>
      </c>
      <c r="I11183">
        <f t="shared" si="527"/>
        <v>0</v>
      </c>
      <c r="J11183">
        <f t="shared" si="528"/>
        <v>0</v>
      </c>
      <c r="L11183" t="str">
        <f t="shared" si="526"/>
        <v>2873TOTTENHAM</v>
      </c>
      <c r="M11183" t="s">
        <v>12617</v>
      </c>
    </row>
    <row r="11184" spans="1:13">
      <c r="A11184" t="s">
        <v>12646</v>
      </c>
      <c r="B11184" t="s">
        <v>12647</v>
      </c>
      <c r="C11184" t="s">
        <v>109</v>
      </c>
      <c r="D11184">
        <v>4</v>
      </c>
      <c r="E11184">
        <v>0</v>
      </c>
      <c r="F11184">
        <v>0</v>
      </c>
      <c r="H11184" t="s">
        <v>103</v>
      </c>
      <c r="I11184">
        <f t="shared" si="527"/>
        <v>0</v>
      </c>
      <c r="J11184">
        <f t="shared" si="528"/>
        <v>0</v>
      </c>
      <c r="L11184" t="str">
        <f t="shared" si="526"/>
        <v>2871BANDON</v>
      </c>
      <c r="M11184" t="s">
        <v>12617</v>
      </c>
    </row>
    <row r="11185" spans="1:13">
      <c r="A11185" t="s">
        <v>12646</v>
      </c>
      <c r="B11185" t="s">
        <v>12648</v>
      </c>
      <c r="C11185" t="s">
        <v>109</v>
      </c>
      <c r="D11185">
        <v>4</v>
      </c>
      <c r="E11185">
        <v>0</v>
      </c>
      <c r="F11185">
        <v>0</v>
      </c>
      <c r="H11185" t="s">
        <v>103</v>
      </c>
      <c r="I11185">
        <f t="shared" si="527"/>
        <v>0</v>
      </c>
      <c r="J11185">
        <f t="shared" si="528"/>
        <v>0</v>
      </c>
      <c r="L11185" t="str">
        <f t="shared" si="526"/>
        <v>2871BEDGERABONG</v>
      </c>
      <c r="M11185" t="s">
        <v>12617</v>
      </c>
    </row>
    <row r="11186" spans="1:13">
      <c r="A11186" t="s">
        <v>12646</v>
      </c>
      <c r="B11186" t="s">
        <v>12649</v>
      </c>
      <c r="C11186" t="s">
        <v>109</v>
      </c>
      <c r="D11186">
        <v>4</v>
      </c>
      <c r="E11186">
        <v>0</v>
      </c>
      <c r="F11186">
        <v>0</v>
      </c>
      <c r="H11186" t="s">
        <v>103</v>
      </c>
      <c r="I11186">
        <f t="shared" si="527"/>
        <v>0</v>
      </c>
      <c r="J11186">
        <f t="shared" si="528"/>
        <v>0</v>
      </c>
      <c r="L11186" t="str">
        <f t="shared" si="526"/>
        <v>2871BEDGEREBONG</v>
      </c>
      <c r="M11186" t="s">
        <v>12617</v>
      </c>
    </row>
    <row r="11187" spans="1:13">
      <c r="A11187" t="s">
        <v>12646</v>
      </c>
      <c r="B11187" t="s">
        <v>12650</v>
      </c>
      <c r="C11187" t="s">
        <v>109</v>
      </c>
      <c r="D11187">
        <v>4</v>
      </c>
      <c r="E11187">
        <v>0</v>
      </c>
      <c r="F11187">
        <v>0</v>
      </c>
      <c r="H11187" t="s">
        <v>103</v>
      </c>
      <c r="I11187">
        <f t="shared" si="527"/>
        <v>0</v>
      </c>
      <c r="J11187">
        <f t="shared" si="528"/>
        <v>0</v>
      </c>
      <c r="L11187" t="str">
        <f t="shared" si="526"/>
        <v>2871BUNDABURRAH</v>
      </c>
      <c r="M11187" t="s">
        <v>12617</v>
      </c>
    </row>
    <row r="11188" spans="1:13">
      <c r="A11188" t="s">
        <v>12646</v>
      </c>
      <c r="B11188" t="s">
        <v>12651</v>
      </c>
      <c r="C11188" t="s">
        <v>109</v>
      </c>
      <c r="D11188">
        <v>4</v>
      </c>
      <c r="E11188">
        <v>0</v>
      </c>
      <c r="F11188">
        <v>0</v>
      </c>
      <c r="H11188" t="s">
        <v>103</v>
      </c>
      <c r="I11188">
        <f t="shared" si="527"/>
        <v>0</v>
      </c>
      <c r="J11188">
        <f t="shared" si="528"/>
        <v>0</v>
      </c>
      <c r="L11188" t="str">
        <f t="shared" si="526"/>
        <v>2871CALARIE</v>
      </c>
      <c r="M11188" t="s">
        <v>12617</v>
      </c>
    </row>
    <row r="11189" spans="1:13">
      <c r="A11189" t="s">
        <v>12646</v>
      </c>
      <c r="B11189" t="s">
        <v>12652</v>
      </c>
      <c r="C11189" t="s">
        <v>109</v>
      </c>
      <c r="D11189">
        <v>4</v>
      </c>
      <c r="E11189">
        <v>0</v>
      </c>
      <c r="F11189">
        <v>0</v>
      </c>
      <c r="H11189" t="s">
        <v>103</v>
      </c>
      <c r="I11189">
        <f t="shared" si="527"/>
        <v>0</v>
      </c>
      <c r="J11189">
        <f t="shared" si="528"/>
        <v>0</v>
      </c>
      <c r="L11189" t="str">
        <f t="shared" si="526"/>
        <v>2871CARRAWABBITY</v>
      </c>
      <c r="M11189" t="s">
        <v>12617</v>
      </c>
    </row>
    <row r="11190" spans="1:13">
      <c r="A11190" t="s">
        <v>12646</v>
      </c>
      <c r="B11190" t="s">
        <v>8864</v>
      </c>
      <c r="C11190" t="s">
        <v>109</v>
      </c>
      <c r="D11190">
        <v>4</v>
      </c>
      <c r="E11190">
        <v>0</v>
      </c>
      <c r="F11190">
        <v>0</v>
      </c>
      <c r="H11190" t="s">
        <v>103</v>
      </c>
      <c r="I11190">
        <f t="shared" si="527"/>
        <v>0</v>
      </c>
      <c r="J11190">
        <f t="shared" si="528"/>
        <v>0</v>
      </c>
      <c r="L11190" t="str">
        <f t="shared" si="526"/>
        <v>2871CORINELLA</v>
      </c>
      <c r="M11190" t="s">
        <v>12617</v>
      </c>
    </row>
    <row r="11191" spans="1:13">
      <c r="A11191" t="s">
        <v>12646</v>
      </c>
      <c r="B11191" t="s">
        <v>12653</v>
      </c>
      <c r="C11191" t="s">
        <v>109</v>
      </c>
      <c r="D11191">
        <v>4</v>
      </c>
      <c r="E11191">
        <v>0</v>
      </c>
      <c r="F11191">
        <v>0</v>
      </c>
      <c r="H11191" t="s">
        <v>103</v>
      </c>
      <c r="I11191">
        <f t="shared" si="527"/>
        <v>0</v>
      </c>
      <c r="J11191">
        <f t="shared" si="528"/>
        <v>0</v>
      </c>
      <c r="L11191" t="str">
        <f t="shared" si="526"/>
        <v>2871CUMBIJOWA</v>
      </c>
      <c r="M11191" t="s">
        <v>12617</v>
      </c>
    </row>
    <row r="11192" spans="1:13">
      <c r="A11192" t="s">
        <v>12646</v>
      </c>
      <c r="B11192" t="s">
        <v>12654</v>
      </c>
      <c r="C11192" t="s">
        <v>109</v>
      </c>
      <c r="D11192">
        <v>4</v>
      </c>
      <c r="E11192">
        <v>0</v>
      </c>
      <c r="F11192">
        <v>0</v>
      </c>
      <c r="H11192" t="s">
        <v>103</v>
      </c>
      <c r="I11192">
        <f t="shared" si="527"/>
        <v>0</v>
      </c>
      <c r="J11192">
        <f t="shared" si="528"/>
        <v>0</v>
      </c>
      <c r="L11192" t="str">
        <f t="shared" si="526"/>
        <v>2871FAIRHOLME</v>
      </c>
      <c r="M11192" t="s">
        <v>12617</v>
      </c>
    </row>
    <row r="11193" spans="1:13">
      <c r="A11193" t="s">
        <v>12646</v>
      </c>
      <c r="B11193" t="s">
        <v>9654</v>
      </c>
      <c r="C11193" t="s">
        <v>109</v>
      </c>
      <c r="D11193">
        <v>4</v>
      </c>
      <c r="E11193">
        <v>0</v>
      </c>
      <c r="F11193">
        <v>0</v>
      </c>
      <c r="H11193" t="s">
        <v>103</v>
      </c>
      <c r="I11193">
        <f t="shared" si="527"/>
        <v>0</v>
      </c>
      <c r="J11193">
        <f t="shared" si="528"/>
        <v>0</v>
      </c>
      <c r="L11193" t="str">
        <f t="shared" si="526"/>
        <v>2871FORBES</v>
      </c>
      <c r="M11193" t="s">
        <v>12617</v>
      </c>
    </row>
    <row r="11194" spans="1:13">
      <c r="A11194" t="s">
        <v>12646</v>
      </c>
      <c r="B11194" t="s">
        <v>12655</v>
      </c>
      <c r="C11194" t="s">
        <v>109</v>
      </c>
      <c r="D11194">
        <v>4</v>
      </c>
      <c r="E11194">
        <v>0</v>
      </c>
      <c r="F11194">
        <v>0</v>
      </c>
      <c r="H11194" t="s">
        <v>103</v>
      </c>
      <c r="I11194">
        <f t="shared" si="527"/>
        <v>0</v>
      </c>
      <c r="J11194">
        <f t="shared" si="528"/>
        <v>0</v>
      </c>
      <c r="L11194" t="str">
        <f t="shared" si="526"/>
        <v>2871GAREMA</v>
      </c>
      <c r="M11194" t="s">
        <v>12617</v>
      </c>
    </row>
    <row r="11195" spans="1:13">
      <c r="A11195" t="s">
        <v>12646</v>
      </c>
      <c r="B11195" t="s">
        <v>12656</v>
      </c>
      <c r="C11195" t="s">
        <v>109</v>
      </c>
      <c r="D11195">
        <v>4</v>
      </c>
      <c r="E11195">
        <v>0</v>
      </c>
      <c r="F11195">
        <v>0</v>
      </c>
      <c r="H11195" t="s">
        <v>103</v>
      </c>
      <c r="I11195">
        <f t="shared" si="527"/>
        <v>0</v>
      </c>
      <c r="J11195">
        <f t="shared" si="528"/>
        <v>0</v>
      </c>
      <c r="L11195" t="str">
        <f t="shared" si="526"/>
        <v>2871GRAWLIN</v>
      </c>
      <c r="M11195" t="s">
        <v>12617</v>
      </c>
    </row>
    <row r="11196" spans="1:13">
      <c r="A11196" t="s">
        <v>12646</v>
      </c>
      <c r="B11196" t="s">
        <v>12657</v>
      </c>
      <c r="C11196" t="s">
        <v>109</v>
      </c>
      <c r="D11196">
        <v>4</v>
      </c>
      <c r="E11196">
        <v>0</v>
      </c>
      <c r="F11196">
        <v>0</v>
      </c>
      <c r="H11196" t="s">
        <v>103</v>
      </c>
      <c r="I11196">
        <f t="shared" si="527"/>
        <v>0</v>
      </c>
      <c r="J11196">
        <f t="shared" si="528"/>
        <v>0</v>
      </c>
      <c r="L11196" t="str">
        <f t="shared" si="526"/>
        <v>2871GUNNING GAP</v>
      </c>
      <c r="M11196" t="s">
        <v>12617</v>
      </c>
    </row>
    <row r="11197" spans="1:13">
      <c r="A11197" t="s">
        <v>12646</v>
      </c>
      <c r="B11197" t="s">
        <v>12658</v>
      </c>
      <c r="C11197" t="s">
        <v>109</v>
      </c>
      <c r="D11197">
        <v>4</v>
      </c>
      <c r="E11197">
        <v>0</v>
      </c>
      <c r="F11197">
        <v>0</v>
      </c>
      <c r="H11197" t="s">
        <v>103</v>
      </c>
      <c r="I11197">
        <f t="shared" si="527"/>
        <v>0</v>
      </c>
      <c r="J11197">
        <f t="shared" si="528"/>
        <v>0</v>
      </c>
      <c r="L11197" t="str">
        <f t="shared" si="526"/>
        <v>2871JEMALONG</v>
      </c>
      <c r="M11197" t="s">
        <v>12617</v>
      </c>
    </row>
    <row r="11198" spans="1:13">
      <c r="A11198" t="s">
        <v>12646</v>
      </c>
      <c r="B11198" t="s">
        <v>12659</v>
      </c>
      <c r="C11198" t="s">
        <v>109</v>
      </c>
      <c r="D11198">
        <v>4</v>
      </c>
      <c r="E11198">
        <v>0</v>
      </c>
      <c r="F11198">
        <v>0</v>
      </c>
      <c r="H11198" t="s">
        <v>103</v>
      </c>
      <c r="I11198">
        <f t="shared" si="527"/>
        <v>0</v>
      </c>
      <c r="J11198">
        <f t="shared" si="528"/>
        <v>0</v>
      </c>
      <c r="L11198" t="str">
        <f t="shared" si="526"/>
        <v>2871MULYANDRY</v>
      </c>
      <c r="M11198" t="s">
        <v>12617</v>
      </c>
    </row>
    <row r="11199" spans="1:13">
      <c r="A11199" t="s">
        <v>12646</v>
      </c>
      <c r="B11199" t="s">
        <v>12660</v>
      </c>
      <c r="C11199" t="s">
        <v>109</v>
      </c>
      <c r="D11199">
        <v>4</v>
      </c>
      <c r="E11199">
        <v>0</v>
      </c>
      <c r="F11199">
        <v>0</v>
      </c>
      <c r="H11199" t="s">
        <v>103</v>
      </c>
      <c r="I11199">
        <f t="shared" si="527"/>
        <v>0</v>
      </c>
      <c r="J11199">
        <f t="shared" si="528"/>
        <v>0</v>
      </c>
      <c r="L11199" t="str">
        <f t="shared" si="526"/>
        <v>2871OOMA</v>
      </c>
      <c r="M11199" t="s">
        <v>12617</v>
      </c>
    </row>
    <row r="11200" spans="1:13">
      <c r="A11200" t="s">
        <v>12646</v>
      </c>
      <c r="B11200" t="s">
        <v>12661</v>
      </c>
      <c r="C11200" t="s">
        <v>109</v>
      </c>
      <c r="D11200">
        <v>4</v>
      </c>
      <c r="E11200">
        <v>0</v>
      </c>
      <c r="F11200">
        <v>0</v>
      </c>
      <c r="H11200" t="s">
        <v>103</v>
      </c>
      <c r="I11200">
        <f t="shared" si="527"/>
        <v>0</v>
      </c>
      <c r="J11200">
        <f t="shared" si="528"/>
        <v>0</v>
      </c>
      <c r="L11200" t="str">
        <f t="shared" si="526"/>
        <v>2871PAYTENS BRIDGE</v>
      </c>
      <c r="M11200" t="s">
        <v>12617</v>
      </c>
    </row>
    <row r="11201" spans="1:13">
      <c r="A11201" t="s">
        <v>12646</v>
      </c>
      <c r="B11201" t="s">
        <v>7662</v>
      </c>
      <c r="C11201" t="s">
        <v>109</v>
      </c>
      <c r="D11201">
        <v>4</v>
      </c>
      <c r="E11201">
        <v>0</v>
      </c>
      <c r="F11201">
        <v>0</v>
      </c>
      <c r="H11201" t="s">
        <v>103</v>
      </c>
      <c r="I11201">
        <f t="shared" si="527"/>
        <v>0</v>
      </c>
      <c r="J11201">
        <f t="shared" si="528"/>
        <v>0</v>
      </c>
      <c r="L11201" t="str">
        <f t="shared" si="526"/>
        <v>2871WARROO</v>
      </c>
      <c r="M11201" t="s">
        <v>12617</v>
      </c>
    </row>
    <row r="11202" spans="1:13">
      <c r="A11202" t="s">
        <v>12646</v>
      </c>
      <c r="B11202" t="s">
        <v>12662</v>
      </c>
      <c r="C11202" t="s">
        <v>109</v>
      </c>
      <c r="D11202">
        <v>4</v>
      </c>
      <c r="E11202">
        <v>0</v>
      </c>
      <c r="F11202">
        <v>0</v>
      </c>
      <c r="H11202" t="s">
        <v>103</v>
      </c>
      <c r="I11202">
        <f t="shared" si="527"/>
        <v>0</v>
      </c>
      <c r="J11202">
        <f t="shared" si="528"/>
        <v>0</v>
      </c>
      <c r="L11202" t="str">
        <f t="shared" si="526"/>
        <v>2871WEELONG</v>
      </c>
      <c r="M11202" t="s">
        <v>12617</v>
      </c>
    </row>
    <row r="11203" spans="1:13">
      <c r="A11203" t="s">
        <v>12646</v>
      </c>
      <c r="B11203" t="s">
        <v>12663</v>
      </c>
      <c r="C11203" t="s">
        <v>109</v>
      </c>
      <c r="D11203">
        <v>4</v>
      </c>
      <c r="E11203">
        <v>0</v>
      </c>
      <c r="F11203">
        <v>0</v>
      </c>
      <c r="H11203" t="s">
        <v>103</v>
      </c>
      <c r="I11203">
        <f t="shared" si="527"/>
        <v>0</v>
      </c>
      <c r="J11203">
        <f t="shared" si="528"/>
        <v>0</v>
      </c>
      <c r="L11203" t="str">
        <f t="shared" si="526"/>
        <v>2871WIRRINYA</v>
      </c>
      <c r="M11203" t="s">
        <v>12617</v>
      </c>
    </row>
    <row r="11204" spans="1:13">
      <c r="A11204" t="s">
        <v>12646</v>
      </c>
      <c r="B11204" t="s">
        <v>12664</v>
      </c>
      <c r="C11204" t="s">
        <v>109</v>
      </c>
      <c r="D11204">
        <v>4</v>
      </c>
      <c r="E11204">
        <v>0</v>
      </c>
      <c r="F11204">
        <v>0</v>
      </c>
      <c r="H11204" t="s">
        <v>103</v>
      </c>
      <c r="I11204">
        <f t="shared" si="527"/>
        <v>0</v>
      </c>
      <c r="J11204">
        <f t="shared" si="528"/>
        <v>0</v>
      </c>
      <c r="L11204" t="str">
        <f t="shared" si="526"/>
        <v>2871YARRAGONG</v>
      </c>
      <c r="M11204" t="s">
        <v>12617</v>
      </c>
    </row>
    <row r="11205" spans="1:13">
      <c r="A11205" t="s">
        <v>12665</v>
      </c>
      <c r="B11205" t="s">
        <v>12666</v>
      </c>
      <c r="C11205" t="s">
        <v>109</v>
      </c>
      <c r="D11205">
        <v>4</v>
      </c>
      <c r="E11205">
        <v>0</v>
      </c>
      <c r="F11205">
        <v>0</v>
      </c>
      <c r="H11205" t="s">
        <v>103</v>
      </c>
      <c r="I11205">
        <f t="shared" si="527"/>
        <v>0</v>
      </c>
      <c r="J11205">
        <f t="shared" si="528"/>
        <v>0</v>
      </c>
      <c r="L11205" t="str">
        <f t="shared" ref="L11205:L11268" si="529">CONCATENATE(A11205,B11205)</f>
        <v>2870ALECTOWN</v>
      </c>
      <c r="M11205" t="s">
        <v>12617</v>
      </c>
    </row>
    <row r="11206" spans="1:13">
      <c r="A11206" t="s">
        <v>12665</v>
      </c>
      <c r="B11206" t="s">
        <v>12667</v>
      </c>
      <c r="C11206" t="s">
        <v>109</v>
      </c>
      <c r="D11206">
        <v>4</v>
      </c>
      <c r="E11206">
        <v>0</v>
      </c>
      <c r="F11206">
        <v>0</v>
      </c>
      <c r="H11206" t="s">
        <v>103</v>
      </c>
      <c r="I11206">
        <f t="shared" si="527"/>
        <v>0</v>
      </c>
      <c r="J11206">
        <f t="shared" si="528"/>
        <v>0</v>
      </c>
      <c r="L11206" t="str">
        <f t="shared" si="529"/>
        <v>2870BEARGAMIL</v>
      </c>
      <c r="M11206" t="s">
        <v>12617</v>
      </c>
    </row>
    <row r="11207" spans="1:13">
      <c r="A11207" t="s">
        <v>12665</v>
      </c>
      <c r="B11207" t="s">
        <v>12668</v>
      </c>
      <c r="C11207" t="s">
        <v>109</v>
      </c>
      <c r="D11207">
        <v>4</v>
      </c>
      <c r="E11207">
        <v>0</v>
      </c>
      <c r="F11207">
        <v>0</v>
      </c>
      <c r="H11207" t="s">
        <v>103</v>
      </c>
      <c r="I11207">
        <f t="shared" si="527"/>
        <v>0</v>
      </c>
      <c r="J11207">
        <f t="shared" si="528"/>
        <v>0</v>
      </c>
      <c r="L11207" t="str">
        <f t="shared" si="529"/>
        <v>2870BINDOGUNDRA</v>
      </c>
      <c r="M11207" t="s">
        <v>12617</v>
      </c>
    </row>
    <row r="11208" spans="1:13">
      <c r="A11208" t="s">
        <v>12665</v>
      </c>
      <c r="B11208" t="s">
        <v>12669</v>
      </c>
      <c r="C11208" t="s">
        <v>109</v>
      </c>
      <c r="D11208">
        <v>3</v>
      </c>
      <c r="E11208">
        <v>0</v>
      </c>
      <c r="F11208">
        <v>0</v>
      </c>
      <c r="H11208" t="s">
        <v>103</v>
      </c>
      <c r="I11208">
        <f t="shared" si="527"/>
        <v>0</v>
      </c>
      <c r="J11208">
        <f t="shared" si="528"/>
        <v>0</v>
      </c>
      <c r="L11208" t="str">
        <f t="shared" si="529"/>
        <v>2870BROLGAN</v>
      </c>
      <c r="M11208" t="s">
        <v>12617</v>
      </c>
    </row>
    <row r="11209" spans="1:13">
      <c r="A11209" t="s">
        <v>12665</v>
      </c>
      <c r="B11209" t="s">
        <v>12670</v>
      </c>
      <c r="C11209" t="s">
        <v>109</v>
      </c>
      <c r="D11209">
        <v>4</v>
      </c>
      <c r="E11209">
        <v>0</v>
      </c>
      <c r="F11209">
        <v>0</v>
      </c>
      <c r="H11209" t="s">
        <v>103</v>
      </c>
      <c r="I11209">
        <f t="shared" si="527"/>
        <v>0</v>
      </c>
      <c r="J11209">
        <f t="shared" si="528"/>
        <v>0</v>
      </c>
      <c r="L11209" t="str">
        <f t="shared" si="529"/>
        <v>2870BUMBERRY</v>
      </c>
      <c r="M11209" t="s">
        <v>12617</v>
      </c>
    </row>
    <row r="11210" spans="1:13">
      <c r="A11210" t="s">
        <v>12665</v>
      </c>
      <c r="B11210" t="s">
        <v>12671</v>
      </c>
      <c r="C11210" t="s">
        <v>109</v>
      </c>
      <c r="D11210">
        <v>4</v>
      </c>
      <c r="E11210">
        <v>0</v>
      </c>
      <c r="F11210">
        <v>0</v>
      </c>
      <c r="H11210" t="s">
        <v>103</v>
      </c>
      <c r="I11210">
        <f t="shared" si="527"/>
        <v>0</v>
      </c>
      <c r="J11210">
        <f t="shared" si="528"/>
        <v>0</v>
      </c>
      <c r="L11210" t="str">
        <f t="shared" si="529"/>
        <v>2870COOKAMIDGERA</v>
      </c>
      <c r="M11210" t="s">
        <v>12617</v>
      </c>
    </row>
    <row r="11211" spans="1:13">
      <c r="A11211" t="s">
        <v>12665</v>
      </c>
      <c r="B11211" t="s">
        <v>12672</v>
      </c>
      <c r="C11211" t="s">
        <v>109</v>
      </c>
      <c r="D11211">
        <v>4</v>
      </c>
      <c r="E11211">
        <v>0</v>
      </c>
      <c r="F11211">
        <v>0</v>
      </c>
      <c r="H11211" t="s">
        <v>103</v>
      </c>
      <c r="I11211">
        <f t="shared" si="527"/>
        <v>0</v>
      </c>
      <c r="J11211">
        <f t="shared" si="528"/>
        <v>0</v>
      </c>
      <c r="L11211" t="str">
        <f t="shared" si="529"/>
        <v>2870COOKS MYALLS</v>
      </c>
      <c r="M11211" t="s">
        <v>12617</v>
      </c>
    </row>
    <row r="11212" spans="1:13">
      <c r="A11212" t="s">
        <v>12665</v>
      </c>
      <c r="B11212" t="s">
        <v>12673</v>
      </c>
      <c r="C11212" t="s">
        <v>109</v>
      </c>
      <c r="D11212">
        <v>4</v>
      </c>
      <c r="E11212">
        <v>0</v>
      </c>
      <c r="F11212">
        <v>0</v>
      </c>
      <c r="H11212" t="s">
        <v>103</v>
      </c>
      <c r="I11212">
        <f t="shared" si="527"/>
        <v>0</v>
      </c>
      <c r="J11212">
        <f t="shared" si="528"/>
        <v>0</v>
      </c>
      <c r="L11212" t="str">
        <f t="shared" si="529"/>
        <v>2870DAROOBALGIE</v>
      </c>
      <c r="M11212" t="s">
        <v>12617</v>
      </c>
    </row>
    <row r="11213" spans="1:13">
      <c r="A11213" t="s">
        <v>12665</v>
      </c>
      <c r="B11213" t="s">
        <v>12674</v>
      </c>
      <c r="C11213" t="s">
        <v>109</v>
      </c>
      <c r="D11213">
        <v>4</v>
      </c>
      <c r="E11213">
        <v>0</v>
      </c>
      <c r="F11213">
        <v>0</v>
      </c>
      <c r="H11213" t="s">
        <v>103</v>
      </c>
      <c r="I11213">
        <f t="shared" si="527"/>
        <v>0</v>
      </c>
      <c r="J11213">
        <f t="shared" si="528"/>
        <v>0</v>
      </c>
      <c r="L11213" t="str">
        <f t="shared" si="529"/>
        <v>2870GOOBANG</v>
      </c>
      <c r="M11213" t="s">
        <v>12617</v>
      </c>
    </row>
    <row r="11214" spans="1:13">
      <c r="A11214" t="s">
        <v>12665</v>
      </c>
      <c r="B11214" t="s">
        <v>12675</v>
      </c>
      <c r="C11214" t="s">
        <v>109</v>
      </c>
      <c r="D11214">
        <v>4</v>
      </c>
      <c r="E11214">
        <v>0</v>
      </c>
      <c r="F11214">
        <v>0</v>
      </c>
      <c r="H11214" t="s">
        <v>103</v>
      </c>
      <c r="I11214">
        <f t="shared" si="527"/>
        <v>0</v>
      </c>
      <c r="J11214">
        <f t="shared" si="528"/>
        <v>0</v>
      </c>
      <c r="L11214" t="str">
        <f t="shared" si="529"/>
        <v>2870GOONUMBLA</v>
      </c>
      <c r="M11214" t="s">
        <v>12617</v>
      </c>
    </row>
    <row r="11215" spans="1:13">
      <c r="A11215" t="s">
        <v>12665</v>
      </c>
      <c r="B11215" t="s">
        <v>3645</v>
      </c>
      <c r="C11215" t="s">
        <v>109</v>
      </c>
      <c r="D11215">
        <v>4</v>
      </c>
      <c r="E11215">
        <v>0</v>
      </c>
      <c r="F11215">
        <v>0</v>
      </c>
      <c r="H11215" t="s">
        <v>103</v>
      </c>
      <c r="I11215">
        <f t="shared" si="527"/>
        <v>0</v>
      </c>
      <c r="J11215">
        <f t="shared" si="528"/>
        <v>0</v>
      </c>
      <c r="L11215" t="str">
        <f t="shared" si="529"/>
        <v>2870KADINA</v>
      </c>
      <c r="M11215" t="s">
        <v>12617</v>
      </c>
    </row>
    <row r="11216" spans="1:13">
      <c r="A11216" t="s">
        <v>12665</v>
      </c>
      <c r="B11216" t="s">
        <v>12676</v>
      </c>
      <c r="C11216" t="s">
        <v>109</v>
      </c>
      <c r="D11216">
        <v>4</v>
      </c>
      <c r="E11216">
        <v>0</v>
      </c>
      <c r="F11216">
        <v>0</v>
      </c>
      <c r="H11216" t="s">
        <v>103</v>
      </c>
      <c r="I11216">
        <f t="shared" si="527"/>
        <v>0</v>
      </c>
      <c r="J11216">
        <f t="shared" si="528"/>
        <v>0</v>
      </c>
      <c r="L11216" t="str">
        <f t="shared" si="529"/>
        <v>2870MANDAGERY</v>
      </c>
      <c r="M11216" t="s">
        <v>12617</v>
      </c>
    </row>
    <row r="11217" spans="1:13">
      <c r="A11217" t="s">
        <v>12665</v>
      </c>
      <c r="B11217" t="s">
        <v>12677</v>
      </c>
      <c r="C11217" t="s">
        <v>109</v>
      </c>
      <c r="D11217">
        <v>4</v>
      </c>
      <c r="E11217">
        <v>0</v>
      </c>
      <c r="F11217">
        <v>0</v>
      </c>
      <c r="H11217" t="s">
        <v>103</v>
      </c>
      <c r="I11217">
        <f t="shared" si="527"/>
        <v>0</v>
      </c>
      <c r="J11217">
        <f t="shared" si="528"/>
        <v>0</v>
      </c>
      <c r="L11217" t="str">
        <f t="shared" si="529"/>
        <v>2870MICKIBRI</v>
      </c>
      <c r="M11217" t="s">
        <v>12617</v>
      </c>
    </row>
    <row r="11218" spans="1:13">
      <c r="A11218" t="s">
        <v>12665</v>
      </c>
      <c r="B11218" t="s">
        <v>12678</v>
      </c>
      <c r="C11218" t="s">
        <v>109</v>
      </c>
      <c r="D11218">
        <v>3</v>
      </c>
      <c r="E11218">
        <v>0</v>
      </c>
      <c r="F11218">
        <v>0</v>
      </c>
      <c r="H11218" t="s">
        <v>103</v>
      </c>
      <c r="I11218">
        <f t="shared" ref="I11218:I11281" si="530">IF(ISERROR(VLOOKUP(A11218,SelPostCode,1,FALSE)),0,1)</f>
        <v>0</v>
      </c>
      <c r="J11218">
        <f t="shared" ref="J11218:J11281" si="531">IF(I11218=0,0,IF(ISERROR(VLOOKUP(B11218,SelSuburb,1,FALSE)),0,1))</f>
        <v>0</v>
      </c>
      <c r="L11218" t="str">
        <f t="shared" si="529"/>
        <v>2870MUGINCOBLE</v>
      </c>
      <c r="M11218" t="s">
        <v>12617</v>
      </c>
    </row>
    <row r="11219" spans="1:13">
      <c r="A11219" t="s">
        <v>12665</v>
      </c>
      <c r="B11219" t="s">
        <v>12679</v>
      </c>
      <c r="C11219" t="s">
        <v>109</v>
      </c>
      <c r="D11219">
        <v>4</v>
      </c>
      <c r="E11219">
        <v>0</v>
      </c>
      <c r="F11219">
        <v>0</v>
      </c>
      <c r="H11219" t="s">
        <v>103</v>
      </c>
      <c r="I11219">
        <f t="shared" si="530"/>
        <v>0</v>
      </c>
      <c r="J11219">
        <f t="shared" si="531"/>
        <v>0</v>
      </c>
      <c r="L11219" t="str">
        <f t="shared" si="529"/>
        <v>2870NANARDINE</v>
      </c>
      <c r="M11219" t="s">
        <v>12617</v>
      </c>
    </row>
    <row r="11220" spans="1:13">
      <c r="A11220" t="s">
        <v>12665</v>
      </c>
      <c r="B11220" t="s">
        <v>12680</v>
      </c>
      <c r="C11220" t="s">
        <v>109</v>
      </c>
      <c r="D11220">
        <v>3</v>
      </c>
      <c r="E11220">
        <v>0</v>
      </c>
      <c r="F11220">
        <v>0</v>
      </c>
      <c r="H11220" t="s">
        <v>103</v>
      </c>
      <c r="I11220">
        <f t="shared" si="530"/>
        <v>0</v>
      </c>
      <c r="J11220">
        <f t="shared" si="531"/>
        <v>0</v>
      </c>
      <c r="L11220" t="str">
        <f t="shared" si="529"/>
        <v>2870PARKES</v>
      </c>
      <c r="M11220" t="s">
        <v>12617</v>
      </c>
    </row>
    <row r="11221" spans="1:13">
      <c r="A11221" t="s">
        <v>12665</v>
      </c>
      <c r="B11221" t="s">
        <v>12681</v>
      </c>
      <c r="C11221" t="s">
        <v>109</v>
      </c>
      <c r="D11221">
        <v>3</v>
      </c>
      <c r="E11221">
        <v>0</v>
      </c>
      <c r="F11221">
        <v>0</v>
      </c>
      <c r="H11221" t="s">
        <v>103</v>
      </c>
      <c r="I11221">
        <f t="shared" si="530"/>
        <v>0</v>
      </c>
      <c r="J11221">
        <f t="shared" si="531"/>
        <v>0</v>
      </c>
      <c r="L11221" t="str">
        <f t="shared" si="529"/>
        <v>2870PARKESBOROUGH</v>
      </c>
      <c r="M11221" t="s">
        <v>12617</v>
      </c>
    </row>
    <row r="11222" spans="1:13">
      <c r="A11222" t="s">
        <v>12665</v>
      </c>
      <c r="B11222" t="s">
        <v>12682</v>
      </c>
      <c r="C11222" t="s">
        <v>109</v>
      </c>
      <c r="D11222">
        <v>4</v>
      </c>
      <c r="E11222">
        <v>0</v>
      </c>
      <c r="F11222">
        <v>0</v>
      </c>
      <c r="H11222" t="s">
        <v>103</v>
      </c>
      <c r="I11222">
        <f t="shared" si="530"/>
        <v>0</v>
      </c>
      <c r="J11222">
        <f t="shared" si="531"/>
        <v>0</v>
      </c>
      <c r="L11222" t="str">
        <f t="shared" si="529"/>
        <v>2870SHALLOW RUSH</v>
      </c>
      <c r="M11222" t="s">
        <v>12617</v>
      </c>
    </row>
    <row r="11223" spans="1:13">
      <c r="A11223" t="s">
        <v>12665</v>
      </c>
      <c r="B11223" t="s">
        <v>12683</v>
      </c>
      <c r="C11223" t="s">
        <v>109</v>
      </c>
      <c r="D11223">
        <v>4</v>
      </c>
      <c r="E11223">
        <v>0</v>
      </c>
      <c r="F11223">
        <v>0</v>
      </c>
      <c r="H11223" t="s">
        <v>103</v>
      </c>
      <c r="I11223">
        <f t="shared" si="530"/>
        <v>0</v>
      </c>
      <c r="J11223">
        <f t="shared" si="531"/>
        <v>0</v>
      </c>
      <c r="L11223" t="str">
        <f t="shared" si="529"/>
        <v>2870TICHBORNE</v>
      </c>
      <c r="M11223" t="s">
        <v>12617</v>
      </c>
    </row>
    <row r="11224" spans="1:13">
      <c r="A11224" t="s">
        <v>12684</v>
      </c>
      <c r="B11224" t="s">
        <v>12685</v>
      </c>
      <c r="C11224" t="s">
        <v>109</v>
      </c>
      <c r="D11224">
        <v>4</v>
      </c>
      <c r="E11224">
        <v>0</v>
      </c>
      <c r="F11224">
        <v>0</v>
      </c>
      <c r="H11224" t="s">
        <v>103</v>
      </c>
      <c r="I11224">
        <f t="shared" si="530"/>
        <v>0</v>
      </c>
      <c r="J11224">
        <f t="shared" si="531"/>
        <v>0</v>
      </c>
      <c r="L11224" t="str">
        <f t="shared" si="529"/>
        <v>2869MUNGERY</v>
      </c>
      <c r="M11224" t="s">
        <v>12617</v>
      </c>
    </row>
    <row r="11225" spans="1:13">
      <c r="A11225" t="s">
        <v>12684</v>
      </c>
      <c r="B11225" t="s">
        <v>1381</v>
      </c>
      <c r="C11225" t="s">
        <v>109</v>
      </c>
      <c r="D11225">
        <v>4</v>
      </c>
      <c r="E11225">
        <v>0</v>
      </c>
      <c r="F11225">
        <v>0</v>
      </c>
      <c r="H11225" t="s">
        <v>103</v>
      </c>
      <c r="I11225">
        <f t="shared" si="530"/>
        <v>0</v>
      </c>
      <c r="J11225">
        <f t="shared" si="531"/>
        <v>0</v>
      </c>
      <c r="L11225" t="str">
        <f t="shared" si="529"/>
        <v>2869PEAK HILL</v>
      </c>
      <c r="M11225" t="s">
        <v>12617</v>
      </c>
    </row>
    <row r="11226" spans="1:13">
      <c r="A11226" t="s">
        <v>12684</v>
      </c>
      <c r="B11226" t="s">
        <v>12686</v>
      </c>
      <c r="C11226" t="s">
        <v>109</v>
      </c>
      <c r="D11226">
        <v>4</v>
      </c>
      <c r="E11226">
        <v>0</v>
      </c>
      <c r="F11226">
        <v>0</v>
      </c>
      <c r="H11226" t="s">
        <v>103</v>
      </c>
      <c r="I11226">
        <f t="shared" si="530"/>
        <v>0</v>
      </c>
      <c r="J11226">
        <f t="shared" si="531"/>
        <v>0</v>
      </c>
      <c r="L11226" t="str">
        <f t="shared" si="529"/>
        <v>2869TOMINGLEY</v>
      </c>
      <c r="M11226" t="s">
        <v>12617</v>
      </c>
    </row>
    <row r="11227" spans="1:13">
      <c r="A11227" t="s">
        <v>12684</v>
      </c>
      <c r="B11227" t="s">
        <v>12687</v>
      </c>
      <c r="C11227" t="s">
        <v>109</v>
      </c>
      <c r="D11227">
        <v>4</v>
      </c>
      <c r="E11227">
        <v>0</v>
      </c>
      <c r="F11227">
        <v>0</v>
      </c>
      <c r="H11227" t="s">
        <v>103</v>
      </c>
      <c r="I11227">
        <f t="shared" si="530"/>
        <v>0</v>
      </c>
      <c r="J11227">
        <f t="shared" si="531"/>
        <v>0</v>
      </c>
      <c r="L11227" t="str">
        <f t="shared" si="529"/>
        <v>2869TREWILGA</v>
      </c>
      <c r="M11227" t="s">
        <v>12617</v>
      </c>
    </row>
    <row r="11228" spans="1:13">
      <c r="A11228" t="s">
        <v>12688</v>
      </c>
      <c r="B11228" t="s">
        <v>12689</v>
      </c>
      <c r="C11228" t="s">
        <v>109</v>
      </c>
      <c r="D11228">
        <v>4</v>
      </c>
      <c r="E11228">
        <v>0</v>
      </c>
      <c r="F11228">
        <v>0</v>
      </c>
      <c r="H11228" t="s">
        <v>103</v>
      </c>
      <c r="I11228">
        <f t="shared" si="530"/>
        <v>0</v>
      </c>
      <c r="J11228">
        <f t="shared" si="531"/>
        <v>0</v>
      </c>
      <c r="L11228" t="str">
        <f t="shared" si="529"/>
        <v>2868BOURNEWOOD</v>
      </c>
      <c r="M11228" t="s">
        <v>12617</v>
      </c>
    </row>
    <row r="11229" spans="1:13">
      <c r="A11229" t="s">
        <v>12688</v>
      </c>
      <c r="B11229" t="s">
        <v>12690</v>
      </c>
      <c r="C11229" t="s">
        <v>109</v>
      </c>
      <c r="D11229">
        <v>4</v>
      </c>
      <c r="E11229">
        <v>0</v>
      </c>
      <c r="F11229">
        <v>0</v>
      </c>
      <c r="H11229" t="s">
        <v>103</v>
      </c>
      <c r="I11229">
        <f t="shared" si="530"/>
        <v>0</v>
      </c>
      <c r="J11229">
        <f t="shared" si="531"/>
        <v>0</v>
      </c>
      <c r="L11229" t="str">
        <f t="shared" si="529"/>
        <v>2868OBLEY</v>
      </c>
      <c r="M11229" t="s">
        <v>12617</v>
      </c>
    </row>
    <row r="11230" spans="1:13">
      <c r="A11230" t="s">
        <v>12688</v>
      </c>
      <c r="B11230" t="s">
        <v>12691</v>
      </c>
      <c r="C11230" t="s">
        <v>109</v>
      </c>
      <c r="D11230">
        <v>4</v>
      </c>
      <c r="E11230">
        <v>0</v>
      </c>
      <c r="F11230">
        <v>0</v>
      </c>
      <c r="H11230" t="s">
        <v>103</v>
      </c>
      <c r="I11230">
        <f t="shared" si="530"/>
        <v>0</v>
      </c>
      <c r="J11230">
        <f t="shared" si="531"/>
        <v>0</v>
      </c>
      <c r="L11230" t="str">
        <f t="shared" si="529"/>
        <v>2868UPPER OBLEY</v>
      </c>
      <c r="M11230" t="s">
        <v>12617</v>
      </c>
    </row>
    <row r="11231" spans="1:13">
      <c r="A11231" t="s">
        <v>12688</v>
      </c>
      <c r="B11231" t="s">
        <v>12692</v>
      </c>
      <c r="C11231" t="s">
        <v>109</v>
      </c>
      <c r="D11231">
        <v>4</v>
      </c>
      <c r="E11231">
        <v>0</v>
      </c>
      <c r="F11231">
        <v>0</v>
      </c>
      <c r="H11231" t="s">
        <v>103</v>
      </c>
      <c r="I11231">
        <f t="shared" si="530"/>
        <v>0</v>
      </c>
      <c r="J11231">
        <f t="shared" si="531"/>
        <v>0</v>
      </c>
      <c r="L11231" t="str">
        <f t="shared" si="529"/>
        <v>2868YEOVAL</v>
      </c>
      <c r="M11231" t="s">
        <v>12617</v>
      </c>
    </row>
    <row r="11232" spans="1:13">
      <c r="A11232" t="s">
        <v>12693</v>
      </c>
      <c r="B11232" t="s">
        <v>12694</v>
      </c>
      <c r="C11232" t="s">
        <v>109</v>
      </c>
      <c r="D11232">
        <v>4</v>
      </c>
      <c r="E11232">
        <v>0</v>
      </c>
      <c r="F11232">
        <v>0</v>
      </c>
      <c r="H11232" t="s">
        <v>103</v>
      </c>
      <c r="I11232">
        <f t="shared" si="530"/>
        <v>0</v>
      </c>
      <c r="J11232">
        <f t="shared" si="531"/>
        <v>0</v>
      </c>
      <c r="L11232" t="str">
        <f t="shared" si="529"/>
        <v>2867BALDRY</v>
      </c>
      <c r="M11232" t="s">
        <v>12617</v>
      </c>
    </row>
    <row r="11233" spans="1:13">
      <c r="A11233" t="s">
        <v>12693</v>
      </c>
      <c r="B11233" t="s">
        <v>12695</v>
      </c>
      <c r="C11233" t="s">
        <v>109</v>
      </c>
      <c r="D11233">
        <v>4</v>
      </c>
      <c r="E11233">
        <v>0</v>
      </c>
      <c r="F11233">
        <v>0</v>
      </c>
      <c r="H11233" t="s">
        <v>103</v>
      </c>
      <c r="I11233">
        <f t="shared" si="530"/>
        <v>0</v>
      </c>
      <c r="J11233">
        <f t="shared" si="531"/>
        <v>0</v>
      </c>
      <c r="L11233" t="str">
        <f t="shared" si="529"/>
        <v>2867CUMNOCK</v>
      </c>
      <c r="M11233" t="s">
        <v>12617</v>
      </c>
    </row>
    <row r="11234" spans="1:13">
      <c r="A11234" t="s">
        <v>12693</v>
      </c>
      <c r="B11234" t="s">
        <v>12696</v>
      </c>
      <c r="C11234" t="s">
        <v>109</v>
      </c>
      <c r="D11234">
        <v>4</v>
      </c>
      <c r="E11234">
        <v>0</v>
      </c>
      <c r="F11234">
        <v>0</v>
      </c>
      <c r="H11234" t="s">
        <v>103</v>
      </c>
      <c r="I11234">
        <f t="shared" si="530"/>
        <v>0</v>
      </c>
      <c r="J11234">
        <f t="shared" si="531"/>
        <v>0</v>
      </c>
      <c r="L11234" t="str">
        <f t="shared" si="529"/>
        <v>2867EURIMBLA</v>
      </c>
      <c r="M11234" t="s">
        <v>12617</v>
      </c>
    </row>
    <row r="11235" spans="1:13">
      <c r="A11235" t="s">
        <v>12693</v>
      </c>
      <c r="B11235" t="s">
        <v>6545</v>
      </c>
      <c r="C11235" t="s">
        <v>109</v>
      </c>
      <c r="D11235">
        <v>4</v>
      </c>
      <c r="E11235">
        <v>0</v>
      </c>
      <c r="F11235">
        <v>0</v>
      </c>
      <c r="H11235" t="s">
        <v>103</v>
      </c>
      <c r="I11235">
        <f t="shared" si="530"/>
        <v>0</v>
      </c>
      <c r="J11235">
        <f t="shared" si="531"/>
        <v>0</v>
      </c>
      <c r="L11235" t="str">
        <f t="shared" si="529"/>
        <v>2867EURIMBULA</v>
      </c>
      <c r="M11235" t="s">
        <v>12617</v>
      </c>
    </row>
    <row r="11236" spans="1:13">
      <c r="A11236" t="s">
        <v>12693</v>
      </c>
      <c r="B11236" t="s">
        <v>12697</v>
      </c>
      <c r="C11236" t="s">
        <v>109</v>
      </c>
      <c r="D11236">
        <v>4</v>
      </c>
      <c r="E11236">
        <v>0</v>
      </c>
      <c r="F11236">
        <v>0</v>
      </c>
      <c r="H11236" t="s">
        <v>103</v>
      </c>
      <c r="I11236">
        <f t="shared" si="530"/>
        <v>0</v>
      </c>
      <c r="J11236">
        <f t="shared" si="531"/>
        <v>0</v>
      </c>
      <c r="L11236" t="str">
        <f t="shared" si="529"/>
        <v>2867LOOMBAH</v>
      </c>
      <c r="M11236" t="s">
        <v>12617</v>
      </c>
    </row>
    <row r="11237" spans="1:13">
      <c r="A11237" t="s">
        <v>12693</v>
      </c>
      <c r="B11237" t="s">
        <v>12698</v>
      </c>
      <c r="C11237" t="s">
        <v>109</v>
      </c>
      <c r="D11237">
        <v>4</v>
      </c>
      <c r="E11237">
        <v>0</v>
      </c>
      <c r="F11237">
        <v>0</v>
      </c>
      <c r="H11237" t="s">
        <v>103</v>
      </c>
      <c r="I11237">
        <f t="shared" si="530"/>
        <v>0</v>
      </c>
      <c r="J11237">
        <f t="shared" si="531"/>
        <v>0</v>
      </c>
      <c r="L11237" t="str">
        <f t="shared" si="529"/>
        <v>2867YULLUNDRY</v>
      </c>
      <c r="M11237" t="s">
        <v>12617</v>
      </c>
    </row>
    <row r="11238" spans="1:13">
      <c r="A11238" t="s">
        <v>12699</v>
      </c>
      <c r="B11238" t="s">
        <v>5734</v>
      </c>
      <c r="C11238" t="s">
        <v>109</v>
      </c>
      <c r="D11238">
        <v>4</v>
      </c>
      <c r="E11238">
        <v>0</v>
      </c>
      <c r="F11238">
        <v>0</v>
      </c>
      <c r="H11238" t="s">
        <v>103</v>
      </c>
      <c r="I11238">
        <f t="shared" si="530"/>
        <v>0</v>
      </c>
      <c r="J11238">
        <f t="shared" si="531"/>
        <v>0</v>
      </c>
      <c r="L11238" t="str">
        <f t="shared" si="529"/>
        <v>2866AMAROO</v>
      </c>
      <c r="M11238" t="s">
        <v>12617</v>
      </c>
    </row>
    <row r="11239" spans="1:13">
      <c r="A11239" t="s">
        <v>12699</v>
      </c>
      <c r="B11239" t="s">
        <v>12700</v>
      </c>
      <c r="C11239" t="s">
        <v>109</v>
      </c>
      <c r="D11239">
        <v>4</v>
      </c>
      <c r="E11239">
        <v>0</v>
      </c>
      <c r="F11239">
        <v>0</v>
      </c>
      <c r="H11239" t="s">
        <v>103</v>
      </c>
      <c r="I11239">
        <f t="shared" si="530"/>
        <v>0</v>
      </c>
      <c r="J11239">
        <f t="shared" si="531"/>
        <v>0</v>
      </c>
      <c r="L11239" t="str">
        <f t="shared" si="529"/>
        <v>2866BOOMEY</v>
      </c>
      <c r="M11239" t="s">
        <v>12617</v>
      </c>
    </row>
    <row r="11240" spans="1:13">
      <c r="A11240" t="s">
        <v>12699</v>
      </c>
      <c r="B11240" t="s">
        <v>12701</v>
      </c>
      <c r="C11240" t="s">
        <v>109</v>
      </c>
      <c r="D11240">
        <v>4</v>
      </c>
      <c r="E11240">
        <v>0</v>
      </c>
      <c r="F11240">
        <v>0</v>
      </c>
      <c r="H11240" t="s">
        <v>103</v>
      </c>
      <c r="I11240">
        <f t="shared" si="530"/>
        <v>0</v>
      </c>
      <c r="J11240">
        <f t="shared" si="531"/>
        <v>0</v>
      </c>
      <c r="L11240" t="str">
        <f t="shared" si="529"/>
        <v>2866COPPER HILL</v>
      </c>
      <c r="M11240" t="s">
        <v>12617</v>
      </c>
    </row>
    <row r="11241" spans="1:13">
      <c r="A11241" t="s">
        <v>12699</v>
      </c>
      <c r="B11241" t="s">
        <v>12702</v>
      </c>
      <c r="C11241" t="s">
        <v>109</v>
      </c>
      <c r="D11241">
        <v>4</v>
      </c>
      <c r="E11241">
        <v>0</v>
      </c>
      <c r="F11241">
        <v>0</v>
      </c>
      <c r="H11241" t="s">
        <v>103</v>
      </c>
      <c r="I11241">
        <f t="shared" si="530"/>
        <v>0</v>
      </c>
      <c r="J11241">
        <f t="shared" si="531"/>
        <v>0</v>
      </c>
      <c r="L11241" t="str">
        <f t="shared" si="529"/>
        <v>2866CUNDUMBUL</v>
      </c>
      <c r="M11241" t="s">
        <v>12617</v>
      </c>
    </row>
    <row r="11242" spans="1:13">
      <c r="A11242" t="s">
        <v>12699</v>
      </c>
      <c r="B11242" t="s">
        <v>12703</v>
      </c>
      <c r="C11242" t="s">
        <v>109</v>
      </c>
      <c r="D11242">
        <v>4</v>
      </c>
      <c r="E11242">
        <v>0</v>
      </c>
      <c r="F11242">
        <v>0</v>
      </c>
      <c r="H11242" t="s">
        <v>103</v>
      </c>
      <c r="I11242">
        <f t="shared" si="530"/>
        <v>0</v>
      </c>
      <c r="J11242">
        <f t="shared" si="531"/>
        <v>0</v>
      </c>
      <c r="L11242" t="str">
        <f t="shared" si="529"/>
        <v>2866EUCHAREENA</v>
      </c>
      <c r="M11242" t="s">
        <v>12617</v>
      </c>
    </row>
    <row r="11243" spans="1:13">
      <c r="A11243" t="s">
        <v>12699</v>
      </c>
      <c r="B11243" t="s">
        <v>12704</v>
      </c>
      <c r="C11243" t="s">
        <v>109</v>
      </c>
      <c r="D11243">
        <v>4</v>
      </c>
      <c r="E11243">
        <v>0</v>
      </c>
      <c r="F11243">
        <v>0</v>
      </c>
      <c r="H11243" t="s">
        <v>103</v>
      </c>
      <c r="I11243">
        <f t="shared" si="530"/>
        <v>0</v>
      </c>
      <c r="J11243">
        <f t="shared" si="531"/>
        <v>0</v>
      </c>
      <c r="L11243" t="str">
        <f t="shared" si="529"/>
        <v>2866GARRA</v>
      </c>
      <c r="M11243" t="s">
        <v>12617</v>
      </c>
    </row>
    <row r="11244" spans="1:13">
      <c r="A11244" t="s">
        <v>12699</v>
      </c>
      <c r="B11244" t="s">
        <v>12705</v>
      </c>
      <c r="C11244" t="s">
        <v>109</v>
      </c>
      <c r="D11244">
        <v>4</v>
      </c>
      <c r="E11244">
        <v>0</v>
      </c>
      <c r="F11244">
        <v>0</v>
      </c>
      <c r="H11244" t="s">
        <v>103</v>
      </c>
      <c r="I11244">
        <f t="shared" si="530"/>
        <v>0</v>
      </c>
      <c r="J11244">
        <f t="shared" si="531"/>
        <v>0</v>
      </c>
      <c r="L11244" t="str">
        <f t="shared" si="529"/>
        <v>2866LARRAS LEE</v>
      </c>
      <c r="M11244" t="s">
        <v>12617</v>
      </c>
    </row>
    <row r="11245" spans="1:13">
      <c r="A11245" t="s">
        <v>12699</v>
      </c>
      <c r="B11245" t="s">
        <v>12706</v>
      </c>
      <c r="C11245" t="s">
        <v>109</v>
      </c>
      <c r="D11245">
        <v>4</v>
      </c>
      <c r="E11245">
        <v>0</v>
      </c>
      <c r="F11245">
        <v>0</v>
      </c>
      <c r="H11245" t="s">
        <v>103</v>
      </c>
      <c r="I11245">
        <f t="shared" si="530"/>
        <v>0</v>
      </c>
      <c r="J11245">
        <f t="shared" si="531"/>
        <v>0</v>
      </c>
      <c r="L11245" t="str">
        <f t="shared" si="529"/>
        <v>2866MOLONG</v>
      </c>
      <c r="M11245" t="s">
        <v>12617</v>
      </c>
    </row>
    <row r="11246" spans="1:13">
      <c r="A11246" t="s">
        <v>12699</v>
      </c>
      <c r="B11246" t="s">
        <v>12707</v>
      </c>
      <c r="C11246" t="s">
        <v>109</v>
      </c>
      <c r="D11246">
        <v>4</v>
      </c>
      <c r="E11246">
        <v>0</v>
      </c>
      <c r="F11246">
        <v>0</v>
      </c>
      <c r="H11246" t="s">
        <v>103</v>
      </c>
      <c r="I11246">
        <f t="shared" si="530"/>
        <v>0</v>
      </c>
      <c r="J11246">
        <f t="shared" si="531"/>
        <v>0</v>
      </c>
      <c r="L11246" t="str">
        <f t="shared" si="529"/>
        <v>2866THE SHADES</v>
      </c>
      <c r="M11246" t="s">
        <v>12617</v>
      </c>
    </row>
    <row r="11247" spans="1:13">
      <c r="A11247" t="s">
        <v>12699</v>
      </c>
      <c r="B11247" t="s">
        <v>12708</v>
      </c>
      <c r="C11247" t="s">
        <v>109</v>
      </c>
      <c r="D11247">
        <v>4</v>
      </c>
      <c r="E11247">
        <v>0</v>
      </c>
      <c r="F11247">
        <v>0</v>
      </c>
      <c r="H11247" t="s">
        <v>103</v>
      </c>
      <c r="I11247">
        <f t="shared" si="530"/>
        <v>0</v>
      </c>
      <c r="J11247">
        <f t="shared" si="531"/>
        <v>0</v>
      </c>
      <c r="L11247" t="str">
        <f t="shared" si="529"/>
        <v>2866WARNECLIFFE</v>
      </c>
      <c r="M11247" t="s">
        <v>12617</v>
      </c>
    </row>
    <row r="11248" spans="1:13">
      <c r="A11248" t="s">
        <v>12709</v>
      </c>
      <c r="B11248" t="s">
        <v>12710</v>
      </c>
      <c r="C11248" t="s">
        <v>109</v>
      </c>
      <c r="D11248">
        <v>4</v>
      </c>
      <c r="E11248">
        <v>0</v>
      </c>
      <c r="F11248">
        <v>0</v>
      </c>
      <c r="H11248" t="s">
        <v>103</v>
      </c>
      <c r="I11248">
        <f t="shared" si="530"/>
        <v>0</v>
      </c>
      <c r="J11248">
        <f t="shared" si="531"/>
        <v>0</v>
      </c>
      <c r="L11248" t="str">
        <f t="shared" si="529"/>
        <v>2865BOCOBRA</v>
      </c>
      <c r="M11248" t="s">
        <v>12617</v>
      </c>
    </row>
    <row r="11249" spans="1:13">
      <c r="A11249" t="s">
        <v>12709</v>
      </c>
      <c r="B11249" t="s">
        <v>12711</v>
      </c>
      <c r="C11249" t="s">
        <v>109</v>
      </c>
      <c r="D11249">
        <v>4</v>
      </c>
      <c r="E11249">
        <v>0</v>
      </c>
      <c r="F11249">
        <v>0</v>
      </c>
      <c r="H11249" t="s">
        <v>103</v>
      </c>
      <c r="I11249">
        <f t="shared" si="530"/>
        <v>0</v>
      </c>
      <c r="J11249">
        <f t="shared" si="531"/>
        <v>0</v>
      </c>
      <c r="L11249" t="str">
        <f t="shared" si="529"/>
        <v>2865GREGRA</v>
      </c>
      <c r="M11249" t="s">
        <v>12617</v>
      </c>
    </row>
    <row r="11250" spans="1:13">
      <c r="A11250" t="s">
        <v>12709</v>
      </c>
      <c r="B11250" t="s">
        <v>12712</v>
      </c>
      <c r="C11250" t="s">
        <v>109</v>
      </c>
      <c r="D11250">
        <v>4</v>
      </c>
      <c r="E11250">
        <v>0</v>
      </c>
      <c r="F11250">
        <v>0</v>
      </c>
      <c r="H11250" t="s">
        <v>103</v>
      </c>
      <c r="I11250">
        <f t="shared" si="530"/>
        <v>0</v>
      </c>
      <c r="J11250">
        <f t="shared" si="531"/>
        <v>0</v>
      </c>
      <c r="L11250" t="str">
        <f t="shared" si="529"/>
        <v>2865GUMBLE</v>
      </c>
      <c r="M11250" t="s">
        <v>12617</v>
      </c>
    </row>
    <row r="11251" spans="1:13">
      <c r="A11251" t="s">
        <v>12709</v>
      </c>
      <c r="B11251" t="s">
        <v>12713</v>
      </c>
      <c r="C11251" t="s">
        <v>109</v>
      </c>
      <c r="D11251">
        <v>4</v>
      </c>
      <c r="E11251">
        <v>0</v>
      </c>
      <c r="F11251">
        <v>0</v>
      </c>
      <c r="H11251" t="s">
        <v>103</v>
      </c>
      <c r="I11251">
        <f t="shared" si="530"/>
        <v>0</v>
      </c>
      <c r="J11251">
        <f t="shared" si="531"/>
        <v>0</v>
      </c>
      <c r="L11251" t="str">
        <f t="shared" si="529"/>
        <v>2865MANILDRA</v>
      </c>
      <c r="M11251" t="s">
        <v>12617</v>
      </c>
    </row>
    <row r="11252" spans="1:13">
      <c r="A11252" t="s">
        <v>12714</v>
      </c>
      <c r="B11252" t="s">
        <v>12715</v>
      </c>
      <c r="C11252" t="s">
        <v>109</v>
      </c>
      <c r="D11252">
        <v>4</v>
      </c>
      <c r="E11252">
        <v>0</v>
      </c>
      <c r="F11252">
        <v>0</v>
      </c>
      <c r="H11252" t="s">
        <v>103</v>
      </c>
      <c r="I11252">
        <f t="shared" si="530"/>
        <v>0</v>
      </c>
      <c r="J11252">
        <f t="shared" si="531"/>
        <v>0</v>
      </c>
      <c r="L11252" t="str">
        <f t="shared" si="529"/>
        <v>2864BOREE</v>
      </c>
      <c r="M11252" t="s">
        <v>12617</v>
      </c>
    </row>
    <row r="11253" spans="1:13">
      <c r="A11253" t="s">
        <v>12714</v>
      </c>
      <c r="B11253" t="s">
        <v>12716</v>
      </c>
      <c r="C11253" t="s">
        <v>109</v>
      </c>
      <c r="D11253">
        <v>4</v>
      </c>
      <c r="E11253">
        <v>0</v>
      </c>
      <c r="F11253">
        <v>0</v>
      </c>
      <c r="H11253" t="s">
        <v>103</v>
      </c>
      <c r="I11253">
        <f t="shared" si="530"/>
        <v>0</v>
      </c>
      <c r="J11253">
        <f t="shared" si="531"/>
        <v>0</v>
      </c>
      <c r="L11253" t="str">
        <f t="shared" si="529"/>
        <v>2864BOWAN PARK</v>
      </c>
      <c r="M11253" t="s">
        <v>12617</v>
      </c>
    </row>
    <row r="11254" spans="1:13">
      <c r="A11254" t="s">
        <v>12714</v>
      </c>
      <c r="B11254" t="s">
        <v>12717</v>
      </c>
      <c r="C11254" t="s">
        <v>109</v>
      </c>
      <c r="D11254">
        <v>4</v>
      </c>
      <c r="E11254">
        <v>0</v>
      </c>
      <c r="F11254">
        <v>0</v>
      </c>
      <c r="H11254" t="s">
        <v>103</v>
      </c>
      <c r="I11254">
        <f t="shared" si="530"/>
        <v>0</v>
      </c>
      <c r="J11254">
        <f t="shared" si="531"/>
        <v>0</v>
      </c>
      <c r="L11254" t="str">
        <f t="shared" si="529"/>
        <v>2864CUDAL</v>
      </c>
      <c r="M11254" t="s">
        <v>12617</v>
      </c>
    </row>
    <row r="11255" spans="1:13">
      <c r="A11255" t="s">
        <v>12714</v>
      </c>
      <c r="B11255" t="s">
        <v>12718</v>
      </c>
      <c r="C11255" t="s">
        <v>109</v>
      </c>
      <c r="D11255">
        <v>4</v>
      </c>
      <c r="E11255">
        <v>0</v>
      </c>
      <c r="F11255">
        <v>0</v>
      </c>
      <c r="H11255" t="s">
        <v>103</v>
      </c>
      <c r="I11255">
        <f t="shared" si="530"/>
        <v>0</v>
      </c>
      <c r="J11255">
        <f t="shared" si="531"/>
        <v>0</v>
      </c>
      <c r="L11255" t="str">
        <f t="shared" si="529"/>
        <v>2864MURGA</v>
      </c>
      <c r="M11255" t="s">
        <v>12617</v>
      </c>
    </row>
    <row r="11256" spans="1:13">
      <c r="A11256" t="s">
        <v>12714</v>
      </c>
      <c r="B11256" t="s">
        <v>12719</v>
      </c>
      <c r="C11256" t="s">
        <v>109</v>
      </c>
      <c r="D11256">
        <v>4</v>
      </c>
      <c r="E11256">
        <v>0</v>
      </c>
      <c r="F11256">
        <v>0</v>
      </c>
      <c r="H11256" t="s">
        <v>103</v>
      </c>
      <c r="I11256">
        <f t="shared" si="530"/>
        <v>0</v>
      </c>
      <c r="J11256">
        <f t="shared" si="531"/>
        <v>0</v>
      </c>
      <c r="L11256" t="str">
        <f t="shared" si="529"/>
        <v>2864TOOGONG</v>
      </c>
      <c r="M11256" t="s">
        <v>12617</v>
      </c>
    </row>
    <row r="11257" spans="1:13">
      <c r="A11257" t="s">
        <v>12720</v>
      </c>
      <c r="B11257" t="s">
        <v>12721</v>
      </c>
      <c r="C11257" t="s">
        <v>109</v>
      </c>
      <c r="D11257">
        <v>4</v>
      </c>
      <c r="E11257">
        <v>0</v>
      </c>
      <c r="F11257">
        <v>0</v>
      </c>
      <c r="H11257" t="s">
        <v>103</v>
      </c>
      <c r="I11257">
        <f t="shared" si="530"/>
        <v>0</v>
      </c>
      <c r="J11257">
        <f t="shared" si="531"/>
        <v>0</v>
      </c>
      <c r="L11257" t="str">
        <f t="shared" si="529"/>
        <v>2852BARNEYS REEF</v>
      </c>
      <c r="M11257" t="s">
        <v>12617</v>
      </c>
    </row>
    <row r="11258" spans="1:13">
      <c r="A11258" t="s">
        <v>12720</v>
      </c>
      <c r="B11258" t="s">
        <v>12722</v>
      </c>
      <c r="C11258" t="s">
        <v>109</v>
      </c>
      <c r="D11258">
        <v>4</v>
      </c>
      <c r="E11258">
        <v>0</v>
      </c>
      <c r="F11258">
        <v>0</v>
      </c>
      <c r="H11258" t="s">
        <v>103</v>
      </c>
      <c r="I11258">
        <f t="shared" si="530"/>
        <v>0</v>
      </c>
      <c r="J11258">
        <f t="shared" si="531"/>
        <v>0</v>
      </c>
      <c r="L11258" t="str">
        <f t="shared" si="529"/>
        <v>2852BERYL</v>
      </c>
      <c r="M11258" t="s">
        <v>12617</v>
      </c>
    </row>
    <row r="11259" spans="1:13">
      <c r="A11259" t="s">
        <v>12720</v>
      </c>
      <c r="B11259" t="s">
        <v>12723</v>
      </c>
      <c r="C11259" t="s">
        <v>109</v>
      </c>
      <c r="D11259">
        <v>4</v>
      </c>
      <c r="E11259">
        <v>0</v>
      </c>
      <c r="F11259">
        <v>0</v>
      </c>
      <c r="H11259" t="s">
        <v>103</v>
      </c>
      <c r="I11259">
        <f t="shared" si="530"/>
        <v>0</v>
      </c>
      <c r="J11259">
        <f t="shared" si="531"/>
        <v>0</v>
      </c>
      <c r="L11259" t="str">
        <f t="shared" si="529"/>
        <v>2852BIRAGANBIL</v>
      </c>
      <c r="M11259" t="s">
        <v>12617</v>
      </c>
    </row>
    <row r="11260" spans="1:13">
      <c r="A11260" t="s">
        <v>12720</v>
      </c>
      <c r="B11260" t="s">
        <v>12724</v>
      </c>
      <c r="C11260" t="s">
        <v>109</v>
      </c>
      <c r="D11260">
        <v>4</v>
      </c>
      <c r="E11260">
        <v>0</v>
      </c>
      <c r="F11260">
        <v>0</v>
      </c>
      <c r="H11260" t="s">
        <v>103</v>
      </c>
      <c r="I11260">
        <f t="shared" si="530"/>
        <v>0</v>
      </c>
      <c r="J11260">
        <f t="shared" si="531"/>
        <v>0</v>
      </c>
      <c r="L11260" t="str">
        <f t="shared" si="529"/>
        <v>2852BUNGABA</v>
      </c>
      <c r="M11260" t="s">
        <v>12617</v>
      </c>
    </row>
    <row r="11261" spans="1:13">
      <c r="A11261" t="s">
        <v>12720</v>
      </c>
      <c r="B11261" t="s">
        <v>12725</v>
      </c>
      <c r="C11261" t="s">
        <v>109</v>
      </c>
      <c r="D11261">
        <v>4</v>
      </c>
      <c r="E11261">
        <v>0</v>
      </c>
      <c r="F11261">
        <v>0</v>
      </c>
      <c r="H11261" t="s">
        <v>103</v>
      </c>
      <c r="I11261">
        <f t="shared" si="530"/>
        <v>0</v>
      </c>
      <c r="J11261">
        <f t="shared" si="531"/>
        <v>0</v>
      </c>
      <c r="L11261" t="str">
        <f t="shared" si="529"/>
        <v>2852COPE</v>
      </c>
      <c r="M11261" t="s">
        <v>12617</v>
      </c>
    </row>
    <row r="11262" spans="1:13">
      <c r="A11262" t="s">
        <v>12720</v>
      </c>
      <c r="B11262" t="s">
        <v>12726</v>
      </c>
      <c r="C11262" t="s">
        <v>109</v>
      </c>
      <c r="D11262">
        <v>4</v>
      </c>
      <c r="E11262">
        <v>0</v>
      </c>
      <c r="F11262">
        <v>0</v>
      </c>
      <c r="H11262" t="s">
        <v>103</v>
      </c>
      <c r="I11262">
        <f t="shared" si="530"/>
        <v>0</v>
      </c>
      <c r="J11262">
        <f t="shared" si="531"/>
        <v>0</v>
      </c>
      <c r="L11262" t="str">
        <f t="shared" si="529"/>
        <v>2852CUMBANDRY</v>
      </c>
      <c r="M11262" t="s">
        <v>12617</v>
      </c>
    </row>
    <row r="11263" spans="1:13">
      <c r="A11263" t="s">
        <v>12720</v>
      </c>
      <c r="B11263" t="s">
        <v>12727</v>
      </c>
      <c r="C11263" t="s">
        <v>109</v>
      </c>
      <c r="D11263">
        <v>4</v>
      </c>
      <c r="E11263">
        <v>0</v>
      </c>
      <c r="F11263">
        <v>0</v>
      </c>
      <c r="H11263" t="s">
        <v>103</v>
      </c>
      <c r="I11263">
        <f t="shared" si="530"/>
        <v>0</v>
      </c>
      <c r="J11263">
        <f t="shared" si="531"/>
        <v>0</v>
      </c>
      <c r="L11263" t="str">
        <f t="shared" si="529"/>
        <v>2852GOOLMA</v>
      </c>
      <c r="M11263" t="s">
        <v>12617</v>
      </c>
    </row>
    <row r="11264" spans="1:13">
      <c r="A11264" t="s">
        <v>12720</v>
      </c>
      <c r="B11264" t="s">
        <v>12728</v>
      </c>
      <c r="C11264" t="s">
        <v>109</v>
      </c>
      <c r="D11264">
        <v>4</v>
      </c>
      <c r="E11264">
        <v>0</v>
      </c>
      <c r="F11264">
        <v>0</v>
      </c>
      <c r="H11264" t="s">
        <v>103</v>
      </c>
      <c r="I11264">
        <f t="shared" si="530"/>
        <v>0</v>
      </c>
      <c r="J11264">
        <f t="shared" si="531"/>
        <v>0</v>
      </c>
      <c r="L11264" t="str">
        <f t="shared" si="529"/>
        <v>2852GULGONG</v>
      </c>
      <c r="M11264" t="s">
        <v>12617</v>
      </c>
    </row>
    <row r="11265" spans="1:13">
      <c r="A11265" t="s">
        <v>12720</v>
      </c>
      <c r="B11265" t="s">
        <v>12729</v>
      </c>
      <c r="C11265" t="s">
        <v>109</v>
      </c>
      <c r="D11265">
        <v>4</v>
      </c>
      <c r="E11265">
        <v>0</v>
      </c>
      <c r="F11265">
        <v>0</v>
      </c>
      <c r="H11265" t="s">
        <v>103</v>
      </c>
      <c r="I11265">
        <f t="shared" si="530"/>
        <v>0</v>
      </c>
      <c r="J11265">
        <f t="shared" si="531"/>
        <v>0</v>
      </c>
      <c r="L11265" t="str">
        <f t="shared" si="529"/>
        <v>2852GUNTAWANG</v>
      </c>
      <c r="M11265" t="s">
        <v>12617</v>
      </c>
    </row>
    <row r="11266" spans="1:13">
      <c r="A11266" t="s">
        <v>12720</v>
      </c>
      <c r="B11266" t="s">
        <v>12730</v>
      </c>
      <c r="C11266" t="s">
        <v>109</v>
      </c>
      <c r="D11266">
        <v>4</v>
      </c>
      <c r="E11266">
        <v>0</v>
      </c>
      <c r="F11266">
        <v>0</v>
      </c>
      <c r="H11266" t="s">
        <v>103</v>
      </c>
      <c r="I11266">
        <f t="shared" si="530"/>
        <v>0</v>
      </c>
      <c r="J11266">
        <f t="shared" si="531"/>
        <v>0</v>
      </c>
      <c r="L11266" t="str">
        <f t="shared" si="529"/>
        <v>2852MEBUL</v>
      </c>
      <c r="M11266" t="s">
        <v>12617</v>
      </c>
    </row>
    <row r="11267" spans="1:13">
      <c r="A11267" t="s">
        <v>12720</v>
      </c>
      <c r="B11267" t="s">
        <v>12731</v>
      </c>
      <c r="C11267" t="s">
        <v>109</v>
      </c>
      <c r="D11267">
        <v>4</v>
      </c>
      <c r="E11267">
        <v>0</v>
      </c>
      <c r="F11267">
        <v>0</v>
      </c>
      <c r="H11267" t="s">
        <v>103</v>
      </c>
      <c r="I11267">
        <f t="shared" si="530"/>
        <v>0</v>
      </c>
      <c r="J11267">
        <f t="shared" si="531"/>
        <v>0</v>
      </c>
      <c r="L11267" t="str">
        <f t="shared" si="529"/>
        <v>2852MEROTHERIE</v>
      </c>
      <c r="M11267" t="s">
        <v>12617</v>
      </c>
    </row>
    <row r="11268" spans="1:13">
      <c r="A11268" t="s">
        <v>12720</v>
      </c>
      <c r="B11268" t="s">
        <v>12732</v>
      </c>
      <c r="C11268" t="s">
        <v>109</v>
      </c>
      <c r="D11268">
        <v>4</v>
      </c>
      <c r="E11268">
        <v>0</v>
      </c>
      <c r="F11268">
        <v>0</v>
      </c>
      <c r="H11268" t="s">
        <v>103</v>
      </c>
      <c r="I11268">
        <f t="shared" si="530"/>
        <v>0</v>
      </c>
      <c r="J11268">
        <f t="shared" si="531"/>
        <v>0</v>
      </c>
      <c r="L11268" t="str">
        <f t="shared" si="529"/>
        <v>2852STUBBO</v>
      </c>
      <c r="M11268" t="s">
        <v>12617</v>
      </c>
    </row>
    <row r="11269" spans="1:13">
      <c r="A11269" t="s">
        <v>12720</v>
      </c>
      <c r="B11269" t="s">
        <v>12733</v>
      </c>
      <c r="C11269" t="s">
        <v>109</v>
      </c>
      <c r="D11269">
        <v>4</v>
      </c>
      <c r="E11269">
        <v>0</v>
      </c>
      <c r="F11269">
        <v>0</v>
      </c>
      <c r="H11269" t="s">
        <v>103</v>
      </c>
      <c r="I11269">
        <f t="shared" si="530"/>
        <v>0</v>
      </c>
      <c r="J11269">
        <f t="shared" si="531"/>
        <v>0</v>
      </c>
      <c r="L11269" t="str">
        <f t="shared" ref="L11269:L11332" si="532">CONCATENATE(A11269,B11269)</f>
        <v>2852TALLAWANG</v>
      </c>
      <c r="M11269" t="s">
        <v>12617</v>
      </c>
    </row>
    <row r="11270" spans="1:13">
      <c r="A11270" t="s">
        <v>12720</v>
      </c>
      <c r="B11270" t="s">
        <v>12734</v>
      </c>
      <c r="C11270" t="s">
        <v>109</v>
      </c>
      <c r="D11270">
        <v>4</v>
      </c>
      <c r="E11270">
        <v>0</v>
      </c>
      <c r="F11270">
        <v>0</v>
      </c>
      <c r="H11270" t="s">
        <v>103</v>
      </c>
      <c r="I11270">
        <f t="shared" si="530"/>
        <v>0</v>
      </c>
      <c r="J11270">
        <f t="shared" si="531"/>
        <v>0</v>
      </c>
      <c r="L11270" t="str">
        <f t="shared" si="532"/>
        <v>2852TWO MILE FLAT</v>
      </c>
      <c r="M11270" t="s">
        <v>12617</v>
      </c>
    </row>
    <row r="11271" spans="1:13">
      <c r="A11271" t="s">
        <v>12735</v>
      </c>
      <c r="B11271" t="s">
        <v>12736</v>
      </c>
      <c r="C11271" t="s">
        <v>109</v>
      </c>
      <c r="D11271">
        <v>4</v>
      </c>
      <c r="E11271">
        <v>0</v>
      </c>
      <c r="F11271">
        <v>0</v>
      </c>
      <c r="H11271" t="s">
        <v>103</v>
      </c>
      <c r="I11271">
        <f t="shared" si="530"/>
        <v>0</v>
      </c>
      <c r="J11271">
        <f t="shared" si="531"/>
        <v>0</v>
      </c>
      <c r="L11271" t="str">
        <f t="shared" si="532"/>
        <v>2850AARONS PASS</v>
      </c>
      <c r="M11271" t="s">
        <v>12617</v>
      </c>
    </row>
    <row r="11272" spans="1:13">
      <c r="A11272" t="s">
        <v>12735</v>
      </c>
      <c r="B11272" t="s">
        <v>12737</v>
      </c>
      <c r="C11272" t="s">
        <v>109</v>
      </c>
      <c r="D11272">
        <v>4</v>
      </c>
      <c r="E11272">
        <v>0</v>
      </c>
      <c r="F11272">
        <v>0</v>
      </c>
      <c r="H11272" t="s">
        <v>103</v>
      </c>
      <c r="I11272">
        <f t="shared" si="530"/>
        <v>0</v>
      </c>
      <c r="J11272">
        <f t="shared" si="531"/>
        <v>0</v>
      </c>
      <c r="L11272" t="str">
        <f t="shared" si="532"/>
        <v>2850APPLE TREE FLAT</v>
      </c>
      <c r="M11272" t="s">
        <v>12617</v>
      </c>
    </row>
    <row r="11273" spans="1:13">
      <c r="A11273" t="s">
        <v>12735</v>
      </c>
      <c r="B11273" t="s">
        <v>12738</v>
      </c>
      <c r="C11273" t="s">
        <v>109</v>
      </c>
      <c r="D11273">
        <v>4</v>
      </c>
      <c r="E11273">
        <v>0</v>
      </c>
      <c r="F11273">
        <v>0</v>
      </c>
      <c r="H11273" t="s">
        <v>103</v>
      </c>
      <c r="I11273">
        <f t="shared" si="530"/>
        <v>0</v>
      </c>
      <c r="J11273">
        <f t="shared" si="531"/>
        <v>0</v>
      </c>
      <c r="L11273" t="str">
        <f t="shared" si="532"/>
        <v>2850AVISFORD</v>
      </c>
      <c r="M11273" t="s">
        <v>12617</v>
      </c>
    </row>
    <row r="11274" spans="1:13">
      <c r="A11274" t="s">
        <v>12735</v>
      </c>
      <c r="B11274" t="s">
        <v>12739</v>
      </c>
      <c r="C11274" t="s">
        <v>109</v>
      </c>
      <c r="D11274">
        <v>4</v>
      </c>
      <c r="E11274">
        <v>0</v>
      </c>
      <c r="F11274">
        <v>0</v>
      </c>
      <c r="H11274" t="s">
        <v>103</v>
      </c>
      <c r="I11274">
        <f t="shared" si="530"/>
        <v>0</v>
      </c>
      <c r="J11274">
        <f t="shared" si="531"/>
        <v>0</v>
      </c>
      <c r="L11274" t="str">
        <f t="shared" si="532"/>
        <v>2850BARA</v>
      </c>
      <c r="M11274" t="s">
        <v>12617</v>
      </c>
    </row>
    <row r="11275" spans="1:13">
      <c r="A11275" t="s">
        <v>12735</v>
      </c>
      <c r="B11275" t="s">
        <v>12740</v>
      </c>
      <c r="C11275" t="s">
        <v>109</v>
      </c>
      <c r="D11275">
        <v>4</v>
      </c>
      <c r="E11275">
        <v>0</v>
      </c>
      <c r="F11275">
        <v>0</v>
      </c>
      <c r="H11275" t="s">
        <v>103</v>
      </c>
      <c r="I11275">
        <f t="shared" si="530"/>
        <v>0</v>
      </c>
      <c r="J11275">
        <f t="shared" si="531"/>
        <v>0</v>
      </c>
      <c r="L11275" t="str">
        <f t="shared" si="532"/>
        <v>2850BARIGAN</v>
      </c>
      <c r="M11275" t="s">
        <v>12617</v>
      </c>
    </row>
    <row r="11276" spans="1:13">
      <c r="A11276" t="s">
        <v>12735</v>
      </c>
      <c r="B11276" t="s">
        <v>12741</v>
      </c>
      <c r="C11276" t="s">
        <v>109</v>
      </c>
      <c r="D11276">
        <v>4</v>
      </c>
      <c r="E11276">
        <v>0</v>
      </c>
      <c r="F11276">
        <v>0</v>
      </c>
      <c r="H11276" t="s">
        <v>103</v>
      </c>
      <c r="I11276">
        <f t="shared" si="530"/>
        <v>0</v>
      </c>
      <c r="J11276">
        <f t="shared" si="531"/>
        <v>0</v>
      </c>
      <c r="L11276" t="str">
        <f t="shared" si="532"/>
        <v>2850BEN BUCKLEY</v>
      </c>
      <c r="M11276" t="s">
        <v>12617</v>
      </c>
    </row>
    <row r="11277" spans="1:13">
      <c r="A11277" t="s">
        <v>12735</v>
      </c>
      <c r="B11277" t="s">
        <v>12742</v>
      </c>
      <c r="C11277" t="s">
        <v>109</v>
      </c>
      <c r="D11277">
        <v>4</v>
      </c>
      <c r="E11277">
        <v>0</v>
      </c>
      <c r="F11277">
        <v>0</v>
      </c>
      <c r="H11277" t="s">
        <v>103</v>
      </c>
      <c r="I11277">
        <f t="shared" si="530"/>
        <v>0</v>
      </c>
      <c r="J11277">
        <f t="shared" si="531"/>
        <v>0</v>
      </c>
      <c r="L11277" t="str">
        <f t="shared" si="532"/>
        <v>2850BOCOBLE</v>
      </c>
      <c r="M11277" t="s">
        <v>12617</v>
      </c>
    </row>
    <row r="11278" spans="1:13">
      <c r="A11278" t="s">
        <v>12735</v>
      </c>
      <c r="B11278" t="s">
        <v>12743</v>
      </c>
      <c r="C11278" t="s">
        <v>109</v>
      </c>
      <c r="D11278">
        <v>4</v>
      </c>
      <c r="E11278">
        <v>0</v>
      </c>
      <c r="F11278">
        <v>0</v>
      </c>
      <c r="H11278" t="s">
        <v>103</v>
      </c>
      <c r="I11278">
        <f t="shared" si="530"/>
        <v>0</v>
      </c>
      <c r="J11278">
        <f t="shared" si="531"/>
        <v>0</v>
      </c>
      <c r="L11278" t="str">
        <f t="shared" si="532"/>
        <v>2850BOMBIRA</v>
      </c>
      <c r="M11278" t="s">
        <v>12617</v>
      </c>
    </row>
    <row r="11279" spans="1:13">
      <c r="A11279" t="s">
        <v>12735</v>
      </c>
      <c r="B11279" t="s">
        <v>12744</v>
      </c>
      <c r="C11279" t="s">
        <v>109</v>
      </c>
      <c r="D11279">
        <v>4</v>
      </c>
      <c r="E11279">
        <v>0</v>
      </c>
      <c r="F11279">
        <v>0</v>
      </c>
      <c r="H11279" t="s">
        <v>103</v>
      </c>
      <c r="I11279">
        <f t="shared" si="530"/>
        <v>0</v>
      </c>
      <c r="J11279">
        <f t="shared" si="531"/>
        <v>0</v>
      </c>
      <c r="L11279" t="str">
        <f t="shared" si="532"/>
        <v>2850BOTOBOLAR</v>
      </c>
      <c r="M11279" t="s">
        <v>12617</v>
      </c>
    </row>
    <row r="11280" spans="1:13">
      <c r="A11280" t="s">
        <v>12735</v>
      </c>
      <c r="B11280" t="s">
        <v>12745</v>
      </c>
      <c r="C11280" t="s">
        <v>109</v>
      </c>
      <c r="D11280">
        <v>4</v>
      </c>
      <c r="E11280">
        <v>0</v>
      </c>
      <c r="F11280">
        <v>0</v>
      </c>
      <c r="H11280" t="s">
        <v>103</v>
      </c>
      <c r="I11280">
        <f t="shared" si="530"/>
        <v>0</v>
      </c>
      <c r="J11280">
        <f t="shared" si="531"/>
        <v>0</v>
      </c>
      <c r="L11280" t="str">
        <f t="shared" si="532"/>
        <v>2850BUCKAROO</v>
      </c>
      <c r="M11280" t="s">
        <v>12617</v>
      </c>
    </row>
    <row r="11281" spans="1:13">
      <c r="A11281" t="s">
        <v>12735</v>
      </c>
      <c r="B11281" t="s">
        <v>9308</v>
      </c>
      <c r="C11281" t="s">
        <v>109</v>
      </c>
      <c r="D11281">
        <v>4</v>
      </c>
      <c r="E11281">
        <v>0</v>
      </c>
      <c r="F11281">
        <v>0</v>
      </c>
      <c r="H11281" t="s">
        <v>103</v>
      </c>
      <c r="I11281">
        <f t="shared" si="530"/>
        <v>0</v>
      </c>
      <c r="J11281">
        <f t="shared" si="531"/>
        <v>0</v>
      </c>
      <c r="L11281" t="str">
        <f t="shared" si="532"/>
        <v>2850BUDGEE BUDGEE</v>
      </c>
      <c r="M11281" t="s">
        <v>12617</v>
      </c>
    </row>
    <row r="11282" spans="1:13">
      <c r="A11282" t="s">
        <v>12735</v>
      </c>
      <c r="B11282" t="s">
        <v>12746</v>
      </c>
      <c r="C11282" t="s">
        <v>109</v>
      </c>
      <c r="D11282">
        <v>4</v>
      </c>
      <c r="E11282">
        <v>0</v>
      </c>
      <c r="F11282">
        <v>0</v>
      </c>
      <c r="H11282" t="s">
        <v>103</v>
      </c>
      <c r="I11282">
        <f t="shared" ref="I11282:I11345" si="533">IF(ISERROR(VLOOKUP(A11282,SelPostCode,1,FALSE)),0,1)</f>
        <v>0</v>
      </c>
      <c r="J11282">
        <f t="shared" ref="J11282:J11345" si="534">IF(I11282=0,0,IF(ISERROR(VLOOKUP(B11282,SelSuburb,1,FALSE)),0,1))</f>
        <v>0</v>
      </c>
      <c r="L11282" t="str">
        <f t="shared" si="532"/>
        <v>2850BURRUNDULLA</v>
      </c>
      <c r="M11282" t="s">
        <v>12617</v>
      </c>
    </row>
    <row r="11283" spans="1:13">
      <c r="A11283" t="s">
        <v>12735</v>
      </c>
      <c r="B11283" t="s">
        <v>12747</v>
      </c>
      <c r="C11283" t="s">
        <v>109</v>
      </c>
      <c r="D11283">
        <v>4</v>
      </c>
      <c r="E11283">
        <v>0</v>
      </c>
      <c r="F11283">
        <v>0</v>
      </c>
      <c r="H11283" t="s">
        <v>103</v>
      </c>
      <c r="I11283">
        <f t="shared" si="533"/>
        <v>0</v>
      </c>
      <c r="J11283">
        <f t="shared" si="534"/>
        <v>0</v>
      </c>
      <c r="L11283" t="str">
        <f t="shared" si="532"/>
        <v>2850CAERLEON</v>
      </c>
      <c r="M11283" t="s">
        <v>12617</v>
      </c>
    </row>
    <row r="11284" spans="1:13">
      <c r="A11284" t="s">
        <v>12735</v>
      </c>
      <c r="B11284" t="s">
        <v>12748</v>
      </c>
      <c r="C11284" t="s">
        <v>109</v>
      </c>
      <c r="D11284">
        <v>4</v>
      </c>
      <c r="E11284">
        <v>0</v>
      </c>
      <c r="F11284">
        <v>0</v>
      </c>
      <c r="H11284" t="s">
        <v>103</v>
      </c>
      <c r="I11284">
        <f t="shared" si="533"/>
        <v>0</v>
      </c>
      <c r="J11284">
        <f t="shared" si="534"/>
        <v>0</v>
      </c>
      <c r="L11284" t="str">
        <f t="shared" si="532"/>
        <v>2850CANADIAN LEAD</v>
      </c>
      <c r="M11284" t="s">
        <v>12617</v>
      </c>
    </row>
    <row r="11285" spans="1:13">
      <c r="A11285" t="s">
        <v>12735</v>
      </c>
      <c r="B11285" t="s">
        <v>12749</v>
      </c>
      <c r="C11285" t="s">
        <v>109</v>
      </c>
      <c r="D11285">
        <v>4</v>
      </c>
      <c r="E11285">
        <v>0</v>
      </c>
      <c r="F11285">
        <v>0</v>
      </c>
      <c r="H11285" t="s">
        <v>103</v>
      </c>
      <c r="I11285">
        <f t="shared" si="533"/>
        <v>0</v>
      </c>
      <c r="J11285">
        <f t="shared" si="534"/>
        <v>0</v>
      </c>
      <c r="L11285" t="str">
        <f t="shared" si="532"/>
        <v>2850CARCALGONG</v>
      </c>
      <c r="M11285" t="s">
        <v>12617</v>
      </c>
    </row>
    <row r="11286" spans="1:13">
      <c r="A11286" t="s">
        <v>12735</v>
      </c>
      <c r="B11286" t="s">
        <v>12344</v>
      </c>
      <c r="C11286" t="s">
        <v>109</v>
      </c>
      <c r="D11286">
        <v>4</v>
      </c>
      <c r="E11286">
        <v>0</v>
      </c>
      <c r="F11286">
        <v>0</v>
      </c>
      <c r="H11286" t="s">
        <v>103</v>
      </c>
      <c r="I11286">
        <f t="shared" si="533"/>
        <v>0</v>
      </c>
      <c r="J11286">
        <f t="shared" si="534"/>
        <v>0</v>
      </c>
      <c r="L11286" t="str">
        <f t="shared" si="532"/>
        <v>2850COLLINGWOOD</v>
      </c>
      <c r="M11286" t="s">
        <v>12617</v>
      </c>
    </row>
    <row r="11287" spans="1:13">
      <c r="A11287" t="s">
        <v>12735</v>
      </c>
      <c r="B11287" t="s">
        <v>12750</v>
      </c>
      <c r="C11287" t="s">
        <v>109</v>
      </c>
      <c r="D11287">
        <v>4</v>
      </c>
      <c r="E11287">
        <v>0</v>
      </c>
      <c r="F11287">
        <v>0</v>
      </c>
      <c r="H11287" t="s">
        <v>103</v>
      </c>
      <c r="I11287">
        <f t="shared" si="533"/>
        <v>0</v>
      </c>
      <c r="J11287">
        <f t="shared" si="534"/>
        <v>0</v>
      </c>
      <c r="L11287" t="str">
        <f t="shared" si="532"/>
        <v>2850COOKS GAP</v>
      </c>
      <c r="M11287" t="s">
        <v>12617</v>
      </c>
    </row>
    <row r="11288" spans="1:13">
      <c r="A11288" t="s">
        <v>12735</v>
      </c>
      <c r="B11288" t="s">
        <v>12751</v>
      </c>
      <c r="C11288" t="s">
        <v>109</v>
      </c>
      <c r="D11288">
        <v>4</v>
      </c>
      <c r="E11288">
        <v>0</v>
      </c>
      <c r="F11288">
        <v>0</v>
      </c>
      <c r="H11288" t="s">
        <v>103</v>
      </c>
      <c r="I11288">
        <f t="shared" si="533"/>
        <v>0</v>
      </c>
      <c r="J11288">
        <f t="shared" si="534"/>
        <v>0</v>
      </c>
      <c r="L11288" t="str">
        <f t="shared" si="532"/>
        <v>2850COOYAL</v>
      </c>
      <c r="M11288" t="s">
        <v>12617</v>
      </c>
    </row>
    <row r="11289" spans="1:13">
      <c r="A11289" t="s">
        <v>12735</v>
      </c>
      <c r="B11289" t="s">
        <v>3613</v>
      </c>
      <c r="C11289" t="s">
        <v>109</v>
      </c>
      <c r="D11289">
        <v>4</v>
      </c>
      <c r="E11289">
        <v>0</v>
      </c>
      <c r="F11289">
        <v>0</v>
      </c>
      <c r="H11289" t="s">
        <v>103</v>
      </c>
      <c r="I11289">
        <f t="shared" si="533"/>
        <v>0</v>
      </c>
      <c r="J11289">
        <f t="shared" si="534"/>
        <v>0</v>
      </c>
      <c r="L11289" t="str">
        <f t="shared" si="532"/>
        <v>2850CROSS ROADS</v>
      </c>
      <c r="M11289" t="s">
        <v>12617</v>
      </c>
    </row>
    <row r="11290" spans="1:13">
      <c r="A11290" t="s">
        <v>12735</v>
      </c>
      <c r="B11290" t="s">
        <v>12752</v>
      </c>
      <c r="C11290" t="s">
        <v>109</v>
      </c>
      <c r="D11290">
        <v>4</v>
      </c>
      <c r="E11290">
        <v>0</v>
      </c>
      <c r="F11290">
        <v>0</v>
      </c>
      <c r="H11290" t="s">
        <v>103</v>
      </c>
      <c r="I11290">
        <f t="shared" si="533"/>
        <v>0</v>
      </c>
      <c r="J11290">
        <f t="shared" si="534"/>
        <v>0</v>
      </c>
      <c r="L11290" t="str">
        <f t="shared" si="532"/>
        <v>2850CUDGEGONG</v>
      </c>
      <c r="M11290" t="s">
        <v>12617</v>
      </c>
    </row>
    <row r="11291" spans="1:13">
      <c r="A11291" t="s">
        <v>12735</v>
      </c>
      <c r="B11291" t="s">
        <v>12753</v>
      </c>
      <c r="C11291" t="s">
        <v>109</v>
      </c>
      <c r="D11291">
        <v>4</v>
      </c>
      <c r="E11291">
        <v>0</v>
      </c>
      <c r="F11291">
        <v>0</v>
      </c>
      <c r="H11291" t="s">
        <v>103</v>
      </c>
      <c r="I11291">
        <f t="shared" si="533"/>
        <v>0</v>
      </c>
      <c r="J11291">
        <f t="shared" si="534"/>
        <v>0</v>
      </c>
      <c r="L11291" t="str">
        <f t="shared" si="532"/>
        <v>2850CULLENBONE</v>
      </c>
      <c r="M11291" t="s">
        <v>12617</v>
      </c>
    </row>
    <row r="11292" spans="1:13">
      <c r="A11292" t="s">
        <v>12735</v>
      </c>
      <c r="B11292" t="s">
        <v>12754</v>
      </c>
      <c r="C11292" t="s">
        <v>109</v>
      </c>
      <c r="D11292">
        <v>4</v>
      </c>
      <c r="E11292">
        <v>0</v>
      </c>
      <c r="F11292">
        <v>0</v>
      </c>
      <c r="H11292" t="s">
        <v>103</v>
      </c>
      <c r="I11292">
        <f t="shared" si="533"/>
        <v>0</v>
      </c>
      <c r="J11292">
        <f t="shared" si="534"/>
        <v>0</v>
      </c>
      <c r="L11292" t="str">
        <f t="shared" si="532"/>
        <v>2850CUMBO</v>
      </c>
      <c r="M11292" t="s">
        <v>12617</v>
      </c>
    </row>
    <row r="11293" spans="1:13">
      <c r="A11293" t="s">
        <v>12735</v>
      </c>
      <c r="B11293" t="s">
        <v>12755</v>
      </c>
      <c r="C11293" t="s">
        <v>109</v>
      </c>
      <c r="D11293">
        <v>4</v>
      </c>
      <c r="E11293">
        <v>0</v>
      </c>
      <c r="F11293">
        <v>0</v>
      </c>
      <c r="H11293" t="s">
        <v>103</v>
      </c>
      <c r="I11293">
        <f t="shared" si="533"/>
        <v>0</v>
      </c>
      <c r="J11293">
        <f t="shared" si="534"/>
        <v>0</v>
      </c>
      <c r="L11293" t="str">
        <f t="shared" si="532"/>
        <v>2850ERUDGERE</v>
      </c>
      <c r="M11293" t="s">
        <v>12617</v>
      </c>
    </row>
    <row r="11294" spans="1:13">
      <c r="A11294" t="s">
        <v>12735</v>
      </c>
      <c r="B11294" t="s">
        <v>12756</v>
      </c>
      <c r="C11294" t="s">
        <v>109</v>
      </c>
      <c r="D11294">
        <v>4</v>
      </c>
      <c r="E11294">
        <v>0</v>
      </c>
      <c r="F11294">
        <v>0</v>
      </c>
      <c r="H11294" t="s">
        <v>103</v>
      </c>
      <c r="I11294">
        <f t="shared" si="533"/>
        <v>0</v>
      </c>
      <c r="J11294">
        <f t="shared" si="534"/>
        <v>0</v>
      </c>
      <c r="L11294" t="str">
        <f t="shared" si="532"/>
        <v>2850EURUNDEREE</v>
      </c>
      <c r="M11294" t="s">
        <v>12617</v>
      </c>
    </row>
    <row r="11295" spans="1:13">
      <c r="A11295" t="s">
        <v>12735</v>
      </c>
      <c r="B11295" t="s">
        <v>12757</v>
      </c>
      <c r="C11295" t="s">
        <v>109</v>
      </c>
      <c r="D11295">
        <v>4</v>
      </c>
      <c r="E11295">
        <v>0</v>
      </c>
      <c r="F11295">
        <v>0</v>
      </c>
      <c r="H11295" t="s">
        <v>103</v>
      </c>
      <c r="I11295">
        <f t="shared" si="533"/>
        <v>0</v>
      </c>
      <c r="J11295">
        <f t="shared" si="534"/>
        <v>0</v>
      </c>
      <c r="L11295" t="str">
        <f t="shared" si="532"/>
        <v>2850FROG ROCK</v>
      </c>
      <c r="M11295" t="s">
        <v>12617</v>
      </c>
    </row>
    <row r="11296" spans="1:13">
      <c r="A11296" t="s">
        <v>12735</v>
      </c>
      <c r="B11296" t="s">
        <v>12758</v>
      </c>
      <c r="C11296" t="s">
        <v>109</v>
      </c>
      <c r="D11296">
        <v>4</v>
      </c>
      <c r="E11296">
        <v>0</v>
      </c>
      <c r="F11296">
        <v>0</v>
      </c>
      <c r="H11296" t="s">
        <v>103</v>
      </c>
      <c r="I11296">
        <f t="shared" si="533"/>
        <v>0</v>
      </c>
      <c r="J11296">
        <f t="shared" si="534"/>
        <v>0</v>
      </c>
      <c r="L11296" t="str">
        <f t="shared" si="532"/>
        <v>2850GALAMBINE</v>
      </c>
      <c r="M11296" t="s">
        <v>12617</v>
      </c>
    </row>
    <row r="11297" spans="1:13">
      <c r="A11297" t="s">
        <v>12735</v>
      </c>
      <c r="B11297" t="s">
        <v>12759</v>
      </c>
      <c r="C11297" t="s">
        <v>109</v>
      </c>
      <c r="D11297">
        <v>3</v>
      </c>
      <c r="E11297">
        <v>0</v>
      </c>
      <c r="F11297">
        <v>0</v>
      </c>
      <c r="H11297" t="s">
        <v>103</v>
      </c>
      <c r="I11297">
        <f t="shared" si="533"/>
        <v>0</v>
      </c>
      <c r="J11297">
        <f t="shared" si="534"/>
        <v>0</v>
      </c>
      <c r="L11297" t="str">
        <f t="shared" si="532"/>
        <v>2850GLEN AYR</v>
      </c>
      <c r="M11297" t="s">
        <v>12617</v>
      </c>
    </row>
    <row r="11298" spans="1:13">
      <c r="A11298" t="s">
        <v>12735</v>
      </c>
      <c r="B11298" t="s">
        <v>12760</v>
      </c>
      <c r="C11298" t="s">
        <v>109</v>
      </c>
      <c r="D11298">
        <v>4</v>
      </c>
      <c r="E11298">
        <v>0</v>
      </c>
      <c r="F11298">
        <v>0</v>
      </c>
      <c r="H11298" t="s">
        <v>103</v>
      </c>
      <c r="I11298">
        <f t="shared" si="533"/>
        <v>0</v>
      </c>
      <c r="J11298">
        <f t="shared" si="534"/>
        <v>0</v>
      </c>
      <c r="L11298" t="str">
        <f t="shared" si="532"/>
        <v>2850GRATTAI</v>
      </c>
      <c r="M11298" t="s">
        <v>12617</v>
      </c>
    </row>
    <row r="11299" spans="1:13">
      <c r="A11299" t="s">
        <v>12735</v>
      </c>
      <c r="B11299" t="s">
        <v>10871</v>
      </c>
      <c r="C11299" t="s">
        <v>109</v>
      </c>
      <c r="D11299">
        <v>4</v>
      </c>
      <c r="E11299">
        <v>0</v>
      </c>
      <c r="F11299">
        <v>0</v>
      </c>
      <c r="H11299" t="s">
        <v>103</v>
      </c>
      <c r="I11299">
        <f t="shared" si="533"/>
        <v>0</v>
      </c>
      <c r="J11299">
        <f t="shared" si="534"/>
        <v>0</v>
      </c>
      <c r="L11299" t="str">
        <f t="shared" si="532"/>
        <v>2850GREEN GULLY</v>
      </c>
      <c r="M11299" t="s">
        <v>12617</v>
      </c>
    </row>
    <row r="11300" spans="1:13">
      <c r="A11300" t="s">
        <v>12735</v>
      </c>
      <c r="B11300" t="s">
        <v>12761</v>
      </c>
      <c r="C11300" t="s">
        <v>109</v>
      </c>
      <c r="D11300">
        <v>4</v>
      </c>
      <c r="E11300">
        <v>0</v>
      </c>
      <c r="F11300">
        <v>0</v>
      </c>
      <c r="H11300" t="s">
        <v>103</v>
      </c>
      <c r="I11300">
        <f t="shared" si="533"/>
        <v>0</v>
      </c>
      <c r="J11300">
        <f t="shared" si="534"/>
        <v>0</v>
      </c>
      <c r="L11300" t="str">
        <f t="shared" si="532"/>
        <v>2850GULGAMREE</v>
      </c>
      <c r="M11300" t="s">
        <v>12617</v>
      </c>
    </row>
    <row r="11301" spans="1:13">
      <c r="A11301" t="s">
        <v>12735</v>
      </c>
      <c r="B11301" t="s">
        <v>12762</v>
      </c>
      <c r="C11301" t="s">
        <v>109</v>
      </c>
      <c r="D11301">
        <v>4</v>
      </c>
      <c r="E11301">
        <v>0</v>
      </c>
      <c r="F11301">
        <v>0</v>
      </c>
      <c r="H11301" t="s">
        <v>103</v>
      </c>
      <c r="I11301">
        <f t="shared" si="533"/>
        <v>0</v>
      </c>
      <c r="J11301">
        <f t="shared" si="534"/>
        <v>0</v>
      </c>
      <c r="L11301" t="str">
        <f t="shared" si="532"/>
        <v>2850HARGRAVES</v>
      </c>
      <c r="M11301" t="s">
        <v>12617</v>
      </c>
    </row>
    <row r="11302" spans="1:13">
      <c r="A11302" t="s">
        <v>12735</v>
      </c>
      <c r="B11302" t="s">
        <v>9734</v>
      </c>
      <c r="C11302" t="s">
        <v>109</v>
      </c>
      <c r="D11302">
        <v>4</v>
      </c>
      <c r="E11302">
        <v>0</v>
      </c>
      <c r="F11302">
        <v>0</v>
      </c>
      <c r="H11302" t="s">
        <v>103</v>
      </c>
      <c r="I11302">
        <f t="shared" si="533"/>
        <v>0</v>
      </c>
      <c r="J11302">
        <f t="shared" si="534"/>
        <v>0</v>
      </c>
      <c r="L11302" t="str">
        <f t="shared" si="532"/>
        <v>2850HAVILAH</v>
      </c>
      <c r="M11302" t="s">
        <v>12617</v>
      </c>
    </row>
    <row r="11303" spans="1:13">
      <c r="A11303" t="s">
        <v>12735</v>
      </c>
      <c r="B11303" t="s">
        <v>12763</v>
      </c>
      <c r="C11303" t="s">
        <v>109</v>
      </c>
      <c r="D11303">
        <v>4</v>
      </c>
      <c r="E11303">
        <v>0</v>
      </c>
      <c r="F11303">
        <v>0</v>
      </c>
      <c r="H11303" t="s">
        <v>103</v>
      </c>
      <c r="I11303">
        <f t="shared" si="533"/>
        <v>0</v>
      </c>
      <c r="J11303">
        <f t="shared" si="534"/>
        <v>0</v>
      </c>
      <c r="L11303" t="str">
        <f t="shared" si="532"/>
        <v>2850HAYES GAP</v>
      </c>
      <c r="M11303" t="s">
        <v>12617</v>
      </c>
    </row>
    <row r="11304" spans="1:13">
      <c r="A11304" t="s">
        <v>12735</v>
      </c>
      <c r="B11304" t="s">
        <v>9474</v>
      </c>
      <c r="C11304" t="s">
        <v>109</v>
      </c>
      <c r="D11304">
        <v>4</v>
      </c>
      <c r="E11304">
        <v>0</v>
      </c>
      <c r="F11304">
        <v>0</v>
      </c>
      <c r="H11304" t="s">
        <v>103</v>
      </c>
      <c r="I11304">
        <f t="shared" si="533"/>
        <v>0</v>
      </c>
      <c r="J11304">
        <f t="shared" si="534"/>
        <v>0</v>
      </c>
      <c r="L11304" t="str">
        <f t="shared" si="532"/>
        <v>2850HILL END</v>
      </c>
      <c r="M11304" t="s">
        <v>12617</v>
      </c>
    </row>
    <row r="11305" spans="1:13">
      <c r="A11305" t="s">
        <v>12735</v>
      </c>
      <c r="B11305" t="s">
        <v>12764</v>
      </c>
      <c r="C11305" t="s">
        <v>109</v>
      </c>
      <c r="D11305">
        <v>4</v>
      </c>
      <c r="E11305">
        <v>0</v>
      </c>
      <c r="F11305">
        <v>0</v>
      </c>
      <c r="H11305" t="s">
        <v>103</v>
      </c>
      <c r="I11305">
        <f t="shared" si="533"/>
        <v>0</v>
      </c>
      <c r="J11305">
        <f t="shared" si="534"/>
        <v>0</v>
      </c>
      <c r="L11305" t="str">
        <f t="shared" si="532"/>
        <v>2850HOME RULE</v>
      </c>
      <c r="M11305" t="s">
        <v>12617</v>
      </c>
    </row>
    <row r="11306" spans="1:13">
      <c r="A11306" t="s">
        <v>12735</v>
      </c>
      <c r="B11306" t="s">
        <v>12765</v>
      </c>
      <c r="C11306" t="s">
        <v>109</v>
      </c>
      <c r="D11306">
        <v>4</v>
      </c>
      <c r="E11306">
        <v>0</v>
      </c>
      <c r="F11306">
        <v>0</v>
      </c>
      <c r="H11306" t="s">
        <v>103</v>
      </c>
      <c r="I11306">
        <f t="shared" si="533"/>
        <v>0</v>
      </c>
      <c r="J11306">
        <f t="shared" si="534"/>
        <v>0</v>
      </c>
      <c r="L11306" t="str">
        <f t="shared" si="532"/>
        <v>2850ILFORD</v>
      </c>
      <c r="M11306" t="s">
        <v>12617</v>
      </c>
    </row>
    <row r="11307" spans="1:13">
      <c r="A11307" t="s">
        <v>12735</v>
      </c>
      <c r="B11307" t="s">
        <v>12766</v>
      </c>
      <c r="C11307" t="s">
        <v>109</v>
      </c>
      <c r="D11307">
        <v>4</v>
      </c>
      <c r="E11307">
        <v>0</v>
      </c>
      <c r="F11307">
        <v>0</v>
      </c>
      <c r="H11307" t="s">
        <v>103</v>
      </c>
      <c r="I11307">
        <f t="shared" si="533"/>
        <v>0</v>
      </c>
      <c r="J11307">
        <f t="shared" si="534"/>
        <v>0</v>
      </c>
      <c r="L11307" t="str">
        <f t="shared" si="532"/>
        <v>2850KAINS FLAT</v>
      </c>
      <c r="M11307" t="s">
        <v>12617</v>
      </c>
    </row>
    <row r="11308" spans="1:13">
      <c r="A11308" t="s">
        <v>12735</v>
      </c>
      <c r="B11308" t="s">
        <v>12767</v>
      </c>
      <c r="C11308" t="s">
        <v>109</v>
      </c>
      <c r="D11308">
        <v>4</v>
      </c>
      <c r="E11308">
        <v>0</v>
      </c>
      <c r="F11308">
        <v>0</v>
      </c>
      <c r="H11308" t="s">
        <v>103</v>
      </c>
      <c r="I11308">
        <f t="shared" si="533"/>
        <v>0</v>
      </c>
      <c r="J11308">
        <f t="shared" si="534"/>
        <v>0</v>
      </c>
      <c r="L11308" t="str">
        <f t="shared" si="532"/>
        <v>2850LINBURN</v>
      </c>
      <c r="M11308" t="s">
        <v>12617</v>
      </c>
    </row>
    <row r="11309" spans="1:13">
      <c r="A11309" t="s">
        <v>12735</v>
      </c>
      <c r="B11309" t="s">
        <v>12768</v>
      </c>
      <c r="C11309" t="s">
        <v>109</v>
      </c>
      <c r="D11309">
        <v>4</v>
      </c>
      <c r="E11309">
        <v>0</v>
      </c>
      <c r="F11309">
        <v>0</v>
      </c>
      <c r="H11309" t="s">
        <v>103</v>
      </c>
      <c r="I11309">
        <f t="shared" si="533"/>
        <v>0</v>
      </c>
      <c r="J11309">
        <f t="shared" si="534"/>
        <v>0</v>
      </c>
      <c r="L11309" t="str">
        <f t="shared" si="532"/>
        <v>2850LONG CREEK</v>
      </c>
      <c r="M11309" t="s">
        <v>12617</v>
      </c>
    </row>
    <row r="11310" spans="1:13">
      <c r="A11310" t="s">
        <v>12735</v>
      </c>
      <c r="B11310" t="s">
        <v>12769</v>
      </c>
      <c r="C11310" t="s">
        <v>109</v>
      </c>
      <c r="D11310">
        <v>4</v>
      </c>
      <c r="E11310">
        <v>0</v>
      </c>
      <c r="F11310">
        <v>0</v>
      </c>
      <c r="H11310" t="s">
        <v>103</v>
      </c>
      <c r="I11310">
        <f t="shared" si="533"/>
        <v>0</v>
      </c>
      <c r="J11310">
        <f t="shared" si="534"/>
        <v>0</v>
      </c>
      <c r="L11310" t="str">
        <f t="shared" si="532"/>
        <v>2850LUE</v>
      </c>
      <c r="M11310" t="s">
        <v>12617</v>
      </c>
    </row>
    <row r="11311" spans="1:13">
      <c r="A11311" t="s">
        <v>12735</v>
      </c>
      <c r="B11311" t="s">
        <v>12770</v>
      </c>
      <c r="C11311" t="s">
        <v>109</v>
      </c>
      <c r="D11311">
        <v>4</v>
      </c>
      <c r="E11311">
        <v>0</v>
      </c>
      <c r="F11311">
        <v>0</v>
      </c>
      <c r="H11311" t="s">
        <v>103</v>
      </c>
      <c r="I11311">
        <f t="shared" si="533"/>
        <v>0</v>
      </c>
      <c r="J11311">
        <f t="shared" si="534"/>
        <v>0</v>
      </c>
      <c r="L11311" t="str">
        <f t="shared" si="532"/>
        <v>2850MAITLAND BAR</v>
      </c>
      <c r="M11311" t="s">
        <v>12617</v>
      </c>
    </row>
    <row r="11312" spans="1:13">
      <c r="A11312" t="s">
        <v>12735</v>
      </c>
      <c r="B11312" t="s">
        <v>12771</v>
      </c>
      <c r="C11312" t="s">
        <v>109</v>
      </c>
      <c r="D11312">
        <v>4</v>
      </c>
      <c r="E11312">
        <v>0</v>
      </c>
      <c r="F11312">
        <v>0</v>
      </c>
      <c r="H11312" t="s">
        <v>103</v>
      </c>
      <c r="I11312">
        <f t="shared" si="533"/>
        <v>0</v>
      </c>
      <c r="J11312">
        <f t="shared" si="534"/>
        <v>0</v>
      </c>
      <c r="L11312" t="str">
        <f t="shared" si="532"/>
        <v>2850MENAH</v>
      </c>
      <c r="M11312" t="s">
        <v>12617</v>
      </c>
    </row>
    <row r="11313" spans="1:13">
      <c r="A11313" t="s">
        <v>12735</v>
      </c>
      <c r="B11313" t="s">
        <v>12772</v>
      </c>
      <c r="C11313" t="s">
        <v>109</v>
      </c>
      <c r="D11313">
        <v>4</v>
      </c>
      <c r="E11313">
        <v>0</v>
      </c>
      <c r="F11313">
        <v>0</v>
      </c>
      <c r="H11313" t="s">
        <v>103</v>
      </c>
      <c r="I11313">
        <f t="shared" si="533"/>
        <v>0</v>
      </c>
      <c r="J11313">
        <f t="shared" si="534"/>
        <v>0</v>
      </c>
      <c r="L11313" t="str">
        <f t="shared" si="532"/>
        <v>2850MEROO</v>
      </c>
      <c r="M11313" t="s">
        <v>12617</v>
      </c>
    </row>
    <row r="11314" spans="1:13">
      <c r="A11314" t="s">
        <v>12735</v>
      </c>
      <c r="B11314" t="s">
        <v>12773</v>
      </c>
      <c r="C11314" t="s">
        <v>109</v>
      </c>
      <c r="D11314">
        <v>4</v>
      </c>
      <c r="E11314">
        <v>0</v>
      </c>
      <c r="F11314">
        <v>0</v>
      </c>
      <c r="H11314" t="s">
        <v>103</v>
      </c>
      <c r="I11314">
        <f t="shared" si="533"/>
        <v>0</v>
      </c>
      <c r="J11314">
        <f t="shared" si="534"/>
        <v>0</v>
      </c>
      <c r="L11314" t="str">
        <f t="shared" si="532"/>
        <v>2850MILLSVILLE</v>
      </c>
      <c r="M11314" t="s">
        <v>12617</v>
      </c>
    </row>
    <row r="11315" spans="1:13">
      <c r="A11315" t="s">
        <v>12735</v>
      </c>
      <c r="B11315" t="s">
        <v>12774</v>
      </c>
      <c r="C11315" t="s">
        <v>109</v>
      </c>
      <c r="D11315">
        <v>4</v>
      </c>
      <c r="E11315">
        <v>0</v>
      </c>
      <c r="F11315">
        <v>0</v>
      </c>
      <c r="H11315" t="s">
        <v>103</v>
      </c>
      <c r="I11315">
        <f t="shared" si="533"/>
        <v>0</v>
      </c>
      <c r="J11315">
        <f t="shared" si="534"/>
        <v>0</v>
      </c>
      <c r="L11315" t="str">
        <f t="shared" si="532"/>
        <v>2850MILROY</v>
      </c>
      <c r="M11315" t="s">
        <v>12617</v>
      </c>
    </row>
    <row r="11316" spans="1:13">
      <c r="A11316" t="s">
        <v>12735</v>
      </c>
      <c r="B11316" t="s">
        <v>12775</v>
      </c>
      <c r="C11316" t="s">
        <v>109</v>
      </c>
      <c r="D11316">
        <v>4</v>
      </c>
      <c r="E11316">
        <v>0</v>
      </c>
      <c r="F11316">
        <v>0</v>
      </c>
      <c r="H11316" t="s">
        <v>103</v>
      </c>
      <c r="I11316">
        <f t="shared" si="533"/>
        <v>0</v>
      </c>
      <c r="J11316">
        <f t="shared" si="534"/>
        <v>0</v>
      </c>
      <c r="L11316" t="str">
        <f t="shared" si="532"/>
        <v>2850MOGO</v>
      </c>
      <c r="M11316" t="s">
        <v>12617</v>
      </c>
    </row>
    <row r="11317" spans="1:13">
      <c r="A11317" t="s">
        <v>12735</v>
      </c>
      <c r="B11317" t="s">
        <v>12776</v>
      </c>
      <c r="C11317" t="s">
        <v>109</v>
      </c>
      <c r="D11317">
        <v>4</v>
      </c>
      <c r="E11317">
        <v>0</v>
      </c>
      <c r="F11317">
        <v>0</v>
      </c>
      <c r="H11317" t="s">
        <v>103</v>
      </c>
      <c r="I11317">
        <f t="shared" si="533"/>
        <v>0</v>
      </c>
      <c r="J11317">
        <f t="shared" si="534"/>
        <v>0</v>
      </c>
      <c r="L11317" t="str">
        <f t="shared" si="532"/>
        <v>2850MONIVAE</v>
      </c>
      <c r="M11317" t="s">
        <v>12617</v>
      </c>
    </row>
    <row r="11318" spans="1:13">
      <c r="A11318" t="s">
        <v>12735</v>
      </c>
      <c r="B11318" t="s">
        <v>12777</v>
      </c>
      <c r="C11318" t="s">
        <v>109</v>
      </c>
      <c r="D11318">
        <v>4</v>
      </c>
      <c r="E11318">
        <v>0</v>
      </c>
      <c r="F11318">
        <v>0</v>
      </c>
      <c r="H11318" t="s">
        <v>103</v>
      </c>
      <c r="I11318">
        <f t="shared" si="533"/>
        <v>0</v>
      </c>
      <c r="J11318">
        <f t="shared" si="534"/>
        <v>0</v>
      </c>
      <c r="L11318" t="str">
        <f t="shared" si="532"/>
        <v>2850MOOLARBEN</v>
      </c>
      <c r="M11318" t="s">
        <v>12617</v>
      </c>
    </row>
    <row r="11319" spans="1:13">
      <c r="A11319" t="s">
        <v>12735</v>
      </c>
      <c r="B11319" t="s">
        <v>12778</v>
      </c>
      <c r="C11319" t="s">
        <v>109</v>
      </c>
      <c r="D11319">
        <v>4</v>
      </c>
      <c r="E11319">
        <v>0</v>
      </c>
      <c r="F11319">
        <v>0</v>
      </c>
      <c r="H11319" t="s">
        <v>103</v>
      </c>
      <c r="I11319">
        <f t="shared" si="533"/>
        <v>0</v>
      </c>
      <c r="J11319">
        <f t="shared" si="534"/>
        <v>0</v>
      </c>
      <c r="L11319" t="str">
        <f t="shared" si="532"/>
        <v>2850MOUNT FROME</v>
      </c>
      <c r="M11319" t="s">
        <v>12617</v>
      </c>
    </row>
    <row r="11320" spans="1:13">
      <c r="A11320" t="s">
        <v>12735</v>
      </c>
      <c r="B11320" t="s">
        <v>12779</v>
      </c>
      <c r="C11320" t="s">
        <v>109</v>
      </c>
      <c r="D11320">
        <v>4</v>
      </c>
      <c r="E11320">
        <v>0</v>
      </c>
      <c r="F11320">
        <v>0</v>
      </c>
      <c r="H11320" t="s">
        <v>103</v>
      </c>
      <c r="I11320">
        <f t="shared" si="533"/>
        <v>0</v>
      </c>
      <c r="J11320">
        <f t="shared" si="534"/>
        <v>0</v>
      </c>
      <c r="L11320" t="str">
        <f t="shared" si="532"/>
        <v>2850MOUNT KNOWLES</v>
      </c>
      <c r="M11320" t="s">
        <v>12617</v>
      </c>
    </row>
    <row r="11321" spans="1:13">
      <c r="A11321" t="s">
        <v>12735</v>
      </c>
      <c r="B11321" t="s">
        <v>12780</v>
      </c>
      <c r="C11321" t="s">
        <v>109</v>
      </c>
      <c r="D11321">
        <v>3</v>
      </c>
      <c r="E11321">
        <v>0</v>
      </c>
      <c r="F11321">
        <v>0</v>
      </c>
      <c r="H11321" t="s">
        <v>103</v>
      </c>
      <c r="I11321">
        <f t="shared" si="533"/>
        <v>0</v>
      </c>
      <c r="J11321">
        <f t="shared" si="534"/>
        <v>0</v>
      </c>
      <c r="L11321" t="str">
        <f t="shared" si="532"/>
        <v>2850MUDGEE</v>
      </c>
      <c r="M11321" t="s">
        <v>12617</v>
      </c>
    </row>
    <row r="11322" spans="1:13">
      <c r="A11322" t="s">
        <v>12735</v>
      </c>
      <c r="B11322" t="s">
        <v>12781</v>
      </c>
      <c r="C11322" t="s">
        <v>109</v>
      </c>
      <c r="D11322">
        <v>4</v>
      </c>
      <c r="E11322">
        <v>0</v>
      </c>
      <c r="F11322">
        <v>0</v>
      </c>
      <c r="H11322" t="s">
        <v>103</v>
      </c>
      <c r="I11322">
        <f t="shared" si="533"/>
        <v>0</v>
      </c>
      <c r="J11322">
        <f t="shared" si="534"/>
        <v>0</v>
      </c>
      <c r="L11322" t="str">
        <f t="shared" si="532"/>
        <v>2850MULLAMUDDY</v>
      </c>
      <c r="M11322" t="s">
        <v>12617</v>
      </c>
    </row>
    <row r="11323" spans="1:13">
      <c r="A11323" t="s">
        <v>12735</v>
      </c>
      <c r="B11323" t="s">
        <v>12782</v>
      </c>
      <c r="C11323" t="s">
        <v>109</v>
      </c>
      <c r="D11323">
        <v>4</v>
      </c>
      <c r="E11323">
        <v>0</v>
      </c>
      <c r="F11323">
        <v>0</v>
      </c>
      <c r="H11323" t="s">
        <v>103</v>
      </c>
      <c r="I11323">
        <f t="shared" si="533"/>
        <v>0</v>
      </c>
      <c r="J11323">
        <f t="shared" si="534"/>
        <v>0</v>
      </c>
      <c r="L11323" t="str">
        <f t="shared" si="532"/>
        <v>2850MUNGHORN</v>
      </c>
      <c r="M11323" t="s">
        <v>12617</v>
      </c>
    </row>
    <row r="11324" spans="1:13">
      <c r="A11324" t="s">
        <v>12735</v>
      </c>
      <c r="B11324" t="s">
        <v>12783</v>
      </c>
      <c r="C11324" t="s">
        <v>109</v>
      </c>
      <c r="D11324">
        <v>4</v>
      </c>
      <c r="E11324">
        <v>0</v>
      </c>
      <c r="F11324">
        <v>0</v>
      </c>
      <c r="H11324" t="s">
        <v>103</v>
      </c>
      <c r="I11324">
        <f t="shared" si="533"/>
        <v>0</v>
      </c>
      <c r="J11324">
        <f t="shared" si="534"/>
        <v>0</v>
      </c>
      <c r="L11324" t="str">
        <f t="shared" si="532"/>
        <v>2850MURRAGAMBA</v>
      </c>
      <c r="M11324" t="s">
        <v>12617</v>
      </c>
    </row>
    <row r="11325" spans="1:13">
      <c r="A11325" t="s">
        <v>12735</v>
      </c>
      <c r="B11325" t="s">
        <v>12784</v>
      </c>
      <c r="C11325" t="s">
        <v>109</v>
      </c>
      <c r="D11325">
        <v>4</v>
      </c>
      <c r="E11325">
        <v>0</v>
      </c>
      <c r="F11325">
        <v>0</v>
      </c>
      <c r="H11325" t="s">
        <v>103</v>
      </c>
      <c r="I11325">
        <f t="shared" si="533"/>
        <v>0</v>
      </c>
      <c r="J11325">
        <f t="shared" si="534"/>
        <v>0</v>
      </c>
      <c r="L11325" t="str">
        <f t="shared" si="532"/>
        <v>2850PIAMBONG</v>
      </c>
      <c r="M11325" t="s">
        <v>12617</v>
      </c>
    </row>
    <row r="11326" spans="1:13">
      <c r="A11326" t="s">
        <v>12735</v>
      </c>
      <c r="B11326" t="s">
        <v>12785</v>
      </c>
      <c r="C11326" t="s">
        <v>109</v>
      </c>
      <c r="D11326">
        <v>4</v>
      </c>
      <c r="E11326">
        <v>0</v>
      </c>
      <c r="F11326">
        <v>0</v>
      </c>
      <c r="H11326" t="s">
        <v>103</v>
      </c>
      <c r="I11326">
        <f t="shared" si="533"/>
        <v>0</v>
      </c>
      <c r="J11326">
        <f t="shared" si="534"/>
        <v>0</v>
      </c>
      <c r="L11326" t="str">
        <f t="shared" si="532"/>
        <v>2850PUTTA BUCCA</v>
      </c>
      <c r="M11326" t="s">
        <v>12617</v>
      </c>
    </row>
    <row r="11327" spans="1:13">
      <c r="A11327" t="s">
        <v>12735</v>
      </c>
      <c r="B11327" t="s">
        <v>12786</v>
      </c>
      <c r="C11327" t="s">
        <v>109</v>
      </c>
      <c r="D11327">
        <v>4</v>
      </c>
      <c r="E11327">
        <v>0</v>
      </c>
      <c r="F11327">
        <v>0</v>
      </c>
      <c r="H11327" t="s">
        <v>103</v>
      </c>
      <c r="I11327">
        <f t="shared" si="533"/>
        <v>0</v>
      </c>
      <c r="J11327">
        <f t="shared" si="534"/>
        <v>0</v>
      </c>
      <c r="L11327" t="str">
        <f t="shared" si="532"/>
        <v>2850PYRAMUL</v>
      </c>
      <c r="M11327" t="s">
        <v>12617</v>
      </c>
    </row>
    <row r="11328" spans="1:13">
      <c r="A11328" t="s">
        <v>12735</v>
      </c>
      <c r="B11328" t="s">
        <v>12787</v>
      </c>
      <c r="C11328" t="s">
        <v>109</v>
      </c>
      <c r="D11328">
        <v>4</v>
      </c>
      <c r="E11328">
        <v>0</v>
      </c>
      <c r="F11328">
        <v>0</v>
      </c>
      <c r="H11328" t="s">
        <v>103</v>
      </c>
      <c r="I11328">
        <f t="shared" si="533"/>
        <v>0</v>
      </c>
      <c r="J11328">
        <f t="shared" si="534"/>
        <v>0</v>
      </c>
      <c r="L11328" t="str">
        <f t="shared" si="532"/>
        <v>2850QUEENS PINCH</v>
      </c>
      <c r="M11328" t="s">
        <v>12617</v>
      </c>
    </row>
    <row r="11329" spans="1:13">
      <c r="A11329" t="s">
        <v>12735</v>
      </c>
      <c r="B11329" t="s">
        <v>12788</v>
      </c>
      <c r="C11329" t="s">
        <v>109</v>
      </c>
      <c r="D11329">
        <v>4</v>
      </c>
      <c r="E11329">
        <v>0</v>
      </c>
      <c r="F11329">
        <v>0</v>
      </c>
      <c r="H11329" t="s">
        <v>103</v>
      </c>
      <c r="I11329">
        <f t="shared" si="533"/>
        <v>0</v>
      </c>
      <c r="J11329">
        <f t="shared" si="534"/>
        <v>0</v>
      </c>
      <c r="L11329" t="str">
        <f t="shared" si="532"/>
        <v>2850RAZORBACK</v>
      </c>
      <c r="M11329" t="s">
        <v>12617</v>
      </c>
    </row>
    <row r="11330" spans="1:13">
      <c r="A11330" t="s">
        <v>12735</v>
      </c>
      <c r="B11330" t="s">
        <v>12789</v>
      </c>
      <c r="C11330" t="s">
        <v>109</v>
      </c>
      <c r="D11330">
        <v>4</v>
      </c>
      <c r="E11330">
        <v>0</v>
      </c>
      <c r="F11330">
        <v>0</v>
      </c>
      <c r="H11330" t="s">
        <v>103</v>
      </c>
      <c r="I11330">
        <f t="shared" si="533"/>
        <v>0</v>
      </c>
      <c r="J11330">
        <f t="shared" si="534"/>
        <v>0</v>
      </c>
      <c r="L11330" t="str">
        <f t="shared" si="532"/>
        <v>2850RIVERLEA</v>
      </c>
      <c r="M11330" t="s">
        <v>12617</v>
      </c>
    </row>
    <row r="11331" spans="1:13">
      <c r="A11331" t="s">
        <v>12735</v>
      </c>
      <c r="B11331" t="s">
        <v>12790</v>
      </c>
      <c r="C11331" t="s">
        <v>109</v>
      </c>
      <c r="D11331">
        <v>4</v>
      </c>
      <c r="E11331">
        <v>0</v>
      </c>
      <c r="F11331">
        <v>0</v>
      </c>
      <c r="H11331" t="s">
        <v>103</v>
      </c>
      <c r="I11331">
        <f t="shared" si="533"/>
        <v>0</v>
      </c>
      <c r="J11331">
        <f t="shared" si="534"/>
        <v>0</v>
      </c>
      <c r="L11331" t="str">
        <f t="shared" si="532"/>
        <v>2850RUNNING STREAM</v>
      </c>
      <c r="M11331" t="s">
        <v>12617</v>
      </c>
    </row>
    <row r="11332" spans="1:13">
      <c r="A11332" t="s">
        <v>12735</v>
      </c>
      <c r="B11332" t="s">
        <v>12791</v>
      </c>
      <c r="C11332" t="s">
        <v>109</v>
      </c>
      <c r="D11332">
        <v>4</v>
      </c>
      <c r="E11332">
        <v>0</v>
      </c>
      <c r="F11332">
        <v>0</v>
      </c>
      <c r="H11332" t="s">
        <v>103</v>
      </c>
      <c r="I11332">
        <f t="shared" si="533"/>
        <v>0</v>
      </c>
      <c r="J11332">
        <f t="shared" si="534"/>
        <v>0</v>
      </c>
      <c r="L11332" t="str">
        <f t="shared" si="532"/>
        <v>2850SALLYS FLAT</v>
      </c>
      <c r="M11332" t="s">
        <v>12617</v>
      </c>
    </row>
    <row r="11333" spans="1:13">
      <c r="A11333" t="s">
        <v>12735</v>
      </c>
      <c r="B11333" t="s">
        <v>12792</v>
      </c>
      <c r="C11333" t="s">
        <v>109</v>
      </c>
      <c r="D11333">
        <v>4</v>
      </c>
      <c r="E11333">
        <v>0</v>
      </c>
      <c r="F11333">
        <v>0</v>
      </c>
      <c r="H11333" t="s">
        <v>103</v>
      </c>
      <c r="I11333">
        <f t="shared" si="533"/>
        <v>0</v>
      </c>
      <c r="J11333">
        <f t="shared" si="534"/>
        <v>0</v>
      </c>
      <c r="L11333" t="str">
        <f t="shared" ref="L11333:L11396" si="535">CONCATENATE(A11333,B11333)</f>
        <v>2850SPRING FLAT</v>
      </c>
      <c r="M11333" t="s">
        <v>12617</v>
      </c>
    </row>
    <row r="11334" spans="1:13">
      <c r="A11334" t="s">
        <v>12735</v>
      </c>
      <c r="B11334" t="s">
        <v>12793</v>
      </c>
      <c r="C11334" t="s">
        <v>109</v>
      </c>
      <c r="D11334">
        <v>4</v>
      </c>
      <c r="E11334">
        <v>0</v>
      </c>
      <c r="F11334">
        <v>0</v>
      </c>
      <c r="H11334" t="s">
        <v>103</v>
      </c>
      <c r="I11334">
        <f t="shared" si="533"/>
        <v>0</v>
      </c>
      <c r="J11334">
        <f t="shared" si="534"/>
        <v>0</v>
      </c>
      <c r="L11334" t="str">
        <f t="shared" si="535"/>
        <v>2850ST FILLANS</v>
      </c>
      <c r="M11334" t="s">
        <v>12617</v>
      </c>
    </row>
    <row r="11335" spans="1:13">
      <c r="A11335" t="s">
        <v>12735</v>
      </c>
      <c r="B11335" t="s">
        <v>7296</v>
      </c>
      <c r="C11335" t="s">
        <v>109</v>
      </c>
      <c r="D11335">
        <v>4</v>
      </c>
      <c r="E11335">
        <v>0</v>
      </c>
      <c r="F11335">
        <v>0</v>
      </c>
      <c r="H11335" t="s">
        <v>103</v>
      </c>
      <c r="I11335">
        <f t="shared" si="533"/>
        <v>0</v>
      </c>
      <c r="J11335">
        <f t="shared" si="534"/>
        <v>0</v>
      </c>
      <c r="L11335" t="str">
        <f t="shared" si="535"/>
        <v>2850STONY CREEK</v>
      </c>
      <c r="M11335" t="s">
        <v>12617</v>
      </c>
    </row>
    <row r="11336" spans="1:13">
      <c r="A11336" t="s">
        <v>12735</v>
      </c>
      <c r="B11336" t="s">
        <v>12794</v>
      </c>
      <c r="C11336" t="s">
        <v>109</v>
      </c>
      <c r="D11336">
        <v>4</v>
      </c>
      <c r="E11336">
        <v>0</v>
      </c>
      <c r="F11336">
        <v>0</v>
      </c>
      <c r="H11336" t="s">
        <v>103</v>
      </c>
      <c r="I11336">
        <f t="shared" si="533"/>
        <v>0</v>
      </c>
      <c r="J11336">
        <f t="shared" si="534"/>
        <v>0</v>
      </c>
      <c r="L11336" t="str">
        <f t="shared" si="535"/>
        <v>2850TAMBAROORA</v>
      </c>
      <c r="M11336" t="s">
        <v>12617</v>
      </c>
    </row>
    <row r="11337" spans="1:13">
      <c r="A11337" t="s">
        <v>12735</v>
      </c>
      <c r="B11337" t="s">
        <v>12795</v>
      </c>
      <c r="C11337" t="s">
        <v>109</v>
      </c>
      <c r="D11337">
        <v>4</v>
      </c>
      <c r="E11337">
        <v>0</v>
      </c>
      <c r="F11337">
        <v>0</v>
      </c>
      <c r="H11337" t="s">
        <v>103</v>
      </c>
      <c r="I11337">
        <f t="shared" si="533"/>
        <v>0</v>
      </c>
      <c r="J11337">
        <f t="shared" si="534"/>
        <v>0</v>
      </c>
      <c r="L11337" t="str">
        <f t="shared" si="535"/>
        <v>2850TICHULAR</v>
      </c>
      <c r="M11337" t="s">
        <v>12617</v>
      </c>
    </row>
    <row r="11338" spans="1:13">
      <c r="A11338" t="s">
        <v>12735</v>
      </c>
      <c r="B11338" t="s">
        <v>12796</v>
      </c>
      <c r="C11338" t="s">
        <v>109</v>
      </c>
      <c r="D11338">
        <v>4</v>
      </c>
      <c r="E11338">
        <v>0</v>
      </c>
      <c r="F11338">
        <v>0</v>
      </c>
      <c r="H11338" t="s">
        <v>103</v>
      </c>
      <c r="I11338">
        <f t="shared" si="533"/>
        <v>0</v>
      </c>
      <c r="J11338">
        <f t="shared" si="534"/>
        <v>0</v>
      </c>
      <c r="L11338" t="str">
        <f t="shared" si="535"/>
        <v>2850TOTNES VALLEY</v>
      </c>
      <c r="M11338" t="s">
        <v>12617</v>
      </c>
    </row>
    <row r="11339" spans="1:13">
      <c r="A11339" t="s">
        <v>12735</v>
      </c>
      <c r="B11339" t="s">
        <v>12797</v>
      </c>
      <c r="C11339" t="s">
        <v>109</v>
      </c>
      <c r="D11339">
        <v>4</v>
      </c>
      <c r="E11339">
        <v>0</v>
      </c>
      <c r="F11339">
        <v>0</v>
      </c>
      <c r="H11339" t="s">
        <v>103</v>
      </c>
      <c r="I11339">
        <f t="shared" si="533"/>
        <v>0</v>
      </c>
      <c r="J11339">
        <f t="shared" si="534"/>
        <v>0</v>
      </c>
      <c r="L11339" t="str">
        <f t="shared" si="535"/>
        <v>2850TRIAMBLE</v>
      </c>
      <c r="M11339" t="s">
        <v>12617</v>
      </c>
    </row>
    <row r="11340" spans="1:13">
      <c r="A11340" t="s">
        <v>12735</v>
      </c>
      <c r="B11340" t="s">
        <v>12798</v>
      </c>
      <c r="C11340" t="s">
        <v>109</v>
      </c>
      <c r="D11340">
        <v>4</v>
      </c>
      <c r="E11340">
        <v>0</v>
      </c>
      <c r="F11340">
        <v>0</v>
      </c>
      <c r="H11340" t="s">
        <v>103</v>
      </c>
      <c r="I11340">
        <f t="shared" si="533"/>
        <v>0</v>
      </c>
      <c r="J11340">
        <f t="shared" si="534"/>
        <v>0</v>
      </c>
      <c r="L11340" t="str">
        <f t="shared" si="535"/>
        <v>2850TURILL</v>
      </c>
      <c r="M11340" t="s">
        <v>12617</v>
      </c>
    </row>
    <row r="11341" spans="1:13">
      <c r="A11341" t="s">
        <v>12735</v>
      </c>
      <c r="B11341" t="s">
        <v>12799</v>
      </c>
      <c r="C11341" t="s">
        <v>109</v>
      </c>
      <c r="D11341">
        <v>4</v>
      </c>
      <c r="E11341">
        <v>0</v>
      </c>
      <c r="F11341">
        <v>0</v>
      </c>
      <c r="H11341" t="s">
        <v>103</v>
      </c>
      <c r="I11341">
        <f t="shared" si="533"/>
        <v>0</v>
      </c>
      <c r="J11341">
        <f t="shared" si="534"/>
        <v>0</v>
      </c>
      <c r="L11341" t="str">
        <f t="shared" si="535"/>
        <v>2850TWELVE MILE</v>
      </c>
      <c r="M11341" t="s">
        <v>12617</v>
      </c>
    </row>
    <row r="11342" spans="1:13">
      <c r="A11342" t="s">
        <v>12735</v>
      </c>
      <c r="B11342" t="s">
        <v>12800</v>
      </c>
      <c r="C11342" t="s">
        <v>109</v>
      </c>
      <c r="D11342">
        <v>4</v>
      </c>
      <c r="E11342">
        <v>0</v>
      </c>
      <c r="F11342">
        <v>0</v>
      </c>
      <c r="H11342" t="s">
        <v>103</v>
      </c>
      <c r="I11342">
        <f t="shared" si="533"/>
        <v>0</v>
      </c>
      <c r="J11342">
        <f t="shared" si="534"/>
        <v>0</v>
      </c>
      <c r="L11342" t="str">
        <f t="shared" si="535"/>
        <v>2850ULAN</v>
      </c>
      <c r="M11342" t="s">
        <v>12617</v>
      </c>
    </row>
    <row r="11343" spans="1:13">
      <c r="A11343" t="s">
        <v>12735</v>
      </c>
      <c r="B11343" t="s">
        <v>12801</v>
      </c>
      <c r="C11343" t="s">
        <v>109</v>
      </c>
      <c r="D11343">
        <v>4</v>
      </c>
      <c r="E11343">
        <v>0</v>
      </c>
      <c r="F11343">
        <v>0</v>
      </c>
      <c r="H11343" t="s">
        <v>103</v>
      </c>
      <c r="I11343">
        <f t="shared" si="533"/>
        <v>0</v>
      </c>
      <c r="J11343">
        <f t="shared" si="534"/>
        <v>0</v>
      </c>
      <c r="L11343" t="str">
        <f t="shared" si="535"/>
        <v>2850ULLAMALLA</v>
      </c>
      <c r="M11343" t="s">
        <v>12617</v>
      </c>
    </row>
    <row r="11344" spans="1:13">
      <c r="A11344" t="s">
        <v>12735</v>
      </c>
      <c r="B11344" t="s">
        <v>12802</v>
      </c>
      <c r="C11344" t="s">
        <v>109</v>
      </c>
      <c r="D11344">
        <v>4</v>
      </c>
      <c r="E11344">
        <v>0</v>
      </c>
      <c r="F11344">
        <v>0</v>
      </c>
      <c r="H11344" t="s">
        <v>103</v>
      </c>
      <c r="I11344">
        <f t="shared" si="533"/>
        <v>0</v>
      </c>
      <c r="J11344">
        <f t="shared" si="534"/>
        <v>0</v>
      </c>
      <c r="L11344" t="str">
        <f t="shared" si="535"/>
        <v>2850WILBETREE</v>
      </c>
      <c r="M11344" t="s">
        <v>12617</v>
      </c>
    </row>
    <row r="11345" spans="1:13">
      <c r="A11345" t="s">
        <v>12735</v>
      </c>
      <c r="B11345" t="s">
        <v>12803</v>
      </c>
      <c r="C11345" t="s">
        <v>109</v>
      </c>
      <c r="D11345">
        <v>4</v>
      </c>
      <c r="E11345">
        <v>0</v>
      </c>
      <c r="F11345">
        <v>0</v>
      </c>
      <c r="H11345" t="s">
        <v>103</v>
      </c>
      <c r="I11345">
        <f t="shared" si="533"/>
        <v>0</v>
      </c>
      <c r="J11345">
        <f t="shared" si="534"/>
        <v>0</v>
      </c>
      <c r="L11345" t="str">
        <f t="shared" si="535"/>
        <v>2850WILPINJONG</v>
      </c>
      <c r="M11345" t="s">
        <v>12617</v>
      </c>
    </row>
    <row r="11346" spans="1:13">
      <c r="A11346" t="s">
        <v>12735</v>
      </c>
      <c r="B11346" t="s">
        <v>7426</v>
      </c>
      <c r="C11346" t="s">
        <v>109</v>
      </c>
      <c r="D11346">
        <v>4</v>
      </c>
      <c r="E11346">
        <v>0</v>
      </c>
      <c r="F11346">
        <v>0</v>
      </c>
      <c r="H11346" t="s">
        <v>103</v>
      </c>
      <c r="I11346">
        <f t="shared" ref="I11346:I11409" si="536">IF(ISERROR(VLOOKUP(A11346,SelPostCode,1,FALSE)),0,1)</f>
        <v>0</v>
      </c>
      <c r="J11346">
        <f t="shared" ref="J11346:J11409" si="537">IF(I11346=0,0,IF(ISERROR(VLOOKUP(B11346,SelSuburb,1,FALSE)),0,1))</f>
        <v>0</v>
      </c>
      <c r="L11346" t="str">
        <f t="shared" si="535"/>
        <v>2850WINDEYER</v>
      </c>
      <c r="M11346" t="s">
        <v>12617</v>
      </c>
    </row>
    <row r="11347" spans="1:13">
      <c r="A11347" t="s">
        <v>12735</v>
      </c>
      <c r="B11347" t="s">
        <v>12804</v>
      </c>
      <c r="C11347" t="s">
        <v>109</v>
      </c>
      <c r="D11347">
        <v>4</v>
      </c>
      <c r="E11347">
        <v>0</v>
      </c>
      <c r="F11347">
        <v>0</v>
      </c>
      <c r="H11347" t="s">
        <v>103</v>
      </c>
      <c r="I11347">
        <f t="shared" si="536"/>
        <v>0</v>
      </c>
      <c r="J11347">
        <f t="shared" si="537"/>
        <v>0</v>
      </c>
      <c r="L11347" t="str">
        <f t="shared" si="535"/>
        <v>2850WOLLAR</v>
      </c>
      <c r="M11347" t="s">
        <v>12617</v>
      </c>
    </row>
    <row r="11348" spans="1:13">
      <c r="A11348" t="s">
        <v>12735</v>
      </c>
      <c r="B11348" t="s">
        <v>3954</v>
      </c>
      <c r="C11348" t="s">
        <v>109</v>
      </c>
      <c r="D11348">
        <v>4</v>
      </c>
      <c r="E11348">
        <v>0</v>
      </c>
      <c r="F11348">
        <v>0</v>
      </c>
      <c r="H11348" t="s">
        <v>103</v>
      </c>
      <c r="I11348">
        <f t="shared" si="536"/>
        <v>0</v>
      </c>
      <c r="J11348">
        <f t="shared" si="537"/>
        <v>0</v>
      </c>
      <c r="L11348" t="str">
        <f t="shared" si="535"/>
        <v>2850WORLDS END</v>
      </c>
      <c r="M11348" t="s">
        <v>12617</v>
      </c>
    </row>
    <row r="11349" spans="1:13">
      <c r="A11349" t="s">
        <v>12735</v>
      </c>
      <c r="B11349" t="s">
        <v>12805</v>
      </c>
      <c r="C11349" t="s">
        <v>109</v>
      </c>
      <c r="D11349">
        <v>4</v>
      </c>
      <c r="E11349">
        <v>0</v>
      </c>
      <c r="F11349">
        <v>0</v>
      </c>
      <c r="H11349" t="s">
        <v>103</v>
      </c>
      <c r="I11349">
        <f t="shared" si="536"/>
        <v>0</v>
      </c>
      <c r="J11349">
        <f t="shared" si="537"/>
        <v>0</v>
      </c>
      <c r="L11349" t="str">
        <f t="shared" si="535"/>
        <v>2850YARRABIN</v>
      </c>
      <c r="M11349" t="s">
        <v>12617</v>
      </c>
    </row>
    <row r="11350" spans="1:13">
      <c r="A11350" t="s">
        <v>12735</v>
      </c>
      <c r="B11350" t="s">
        <v>9763</v>
      </c>
      <c r="C11350" t="s">
        <v>109</v>
      </c>
      <c r="D11350">
        <v>4</v>
      </c>
      <c r="E11350">
        <v>0</v>
      </c>
      <c r="F11350">
        <v>0</v>
      </c>
      <c r="H11350" t="s">
        <v>103</v>
      </c>
      <c r="I11350">
        <f t="shared" si="536"/>
        <v>0</v>
      </c>
      <c r="J11350">
        <f t="shared" si="537"/>
        <v>0</v>
      </c>
      <c r="L11350" t="str">
        <f t="shared" si="535"/>
        <v>2850YARRAWONGA</v>
      </c>
      <c r="M11350" t="s">
        <v>12617</v>
      </c>
    </row>
    <row r="11351" spans="1:13">
      <c r="A11351" t="s">
        <v>12806</v>
      </c>
      <c r="B11351" t="s">
        <v>12807</v>
      </c>
      <c r="C11351" t="s">
        <v>109</v>
      </c>
      <c r="D11351">
        <v>4</v>
      </c>
      <c r="E11351">
        <v>0</v>
      </c>
      <c r="F11351">
        <v>0</v>
      </c>
      <c r="H11351" t="s">
        <v>103</v>
      </c>
      <c r="I11351">
        <f t="shared" si="536"/>
        <v>0</v>
      </c>
      <c r="J11351">
        <f t="shared" si="537"/>
        <v>0</v>
      </c>
      <c r="L11351" t="str">
        <f t="shared" si="535"/>
        <v>2849BOGEE</v>
      </c>
      <c r="M11351" t="s">
        <v>12617</v>
      </c>
    </row>
    <row r="11352" spans="1:13">
      <c r="A11352" t="s">
        <v>12806</v>
      </c>
      <c r="B11352" t="s">
        <v>12808</v>
      </c>
      <c r="C11352" t="s">
        <v>109</v>
      </c>
      <c r="D11352">
        <v>4</v>
      </c>
      <c r="E11352">
        <v>0</v>
      </c>
      <c r="F11352">
        <v>0</v>
      </c>
      <c r="H11352" t="s">
        <v>103</v>
      </c>
      <c r="I11352">
        <f t="shared" si="536"/>
        <v>0</v>
      </c>
      <c r="J11352">
        <f t="shared" si="537"/>
        <v>0</v>
      </c>
      <c r="L11352" t="str">
        <f t="shared" si="535"/>
        <v>2849BREAKFAST CREEK</v>
      </c>
      <c r="M11352" t="s">
        <v>12617</v>
      </c>
    </row>
    <row r="11353" spans="1:13">
      <c r="A11353" t="s">
        <v>12806</v>
      </c>
      <c r="B11353" t="s">
        <v>12809</v>
      </c>
      <c r="C11353" t="s">
        <v>109</v>
      </c>
      <c r="D11353">
        <v>4</v>
      </c>
      <c r="E11353">
        <v>0</v>
      </c>
      <c r="F11353">
        <v>0</v>
      </c>
      <c r="H11353" t="s">
        <v>103</v>
      </c>
      <c r="I11353">
        <f t="shared" si="536"/>
        <v>0</v>
      </c>
      <c r="J11353">
        <f t="shared" si="537"/>
        <v>0</v>
      </c>
      <c r="L11353" t="str">
        <f t="shared" si="535"/>
        <v>2849BUDDEN</v>
      </c>
      <c r="M11353" t="s">
        <v>12617</v>
      </c>
    </row>
    <row r="11354" spans="1:13">
      <c r="A11354" t="s">
        <v>12806</v>
      </c>
      <c r="B11354" t="s">
        <v>12810</v>
      </c>
      <c r="C11354" t="s">
        <v>109</v>
      </c>
      <c r="D11354">
        <v>4</v>
      </c>
      <c r="E11354">
        <v>0</v>
      </c>
      <c r="F11354">
        <v>0</v>
      </c>
      <c r="H11354" t="s">
        <v>103</v>
      </c>
      <c r="I11354">
        <f t="shared" si="536"/>
        <v>0</v>
      </c>
      <c r="J11354">
        <f t="shared" si="537"/>
        <v>0</v>
      </c>
      <c r="L11354" t="str">
        <f t="shared" si="535"/>
        <v>2849BYLONG</v>
      </c>
      <c r="M11354" t="s">
        <v>12617</v>
      </c>
    </row>
    <row r="11355" spans="1:13">
      <c r="A11355" t="s">
        <v>12806</v>
      </c>
      <c r="B11355" t="s">
        <v>6254</v>
      </c>
      <c r="C11355" t="s">
        <v>109</v>
      </c>
      <c r="D11355">
        <v>4</v>
      </c>
      <c r="E11355">
        <v>0</v>
      </c>
      <c r="F11355">
        <v>0</v>
      </c>
      <c r="H11355" t="s">
        <v>103</v>
      </c>
      <c r="I11355">
        <f t="shared" si="536"/>
        <v>0</v>
      </c>
      <c r="J11355">
        <f t="shared" si="537"/>
        <v>0</v>
      </c>
      <c r="L11355" t="str">
        <f t="shared" si="535"/>
        <v>2849CAMBOON</v>
      </c>
      <c r="M11355" t="s">
        <v>12617</v>
      </c>
    </row>
    <row r="11356" spans="1:13">
      <c r="A11356" t="s">
        <v>12806</v>
      </c>
      <c r="B11356" t="s">
        <v>12811</v>
      </c>
      <c r="C11356" t="s">
        <v>109</v>
      </c>
      <c r="D11356">
        <v>4</v>
      </c>
      <c r="E11356">
        <v>0</v>
      </c>
      <c r="F11356">
        <v>0</v>
      </c>
      <c r="H11356" t="s">
        <v>103</v>
      </c>
      <c r="I11356">
        <f t="shared" si="536"/>
        <v>0</v>
      </c>
      <c r="J11356">
        <f t="shared" si="537"/>
        <v>0</v>
      </c>
      <c r="L11356" t="str">
        <f t="shared" si="535"/>
        <v>2849CARWELL</v>
      </c>
      <c r="M11356" t="s">
        <v>12617</v>
      </c>
    </row>
    <row r="11357" spans="1:13">
      <c r="A11357" t="s">
        <v>12806</v>
      </c>
      <c r="B11357" t="s">
        <v>12812</v>
      </c>
      <c r="C11357" t="s">
        <v>109</v>
      </c>
      <c r="D11357">
        <v>4</v>
      </c>
      <c r="E11357">
        <v>0</v>
      </c>
      <c r="F11357">
        <v>0</v>
      </c>
      <c r="H11357" t="s">
        <v>103</v>
      </c>
      <c r="I11357">
        <f t="shared" si="536"/>
        <v>0</v>
      </c>
      <c r="J11357">
        <f t="shared" si="537"/>
        <v>0</v>
      </c>
      <c r="L11357" t="str">
        <f t="shared" si="535"/>
        <v>2849COGGAN</v>
      </c>
      <c r="M11357" t="s">
        <v>12617</v>
      </c>
    </row>
    <row r="11358" spans="1:13">
      <c r="A11358" t="s">
        <v>12806</v>
      </c>
      <c r="B11358" t="s">
        <v>12813</v>
      </c>
      <c r="C11358" t="s">
        <v>109</v>
      </c>
      <c r="D11358">
        <v>4</v>
      </c>
      <c r="E11358">
        <v>0</v>
      </c>
      <c r="F11358">
        <v>0</v>
      </c>
      <c r="H11358" t="s">
        <v>103</v>
      </c>
      <c r="I11358">
        <f t="shared" si="536"/>
        <v>0</v>
      </c>
      <c r="J11358">
        <f t="shared" si="537"/>
        <v>0</v>
      </c>
      <c r="L11358" t="str">
        <f t="shared" si="535"/>
        <v>2849COXS CREEK</v>
      </c>
      <c r="M11358" t="s">
        <v>12617</v>
      </c>
    </row>
    <row r="11359" spans="1:13">
      <c r="A11359" t="s">
        <v>12806</v>
      </c>
      <c r="B11359" t="s">
        <v>12814</v>
      </c>
      <c r="C11359" t="s">
        <v>109</v>
      </c>
      <c r="D11359">
        <v>4</v>
      </c>
      <c r="E11359">
        <v>0</v>
      </c>
      <c r="F11359">
        <v>0</v>
      </c>
      <c r="H11359" t="s">
        <v>103</v>
      </c>
      <c r="I11359">
        <f t="shared" si="536"/>
        <v>0</v>
      </c>
      <c r="J11359">
        <f t="shared" si="537"/>
        <v>0</v>
      </c>
      <c r="L11359" t="str">
        <f t="shared" si="535"/>
        <v>2849COXS CROWN</v>
      </c>
      <c r="M11359" t="s">
        <v>12617</v>
      </c>
    </row>
    <row r="11360" spans="1:13">
      <c r="A11360" t="s">
        <v>12806</v>
      </c>
      <c r="B11360" t="s">
        <v>12815</v>
      </c>
      <c r="C11360" t="s">
        <v>109</v>
      </c>
      <c r="D11360">
        <v>4</v>
      </c>
      <c r="E11360">
        <v>0</v>
      </c>
      <c r="F11360">
        <v>0</v>
      </c>
      <c r="H11360" t="s">
        <v>103</v>
      </c>
      <c r="I11360">
        <f t="shared" si="536"/>
        <v>0</v>
      </c>
      <c r="J11360">
        <f t="shared" si="537"/>
        <v>0</v>
      </c>
      <c r="L11360" t="str">
        <f t="shared" si="535"/>
        <v>2849DABEE</v>
      </c>
      <c r="M11360" t="s">
        <v>12617</v>
      </c>
    </row>
    <row r="11361" spans="1:13">
      <c r="A11361" t="s">
        <v>12806</v>
      </c>
      <c r="B11361" t="s">
        <v>12816</v>
      </c>
      <c r="C11361" t="s">
        <v>109</v>
      </c>
      <c r="D11361">
        <v>4</v>
      </c>
      <c r="E11361">
        <v>0</v>
      </c>
      <c r="F11361">
        <v>0</v>
      </c>
      <c r="H11361" t="s">
        <v>103</v>
      </c>
      <c r="I11361">
        <f t="shared" si="536"/>
        <v>0</v>
      </c>
      <c r="J11361">
        <f t="shared" si="537"/>
        <v>0</v>
      </c>
      <c r="L11361" t="str">
        <f t="shared" si="535"/>
        <v>2849DUNGEREE</v>
      </c>
      <c r="M11361" t="s">
        <v>12617</v>
      </c>
    </row>
    <row r="11362" spans="1:13">
      <c r="A11362" t="s">
        <v>12806</v>
      </c>
      <c r="B11362" t="s">
        <v>12817</v>
      </c>
      <c r="C11362" t="s">
        <v>109</v>
      </c>
      <c r="D11362">
        <v>4</v>
      </c>
      <c r="E11362">
        <v>0</v>
      </c>
      <c r="F11362">
        <v>0</v>
      </c>
      <c r="H11362" t="s">
        <v>103</v>
      </c>
      <c r="I11362">
        <f t="shared" si="536"/>
        <v>0</v>
      </c>
      <c r="J11362">
        <f t="shared" si="537"/>
        <v>0</v>
      </c>
      <c r="L11362" t="str">
        <f t="shared" si="535"/>
        <v>2849DUNVILLE LOOP</v>
      </c>
      <c r="M11362" t="s">
        <v>12617</v>
      </c>
    </row>
    <row r="11363" spans="1:13">
      <c r="A11363" t="s">
        <v>12806</v>
      </c>
      <c r="B11363" t="s">
        <v>12818</v>
      </c>
      <c r="C11363" t="s">
        <v>109</v>
      </c>
      <c r="D11363">
        <v>4</v>
      </c>
      <c r="E11363">
        <v>0</v>
      </c>
      <c r="F11363">
        <v>0</v>
      </c>
      <c r="H11363" t="s">
        <v>103</v>
      </c>
      <c r="I11363">
        <f t="shared" si="536"/>
        <v>0</v>
      </c>
      <c r="J11363">
        <f t="shared" si="537"/>
        <v>0</v>
      </c>
      <c r="L11363" t="str">
        <f t="shared" si="535"/>
        <v>2849GINGHI</v>
      </c>
      <c r="M11363" t="s">
        <v>12617</v>
      </c>
    </row>
    <row r="11364" spans="1:13">
      <c r="A11364" t="s">
        <v>12806</v>
      </c>
      <c r="B11364" t="s">
        <v>12819</v>
      </c>
      <c r="C11364" t="s">
        <v>109</v>
      </c>
      <c r="D11364">
        <v>4</v>
      </c>
      <c r="E11364">
        <v>0</v>
      </c>
      <c r="F11364">
        <v>0</v>
      </c>
      <c r="H11364" t="s">
        <v>103</v>
      </c>
      <c r="I11364">
        <f t="shared" si="536"/>
        <v>0</v>
      </c>
      <c r="J11364">
        <f t="shared" si="537"/>
        <v>0</v>
      </c>
      <c r="L11364" t="str">
        <f t="shared" si="535"/>
        <v>2849GLEN ALICE</v>
      </c>
      <c r="M11364" t="s">
        <v>12617</v>
      </c>
    </row>
    <row r="11365" spans="1:13">
      <c r="A11365" t="s">
        <v>12806</v>
      </c>
      <c r="B11365" t="s">
        <v>12820</v>
      </c>
      <c r="C11365" t="s">
        <v>109</v>
      </c>
      <c r="D11365">
        <v>4</v>
      </c>
      <c r="E11365">
        <v>0</v>
      </c>
      <c r="F11365">
        <v>0</v>
      </c>
      <c r="H11365" t="s">
        <v>103</v>
      </c>
      <c r="I11365">
        <f t="shared" si="536"/>
        <v>0</v>
      </c>
      <c r="J11365">
        <f t="shared" si="537"/>
        <v>0</v>
      </c>
      <c r="L11365" t="str">
        <f t="shared" si="535"/>
        <v>2849GROWEE</v>
      </c>
      <c r="M11365" t="s">
        <v>12617</v>
      </c>
    </row>
    <row r="11366" spans="1:13">
      <c r="A11366" t="s">
        <v>12806</v>
      </c>
      <c r="B11366" t="s">
        <v>12821</v>
      </c>
      <c r="C11366" t="s">
        <v>109</v>
      </c>
      <c r="D11366">
        <v>4</v>
      </c>
      <c r="E11366">
        <v>0</v>
      </c>
      <c r="F11366">
        <v>0</v>
      </c>
      <c r="H11366" t="s">
        <v>103</v>
      </c>
      <c r="I11366">
        <f t="shared" si="536"/>
        <v>0</v>
      </c>
      <c r="J11366">
        <f t="shared" si="537"/>
        <v>0</v>
      </c>
      <c r="L11366" t="str">
        <f t="shared" si="535"/>
        <v>2849KELGOOLA</v>
      </c>
      <c r="M11366" t="s">
        <v>12617</v>
      </c>
    </row>
    <row r="11367" spans="1:13">
      <c r="A11367" t="s">
        <v>12806</v>
      </c>
      <c r="B11367" t="s">
        <v>12822</v>
      </c>
      <c r="C11367" t="s">
        <v>109</v>
      </c>
      <c r="D11367">
        <v>4</v>
      </c>
      <c r="E11367">
        <v>0</v>
      </c>
      <c r="F11367">
        <v>0</v>
      </c>
      <c r="H11367" t="s">
        <v>103</v>
      </c>
      <c r="I11367">
        <f t="shared" si="536"/>
        <v>0</v>
      </c>
      <c r="J11367">
        <f t="shared" si="537"/>
        <v>0</v>
      </c>
      <c r="L11367" t="str">
        <f t="shared" si="535"/>
        <v>2849LEE CREEK</v>
      </c>
      <c r="M11367" t="s">
        <v>12617</v>
      </c>
    </row>
    <row r="11368" spans="1:13">
      <c r="A11368" t="s">
        <v>12806</v>
      </c>
      <c r="B11368" t="s">
        <v>12823</v>
      </c>
      <c r="C11368" t="s">
        <v>109</v>
      </c>
      <c r="D11368">
        <v>4</v>
      </c>
      <c r="E11368">
        <v>0</v>
      </c>
      <c r="F11368">
        <v>0</v>
      </c>
      <c r="H11368" t="s">
        <v>103</v>
      </c>
      <c r="I11368">
        <f t="shared" si="536"/>
        <v>0</v>
      </c>
      <c r="J11368">
        <f t="shared" si="537"/>
        <v>0</v>
      </c>
      <c r="L11368" t="str">
        <f t="shared" si="535"/>
        <v>2849MOUNT MARSDEN</v>
      </c>
      <c r="M11368" t="s">
        <v>12617</v>
      </c>
    </row>
    <row r="11369" spans="1:13">
      <c r="A11369" t="s">
        <v>12806</v>
      </c>
      <c r="B11369" t="s">
        <v>12824</v>
      </c>
      <c r="C11369" t="s">
        <v>109</v>
      </c>
      <c r="D11369">
        <v>4</v>
      </c>
      <c r="E11369">
        <v>0</v>
      </c>
      <c r="F11369">
        <v>0</v>
      </c>
      <c r="H11369" t="s">
        <v>103</v>
      </c>
      <c r="I11369">
        <f t="shared" si="536"/>
        <v>0</v>
      </c>
      <c r="J11369">
        <f t="shared" si="537"/>
        <v>0</v>
      </c>
      <c r="L11369" t="str">
        <f t="shared" si="535"/>
        <v>2849MURRUMBO</v>
      </c>
      <c r="M11369" t="s">
        <v>12617</v>
      </c>
    </row>
    <row r="11370" spans="1:13">
      <c r="A11370" t="s">
        <v>12806</v>
      </c>
      <c r="B11370" t="s">
        <v>12825</v>
      </c>
      <c r="C11370" t="s">
        <v>109</v>
      </c>
      <c r="D11370">
        <v>4</v>
      </c>
      <c r="E11370">
        <v>0</v>
      </c>
      <c r="F11370">
        <v>0</v>
      </c>
      <c r="H11370" t="s">
        <v>103</v>
      </c>
      <c r="I11370">
        <f t="shared" si="536"/>
        <v>0</v>
      </c>
      <c r="J11370">
        <f t="shared" si="537"/>
        <v>0</v>
      </c>
      <c r="L11370" t="str">
        <f t="shared" si="535"/>
        <v>2849NULLO MOUNTAIN</v>
      </c>
      <c r="M11370" t="s">
        <v>12617</v>
      </c>
    </row>
    <row r="11371" spans="1:13">
      <c r="A11371" t="s">
        <v>12806</v>
      </c>
      <c r="B11371" t="s">
        <v>9609</v>
      </c>
      <c r="C11371" t="s">
        <v>109</v>
      </c>
      <c r="D11371">
        <v>4</v>
      </c>
      <c r="E11371">
        <v>0</v>
      </c>
      <c r="F11371">
        <v>0</v>
      </c>
      <c r="H11371" t="s">
        <v>103</v>
      </c>
      <c r="I11371">
        <f t="shared" si="536"/>
        <v>0</v>
      </c>
      <c r="J11371">
        <f t="shared" si="537"/>
        <v>0</v>
      </c>
      <c r="L11371" t="str">
        <f t="shared" si="535"/>
        <v>2849OLINDA</v>
      </c>
      <c r="M11371" t="s">
        <v>12617</v>
      </c>
    </row>
    <row r="11372" spans="1:13">
      <c r="A11372" t="s">
        <v>12806</v>
      </c>
      <c r="B11372" t="s">
        <v>12826</v>
      </c>
      <c r="C11372" t="s">
        <v>109</v>
      </c>
      <c r="D11372">
        <v>4</v>
      </c>
      <c r="E11372">
        <v>0</v>
      </c>
      <c r="F11372">
        <v>0</v>
      </c>
      <c r="H11372" t="s">
        <v>103</v>
      </c>
      <c r="I11372">
        <f t="shared" si="536"/>
        <v>0</v>
      </c>
      <c r="J11372">
        <f t="shared" si="537"/>
        <v>0</v>
      </c>
      <c r="L11372" t="str">
        <f t="shared" si="535"/>
        <v>2849PINNACLE SWAMP</v>
      </c>
      <c r="M11372" t="s">
        <v>12617</v>
      </c>
    </row>
    <row r="11373" spans="1:13">
      <c r="A11373" t="s">
        <v>12806</v>
      </c>
      <c r="B11373" t="s">
        <v>12827</v>
      </c>
      <c r="C11373" t="s">
        <v>109</v>
      </c>
      <c r="D11373">
        <v>4</v>
      </c>
      <c r="E11373">
        <v>0</v>
      </c>
      <c r="F11373">
        <v>0</v>
      </c>
      <c r="H11373" t="s">
        <v>103</v>
      </c>
      <c r="I11373">
        <f t="shared" si="536"/>
        <v>0</v>
      </c>
      <c r="J11373">
        <f t="shared" si="537"/>
        <v>0</v>
      </c>
      <c r="L11373" t="str">
        <f t="shared" si="535"/>
        <v>2849PYANGLE</v>
      </c>
      <c r="M11373" t="s">
        <v>12617</v>
      </c>
    </row>
    <row r="11374" spans="1:13">
      <c r="A11374" t="s">
        <v>12806</v>
      </c>
      <c r="B11374" t="s">
        <v>4288</v>
      </c>
      <c r="C11374" t="s">
        <v>109</v>
      </c>
      <c r="D11374">
        <v>4</v>
      </c>
      <c r="E11374">
        <v>0</v>
      </c>
      <c r="F11374">
        <v>0</v>
      </c>
      <c r="H11374" t="s">
        <v>103</v>
      </c>
      <c r="I11374">
        <f t="shared" si="536"/>
        <v>0</v>
      </c>
      <c r="J11374">
        <f t="shared" si="537"/>
        <v>0</v>
      </c>
      <c r="L11374" t="str">
        <f t="shared" si="535"/>
        <v>2849REEDY CREEK</v>
      </c>
      <c r="M11374" t="s">
        <v>12617</v>
      </c>
    </row>
    <row r="11375" spans="1:13">
      <c r="A11375" t="s">
        <v>12806</v>
      </c>
      <c r="B11375" t="s">
        <v>12828</v>
      </c>
      <c r="C11375" t="s">
        <v>109</v>
      </c>
      <c r="D11375">
        <v>4</v>
      </c>
      <c r="E11375">
        <v>0</v>
      </c>
      <c r="F11375">
        <v>0</v>
      </c>
      <c r="H11375" t="s">
        <v>103</v>
      </c>
      <c r="I11375">
        <f t="shared" si="536"/>
        <v>0</v>
      </c>
      <c r="J11375">
        <f t="shared" si="537"/>
        <v>0</v>
      </c>
      <c r="L11375" t="str">
        <f t="shared" si="535"/>
        <v>2849RYLSTONE</v>
      </c>
      <c r="M11375" t="s">
        <v>12617</v>
      </c>
    </row>
    <row r="11376" spans="1:13">
      <c r="A11376" t="s">
        <v>12806</v>
      </c>
      <c r="B11376" t="s">
        <v>12829</v>
      </c>
      <c r="C11376" t="s">
        <v>109</v>
      </c>
      <c r="D11376">
        <v>4</v>
      </c>
      <c r="E11376">
        <v>0</v>
      </c>
      <c r="F11376">
        <v>0</v>
      </c>
      <c r="H11376" t="s">
        <v>103</v>
      </c>
      <c r="I11376">
        <f t="shared" si="536"/>
        <v>0</v>
      </c>
      <c r="J11376">
        <f t="shared" si="537"/>
        <v>0</v>
      </c>
      <c r="L11376" t="str">
        <f t="shared" si="535"/>
        <v>2849UPPER BYLONG</v>
      </c>
      <c r="M11376" t="s">
        <v>12617</v>
      </c>
    </row>
    <row r="11377" spans="1:13">
      <c r="A11377" t="s">
        <v>12806</v>
      </c>
      <c r="B11377" t="s">
        <v>12830</v>
      </c>
      <c r="C11377" t="s">
        <v>109</v>
      </c>
      <c r="D11377">
        <v>4</v>
      </c>
      <c r="E11377">
        <v>0</v>
      </c>
      <c r="F11377">
        <v>0</v>
      </c>
      <c r="H11377" t="s">
        <v>103</v>
      </c>
      <c r="I11377">
        <f t="shared" si="536"/>
        <v>0</v>
      </c>
      <c r="J11377">
        <f t="shared" si="537"/>
        <v>0</v>
      </c>
      <c r="L11377" t="str">
        <f t="shared" si="535"/>
        <v>2849UPPER GROWEE</v>
      </c>
      <c r="M11377" t="s">
        <v>12617</v>
      </c>
    </row>
    <row r="11378" spans="1:13">
      <c r="A11378" t="s">
        <v>12806</v>
      </c>
      <c r="B11378" t="s">
        <v>12831</v>
      </c>
      <c r="C11378" t="s">
        <v>109</v>
      </c>
      <c r="D11378">
        <v>4</v>
      </c>
      <c r="E11378">
        <v>0</v>
      </c>
      <c r="F11378">
        <v>0</v>
      </c>
      <c r="H11378" t="s">
        <v>103</v>
      </c>
      <c r="I11378">
        <f t="shared" si="536"/>
        <v>0</v>
      </c>
      <c r="J11378">
        <f t="shared" si="537"/>
        <v>0</v>
      </c>
      <c r="L11378" t="str">
        <f t="shared" si="535"/>
        <v>2849UPPER NILE</v>
      </c>
      <c r="M11378" t="s">
        <v>12617</v>
      </c>
    </row>
    <row r="11379" spans="1:13">
      <c r="A11379" t="s">
        <v>12806</v>
      </c>
      <c r="B11379" t="s">
        <v>12832</v>
      </c>
      <c r="C11379" t="s">
        <v>109</v>
      </c>
      <c r="D11379">
        <v>4</v>
      </c>
      <c r="E11379">
        <v>0</v>
      </c>
      <c r="F11379">
        <v>0</v>
      </c>
      <c r="H11379" t="s">
        <v>103</v>
      </c>
      <c r="I11379">
        <f t="shared" si="536"/>
        <v>0</v>
      </c>
      <c r="J11379">
        <f t="shared" si="537"/>
        <v>0</v>
      </c>
      <c r="L11379" t="str">
        <f t="shared" si="535"/>
        <v>2849WIRRABA</v>
      </c>
      <c r="M11379" t="s">
        <v>12617</v>
      </c>
    </row>
    <row r="11380" spans="1:13">
      <c r="A11380" t="s">
        <v>12833</v>
      </c>
      <c r="B11380" t="s">
        <v>12834</v>
      </c>
      <c r="C11380" t="s">
        <v>109</v>
      </c>
      <c r="D11380">
        <v>4</v>
      </c>
      <c r="E11380">
        <v>0</v>
      </c>
      <c r="F11380">
        <v>0</v>
      </c>
      <c r="H11380" t="s">
        <v>103</v>
      </c>
      <c r="I11380">
        <f t="shared" si="536"/>
        <v>0</v>
      </c>
      <c r="J11380">
        <f t="shared" si="537"/>
        <v>0</v>
      </c>
      <c r="L11380" t="str">
        <f t="shared" si="535"/>
        <v>2848BROGANS CREEK</v>
      </c>
      <c r="M11380" t="s">
        <v>12617</v>
      </c>
    </row>
    <row r="11381" spans="1:13">
      <c r="A11381" t="s">
        <v>12833</v>
      </c>
      <c r="B11381" t="s">
        <v>12835</v>
      </c>
      <c r="C11381" t="s">
        <v>109</v>
      </c>
      <c r="D11381">
        <v>4</v>
      </c>
      <c r="E11381">
        <v>0</v>
      </c>
      <c r="F11381">
        <v>0</v>
      </c>
      <c r="H11381" t="s">
        <v>103</v>
      </c>
      <c r="I11381">
        <f t="shared" si="536"/>
        <v>0</v>
      </c>
      <c r="J11381">
        <f t="shared" si="537"/>
        <v>0</v>
      </c>
      <c r="L11381" t="str">
        <f t="shared" si="535"/>
        <v>2848CHARBON</v>
      </c>
      <c r="M11381" t="s">
        <v>12617</v>
      </c>
    </row>
    <row r="11382" spans="1:13">
      <c r="A11382" t="s">
        <v>12833</v>
      </c>
      <c r="B11382" t="s">
        <v>12836</v>
      </c>
      <c r="C11382" t="s">
        <v>109</v>
      </c>
      <c r="D11382">
        <v>4</v>
      </c>
      <c r="E11382">
        <v>0</v>
      </c>
      <c r="F11382">
        <v>0</v>
      </c>
      <c r="H11382" t="s">
        <v>103</v>
      </c>
      <c r="I11382">
        <f t="shared" si="536"/>
        <v>0</v>
      </c>
      <c r="J11382">
        <f t="shared" si="537"/>
        <v>0</v>
      </c>
      <c r="L11382" t="str">
        <f t="shared" si="535"/>
        <v>2848CLANDULLA</v>
      </c>
      <c r="M11382" t="s">
        <v>12617</v>
      </c>
    </row>
    <row r="11383" spans="1:13">
      <c r="A11383" t="s">
        <v>12833</v>
      </c>
      <c r="B11383" t="s">
        <v>12837</v>
      </c>
      <c r="C11383" t="s">
        <v>109</v>
      </c>
      <c r="D11383">
        <v>4</v>
      </c>
      <c r="E11383">
        <v>0</v>
      </c>
      <c r="F11383">
        <v>0</v>
      </c>
      <c r="H11383" t="s">
        <v>103</v>
      </c>
      <c r="I11383">
        <f t="shared" si="536"/>
        <v>0</v>
      </c>
      <c r="J11383">
        <f t="shared" si="537"/>
        <v>0</v>
      </c>
      <c r="L11383" t="str">
        <f t="shared" si="535"/>
        <v>2848KANDOS</v>
      </c>
      <c r="M11383" t="s">
        <v>12617</v>
      </c>
    </row>
    <row r="11384" spans="1:13">
      <c r="A11384" t="s">
        <v>12838</v>
      </c>
      <c r="B11384" t="s">
        <v>12839</v>
      </c>
      <c r="C11384" t="s">
        <v>109</v>
      </c>
      <c r="D11384">
        <v>4</v>
      </c>
      <c r="E11384">
        <v>0</v>
      </c>
      <c r="F11384">
        <v>0</v>
      </c>
      <c r="H11384" t="s">
        <v>103</v>
      </c>
      <c r="I11384">
        <f t="shared" si="536"/>
        <v>0</v>
      </c>
      <c r="J11384">
        <f t="shared" si="537"/>
        <v>0</v>
      </c>
      <c r="L11384" t="str">
        <f t="shared" si="535"/>
        <v>2847PIPERS FLAT</v>
      </c>
      <c r="M11384" t="s">
        <v>12617</v>
      </c>
    </row>
    <row r="11385" spans="1:13">
      <c r="A11385" t="s">
        <v>12838</v>
      </c>
      <c r="B11385" t="s">
        <v>11539</v>
      </c>
      <c r="C11385" t="s">
        <v>109</v>
      </c>
      <c r="D11385">
        <v>4</v>
      </c>
      <c r="E11385">
        <v>0</v>
      </c>
      <c r="F11385">
        <v>0</v>
      </c>
      <c r="H11385" t="s">
        <v>103</v>
      </c>
      <c r="I11385">
        <f t="shared" si="536"/>
        <v>0</v>
      </c>
      <c r="J11385">
        <f t="shared" si="537"/>
        <v>0</v>
      </c>
      <c r="L11385" t="str">
        <f t="shared" si="535"/>
        <v>2847PORTLAND</v>
      </c>
      <c r="M11385" t="s">
        <v>12617</v>
      </c>
    </row>
    <row r="11386" spans="1:13">
      <c r="A11386" t="s">
        <v>12840</v>
      </c>
      <c r="B11386" t="s">
        <v>9380</v>
      </c>
      <c r="C11386" t="s">
        <v>109</v>
      </c>
      <c r="D11386">
        <v>4</v>
      </c>
      <c r="E11386">
        <v>0</v>
      </c>
      <c r="F11386">
        <v>0</v>
      </c>
      <c r="H11386" t="s">
        <v>103</v>
      </c>
      <c r="I11386">
        <f t="shared" si="536"/>
        <v>0</v>
      </c>
      <c r="J11386">
        <f t="shared" si="537"/>
        <v>0</v>
      </c>
      <c r="L11386" t="str">
        <f t="shared" si="535"/>
        <v>2846AIRLY</v>
      </c>
      <c r="M11386" t="s">
        <v>12617</v>
      </c>
    </row>
    <row r="11387" spans="1:13">
      <c r="A11387" t="s">
        <v>12840</v>
      </c>
      <c r="B11387" t="s">
        <v>12841</v>
      </c>
      <c r="C11387" t="s">
        <v>109</v>
      </c>
      <c r="D11387">
        <v>4</v>
      </c>
      <c r="E11387">
        <v>0</v>
      </c>
      <c r="F11387">
        <v>0</v>
      </c>
      <c r="H11387" t="s">
        <v>103</v>
      </c>
      <c r="I11387">
        <f t="shared" si="536"/>
        <v>0</v>
      </c>
      <c r="J11387">
        <f t="shared" si="537"/>
        <v>0</v>
      </c>
      <c r="L11387" t="str">
        <f t="shared" si="535"/>
        <v>2846CAPERTEE</v>
      </c>
      <c r="M11387" t="s">
        <v>12617</v>
      </c>
    </row>
    <row r="11388" spans="1:13">
      <c r="A11388" t="s">
        <v>12840</v>
      </c>
      <c r="B11388" t="s">
        <v>12842</v>
      </c>
      <c r="C11388" t="s">
        <v>109</v>
      </c>
      <c r="D11388">
        <v>4</v>
      </c>
      <c r="E11388">
        <v>0</v>
      </c>
      <c r="F11388">
        <v>0</v>
      </c>
      <c r="H11388" t="s">
        <v>103</v>
      </c>
      <c r="I11388">
        <f t="shared" si="536"/>
        <v>0</v>
      </c>
      <c r="J11388">
        <f t="shared" si="537"/>
        <v>0</v>
      </c>
      <c r="L11388" t="str">
        <f t="shared" si="535"/>
        <v>2846GLEN DAVIS</v>
      </c>
      <c r="M11388" t="s">
        <v>12617</v>
      </c>
    </row>
    <row r="11389" spans="1:13">
      <c r="A11389" t="s">
        <v>12840</v>
      </c>
      <c r="B11389" t="s">
        <v>4837</v>
      </c>
      <c r="C11389" t="s">
        <v>109</v>
      </c>
      <c r="D11389">
        <v>4</v>
      </c>
      <c r="E11389">
        <v>0</v>
      </c>
      <c r="F11389">
        <v>0</v>
      </c>
      <c r="H11389" t="s">
        <v>103</v>
      </c>
      <c r="I11389">
        <f t="shared" si="536"/>
        <v>0</v>
      </c>
      <c r="J11389">
        <f t="shared" si="537"/>
        <v>0</v>
      </c>
      <c r="L11389" t="str">
        <f t="shared" si="535"/>
        <v>2846KANGAROO FLAT</v>
      </c>
      <c r="M11389" t="s">
        <v>12617</v>
      </c>
    </row>
    <row r="11390" spans="1:13">
      <c r="A11390" t="s">
        <v>12840</v>
      </c>
      <c r="B11390" t="s">
        <v>12843</v>
      </c>
      <c r="C11390" t="s">
        <v>109</v>
      </c>
      <c r="D11390">
        <v>4</v>
      </c>
      <c r="E11390">
        <v>0</v>
      </c>
      <c r="F11390">
        <v>0</v>
      </c>
      <c r="H11390" t="s">
        <v>103</v>
      </c>
      <c r="I11390">
        <f t="shared" si="536"/>
        <v>0</v>
      </c>
      <c r="J11390">
        <f t="shared" si="537"/>
        <v>0</v>
      </c>
      <c r="L11390" t="str">
        <f t="shared" si="535"/>
        <v>2846ROUND SWAMP</v>
      </c>
      <c r="M11390" t="s">
        <v>12617</v>
      </c>
    </row>
    <row r="11391" spans="1:13">
      <c r="A11391" t="s">
        <v>12844</v>
      </c>
      <c r="B11391" t="s">
        <v>12845</v>
      </c>
      <c r="C11391" t="s">
        <v>109</v>
      </c>
      <c r="D11391">
        <v>4</v>
      </c>
      <c r="E11391">
        <v>0</v>
      </c>
      <c r="F11391">
        <v>0</v>
      </c>
      <c r="H11391" t="s">
        <v>103</v>
      </c>
      <c r="I11391">
        <f t="shared" si="536"/>
        <v>0</v>
      </c>
      <c r="J11391">
        <f t="shared" si="537"/>
        <v>0</v>
      </c>
      <c r="L11391" t="str">
        <f t="shared" si="535"/>
        <v>2845ANGUS PLACE</v>
      </c>
      <c r="M11391" t="s">
        <v>12617</v>
      </c>
    </row>
    <row r="11392" spans="1:13">
      <c r="A11392" t="s">
        <v>12844</v>
      </c>
      <c r="B11392" t="s">
        <v>12846</v>
      </c>
      <c r="C11392" t="s">
        <v>109</v>
      </c>
      <c r="D11392">
        <v>4</v>
      </c>
      <c r="E11392">
        <v>0</v>
      </c>
      <c r="F11392">
        <v>0</v>
      </c>
      <c r="H11392" t="s">
        <v>103</v>
      </c>
      <c r="I11392">
        <f t="shared" si="536"/>
        <v>0</v>
      </c>
      <c r="J11392">
        <f t="shared" si="537"/>
        <v>0</v>
      </c>
      <c r="L11392" t="str">
        <f t="shared" si="535"/>
        <v>2845WALLERAWANG</v>
      </c>
      <c r="M11392" t="s">
        <v>12617</v>
      </c>
    </row>
    <row r="11393" spans="1:13">
      <c r="A11393" t="s">
        <v>12847</v>
      </c>
      <c r="B11393" t="s">
        <v>12848</v>
      </c>
      <c r="C11393" t="s">
        <v>109</v>
      </c>
      <c r="D11393">
        <v>4</v>
      </c>
      <c r="E11393">
        <v>0</v>
      </c>
      <c r="F11393">
        <v>0</v>
      </c>
      <c r="H11393" t="s">
        <v>103</v>
      </c>
      <c r="I11393">
        <f t="shared" si="536"/>
        <v>0</v>
      </c>
      <c r="J11393">
        <f t="shared" si="537"/>
        <v>0</v>
      </c>
      <c r="L11393" t="str">
        <f t="shared" si="535"/>
        <v>2844BIRRIWA</v>
      </c>
      <c r="M11393" t="s">
        <v>12617</v>
      </c>
    </row>
    <row r="11394" spans="1:13">
      <c r="A11394" t="s">
        <v>12847</v>
      </c>
      <c r="B11394" t="s">
        <v>12849</v>
      </c>
      <c r="C11394" t="s">
        <v>109</v>
      </c>
      <c r="D11394">
        <v>4</v>
      </c>
      <c r="E11394">
        <v>0</v>
      </c>
      <c r="F11394">
        <v>0</v>
      </c>
      <c r="H11394" t="s">
        <v>103</v>
      </c>
      <c r="I11394">
        <f t="shared" si="536"/>
        <v>0</v>
      </c>
      <c r="J11394">
        <f t="shared" si="537"/>
        <v>0</v>
      </c>
      <c r="L11394" t="str">
        <f t="shared" si="535"/>
        <v>2844COBBORA</v>
      </c>
      <c r="M11394" t="s">
        <v>12617</v>
      </c>
    </row>
    <row r="11395" spans="1:13">
      <c r="A11395" t="s">
        <v>12847</v>
      </c>
      <c r="B11395" t="s">
        <v>12850</v>
      </c>
      <c r="C11395" t="s">
        <v>109</v>
      </c>
      <c r="D11395">
        <v>4</v>
      </c>
      <c r="E11395">
        <v>0</v>
      </c>
      <c r="F11395">
        <v>0</v>
      </c>
      <c r="H11395" t="s">
        <v>103</v>
      </c>
      <c r="I11395">
        <f t="shared" si="536"/>
        <v>0</v>
      </c>
      <c r="J11395">
        <f t="shared" si="537"/>
        <v>0</v>
      </c>
      <c r="L11395" t="str">
        <f t="shared" si="535"/>
        <v>2844DUNEDOO</v>
      </c>
      <c r="M11395" t="s">
        <v>12617</v>
      </c>
    </row>
    <row r="11396" spans="1:13">
      <c r="A11396" t="s">
        <v>12847</v>
      </c>
      <c r="B11396" t="s">
        <v>12851</v>
      </c>
      <c r="C11396" t="s">
        <v>109</v>
      </c>
      <c r="D11396">
        <v>4</v>
      </c>
      <c r="E11396">
        <v>0</v>
      </c>
      <c r="F11396">
        <v>0</v>
      </c>
      <c r="H11396" t="s">
        <v>103</v>
      </c>
      <c r="I11396">
        <f t="shared" si="536"/>
        <v>0</v>
      </c>
      <c r="J11396">
        <f t="shared" si="537"/>
        <v>0</v>
      </c>
      <c r="L11396" t="str">
        <f t="shared" si="535"/>
        <v>2844LEADVILLE</v>
      </c>
      <c r="M11396" t="s">
        <v>12617</v>
      </c>
    </row>
    <row r="11397" spans="1:13">
      <c r="A11397" t="s">
        <v>12852</v>
      </c>
      <c r="B11397" t="s">
        <v>12853</v>
      </c>
      <c r="C11397" t="s">
        <v>109</v>
      </c>
      <c r="D11397">
        <v>4</v>
      </c>
      <c r="E11397">
        <v>0</v>
      </c>
      <c r="F11397">
        <v>0</v>
      </c>
      <c r="H11397" t="s">
        <v>103</v>
      </c>
      <c r="I11397">
        <f t="shared" si="536"/>
        <v>0</v>
      </c>
      <c r="J11397">
        <f t="shared" si="537"/>
        <v>0</v>
      </c>
      <c r="L11397" t="str">
        <f t="shared" ref="L11397:L11460" si="538">CONCATENATE(A11397,B11397)</f>
        <v>2843COOLAH</v>
      </c>
      <c r="M11397" t="s">
        <v>7375</v>
      </c>
    </row>
    <row r="11398" spans="1:13">
      <c r="A11398" t="s">
        <v>12854</v>
      </c>
      <c r="B11398" t="s">
        <v>12855</v>
      </c>
      <c r="C11398" t="s">
        <v>109</v>
      </c>
      <c r="D11398">
        <v>4</v>
      </c>
      <c r="E11398">
        <v>0</v>
      </c>
      <c r="F11398">
        <v>0</v>
      </c>
      <c r="H11398" t="s">
        <v>103</v>
      </c>
      <c r="I11398">
        <f t="shared" si="536"/>
        <v>0</v>
      </c>
      <c r="J11398">
        <f t="shared" si="537"/>
        <v>0</v>
      </c>
      <c r="L11398" t="str">
        <f t="shared" si="538"/>
        <v>2842MENDOORAN</v>
      </c>
      <c r="M11398" t="s">
        <v>7375</v>
      </c>
    </row>
    <row r="11399" spans="1:13">
      <c r="A11399" t="s">
        <v>12854</v>
      </c>
      <c r="B11399" t="s">
        <v>12856</v>
      </c>
      <c r="C11399" t="s">
        <v>109</v>
      </c>
      <c r="D11399">
        <v>4</v>
      </c>
      <c r="E11399">
        <v>0</v>
      </c>
      <c r="F11399">
        <v>0</v>
      </c>
      <c r="H11399" t="s">
        <v>103</v>
      </c>
      <c r="I11399">
        <f t="shared" si="536"/>
        <v>0</v>
      </c>
      <c r="J11399">
        <f t="shared" si="537"/>
        <v>0</v>
      </c>
      <c r="L11399" t="str">
        <f t="shared" si="538"/>
        <v>2842MOLLYAN</v>
      </c>
      <c r="M11399" t="s">
        <v>7375</v>
      </c>
    </row>
    <row r="11400" spans="1:13">
      <c r="A11400" t="s">
        <v>12854</v>
      </c>
      <c r="B11400" t="s">
        <v>12857</v>
      </c>
      <c r="C11400" t="s">
        <v>109</v>
      </c>
      <c r="D11400">
        <v>4</v>
      </c>
      <c r="E11400">
        <v>0</v>
      </c>
      <c r="F11400">
        <v>0</v>
      </c>
      <c r="H11400" t="s">
        <v>103</v>
      </c>
      <c r="I11400">
        <f t="shared" si="536"/>
        <v>0</v>
      </c>
      <c r="J11400">
        <f t="shared" si="537"/>
        <v>0</v>
      </c>
      <c r="L11400" t="str">
        <f t="shared" si="538"/>
        <v>2842NEW MOLLYAN</v>
      </c>
      <c r="M11400" t="s">
        <v>7375</v>
      </c>
    </row>
    <row r="11401" spans="1:13">
      <c r="A11401" t="s">
        <v>12854</v>
      </c>
      <c r="B11401" t="s">
        <v>12858</v>
      </c>
      <c r="C11401" t="s">
        <v>109</v>
      </c>
      <c r="D11401">
        <v>4</v>
      </c>
      <c r="E11401">
        <v>0</v>
      </c>
      <c r="F11401">
        <v>0</v>
      </c>
      <c r="H11401" t="s">
        <v>103</v>
      </c>
      <c r="I11401">
        <f t="shared" si="536"/>
        <v>0</v>
      </c>
      <c r="J11401">
        <f t="shared" si="537"/>
        <v>0</v>
      </c>
      <c r="L11401" t="str">
        <f t="shared" si="538"/>
        <v>2842WATTLE SPRINGS</v>
      </c>
      <c r="M11401" t="s">
        <v>7375</v>
      </c>
    </row>
    <row r="11402" spans="1:13">
      <c r="A11402" t="s">
        <v>12854</v>
      </c>
      <c r="B11402" t="s">
        <v>12859</v>
      </c>
      <c r="C11402" t="s">
        <v>109</v>
      </c>
      <c r="D11402">
        <v>4</v>
      </c>
      <c r="E11402">
        <v>0</v>
      </c>
      <c r="F11402">
        <v>0</v>
      </c>
      <c r="H11402" t="s">
        <v>103</v>
      </c>
      <c r="I11402">
        <f t="shared" si="536"/>
        <v>0</v>
      </c>
      <c r="J11402">
        <f t="shared" si="537"/>
        <v>0</v>
      </c>
      <c r="L11402" t="str">
        <f t="shared" si="538"/>
        <v>2842YARRAGRIN</v>
      </c>
      <c r="M11402" t="s">
        <v>7375</v>
      </c>
    </row>
    <row r="11403" spans="1:13">
      <c r="A11403" t="s">
        <v>12860</v>
      </c>
      <c r="B11403" t="s">
        <v>7386</v>
      </c>
      <c r="C11403" t="s">
        <v>109</v>
      </c>
      <c r="D11403">
        <v>4</v>
      </c>
      <c r="E11403">
        <v>0</v>
      </c>
      <c r="F11403">
        <v>0</v>
      </c>
      <c r="H11403" t="s">
        <v>103</v>
      </c>
      <c r="I11403">
        <f t="shared" si="536"/>
        <v>0</v>
      </c>
      <c r="J11403">
        <f t="shared" si="537"/>
        <v>0</v>
      </c>
      <c r="L11403" t="str">
        <f t="shared" si="538"/>
        <v>2840BARRINGUN</v>
      </c>
      <c r="M11403" t="s">
        <v>7375</v>
      </c>
    </row>
    <row r="11404" spans="1:13">
      <c r="A11404" t="s">
        <v>12860</v>
      </c>
      <c r="B11404" t="s">
        <v>12861</v>
      </c>
      <c r="C11404" t="s">
        <v>109</v>
      </c>
      <c r="D11404">
        <v>4</v>
      </c>
      <c r="E11404">
        <v>0</v>
      </c>
      <c r="F11404">
        <v>0</v>
      </c>
      <c r="H11404" t="s">
        <v>103</v>
      </c>
      <c r="I11404">
        <f t="shared" si="536"/>
        <v>0</v>
      </c>
      <c r="J11404">
        <f t="shared" si="537"/>
        <v>0</v>
      </c>
      <c r="L11404" t="str">
        <f t="shared" si="538"/>
        <v>2840BOURKE</v>
      </c>
      <c r="M11404" t="s">
        <v>7375</v>
      </c>
    </row>
    <row r="11405" spans="1:13">
      <c r="A11405" t="s">
        <v>12860</v>
      </c>
      <c r="B11405" t="s">
        <v>12862</v>
      </c>
      <c r="C11405" t="s">
        <v>109</v>
      </c>
      <c r="D11405">
        <v>4</v>
      </c>
      <c r="E11405">
        <v>0</v>
      </c>
      <c r="F11405">
        <v>0</v>
      </c>
      <c r="H11405" t="s">
        <v>103</v>
      </c>
      <c r="I11405">
        <f t="shared" si="536"/>
        <v>0</v>
      </c>
      <c r="J11405">
        <f t="shared" si="537"/>
        <v>0</v>
      </c>
      <c r="L11405" t="str">
        <f t="shared" si="538"/>
        <v>2840ENNGONIA</v>
      </c>
      <c r="M11405" t="s">
        <v>7375</v>
      </c>
    </row>
    <row r="11406" spans="1:13">
      <c r="A11406" t="s">
        <v>12860</v>
      </c>
      <c r="B11406" t="s">
        <v>12863</v>
      </c>
      <c r="C11406" t="s">
        <v>109</v>
      </c>
      <c r="D11406">
        <v>4</v>
      </c>
      <c r="E11406">
        <v>0</v>
      </c>
      <c r="F11406">
        <v>0</v>
      </c>
      <c r="H11406" t="s">
        <v>103</v>
      </c>
      <c r="I11406">
        <f t="shared" si="536"/>
        <v>0</v>
      </c>
      <c r="J11406">
        <f t="shared" si="537"/>
        <v>0</v>
      </c>
      <c r="L11406" t="str">
        <f t="shared" si="538"/>
        <v>2840FORDS BRIDGE</v>
      </c>
      <c r="M11406" t="s">
        <v>7375</v>
      </c>
    </row>
    <row r="11407" spans="1:13">
      <c r="A11407" t="s">
        <v>12860</v>
      </c>
      <c r="B11407" t="s">
        <v>12864</v>
      </c>
      <c r="C11407" t="s">
        <v>109</v>
      </c>
      <c r="D11407">
        <v>4</v>
      </c>
      <c r="E11407">
        <v>0</v>
      </c>
      <c r="F11407">
        <v>0</v>
      </c>
      <c r="H11407" t="s">
        <v>103</v>
      </c>
      <c r="I11407">
        <f t="shared" si="536"/>
        <v>0</v>
      </c>
      <c r="J11407">
        <f t="shared" si="537"/>
        <v>0</v>
      </c>
      <c r="L11407" t="str">
        <f t="shared" si="538"/>
        <v>2840GUMBALIE</v>
      </c>
      <c r="M11407" t="s">
        <v>7375</v>
      </c>
    </row>
    <row r="11408" spans="1:13">
      <c r="A11408" t="s">
        <v>12860</v>
      </c>
      <c r="B11408" t="s">
        <v>12865</v>
      </c>
      <c r="C11408" t="s">
        <v>109</v>
      </c>
      <c r="D11408">
        <v>4</v>
      </c>
      <c r="E11408">
        <v>0</v>
      </c>
      <c r="F11408">
        <v>0</v>
      </c>
      <c r="H11408" t="s">
        <v>103</v>
      </c>
      <c r="I11408">
        <f t="shared" si="536"/>
        <v>0</v>
      </c>
      <c r="J11408">
        <f t="shared" si="537"/>
        <v>0</v>
      </c>
      <c r="L11408" t="str">
        <f t="shared" si="538"/>
        <v>2840GUNDERBOOKA</v>
      </c>
      <c r="M11408" t="s">
        <v>7375</v>
      </c>
    </row>
    <row r="11409" spans="1:13">
      <c r="A11409" t="s">
        <v>12860</v>
      </c>
      <c r="B11409" t="s">
        <v>4596</v>
      </c>
      <c r="C11409" t="s">
        <v>109</v>
      </c>
      <c r="D11409">
        <v>4</v>
      </c>
      <c r="E11409">
        <v>0</v>
      </c>
      <c r="F11409">
        <v>0</v>
      </c>
      <c r="H11409" t="s">
        <v>103</v>
      </c>
      <c r="I11409">
        <f t="shared" si="536"/>
        <v>0</v>
      </c>
      <c r="J11409">
        <f t="shared" si="537"/>
        <v>0</v>
      </c>
      <c r="L11409" t="str">
        <f t="shared" si="538"/>
        <v>2840HUNGERFORD</v>
      </c>
      <c r="M11409" t="s">
        <v>7375</v>
      </c>
    </row>
    <row r="11410" spans="1:13">
      <c r="A11410" t="s">
        <v>12860</v>
      </c>
      <c r="B11410" t="s">
        <v>12866</v>
      </c>
      <c r="C11410" t="s">
        <v>109</v>
      </c>
      <c r="D11410">
        <v>4</v>
      </c>
      <c r="E11410">
        <v>0</v>
      </c>
      <c r="F11410">
        <v>0</v>
      </c>
      <c r="H11410" t="s">
        <v>103</v>
      </c>
      <c r="I11410">
        <f t="shared" ref="I11410:I11473" si="539">IF(ISERROR(VLOOKUP(A11410,SelPostCode,1,FALSE)),0,1)</f>
        <v>0</v>
      </c>
      <c r="J11410">
        <f t="shared" ref="J11410:J11473" si="540">IF(I11410=0,0,IF(ISERROR(VLOOKUP(B11410,SelSuburb,1,FALSE)),0,1))</f>
        <v>0</v>
      </c>
      <c r="L11410" t="str">
        <f t="shared" si="538"/>
        <v>2840LOUTH</v>
      </c>
      <c r="M11410" t="s">
        <v>7375</v>
      </c>
    </row>
    <row r="11411" spans="1:13">
      <c r="A11411" t="s">
        <v>12860</v>
      </c>
      <c r="B11411" t="s">
        <v>12867</v>
      </c>
      <c r="C11411" t="s">
        <v>109</v>
      </c>
      <c r="D11411">
        <v>4</v>
      </c>
      <c r="E11411">
        <v>0</v>
      </c>
      <c r="F11411">
        <v>0</v>
      </c>
      <c r="H11411" t="s">
        <v>103</v>
      </c>
      <c r="I11411">
        <f t="shared" si="539"/>
        <v>0</v>
      </c>
      <c r="J11411">
        <f t="shared" si="540"/>
        <v>0</v>
      </c>
      <c r="L11411" t="str">
        <f t="shared" si="538"/>
        <v>2840NORTH BOURKE</v>
      </c>
      <c r="M11411" t="s">
        <v>7375</v>
      </c>
    </row>
    <row r="11412" spans="1:13">
      <c r="A11412" t="s">
        <v>12860</v>
      </c>
      <c r="B11412" t="s">
        <v>12868</v>
      </c>
      <c r="C11412" t="s">
        <v>109</v>
      </c>
      <c r="D11412">
        <v>4</v>
      </c>
      <c r="E11412">
        <v>0</v>
      </c>
      <c r="F11412">
        <v>0</v>
      </c>
      <c r="H11412" t="s">
        <v>103</v>
      </c>
      <c r="I11412">
        <f t="shared" si="539"/>
        <v>0</v>
      </c>
      <c r="J11412">
        <f t="shared" si="540"/>
        <v>0</v>
      </c>
      <c r="L11412" t="str">
        <f t="shared" si="538"/>
        <v>2840TILPA</v>
      </c>
      <c r="M11412" t="s">
        <v>7375</v>
      </c>
    </row>
    <row r="11413" spans="1:13">
      <c r="A11413" t="s">
        <v>12860</v>
      </c>
      <c r="B11413" t="s">
        <v>12869</v>
      </c>
      <c r="C11413" t="s">
        <v>109</v>
      </c>
      <c r="D11413">
        <v>4</v>
      </c>
      <c r="E11413">
        <v>0</v>
      </c>
      <c r="F11413">
        <v>0</v>
      </c>
      <c r="H11413" t="s">
        <v>103</v>
      </c>
      <c r="I11413">
        <f t="shared" si="539"/>
        <v>0</v>
      </c>
      <c r="J11413">
        <f t="shared" si="540"/>
        <v>0</v>
      </c>
      <c r="L11413" t="str">
        <f t="shared" si="538"/>
        <v>2840URISINO</v>
      </c>
      <c r="M11413" t="s">
        <v>7375</v>
      </c>
    </row>
    <row r="11414" spans="1:13">
      <c r="A11414" t="s">
        <v>12860</v>
      </c>
      <c r="B11414" t="s">
        <v>12870</v>
      </c>
      <c r="C11414" t="s">
        <v>109</v>
      </c>
      <c r="D11414">
        <v>4</v>
      </c>
      <c r="E11414">
        <v>0</v>
      </c>
      <c r="F11414">
        <v>0</v>
      </c>
      <c r="H11414" t="s">
        <v>103</v>
      </c>
      <c r="I11414">
        <f t="shared" si="539"/>
        <v>0</v>
      </c>
      <c r="J11414">
        <f t="shared" si="540"/>
        <v>0</v>
      </c>
      <c r="L11414" t="str">
        <f t="shared" si="538"/>
        <v>2840WANAARING</v>
      </c>
      <c r="M11414" t="s">
        <v>7375</v>
      </c>
    </row>
    <row r="11415" spans="1:13">
      <c r="A11415" t="s">
        <v>12860</v>
      </c>
      <c r="B11415" t="s">
        <v>12871</v>
      </c>
      <c r="C11415" t="s">
        <v>109</v>
      </c>
      <c r="D11415">
        <v>4</v>
      </c>
      <c r="E11415">
        <v>0</v>
      </c>
      <c r="F11415">
        <v>0</v>
      </c>
      <c r="H11415" t="s">
        <v>103</v>
      </c>
      <c r="I11415">
        <f t="shared" si="539"/>
        <v>0</v>
      </c>
      <c r="J11415">
        <f t="shared" si="540"/>
        <v>0</v>
      </c>
      <c r="L11415" t="str">
        <f t="shared" si="538"/>
        <v>2840YANTABULLA</v>
      </c>
      <c r="M11415" t="s">
        <v>7375</v>
      </c>
    </row>
    <row r="11416" spans="1:13">
      <c r="A11416" t="s">
        <v>12872</v>
      </c>
      <c r="B11416" t="s">
        <v>12873</v>
      </c>
      <c r="C11416" t="s">
        <v>109</v>
      </c>
      <c r="D11416">
        <v>4</v>
      </c>
      <c r="E11416">
        <v>0</v>
      </c>
      <c r="F11416">
        <v>0</v>
      </c>
      <c r="H11416" t="s">
        <v>103</v>
      </c>
      <c r="I11416">
        <f t="shared" si="539"/>
        <v>0</v>
      </c>
      <c r="J11416">
        <f t="shared" si="540"/>
        <v>0</v>
      </c>
      <c r="L11416" t="str">
        <f t="shared" si="538"/>
        <v>2839BREWARRINA</v>
      </c>
      <c r="M11416" t="s">
        <v>7375</v>
      </c>
    </row>
    <row r="11417" spans="1:13">
      <c r="A11417" t="s">
        <v>12872</v>
      </c>
      <c r="B11417" t="s">
        <v>12874</v>
      </c>
      <c r="C11417" t="s">
        <v>109</v>
      </c>
      <c r="D11417">
        <v>4</v>
      </c>
      <c r="E11417">
        <v>0</v>
      </c>
      <c r="F11417">
        <v>0</v>
      </c>
      <c r="H11417" t="s">
        <v>103</v>
      </c>
      <c r="I11417">
        <f t="shared" si="539"/>
        <v>0</v>
      </c>
      <c r="J11417">
        <f t="shared" si="540"/>
        <v>0</v>
      </c>
      <c r="L11417" t="str">
        <f t="shared" si="538"/>
        <v>2839COLLERINA</v>
      </c>
      <c r="M11417" t="s">
        <v>7375</v>
      </c>
    </row>
    <row r="11418" spans="1:13">
      <c r="A11418" t="s">
        <v>12872</v>
      </c>
      <c r="B11418" t="s">
        <v>12875</v>
      </c>
      <c r="C11418" t="s">
        <v>109</v>
      </c>
      <c r="D11418">
        <v>4</v>
      </c>
      <c r="E11418">
        <v>0</v>
      </c>
      <c r="F11418">
        <v>0</v>
      </c>
      <c r="H11418" t="s">
        <v>103</v>
      </c>
      <c r="I11418">
        <f t="shared" si="539"/>
        <v>0</v>
      </c>
      <c r="J11418">
        <f t="shared" si="540"/>
        <v>0</v>
      </c>
      <c r="L11418" t="str">
        <f t="shared" si="538"/>
        <v>2839GONGOLGON</v>
      </c>
      <c r="M11418" t="s">
        <v>7375</v>
      </c>
    </row>
    <row r="11419" spans="1:13">
      <c r="A11419" t="s">
        <v>12872</v>
      </c>
      <c r="B11419" t="s">
        <v>12876</v>
      </c>
      <c r="C11419" t="s">
        <v>109</v>
      </c>
      <c r="D11419">
        <v>4</v>
      </c>
      <c r="E11419">
        <v>0</v>
      </c>
      <c r="F11419">
        <v>0</v>
      </c>
      <c r="H11419" t="s">
        <v>103</v>
      </c>
      <c r="I11419">
        <f t="shared" si="539"/>
        <v>0</v>
      </c>
      <c r="J11419">
        <f t="shared" si="540"/>
        <v>0</v>
      </c>
      <c r="L11419" t="str">
        <f t="shared" si="538"/>
        <v>2839NARRAN LAKE</v>
      </c>
      <c r="M11419" t="s">
        <v>7375</v>
      </c>
    </row>
    <row r="11420" spans="1:13">
      <c r="A11420" t="s">
        <v>12872</v>
      </c>
      <c r="B11420" t="s">
        <v>12877</v>
      </c>
      <c r="C11420" t="s">
        <v>109</v>
      </c>
      <c r="D11420">
        <v>4</v>
      </c>
      <c r="E11420">
        <v>0</v>
      </c>
      <c r="F11420">
        <v>0</v>
      </c>
      <c r="H11420" t="s">
        <v>103</v>
      </c>
      <c r="I11420">
        <f t="shared" si="539"/>
        <v>0</v>
      </c>
      <c r="J11420">
        <f t="shared" si="540"/>
        <v>0</v>
      </c>
      <c r="L11420" t="str">
        <f t="shared" si="538"/>
        <v>2839TALAWANTA</v>
      </c>
      <c r="M11420" t="s">
        <v>7375</v>
      </c>
    </row>
    <row r="11421" spans="1:13">
      <c r="A11421" t="s">
        <v>12872</v>
      </c>
      <c r="B11421" t="s">
        <v>12878</v>
      </c>
      <c r="C11421" t="s">
        <v>109</v>
      </c>
      <c r="D11421">
        <v>4</v>
      </c>
      <c r="E11421">
        <v>0</v>
      </c>
      <c r="F11421">
        <v>0</v>
      </c>
      <c r="H11421" t="s">
        <v>103</v>
      </c>
      <c r="I11421">
        <f t="shared" si="539"/>
        <v>0</v>
      </c>
      <c r="J11421">
        <f t="shared" si="540"/>
        <v>0</v>
      </c>
      <c r="L11421" t="str">
        <f t="shared" si="538"/>
        <v>2839WEILMORINGLE</v>
      </c>
      <c r="M11421" t="s">
        <v>7375</v>
      </c>
    </row>
    <row r="11422" spans="1:13">
      <c r="A11422" t="s">
        <v>12879</v>
      </c>
      <c r="B11422" t="s">
        <v>12880</v>
      </c>
      <c r="C11422" t="s">
        <v>109</v>
      </c>
      <c r="D11422">
        <v>4</v>
      </c>
      <c r="E11422">
        <v>0</v>
      </c>
      <c r="F11422">
        <v>0</v>
      </c>
      <c r="H11422" t="s">
        <v>103</v>
      </c>
      <c r="I11422">
        <f t="shared" si="539"/>
        <v>0</v>
      </c>
      <c r="J11422">
        <f t="shared" si="540"/>
        <v>0</v>
      </c>
      <c r="L11422" t="str">
        <f t="shared" si="538"/>
        <v>2838GOODOOGA</v>
      </c>
      <c r="M11422" t="e">
        <v>#N/A</v>
      </c>
    </row>
    <row r="11423" spans="1:13">
      <c r="A11423" t="s">
        <v>12881</v>
      </c>
      <c r="B11423" t="s">
        <v>12882</v>
      </c>
      <c r="C11423" t="s">
        <v>109</v>
      </c>
      <c r="D11423">
        <v>4</v>
      </c>
      <c r="E11423">
        <v>0</v>
      </c>
      <c r="F11423">
        <v>0</v>
      </c>
      <c r="H11423" t="s">
        <v>103</v>
      </c>
      <c r="I11423">
        <f t="shared" si="539"/>
        <v>0</v>
      </c>
      <c r="J11423">
        <f t="shared" si="540"/>
        <v>0</v>
      </c>
      <c r="L11423" t="str">
        <f t="shared" si="538"/>
        <v>2836GEMVILLE</v>
      </c>
      <c r="M11423" t="s">
        <v>7375</v>
      </c>
    </row>
    <row r="11424" spans="1:13">
      <c r="A11424" t="s">
        <v>12881</v>
      </c>
      <c r="B11424" t="s">
        <v>12883</v>
      </c>
      <c r="C11424" t="s">
        <v>109</v>
      </c>
      <c r="D11424">
        <v>4</v>
      </c>
      <c r="E11424">
        <v>0</v>
      </c>
      <c r="F11424">
        <v>0</v>
      </c>
      <c r="H11424" t="s">
        <v>103</v>
      </c>
      <c r="I11424">
        <f t="shared" si="539"/>
        <v>0</v>
      </c>
      <c r="J11424">
        <f t="shared" si="540"/>
        <v>0</v>
      </c>
      <c r="L11424" t="str">
        <f t="shared" si="538"/>
        <v>2836WHITE CLIFFS</v>
      </c>
      <c r="M11424" t="s">
        <v>7375</v>
      </c>
    </row>
    <row r="11425" spans="1:13">
      <c r="A11425" t="s">
        <v>12881</v>
      </c>
      <c r="B11425" t="s">
        <v>12884</v>
      </c>
      <c r="C11425" t="s">
        <v>109</v>
      </c>
      <c r="D11425">
        <v>4</v>
      </c>
      <c r="E11425">
        <v>0</v>
      </c>
      <c r="F11425">
        <v>0</v>
      </c>
      <c r="H11425" t="s">
        <v>103</v>
      </c>
      <c r="I11425">
        <f t="shared" si="539"/>
        <v>0</v>
      </c>
      <c r="J11425">
        <f t="shared" si="540"/>
        <v>0</v>
      </c>
      <c r="L11425" t="str">
        <f t="shared" si="538"/>
        <v>2836WILCANNIA</v>
      </c>
      <c r="M11425" t="s">
        <v>7375</v>
      </c>
    </row>
    <row r="11426" spans="1:13">
      <c r="A11426" t="s">
        <v>12885</v>
      </c>
      <c r="B11426" t="s">
        <v>11003</v>
      </c>
      <c r="C11426" t="s">
        <v>109</v>
      </c>
      <c r="D11426">
        <v>5</v>
      </c>
      <c r="E11426">
        <v>0</v>
      </c>
      <c r="F11426">
        <v>0</v>
      </c>
      <c r="H11426" t="s">
        <v>103</v>
      </c>
      <c r="I11426">
        <f t="shared" si="539"/>
        <v>0</v>
      </c>
      <c r="J11426">
        <f t="shared" si="540"/>
        <v>0</v>
      </c>
      <c r="L11426" t="str">
        <f t="shared" si="538"/>
        <v>2835BULLA</v>
      </c>
      <c r="M11426" t="s">
        <v>7375</v>
      </c>
    </row>
    <row r="11427" spans="1:13">
      <c r="A11427" t="s">
        <v>12885</v>
      </c>
      <c r="B11427" t="s">
        <v>12886</v>
      </c>
      <c r="C11427" t="s">
        <v>109</v>
      </c>
      <c r="D11427">
        <v>5</v>
      </c>
      <c r="E11427">
        <v>0</v>
      </c>
      <c r="F11427">
        <v>0</v>
      </c>
      <c r="H11427" t="s">
        <v>103</v>
      </c>
      <c r="I11427">
        <f t="shared" si="539"/>
        <v>0</v>
      </c>
      <c r="J11427">
        <f t="shared" si="540"/>
        <v>0</v>
      </c>
      <c r="L11427" t="str">
        <f t="shared" si="538"/>
        <v>2835CANBELEGO</v>
      </c>
      <c r="M11427" t="s">
        <v>7375</v>
      </c>
    </row>
    <row r="11428" spans="1:13">
      <c r="A11428" t="s">
        <v>12885</v>
      </c>
      <c r="B11428" t="s">
        <v>12887</v>
      </c>
      <c r="C11428" t="s">
        <v>109</v>
      </c>
      <c r="D11428">
        <v>5</v>
      </c>
      <c r="E11428">
        <v>0</v>
      </c>
      <c r="F11428">
        <v>0</v>
      </c>
      <c r="H11428" t="s">
        <v>103</v>
      </c>
      <c r="I11428">
        <f t="shared" si="539"/>
        <v>0</v>
      </c>
      <c r="J11428">
        <f t="shared" si="540"/>
        <v>0</v>
      </c>
      <c r="L11428" t="str">
        <f t="shared" si="538"/>
        <v>2835COBAR</v>
      </c>
      <c r="M11428" t="s">
        <v>7375</v>
      </c>
    </row>
    <row r="11429" spans="1:13">
      <c r="A11429" t="s">
        <v>12885</v>
      </c>
      <c r="B11429" t="s">
        <v>12888</v>
      </c>
      <c r="C11429" t="s">
        <v>109</v>
      </c>
      <c r="D11429">
        <v>5</v>
      </c>
      <c r="E11429">
        <v>0</v>
      </c>
      <c r="F11429">
        <v>0</v>
      </c>
      <c r="H11429" t="s">
        <v>103</v>
      </c>
      <c r="I11429">
        <f t="shared" si="539"/>
        <v>0</v>
      </c>
      <c r="J11429">
        <f t="shared" si="540"/>
        <v>0</v>
      </c>
      <c r="L11429" t="str">
        <f t="shared" si="538"/>
        <v>2835CUBBA</v>
      </c>
      <c r="M11429" t="s">
        <v>7375</v>
      </c>
    </row>
    <row r="11430" spans="1:13">
      <c r="A11430" t="s">
        <v>12885</v>
      </c>
      <c r="B11430" t="s">
        <v>12889</v>
      </c>
      <c r="C11430" t="s">
        <v>109</v>
      </c>
      <c r="D11430">
        <v>5</v>
      </c>
      <c r="E11430">
        <v>0</v>
      </c>
      <c r="F11430">
        <v>0</v>
      </c>
      <c r="H11430" t="s">
        <v>103</v>
      </c>
      <c r="I11430">
        <f t="shared" si="539"/>
        <v>0</v>
      </c>
      <c r="J11430">
        <f t="shared" si="540"/>
        <v>0</v>
      </c>
      <c r="L11430" t="str">
        <f t="shared" si="538"/>
        <v>2835GILGUNNIA</v>
      </c>
      <c r="M11430" t="s">
        <v>7375</v>
      </c>
    </row>
    <row r="11431" spans="1:13">
      <c r="A11431" t="s">
        <v>12885</v>
      </c>
      <c r="B11431" t="s">
        <v>10687</v>
      </c>
      <c r="C11431" t="s">
        <v>109</v>
      </c>
      <c r="D11431">
        <v>5</v>
      </c>
      <c r="E11431">
        <v>0</v>
      </c>
      <c r="F11431">
        <v>0</v>
      </c>
      <c r="H11431" t="s">
        <v>103</v>
      </c>
      <c r="I11431">
        <f t="shared" si="539"/>
        <v>0</v>
      </c>
      <c r="J11431">
        <f t="shared" si="540"/>
        <v>0</v>
      </c>
      <c r="L11431" t="str">
        <f t="shared" si="538"/>
        <v>2835IRYMPLE</v>
      </c>
      <c r="M11431" t="s">
        <v>7375</v>
      </c>
    </row>
    <row r="11432" spans="1:13">
      <c r="A11432" t="s">
        <v>12885</v>
      </c>
      <c r="B11432" t="s">
        <v>12890</v>
      </c>
      <c r="C11432" t="s">
        <v>109</v>
      </c>
      <c r="D11432">
        <v>5</v>
      </c>
      <c r="E11432">
        <v>0</v>
      </c>
      <c r="F11432">
        <v>0</v>
      </c>
      <c r="H11432" t="s">
        <v>103</v>
      </c>
      <c r="I11432">
        <f t="shared" si="539"/>
        <v>0</v>
      </c>
      <c r="J11432">
        <f t="shared" si="540"/>
        <v>0</v>
      </c>
      <c r="L11432" t="str">
        <f t="shared" si="538"/>
        <v>2835KERRIGUNDI</v>
      </c>
      <c r="M11432" t="s">
        <v>7375</v>
      </c>
    </row>
    <row r="11433" spans="1:13">
      <c r="A11433" t="s">
        <v>12885</v>
      </c>
      <c r="B11433" t="s">
        <v>10709</v>
      </c>
      <c r="C11433" t="s">
        <v>109</v>
      </c>
      <c r="D11433">
        <v>5</v>
      </c>
      <c r="E11433">
        <v>0</v>
      </c>
      <c r="F11433">
        <v>0</v>
      </c>
      <c r="H11433" t="s">
        <v>103</v>
      </c>
      <c r="I11433">
        <f t="shared" si="539"/>
        <v>0</v>
      </c>
      <c r="J11433">
        <f t="shared" si="540"/>
        <v>0</v>
      </c>
      <c r="L11433" t="str">
        <f t="shared" si="538"/>
        <v>2835KULWIN</v>
      </c>
      <c r="M11433" t="s">
        <v>7375</v>
      </c>
    </row>
    <row r="11434" spans="1:13">
      <c r="A11434" t="s">
        <v>12885</v>
      </c>
      <c r="B11434" t="s">
        <v>12891</v>
      </c>
      <c r="C11434" t="s">
        <v>109</v>
      </c>
      <c r="D11434">
        <v>5</v>
      </c>
      <c r="E11434">
        <v>0</v>
      </c>
      <c r="F11434">
        <v>0</v>
      </c>
      <c r="H11434" t="s">
        <v>103</v>
      </c>
      <c r="I11434">
        <f t="shared" si="539"/>
        <v>0</v>
      </c>
      <c r="J11434">
        <f t="shared" si="540"/>
        <v>0</v>
      </c>
      <c r="L11434" t="str">
        <f t="shared" si="538"/>
        <v>2835LERIDA</v>
      </c>
      <c r="M11434" t="s">
        <v>7375</v>
      </c>
    </row>
    <row r="11435" spans="1:13">
      <c r="A11435" t="s">
        <v>12885</v>
      </c>
      <c r="B11435" t="s">
        <v>12892</v>
      </c>
      <c r="C11435" t="s">
        <v>109</v>
      </c>
      <c r="D11435">
        <v>5</v>
      </c>
      <c r="E11435">
        <v>0</v>
      </c>
      <c r="F11435">
        <v>0</v>
      </c>
      <c r="H11435" t="s">
        <v>103</v>
      </c>
      <c r="I11435">
        <f t="shared" si="539"/>
        <v>0</v>
      </c>
      <c r="J11435">
        <f t="shared" si="540"/>
        <v>0</v>
      </c>
      <c r="L11435" t="str">
        <f t="shared" si="538"/>
        <v>2835NOONA</v>
      </c>
      <c r="M11435" t="s">
        <v>7375</v>
      </c>
    </row>
    <row r="11436" spans="1:13">
      <c r="A11436" t="s">
        <v>12885</v>
      </c>
      <c r="B11436" t="s">
        <v>4056</v>
      </c>
      <c r="C11436" t="s">
        <v>109</v>
      </c>
      <c r="D11436">
        <v>5</v>
      </c>
      <c r="E11436">
        <v>0</v>
      </c>
      <c r="F11436">
        <v>0</v>
      </c>
      <c r="H11436" t="s">
        <v>103</v>
      </c>
      <c r="I11436">
        <f t="shared" si="539"/>
        <v>0</v>
      </c>
      <c r="J11436">
        <f t="shared" si="540"/>
        <v>0</v>
      </c>
      <c r="L11436" t="str">
        <f t="shared" si="538"/>
        <v>2835SANDY CREEK</v>
      </c>
      <c r="M11436" t="s">
        <v>7375</v>
      </c>
    </row>
    <row r="11437" spans="1:13">
      <c r="A11437" t="s">
        <v>12885</v>
      </c>
      <c r="B11437" t="s">
        <v>12893</v>
      </c>
      <c r="C11437" t="s">
        <v>109</v>
      </c>
      <c r="D11437">
        <v>5</v>
      </c>
      <c r="E11437">
        <v>0</v>
      </c>
      <c r="F11437">
        <v>0</v>
      </c>
      <c r="H11437" t="s">
        <v>103</v>
      </c>
      <c r="I11437">
        <f t="shared" si="539"/>
        <v>0</v>
      </c>
      <c r="J11437">
        <f t="shared" si="540"/>
        <v>0</v>
      </c>
      <c r="L11437" t="str">
        <f t="shared" si="538"/>
        <v>2835TINDAREY</v>
      </c>
      <c r="M11437" t="s">
        <v>7375</v>
      </c>
    </row>
    <row r="11438" spans="1:13">
      <c r="A11438" t="s">
        <v>12894</v>
      </c>
      <c r="B11438" t="s">
        <v>12895</v>
      </c>
      <c r="C11438" t="s">
        <v>109</v>
      </c>
      <c r="D11438">
        <v>4</v>
      </c>
      <c r="E11438">
        <v>0</v>
      </c>
      <c r="F11438">
        <v>0</v>
      </c>
      <c r="H11438" t="s">
        <v>103</v>
      </c>
      <c r="I11438">
        <f t="shared" si="539"/>
        <v>0</v>
      </c>
      <c r="J11438">
        <f t="shared" si="540"/>
        <v>0</v>
      </c>
      <c r="L11438" t="str">
        <f t="shared" si="538"/>
        <v>2834LIGHTNING RIDGE</v>
      </c>
      <c r="M11438" t="s">
        <v>7375</v>
      </c>
    </row>
    <row r="11439" spans="1:13">
      <c r="A11439" t="s">
        <v>12896</v>
      </c>
      <c r="B11439" t="s">
        <v>12897</v>
      </c>
      <c r="C11439" t="s">
        <v>109</v>
      </c>
      <c r="D11439">
        <v>4</v>
      </c>
      <c r="E11439">
        <v>0</v>
      </c>
      <c r="F11439">
        <v>0</v>
      </c>
      <c r="H11439" t="s">
        <v>103</v>
      </c>
      <c r="I11439">
        <f t="shared" si="539"/>
        <v>0</v>
      </c>
      <c r="J11439">
        <f t="shared" si="540"/>
        <v>0</v>
      </c>
      <c r="L11439" t="str">
        <f t="shared" si="538"/>
        <v>2833COLLARENEBRI</v>
      </c>
      <c r="M11439" t="s">
        <v>7375</v>
      </c>
    </row>
    <row r="11440" spans="1:13">
      <c r="A11440" t="s">
        <v>12898</v>
      </c>
      <c r="B11440" t="s">
        <v>12899</v>
      </c>
      <c r="C11440" t="s">
        <v>109</v>
      </c>
      <c r="D11440">
        <v>4</v>
      </c>
      <c r="E11440">
        <v>0</v>
      </c>
      <c r="F11440">
        <v>0</v>
      </c>
      <c r="H11440" t="s">
        <v>103</v>
      </c>
      <c r="I11440">
        <f t="shared" si="539"/>
        <v>0</v>
      </c>
      <c r="J11440">
        <f t="shared" si="540"/>
        <v>0</v>
      </c>
      <c r="L11440" t="str">
        <f t="shared" si="538"/>
        <v>2832ANGLEDOOL</v>
      </c>
      <c r="M11440" t="s">
        <v>7375</v>
      </c>
    </row>
    <row r="11441" spans="1:13">
      <c r="A11441" t="s">
        <v>12898</v>
      </c>
      <c r="B11441" t="s">
        <v>12900</v>
      </c>
      <c r="C11441" t="s">
        <v>109</v>
      </c>
      <c r="D11441">
        <v>4</v>
      </c>
      <c r="E11441">
        <v>0</v>
      </c>
      <c r="F11441">
        <v>0</v>
      </c>
      <c r="H11441" t="s">
        <v>103</v>
      </c>
      <c r="I11441">
        <f t="shared" si="539"/>
        <v>0</v>
      </c>
      <c r="J11441">
        <f t="shared" si="540"/>
        <v>0</v>
      </c>
      <c r="L11441" t="str">
        <f t="shared" si="538"/>
        <v>2832BOOROOMA</v>
      </c>
      <c r="M11441" t="s">
        <v>7375</v>
      </c>
    </row>
    <row r="11442" spans="1:13">
      <c r="A11442" t="s">
        <v>12898</v>
      </c>
      <c r="B11442" t="s">
        <v>12901</v>
      </c>
      <c r="C11442" t="s">
        <v>109</v>
      </c>
      <c r="D11442">
        <v>4</v>
      </c>
      <c r="E11442">
        <v>0</v>
      </c>
      <c r="F11442">
        <v>0</v>
      </c>
      <c r="H11442" t="s">
        <v>103</v>
      </c>
      <c r="I11442">
        <f t="shared" si="539"/>
        <v>0</v>
      </c>
      <c r="J11442">
        <f t="shared" si="540"/>
        <v>0</v>
      </c>
      <c r="L11442" t="str">
        <f t="shared" si="538"/>
        <v>2832COME BY CHANCE</v>
      </c>
      <c r="M11442" t="s">
        <v>7375</v>
      </c>
    </row>
    <row r="11443" spans="1:13">
      <c r="A11443" t="s">
        <v>12898</v>
      </c>
      <c r="B11443" t="s">
        <v>12902</v>
      </c>
      <c r="C11443" t="s">
        <v>109</v>
      </c>
      <c r="D11443">
        <v>4</v>
      </c>
      <c r="E11443">
        <v>0</v>
      </c>
      <c r="F11443">
        <v>0</v>
      </c>
      <c r="H11443" t="s">
        <v>103</v>
      </c>
      <c r="I11443">
        <f t="shared" si="539"/>
        <v>0</v>
      </c>
      <c r="J11443">
        <f t="shared" si="540"/>
        <v>0</v>
      </c>
      <c r="L11443" t="str">
        <f t="shared" si="538"/>
        <v>2832CRYON</v>
      </c>
      <c r="M11443" t="s">
        <v>7375</v>
      </c>
    </row>
    <row r="11444" spans="1:13">
      <c r="A11444" t="s">
        <v>12898</v>
      </c>
      <c r="B11444" t="s">
        <v>12903</v>
      </c>
      <c r="C11444" t="s">
        <v>109</v>
      </c>
      <c r="D11444">
        <v>4</v>
      </c>
      <c r="E11444">
        <v>0</v>
      </c>
      <c r="F11444">
        <v>0</v>
      </c>
      <c r="H11444" t="s">
        <v>103</v>
      </c>
      <c r="I11444">
        <f t="shared" si="539"/>
        <v>0</v>
      </c>
      <c r="J11444">
        <f t="shared" si="540"/>
        <v>0</v>
      </c>
      <c r="L11444" t="str">
        <f t="shared" si="538"/>
        <v>2832CUMBORAH</v>
      </c>
      <c r="M11444" t="s">
        <v>7375</v>
      </c>
    </row>
    <row r="11445" spans="1:13">
      <c r="A11445" t="s">
        <v>12898</v>
      </c>
      <c r="B11445" t="s">
        <v>12904</v>
      </c>
      <c r="C11445" t="s">
        <v>109</v>
      </c>
      <c r="D11445">
        <v>4</v>
      </c>
      <c r="E11445">
        <v>0</v>
      </c>
      <c r="F11445">
        <v>0</v>
      </c>
      <c r="H11445" t="s">
        <v>103</v>
      </c>
      <c r="I11445">
        <f t="shared" si="539"/>
        <v>0</v>
      </c>
      <c r="J11445">
        <f t="shared" si="540"/>
        <v>0</v>
      </c>
      <c r="L11445" t="str">
        <f t="shared" si="538"/>
        <v>2832WALGETT</v>
      </c>
      <c r="M11445" t="s">
        <v>7375</v>
      </c>
    </row>
    <row r="11446" spans="1:13">
      <c r="A11446" t="s">
        <v>12905</v>
      </c>
      <c r="B11446" t="s">
        <v>12906</v>
      </c>
      <c r="C11446" t="s">
        <v>109</v>
      </c>
      <c r="D11446">
        <v>4</v>
      </c>
      <c r="E11446">
        <v>0</v>
      </c>
      <c r="F11446">
        <v>0</v>
      </c>
      <c r="H11446" t="s">
        <v>103</v>
      </c>
      <c r="I11446">
        <f t="shared" si="539"/>
        <v>0</v>
      </c>
      <c r="J11446">
        <f t="shared" si="540"/>
        <v>0</v>
      </c>
      <c r="L11446" t="str">
        <f t="shared" si="538"/>
        <v>2831ARMATREE</v>
      </c>
      <c r="M11446" t="s">
        <v>7375</v>
      </c>
    </row>
    <row r="11447" spans="1:13">
      <c r="A11447" t="s">
        <v>12905</v>
      </c>
      <c r="B11447" t="s">
        <v>12907</v>
      </c>
      <c r="C11447" t="s">
        <v>109</v>
      </c>
      <c r="D11447">
        <v>4</v>
      </c>
      <c r="E11447">
        <v>0</v>
      </c>
      <c r="F11447">
        <v>0</v>
      </c>
      <c r="H11447" t="s">
        <v>103</v>
      </c>
      <c r="I11447">
        <f t="shared" si="539"/>
        <v>0</v>
      </c>
      <c r="J11447">
        <f t="shared" si="540"/>
        <v>0</v>
      </c>
      <c r="L11447" t="str">
        <f t="shared" si="538"/>
        <v>2831BALLADORAN</v>
      </c>
      <c r="M11447" t="s">
        <v>7375</v>
      </c>
    </row>
    <row r="11448" spans="1:13">
      <c r="A11448" t="s">
        <v>12905</v>
      </c>
      <c r="B11448" t="s">
        <v>12908</v>
      </c>
      <c r="C11448" t="s">
        <v>109</v>
      </c>
      <c r="D11448">
        <v>4</v>
      </c>
      <c r="E11448">
        <v>0</v>
      </c>
      <c r="F11448">
        <v>0</v>
      </c>
      <c r="H11448" t="s">
        <v>103</v>
      </c>
      <c r="I11448">
        <f t="shared" si="539"/>
        <v>0</v>
      </c>
      <c r="J11448">
        <f t="shared" si="540"/>
        <v>0</v>
      </c>
      <c r="L11448" t="str">
        <f t="shared" si="538"/>
        <v>2831BILLEROY</v>
      </c>
      <c r="M11448" t="s">
        <v>7375</v>
      </c>
    </row>
    <row r="11449" spans="1:13">
      <c r="A11449" t="s">
        <v>12905</v>
      </c>
      <c r="B11449" t="s">
        <v>12909</v>
      </c>
      <c r="C11449" t="s">
        <v>109</v>
      </c>
      <c r="D11449">
        <v>4</v>
      </c>
      <c r="E11449">
        <v>0</v>
      </c>
      <c r="F11449">
        <v>0</v>
      </c>
      <c r="H11449" t="s">
        <v>103</v>
      </c>
      <c r="I11449">
        <f t="shared" si="539"/>
        <v>0</v>
      </c>
      <c r="J11449">
        <f t="shared" si="540"/>
        <v>0</v>
      </c>
      <c r="L11449" t="str">
        <f t="shared" si="538"/>
        <v>2831BRENDA</v>
      </c>
      <c r="M11449" t="s">
        <v>7375</v>
      </c>
    </row>
    <row r="11450" spans="1:13">
      <c r="A11450" t="s">
        <v>12905</v>
      </c>
      <c r="B11450" t="s">
        <v>12910</v>
      </c>
      <c r="C11450" t="s">
        <v>109</v>
      </c>
      <c r="D11450">
        <v>4</v>
      </c>
      <c r="E11450">
        <v>0</v>
      </c>
      <c r="F11450">
        <v>0</v>
      </c>
      <c r="H11450" t="s">
        <v>103</v>
      </c>
      <c r="I11450">
        <f t="shared" si="539"/>
        <v>0</v>
      </c>
      <c r="J11450">
        <f t="shared" si="540"/>
        <v>0</v>
      </c>
      <c r="L11450" t="str">
        <f t="shared" si="538"/>
        <v>2831BULLAGREEN</v>
      </c>
      <c r="M11450" t="s">
        <v>7375</v>
      </c>
    </row>
    <row r="11451" spans="1:13">
      <c r="A11451" t="s">
        <v>12905</v>
      </c>
      <c r="B11451" t="s">
        <v>12911</v>
      </c>
      <c r="C11451" t="s">
        <v>109</v>
      </c>
      <c r="D11451">
        <v>4</v>
      </c>
      <c r="E11451">
        <v>0</v>
      </c>
      <c r="F11451">
        <v>0</v>
      </c>
      <c r="H11451" t="s">
        <v>103</v>
      </c>
      <c r="I11451">
        <f t="shared" si="539"/>
        <v>0</v>
      </c>
      <c r="J11451">
        <f t="shared" si="540"/>
        <v>0</v>
      </c>
      <c r="L11451" t="str">
        <f t="shared" si="538"/>
        <v>2831BYROCK</v>
      </c>
      <c r="M11451" t="s">
        <v>7375</v>
      </c>
    </row>
    <row r="11452" spans="1:13">
      <c r="A11452" t="s">
        <v>12905</v>
      </c>
      <c r="B11452" t="s">
        <v>12912</v>
      </c>
      <c r="C11452" t="s">
        <v>109</v>
      </c>
      <c r="D11452">
        <v>4</v>
      </c>
      <c r="E11452">
        <v>0</v>
      </c>
      <c r="F11452">
        <v>0</v>
      </c>
      <c r="H11452" t="s">
        <v>103</v>
      </c>
      <c r="I11452">
        <f t="shared" si="539"/>
        <v>0</v>
      </c>
      <c r="J11452">
        <f t="shared" si="540"/>
        <v>0</v>
      </c>
      <c r="L11452" t="str">
        <f t="shared" si="538"/>
        <v>2831CARINDA</v>
      </c>
      <c r="M11452" t="s">
        <v>7375</v>
      </c>
    </row>
    <row r="11453" spans="1:13">
      <c r="A11453" t="s">
        <v>12905</v>
      </c>
      <c r="B11453" t="s">
        <v>12913</v>
      </c>
      <c r="C11453" t="s">
        <v>109</v>
      </c>
      <c r="D11453">
        <v>4</v>
      </c>
      <c r="E11453">
        <v>0</v>
      </c>
      <c r="F11453">
        <v>0</v>
      </c>
      <c r="H11453" t="s">
        <v>103</v>
      </c>
      <c r="I11453">
        <f t="shared" si="539"/>
        <v>0</v>
      </c>
      <c r="J11453">
        <f t="shared" si="540"/>
        <v>0</v>
      </c>
      <c r="L11453" t="str">
        <f t="shared" si="538"/>
        <v>2831COOLABAH</v>
      </c>
      <c r="M11453" t="s">
        <v>7375</v>
      </c>
    </row>
    <row r="11454" spans="1:13">
      <c r="A11454" t="s">
        <v>12905</v>
      </c>
      <c r="B11454" t="s">
        <v>12914</v>
      </c>
      <c r="C11454" t="s">
        <v>109</v>
      </c>
      <c r="D11454">
        <v>4</v>
      </c>
      <c r="E11454">
        <v>0</v>
      </c>
      <c r="F11454">
        <v>0</v>
      </c>
      <c r="H11454" t="s">
        <v>103</v>
      </c>
      <c r="I11454">
        <f t="shared" si="539"/>
        <v>0</v>
      </c>
      <c r="J11454">
        <f t="shared" si="540"/>
        <v>0</v>
      </c>
      <c r="L11454" t="str">
        <f t="shared" si="538"/>
        <v>2831ELONG ELONG</v>
      </c>
      <c r="M11454" t="s">
        <v>7375</v>
      </c>
    </row>
    <row r="11455" spans="1:13">
      <c r="A11455" t="s">
        <v>12905</v>
      </c>
      <c r="B11455" t="s">
        <v>12915</v>
      </c>
      <c r="C11455" t="s">
        <v>109</v>
      </c>
      <c r="D11455">
        <v>4</v>
      </c>
      <c r="E11455">
        <v>0</v>
      </c>
      <c r="F11455">
        <v>0</v>
      </c>
      <c r="H11455" t="s">
        <v>103</v>
      </c>
      <c r="I11455">
        <f t="shared" si="539"/>
        <v>0</v>
      </c>
      <c r="J11455">
        <f t="shared" si="540"/>
        <v>0</v>
      </c>
      <c r="L11455" t="str">
        <f t="shared" si="538"/>
        <v>2831EUMUNGERIE</v>
      </c>
      <c r="M11455" t="s">
        <v>7375</v>
      </c>
    </row>
    <row r="11456" spans="1:13">
      <c r="A11456" t="s">
        <v>12905</v>
      </c>
      <c r="B11456" t="s">
        <v>12916</v>
      </c>
      <c r="C11456" t="s">
        <v>109</v>
      </c>
      <c r="D11456">
        <v>4</v>
      </c>
      <c r="E11456">
        <v>0</v>
      </c>
      <c r="F11456">
        <v>0</v>
      </c>
      <c r="H11456" t="s">
        <v>103</v>
      </c>
      <c r="I11456">
        <f t="shared" si="539"/>
        <v>0</v>
      </c>
      <c r="J11456">
        <f t="shared" si="540"/>
        <v>0</v>
      </c>
      <c r="L11456" t="str">
        <f t="shared" si="538"/>
        <v>2831GEURIE</v>
      </c>
      <c r="M11456" t="s">
        <v>7375</v>
      </c>
    </row>
    <row r="11457" spans="1:13">
      <c r="A11457" t="s">
        <v>12905</v>
      </c>
      <c r="B11457" t="s">
        <v>12917</v>
      </c>
      <c r="C11457" t="s">
        <v>109</v>
      </c>
      <c r="D11457">
        <v>4</v>
      </c>
      <c r="E11457">
        <v>0</v>
      </c>
      <c r="F11457">
        <v>0</v>
      </c>
      <c r="H11457" t="s">
        <v>103</v>
      </c>
      <c r="I11457">
        <f t="shared" si="539"/>
        <v>0</v>
      </c>
      <c r="J11457">
        <f t="shared" si="540"/>
        <v>0</v>
      </c>
      <c r="L11457" t="str">
        <f t="shared" si="538"/>
        <v>2831GIRILAMBONE</v>
      </c>
      <c r="M11457" t="s">
        <v>7375</v>
      </c>
    </row>
    <row r="11458" spans="1:13">
      <c r="A11458" t="s">
        <v>12905</v>
      </c>
      <c r="B11458" t="s">
        <v>12880</v>
      </c>
      <c r="C11458" t="s">
        <v>109</v>
      </c>
      <c r="D11458">
        <v>4</v>
      </c>
      <c r="E11458">
        <v>0</v>
      </c>
      <c r="F11458">
        <v>0</v>
      </c>
      <c r="H11458" t="s">
        <v>103</v>
      </c>
      <c r="I11458">
        <f t="shared" si="539"/>
        <v>0</v>
      </c>
      <c r="J11458">
        <f t="shared" si="540"/>
        <v>0</v>
      </c>
      <c r="L11458" t="str">
        <f t="shared" si="538"/>
        <v>2831GOODOOGA</v>
      </c>
      <c r="M11458" t="s">
        <v>7375</v>
      </c>
    </row>
    <row r="11459" spans="1:13">
      <c r="A11459" t="s">
        <v>12905</v>
      </c>
      <c r="B11459" t="s">
        <v>12918</v>
      </c>
      <c r="C11459" t="s">
        <v>109</v>
      </c>
      <c r="D11459">
        <v>4</v>
      </c>
      <c r="E11459">
        <v>0</v>
      </c>
      <c r="F11459">
        <v>0</v>
      </c>
      <c r="H11459" t="s">
        <v>103</v>
      </c>
      <c r="I11459">
        <f t="shared" si="539"/>
        <v>0</v>
      </c>
      <c r="J11459">
        <f t="shared" si="540"/>
        <v>0</v>
      </c>
      <c r="L11459" t="str">
        <f t="shared" si="538"/>
        <v>2831GUNGALMAN</v>
      </c>
      <c r="M11459" t="s">
        <v>7375</v>
      </c>
    </row>
    <row r="11460" spans="1:13">
      <c r="A11460" t="s">
        <v>12905</v>
      </c>
      <c r="B11460" t="s">
        <v>12919</v>
      </c>
      <c r="C11460" t="s">
        <v>109</v>
      </c>
      <c r="D11460">
        <v>4</v>
      </c>
      <c r="E11460">
        <v>0</v>
      </c>
      <c r="F11460">
        <v>0</v>
      </c>
      <c r="H11460" t="s">
        <v>103</v>
      </c>
      <c r="I11460">
        <f t="shared" si="539"/>
        <v>0</v>
      </c>
      <c r="J11460">
        <f t="shared" si="540"/>
        <v>0</v>
      </c>
      <c r="L11460" t="str">
        <f t="shared" si="538"/>
        <v>2831HERMIDALE</v>
      </c>
      <c r="M11460" t="s">
        <v>7375</v>
      </c>
    </row>
    <row r="11461" spans="1:13">
      <c r="A11461" t="s">
        <v>12905</v>
      </c>
      <c r="B11461" t="s">
        <v>12920</v>
      </c>
      <c r="C11461" t="s">
        <v>109</v>
      </c>
      <c r="D11461">
        <v>4</v>
      </c>
      <c r="E11461">
        <v>0</v>
      </c>
      <c r="F11461">
        <v>0</v>
      </c>
      <c r="H11461" t="s">
        <v>103</v>
      </c>
      <c r="I11461">
        <f t="shared" si="539"/>
        <v>0</v>
      </c>
      <c r="J11461">
        <f t="shared" si="540"/>
        <v>0</v>
      </c>
      <c r="L11461" t="str">
        <f t="shared" ref="L11461:L11524" si="541">CONCATENATE(A11461,B11461)</f>
        <v>2831MACQUARIE MARSHES</v>
      </c>
      <c r="M11461" t="s">
        <v>7375</v>
      </c>
    </row>
    <row r="11462" spans="1:13">
      <c r="A11462" t="s">
        <v>12905</v>
      </c>
      <c r="B11462" t="s">
        <v>12921</v>
      </c>
      <c r="C11462" t="s">
        <v>109</v>
      </c>
      <c r="D11462">
        <v>4</v>
      </c>
      <c r="E11462">
        <v>0</v>
      </c>
      <c r="F11462">
        <v>0</v>
      </c>
      <c r="H11462" t="s">
        <v>103</v>
      </c>
      <c r="I11462">
        <f t="shared" si="539"/>
        <v>0</v>
      </c>
      <c r="J11462">
        <f t="shared" si="540"/>
        <v>0</v>
      </c>
      <c r="L11462" t="str">
        <f t="shared" si="541"/>
        <v>2831MERRYGOEN</v>
      </c>
      <c r="M11462" t="s">
        <v>7375</v>
      </c>
    </row>
    <row r="11463" spans="1:13">
      <c r="A11463" t="s">
        <v>12905</v>
      </c>
      <c r="B11463" t="s">
        <v>12922</v>
      </c>
      <c r="C11463" t="s">
        <v>109</v>
      </c>
      <c r="D11463">
        <v>4</v>
      </c>
      <c r="E11463">
        <v>0</v>
      </c>
      <c r="F11463">
        <v>0</v>
      </c>
      <c r="H11463" t="s">
        <v>103</v>
      </c>
      <c r="I11463">
        <f t="shared" si="539"/>
        <v>0</v>
      </c>
      <c r="J11463">
        <f t="shared" si="540"/>
        <v>0</v>
      </c>
      <c r="L11463" t="str">
        <f t="shared" si="541"/>
        <v>2831MURIEL</v>
      </c>
      <c r="M11463" t="s">
        <v>7375</v>
      </c>
    </row>
    <row r="11464" spans="1:13">
      <c r="A11464" t="s">
        <v>12905</v>
      </c>
      <c r="B11464" t="s">
        <v>12923</v>
      </c>
      <c r="C11464" t="s">
        <v>109</v>
      </c>
      <c r="D11464">
        <v>4</v>
      </c>
      <c r="E11464">
        <v>0</v>
      </c>
      <c r="F11464">
        <v>0</v>
      </c>
      <c r="H11464" t="s">
        <v>103</v>
      </c>
      <c r="I11464">
        <f t="shared" si="539"/>
        <v>0</v>
      </c>
      <c r="J11464">
        <f t="shared" si="540"/>
        <v>0</v>
      </c>
      <c r="L11464" t="str">
        <f t="shared" si="541"/>
        <v>2831NEILREX</v>
      </c>
      <c r="M11464" t="s">
        <v>7375</v>
      </c>
    </row>
    <row r="11465" spans="1:13">
      <c r="A11465" t="s">
        <v>12905</v>
      </c>
      <c r="B11465" t="s">
        <v>12924</v>
      </c>
      <c r="C11465" t="s">
        <v>109</v>
      </c>
      <c r="D11465">
        <v>4</v>
      </c>
      <c r="E11465">
        <v>0</v>
      </c>
      <c r="F11465">
        <v>0</v>
      </c>
      <c r="H11465" t="s">
        <v>103</v>
      </c>
      <c r="I11465">
        <f t="shared" si="539"/>
        <v>0</v>
      </c>
      <c r="J11465">
        <f t="shared" si="540"/>
        <v>0</v>
      </c>
      <c r="L11465" t="str">
        <f t="shared" si="541"/>
        <v>2831NEVERTIRE</v>
      </c>
      <c r="M11465" t="s">
        <v>7375</v>
      </c>
    </row>
    <row r="11466" spans="1:13">
      <c r="A11466" t="s">
        <v>12905</v>
      </c>
      <c r="B11466" t="s">
        <v>12925</v>
      </c>
      <c r="C11466" t="s">
        <v>109</v>
      </c>
      <c r="D11466">
        <v>4</v>
      </c>
      <c r="E11466">
        <v>0</v>
      </c>
      <c r="F11466">
        <v>0</v>
      </c>
      <c r="H11466" t="s">
        <v>103</v>
      </c>
      <c r="I11466">
        <f t="shared" si="539"/>
        <v>0</v>
      </c>
      <c r="J11466">
        <f t="shared" si="540"/>
        <v>0</v>
      </c>
      <c r="L11466" t="str">
        <f t="shared" si="541"/>
        <v>2831NUBINGERIE</v>
      </c>
      <c r="M11466" t="s">
        <v>7375</v>
      </c>
    </row>
    <row r="11467" spans="1:13">
      <c r="A11467" t="s">
        <v>12905</v>
      </c>
      <c r="B11467" t="s">
        <v>12926</v>
      </c>
      <c r="C11467" t="s">
        <v>109</v>
      </c>
      <c r="D11467">
        <v>4</v>
      </c>
      <c r="E11467">
        <v>0</v>
      </c>
      <c r="F11467">
        <v>0</v>
      </c>
      <c r="H11467" t="s">
        <v>103</v>
      </c>
      <c r="I11467">
        <f t="shared" si="539"/>
        <v>0</v>
      </c>
      <c r="J11467">
        <f t="shared" si="540"/>
        <v>0</v>
      </c>
      <c r="L11467" t="str">
        <f t="shared" si="541"/>
        <v>2831NYMAGEE</v>
      </c>
      <c r="M11467" t="s">
        <v>7375</v>
      </c>
    </row>
    <row r="11468" spans="1:13">
      <c r="A11468" t="s">
        <v>12905</v>
      </c>
      <c r="B11468" t="s">
        <v>12927</v>
      </c>
      <c r="C11468" t="s">
        <v>109</v>
      </c>
      <c r="D11468">
        <v>4</v>
      </c>
      <c r="E11468">
        <v>0</v>
      </c>
      <c r="F11468">
        <v>0</v>
      </c>
      <c r="H11468" t="s">
        <v>103</v>
      </c>
      <c r="I11468">
        <f t="shared" si="539"/>
        <v>0</v>
      </c>
      <c r="J11468">
        <f t="shared" si="540"/>
        <v>0</v>
      </c>
      <c r="L11468" t="str">
        <f t="shared" si="541"/>
        <v>2831PINE CLUMP</v>
      </c>
      <c r="M11468" t="s">
        <v>7375</v>
      </c>
    </row>
    <row r="11469" spans="1:13">
      <c r="A11469" t="s">
        <v>12905</v>
      </c>
      <c r="B11469" t="s">
        <v>12928</v>
      </c>
      <c r="C11469" t="s">
        <v>109</v>
      </c>
      <c r="D11469">
        <v>4</v>
      </c>
      <c r="E11469">
        <v>0</v>
      </c>
      <c r="F11469">
        <v>0</v>
      </c>
      <c r="H11469" t="s">
        <v>103</v>
      </c>
      <c r="I11469">
        <f t="shared" si="539"/>
        <v>0</v>
      </c>
      <c r="J11469">
        <f t="shared" si="540"/>
        <v>0</v>
      </c>
      <c r="L11469" t="str">
        <f t="shared" si="541"/>
        <v>2831PONTO</v>
      </c>
      <c r="M11469" t="s">
        <v>7375</v>
      </c>
    </row>
    <row r="11470" spans="1:13">
      <c r="A11470" t="s">
        <v>12905</v>
      </c>
      <c r="B11470" t="s">
        <v>12929</v>
      </c>
      <c r="C11470" t="s">
        <v>109</v>
      </c>
      <c r="D11470">
        <v>4</v>
      </c>
      <c r="E11470">
        <v>0</v>
      </c>
      <c r="F11470">
        <v>0</v>
      </c>
      <c r="H11470" t="s">
        <v>103</v>
      </c>
      <c r="I11470">
        <f t="shared" si="539"/>
        <v>0</v>
      </c>
      <c r="J11470">
        <f t="shared" si="540"/>
        <v>0</v>
      </c>
      <c r="L11470" t="str">
        <f t="shared" si="541"/>
        <v>2831QUAMBONE</v>
      </c>
      <c r="M11470" t="s">
        <v>7375</v>
      </c>
    </row>
    <row r="11471" spans="1:13">
      <c r="A11471" t="s">
        <v>12905</v>
      </c>
      <c r="B11471" t="s">
        <v>12930</v>
      </c>
      <c r="C11471" t="s">
        <v>109</v>
      </c>
      <c r="D11471">
        <v>4</v>
      </c>
      <c r="E11471">
        <v>0</v>
      </c>
      <c r="F11471">
        <v>0</v>
      </c>
      <c r="H11471" t="s">
        <v>103</v>
      </c>
      <c r="I11471">
        <f t="shared" si="539"/>
        <v>0</v>
      </c>
      <c r="J11471">
        <f t="shared" si="540"/>
        <v>0</v>
      </c>
      <c r="L11471" t="str">
        <f t="shared" si="541"/>
        <v>2831TERRABELLA</v>
      </c>
      <c r="M11471" t="s">
        <v>7375</v>
      </c>
    </row>
    <row r="11472" spans="1:13">
      <c r="A11472" t="s">
        <v>12905</v>
      </c>
      <c r="B11472" t="s">
        <v>12931</v>
      </c>
      <c r="C11472" t="s">
        <v>109</v>
      </c>
      <c r="D11472">
        <v>4</v>
      </c>
      <c r="E11472">
        <v>0</v>
      </c>
      <c r="F11472">
        <v>0</v>
      </c>
      <c r="H11472" t="s">
        <v>103</v>
      </c>
      <c r="I11472">
        <f t="shared" si="539"/>
        <v>0</v>
      </c>
      <c r="J11472">
        <f t="shared" si="540"/>
        <v>0</v>
      </c>
      <c r="L11472" t="str">
        <f t="shared" si="541"/>
        <v>2831THE MARRA</v>
      </c>
      <c r="M11472" t="s">
        <v>7375</v>
      </c>
    </row>
    <row r="11473" spans="1:13">
      <c r="A11473" t="s">
        <v>12905</v>
      </c>
      <c r="B11473" t="s">
        <v>12932</v>
      </c>
      <c r="C11473" t="s">
        <v>109</v>
      </c>
      <c r="D11473">
        <v>4</v>
      </c>
      <c r="E11473">
        <v>0</v>
      </c>
      <c r="F11473">
        <v>0</v>
      </c>
      <c r="H11473" t="s">
        <v>103</v>
      </c>
      <c r="I11473">
        <f t="shared" si="539"/>
        <v>0</v>
      </c>
      <c r="J11473">
        <f t="shared" si="540"/>
        <v>0</v>
      </c>
      <c r="L11473" t="str">
        <f t="shared" si="541"/>
        <v>2831TOOLOON</v>
      </c>
      <c r="M11473" t="s">
        <v>7375</v>
      </c>
    </row>
    <row r="11474" spans="1:13">
      <c r="A11474" t="s">
        <v>12905</v>
      </c>
      <c r="B11474" t="s">
        <v>12933</v>
      </c>
      <c r="C11474" t="s">
        <v>109</v>
      </c>
      <c r="D11474">
        <v>4</v>
      </c>
      <c r="E11474">
        <v>0</v>
      </c>
      <c r="F11474">
        <v>0</v>
      </c>
      <c r="H11474" t="s">
        <v>103</v>
      </c>
      <c r="I11474">
        <f t="shared" ref="I11474:I11537" si="542">IF(ISERROR(VLOOKUP(A11474,SelPostCode,1,FALSE)),0,1)</f>
        <v>0</v>
      </c>
      <c r="J11474">
        <f t="shared" ref="J11474:J11537" si="543">IF(I11474=0,0,IF(ISERROR(VLOOKUP(B11474,SelSuburb,1,FALSE)),0,1))</f>
        <v>0</v>
      </c>
      <c r="L11474" t="str">
        <f t="shared" si="541"/>
        <v>2831TOORAWEENAH</v>
      </c>
      <c r="M11474" t="s">
        <v>7375</v>
      </c>
    </row>
    <row r="11475" spans="1:13">
      <c r="A11475" t="s">
        <v>12905</v>
      </c>
      <c r="B11475" t="s">
        <v>12934</v>
      </c>
      <c r="C11475" t="s">
        <v>109</v>
      </c>
      <c r="D11475">
        <v>4</v>
      </c>
      <c r="E11475">
        <v>0</v>
      </c>
      <c r="F11475">
        <v>0</v>
      </c>
      <c r="H11475" t="s">
        <v>103</v>
      </c>
      <c r="I11475">
        <f t="shared" si="542"/>
        <v>0</v>
      </c>
      <c r="J11475">
        <f t="shared" si="543"/>
        <v>0</v>
      </c>
      <c r="L11475" t="str">
        <f t="shared" si="541"/>
        <v>2831WESTELLA</v>
      </c>
      <c r="M11475" t="s">
        <v>7375</v>
      </c>
    </row>
    <row r="11476" spans="1:13">
      <c r="A11476" t="s">
        <v>12905</v>
      </c>
      <c r="B11476" t="s">
        <v>12935</v>
      </c>
      <c r="C11476" t="s">
        <v>109</v>
      </c>
      <c r="D11476">
        <v>4</v>
      </c>
      <c r="E11476">
        <v>0</v>
      </c>
      <c r="F11476">
        <v>0</v>
      </c>
      <c r="H11476" t="s">
        <v>103</v>
      </c>
      <c r="I11476">
        <f t="shared" si="542"/>
        <v>0</v>
      </c>
      <c r="J11476">
        <f t="shared" si="543"/>
        <v>0</v>
      </c>
      <c r="L11476" t="str">
        <f t="shared" si="541"/>
        <v>2831WONGARBON</v>
      </c>
      <c r="M11476" t="s">
        <v>7375</v>
      </c>
    </row>
    <row r="11477" spans="1:13">
      <c r="A11477" t="s">
        <v>12936</v>
      </c>
      <c r="B11477" t="s">
        <v>12937</v>
      </c>
      <c r="C11477" t="s">
        <v>109</v>
      </c>
      <c r="D11477">
        <v>4</v>
      </c>
      <c r="E11477">
        <v>0</v>
      </c>
      <c r="F11477">
        <v>0</v>
      </c>
      <c r="H11477" t="s">
        <v>103</v>
      </c>
      <c r="I11477">
        <f t="shared" si="542"/>
        <v>0</v>
      </c>
      <c r="J11477">
        <f t="shared" si="543"/>
        <v>0</v>
      </c>
      <c r="L11477" t="str">
        <f t="shared" si="541"/>
        <v>2830BALLIMORE</v>
      </c>
      <c r="M11477" t="s">
        <v>7375</v>
      </c>
    </row>
    <row r="11478" spans="1:13">
      <c r="A11478" t="s">
        <v>12936</v>
      </c>
      <c r="B11478" t="s">
        <v>12938</v>
      </c>
      <c r="C11478" t="s">
        <v>109</v>
      </c>
      <c r="D11478">
        <v>4</v>
      </c>
      <c r="E11478">
        <v>0</v>
      </c>
      <c r="F11478">
        <v>0</v>
      </c>
      <c r="H11478" t="s">
        <v>103</v>
      </c>
      <c r="I11478">
        <f t="shared" si="542"/>
        <v>0</v>
      </c>
      <c r="J11478">
        <f t="shared" si="543"/>
        <v>0</v>
      </c>
      <c r="L11478" t="str">
        <f t="shared" si="541"/>
        <v>2830BARBIGAL</v>
      </c>
      <c r="M11478" t="s">
        <v>7375</v>
      </c>
    </row>
    <row r="11479" spans="1:13">
      <c r="A11479" t="s">
        <v>12936</v>
      </c>
      <c r="B11479" t="s">
        <v>12939</v>
      </c>
      <c r="C11479" t="s">
        <v>109</v>
      </c>
      <c r="D11479">
        <v>4</v>
      </c>
      <c r="E11479">
        <v>0</v>
      </c>
      <c r="F11479">
        <v>0</v>
      </c>
      <c r="H11479" t="s">
        <v>103</v>
      </c>
      <c r="I11479">
        <f t="shared" si="542"/>
        <v>0</v>
      </c>
      <c r="J11479">
        <f t="shared" si="543"/>
        <v>0</v>
      </c>
      <c r="L11479" t="str">
        <f t="shared" si="541"/>
        <v>2830BENI</v>
      </c>
      <c r="M11479" t="s">
        <v>7375</v>
      </c>
    </row>
    <row r="11480" spans="1:13">
      <c r="A11480" t="s">
        <v>12936</v>
      </c>
      <c r="B11480" t="s">
        <v>12940</v>
      </c>
      <c r="C11480" t="s">
        <v>109</v>
      </c>
      <c r="D11480">
        <v>4</v>
      </c>
      <c r="E11480">
        <v>0</v>
      </c>
      <c r="F11480">
        <v>0</v>
      </c>
      <c r="H11480" t="s">
        <v>103</v>
      </c>
      <c r="I11480">
        <f t="shared" si="542"/>
        <v>0</v>
      </c>
      <c r="J11480">
        <f t="shared" si="543"/>
        <v>0</v>
      </c>
      <c r="L11480" t="str">
        <f t="shared" si="541"/>
        <v>2830BENOLONG</v>
      </c>
      <c r="M11480" t="s">
        <v>7375</v>
      </c>
    </row>
    <row r="11481" spans="1:13">
      <c r="A11481" t="s">
        <v>12936</v>
      </c>
      <c r="B11481" t="s">
        <v>12941</v>
      </c>
      <c r="C11481" t="s">
        <v>109</v>
      </c>
      <c r="D11481">
        <v>3</v>
      </c>
      <c r="E11481">
        <v>0</v>
      </c>
      <c r="F11481">
        <v>0</v>
      </c>
      <c r="H11481" t="s">
        <v>103</v>
      </c>
      <c r="I11481">
        <f t="shared" si="542"/>
        <v>0</v>
      </c>
      <c r="J11481">
        <f t="shared" si="543"/>
        <v>0</v>
      </c>
      <c r="L11481" t="str">
        <f t="shared" si="541"/>
        <v>2830BOOTHENBA</v>
      </c>
      <c r="M11481" t="s">
        <v>7375</v>
      </c>
    </row>
    <row r="11482" spans="1:13">
      <c r="A11482" t="s">
        <v>12936</v>
      </c>
      <c r="B11482" t="s">
        <v>12942</v>
      </c>
      <c r="C11482" t="s">
        <v>109</v>
      </c>
      <c r="D11482">
        <v>3</v>
      </c>
      <c r="E11482">
        <v>0</v>
      </c>
      <c r="F11482">
        <v>0</v>
      </c>
      <c r="H11482" t="s">
        <v>103</v>
      </c>
      <c r="I11482">
        <f t="shared" si="542"/>
        <v>0</v>
      </c>
      <c r="J11482">
        <f t="shared" si="543"/>
        <v>0</v>
      </c>
      <c r="L11482" t="str">
        <f t="shared" si="541"/>
        <v>2830BROCKLEHURST</v>
      </c>
      <c r="M11482" t="s">
        <v>7375</v>
      </c>
    </row>
    <row r="11483" spans="1:13">
      <c r="A11483" t="s">
        <v>12936</v>
      </c>
      <c r="B11483" t="s">
        <v>12943</v>
      </c>
      <c r="C11483" t="s">
        <v>109</v>
      </c>
      <c r="D11483">
        <v>4</v>
      </c>
      <c r="E11483">
        <v>0</v>
      </c>
      <c r="F11483">
        <v>0</v>
      </c>
      <c r="H11483" t="s">
        <v>103</v>
      </c>
      <c r="I11483">
        <f t="shared" si="542"/>
        <v>0</v>
      </c>
      <c r="J11483">
        <f t="shared" si="543"/>
        <v>0</v>
      </c>
      <c r="L11483" t="str">
        <f t="shared" si="541"/>
        <v>2830BRUAH</v>
      </c>
      <c r="M11483" t="s">
        <v>7375</v>
      </c>
    </row>
    <row r="11484" spans="1:13">
      <c r="A11484" t="s">
        <v>12936</v>
      </c>
      <c r="B11484" t="s">
        <v>12944</v>
      </c>
      <c r="C11484" t="s">
        <v>109</v>
      </c>
      <c r="D11484">
        <v>4</v>
      </c>
      <c r="E11484">
        <v>0</v>
      </c>
      <c r="F11484">
        <v>0</v>
      </c>
      <c r="H11484" t="s">
        <v>103</v>
      </c>
      <c r="I11484">
        <f t="shared" si="542"/>
        <v>0</v>
      </c>
      <c r="J11484">
        <f t="shared" si="543"/>
        <v>0</v>
      </c>
      <c r="L11484" t="str">
        <f t="shared" si="541"/>
        <v>2830BUNGLEGUMBIE</v>
      </c>
      <c r="M11484" t="s">
        <v>7375</v>
      </c>
    </row>
    <row r="11485" spans="1:13">
      <c r="A11485" t="s">
        <v>12936</v>
      </c>
      <c r="B11485" t="s">
        <v>12945</v>
      </c>
      <c r="C11485" t="s">
        <v>109</v>
      </c>
      <c r="D11485">
        <v>4</v>
      </c>
      <c r="E11485">
        <v>0</v>
      </c>
      <c r="F11485">
        <v>0</v>
      </c>
      <c r="H11485" t="s">
        <v>103</v>
      </c>
      <c r="I11485">
        <f t="shared" si="542"/>
        <v>0</v>
      </c>
      <c r="J11485">
        <f t="shared" si="543"/>
        <v>0</v>
      </c>
      <c r="L11485" t="str">
        <f t="shared" si="541"/>
        <v>2830BURRABADINE</v>
      </c>
      <c r="M11485" t="s">
        <v>7375</v>
      </c>
    </row>
    <row r="11486" spans="1:13">
      <c r="A11486" t="s">
        <v>12936</v>
      </c>
      <c r="B11486" t="s">
        <v>12946</v>
      </c>
      <c r="C11486" t="s">
        <v>109</v>
      </c>
      <c r="D11486">
        <v>4</v>
      </c>
      <c r="E11486">
        <v>0</v>
      </c>
      <c r="F11486">
        <v>0</v>
      </c>
      <c r="H11486" t="s">
        <v>103</v>
      </c>
      <c r="I11486">
        <f t="shared" si="542"/>
        <v>0</v>
      </c>
      <c r="J11486">
        <f t="shared" si="543"/>
        <v>0</v>
      </c>
      <c r="L11486" t="str">
        <f t="shared" si="541"/>
        <v>2830BUTLERS FALLS</v>
      </c>
      <c r="M11486" t="s">
        <v>7375</v>
      </c>
    </row>
    <row r="11487" spans="1:13">
      <c r="A11487" t="s">
        <v>12936</v>
      </c>
      <c r="B11487" t="s">
        <v>12947</v>
      </c>
      <c r="C11487" t="s">
        <v>109</v>
      </c>
      <c r="D11487">
        <v>4</v>
      </c>
      <c r="E11487">
        <v>0</v>
      </c>
      <c r="F11487">
        <v>0</v>
      </c>
      <c r="H11487" t="s">
        <v>103</v>
      </c>
      <c r="I11487">
        <f t="shared" si="542"/>
        <v>0</v>
      </c>
      <c r="J11487">
        <f t="shared" si="543"/>
        <v>0</v>
      </c>
      <c r="L11487" t="str">
        <f t="shared" si="541"/>
        <v>2830COOLBAGGIE</v>
      </c>
      <c r="M11487" t="s">
        <v>7375</v>
      </c>
    </row>
    <row r="11488" spans="1:13">
      <c r="A11488" t="s">
        <v>12936</v>
      </c>
      <c r="B11488" t="s">
        <v>12948</v>
      </c>
      <c r="C11488" t="s">
        <v>109</v>
      </c>
      <c r="D11488">
        <v>2</v>
      </c>
      <c r="E11488">
        <v>0</v>
      </c>
      <c r="F11488">
        <v>1</v>
      </c>
      <c r="H11488" t="s">
        <v>103</v>
      </c>
      <c r="I11488">
        <f t="shared" si="542"/>
        <v>0</v>
      </c>
      <c r="J11488">
        <f t="shared" si="543"/>
        <v>0</v>
      </c>
      <c r="L11488" t="str">
        <f t="shared" si="541"/>
        <v>2830CUMBOOGLE</v>
      </c>
      <c r="M11488" t="s">
        <v>7375</v>
      </c>
    </row>
    <row r="11489" spans="1:13">
      <c r="A11489" t="s">
        <v>12936</v>
      </c>
      <c r="B11489" t="s">
        <v>12949</v>
      </c>
      <c r="C11489" t="s">
        <v>109</v>
      </c>
      <c r="D11489">
        <v>1</v>
      </c>
      <c r="E11489">
        <v>0</v>
      </c>
      <c r="F11489">
        <v>1</v>
      </c>
      <c r="H11489" t="s">
        <v>103</v>
      </c>
      <c r="I11489">
        <f t="shared" si="542"/>
        <v>0</v>
      </c>
      <c r="J11489">
        <f t="shared" si="543"/>
        <v>0</v>
      </c>
      <c r="L11489" t="str">
        <f t="shared" si="541"/>
        <v>2830DELROY GARDENS</v>
      </c>
      <c r="M11489" t="s">
        <v>7375</v>
      </c>
    </row>
    <row r="11490" spans="1:13">
      <c r="A11490" t="s">
        <v>12936</v>
      </c>
      <c r="B11490" t="s">
        <v>12950</v>
      </c>
      <c r="C11490" t="s">
        <v>109</v>
      </c>
      <c r="D11490">
        <v>4</v>
      </c>
      <c r="E11490">
        <v>0</v>
      </c>
      <c r="F11490">
        <v>0</v>
      </c>
      <c r="H11490" t="s">
        <v>103</v>
      </c>
      <c r="I11490">
        <f t="shared" si="542"/>
        <v>0</v>
      </c>
      <c r="J11490">
        <f t="shared" si="543"/>
        <v>0</v>
      </c>
      <c r="L11490" t="str">
        <f t="shared" si="541"/>
        <v>2830DICKYGUNDI</v>
      </c>
      <c r="M11490" t="s">
        <v>7375</v>
      </c>
    </row>
    <row r="11491" spans="1:13">
      <c r="A11491" t="s">
        <v>12936</v>
      </c>
      <c r="B11491" t="s">
        <v>12951</v>
      </c>
      <c r="C11491" t="s">
        <v>109</v>
      </c>
      <c r="D11491">
        <v>1</v>
      </c>
      <c r="E11491">
        <v>0</v>
      </c>
      <c r="F11491">
        <v>1</v>
      </c>
      <c r="H11491" t="s">
        <v>103</v>
      </c>
      <c r="I11491">
        <f t="shared" si="542"/>
        <v>0</v>
      </c>
      <c r="J11491">
        <f t="shared" si="543"/>
        <v>0</v>
      </c>
      <c r="L11491" t="str">
        <f t="shared" si="541"/>
        <v>2830DUBBO</v>
      </c>
      <c r="M11491" t="s">
        <v>7375</v>
      </c>
    </row>
    <row r="11492" spans="1:13">
      <c r="A11492" t="s">
        <v>12936</v>
      </c>
      <c r="B11492" t="s">
        <v>12952</v>
      </c>
      <c r="C11492" t="s">
        <v>109</v>
      </c>
      <c r="D11492">
        <v>1</v>
      </c>
      <c r="E11492">
        <v>0</v>
      </c>
      <c r="F11492">
        <v>1</v>
      </c>
      <c r="H11492" t="s">
        <v>103</v>
      </c>
      <c r="I11492">
        <f t="shared" si="542"/>
        <v>0</v>
      </c>
      <c r="J11492">
        <f t="shared" si="543"/>
        <v>0</v>
      </c>
      <c r="L11492" t="str">
        <f t="shared" si="541"/>
        <v>2830DUBBO EAST</v>
      </c>
      <c r="M11492" t="s">
        <v>7375</v>
      </c>
    </row>
    <row r="11493" spans="1:13">
      <c r="A11493" t="s">
        <v>12936</v>
      </c>
      <c r="B11493" t="s">
        <v>12953</v>
      </c>
      <c r="C11493" t="s">
        <v>109</v>
      </c>
      <c r="D11493">
        <v>1</v>
      </c>
      <c r="E11493">
        <v>0</v>
      </c>
      <c r="F11493">
        <v>1</v>
      </c>
      <c r="H11493" t="s">
        <v>103</v>
      </c>
      <c r="I11493">
        <f t="shared" si="542"/>
        <v>0</v>
      </c>
      <c r="J11493">
        <f t="shared" si="543"/>
        <v>0</v>
      </c>
      <c r="L11493" t="str">
        <f t="shared" si="541"/>
        <v>2830DUBBO GROVE</v>
      </c>
      <c r="M11493" t="s">
        <v>7375</v>
      </c>
    </row>
    <row r="11494" spans="1:13">
      <c r="A11494" t="s">
        <v>12936</v>
      </c>
      <c r="B11494" t="s">
        <v>12954</v>
      </c>
      <c r="C11494" t="s">
        <v>109</v>
      </c>
      <c r="D11494">
        <v>1</v>
      </c>
      <c r="E11494">
        <v>0</v>
      </c>
      <c r="F11494">
        <v>1</v>
      </c>
      <c r="H11494" t="s">
        <v>103</v>
      </c>
      <c r="I11494">
        <f t="shared" si="542"/>
        <v>0</v>
      </c>
      <c r="J11494">
        <f t="shared" si="543"/>
        <v>0</v>
      </c>
      <c r="L11494" t="str">
        <f t="shared" si="541"/>
        <v>2830DUBBO WEST</v>
      </c>
      <c r="M11494" t="s">
        <v>7375</v>
      </c>
    </row>
    <row r="11495" spans="1:13">
      <c r="A11495" t="s">
        <v>12936</v>
      </c>
      <c r="B11495" t="s">
        <v>12955</v>
      </c>
      <c r="C11495" t="s">
        <v>109</v>
      </c>
      <c r="D11495">
        <v>4</v>
      </c>
      <c r="E11495">
        <v>0</v>
      </c>
      <c r="F11495">
        <v>0</v>
      </c>
      <c r="H11495" t="s">
        <v>103</v>
      </c>
      <c r="I11495">
        <f t="shared" si="542"/>
        <v>0</v>
      </c>
      <c r="J11495">
        <f t="shared" si="543"/>
        <v>0</v>
      </c>
      <c r="L11495" t="str">
        <f t="shared" si="541"/>
        <v>2830DUNGARY</v>
      </c>
      <c r="M11495" t="s">
        <v>7375</v>
      </c>
    </row>
    <row r="11496" spans="1:13">
      <c r="A11496" t="s">
        <v>12936</v>
      </c>
      <c r="B11496" t="s">
        <v>2770</v>
      </c>
      <c r="C11496" t="s">
        <v>109</v>
      </c>
      <c r="D11496">
        <v>4</v>
      </c>
      <c r="E11496">
        <v>0</v>
      </c>
      <c r="F11496">
        <v>0</v>
      </c>
      <c r="H11496" t="s">
        <v>103</v>
      </c>
      <c r="I11496">
        <f t="shared" si="542"/>
        <v>0</v>
      </c>
      <c r="J11496">
        <f t="shared" si="543"/>
        <v>0</v>
      </c>
      <c r="L11496" t="str">
        <f t="shared" si="541"/>
        <v>2830ERSKINE</v>
      </c>
      <c r="M11496" t="s">
        <v>7375</v>
      </c>
    </row>
    <row r="11497" spans="1:13">
      <c r="A11497" t="s">
        <v>12936</v>
      </c>
      <c r="B11497" t="s">
        <v>12956</v>
      </c>
      <c r="C11497" t="s">
        <v>109</v>
      </c>
      <c r="D11497">
        <v>2</v>
      </c>
      <c r="E11497">
        <v>0</v>
      </c>
      <c r="F11497">
        <v>1</v>
      </c>
      <c r="H11497" t="s">
        <v>103</v>
      </c>
      <c r="I11497">
        <f t="shared" si="542"/>
        <v>0</v>
      </c>
      <c r="J11497">
        <f t="shared" si="543"/>
        <v>0</v>
      </c>
      <c r="L11497" t="str">
        <f t="shared" si="541"/>
        <v>2830ESCHOL</v>
      </c>
      <c r="M11497" t="s">
        <v>7375</v>
      </c>
    </row>
    <row r="11498" spans="1:13">
      <c r="A11498" t="s">
        <v>12936</v>
      </c>
      <c r="B11498" t="s">
        <v>12957</v>
      </c>
      <c r="C11498" t="s">
        <v>109</v>
      </c>
      <c r="D11498">
        <v>1</v>
      </c>
      <c r="E11498">
        <v>0</v>
      </c>
      <c r="F11498">
        <v>1</v>
      </c>
      <c r="H11498" t="s">
        <v>103</v>
      </c>
      <c r="I11498">
        <f t="shared" si="542"/>
        <v>0</v>
      </c>
      <c r="J11498">
        <f t="shared" si="543"/>
        <v>0</v>
      </c>
      <c r="L11498" t="str">
        <f t="shared" si="541"/>
        <v>2830EULOMOGO</v>
      </c>
      <c r="M11498" t="s">
        <v>7375</v>
      </c>
    </row>
    <row r="11499" spans="1:13">
      <c r="A11499" t="s">
        <v>12936</v>
      </c>
      <c r="B11499" t="s">
        <v>12958</v>
      </c>
      <c r="C11499" t="s">
        <v>109</v>
      </c>
      <c r="D11499">
        <v>4</v>
      </c>
      <c r="E11499">
        <v>0</v>
      </c>
      <c r="F11499">
        <v>0</v>
      </c>
      <c r="H11499" t="s">
        <v>103</v>
      </c>
      <c r="I11499">
        <f t="shared" si="542"/>
        <v>0</v>
      </c>
      <c r="J11499">
        <f t="shared" si="543"/>
        <v>0</v>
      </c>
      <c r="L11499" t="str">
        <f t="shared" si="541"/>
        <v>2830GLENGERRA</v>
      </c>
      <c r="M11499" t="s">
        <v>7375</v>
      </c>
    </row>
    <row r="11500" spans="1:13">
      <c r="A11500" t="s">
        <v>12936</v>
      </c>
      <c r="B11500" t="s">
        <v>12959</v>
      </c>
      <c r="C11500" t="s">
        <v>109</v>
      </c>
      <c r="D11500">
        <v>4</v>
      </c>
      <c r="E11500">
        <v>0</v>
      </c>
      <c r="F11500">
        <v>0</v>
      </c>
      <c r="H11500" t="s">
        <v>103</v>
      </c>
      <c r="I11500">
        <f t="shared" si="542"/>
        <v>0</v>
      </c>
      <c r="J11500">
        <f t="shared" si="543"/>
        <v>0</v>
      </c>
      <c r="L11500" t="str">
        <f t="shared" si="541"/>
        <v>2830GOONOO FOREST</v>
      </c>
      <c r="M11500" t="s">
        <v>7375</v>
      </c>
    </row>
    <row r="11501" spans="1:13">
      <c r="A11501" t="s">
        <v>12936</v>
      </c>
      <c r="B11501" t="s">
        <v>12960</v>
      </c>
      <c r="C11501" t="s">
        <v>109</v>
      </c>
      <c r="D11501">
        <v>4</v>
      </c>
      <c r="E11501">
        <v>0</v>
      </c>
      <c r="F11501">
        <v>0</v>
      </c>
      <c r="H11501" t="s">
        <v>103</v>
      </c>
      <c r="I11501">
        <f t="shared" si="542"/>
        <v>0</v>
      </c>
      <c r="J11501">
        <f t="shared" si="543"/>
        <v>0</v>
      </c>
      <c r="L11501" t="str">
        <f t="shared" si="541"/>
        <v>2830HYANDRA</v>
      </c>
      <c r="M11501" t="s">
        <v>7375</v>
      </c>
    </row>
    <row r="11502" spans="1:13">
      <c r="A11502" t="s">
        <v>12936</v>
      </c>
      <c r="B11502" t="s">
        <v>12961</v>
      </c>
      <c r="C11502" t="s">
        <v>109</v>
      </c>
      <c r="D11502">
        <v>4</v>
      </c>
      <c r="E11502">
        <v>0</v>
      </c>
      <c r="F11502">
        <v>0</v>
      </c>
      <c r="H11502" t="s">
        <v>103</v>
      </c>
      <c r="I11502">
        <f t="shared" si="542"/>
        <v>0</v>
      </c>
      <c r="J11502">
        <f t="shared" si="543"/>
        <v>0</v>
      </c>
      <c r="L11502" t="str">
        <f t="shared" si="541"/>
        <v>2830KICKABIL</v>
      </c>
      <c r="M11502" t="s">
        <v>7375</v>
      </c>
    </row>
    <row r="11503" spans="1:13">
      <c r="A11503" t="s">
        <v>12936</v>
      </c>
      <c r="B11503" t="s">
        <v>12962</v>
      </c>
      <c r="C11503" t="s">
        <v>109</v>
      </c>
      <c r="D11503">
        <v>1</v>
      </c>
      <c r="E11503">
        <v>0</v>
      </c>
      <c r="F11503">
        <v>1</v>
      </c>
      <c r="H11503" t="s">
        <v>103</v>
      </c>
      <c r="I11503">
        <f t="shared" si="542"/>
        <v>0</v>
      </c>
      <c r="J11503">
        <f t="shared" si="543"/>
        <v>0</v>
      </c>
      <c r="L11503" t="str">
        <f t="shared" si="541"/>
        <v>2830MANERA HEIGHTS</v>
      </c>
      <c r="M11503" t="s">
        <v>7375</v>
      </c>
    </row>
    <row r="11504" spans="1:13">
      <c r="A11504" t="s">
        <v>12936</v>
      </c>
      <c r="B11504" t="s">
        <v>12963</v>
      </c>
      <c r="C11504" t="s">
        <v>109</v>
      </c>
      <c r="D11504">
        <v>4</v>
      </c>
      <c r="E11504">
        <v>0</v>
      </c>
      <c r="F11504">
        <v>0</v>
      </c>
      <c r="H11504" t="s">
        <v>103</v>
      </c>
      <c r="I11504">
        <f t="shared" si="542"/>
        <v>0</v>
      </c>
      <c r="J11504">
        <f t="shared" si="543"/>
        <v>0</v>
      </c>
      <c r="L11504" t="str">
        <f t="shared" si="541"/>
        <v>2830MINORE</v>
      </c>
      <c r="M11504" t="s">
        <v>7375</v>
      </c>
    </row>
    <row r="11505" spans="1:13">
      <c r="A11505" t="s">
        <v>12936</v>
      </c>
      <c r="B11505" t="s">
        <v>12964</v>
      </c>
      <c r="C11505" t="s">
        <v>109</v>
      </c>
      <c r="D11505">
        <v>4</v>
      </c>
      <c r="E11505">
        <v>0</v>
      </c>
      <c r="F11505">
        <v>0</v>
      </c>
      <c r="H11505" t="s">
        <v>103</v>
      </c>
      <c r="I11505">
        <f t="shared" si="542"/>
        <v>0</v>
      </c>
      <c r="J11505">
        <f t="shared" si="543"/>
        <v>0</v>
      </c>
      <c r="L11505" t="str">
        <f t="shared" si="541"/>
        <v>2830MOGRIGUY</v>
      </c>
      <c r="M11505" t="s">
        <v>7375</v>
      </c>
    </row>
    <row r="11506" spans="1:13">
      <c r="A11506" t="s">
        <v>12936</v>
      </c>
      <c r="B11506" t="s">
        <v>12965</v>
      </c>
      <c r="C11506" t="s">
        <v>109</v>
      </c>
      <c r="D11506">
        <v>4</v>
      </c>
      <c r="E11506">
        <v>0</v>
      </c>
      <c r="F11506">
        <v>0</v>
      </c>
      <c r="H11506" t="s">
        <v>103</v>
      </c>
      <c r="I11506">
        <f t="shared" si="542"/>
        <v>0</v>
      </c>
      <c r="J11506">
        <f t="shared" si="543"/>
        <v>0</v>
      </c>
      <c r="L11506" t="str">
        <f t="shared" si="541"/>
        <v>2830MURONBUNG</v>
      </c>
      <c r="M11506" t="s">
        <v>7375</v>
      </c>
    </row>
    <row r="11507" spans="1:13">
      <c r="A11507" t="s">
        <v>12936</v>
      </c>
      <c r="B11507" t="s">
        <v>12966</v>
      </c>
      <c r="C11507" t="s">
        <v>109</v>
      </c>
      <c r="D11507">
        <v>4</v>
      </c>
      <c r="E11507">
        <v>0</v>
      </c>
      <c r="F11507">
        <v>0</v>
      </c>
      <c r="H11507" t="s">
        <v>103</v>
      </c>
      <c r="I11507">
        <f t="shared" si="542"/>
        <v>0</v>
      </c>
      <c r="J11507">
        <f t="shared" si="543"/>
        <v>0</v>
      </c>
      <c r="L11507" t="str">
        <f t="shared" si="541"/>
        <v>2830MURRUMBIDGERIE</v>
      </c>
      <c r="M11507" t="s">
        <v>7375</v>
      </c>
    </row>
    <row r="11508" spans="1:13">
      <c r="A11508" t="s">
        <v>12936</v>
      </c>
      <c r="B11508" t="s">
        <v>12967</v>
      </c>
      <c r="C11508" t="s">
        <v>109</v>
      </c>
      <c r="D11508">
        <v>1</v>
      </c>
      <c r="E11508">
        <v>0</v>
      </c>
      <c r="F11508">
        <v>1</v>
      </c>
      <c r="H11508" t="s">
        <v>103</v>
      </c>
      <c r="I11508">
        <f t="shared" si="542"/>
        <v>0</v>
      </c>
      <c r="J11508">
        <f t="shared" si="543"/>
        <v>0</v>
      </c>
      <c r="L11508" t="str">
        <f t="shared" si="541"/>
        <v>2830NORTH DUBBO</v>
      </c>
      <c r="M11508" t="s">
        <v>7375</v>
      </c>
    </row>
    <row r="11509" spans="1:13">
      <c r="A11509" t="s">
        <v>12936</v>
      </c>
      <c r="B11509" t="s">
        <v>12968</v>
      </c>
      <c r="C11509" t="s">
        <v>109</v>
      </c>
      <c r="D11509">
        <v>1</v>
      </c>
      <c r="E11509">
        <v>0</v>
      </c>
      <c r="F11509">
        <v>1</v>
      </c>
      <c r="H11509" t="s">
        <v>103</v>
      </c>
      <c r="I11509">
        <f t="shared" si="542"/>
        <v>0</v>
      </c>
      <c r="J11509">
        <f t="shared" si="543"/>
        <v>0</v>
      </c>
      <c r="L11509" t="str">
        <f t="shared" si="541"/>
        <v>2830ORANA HEIGHTS</v>
      </c>
      <c r="M11509" t="s">
        <v>7375</v>
      </c>
    </row>
    <row r="11510" spans="1:13">
      <c r="A11510" t="s">
        <v>12936</v>
      </c>
      <c r="B11510" t="s">
        <v>12969</v>
      </c>
      <c r="C11510" t="s">
        <v>109</v>
      </c>
      <c r="D11510">
        <v>4</v>
      </c>
      <c r="E11510">
        <v>0</v>
      </c>
      <c r="F11510">
        <v>0</v>
      </c>
      <c r="H11510" t="s">
        <v>103</v>
      </c>
      <c r="I11510">
        <f t="shared" si="542"/>
        <v>0</v>
      </c>
      <c r="J11510">
        <f t="shared" si="543"/>
        <v>0</v>
      </c>
      <c r="L11510" t="str">
        <f t="shared" si="541"/>
        <v>2830RAWSONVILLE</v>
      </c>
      <c r="M11510" t="s">
        <v>7375</v>
      </c>
    </row>
    <row r="11511" spans="1:13">
      <c r="A11511" t="s">
        <v>12936</v>
      </c>
      <c r="B11511" t="s">
        <v>12970</v>
      </c>
      <c r="C11511" t="s">
        <v>109</v>
      </c>
      <c r="D11511">
        <v>1</v>
      </c>
      <c r="E11511">
        <v>0</v>
      </c>
      <c r="F11511">
        <v>1</v>
      </c>
      <c r="H11511" t="s">
        <v>103</v>
      </c>
      <c r="I11511">
        <f t="shared" si="542"/>
        <v>0</v>
      </c>
      <c r="J11511">
        <f t="shared" si="543"/>
        <v>0</v>
      </c>
      <c r="L11511" t="str">
        <f t="shared" si="541"/>
        <v>2830SOUTH DUBBO</v>
      </c>
      <c r="M11511" t="s">
        <v>7375</v>
      </c>
    </row>
    <row r="11512" spans="1:13">
      <c r="A11512" t="s">
        <v>12936</v>
      </c>
      <c r="B11512" t="s">
        <v>12971</v>
      </c>
      <c r="C11512" t="s">
        <v>109</v>
      </c>
      <c r="D11512">
        <v>1</v>
      </c>
      <c r="E11512">
        <v>0</v>
      </c>
      <c r="F11512">
        <v>1</v>
      </c>
      <c r="H11512" t="s">
        <v>103</v>
      </c>
      <c r="I11512">
        <f t="shared" si="542"/>
        <v>0</v>
      </c>
      <c r="J11512">
        <f t="shared" si="543"/>
        <v>0</v>
      </c>
      <c r="L11512" t="str">
        <f t="shared" si="541"/>
        <v>2830TALBRAGAR</v>
      </c>
      <c r="M11512" t="s">
        <v>7375</v>
      </c>
    </row>
    <row r="11513" spans="1:13">
      <c r="A11513" t="s">
        <v>12936</v>
      </c>
      <c r="B11513" t="s">
        <v>12972</v>
      </c>
      <c r="C11513" t="s">
        <v>109</v>
      </c>
      <c r="D11513">
        <v>4</v>
      </c>
      <c r="E11513">
        <v>0</v>
      </c>
      <c r="F11513">
        <v>0</v>
      </c>
      <c r="H11513" t="s">
        <v>103</v>
      </c>
      <c r="I11513">
        <f t="shared" si="542"/>
        <v>0</v>
      </c>
      <c r="J11513">
        <f t="shared" si="543"/>
        <v>0</v>
      </c>
      <c r="L11513" t="str">
        <f t="shared" si="541"/>
        <v>2830TERRAMUNGAMINE</v>
      </c>
      <c r="M11513" t="s">
        <v>7375</v>
      </c>
    </row>
    <row r="11514" spans="1:13">
      <c r="A11514" t="s">
        <v>12936</v>
      </c>
      <c r="B11514" t="s">
        <v>12973</v>
      </c>
      <c r="C11514" t="s">
        <v>109</v>
      </c>
      <c r="D11514">
        <v>4</v>
      </c>
      <c r="E11514">
        <v>0</v>
      </c>
      <c r="F11514">
        <v>0</v>
      </c>
      <c r="H11514" t="s">
        <v>103</v>
      </c>
      <c r="I11514">
        <f t="shared" si="542"/>
        <v>0</v>
      </c>
      <c r="J11514">
        <f t="shared" si="543"/>
        <v>0</v>
      </c>
      <c r="L11514" t="str">
        <f t="shared" si="541"/>
        <v>2830THE SPRINGS</v>
      </c>
      <c r="M11514" t="s">
        <v>7375</v>
      </c>
    </row>
    <row r="11515" spans="1:13">
      <c r="A11515" t="s">
        <v>12936</v>
      </c>
      <c r="B11515" t="s">
        <v>12974</v>
      </c>
      <c r="C11515" t="s">
        <v>109</v>
      </c>
      <c r="D11515">
        <v>4</v>
      </c>
      <c r="E11515">
        <v>0</v>
      </c>
      <c r="F11515">
        <v>0</v>
      </c>
      <c r="H11515" t="s">
        <v>103</v>
      </c>
      <c r="I11515">
        <f t="shared" si="542"/>
        <v>0</v>
      </c>
      <c r="J11515">
        <f t="shared" si="543"/>
        <v>0</v>
      </c>
      <c r="L11515" t="str">
        <f t="shared" si="541"/>
        <v>2830TOONGI</v>
      </c>
      <c r="M11515" t="s">
        <v>7375</v>
      </c>
    </row>
    <row r="11516" spans="1:13">
      <c r="A11516" t="s">
        <v>12936</v>
      </c>
      <c r="B11516" t="s">
        <v>12975</v>
      </c>
      <c r="C11516" t="s">
        <v>109</v>
      </c>
      <c r="D11516">
        <v>1</v>
      </c>
      <c r="E11516">
        <v>0</v>
      </c>
      <c r="F11516">
        <v>1</v>
      </c>
      <c r="H11516" t="s">
        <v>103</v>
      </c>
      <c r="I11516">
        <f t="shared" si="542"/>
        <v>0</v>
      </c>
      <c r="J11516">
        <f t="shared" si="543"/>
        <v>0</v>
      </c>
      <c r="L11516" t="str">
        <f t="shared" si="541"/>
        <v>2830TROY JUNCTION</v>
      </c>
      <c r="M11516" t="s">
        <v>7375</v>
      </c>
    </row>
    <row r="11517" spans="1:13">
      <c r="A11517" t="s">
        <v>12936</v>
      </c>
      <c r="B11517" t="s">
        <v>12976</v>
      </c>
      <c r="C11517" t="s">
        <v>109</v>
      </c>
      <c r="D11517">
        <v>4</v>
      </c>
      <c r="E11517">
        <v>0</v>
      </c>
      <c r="F11517">
        <v>0</v>
      </c>
      <c r="H11517" t="s">
        <v>103</v>
      </c>
      <c r="I11517">
        <f t="shared" si="542"/>
        <v>0</v>
      </c>
      <c r="J11517">
        <f t="shared" si="543"/>
        <v>0</v>
      </c>
      <c r="L11517" t="str">
        <f t="shared" si="541"/>
        <v>2830WAMBANGALANG</v>
      </c>
      <c r="M11517" t="s">
        <v>7375</v>
      </c>
    </row>
    <row r="11518" spans="1:13">
      <c r="A11518" t="s">
        <v>12936</v>
      </c>
      <c r="B11518" t="s">
        <v>12977</v>
      </c>
      <c r="C11518" t="s">
        <v>109</v>
      </c>
      <c r="D11518">
        <v>4</v>
      </c>
      <c r="E11518">
        <v>0</v>
      </c>
      <c r="F11518">
        <v>0</v>
      </c>
      <c r="H11518" t="s">
        <v>103</v>
      </c>
      <c r="I11518">
        <f t="shared" si="542"/>
        <v>0</v>
      </c>
      <c r="J11518">
        <f t="shared" si="543"/>
        <v>0</v>
      </c>
      <c r="L11518" t="str">
        <f t="shared" si="541"/>
        <v>2830WARRIE</v>
      </c>
      <c r="M11518" t="s">
        <v>7375</v>
      </c>
    </row>
    <row r="11519" spans="1:13">
      <c r="A11519" t="s">
        <v>12936</v>
      </c>
      <c r="B11519" t="s">
        <v>12978</v>
      </c>
      <c r="C11519" t="s">
        <v>109</v>
      </c>
      <c r="D11519">
        <v>1</v>
      </c>
      <c r="E11519">
        <v>0</v>
      </c>
      <c r="F11519">
        <v>1</v>
      </c>
      <c r="H11519" t="s">
        <v>103</v>
      </c>
      <c r="I11519">
        <f t="shared" si="542"/>
        <v>0</v>
      </c>
      <c r="J11519">
        <f t="shared" si="543"/>
        <v>0</v>
      </c>
      <c r="L11519" t="str">
        <f t="shared" si="541"/>
        <v>2830WEST DUBBO</v>
      </c>
      <c r="M11519" t="s">
        <v>7375</v>
      </c>
    </row>
    <row r="11520" spans="1:13">
      <c r="A11520" t="s">
        <v>12936</v>
      </c>
      <c r="B11520" t="s">
        <v>12979</v>
      </c>
      <c r="C11520" t="s">
        <v>109</v>
      </c>
      <c r="D11520">
        <v>2</v>
      </c>
      <c r="E11520">
        <v>0</v>
      </c>
      <c r="F11520">
        <v>1</v>
      </c>
      <c r="H11520" t="s">
        <v>103</v>
      </c>
      <c r="I11520">
        <f t="shared" si="542"/>
        <v>0</v>
      </c>
      <c r="J11520">
        <f t="shared" si="543"/>
        <v>0</v>
      </c>
      <c r="L11520" t="str">
        <f t="shared" si="541"/>
        <v>2830WHYLANDRA CROSSING</v>
      </c>
      <c r="M11520" t="s">
        <v>7375</v>
      </c>
    </row>
    <row r="11521" spans="1:13">
      <c r="A11521" t="s">
        <v>12936</v>
      </c>
      <c r="B11521" t="s">
        <v>12980</v>
      </c>
      <c r="C11521" t="s">
        <v>109</v>
      </c>
      <c r="D11521">
        <v>4</v>
      </c>
      <c r="E11521">
        <v>0</v>
      </c>
      <c r="F11521">
        <v>0</v>
      </c>
      <c r="H11521" t="s">
        <v>103</v>
      </c>
      <c r="I11521">
        <f t="shared" si="542"/>
        <v>0</v>
      </c>
      <c r="J11521">
        <f t="shared" si="543"/>
        <v>0</v>
      </c>
      <c r="L11521" t="str">
        <f t="shared" si="541"/>
        <v>2830YARRABAR</v>
      </c>
      <c r="M11521" t="s">
        <v>7375</v>
      </c>
    </row>
    <row r="11522" spans="1:13">
      <c r="A11522" t="s">
        <v>12981</v>
      </c>
      <c r="B11522" t="s">
        <v>12982</v>
      </c>
      <c r="C11522" t="s">
        <v>109</v>
      </c>
      <c r="D11522">
        <v>4</v>
      </c>
      <c r="E11522">
        <v>0</v>
      </c>
      <c r="F11522">
        <v>0</v>
      </c>
      <c r="H11522" t="s">
        <v>103</v>
      </c>
      <c r="I11522">
        <f t="shared" si="542"/>
        <v>0</v>
      </c>
      <c r="J11522">
        <f t="shared" si="543"/>
        <v>0</v>
      </c>
      <c r="L11522" t="str">
        <f t="shared" si="541"/>
        <v>2829COMBARA</v>
      </c>
      <c r="M11522" t="s">
        <v>7375</v>
      </c>
    </row>
    <row r="11523" spans="1:13">
      <c r="A11523" t="s">
        <v>12981</v>
      </c>
      <c r="B11523" t="s">
        <v>12983</v>
      </c>
      <c r="C11523" t="s">
        <v>109</v>
      </c>
      <c r="D11523">
        <v>4</v>
      </c>
      <c r="E11523">
        <v>0</v>
      </c>
      <c r="F11523">
        <v>0</v>
      </c>
      <c r="H11523" t="s">
        <v>103</v>
      </c>
      <c r="I11523">
        <f t="shared" si="542"/>
        <v>0</v>
      </c>
      <c r="J11523">
        <f t="shared" si="543"/>
        <v>0</v>
      </c>
      <c r="L11523" t="str">
        <f t="shared" si="541"/>
        <v>2829CONIMBIA</v>
      </c>
      <c r="M11523" t="s">
        <v>7375</v>
      </c>
    </row>
    <row r="11524" spans="1:13">
      <c r="A11524" t="s">
        <v>12981</v>
      </c>
      <c r="B11524" t="s">
        <v>12984</v>
      </c>
      <c r="C11524" t="s">
        <v>109</v>
      </c>
      <c r="D11524">
        <v>4</v>
      </c>
      <c r="E11524">
        <v>0</v>
      </c>
      <c r="F11524">
        <v>0</v>
      </c>
      <c r="H11524" t="s">
        <v>103</v>
      </c>
      <c r="I11524">
        <f t="shared" si="542"/>
        <v>0</v>
      </c>
      <c r="J11524">
        <f t="shared" si="543"/>
        <v>0</v>
      </c>
      <c r="L11524" t="str">
        <f t="shared" si="541"/>
        <v>2829COONAMBLE</v>
      </c>
      <c r="M11524" t="s">
        <v>7375</v>
      </c>
    </row>
    <row r="11525" spans="1:13">
      <c r="A11525" t="s">
        <v>12981</v>
      </c>
      <c r="B11525" t="s">
        <v>12985</v>
      </c>
      <c r="C11525" t="s">
        <v>109</v>
      </c>
      <c r="D11525">
        <v>4</v>
      </c>
      <c r="E11525">
        <v>0</v>
      </c>
      <c r="F11525">
        <v>0</v>
      </c>
      <c r="H11525" t="s">
        <v>103</v>
      </c>
      <c r="I11525">
        <f t="shared" si="542"/>
        <v>0</v>
      </c>
      <c r="J11525">
        <f t="shared" si="543"/>
        <v>0</v>
      </c>
      <c r="L11525" t="str">
        <f t="shared" ref="L11525:L11588" si="544">CONCATENATE(A11525,B11525)</f>
        <v>2829GILGOOMA</v>
      </c>
      <c r="M11525" t="s">
        <v>7375</v>
      </c>
    </row>
    <row r="11526" spans="1:13">
      <c r="A11526" t="s">
        <v>12981</v>
      </c>
      <c r="B11526" t="s">
        <v>12986</v>
      </c>
      <c r="C11526" t="s">
        <v>109</v>
      </c>
      <c r="D11526">
        <v>4</v>
      </c>
      <c r="E11526">
        <v>0</v>
      </c>
      <c r="F11526">
        <v>0</v>
      </c>
      <c r="H11526" t="s">
        <v>103</v>
      </c>
      <c r="I11526">
        <f t="shared" si="542"/>
        <v>0</v>
      </c>
      <c r="J11526">
        <f t="shared" si="543"/>
        <v>0</v>
      </c>
      <c r="L11526" t="str">
        <f t="shared" si="544"/>
        <v>2829MAGOMETON</v>
      </c>
      <c r="M11526" t="s">
        <v>7375</v>
      </c>
    </row>
    <row r="11527" spans="1:13">
      <c r="A11527" t="s">
        <v>12981</v>
      </c>
      <c r="B11527" t="s">
        <v>12987</v>
      </c>
      <c r="C11527" t="s">
        <v>109</v>
      </c>
      <c r="D11527">
        <v>4</v>
      </c>
      <c r="E11527">
        <v>0</v>
      </c>
      <c r="F11527">
        <v>0</v>
      </c>
      <c r="H11527" t="s">
        <v>103</v>
      </c>
      <c r="I11527">
        <f t="shared" si="542"/>
        <v>0</v>
      </c>
      <c r="J11527">
        <f t="shared" si="543"/>
        <v>0</v>
      </c>
      <c r="L11527" t="str">
        <f t="shared" si="544"/>
        <v>2829NEBEA</v>
      </c>
      <c r="M11527" t="s">
        <v>7375</v>
      </c>
    </row>
    <row r="11528" spans="1:13">
      <c r="A11528" t="s">
        <v>12981</v>
      </c>
      <c r="B11528" t="s">
        <v>10364</v>
      </c>
      <c r="C11528" t="s">
        <v>109</v>
      </c>
      <c r="D11528">
        <v>4</v>
      </c>
      <c r="E11528">
        <v>0</v>
      </c>
      <c r="F11528">
        <v>0</v>
      </c>
      <c r="H11528" t="s">
        <v>103</v>
      </c>
      <c r="I11528">
        <f t="shared" si="542"/>
        <v>0</v>
      </c>
      <c r="J11528">
        <f t="shared" si="543"/>
        <v>0</v>
      </c>
      <c r="L11528" t="str">
        <f t="shared" si="544"/>
        <v>2829PINE GROVE</v>
      </c>
      <c r="M11528" t="s">
        <v>7375</v>
      </c>
    </row>
    <row r="11529" spans="1:13">
      <c r="A11529" t="s">
        <v>12981</v>
      </c>
      <c r="B11529" t="s">
        <v>12988</v>
      </c>
      <c r="C11529" t="s">
        <v>109</v>
      </c>
      <c r="D11529">
        <v>4</v>
      </c>
      <c r="E11529">
        <v>0</v>
      </c>
      <c r="F11529">
        <v>0</v>
      </c>
      <c r="H11529" t="s">
        <v>103</v>
      </c>
      <c r="I11529">
        <f t="shared" si="542"/>
        <v>0</v>
      </c>
      <c r="J11529">
        <f t="shared" si="543"/>
        <v>0</v>
      </c>
      <c r="L11529" t="str">
        <f t="shared" si="544"/>
        <v>2829TERIDGERIE</v>
      </c>
      <c r="M11529" t="s">
        <v>7375</v>
      </c>
    </row>
    <row r="11530" spans="1:13">
      <c r="A11530" t="s">
        <v>12981</v>
      </c>
      <c r="B11530" t="s">
        <v>12989</v>
      </c>
      <c r="C11530" t="s">
        <v>109</v>
      </c>
      <c r="D11530">
        <v>4</v>
      </c>
      <c r="E11530">
        <v>0</v>
      </c>
      <c r="F11530">
        <v>0</v>
      </c>
      <c r="H11530" t="s">
        <v>103</v>
      </c>
      <c r="I11530">
        <f t="shared" si="542"/>
        <v>0</v>
      </c>
      <c r="J11530">
        <f t="shared" si="543"/>
        <v>0</v>
      </c>
      <c r="L11530" t="str">
        <f t="shared" si="544"/>
        <v>2829URAWILKIE</v>
      </c>
      <c r="M11530" t="s">
        <v>7375</v>
      </c>
    </row>
    <row r="11531" spans="1:13">
      <c r="A11531" t="s">
        <v>12981</v>
      </c>
      <c r="B11531" t="s">
        <v>12990</v>
      </c>
      <c r="C11531" t="s">
        <v>109</v>
      </c>
      <c r="D11531">
        <v>4</v>
      </c>
      <c r="E11531">
        <v>0</v>
      </c>
      <c r="F11531">
        <v>0</v>
      </c>
      <c r="H11531" t="s">
        <v>103</v>
      </c>
      <c r="I11531">
        <f t="shared" si="542"/>
        <v>0</v>
      </c>
      <c r="J11531">
        <f t="shared" si="543"/>
        <v>0</v>
      </c>
      <c r="L11531" t="str">
        <f t="shared" si="544"/>
        <v>2829WINGADEE</v>
      </c>
      <c r="M11531" t="s">
        <v>7375</v>
      </c>
    </row>
    <row r="11532" spans="1:13">
      <c r="A11532" t="s">
        <v>12991</v>
      </c>
      <c r="B11532" t="s">
        <v>12992</v>
      </c>
      <c r="C11532" t="s">
        <v>109</v>
      </c>
      <c r="D11532">
        <v>4</v>
      </c>
      <c r="E11532">
        <v>0</v>
      </c>
      <c r="F11532">
        <v>0</v>
      </c>
      <c r="H11532" t="s">
        <v>103</v>
      </c>
      <c r="I11532">
        <f t="shared" si="542"/>
        <v>0</v>
      </c>
      <c r="J11532">
        <f t="shared" si="543"/>
        <v>0</v>
      </c>
      <c r="L11532" t="str">
        <f t="shared" si="544"/>
        <v>2828BLACK HOLLOW</v>
      </c>
      <c r="M11532" t="s">
        <v>7375</v>
      </c>
    </row>
    <row r="11533" spans="1:13">
      <c r="A11533" t="s">
        <v>12991</v>
      </c>
      <c r="B11533" t="s">
        <v>12993</v>
      </c>
      <c r="C11533" t="s">
        <v>109</v>
      </c>
      <c r="D11533">
        <v>4</v>
      </c>
      <c r="E11533">
        <v>0</v>
      </c>
      <c r="F11533">
        <v>0</v>
      </c>
      <c r="H11533" t="s">
        <v>103</v>
      </c>
      <c r="I11533">
        <f t="shared" si="542"/>
        <v>0</v>
      </c>
      <c r="J11533">
        <f t="shared" si="543"/>
        <v>0</v>
      </c>
      <c r="L11533" t="str">
        <f t="shared" si="544"/>
        <v>2828BOURBAH</v>
      </c>
      <c r="M11533" t="s">
        <v>7375</v>
      </c>
    </row>
    <row r="11534" spans="1:13">
      <c r="A11534" t="s">
        <v>12991</v>
      </c>
      <c r="B11534" t="s">
        <v>12994</v>
      </c>
      <c r="C11534" t="s">
        <v>109</v>
      </c>
      <c r="D11534">
        <v>4</v>
      </c>
      <c r="E11534">
        <v>0</v>
      </c>
      <c r="F11534">
        <v>0</v>
      </c>
      <c r="H11534" t="s">
        <v>103</v>
      </c>
      <c r="I11534">
        <f t="shared" si="542"/>
        <v>0</v>
      </c>
      <c r="J11534">
        <f t="shared" si="543"/>
        <v>0</v>
      </c>
      <c r="L11534" t="str">
        <f t="shared" si="544"/>
        <v>2828GULARGAMBONE</v>
      </c>
      <c r="M11534" t="s">
        <v>7375</v>
      </c>
    </row>
    <row r="11535" spans="1:13">
      <c r="A11535" t="s">
        <v>12991</v>
      </c>
      <c r="B11535" t="s">
        <v>12995</v>
      </c>
      <c r="C11535" t="s">
        <v>109</v>
      </c>
      <c r="D11535">
        <v>4</v>
      </c>
      <c r="E11535">
        <v>0</v>
      </c>
      <c r="F11535">
        <v>0</v>
      </c>
      <c r="H11535" t="s">
        <v>103</v>
      </c>
      <c r="I11535">
        <f t="shared" si="542"/>
        <v>0</v>
      </c>
      <c r="J11535">
        <f t="shared" si="543"/>
        <v>0</v>
      </c>
      <c r="L11535" t="str">
        <f t="shared" si="544"/>
        <v>2828MOUNT TENANDRA</v>
      </c>
      <c r="M11535" t="s">
        <v>7375</v>
      </c>
    </row>
    <row r="11536" spans="1:13">
      <c r="A11536" t="s">
        <v>12991</v>
      </c>
      <c r="B11536" t="s">
        <v>12996</v>
      </c>
      <c r="C11536" t="s">
        <v>109</v>
      </c>
      <c r="D11536">
        <v>4</v>
      </c>
      <c r="E11536">
        <v>0</v>
      </c>
      <c r="F11536">
        <v>0</v>
      </c>
      <c r="H11536" t="s">
        <v>103</v>
      </c>
      <c r="I11536">
        <f t="shared" si="542"/>
        <v>0</v>
      </c>
      <c r="J11536">
        <f t="shared" si="543"/>
        <v>0</v>
      </c>
      <c r="L11536" t="str">
        <f t="shared" si="544"/>
        <v>2828QUANDA</v>
      </c>
      <c r="M11536" t="s">
        <v>7375</v>
      </c>
    </row>
    <row r="11537" spans="1:13">
      <c r="A11537" t="s">
        <v>12991</v>
      </c>
      <c r="B11537" t="s">
        <v>12997</v>
      </c>
      <c r="C11537" t="s">
        <v>109</v>
      </c>
      <c r="D11537">
        <v>4</v>
      </c>
      <c r="E11537">
        <v>0</v>
      </c>
      <c r="F11537">
        <v>0</v>
      </c>
      <c r="H11537" t="s">
        <v>103</v>
      </c>
      <c r="I11537">
        <f t="shared" si="542"/>
        <v>0</v>
      </c>
      <c r="J11537">
        <f t="shared" si="543"/>
        <v>0</v>
      </c>
      <c r="L11537" t="str">
        <f t="shared" si="544"/>
        <v>2828TONDERBURINE</v>
      </c>
      <c r="M11537" t="s">
        <v>7375</v>
      </c>
    </row>
    <row r="11538" spans="1:13">
      <c r="A11538" t="s">
        <v>12991</v>
      </c>
      <c r="B11538" t="s">
        <v>12998</v>
      </c>
      <c r="C11538" t="s">
        <v>109</v>
      </c>
      <c r="D11538">
        <v>4</v>
      </c>
      <c r="E11538">
        <v>0</v>
      </c>
      <c r="F11538">
        <v>0</v>
      </c>
      <c r="H11538" t="s">
        <v>103</v>
      </c>
      <c r="I11538">
        <f t="shared" ref="I11538:I11601" si="545">IF(ISERROR(VLOOKUP(A11538,SelPostCode,1,FALSE)),0,1)</f>
        <v>0</v>
      </c>
      <c r="J11538">
        <f t="shared" ref="J11538:J11601" si="546">IF(I11538=0,0,IF(ISERROR(VLOOKUP(B11538,SelSuburb,1,FALSE)),0,1))</f>
        <v>0</v>
      </c>
      <c r="L11538" t="str">
        <f t="shared" si="544"/>
        <v>2828WARRUMBUNGLE</v>
      </c>
      <c r="M11538" t="s">
        <v>7375</v>
      </c>
    </row>
    <row r="11539" spans="1:13">
      <c r="A11539" t="s">
        <v>12999</v>
      </c>
      <c r="B11539" t="s">
        <v>13000</v>
      </c>
      <c r="C11539" t="s">
        <v>109</v>
      </c>
      <c r="D11539">
        <v>4</v>
      </c>
      <c r="E11539">
        <v>0</v>
      </c>
      <c r="F11539">
        <v>0</v>
      </c>
      <c r="H11539" t="s">
        <v>103</v>
      </c>
      <c r="I11539">
        <f t="shared" si="545"/>
        <v>0</v>
      </c>
      <c r="J11539">
        <f t="shared" si="546"/>
        <v>0</v>
      </c>
      <c r="L11539" t="str">
        <f t="shared" si="544"/>
        <v>2827BEARBONG</v>
      </c>
      <c r="M11539" t="s">
        <v>7375</v>
      </c>
    </row>
    <row r="11540" spans="1:13">
      <c r="A11540" t="s">
        <v>12999</v>
      </c>
      <c r="B11540" t="s">
        <v>13001</v>
      </c>
      <c r="C11540" t="s">
        <v>109</v>
      </c>
      <c r="D11540">
        <v>4</v>
      </c>
      <c r="E11540">
        <v>0</v>
      </c>
      <c r="F11540">
        <v>0</v>
      </c>
      <c r="H11540" t="s">
        <v>103</v>
      </c>
      <c r="I11540">
        <f t="shared" si="545"/>
        <v>0</v>
      </c>
      <c r="J11540">
        <f t="shared" si="546"/>
        <v>0</v>
      </c>
      <c r="L11540" t="str">
        <f t="shared" si="544"/>
        <v>2827BIDDON</v>
      </c>
      <c r="M11540" t="s">
        <v>7375</v>
      </c>
    </row>
    <row r="11541" spans="1:13">
      <c r="A11541" t="s">
        <v>12999</v>
      </c>
      <c r="B11541" t="s">
        <v>13002</v>
      </c>
      <c r="C11541" t="s">
        <v>109</v>
      </c>
      <c r="D11541">
        <v>4</v>
      </c>
      <c r="E11541">
        <v>0</v>
      </c>
      <c r="F11541">
        <v>0</v>
      </c>
      <c r="H11541" t="s">
        <v>103</v>
      </c>
      <c r="I11541">
        <f t="shared" si="545"/>
        <v>0</v>
      </c>
      <c r="J11541">
        <f t="shared" si="546"/>
        <v>0</v>
      </c>
      <c r="L11541" t="str">
        <f t="shared" si="544"/>
        <v>2827BREELONG</v>
      </c>
      <c r="M11541" t="s">
        <v>7375</v>
      </c>
    </row>
    <row r="11542" spans="1:13">
      <c r="A11542" t="s">
        <v>12999</v>
      </c>
      <c r="B11542" t="s">
        <v>2711</v>
      </c>
      <c r="C11542" t="s">
        <v>109</v>
      </c>
      <c r="D11542">
        <v>4</v>
      </c>
      <c r="E11542">
        <v>0</v>
      </c>
      <c r="F11542">
        <v>0</v>
      </c>
      <c r="H11542" t="s">
        <v>103</v>
      </c>
      <c r="I11542">
        <f t="shared" si="545"/>
        <v>0</v>
      </c>
      <c r="J11542">
        <f t="shared" si="546"/>
        <v>0</v>
      </c>
      <c r="L11542" t="str">
        <f t="shared" si="544"/>
        <v>2827COLLIE</v>
      </c>
      <c r="M11542" t="s">
        <v>7375</v>
      </c>
    </row>
    <row r="11543" spans="1:13">
      <c r="A11543" t="s">
        <v>12999</v>
      </c>
      <c r="B11543" t="s">
        <v>13003</v>
      </c>
      <c r="C11543" t="s">
        <v>109</v>
      </c>
      <c r="D11543">
        <v>4</v>
      </c>
      <c r="E11543">
        <v>0</v>
      </c>
      <c r="F11543">
        <v>0</v>
      </c>
      <c r="H11543" t="s">
        <v>103</v>
      </c>
      <c r="I11543">
        <f t="shared" si="545"/>
        <v>0</v>
      </c>
      <c r="J11543">
        <f t="shared" si="546"/>
        <v>0</v>
      </c>
      <c r="L11543" t="str">
        <f t="shared" si="544"/>
        <v>2827CURBAN</v>
      </c>
      <c r="M11543" t="s">
        <v>7375</v>
      </c>
    </row>
    <row r="11544" spans="1:13">
      <c r="A11544" t="s">
        <v>12999</v>
      </c>
      <c r="B11544" t="s">
        <v>13004</v>
      </c>
      <c r="C11544" t="s">
        <v>109</v>
      </c>
      <c r="D11544">
        <v>4</v>
      </c>
      <c r="E11544">
        <v>0</v>
      </c>
      <c r="F11544">
        <v>0</v>
      </c>
      <c r="H11544" t="s">
        <v>103</v>
      </c>
      <c r="I11544">
        <f t="shared" si="545"/>
        <v>0</v>
      </c>
      <c r="J11544">
        <f t="shared" si="546"/>
        <v>0</v>
      </c>
      <c r="L11544" t="str">
        <f t="shared" si="544"/>
        <v>2827GILGANDRA</v>
      </c>
      <c r="M11544" t="s">
        <v>7375</v>
      </c>
    </row>
    <row r="11545" spans="1:13">
      <c r="A11545" t="s">
        <v>12999</v>
      </c>
      <c r="B11545" t="s">
        <v>13005</v>
      </c>
      <c r="C11545" t="s">
        <v>109</v>
      </c>
      <c r="D11545">
        <v>4</v>
      </c>
      <c r="E11545">
        <v>0</v>
      </c>
      <c r="F11545">
        <v>0</v>
      </c>
      <c r="H11545" t="s">
        <v>103</v>
      </c>
      <c r="I11545">
        <f t="shared" si="545"/>
        <v>0</v>
      </c>
      <c r="J11545">
        <f t="shared" si="546"/>
        <v>0</v>
      </c>
      <c r="L11545" t="str">
        <f t="shared" si="544"/>
        <v>2827MERRIGAL</v>
      </c>
      <c r="M11545" t="s">
        <v>7375</v>
      </c>
    </row>
    <row r="11546" spans="1:13">
      <c r="A11546" t="s">
        <v>13006</v>
      </c>
      <c r="B11546" t="s">
        <v>13007</v>
      </c>
      <c r="C11546" t="s">
        <v>109</v>
      </c>
      <c r="D11546">
        <v>4</v>
      </c>
      <c r="E11546">
        <v>0</v>
      </c>
      <c r="F11546">
        <v>0</v>
      </c>
      <c r="H11546" t="s">
        <v>103</v>
      </c>
      <c r="I11546">
        <f t="shared" si="545"/>
        <v>0</v>
      </c>
      <c r="J11546">
        <f t="shared" si="546"/>
        <v>0</v>
      </c>
      <c r="L11546" t="str">
        <f t="shared" si="544"/>
        <v>2826BOGAN</v>
      </c>
      <c r="M11546" t="e">
        <v>#N/A</v>
      </c>
    </row>
    <row r="11547" spans="1:13">
      <c r="A11547" t="s">
        <v>13006</v>
      </c>
      <c r="B11547" t="s">
        <v>12924</v>
      </c>
      <c r="C11547" t="s">
        <v>109</v>
      </c>
      <c r="D11547">
        <v>4</v>
      </c>
      <c r="E11547">
        <v>0</v>
      </c>
      <c r="F11547">
        <v>0</v>
      </c>
      <c r="H11547" t="s">
        <v>103</v>
      </c>
      <c r="I11547">
        <f t="shared" si="545"/>
        <v>0</v>
      </c>
      <c r="J11547">
        <f t="shared" si="546"/>
        <v>0</v>
      </c>
      <c r="L11547" t="str">
        <f t="shared" si="544"/>
        <v>2826NEVERTIRE</v>
      </c>
      <c r="M11547" t="e">
        <v>#N/A</v>
      </c>
    </row>
    <row r="11548" spans="1:13">
      <c r="A11548" t="s">
        <v>13008</v>
      </c>
      <c r="B11548" t="s">
        <v>5583</v>
      </c>
      <c r="C11548" t="s">
        <v>109</v>
      </c>
      <c r="D11548">
        <v>4</v>
      </c>
      <c r="E11548">
        <v>0</v>
      </c>
      <c r="F11548">
        <v>0</v>
      </c>
      <c r="H11548" t="s">
        <v>103</v>
      </c>
      <c r="I11548">
        <f t="shared" si="545"/>
        <v>0</v>
      </c>
      <c r="J11548">
        <f t="shared" si="546"/>
        <v>0</v>
      </c>
      <c r="L11548" t="str">
        <f t="shared" si="544"/>
        <v>2825BABINDA</v>
      </c>
      <c r="M11548" t="s">
        <v>12617</v>
      </c>
    </row>
    <row r="11549" spans="1:13">
      <c r="A11549" t="s">
        <v>13008</v>
      </c>
      <c r="B11549" t="s">
        <v>13009</v>
      </c>
      <c r="C11549" t="s">
        <v>109</v>
      </c>
      <c r="D11549">
        <v>4</v>
      </c>
      <c r="E11549">
        <v>0</v>
      </c>
      <c r="F11549">
        <v>0</v>
      </c>
      <c r="H11549" t="s">
        <v>103</v>
      </c>
      <c r="I11549">
        <f t="shared" si="545"/>
        <v>0</v>
      </c>
      <c r="J11549">
        <f t="shared" si="546"/>
        <v>0</v>
      </c>
      <c r="L11549" t="str">
        <f t="shared" si="544"/>
        <v>2825BOBADAH</v>
      </c>
      <c r="M11549" t="s">
        <v>12617</v>
      </c>
    </row>
    <row r="11550" spans="1:13">
      <c r="A11550" t="s">
        <v>13008</v>
      </c>
      <c r="B11550" t="s">
        <v>13007</v>
      </c>
      <c r="C11550" t="s">
        <v>109</v>
      </c>
      <c r="D11550">
        <v>4</v>
      </c>
      <c r="E11550">
        <v>0</v>
      </c>
      <c r="F11550">
        <v>0</v>
      </c>
      <c r="H11550" t="s">
        <v>103</v>
      </c>
      <c r="I11550">
        <f t="shared" si="545"/>
        <v>0</v>
      </c>
      <c r="J11550">
        <f t="shared" si="546"/>
        <v>0</v>
      </c>
      <c r="L11550" t="str">
        <f t="shared" si="544"/>
        <v>2825BOGAN</v>
      </c>
      <c r="M11550" t="s">
        <v>12617</v>
      </c>
    </row>
    <row r="11551" spans="1:13">
      <c r="A11551" t="s">
        <v>13008</v>
      </c>
      <c r="B11551" t="s">
        <v>13010</v>
      </c>
      <c r="C11551" t="s">
        <v>109</v>
      </c>
      <c r="D11551">
        <v>4</v>
      </c>
      <c r="E11551">
        <v>0</v>
      </c>
      <c r="F11551">
        <v>0</v>
      </c>
      <c r="H11551" t="s">
        <v>103</v>
      </c>
      <c r="I11551">
        <f t="shared" si="545"/>
        <v>0</v>
      </c>
      <c r="J11551">
        <f t="shared" si="546"/>
        <v>0</v>
      </c>
      <c r="L11551" t="str">
        <f t="shared" si="544"/>
        <v>2825BUDDABADAH</v>
      </c>
      <c r="M11551" t="s">
        <v>12617</v>
      </c>
    </row>
    <row r="11552" spans="1:13">
      <c r="A11552" t="s">
        <v>13008</v>
      </c>
      <c r="B11552" t="s">
        <v>13011</v>
      </c>
      <c r="C11552" t="s">
        <v>109</v>
      </c>
      <c r="D11552">
        <v>4</v>
      </c>
      <c r="E11552">
        <v>0</v>
      </c>
      <c r="F11552">
        <v>0</v>
      </c>
      <c r="H11552" t="s">
        <v>103</v>
      </c>
      <c r="I11552">
        <f t="shared" si="545"/>
        <v>0</v>
      </c>
      <c r="J11552">
        <f t="shared" si="546"/>
        <v>0</v>
      </c>
      <c r="L11552" t="str">
        <f t="shared" si="544"/>
        <v>2825CANONBA</v>
      </c>
      <c r="M11552" t="s">
        <v>12617</v>
      </c>
    </row>
    <row r="11553" spans="1:13">
      <c r="A11553" t="s">
        <v>13008</v>
      </c>
      <c r="B11553" t="s">
        <v>8906</v>
      </c>
      <c r="C11553" t="s">
        <v>109</v>
      </c>
      <c r="D11553">
        <v>4</v>
      </c>
      <c r="E11553">
        <v>0</v>
      </c>
      <c r="F11553">
        <v>0</v>
      </c>
      <c r="H11553" t="s">
        <v>103</v>
      </c>
      <c r="I11553">
        <f t="shared" si="545"/>
        <v>0</v>
      </c>
      <c r="J11553">
        <f t="shared" si="546"/>
        <v>0</v>
      </c>
      <c r="L11553" t="str">
        <f t="shared" si="544"/>
        <v>2825FIVE WAYS</v>
      </c>
      <c r="M11553" t="s">
        <v>12617</v>
      </c>
    </row>
    <row r="11554" spans="1:13">
      <c r="A11554" t="s">
        <v>13008</v>
      </c>
      <c r="B11554" t="s">
        <v>13012</v>
      </c>
      <c r="C11554" t="s">
        <v>109</v>
      </c>
      <c r="D11554">
        <v>4</v>
      </c>
      <c r="E11554">
        <v>0</v>
      </c>
      <c r="F11554">
        <v>0</v>
      </c>
      <c r="H11554" t="s">
        <v>103</v>
      </c>
      <c r="I11554">
        <f t="shared" si="545"/>
        <v>0</v>
      </c>
      <c r="J11554">
        <f t="shared" si="546"/>
        <v>0</v>
      </c>
      <c r="L11554" t="str">
        <f t="shared" si="544"/>
        <v>2825HONEYBUGLE</v>
      </c>
      <c r="M11554" t="s">
        <v>12617</v>
      </c>
    </row>
    <row r="11555" spans="1:13">
      <c r="A11555" t="s">
        <v>13008</v>
      </c>
      <c r="B11555" t="s">
        <v>316</v>
      </c>
      <c r="C11555" t="s">
        <v>109</v>
      </c>
      <c r="D11555">
        <v>4</v>
      </c>
      <c r="E11555">
        <v>0</v>
      </c>
      <c r="F11555">
        <v>0</v>
      </c>
      <c r="H11555" t="s">
        <v>103</v>
      </c>
      <c r="I11555">
        <f t="shared" si="545"/>
        <v>0</v>
      </c>
      <c r="J11555">
        <f t="shared" si="546"/>
        <v>0</v>
      </c>
      <c r="L11555" t="str">
        <f t="shared" si="544"/>
        <v>2825MIANDETTA</v>
      </c>
      <c r="M11555" t="s">
        <v>12617</v>
      </c>
    </row>
    <row r="11556" spans="1:13">
      <c r="A11556" t="s">
        <v>13008</v>
      </c>
      <c r="B11556" t="s">
        <v>13013</v>
      </c>
      <c r="C11556" t="s">
        <v>109</v>
      </c>
      <c r="D11556">
        <v>4</v>
      </c>
      <c r="E11556">
        <v>0</v>
      </c>
      <c r="F11556">
        <v>0</v>
      </c>
      <c r="H11556" t="s">
        <v>103</v>
      </c>
      <c r="I11556">
        <f t="shared" si="545"/>
        <v>0</v>
      </c>
      <c r="J11556">
        <f t="shared" si="546"/>
        <v>0</v>
      </c>
      <c r="L11556" t="str">
        <f t="shared" si="544"/>
        <v>2825MULLA</v>
      </c>
      <c r="M11556" t="s">
        <v>12617</v>
      </c>
    </row>
    <row r="11557" spans="1:13">
      <c r="A11557" t="s">
        <v>13008</v>
      </c>
      <c r="B11557" t="s">
        <v>13014</v>
      </c>
      <c r="C11557" t="s">
        <v>109</v>
      </c>
      <c r="D11557">
        <v>4</v>
      </c>
      <c r="E11557">
        <v>0</v>
      </c>
      <c r="F11557">
        <v>0</v>
      </c>
      <c r="H11557" t="s">
        <v>103</v>
      </c>
      <c r="I11557">
        <f t="shared" si="545"/>
        <v>0</v>
      </c>
      <c r="J11557">
        <f t="shared" si="546"/>
        <v>0</v>
      </c>
      <c r="L11557" t="str">
        <f t="shared" si="544"/>
        <v>2825MULLENGUDGERY</v>
      </c>
      <c r="M11557" t="s">
        <v>12617</v>
      </c>
    </row>
    <row r="11558" spans="1:13">
      <c r="A11558" t="s">
        <v>13008</v>
      </c>
      <c r="B11558" t="s">
        <v>13015</v>
      </c>
      <c r="C11558" t="s">
        <v>109</v>
      </c>
      <c r="D11558">
        <v>4</v>
      </c>
      <c r="E11558">
        <v>0</v>
      </c>
      <c r="F11558">
        <v>0</v>
      </c>
      <c r="H11558" t="s">
        <v>103</v>
      </c>
      <c r="I11558">
        <f t="shared" si="545"/>
        <v>0</v>
      </c>
      <c r="J11558">
        <f t="shared" si="546"/>
        <v>0</v>
      </c>
      <c r="L11558" t="str">
        <f t="shared" si="544"/>
        <v>2825MURRAWOMBIE</v>
      </c>
      <c r="M11558" t="s">
        <v>12617</v>
      </c>
    </row>
    <row r="11559" spans="1:13">
      <c r="A11559" t="s">
        <v>13008</v>
      </c>
      <c r="B11559" t="s">
        <v>13016</v>
      </c>
      <c r="C11559" t="s">
        <v>109</v>
      </c>
      <c r="D11559">
        <v>4</v>
      </c>
      <c r="E11559">
        <v>0</v>
      </c>
      <c r="F11559">
        <v>0</v>
      </c>
      <c r="H11559" t="s">
        <v>103</v>
      </c>
      <c r="I11559">
        <f t="shared" si="545"/>
        <v>0</v>
      </c>
      <c r="J11559">
        <f t="shared" si="546"/>
        <v>0</v>
      </c>
      <c r="L11559" t="str">
        <f t="shared" si="544"/>
        <v>2825NYNGAN</v>
      </c>
      <c r="M11559" t="s">
        <v>12617</v>
      </c>
    </row>
    <row r="11560" spans="1:13">
      <c r="A11560" t="s">
        <v>13008</v>
      </c>
      <c r="B11560" t="s">
        <v>13017</v>
      </c>
      <c r="C11560" t="s">
        <v>109</v>
      </c>
      <c r="D11560">
        <v>4</v>
      </c>
      <c r="E11560">
        <v>0</v>
      </c>
      <c r="F11560">
        <v>0</v>
      </c>
      <c r="H11560" t="s">
        <v>103</v>
      </c>
      <c r="I11560">
        <f t="shared" si="545"/>
        <v>0</v>
      </c>
      <c r="J11560">
        <f t="shared" si="546"/>
        <v>0</v>
      </c>
      <c r="L11560" t="str">
        <f t="shared" si="544"/>
        <v>2825PANGEE</v>
      </c>
      <c r="M11560" t="s">
        <v>12617</v>
      </c>
    </row>
    <row r="11561" spans="1:13">
      <c r="A11561" t="s">
        <v>13008</v>
      </c>
      <c r="B11561" t="s">
        <v>13018</v>
      </c>
      <c r="C11561" t="s">
        <v>109</v>
      </c>
      <c r="D11561">
        <v>4</v>
      </c>
      <c r="E11561">
        <v>0</v>
      </c>
      <c r="F11561">
        <v>0</v>
      </c>
      <c r="H11561" t="s">
        <v>103</v>
      </c>
      <c r="I11561">
        <f t="shared" si="545"/>
        <v>0</v>
      </c>
      <c r="J11561">
        <f t="shared" si="546"/>
        <v>0</v>
      </c>
      <c r="L11561" t="str">
        <f t="shared" si="544"/>
        <v>2825WARRIGAL</v>
      </c>
      <c r="M11561" t="s">
        <v>12617</v>
      </c>
    </row>
    <row r="11562" spans="1:13">
      <c r="A11562" t="s">
        <v>13019</v>
      </c>
      <c r="B11562" t="s">
        <v>13020</v>
      </c>
      <c r="C11562" t="s">
        <v>109</v>
      </c>
      <c r="D11562">
        <v>4</v>
      </c>
      <c r="E11562">
        <v>0</v>
      </c>
      <c r="F11562">
        <v>0</v>
      </c>
      <c r="H11562" t="s">
        <v>103</v>
      </c>
      <c r="I11562">
        <f t="shared" si="545"/>
        <v>0</v>
      </c>
      <c r="J11562">
        <f t="shared" si="546"/>
        <v>0</v>
      </c>
      <c r="L11562" t="str">
        <f t="shared" si="544"/>
        <v>2824BEEMUNNEL</v>
      </c>
      <c r="M11562" t="s">
        <v>7375</v>
      </c>
    </row>
    <row r="11563" spans="1:13">
      <c r="A11563" t="s">
        <v>13019</v>
      </c>
      <c r="B11563" t="s">
        <v>13021</v>
      </c>
      <c r="C11563" t="s">
        <v>109</v>
      </c>
      <c r="D11563">
        <v>4</v>
      </c>
      <c r="E11563">
        <v>0</v>
      </c>
      <c r="F11563">
        <v>0</v>
      </c>
      <c r="H11563" t="s">
        <v>103</v>
      </c>
      <c r="I11563">
        <f t="shared" si="545"/>
        <v>0</v>
      </c>
      <c r="J11563">
        <f t="shared" si="546"/>
        <v>0</v>
      </c>
      <c r="L11563" t="str">
        <f t="shared" si="544"/>
        <v>2824EENAWEENA</v>
      </c>
      <c r="M11563" t="s">
        <v>7375</v>
      </c>
    </row>
    <row r="11564" spans="1:13">
      <c r="A11564" t="s">
        <v>13019</v>
      </c>
      <c r="B11564" t="s">
        <v>13022</v>
      </c>
      <c r="C11564" t="s">
        <v>109</v>
      </c>
      <c r="D11564">
        <v>4</v>
      </c>
      <c r="E11564">
        <v>0</v>
      </c>
      <c r="F11564">
        <v>0</v>
      </c>
      <c r="H11564" t="s">
        <v>103</v>
      </c>
      <c r="I11564">
        <f t="shared" si="545"/>
        <v>0</v>
      </c>
      <c r="J11564">
        <f t="shared" si="546"/>
        <v>0</v>
      </c>
      <c r="L11564" t="str">
        <f t="shared" si="544"/>
        <v>2824MARTHAGUY</v>
      </c>
      <c r="M11564" t="s">
        <v>7375</v>
      </c>
    </row>
    <row r="11565" spans="1:13">
      <c r="A11565" t="s">
        <v>13019</v>
      </c>
      <c r="B11565" t="s">
        <v>13023</v>
      </c>
      <c r="C11565" t="s">
        <v>109</v>
      </c>
      <c r="D11565">
        <v>4</v>
      </c>
      <c r="E11565">
        <v>0</v>
      </c>
      <c r="F11565">
        <v>0</v>
      </c>
      <c r="H11565" t="s">
        <v>103</v>
      </c>
      <c r="I11565">
        <f t="shared" si="545"/>
        <v>0</v>
      </c>
      <c r="J11565">
        <f t="shared" si="546"/>
        <v>0</v>
      </c>
      <c r="L11565" t="str">
        <f t="shared" si="544"/>
        <v>2824MOUNT FOSTER</v>
      </c>
      <c r="M11565" t="s">
        <v>7375</v>
      </c>
    </row>
    <row r="11566" spans="1:13">
      <c r="A11566" t="s">
        <v>13019</v>
      </c>
      <c r="B11566" t="s">
        <v>13024</v>
      </c>
      <c r="C11566" t="s">
        <v>109</v>
      </c>
      <c r="D11566">
        <v>4</v>
      </c>
      <c r="E11566">
        <v>0</v>
      </c>
      <c r="F11566">
        <v>0</v>
      </c>
      <c r="H11566" t="s">
        <v>103</v>
      </c>
      <c r="I11566">
        <f t="shared" si="545"/>
        <v>0</v>
      </c>
      <c r="J11566">
        <f t="shared" si="546"/>
        <v>0</v>
      </c>
      <c r="L11566" t="str">
        <f t="shared" si="544"/>
        <v>2824MOUNT HARRIS</v>
      </c>
      <c r="M11566" t="s">
        <v>7375</v>
      </c>
    </row>
    <row r="11567" spans="1:13">
      <c r="A11567" t="s">
        <v>13019</v>
      </c>
      <c r="B11567" t="s">
        <v>13025</v>
      </c>
      <c r="C11567" t="s">
        <v>109</v>
      </c>
      <c r="D11567">
        <v>4</v>
      </c>
      <c r="E11567">
        <v>0</v>
      </c>
      <c r="F11567">
        <v>0</v>
      </c>
      <c r="H11567" t="s">
        <v>103</v>
      </c>
      <c r="I11567">
        <f t="shared" si="545"/>
        <v>0</v>
      </c>
      <c r="J11567">
        <f t="shared" si="546"/>
        <v>0</v>
      </c>
      <c r="L11567" t="str">
        <f t="shared" si="544"/>
        <v>2824MUMBLEBONE PLAIN</v>
      </c>
      <c r="M11567" t="s">
        <v>7375</v>
      </c>
    </row>
    <row r="11568" spans="1:13">
      <c r="A11568" t="s">
        <v>13019</v>
      </c>
      <c r="B11568" t="s">
        <v>13026</v>
      </c>
      <c r="C11568" t="s">
        <v>109</v>
      </c>
      <c r="D11568">
        <v>4</v>
      </c>
      <c r="E11568">
        <v>0</v>
      </c>
      <c r="F11568">
        <v>0</v>
      </c>
      <c r="H11568" t="s">
        <v>103</v>
      </c>
      <c r="I11568">
        <f t="shared" si="545"/>
        <v>0</v>
      </c>
      <c r="J11568">
        <f t="shared" si="546"/>
        <v>0</v>
      </c>
      <c r="L11568" t="str">
        <f t="shared" si="544"/>
        <v>2824PIGEONBAH</v>
      </c>
      <c r="M11568" t="s">
        <v>7375</v>
      </c>
    </row>
    <row r="11569" spans="1:13">
      <c r="A11569" t="s">
        <v>13019</v>
      </c>
      <c r="B11569" t="s">
        <v>596</v>
      </c>
      <c r="C11569" t="s">
        <v>109</v>
      </c>
      <c r="D11569">
        <v>4</v>
      </c>
      <c r="E11569">
        <v>0</v>
      </c>
      <c r="F11569">
        <v>0</v>
      </c>
      <c r="H11569" t="s">
        <v>103</v>
      </c>
      <c r="I11569">
        <f t="shared" si="545"/>
        <v>0</v>
      </c>
      <c r="J11569">
        <f t="shared" si="546"/>
        <v>0</v>
      </c>
      <c r="L11569" t="str">
        <f t="shared" si="544"/>
        <v>2824RAVENSWOOD</v>
      </c>
      <c r="M11569" t="s">
        <v>7375</v>
      </c>
    </row>
    <row r="11570" spans="1:13">
      <c r="A11570" t="s">
        <v>13019</v>
      </c>
      <c r="B11570" t="s">
        <v>13027</v>
      </c>
      <c r="C11570" t="s">
        <v>109</v>
      </c>
      <c r="D11570">
        <v>4</v>
      </c>
      <c r="E11570">
        <v>0</v>
      </c>
      <c r="F11570">
        <v>0</v>
      </c>
      <c r="H11570" t="s">
        <v>103</v>
      </c>
      <c r="I11570">
        <f t="shared" si="545"/>
        <v>0</v>
      </c>
      <c r="J11570">
        <f t="shared" si="546"/>
        <v>0</v>
      </c>
      <c r="L11570" t="str">
        <f t="shared" si="544"/>
        <v>2824SNAKES PLAIN</v>
      </c>
      <c r="M11570" t="s">
        <v>7375</v>
      </c>
    </row>
    <row r="11571" spans="1:13">
      <c r="A11571" t="s">
        <v>13019</v>
      </c>
      <c r="B11571" t="s">
        <v>13028</v>
      </c>
      <c r="C11571" t="s">
        <v>109</v>
      </c>
      <c r="D11571">
        <v>4</v>
      </c>
      <c r="E11571">
        <v>0</v>
      </c>
      <c r="F11571">
        <v>0</v>
      </c>
      <c r="H11571" t="s">
        <v>103</v>
      </c>
      <c r="I11571">
        <f t="shared" si="545"/>
        <v>0</v>
      </c>
      <c r="J11571">
        <f t="shared" si="546"/>
        <v>0</v>
      </c>
      <c r="L11571" t="str">
        <f t="shared" si="544"/>
        <v>2824TENANDRA</v>
      </c>
      <c r="M11571" t="s">
        <v>7375</v>
      </c>
    </row>
    <row r="11572" spans="1:13">
      <c r="A11572" t="s">
        <v>13019</v>
      </c>
      <c r="B11572" t="s">
        <v>4551</v>
      </c>
      <c r="C11572" t="s">
        <v>109</v>
      </c>
      <c r="D11572">
        <v>4</v>
      </c>
      <c r="E11572">
        <v>0</v>
      </c>
      <c r="F11572">
        <v>0</v>
      </c>
      <c r="H11572" t="s">
        <v>103</v>
      </c>
      <c r="I11572">
        <f t="shared" si="545"/>
        <v>0</v>
      </c>
      <c r="J11572">
        <f t="shared" si="546"/>
        <v>0</v>
      </c>
      <c r="L11572" t="str">
        <f t="shared" si="544"/>
        <v>2824WARREN</v>
      </c>
      <c r="M11572" t="s">
        <v>7375</v>
      </c>
    </row>
    <row r="11573" spans="1:13">
      <c r="A11573" t="s">
        <v>13029</v>
      </c>
      <c r="B11573" t="s">
        <v>13030</v>
      </c>
      <c r="C11573" t="s">
        <v>109</v>
      </c>
      <c r="D11573">
        <v>4</v>
      </c>
      <c r="E11573">
        <v>0</v>
      </c>
      <c r="F11573">
        <v>0</v>
      </c>
      <c r="H11573" t="s">
        <v>103</v>
      </c>
      <c r="I11573">
        <f t="shared" si="545"/>
        <v>0</v>
      </c>
      <c r="J11573">
        <f t="shared" si="546"/>
        <v>0</v>
      </c>
      <c r="L11573" t="str">
        <f t="shared" si="544"/>
        <v>2823BUNDEMAR</v>
      </c>
      <c r="M11573" t="s">
        <v>12617</v>
      </c>
    </row>
    <row r="11574" spans="1:13">
      <c r="A11574" t="s">
        <v>13029</v>
      </c>
      <c r="B11574" t="s">
        <v>13031</v>
      </c>
      <c r="C11574" t="s">
        <v>109</v>
      </c>
      <c r="D11574">
        <v>4</v>
      </c>
      <c r="E11574">
        <v>0</v>
      </c>
      <c r="F11574">
        <v>0</v>
      </c>
      <c r="H11574" t="s">
        <v>103</v>
      </c>
      <c r="I11574">
        <f t="shared" si="545"/>
        <v>0</v>
      </c>
      <c r="J11574">
        <f t="shared" si="546"/>
        <v>0</v>
      </c>
      <c r="L11574" t="str">
        <f t="shared" si="544"/>
        <v>2823CATHUNDRAL</v>
      </c>
      <c r="M11574" t="s">
        <v>12617</v>
      </c>
    </row>
    <row r="11575" spans="1:13">
      <c r="A11575" t="s">
        <v>13029</v>
      </c>
      <c r="B11575" t="s">
        <v>13032</v>
      </c>
      <c r="C11575" t="s">
        <v>109</v>
      </c>
      <c r="D11575">
        <v>4</v>
      </c>
      <c r="E11575">
        <v>0</v>
      </c>
      <c r="F11575">
        <v>0</v>
      </c>
      <c r="H11575" t="s">
        <v>103</v>
      </c>
      <c r="I11575">
        <f t="shared" si="545"/>
        <v>0</v>
      </c>
      <c r="J11575">
        <f t="shared" si="546"/>
        <v>0</v>
      </c>
      <c r="L11575" t="str">
        <f t="shared" si="544"/>
        <v>2823DANDALOO</v>
      </c>
      <c r="M11575" t="s">
        <v>12617</v>
      </c>
    </row>
    <row r="11576" spans="1:13">
      <c r="A11576" t="s">
        <v>13029</v>
      </c>
      <c r="B11576" t="s">
        <v>6576</v>
      </c>
      <c r="C11576" t="s">
        <v>109</v>
      </c>
      <c r="D11576">
        <v>4</v>
      </c>
      <c r="E11576">
        <v>0</v>
      </c>
      <c r="F11576">
        <v>0</v>
      </c>
      <c r="H11576" t="s">
        <v>103</v>
      </c>
      <c r="I11576">
        <f t="shared" si="545"/>
        <v>0</v>
      </c>
      <c r="J11576">
        <f t="shared" si="546"/>
        <v>0</v>
      </c>
      <c r="L11576" t="str">
        <f t="shared" si="544"/>
        <v>2823GIN GIN</v>
      </c>
      <c r="M11576" t="s">
        <v>12617</v>
      </c>
    </row>
    <row r="11577" spans="1:13">
      <c r="A11577" t="s">
        <v>13029</v>
      </c>
      <c r="B11577" t="s">
        <v>13033</v>
      </c>
      <c r="C11577" t="s">
        <v>109</v>
      </c>
      <c r="D11577">
        <v>4</v>
      </c>
      <c r="E11577">
        <v>0</v>
      </c>
      <c r="F11577">
        <v>0</v>
      </c>
      <c r="H11577" t="s">
        <v>103</v>
      </c>
      <c r="I11577">
        <f t="shared" si="545"/>
        <v>0</v>
      </c>
      <c r="J11577">
        <f t="shared" si="546"/>
        <v>0</v>
      </c>
      <c r="L11577" t="str">
        <f t="shared" si="544"/>
        <v>2823TRANGIE</v>
      </c>
      <c r="M11577" t="s">
        <v>12617</v>
      </c>
    </row>
    <row r="11578" spans="1:13">
      <c r="A11578" t="s">
        <v>13034</v>
      </c>
      <c r="B11578" t="s">
        <v>13035</v>
      </c>
      <c r="C11578" t="s">
        <v>109</v>
      </c>
      <c r="D11578">
        <v>4</v>
      </c>
      <c r="E11578">
        <v>0</v>
      </c>
      <c r="F11578">
        <v>0</v>
      </c>
      <c r="H11578" t="s">
        <v>103</v>
      </c>
      <c r="I11578">
        <f t="shared" si="545"/>
        <v>0</v>
      </c>
      <c r="J11578">
        <f t="shared" si="546"/>
        <v>0</v>
      </c>
      <c r="L11578" t="str">
        <f t="shared" si="544"/>
        <v>2821BURROWAY</v>
      </c>
      <c r="M11578" t="s">
        <v>7375</v>
      </c>
    </row>
    <row r="11579" spans="1:13">
      <c r="A11579" t="s">
        <v>13034</v>
      </c>
      <c r="B11579" t="s">
        <v>13036</v>
      </c>
      <c r="C11579" t="s">
        <v>109</v>
      </c>
      <c r="D11579">
        <v>4</v>
      </c>
      <c r="E11579">
        <v>0</v>
      </c>
      <c r="F11579">
        <v>0</v>
      </c>
      <c r="H11579" t="s">
        <v>103</v>
      </c>
      <c r="I11579">
        <f t="shared" si="545"/>
        <v>0</v>
      </c>
      <c r="J11579">
        <f t="shared" si="546"/>
        <v>0</v>
      </c>
      <c r="L11579" t="str">
        <f t="shared" si="544"/>
        <v>2821NARROMINE</v>
      </c>
      <c r="M11579" t="s">
        <v>7375</v>
      </c>
    </row>
    <row r="11580" spans="1:13">
      <c r="A11580" t="s">
        <v>13034</v>
      </c>
      <c r="B11580" t="s">
        <v>13037</v>
      </c>
      <c r="C11580" t="s">
        <v>109</v>
      </c>
      <c r="D11580">
        <v>4</v>
      </c>
      <c r="E11580">
        <v>0</v>
      </c>
      <c r="F11580">
        <v>0</v>
      </c>
      <c r="H11580" t="s">
        <v>103</v>
      </c>
      <c r="I11580">
        <f t="shared" si="545"/>
        <v>0</v>
      </c>
      <c r="J11580">
        <f t="shared" si="546"/>
        <v>0</v>
      </c>
      <c r="L11580" t="str">
        <f t="shared" si="544"/>
        <v>2821WYANGA</v>
      </c>
      <c r="M11580" t="s">
        <v>7375</v>
      </c>
    </row>
    <row r="11581" spans="1:13">
      <c r="A11581" t="s">
        <v>13038</v>
      </c>
      <c r="B11581" t="s">
        <v>937</v>
      </c>
      <c r="C11581" t="s">
        <v>109</v>
      </c>
      <c r="D11581">
        <v>4</v>
      </c>
      <c r="E11581">
        <v>0</v>
      </c>
      <c r="F11581">
        <v>0</v>
      </c>
      <c r="H11581" t="s">
        <v>103</v>
      </c>
      <c r="I11581">
        <f t="shared" si="545"/>
        <v>0</v>
      </c>
      <c r="J11581">
        <f t="shared" si="546"/>
        <v>0</v>
      </c>
      <c r="L11581" t="str">
        <f t="shared" si="544"/>
        <v>2820APSLEY</v>
      </c>
      <c r="M11581" t="s">
        <v>7375</v>
      </c>
    </row>
    <row r="11582" spans="1:13">
      <c r="A11582" t="s">
        <v>13038</v>
      </c>
      <c r="B11582" t="s">
        <v>13039</v>
      </c>
      <c r="C11582" t="s">
        <v>109</v>
      </c>
      <c r="D11582">
        <v>4</v>
      </c>
      <c r="E11582">
        <v>0</v>
      </c>
      <c r="F11582">
        <v>0</v>
      </c>
      <c r="H11582" t="s">
        <v>103</v>
      </c>
      <c r="I11582">
        <f t="shared" si="545"/>
        <v>0</v>
      </c>
      <c r="J11582">
        <f t="shared" si="546"/>
        <v>0</v>
      </c>
      <c r="L11582" t="str">
        <f t="shared" si="544"/>
        <v>2820ARTHURVILLE</v>
      </c>
      <c r="M11582" t="s">
        <v>7375</v>
      </c>
    </row>
    <row r="11583" spans="1:13">
      <c r="A11583" t="s">
        <v>13038</v>
      </c>
      <c r="B11583" t="s">
        <v>13040</v>
      </c>
      <c r="C11583" t="s">
        <v>109</v>
      </c>
      <c r="D11583">
        <v>4</v>
      </c>
      <c r="E11583">
        <v>0</v>
      </c>
      <c r="F11583">
        <v>0</v>
      </c>
      <c r="H11583" t="s">
        <v>103</v>
      </c>
      <c r="I11583">
        <f t="shared" si="545"/>
        <v>0</v>
      </c>
      <c r="J11583">
        <f t="shared" si="546"/>
        <v>0</v>
      </c>
      <c r="L11583" t="str">
        <f t="shared" si="544"/>
        <v>2820BAKERS SWAMP</v>
      </c>
      <c r="M11583" t="s">
        <v>7375</v>
      </c>
    </row>
    <row r="11584" spans="1:13">
      <c r="A11584" t="s">
        <v>13038</v>
      </c>
      <c r="B11584" t="s">
        <v>13041</v>
      </c>
      <c r="C11584" t="s">
        <v>109</v>
      </c>
      <c r="D11584">
        <v>4</v>
      </c>
      <c r="E11584">
        <v>0</v>
      </c>
      <c r="F11584">
        <v>0</v>
      </c>
      <c r="H11584" t="s">
        <v>103</v>
      </c>
      <c r="I11584">
        <f t="shared" si="545"/>
        <v>0</v>
      </c>
      <c r="J11584">
        <f t="shared" si="546"/>
        <v>0</v>
      </c>
      <c r="L11584" t="str">
        <f t="shared" si="544"/>
        <v>2820BODANGORA</v>
      </c>
      <c r="M11584" t="s">
        <v>7375</v>
      </c>
    </row>
    <row r="11585" spans="1:13">
      <c r="A11585" t="s">
        <v>13038</v>
      </c>
      <c r="B11585" t="s">
        <v>13042</v>
      </c>
      <c r="C11585" t="s">
        <v>109</v>
      </c>
      <c r="D11585">
        <v>4</v>
      </c>
      <c r="E11585">
        <v>0</v>
      </c>
      <c r="F11585">
        <v>0</v>
      </c>
      <c r="H11585" t="s">
        <v>103</v>
      </c>
      <c r="I11585">
        <f t="shared" si="545"/>
        <v>0</v>
      </c>
      <c r="J11585">
        <f t="shared" si="546"/>
        <v>0</v>
      </c>
      <c r="L11585" t="str">
        <f t="shared" si="544"/>
        <v>2820COMOBELLA</v>
      </c>
      <c r="M11585" t="s">
        <v>7375</v>
      </c>
    </row>
    <row r="11586" spans="1:13">
      <c r="A11586" t="s">
        <v>13038</v>
      </c>
      <c r="B11586" t="s">
        <v>13043</v>
      </c>
      <c r="C11586" t="s">
        <v>109</v>
      </c>
      <c r="D11586">
        <v>4</v>
      </c>
      <c r="E11586">
        <v>0</v>
      </c>
      <c r="F11586">
        <v>0</v>
      </c>
      <c r="H11586" t="s">
        <v>103</v>
      </c>
      <c r="I11586">
        <f t="shared" si="545"/>
        <v>0</v>
      </c>
      <c r="J11586">
        <f t="shared" si="546"/>
        <v>0</v>
      </c>
      <c r="L11586" t="str">
        <f t="shared" si="544"/>
        <v>2820CURRA CREEK</v>
      </c>
      <c r="M11586" t="s">
        <v>7375</v>
      </c>
    </row>
    <row r="11587" spans="1:13">
      <c r="A11587" t="s">
        <v>13038</v>
      </c>
      <c r="B11587" t="s">
        <v>13044</v>
      </c>
      <c r="C11587" t="s">
        <v>109</v>
      </c>
      <c r="D11587">
        <v>4</v>
      </c>
      <c r="E11587">
        <v>0</v>
      </c>
      <c r="F11587">
        <v>0</v>
      </c>
      <c r="H11587" t="s">
        <v>103</v>
      </c>
      <c r="I11587">
        <f t="shared" si="545"/>
        <v>0</v>
      </c>
      <c r="J11587">
        <f t="shared" si="546"/>
        <v>0</v>
      </c>
      <c r="L11587" t="str">
        <f t="shared" si="544"/>
        <v>2820DRIPSTONE</v>
      </c>
      <c r="M11587" t="s">
        <v>7375</v>
      </c>
    </row>
    <row r="11588" spans="1:13">
      <c r="A11588" t="s">
        <v>13038</v>
      </c>
      <c r="B11588" t="s">
        <v>13045</v>
      </c>
      <c r="C11588" t="s">
        <v>109</v>
      </c>
      <c r="D11588">
        <v>4</v>
      </c>
      <c r="E11588">
        <v>0</v>
      </c>
      <c r="F11588">
        <v>0</v>
      </c>
      <c r="H11588" t="s">
        <v>103</v>
      </c>
      <c r="I11588">
        <f t="shared" si="545"/>
        <v>0</v>
      </c>
      <c r="J11588">
        <f t="shared" si="546"/>
        <v>0</v>
      </c>
      <c r="L11588" t="str">
        <f t="shared" si="544"/>
        <v>2820FARNHAM</v>
      </c>
      <c r="M11588" t="s">
        <v>7375</v>
      </c>
    </row>
    <row r="11589" spans="1:13">
      <c r="A11589" t="s">
        <v>13038</v>
      </c>
      <c r="B11589" t="s">
        <v>13046</v>
      </c>
      <c r="C11589" t="s">
        <v>109</v>
      </c>
      <c r="D11589">
        <v>4</v>
      </c>
      <c r="E11589">
        <v>0</v>
      </c>
      <c r="F11589">
        <v>0</v>
      </c>
      <c r="H11589" t="s">
        <v>103</v>
      </c>
      <c r="I11589">
        <f t="shared" si="545"/>
        <v>0</v>
      </c>
      <c r="J11589">
        <f t="shared" si="546"/>
        <v>0</v>
      </c>
      <c r="L11589" t="str">
        <f t="shared" ref="L11589:L11652" si="547">CONCATENATE(A11589,B11589)</f>
        <v>2820GOLLAN</v>
      </c>
      <c r="M11589" t="s">
        <v>7375</v>
      </c>
    </row>
    <row r="11590" spans="1:13">
      <c r="A11590" t="s">
        <v>13038</v>
      </c>
      <c r="B11590" t="s">
        <v>13047</v>
      </c>
      <c r="C11590" t="s">
        <v>109</v>
      </c>
      <c r="D11590">
        <v>4</v>
      </c>
      <c r="E11590">
        <v>0</v>
      </c>
      <c r="F11590">
        <v>0</v>
      </c>
      <c r="H11590" t="s">
        <v>103</v>
      </c>
      <c r="I11590">
        <f t="shared" si="545"/>
        <v>0</v>
      </c>
      <c r="J11590">
        <f t="shared" si="546"/>
        <v>0</v>
      </c>
      <c r="L11590" t="str">
        <f t="shared" si="547"/>
        <v>2820LAKE BURRENDONG</v>
      </c>
      <c r="M11590" t="s">
        <v>7375</v>
      </c>
    </row>
    <row r="11591" spans="1:13">
      <c r="A11591" t="s">
        <v>13038</v>
      </c>
      <c r="B11591" t="s">
        <v>3347</v>
      </c>
      <c r="C11591" t="s">
        <v>109</v>
      </c>
      <c r="D11591">
        <v>4</v>
      </c>
      <c r="E11591">
        <v>0</v>
      </c>
      <c r="F11591">
        <v>0</v>
      </c>
      <c r="H11591" t="s">
        <v>103</v>
      </c>
      <c r="I11591">
        <f t="shared" si="545"/>
        <v>0</v>
      </c>
      <c r="J11591">
        <f t="shared" si="546"/>
        <v>0</v>
      </c>
      <c r="L11591" t="str">
        <f t="shared" si="547"/>
        <v>2820MARYVALE</v>
      </c>
      <c r="M11591" t="s">
        <v>7375</v>
      </c>
    </row>
    <row r="11592" spans="1:13">
      <c r="A11592" t="s">
        <v>13038</v>
      </c>
      <c r="B11592" t="s">
        <v>13048</v>
      </c>
      <c r="C11592" t="s">
        <v>109</v>
      </c>
      <c r="D11592">
        <v>4</v>
      </c>
      <c r="E11592">
        <v>0</v>
      </c>
      <c r="F11592">
        <v>0</v>
      </c>
      <c r="H11592" t="s">
        <v>103</v>
      </c>
      <c r="I11592">
        <f t="shared" si="545"/>
        <v>0</v>
      </c>
      <c r="J11592">
        <f t="shared" si="546"/>
        <v>0</v>
      </c>
      <c r="L11592" t="str">
        <f t="shared" si="547"/>
        <v>2820MONTEFIORES</v>
      </c>
      <c r="M11592" t="s">
        <v>7375</v>
      </c>
    </row>
    <row r="11593" spans="1:13">
      <c r="A11593" t="s">
        <v>13038</v>
      </c>
      <c r="B11593" t="s">
        <v>13049</v>
      </c>
      <c r="C11593" t="s">
        <v>109</v>
      </c>
      <c r="D11593">
        <v>4</v>
      </c>
      <c r="E11593">
        <v>0</v>
      </c>
      <c r="F11593">
        <v>0</v>
      </c>
      <c r="H11593" t="s">
        <v>103</v>
      </c>
      <c r="I11593">
        <f t="shared" si="545"/>
        <v>0</v>
      </c>
      <c r="J11593">
        <f t="shared" si="546"/>
        <v>0</v>
      </c>
      <c r="L11593" t="str">
        <f t="shared" si="547"/>
        <v>2820MOOKERAWA</v>
      </c>
      <c r="M11593" t="s">
        <v>7375</v>
      </c>
    </row>
    <row r="11594" spans="1:13">
      <c r="A11594" t="s">
        <v>13038</v>
      </c>
      <c r="B11594" t="s">
        <v>13050</v>
      </c>
      <c r="C11594" t="s">
        <v>109</v>
      </c>
      <c r="D11594">
        <v>4</v>
      </c>
      <c r="E11594">
        <v>0</v>
      </c>
      <c r="F11594">
        <v>0</v>
      </c>
      <c r="H11594" t="s">
        <v>103</v>
      </c>
      <c r="I11594">
        <f t="shared" si="545"/>
        <v>0</v>
      </c>
      <c r="J11594">
        <f t="shared" si="546"/>
        <v>0</v>
      </c>
      <c r="L11594" t="str">
        <f t="shared" si="547"/>
        <v>2820MOUNT AQUILA</v>
      </c>
      <c r="M11594" t="s">
        <v>7375</v>
      </c>
    </row>
    <row r="11595" spans="1:13">
      <c r="A11595" t="s">
        <v>13038</v>
      </c>
      <c r="B11595" t="s">
        <v>13051</v>
      </c>
      <c r="C11595" t="s">
        <v>109</v>
      </c>
      <c r="D11595">
        <v>4</v>
      </c>
      <c r="E11595">
        <v>0</v>
      </c>
      <c r="F11595">
        <v>0</v>
      </c>
      <c r="H11595" t="s">
        <v>103</v>
      </c>
      <c r="I11595">
        <f t="shared" si="545"/>
        <v>0</v>
      </c>
      <c r="J11595">
        <f t="shared" si="546"/>
        <v>0</v>
      </c>
      <c r="L11595" t="str">
        <f t="shared" si="547"/>
        <v>2820MOUNT ARTHUR</v>
      </c>
      <c r="M11595" t="s">
        <v>7375</v>
      </c>
    </row>
    <row r="11596" spans="1:13">
      <c r="A11596" t="s">
        <v>13038</v>
      </c>
      <c r="B11596" t="s">
        <v>13052</v>
      </c>
      <c r="C11596" t="s">
        <v>109</v>
      </c>
      <c r="D11596">
        <v>4</v>
      </c>
      <c r="E11596">
        <v>0</v>
      </c>
      <c r="F11596">
        <v>0</v>
      </c>
      <c r="H11596" t="s">
        <v>103</v>
      </c>
      <c r="I11596">
        <f t="shared" si="545"/>
        <v>0</v>
      </c>
      <c r="J11596">
        <f t="shared" si="546"/>
        <v>0</v>
      </c>
      <c r="L11596" t="str">
        <f t="shared" si="547"/>
        <v>2820MUMBIL</v>
      </c>
      <c r="M11596" t="s">
        <v>7375</v>
      </c>
    </row>
    <row r="11597" spans="1:13">
      <c r="A11597" t="s">
        <v>13038</v>
      </c>
      <c r="B11597" t="s">
        <v>13053</v>
      </c>
      <c r="C11597" t="s">
        <v>109</v>
      </c>
      <c r="D11597">
        <v>4</v>
      </c>
      <c r="E11597">
        <v>0</v>
      </c>
      <c r="F11597">
        <v>0</v>
      </c>
      <c r="H11597" t="s">
        <v>103</v>
      </c>
      <c r="I11597">
        <f t="shared" si="545"/>
        <v>0</v>
      </c>
      <c r="J11597">
        <f t="shared" si="546"/>
        <v>0</v>
      </c>
      <c r="L11597" t="str">
        <f t="shared" si="547"/>
        <v>2820NANIMA</v>
      </c>
      <c r="M11597" t="s">
        <v>7375</v>
      </c>
    </row>
    <row r="11598" spans="1:13">
      <c r="A11598" t="s">
        <v>13038</v>
      </c>
      <c r="B11598" t="s">
        <v>13054</v>
      </c>
      <c r="C11598" t="s">
        <v>109</v>
      </c>
      <c r="D11598">
        <v>4</v>
      </c>
      <c r="E11598">
        <v>0</v>
      </c>
      <c r="F11598">
        <v>0</v>
      </c>
      <c r="H11598" t="s">
        <v>103</v>
      </c>
      <c r="I11598">
        <f t="shared" si="545"/>
        <v>0</v>
      </c>
      <c r="J11598">
        <f t="shared" si="546"/>
        <v>0</v>
      </c>
      <c r="L11598" t="str">
        <f t="shared" si="547"/>
        <v>2820NEUREA</v>
      </c>
      <c r="M11598" t="s">
        <v>7375</v>
      </c>
    </row>
    <row r="11599" spans="1:13">
      <c r="A11599" t="s">
        <v>13038</v>
      </c>
      <c r="B11599" t="s">
        <v>13055</v>
      </c>
      <c r="C11599" t="s">
        <v>109</v>
      </c>
      <c r="D11599">
        <v>4</v>
      </c>
      <c r="E11599">
        <v>0</v>
      </c>
      <c r="F11599">
        <v>0</v>
      </c>
      <c r="H11599" t="s">
        <v>103</v>
      </c>
      <c r="I11599">
        <f t="shared" si="545"/>
        <v>0</v>
      </c>
      <c r="J11599">
        <f t="shared" si="546"/>
        <v>0</v>
      </c>
      <c r="L11599" t="str">
        <f t="shared" si="547"/>
        <v>2820NORTH YEOVAL</v>
      </c>
      <c r="M11599" t="s">
        <v>7375</v>
      </c>
    </row>
    <row r="11600" spans="1:13">
      <c r="A11600" t="s">
        <v>13038</v>
      </c>
      <c r="B11600" t="s">
        <v>13056</v>
      </c>
      <c r="C11600" t="s">
        <v>109</v>
      </c>
      <c r="D11600">
        <v>4</v>
      </c>
      <c r="E11600">
        <v>0</v>
      </c>
      <c r="F11600">
        <v>0</v>
      </c>
      <c r="H11600" t="s">
        <v>103</v>
      </c>
      <c r="I11600">
        <f t="shared" si="545"/>
        <v>0</v>
      </c>
      <c r="J11600">
        <f t="shared" si="546"/>
        <v>0</v>
      </c>
      <c r="L11600" t="str">
        <f t="shared" si="547"/>
        <v>2820SPICERS CREEK</v>
      </c>
      <c r="M11600" t="s">
        <v>7375</v>
      </c>
    </row>
    <row r="11601" spans="1:13">
      <c r="A11601" t="s">
        <v>13038</v>
      </c>
      <c r="B11601" t="s">
        <v>13057</v>
      </c>
      <c r="C11601" t="s">
        <v>109</v>
      </c>
      <c r="D11601">
        <v>4</v>
      </c>
      <c r="E11601">
        <v>0</v>
      </c>
      <c r="F11601">
        <v>0</v>
      </c>
      <c r="H11601" t="s">
        <v>103</v>
      </c>
      <c r="I11601">
        <f t="shared" si="545"/>
        <v>0</v>
      </c>
      <c r="J11601">
        <f t="shared" si="546"/>
        <v>0</v>
      </c>
      <c r="L11601" t="str">
        <f t="shared" si="547"/>
        <v>2820STUART TOWN</v>
      </c>
      <c r="M11601" t="s">
        <v>7375</v>
      </c>
    </row>
    <row r="11602" spans="1:13">
      <c r="A11602" t="s">
        <v>13038</v>
      </c>
      <c r="B11602" t="s">
        <v>13058</v>
      </c>
      <c r="C11602" t="s">
        <v>109</v>
      </c>
      <c r="D11602">
        <v>4</v>
      </c>
      <c r="E11602">
        <v>0</v>
      </c>
      <c r="F11602">
        <v>0</v>
      </c>
      <c r="H11602" t="s">
        <v>103</v>
      </c>
      <c r="I11602">
        <f t="shared" ref="I11602:I11665" si="548">IF(ISERROR(VLOOKUP(A11602,SelPostCode,1,FALSE)),0,1)</f>
        <v>0</v>
      </c>
      <c r="J11602">
        <f t="shared" ref="J11602:J11665" si="549">IF(I11602=0,0,IF(ISERROR(VLOOKUP(B11602,SelSuburb,1,FALSE)),0,1))</f>
        <v>0</v>
      </c>
      <c r="L11602" t="str">
        <f t="shared" si="547"/>
        <v>2820SUNTOP</v>
      </c>
      <c r="M11602" t="s">
        <v>7375</v>
      </c>
    </row>
    <row r="11603" spans="1:13">
      <c r="A11603" t="s">
        <v>13038</v>
      </c>
      <c r="B11603" t="s">
        <v>10868</v>
      </c>
      <c r="C11603" t="s">
        <v>109</v>
      </c>
      <c r="D11603">
        <v>4</v>
      </c>
      <c r="E11603">
        <v>0</v>
      </c>
      <c r="F11603">
        <v>0</v>
      </c>
      <c r="H11603" t="s">
        <v>103</v>
      </c>
      <c r="I11603">
        <f t="shared" si="548"/>
        <v>0</v>
      </c>
      <c r="J11603">
        <f t="shared" si="549"/>
        <v>0</v>
      </c>
      <c r="L11603" t="str">
        <f t="shared" si="547"/>
        <v>2820WALMER</v>
      </c>
      <c r="M11603" t="s">
        <v>7375</v>
      </c>
    </row>
    <row r="11604" spans="1:13">
      <c r="A11604" t="s">
        <v>13038</v>
      </c>
      <c r="B11604" t="s">
        <v>4399</v>
      </c>
      <c r="C11604" t="s">
        <v>109</v>
      </c>
      <c r="D11604">
        <v>4</v>
      </c>
      <c r="E11604">
        <v>0</v>
      </c>
      <c r="F11604">
        <v>0</v>
      </c>
      <c r="H11604" t="s">
        <v>103</v>
      </c>
      <c r="I11604">
        <f t="shared" si="548"/>
        <v>0</v>
      </c>
      <c r="J11604">
        <f t="shared" si="549"/>
        <v>0</v>
      </c>
      <c r="L11604" t="str">
        <f t="shared" si="547"/>
        <v>2820WELLINGTON</v>
      </c>
      <c r="M11604" t="s">
        <v>7375</v>
      </c>
    </row>
    <row r="11605" spans="1:13">
      <c r="A11605" t="s">
        <v>13038</v>
      </c>
      <c r="B11605" t="s">
        <v>13059</v>
      </c>
      <c r="C11605" t="s">
        <v>109</v>
      </c>
      <c r="D11605">
        <v>4</v>
      </c>
      <c r="E11605">
        <v>0</v>
      </c>
      <c r="F11605">
        <v>0</v>
      </c>
      <c r="H11605" t="s">
        <v>103</v>
      </c>
      <c r="I11605">
        <f t="shared" si="548"/>
        <v>0</v>
      </c>
      <c r="J11605">
        <f t="shared" si="549"/>
        <v>0</v>
      </c>
      <c r="L11605" t="str">
        <f t="shared" si="547"/>
        <v>2820WUULUMAN</v>
      </c>
      <c r="M11605" t="s">
        <v>7375</v>
      </c>
    </row>
    <row r="11606" spans="1:13">
      <c r="A11606" t="s">
        <v>13038</v>
      </c>
      <c r="B11606" t="s">
        <v>13060</v>
      </c>
      <c r="C11606" t="s">
        <v>109</v>
      </c>
      <c r="D11606">
        <v>4</v>
      </c>
      <c r="E11606">
        <v>0</v>
      </c>
      <c r="F11606">
        <v>0</v>
      </c>
      <c r="H11606" t="s">
        <v>103</v>
      </c>
      <c r="I11606">
        <f t="shared" si="548"/>
        <v>0</v>
      </c>
      <c r="J11606">
        <f t="shared" si="549"/>
        <v>0</v>
      </c>
      <c r="L11606" t="str">
        <f t="shared" si="547"/>
        <v>2820YARRAGAL</v>
      </c>
      <c r="M11606" t="s">
        <v>7375</v>
      </c>
    </row>
    <row r="11607" spans="1:13">
      <c r="A11607" t="s">
        <v>13061</v>
      </c>
      <c r="B11607" t="s">
        <v>12916</v>
      </c>
      <c r="C11607" t="s">
        <v>109</v>
      </c>
      <c r="D11607">
        <v>4</v>
      </c>
      <c r="E11607">
        <v>0</v>
      </c>
      <c r="F11607">
        <v>0</v>
      </c>
      <c r="H11607" t="s">
        <v>103</v>
      </c>
      <c r="I11607">
        <f t="shared" si="548"/>
        <v>0</v>
      </c>
      <c r="J11607">
        <f t="shared" si="549"/>
        <v>0</v>
      </c>
      <c r="L11607" t="str">
        <f t="shared" si="547"/>
        <v>2818GEURIE</v>
      </c>
      <c r="M11607" t="e">
        <v>#N/A</v>
      </c>
    </row>
    <row r="11608" spans="1:13">
      <c r="A11608" t="s">
        <v>13061</v>
      </c>
      <c r="B11608" t="s">
        <v>12925</v>
      </c>
      <c r="C11608" t="s">
        <v>109</v>
      </c>
      <c r="D11608">
        <v>4</v>
      </c>
      <c r="E11608">
        <v>0</v>
      </c>
      <c r="F11608">
        <v>0</v>
      </c>
      <c r="H11608" t="s">
        <v>103</v>
      </c>
      <c r="I11608">
        <f t="shared" si="548"/>
        <v>0</v>
      </c>
      <c r="J11608">
        <f t="shared" si="549"/>
        <v>0</v>
      </c>
      <c r="L11608" t="str">
        <f t="shared" si="547"/>
        <v>2818NUBINGERIE</v>
      </c>
      <c r="M11608" t="e">
        <v>#N/A</v>
      </c>
    </row>
    <row r="11609" spans="1:13">
      <c r="A11609" t="s">
        <v>13061</v>
      </c>
      <c r="B11609" t="s">
        <v>12928</v>
      </c>
      <c r="C11609" t="s">
        <v>109</v>
      </c>
      <c r="D11609">
        <v>4</v>
      </c>
      <c r="E11609">
        <v>0</v>
      </c>
      <c r="F11609">
        <v>0</v>
      </c>
      <c r="H11609" t="s">
        <v>103</v>
      </c>
      <c r="I11609">
        <f t="shared" si="548"/>
        <v>0</v>
      </c>
      <c r="J11609">
        <f t="shared" si="549"/>
        <v>0</v>
      </c>
      <c r="L11609" t="str">
        <f t="shared" si="547"/>
        <v>2818PONTO</v>
      </c>
      <c r="M11609" t="e">
        <v>#N/A</v>
      </c>
    </row>
    <row r="11610" spans="1:13">
      <c r="A11610" t="s">
        <v>13061</v>
      </c>
      <c r="B11610" t="s">
        <v>12930</v>
      </c>
      <c r="C11610" t="s">
        <v>109</v>
      </c>
      <c r="D11610">
        <v>4</v>
      </c>
      <c r="E11610">
        <v>0</v>
      </c>
      <c r="F11610">
        <v>0</v>
      </c>
      <c r="H11610" t="s">
        <v>103</v>
      </c>
      <c r="I11610">
        <f t="shared" si="548"/>
        <v>0</v>
      </c>
      <c r="J11610">
        <f t="shared" si="549"/>
        <v>0</v>
      </c>
      <c r="L11610" t="str">
        <f t="shared" si="547"/>
        <v>2818TERRABELLA</v>
      </c>
      <c r="M11610" t="e">
        <v>#N/A</v>
      </c>
    </row>
    <row r="11611" spans="1:13">
      <c r="A11611" t="s">
        <v>13062</v>
      </c>
      <c r="B11611" t="s">
        <v>13063</v>
      </c>
      <c r="C11611" t="s">
        <v>109</v>
      </c>
      <c r="D11611">
        <v>4</v>
      </c>
      <c r="E11611">
        <v>0</v>
      </c>
      <c r="F11611">
        <v>0</v>
      </c>
      <c r="H11611" t="s">
        <v>103</v>
      </c>
      <c r="I11611">
        <f t="shared" si="548"/>
        <v>0</v>
      </c>
      <c r="J11611">
        <f t="shared" si="549"/>
        <v>0</v>
      </c>
      <c r="L11611" t="str">
        <f t="shared" si="547"/>
        <v>2810BIMBI</v>
      </c>
      <c r="M11611" t="s">
        <v>12617</v>
      </c>
    </row>
    <row r="11612" spans="1:13">
      <c r="A11612" t="s">
        <v>13062</v>
      </c>
      <c r="B11612" t="s">
        <v>13064</v>
      </c>
      <c r="C11612" t="s">
        <v>109</v>
      </c>
      <c r="D11612">
        <v>4</v>
      </c>
      <c r="E11612">
        <v>0</v>
      </c>
      <c r="F11612">
        <v>0</v>
      </c>
      <c r="H11612" t="s">
        <v>103</v>
      </c>
      <c r="I11612">
        <f t="shared" si="548"/>
        <v>0</v>
      </c>
      <c r="J11612">
        <f t="shared" si="549"/>
        <v>0</v>
      </c>
      <c r="L11612" t="str">
        <f t="shared" si="547"/>
        <v>2810CARAGABAL</v>
      </c>
      <c r="M11612" t="s">
        <v>12617</v>
      </c>
    </row>
    <row r="11613" spans="1:13">
      <c r="A11613" t="s">
        <v>13062</v>
      </c>
      <c r="B11613" t="s">
        <v>5110</v>
      </c>
      <c r="C11613" t="s">
        <v>109</v>
      </c>
      <c r="D11613">
        <v>4</v>
      </c>
      <c r="E11613">
        <v>0</v>
      </c>
      <c r="F11613">
        <v>0</v>
      </c>
      <c r="H11613" t="s">
        <v>103</v>
      </c>
      <c r="I11613">
        <f t="shared" si="548"/>
        <v>0</v>
      </c>
      <c r="J11613">
        <f t="shared" si="549"/>
        <v>0</v>
      </c>
      <c r="L11613" t="str">
        <f t="shared" si="547"/>
        <v>2810GLENELG</v>
      </c>
      <c r="M11613" t="s">
        <v>12617</v>
      </c>
    </row>
    <row r="11614" spans="1:13">
      <c r="A11614" t="s">
        <v>13062</v>
      </c>
      <c r="B11614" t="s">
        <v>13065</v>
      </c>
      <c r="C11614" t="s">
        <v>109</v>
      </c>
      <c r="D11614">
        <v>4</v>
      </c>
      <c r="E11614">
        <v>0</v>
      </c>
      <c r="F11614">
        <v>0</v>
      </c>
      <c r="H11614" t="s">
        <v>103</v>
      </c>
      <c r="I11614">
        <f t="shared" si="548"/>
        <v>0</v>
      </c>
      <c r="J11614">
        <f t="shared" si="549"/>
        <v>0</v>
      </c>
      <c r="L11614" t="str">
        <f t="shared" si="547"/>
        <v>2810GRENFELL</v>
      </c>
      <c r="M11614" t="s">
        <v>12617</v>
      </c>
    </row>
    <row r="11615" spans="1:13">
      <c r="A11615" t="s">
        <v>13062</v>
      </c>
      <c r="B11615" t="s">
        <v>13066</v>
      </c>
      <c r="C11615" t="s">
        <v>109</v>
      </c>
      <c r="D11615">
        <v>4</v>
      </c>
      <c r="E11615">
        <v>0</v>
      </c>
      <c r="F11615">
        <v>0</v>
      </c>
      <c r="H11615" t="s">
        <v>103</v>
      </c>
      <c r="I11615">
        <f t="shared" si="548"/>
        <v>0</v>
      </c>
      <c r="J11615">
        <f t="shared" si="549"/>
        <v>0</v>
      </c>
      <c r="L11615" t="str">
        <f t="shared" si="547"/>
        <v>2810PINEY RANGE</v>
      </c>
      <c r="M11615" t="s">
        <v>12617</v>
      </c>
    </row>
    <row r="11616" spans="1:13">
      <c r="A11616" t="s">
        <v>13062</v>
      </c>
      <c r="B11616" t="s">
        <v>6110</v>
      </c>
      <c r="C11616" t="s">
        <v>109</v>
      </c>
      <c r="D11616">
        <v>4</v>
      </c>
      <c r="E11616">
        <v>0</v>
      </c>
      <c r="F11616">
        <v>0</v>
      </c>
      <c r="H11616" t="s">
        <v>103</v>
      </c>
      <c r="I11616">
        <f t="shared" si="548"/>
        <v>0</v>
      </c>
      <c r="J11616">
        <f t="shared" si="549"/>
        <v>0</v>
      </c>
      <c r="L11616" t="str">
        <f t="shared" si="547"/>
        <v>2810PINNACLE</v>
      </c>
      <c r="M11616" t="s">
        <v>12617</v>
      </c>
    </row>
    <row r="11617" spans="1:13">
      <c r="A11617" t="s">
        <v>13062</v>
      </c>
      <c r="B11617" t="s">
        <v>13067</v>
      </c>
      <c r="C11617" t="s">
        <v>109</v>
      </c>
      <c r="D11617">
        <v>4</v>
      </c>
      <c r="E11617">
        <v>0</v>
      </c>
      <c r="F11617">
        <v>0</v>
      </c>
      <c r="H11617" t="s">
        <v>103</v>
      </c>
      <c r="I11617">
        <f t="shared" si="548"/>
        <v>0</v>
      </c>
      <c r="J11617">
        <f t="shared" si="549"/>
        <v>0</v>
      </c>
      <c r="L11617" t="str">
        <f t="shared" si="547"/>
        <v>2810PULLABOOKA</v>
      </c>
      <c r="M11617" t="s">
        <v>12617</v>
      </c>
    </row>
    <row r="11618" spans="1:13">
      <c r="A11618" t="s">
        <v>13062</v>
      </c>
      <c r="B11618" t="s">
        <v>13068</v>
      </c>
      <c r="C11618" t="s">
        <v>109</v>
      </c>
      <c r="D11618">
        <v>4</v>
      </c>
      <c r="E11618">
        <v>0</v>
      </c>
      <c r="F11618">
        <v>0</v>
      </c>
      <c r="H11618" t="s">
        <v>103</v>
      </c>
      <c r="I11618">
        <f t="shared" si="548"/>
        <v>0</v>
      </c>
      <c r="J11618">
        <f t="shared" si="549"/>
        <v>0</v>
      </c>
      <c r="L11618" t="str">
        <f t="shared" si="547"/>
        <v>2810WARRADERRY</v>
      </c>
      <c r="M11618" t="s">
        <v>12617</v>
      </c>
    </row>
    <row r="11619" spans="1:13">
      <c r="A11619" t="s">
        <v>13069</v>
      </c>
      <c r="B11619" t="s">
        <v>13070</v>
      </c>
      <c r="C11619" t="s">
        <v>109</v>
      </c>
      <c r="D11619">
        <v>4</v>
      </c>
      <c r="E11619">
        <v>0</v>
      </c>
      <c r="F11619">
        <v>0</v>
      </c>
      <c r="H11619" t="s">
        <v>103</v>
      </c>
      <c r="I11619">
        <f t="shared" si="548"/>
        <v>0</v>
      </c>
      <c r="J11619">
        <f t="shared" si="549"/>
        <v>0</v>
      </c>
      <c r="L11619" t="str">
        <f t="shared" si="547"/>
        <v>2809GREENETHORPE</v>
      </c>
      <c r="M11619" t="s">
        <v>12617</v>
      </c>
    </row>
    <row r="11620" spans="1:13">
      <c r="A11620" t="s">
        <v>13071</v>
      </c>
      <c r="B11620" t="s">
        <v>13072</v>
      </c>
      <c r="C11620" t="s">
        <v>109</v>
      </c>
      <c r="D11620">
        <v>4</v>
      </c>
      <c r="E11620">
        <v>0</v>
      </c>
      <c r="F11620">
        <v>0</v>
      </c>
      <c r="H11620" t="s">
        <v>103</v>
      </c>
      <c r="I11620">
        <f t="shared" si="548"/>
        <v>0</v>
      </c>
      <c r="J11620">
        <f t="shared" si="549"/>
        <v>0</v>
      </c>
      <c r="L11620" t="str">
        <f t="shared" si="547"/>
        <v>2808WYANGALA</v>
      </c>
      <c r="M11620" t="s">
        <v>12579</v>
      </c>
    </row>
    <row r="11621" spans="1:13">
      <c r="A11621" t="s">
        <v>13073</v>
      </c>
      <c r="B11621" t="s">
        <v>13074</v>
      </c>
      <c r="C11621" t="s">
        <v>109</v>
      </c>
      <c r="D11621">
        <v>4</v>
      </c>
      <c r="E11621">
        <v>0</v>
      </c>
      <c r="F11621">
        <v>0</v>
      </c>
      <c r="H11621" t="s">
        <v>103</v>
      </c>
      <c r="I11621">
        <f t="shared" si="548"/>
        <v>0</v>
      </c>
      <c r="J11621">
        <f t="shared" si="549"/>
        <v>0</v>
      </c>
      <c r="L11621" t="str">
        <f t="shared" si="547"/>
        <v>2807KOORAWATHA</v>
      </c>
      <c r="M11621" t="s">
        <v>12579</v>
      </c>
    </row>
    <row r="11622" spans="1:13">
      <c r="A11622" t="s">
        <v>13075</v>
      </c>
      <c r="B11622" t="s">
        <v>13076</v>
      </c>
      <c r="C11622" t="s">
        <v>109</v>
      </c>
      <c r="D11622">
        <v>4</v>
      </c>
      <c r="E11622">
        <v>0</v>
      </c>
      <c r="F11622">
        <v>0</v>
      </c>
      <c r="H11622" t="s">
        <v>103</v>
      </c>
      <c r="I11622">
        <f t="shared" si="548"/>
        <v>0</v>
      </c>
      <c r="J11622">
        <f t="shared" si="549"/>
        <v>0</v>
      </c>
      <c r="L11622" t="str">
        <f t="shared" si="547"/>
        <v>2806EUGOWRA</v>
      </c>
      <c r="M11622" t="s">
        <v>12617</v>
      </c>
    </row>
    <row r="11623" spans="1:13">
      <c r="A11623" t="s">
        <v>13075</v>
      </c>
      <c r="B11623" t="s">
        <v>13077</v>
      </c>
      <c r="C11623" t="s">
        <v>109</v>
      </c>
      <c r="D11623">
        <v>4</v>
      </c>
      <c r="E11623">
        <v>0</v>
      </c>
      <c r="F11623">
        <v>0</v>
      </c>
      <c r="H11623" t="s">
        <v>103</v>
      </c>
      <c r="I11623">
        <f t="shared" si="548"/>
        <v>0</v>
      </c>
      <c r="J11623">
        <f t="shared" si="549"/>
        <v>0</v>
      </c>
      <c r="L11623" t="str">
        <f t="shared" si="547"/>
        <v>2806EULIMORE</v>
      </c>
      <c r="M11623" t="s">
        <v>12617</v>
      </c>
    </row>
    <row r="11624" spans="1:13">
      <c r="A11624" t="s">
        <v>13075</v>
      </c>
      <c r="B11624" t="s">
        <v>13078</v>
      </c>
      <c r="C11624" t="s">
        <v>109</v>
      </c>
      <c r="D11624">
        <v>4</v>
      </c>
      <c r="E11624">
        <v>0</v>
      </c>
      <c r="F11624">
        <v>0</v>
      </c>
      <c r="H11624" t="s">
        <v>103</v>
      </c>
      <c r="I11624">
        <f t="shared" si="548"/>
        <v>0</v>
      </c>
      <c r="J11624">
        <f t="shared" si="549"/>
        <v>0</v>
      </c>
      <c r="L11624" t="str">
        <f t="shared" si="547"/>
        <v>2806NANAMI</v>
      </c>
      <c r="M11624" t="s">
        <v>12617</v>
      </c>
    </row>
    <row r="11625" spans="1:13">
      <c r="A11625" t="s">
        <v>13075</v>
      </c>
      <c r="B11625" t="s">
        <v>13079</v>
      </c>
      <c r="C11625" t="s">
        <v>109</v>
      </c>
      <c r="D11625">
        <v>4</v>
      </c>
      <c r="E11625">
        <v>0</v>
      </c>
      <c r="F11625">
        <v>0</v>
      </c>
      <c r="H11625" t="s">
        <v>103</v>
      </c>
      <c r="I11625">
        <f t="shared" si="548"/>
        <v>0</v>
      </c>
      <c r="J11625">
        <f t="shared" si="549"/>
        <v>0</v>
      </c>
      <c r="L11625" t="str">
        <f t="shared" si="547"/>
        <v>2806TRAJERE</v>
      </c>
      <c r="M11625" t="s">
        <v>12617</v>
      </c>
    </row>
    <row r="11626" spans="1:13">
      <c r="A11626" t="s">
        <v>13080</v>
      </c>
      <c r="B11626" t="s">
        <v>13081</v>
      </c>
      <c r="C11626" t="s">
        <v>109</v>
      </c>
      <c r="D11626">
        <v>4</v>
      </c>
      <c r="E11626">
        <v>0</v>
      </c>
      <c r="F11626">
        <v>0</v>
      </c>
      <c r="H11626" t="s">
        <v>103</v>
      </c>
      <c r="I11626">
        <f t="shared" si="548"/>
        <v>0</v>
      </c>
      <c r="J11626">
        <f t="shared" si="549"/>
        <v>0</v>
      </c>
      <c r="L11626" t="str">
        <f t="shared" si="547"/>
        <v>2805GOOLOOGONG</v>
      </c>
      <c r="M11626" t="s">
        <v>12617</v>
      </c>
    </row>
    <row r="11627" spans="1:13">
      <c r="A11627" t="s">
        <v>13082</v>
      </c>
      <c r="B11627" t="s">
        <v>13083</v>
      </c>
      <c r="C11627" t="s">
        <v>109</v>
      </c>
      <c r="D11627">
        <v>4</v>
      </c>
      <c r="E11627">
        <v>0</v>
      </c>
      <c r="F11627">
        <v>0</v>
      </c>
      <c r="H11627" t="s">
        <v>103</v>
      </c>
      <c r="I11627">
        <f t="shared" si="548"/>
        <v>0</v>
      </c>
      <c r="J11627">
        <f t="shared" si="549"/>
        <v>0</v>
      </c>
      <c r="L11627" t="str">
        <f t="shared" si="547"/>
        <v>2804BILLIMARI</v>
      </c>
      <c r="M11627" t="s">
        <v>12617</v>
      </c>
    </row>
    <row r="11628" spans="1:13">
      <c r="A11628" t="s">
        <v>13082</v>
      </c>
      <c r="B11628" t="s">
        <v>4445</v>
      </c>
      <c r="C11628" t="s">
        <v>109</v>
      </c>
      <c r="D11628">
        <v>4</v>
      </c>
      <c r="E11628">
        <v>0</v>
      </c>
      <c r="F11628">
        <v>0</v>
      </c>
      <c r="H11628" t="s">
        <v>103</v>
      </c>
      <c r="I11628">
        <f t="shared" si="548"/>
        <v>0</v>
      </c>
      <c r="J11628">
        <f t="shared" si="549"/>
        <v>0</v>
      </c>
      <c r="L11628" t="str">
        <f t="shared" si="547"/>
        <v>2804BURDETT</v>
      </c>
      <c r="M11628" t="s">
        <v>12617</v>
      </c>
    </row>
    <row r="11629" spans="1:13">
      <c r="A11629" t="s">
        <v>13082</v>
      </c>
      <c r="B11629" t="s">
        <v>13084</v>
      </c>
      <c r="C11629" t="s">
        <v>109</v>
      </c>
      <c r="D11629">
        <v>4</v>
      </c>
      <c r="E11629">
        <v>0</v>
      </c>
      <c r="F11629">
        <v>0</v>
      </c>
      <c r="H11629" t="s">
        <v>103</v>
      </c>
      <c r="I11629">
        <f t="shared" si="548"/>
        <v>0</v>
      </c>
      <c r="J11629">
        <f t="shared" si="549"/>
        <v>0</v>
      </c>
      <c r="L11629" t="str">
        <f t="shared" si="547"/>
        <v>2804CANOWINDRA</v>
      </c>
      <c r="M11629" t="s">
        <v>12617</v>
      </c>
    </row>
    <row r="11630" spans="1:13">
      <c r="A11630" t="s">
        <v>13082</v>
      </c>
      <c r="B11630" t="s">
        <v>13085</v>
      </c>
      <c r="C11630" t="s">
        <v>109</v>
      </c>
      <c r="D11630">
        <v>4</v>
      </c>
      <c r="E11630">
        <v>0</v>
      </c>
      <c r="F11630">
        <v>0</v>
      </c>
      <c r="H11630" t="s">
        <v>103</v>
      </c>
      <c r="I11630">
        <f t="shared" si="548"/>
        <v>0</v>
      </c>
      <c r="J11630">
        <f t="shared" si="549"/>
        <v>0</v>
      </c>
      <c r="L11630" t="str">
        <f t="shared" si="547"/>
        <v>2804MOORBEL</v>
      </c>
      <c r="M11630" t="s">
        <v>12617</v>
      </c>
    </row>
    <row r="11631" spans="1:13">
      <c r="A11631" t="s">
        <v>13082</v>
      </c>
      <c r="B11631" t="s">
        <v>13086</v>
      </c>
      <c r="C11631" t="s">
        <v>109</v>
      </c>
      <c r="D11631">
        <v>4</v>
      </c>
      <c r="E11631">
        <v>0</v>
      </c>
      <c r="F11631">
        <v>0</v>
      </c>
      <c r="H11631" t="s">
        <v>103</v>
      </c>
      <c r="I11631">
        <f t="shared" si="548"/>
        <v>0</v>
      </c>
      <c r="J11631">
        <f t="shared" si="549"/>
        <v>0</v>
      </c>
      <c r="L11631" t="str">
        <f t="shared" si="547"/>
        <v>2804NYRANG CREEK</v>
      </c>
      <c r="M11631" t="s">
        <v>12617</v>
      </c>
    </row>
    <row r="11632" spans="1:13">
      <c r="A11632" t="s">
        <v>13087</v>
      </c>
      <c r="B11632" t="s">
        <v>13088</v>
      </c>
      <c r="C11632" t="s">
        <v>109</v>
      </c>
      <c r="D11632">
        <v>4</v>
      </c>
      <c r="E11632">
        <v>0</v>
      </c>
      <c r="F11632">
        <v>0</v>
      </c>
      <c r="H11632" t="s">
        <v>103</v>
      </c>
      <c r="I11632">
        <f t="shared" si="548"/>
        <v>0</v>
      </c>
      <c r="J11632">
        <f t="shared" si="549"/>
        <v>0</v>
      </c>
      <c r="L11632" t="str">
        <f t="shared" si="547"/>
        <v>2803BENDICK MURRELL</v>
      </c>
      <c r="M11632" t="s">
        <v>12579</v>
      </c>
    </row>
    <row r="11633" spans="1:13">
      <c r="A11633" t="s">
        <v>13087</v>
      </c>
      <c r="B11633" t="s">
        <v>13089</v>
      </c>
      <c r="C11633" t="s">
        <v>109</v>
      </c>
      <c r="D11633">
        <v>4</v>
      </c>
      <c r="E11633">
        <v>0</v>
      </c>
      <c r="F11633">
        <v>0</v>
      </c>
      <c r="H11633" t="s">
        <v>103</v>
      </c>
      <c r="I11633">
        <f t="shared" si="548"/>
        <v>0</v>
      </c>
      <c r="J11633">
        <f t="shared" si="549"/>
        <v>0</v>
      </c>
      <c r="L11633" t="str">
        <f t="shared" si="547"/>
        <v>2803CROWTHER</v>
      </c>
      <c r="M11633" t="s">
        <v>12579</v>
      </c>
    </row>
    <row r="11634" spans="1:13">
      <c r="A11634" t="s">
        <v>13087</v>
      </c>
      <c r="B11634" t="s">
        <v>13090</v>
      </c>
      <c r="C11634" t="s">
        <v>109</v>
      </c>
      <c r="D11634">
        <v>4</v>
      </c>
      <c r="E11634">
        <v>0</v>
      </c>
      <c r="F11634">
        <v>0</v>
      </c>
      <c r="H11634" t="s">
        <v>103</v>
      </c>
      <c r="I11634">
        <f t="shared" si="548"/>
        <v>0</v>
      </c>
      <c r="J11634">
        <f t="shared" si="549"/>
        <v>0</v>
      </c>
      <c r="L11634" t="str">
        <f t="shared" si="547"/>
        <v>2803WIRRIMAH</v>
      </c>
      <c r="M11634" t="s">
        <v>12579</v>
      </c>
    </row>
    <row r="11635" spans="1:13">
      <c r="A11635" t="s">
        <v>13091</v>
      </c>
      <c r="B11635" t="s">
        <v>13092</v>
      </c>
      <c r="C11635" t="s">
        <v>109</v>
      </c>
      <c r="D11635">
        <v>1</v>
      </c>
      <c r="E11635">
        <v>0</v>
      </c>
      <c r="F11635">
        <v>1</v>
      </c>
      <c r="H11635" t="s">
        <v>103</v>
      </c>
      <c r="I11635">
        <f t="shared" si="548"/>
        <v>0</v>
      </c>
      <c r="J11635">
        <f t="shared" si="549"/>
        <v>0</v>
      </c>
      <c r="L11635" t="str">
        <f t="shared" si="547"/>
        <v>2800AMMERDOWN</v>
      </c>
      <c r="M11635" t="s">
        <v>12617</v>
      </c>
    </row>
    <row r="11636" spans="1:13">
      <c r="A11636" t="s">
        <v>13091</v>
      </c>
      <c r="B11636" t="s">
        <v>13093</v>
      </c>
      <c r="C11636" t="s">
        <v>109</v>
      </c>
      <c r="D11636">
        <v>4</v>
      </c>
      <c r="E11636">
        <v>0</v>
      </c>
      <c r="F11636">
        <v>0</v>
      </c>
      <c r="H11636" t="s">
        <v>103</v>
      </c>
      <c r="I11636">
        <f t="shared" si="548"/>
        <v>0</v>
      </c>
      <c r="J11636">
        <f t="shared" si="549"/>
        <v>0</v>
      </c>
      <c r="L11636" t="str">
        <f t="shared" si="547"/>
        <v>2800BELGRAVIA</v>
      </c>
      <c r="M11636" t="s">
        <v>12617</v>
      </c>
    </row>
    <row r="11637" spans="1:13">
      <c r="A11637" t="s">
        <v>13091</v>
      </c>
      <c r="B11637" t="s">
        <v>13094</v>
      </c>
      <c r="C11637" t="s">
        <v>109</v>
      </c>
      <c r="D11637">
        <v>1</v>
      </c>
      <c r="E11637">
        <v>0</v>
      </c>
      <c r="F11637">
        <v>1</v>
      </c>
      <c r="H11637" t="s">
        <v>103</v>
      </c>
      <c r="I11637">
        <f t="shared" si="548"/>
        <v>0</v>
      </c>
      <c r="J11637">
        <f t="shared" si="549"/>
        <v>0</v>
      </c>
      <c r="L11637" t="str">
        <f t="shared" si="547"/>
        <v>2800BLETCHINGTON</v>
      </c>
      <c r="M11637" t="s">
        <v>12617</v>
      </c>
    </row>
    <row r="11638" spans="1:13">
      <c r="A11638" t="s">
        <v>13091</v>
      </c>
      <c r="B11638" t="s">
        <v>5279</v>
      </c>
      <c r="C11638" t="s">
        <v>109</v>
      </c>
      <c r="D11638">
        <v>1</v>
      </c>
      <c r="E11638">
        <v>0</v>
      </c>
      <c r="F11638">
        <v>1</v>
      </c>
      <c r="H11638" t="s">
        <v>103</v>
      </c>
      <c r="I11638">
        <f t="shared" si="548"/>
        <v>0</v>
      </c>
      <c r="J11638">
        <f t="shared" si="549"/>
        <v>0</v>
      </c>
      <c r="L11638" t="str">
        <f t="shared" si="547"/>
        <v>2800BLOOMFIELD</v>
      </c>
      <c r="M11638" t="s">
        <v>12617</v>
      </c>
    </row>
    <row r="11639" spans="1:13">
      <c r="A11639" t="s">
        <v>13091</v>
      </c>
      <c r="B11639" t="s">
        <v>13095</v>
      </c>
      <c r="C11639" t="s">
        <v>109</v>
      </c>
      <c r="D11639">
        <v>4</v>
      </c>
      <c r="E11639">
        <v>0</v>
      </c>
      <c r="F11639">
        <v>0</v>
      </c>
      <c r="H11639" t="s">
        <v>103</v>
      </c>
      <c r="I11639">
        <f t="shared" si="548"/>
        <v>0</v>
      </c>
      <c r="J11639">
        <f t="shared" si="549"/>
        <v>0</v>
      </c>
      <c r="L11639" t="str">
        <f t="shared" si="547"/>
        <v>2800BORENORE</v>
      </c>
      <c r="M11639" t="s">
        <v>12617</v>
      </c>
    </row>
    <row r="11640" spans="1:13">
      <c r="A11640" t="s">
        <v>13091</v>
      </c>
      <c r="B11640" t="s">
        <v>5972</v>
      </c>
      <c r="C11640" t="s">
        <v>109</v>
      </c>
      <c r="D11640">
        <v>1</v>
      </c>
      <c r="E11640">
        <v>0</v>
      </c>
      <c r="F11640">
        <v>1</v>
      </c>
      <c r="H11640" t="s">
        <v>103</v>
      </c>
      <c r="I11640">
        <f t="shared" si="548"/>
        <v>0</v>
      </c>
      <c r="J11640">
        <f t="shared" si="549"/>
        <v>0</v>
      </c>
      <c r="L11640" t="str">
        <f t="shared" si="547"/>
        <v>2800BOWEN</v>
      </c>
      <c r="M11640" t="s">
        <v>12617</v>
      </c>
    </row>
    <row r="11641" spans="1:13">
      <c r="A11641" t="s">
        <v>13091</v>
      </c>
      <c r="B11641" t="s">
        <v>13096</v>
      </c>
      <c r="C11641" t="s">
        <v>109</v>
      </c>
      <c r="D11641">
        <v>4</v>
      </c>
      <c r="E11641">
        <v>0</v>
      </c>
      <c r="F11641">
        <v>0</v>
      </c>
      <c r="H11641" t="s">
        <v>103</v>
      </c>
      <c r="I11641">
        <f t="shared" si="548"/>
        <v>0</v>
      </c>
      <c r="J11641">
        <f t="shared" si="549"/>
        <v>0</v>
      </c>
      <c r="L11641" t="str">
        <f t="shared" si="547"/>
        <v>2800CADIA</v>
      </c>
      <c r="M11641" t="s">
        <v>12617</v>
      </c>
    </row>
    <row r="11642" spans="1:13">
      <c r="A11642" t="s">
        <v>13091</v>
      </c>
      <c r="B11642" t="s">
        <v>13097</v>
      </c>
      <c r="C11642" t="s">
        <v>109</v>
      </c>
      <c r="D11642">
        <v>1</v>
      </c>
      <c r="E11642">
        <v>0</v>
      </c>
      <c r="F11642">
        <v>1</v>
      </c>
      <c r="H11642" t="s">
        <v>103</v>
      </c>
      <c r="I11642">
        <f t="shared" si="548"/>
        <v>0</v>
      </c>
      <c r="J11642">
        <f t="shared" si="549"/>
        <v>0</v>
      </c>
      <c r="L11642" t="str">
        <f t="shared" si="547"/>
        <v>2800CALARE</v>
      </c>
      <c r="M11642" t="s">
        <v>12617</v>
      </c>
    </row>
    <row r="11643" spans="1:13">
      <c r="A11643" t="s">
        <v>13091</v>
      </c>
      <c r="B11643" t="s">
        <v>13098</v>
      </c>
      <c r="C11643" t="s">
        <v>109</v>
      </c>
      <c r="D11643">
        <v>1</v>
      </c>
      <c r="E11643">
        <v>0</v>
      </c>
      <c r="F11643">
        <v>1</v>
      </c>
      <c r="H11643" t="s">
        <v>103</v>
      </c>
      <c r="I11643">
        <f t="shared" si="548"/>
        <v>0</v>
      </c>
      <c r="J11643">
        <f t="shared" si="549"/>
        <v>0</v>
      </c>
      <c r="L11643" t="str">
        <f t="shared" si="547"/>
        <v>2800CANOBOLAS</v>
      </c>
      <c r="M11643" t="s">
        <v>12617</v>
      </c>
    </row>
    <row r="11644" spans="1:13">
      <c r="A11644" t="s">
        <v>13091</v>
      </c>
      <c r="B11644" t="s">
        <v>13099</v>
      </c>
      <c r="C11644" t="s">
        <v>109</v>
      </c>
      <c r="D11644">
        <v>4</v>
      </c>
      <c r="E11644">
        <v>0</v>
      </c>
      <c r="F11644">
        <v>0</v>
      </c>
      <c r="H11644" t="s">
        <v>103</v>
      </c>
      <c r="I11644">
        <f t="shared" si="548"/>
        <v>0</v>
      </c>
      <c r="J11644">
        <f t="shared" si="549"/>
        <v>0</v>
      </c>
      <c r="L11644" t="str">
        <f t="shared" si="547"/>
        <v>2800CARGO</v>
      </c>
      <c r="M11644" t="s">
        <v>12617</v>
      </c>
    </row>
    <row r="11645" spans="1:13">
      <c r="A11645" t="s">
        <v>13091</v>
      </c>
      <c r="B11645" t="s">
        <v>13100</v>
      </c>
      <c r="C11645" t="s">
        <v>109</v>
      </c>
      <c r="D11645">
        <v>4</v>
      </c>
      <c r="E11645">
        <v>0</v>
      </c>
      <c r="F11645">
        <v>0</v>
      </c>
      <c r="H11645" t="s">
        <v>103</v>
      </c>
      <c r="I11645">
        <f t="shared" si="548"/>
        <v>0</v>
      </c>
      <c r="J11645">
        <f t="shared" si="549"/>
        <v>0</v>
      </c>
      <c r="L11645" t="str">
        <f t="shared" si="547"/>
        <v>2800CHEESEMANS CREEK</v>
      </c>
      <c r="M11645" t="s">
        <v>12617</v>
      </c>
    </row>
    <row r="11646" spans="1:13">
      <c r="A11646" t="s">
        <v>13091</v>
      </c>
      <c r="B11646" t="s">
        <v>13101</v>
      </c>
      <c r="C11646" t="s">
        <v>109</v>
      </c>
      <c r="D11646">
        <v>2</v>
      </c>
      <c r="E11646">
        <v>0</v>
      </c>
      <c r="F11646">
        <v>1</v>
      </c>
      <c r="H11646" t="s">
        <v>103</v>
      </c>
      <c r="I11646">
        <f t="shared" si="548"/>
        <v>0</v>
      </c>
      <c r="J11646">
        <f t="shared" si="549"/>
        <v>0</v>
      </c>
      <c r="L11646" t="str">
        <f t="shared" si="547"/>
        <v>2800CLERGATE</v>
      </c>
      <c r="M11646" t="s">
        <v>12617</v>
      </c>
    </row>
    <row r="11647" spans="1:13">
      <c r="A11647" t="s">
        <v>13091</v>
      </c>
      <c r="B11647" t="s">
        <v>13102</v>
      </c>
      <c r="C11647" t="s">
        <v>109</v>
      </c>
      <c r="D11647">
        <v>2</v>
      </c>
      <c r="E11647">
        <v>0</v>
      </c>
      <c r="F11647">
        <v>1</v>
      </c>
      <c r="H11647" t="s">
        <v>103</v>
      </c>
      <c r="I11647">
        <f t="shared" si="548"/>
        <v>0</v>
      </c>
      <c r="J11647">
        <f t="shared" si="549"/>
        <v>0</v>
      </c>
      <c r="L11647" t="str">
        <f t="shared" si="547"/>
        <v>2800CLIFTON GROVE</v>
      </c>
      <c r="M11647" t="s">
        <v>12617</v>
      </c>
    </row>
    <row r="11648" spans="1:13">
      <c r="A11648" t="s">
        <v>13091</v>
      </c>
      <c r="B11648" t="s">
        <v>13103</v>
      </c>
      <c r="C11648" t="s">
        <v>109</v>
      </c>
      <c r="D11648">
        <v>4</v>
      </c>
      <c r="E11648">
        <v>0</v>
      </c>
      <c r="F11648">
        <v>0</v>
      </c>
      <c r="H11648" t="s">
        <v>103</v>
      </c>
      <c r="I11648">
        <f t="shared" si="548"/>
        <v>0</v>
      </c>
      <c r="J11648">
        <f t="shared" si="549"/>
        <v>0</v>
      </c>
      <c r="L11648" t="str">
        <f t="shared" si="547"/>
        <v>2800CRANBURY</v>
      </c>
      <c r="M11648" t="s">
        <v>12617</v>
      </c>
    </row>
    <row r="11649" spans="1:13">
      <c r="A11649" t="s">
        <v>13091</v>
      </c>
      <c r="B11649" t="s">
        <v>13104</v>
      </c>
      <c r="C11649" t="s">
        <v>109</v>
      </c>
      <c r="D11649">
        <v>2</v>
      </c>
      <c r="E11649">
        <v>0</v>
      </c>
      <c r="F11649">
        <v>1</v>
      </c>
      <c r="H11649" t="s">
        <v>103</v>
      </c>
      <c r="I11649">
        <f t="shared" si="548"/>
        <v>0</v>
      </c>
      <c r="J11649">
        <f t="shared" si="549"/>
        <v>0</v>
      </c>
      <c r="L11649" t="str">
        <f t="shared" si="547"/>
        <v>2800CULLYA</v>
      </c>
      <c r="M11649" t="s">
        <v>12617</v>
      </c>
    </row>
    <row r="11650" spans="1:13">
      <c r="A11650" t="s">
        <v>13091</v>
      </c>
      <c r="B11650" t="s">
        <v>13105</v>
      </c>
      <c r="C11650" t="s">
        <v>109</v>
      </c>
      <c r="D11650">
        <v>2</v>
      </c>
      <c r="E11650">
        <v>0</v>
      </c>
      <c r="F11650">
        <v>1</v>
      </c>
      <c r="H11650" t="s">
        <v>103</v>
      </c>
      <c r="I11650">
        <f t="shared" si="548"/>
        <v>0</v>
      </c>
      <c r="J11650">
        <f t="shared" si="549"/>
        <v>0</v>
      </c>
      <c r="L11650" t="str">
        <f t="shared" si="547"/>
        <v>2800EMU SWAMP</v>
      </c>
      <c r="M11650" t="s">
        <v>12617</v>
      </c>
    </row>
    <row r="11651" spans="1:13">
      <c r="A11651" t="s">
        <v>13091</v>
      </c>
      <c r="B11651" t="s">
        <v>639</v>
      </c>
      <c r="C11651" t="s">
        <v>109</v>
      </c>
      <c r="D11651">
        <v>4</v>
      </c>
      <c r="E11651">
        <v>0</v>
      </c>
      <c r="F11651">
        <v>0</v>
      </c>
      <c r="H11651" t="s">
        <v>103</v>
      </c>
      <c r="I11651">
        <f t="shared" si="548"/>
        <v>0</v>
      </c>
      <c r="J11651">
        <f t="shared" si="549"/>
        <v>0</v>
      </c>
      <c r="L11651" t="str">
        <f t="shared" si="547"/>
        <v>2800FOUR MILE CREEK</v>
      </c>
      <c r="M11651" t="s">
        <v>12617</v>
      </c>
    </row>
    <row r="11652" spans="1:13">
      <c r="A11652" t="s">
        <v>13091</v>
      </c>
      <c r="B11652" t="s">
        <v>13106</v>
      </c>
      <c r="C11652" t="s">
        <v>109</v>
      </c>
      <c r="D11652">
        <v>1</v>
      </c>
      <c r="E11652">
        <v>0</v>
      </c>
      <c r="F11652">
        <v>1</v>
      </c>
      <c r="H11652" t="s">
        <v>103</v>
      </c>
      <c r="I11652">
        <f t="shared" si="548"/>
        <v>0</v>
      </c>
      <c r="J11652">
        <f t="shared" si="549"/>
        <v>0</v>
      </c>
      <c r="L11652" t="str">
        <f t="shared" si="547"/>
        <v>2800GLENROI</v>
      </c>
      <c r="M11652" t="s">
        <v>12617</v>
      </c>
    </row>
    <row r="11653" spans="1:13">
      <c r="A11653" t="s">
        <v>13091</v>
      </c>
      <c r="B11653" t="s">
        <v>13107</v>
      </c>
      <c r="C11653" t="s">
        <v>109</v>
      </c>
      <c r="D11653">
        <v>3</v>
      </c>
      <c r="E11653">
        <v>0</v>
      </c>
      <c r="F11653">
        <v>0</v>
      </c>
      <c r="H11653" t="s">
        <v>103</v>
      </c>
      <c r="I11653">
        <f t="shared" si="548"/>
        <v>0</v>
      </c>
      <c r="J11653">
        <f t="shared" si="549"/>
        <v>0</v>
      </c>
      <c r="L11653" t="str">
        <f t="shared" ref="L11653:L11716" si="550">CONCATENATE(A11653,B11653)</f>
        <v>2800HUNTLEY</v>
      </c>
      <c r="M11653" t="s">
        <v>12617</v>
      </c>
    </row>
    <row r="11654" spans="1:13">
      <c r="A11654" t="s">
        <v>13091</v>
      </c>
      <c r="B11654" t="s">
        <v>13108</v>
      </c>
      <c r="C11654" t="s">
        <v>109</v>
      </c>
      <c r="D11654">
        <v>4</v>
      </c>
      <c r="E11654">
        <v>0</v>
      </c>
      <c r="F11654">
        <v>0</v>
      </c>
      <c r="H11654" t="s">
        <v>103</v>
      </c>
      <c r="I11654">
        <f t="shared" si="548"/>
        <v>0</v>
      </c>
      <c r="J11654">
        <f t="shared" si="549"/>
        <v>0</v>
      </c>
      <c r="L11654" t="str">
        <f t="shared" si="550"/>
        <v>2800KALEENTHA</v>
      </c>
      <c r="M11654" t="s">
        <v>12617</v>
      </c>
    </row>
    <row r="11655" spans="1:13">
      <c r="A11655" t="s">
        <v>13091</v>
      </c>
      <c r="B11655" t="s">
        <v>13109</v>
      </c>
      <c r="C11655" t="s">
        <v>109</v>
      </c>
      <c r="D11655">
        <v>3</v>
      </c>
      <c r="E11655">
        <v>0</v>
      </c>
      <c r="F11655">
        <v>0</v>
      </c>
      <c r="H11655" t="s">
        <v>103</v>
      </c>
      <c r="I11655">
        <f t="shared" si="548"/>
        <v>0</v>
      </c>
      <c r="J11655">
        <f t="shared" si="549"/>
        <v>0</v>
      </c>
      <c r="L11655" t="str">
        <f t="shared" si="550"/>
        <v>2800KANGAROOBIE</v>
      </c>
      <c r="M11655" t="s">
        <v>12617</v>
      </c>
    </row>
    <row r="11656" spans="1:13">
      <c r="A11656" t="s">
        <v>13091</v>
      </c>
      <c r="B11656" t="s">
        <v>13110</v>
      </c>
      <c r="C11656" t="s">
        <v>109</v>
      </c>
      <c r="D11656">
        <v>4</v>
      </c>
      <c r="E11656">
        <v>0</v>
      </c>
      <c r="F11656">
        <v>0</v>
      </c>
      <c r="H11656" t="s">
        <v>103</v>
      </c>
      <c r="I11656">
        <f t="shared" si="548"/>
        <v>0</v>
      </c>
      <c r="J11656">
        <f t="shared" si="549"/>
        <v>0</v>
      </c>
      <c r="L11656" t="str">
        <f t="shared" si="550"/>
        <v>2800KERRS CREEK</v>
      </c>
      <c r="M11656" t="s">
        <v>12617</v>
      </c>
    </row>
    <row r="11657" spans="1:13">
      <c r="A11657" t="s">
        <v>13091</v>
      </c>
      <c r="B11657" t="s">
        <v>13111</v>
      </c>
      <c r="C11657" t="s">
        <v>109</v>
      </c>
      <c r="D11657">
        <v>4</v>
      </c>
      <c r="E11657">
        <v>0</v>
      </c>
      <c r="F11657">
        <v>0</v>
      </c>
      <c r="H11657" t="s">
        <v>103</v>
      </c>
      <c r="I11657">
        <f t="shared" si="548"/>
        <v>0</v>
      </c>
      <c r="J11657">
        <f t="shared" si="549"/>
        <v>0</v>
      </c>
      <c r="L11657" t="str">
        <f t="shared" si="550"/>
        <v>2800LEWIS PONDS</v>
      </c>
      <c r="M11657" t="s">
        <v>12617</v>
      </c>
    </row>
    <row r="11658" spans="1:13">
      <c r="A11658" t="s">
        <v>13091</v>
      </c>
      <c r="B11658" t="s">
        <v>13112</v>
      </c>
      <c r="C11658" t="s">
        <v>109</v>
      </c>
      <c r="D11658">
        <v>2</v>
      </c>
      <c r="E11658">
        <v>0</v>
      </c>
      <c r="F11658">
        <v>1</v>
      </c>
      <c r="H11658" t="s">
        <v>103</v>
      </c>
      <c r="I11658">
        <f t="shared" si="548"/>
        <v>0</v>
      </c>
      <c r="J11658">
        <f t="shared" si="549"/>
        <v>0</v>
      </c>
      <c r="L11658" t="str">
        <f t="shared" si="550"/>
        <v>2800LIDSTER</v>
      </c>
      <c r="M11658" t="s">
        <v>12617</v>
      </c>
    </row>
    <row r="11659" spans="1:13">
      <c r="A11659" t="s">
        <v>13091</v>
      </c>
      <c r="B11659" t="s">
        <v>13113</v>
      </c>
      <c r="C11659" t="s">
        <v>109</v>
      </c>
      <c r="D11659">
        <v>4</v>
      </c>
      <c r="E11659">
        <v>0</v>
      </c>
      <c r="F11659">
        <v>0</v>
      </c>
      <c r="H11659" t="s">
        <v>103</v>
      </c>
      <c r="I11659">
        <f t="shared" si="548"/>
        <v>0</v>
      </c>
      <c r="J11659">
        <f t="shared" si="549"/>
        <v>0</v>
      </c>
      <c r="L11659" t="str">
        <f t="shared" si="550"/>
        <v>2800LONG POINT</v>
      </c>
      <c r="M11659" t="s">
        <v>12617</v>
      </c>
    </row>
    <row r="11660" spans="1:13">
      <c r="A11660" t="s">
        <v>13091</v>
      </c>
      <c r="B11660" t="s">
        <v>13114</v>
      </c>
      <c r="C11660" t="s">
        <v>109</v>
      </c>
      <c r="D11660">
        <v>4</v>
      </c>
      <c r="E11660">
        <v>0</v>
      </c>
      <c r="F11660">
        <v>0</v>
      </c>
      <c r="H11660" t="s">
        <v>103</v>
      </c>
      <c r="I11660">
        <f t="shared" si="548"/>
        <v>0</v>
      </c>
      <c r="J11660">
        <f t="shared" si="549"/>
        <v>0</v>
      </c>
      <c r="L11660" t="str">
        <f t="shared" si="550"/>
        <v>2800LOWER LEWIS PONDS</v>
      </c>
      <c r="M11660" t="s">
        <v>12617</v>
      </c>
    </row>
    <row r="11661" spans="1:13">
      <c r="A11661" t="s">
        <v>13091</v>
      </c>
      <c r="B11661" t="s">
        <v>9258</v>
      </c>
      <c r="C11661" t="s">
        <v>109</v>
      </c>
      <c r="D11661">
        <v>1</v>
      </c>
      <c r="E11661">
        <v>0</v>
      </c>
      <c r="F11661">
        <v>1</v>
      </c>
      <c r="H11661" t="s">
        <v>103</v>
      </c>
      <c r="I11661">
        <f t="shared" si="548"/>
        <v>0</v>
      </c>
      <c r="J11661">
        <f t="shared" si="549"/>
        <v>0</v>
      </c>
      <c r="L11661" t="str">
        <f t="shared" si="550"/>
        <v>2800LUCKNOW</v>
      </c>
      <c r="M11661" t="s">
        <v>12617</v>
      </c>
    </row>
    <row r="11662" spans="1:13">
      <c r="A11662" t="s">
        <v>13091</v>
      </c>
      <c r="B11662" t="s">
        <v>13115</v>
      </c>
      <c r="C11662" t="s">
        <v>109</v>
      </c>
      <c r="D11662">
        <v>1</v>
      </c>
      <c r="E11662">
        <v>0</v>
      </c>
      <c r="F11662">
        <v>1</v>
      </c>
      <c r="H11662" t="s">
        <v>103</v>
      </c>
      <c r="I11662">
        <f t="shared" si="548"/>
        <v>0</v>
      </c>
      <c r="J11662">
        <f t="shared" si="549"/>
        <v>0</v>
      </c>
      <c r="L11662" t="str">
        <f t="shared" si="550"/>
        <v>2800MARCH</v>
      </c>
      <c r="M11662" t="s">
        <v>12617</v>
      </c>
    </row>
    <row r="11663" spans="1:13">
      <c r="A11663" t="s">
        <v>13091</v>
      </c>
      <c r="B11663" t="s">
        <v>13116</v>
      </c>
      <c r="C11663" t="s">
        <v>109</v>
      </c>
      <c r="D11663">
        <v>4</v>
      </c>
      <c r="E11663">
        <v>0</v>
      </c>
      <c r="F11663">
        <v>0</v>
      </c>
      <c r="H11663" t="s">
        <v>103</v>
      </c>
      <c r="I11663">
        <f t="shared" si="548"/>
        <v>0</v>
      </c>
      <c r="J11663">
        <f t="shared" si="549"/>
        <v>0</v>
      </c>
      <c r="L11663" t="str">
        <f t="shared" si="550"/>
        <v>2800MULLION CREEK</v>
      </c>
      <c r="M11663" t="s">
        <v>12617</v>
      </c>
    </row>
    <row r="11664" spans="1:13">
      <c r="A11664" t="s">
        <v>13091</v>
      </c>
      <c r="B11664" t="s">
        <v>13117</v>
      </c>
      <c r="C11664" t="s">
        <v>109</v>
      </c>
      <c r="D11664">
        <v>4</v>
      </c>
      <c r="E11664">
        <v>0</v>
      </c>
      <c r="F11664">
        <v>0</v>
      </c>
      <c r="H11664" t="s">
        <v>103</v>
      </c>
      <c r="I11664">
        <f t="shared" si="548"/>
        <v>0</v>
      </c>
      <c r="J11664">
        <f t="shared" si="549"/>
        <v>0</v>
      </c>
      <c r="L11664" t="str">
        <f t="shared" si="550"/>
        <v>2800NANGAR</v>
      </c>
      <c r="M11664" t="s">
        <v>12617</v>
      </c>
    </row>
    <row r="11665" spans="1:13">
      <c r="A11665" t="s">
        <v>13091</v>
      </c>
      <c r="B11665" t="s">
        <v>13118</v>
      </c>
      <c r="C11665" t="s">
        <v>109</v>
      </c>
      <c r="D11665">
        <v>1</v>
      </c>
      <c r="E11665">
        <v>0</v>
      </c>
      <c r="F11665">
        <v>1</v>
      </c>
      <c r="H11665" t="s">
        <v>103</v>
      </c>
      <c r="I11665">
        <f t="shared" si="548"/>
        <v>0</v>
      </c>
      <c r="J11665">
        <f t="shared" si="549"/>
        <v>0</v>
      </c>
      <c r="L11665" t="str">
        <f t="shared" si="550"/>
        <v>2800NARRAMBLA</v>
      </c>
      <c r="M11665" t="s">
        <v>12617</v>
      </c>
    </row>
    <row r="11666" spans="1:13">
      <c r="A11666" t="s">
        <v>13091</v>
      </c>
      <c r="B11666" t="s">
        <v>13119</v>
      </c>
      <c r="C11666" t="s">
        <v>109</v>
      </c>
      <c r="D11666">
        <v>3</v>
      </c>
      <c r="E11666">
        <v>0</v>
      </c>
      <c r="F11666">
        <v>0</v>
      </c>
      <c r="H11666" t="s">
        <v>103</v>
      </c>
      <c r="I11666">
        <f t="shared" ref="I11666:I11729" si="551">IF(ISERROR(VLOOKUP(A11666,SelPostCode,1,FALSE)),0,1)</f>
        <v>0</v>
      </c>
      <c r="J11666">
        <f t="shared" ref="J11666:J11729" si="552">IF(I11666=0,0,IF(ISERROR(VLOOKUP(B11666,SelSuburb,1,FALSE)),0,1))</f>
        <v>0</v>
      </c>
      <c r="L11666" t="str">
        <f t="shared" si="550"/>
        <v>2800NASHDALE</v>
      </c>
      <c r="M11666" t="s">
        <v>12617</v>
      </c>
    </row>
    <row r="11667" spans="1:13">
      <c r="A11667" t="s">
        <v>13091</v>
      </c>
      <c r="B11667" t="s">
        <v>13120</v>
      </c>
      <c r="C11667" t="s">
        <v>109</v>
      </c>
      <c r="D11667">
        <v>4</v>
      </c>
      <c r="E11667">
        <v>0</v>
      </c>
      <c r="F11667">
        <v>0</v>
      </c>
      <c r="H11667" t="s">
        <v>103</v>
      </c>
      <c r="I11667">
        <f t="shared" si="551"/>
        <v>0</v>
      </c>
      <c r="J11667">
        <f t="shared" si="552"/>
        <v>0</v>
      </c>
      <c r="L11667" t="str">
        <f t="shared" si="550"/>
        <v>2800OPHIR</v>
      </c>
      <c r="M11667" t="s">
        <v>12617</v>
      </c>
    </row>
    <row r="11668" spans="1:13">
      <c r="A11668" t="s">
        <v>13091</v>
      </c>
      <c r="B11668" t="s">
        <v>13121</v>
      </c>
      <c r="C11668" t="s">
        <v>109</v>
      </c>
      <c r="D11668">
        <v>1</v>
      </c>
      <c r="E11668">
        <v>0</v>
      </c>
      <c r="F11668">
        <v>1</v>
      </c>
      <c r="H11668" t="s">
        <v>103</v>
      </c>
      <c r="I11668">
        <f t="shared" si="551"/>
        <v>0</v>
      </c>
      <c r="J11668">
        <f t="shared" si="552"/>
        <v>0</v>
      </c>
      <c r="L11668" t="str">
        <f t="shared" si="550"/>
        <v>2800ORANGE</v>
      </c>
      <c r="M11668" t="s">
        <v>12617</v>
      </c>
    </row>
    <row r="11669" spans="1:13">
      <c r="A11669" t="s">
        <v>13091</v>
      </c>
      <c r="B11669" t="s">
        <v>13122</v>
      </c>
      <c r="C11669" t="s">
        <v>109</v>
      </c>
      <c r="D11669">
        <v>1</v>
      </c>
      <c r="E11669">
        <v>0</v>
      </c>
      <c r="F11669">
        <v>1</v>
      </c>
      <c r="H11669" t="s">
        <v>103</v>
      </c>
      <c r="I11669">
        <f t="shared" si="551"/>
        <v>0</v>
      </c>
      <c r="J11669">
        <f t="shared" si="552"/>
        <v>0</v>
      </c>
      <c r="L11669" t="str">
        <f t="shared" si="550"/>
        <v>2800ORANGE EAST</v>
      </c>
      <c r="M11669" t="s">
        <v>12617</v>
      </c>
    </row>
    <row r="11670" spans="1:13">
      <c r="A11670" t="s">
        <v>13091</v>
      </c>
      <c r="B11670" t="s">
        <v>13123</v>
      </c>
      <c r="C11670" t="s">
        <v>109</v>
      </c>
      <c r="D11670">
        <v>4</v>
      </c>
      <c r="E11670">
        <v>0</v>
      </c>
      <c r="F11670">
        <v>0</v>
      </c>
      <c r="H11670" t="s">
        <v>103</v>
      </c>
      <c r="I11670">
        <f t="shared" si="551"/>
        <v>0</v>
      </c>
      <c r="J11670">
        <f t="shared" si="552"/>
        <v>0</v>
      </c>
      <c r="L11670" t="str">
        <f t="shared" si="550"/>
        <v>2800PANUARA</v>
      </c>
      <c r="M11670" t="s">
        <v>12617</v>
      </c>
    </row>
    <row r="11671" spans="1:13">
      <c r="A11671" t="s">
        <v>13091</v>
      </c>
      <c r="B11671" t="s">
        <v>6110</v>
      </c>
      <c r="C11671" t="s">
        <v>109</v>
      </c>
      <c r="D11671">
        <v>4</v>
      </c>
      <c r="E11671">
        <v>0</v>
      </c>
      <c r="F11671">
        <v>0</v>
      </c>
      <c r="H11671" t="s">
        <v>103</v>
      </c>
      <c r="I11671">
        <f t="shared" si="551"/>
        <v>0</v>
      </c>
      <c r="J11671">
        <f t="shared" si="552"/>
        <v>0</v>
      </c>
      <c r="L11671" t="str">
        <f t="shared" si="550"/>
        <v>2800PINNACLE</v>
      </c>
      <c r="M11671" t="s">
        <v>12617</v>
      </c>
    </row>
    <row r="11672" spans="1:13">
      <c r="A11672" t="s">
        <v>13091</v>
      </c>
      <c r="B11672" t="s">
        <v>2267</v>
      </c>
      <c r="C11672" t="s">
        <v>109</v>
      </c>
      <c r="D11672">
        <v>4</v>
      </c>
      <c r="E11672">
        <v>0</v>
      </c>
      <c r="F11672">
        <v>0</v>
      </c>
      <c r="H11672" t="s">
        <v>103</v>
      </c>
      <c r="I11672">
        <f t="shared" si="551"/>
        <v>0</v>
      </c>
      <c r="J11672">
        <f t="shared" si="552"/>
        <v>0</v>
      </c>
      <c r="L11672" t="str">
        <f t="shared" si="550"/>
        <v>2800SHADFORTH</v>
      </c>
      <c r="M11672" t="s">
        <v>12617</v>
      </c>
    </row>
    <row r="11673" spans="1:13">
      <c r="A11673" t="s">
        <v>13091</v>
      </c>
      <c r="B11673" t="s">
        <v>7535</v>
      </c>
      <c r="C11673" t="s">
        <v>109</v>
      </c>
      <c r="D11673">
        <v>1</v>
      </c>
      <c r="E11673">
        <v>0</v>
      </c>
      <c r="F11673">
        <v>1</v>
      </c>
      <c r="H11673" t="s">
        <v>103</v>
      </c>
      <c r="I11673">
        <f t="shared" si="551"/>
        <v>0</v>
      </c>
      <c r="J11673">
        <f t="shared" si="552"/>
        <v>0</v>
      </c>
      <c r="L11673" t="str">
        <f t="shared" si="550"/>
        <v>2800SPRING CREEK</v>
      </c>
      <c r="M11673" t="s">
        <v>12617</v>
      </c>
    </row>
    <row r="11674" spans="1:13">
      <c r="A11674" t="s">
        <v>13091</v>
      </c>
      <c r="B11674" t="s">
        <v>8815</v>
      </c>
      <c r="C11674" t="s">
        <v>109</v>
      </c>
      <c r="D11674">
        <v>4</v>
      </c>
      <c r="E11674">
        <v>0</v>
      </c>
      <c r="F11674">
        <v>0</v>
      </c>
      <c r="H11674" t="s">
        <v>103</v>
      </c>
      <c r="I11674">
        <f t="shared" si="551"/>
        <v>0</v>
      </c>
      <c r="J11674">
        <f t="shared" si="552"/>
        <v>0</v>
      </c>
      <c r="L11674" t="str">
        <f t="shared" si="550"/>
        <v>2800SPRING HILL</v>
      </c>
      <c r="M11674" t="s">
        <v>12617</v>
      </c>
    </row>
    <row r="11675" spans="1:13">
      <c r="A11675" t="s">
        <v>13091</v>
      </c>
      <c r="B11675" t="s">
        <v>7846</v>
      </c>
      <c r="C11675" t="s">
        <v>109</v>
      </c>
      <c r="D11675">
        <v>1</v>
      </c>
      <c r="E11675">
        <v>0</v>
      </c>
      <c r="F11675">
        <v>1</v>
      </c>
      <c r="H11675" t="s">
        <v>103</v>
      </c>
      <c r="I11675">
        <f t="shared" si="551"/>
        <v>0</v>
      </c>
      <c r="J11675">
        <f t="shared" si="552"/>
        <v>0</v>
      </c>
      <c r="L11675" t="str">
        <f t="shared" si="550"/>
        <v>2800SPRINGSIDE</v>
      </c>
      <c r="M11675" t="s">
        <v>12617</v>
      </c>
    </row>
    <row r="11676" spans="1:13">
      <c r="A11676" t="s">
        <v>13091</v>
      </c>
      <c r="B11676" t="s">
        <v>13124</v>
      </c>
      <c r="C11676" t="s">
        <v>109</v>
      </c>
      <c r="D11676">
        <v>1</v>
      </c>
      <c r="E11676">
        <v>0</v>
      </c>
      <c r="F11676">
        <v>1</v>
      </c>
      <c r="H11676" t="s">
        <v>103</v>
      </c>
      <c r="I11676">
        <f t="shared" si="551"/>
        <v>0</v>
      </c>
      <c r="J11676">
        <f t="shared" si="552"/>
        <v>0</v>
      </c>
      <c r="L11676" t="str">
        <f t="shared" si="550"/>
        <v>2800SUMA PARK</v>
      </c>
      <c r="M11676" t="s">
        <v>12617</v>
      </c>
    </row>
    <row r="11677" spans="1:13">
      <c r="A11677" t="s">
        <v>13091</v>
      </c>
      <c r="B11677" t="s">
        <v>13125</v>
      </c>
      <c r="C11677" t="s">
        <v>109</v>
      </c>
      <c r="D11677">
        <v>4</v>
      </c>
      <c r="E11677">
        <v>0</v>
      </c>
      <c r="F11677">
        <v>0</v>
      </c>
      <c r="H11677" t="s">
        <v>103</v>
      </c>
      <c r="I11677">
        <f t="shared" si="551"/>
        <v>0</v>
      </c>
      <c r="J11677">
        <f t="shared" si="552"/>
        <v>0</v>
      </c>
      <c r="L11677" t="str">
        <f t="shared" si="550"/>
        <v>2800SUMMER HILL CREEK</v>
      </c>
      <c r="M11677" t="s">
        <v>12617</v>
      </c>
    </row>
    <row r="11678" spans="1:13">
      <c r="A11678" t="s">
        <v>13091</v>
      </c>
      <c r="B11678" t="s">
        <v>13126</v>
      </c>
      <c r="C11678" t="s">
        <v>109</v>
      </c>
      <c r="D11678">
        <v>2</v>
      </c>
      <c r="E11678">
        <v>0</v>
      </c>
      <c r="F11678">
        <v>1</v>
      </c>
      <c r="H11678" t="s">
        <v>103</v>
      </c>
      <c r="I11678">
        <f t="shared" si="551"/>
        <v>0</v>
      </c>
      <c r="J11678">
        <f t="shared" si="552"/>
        <v>0</v>
      </c>
      <c r="L11678" t="str">
        <f t="shared" si="550"/>
        <v>2800TOWAC</v>
      </c>
      <c r="M11678" t="s">
        <v>12617</v>
      </c>
    </row>
    <row r="11679" spans="1:13">
      <c r="A11679" t="s">
        <v>13091</v>
      </c>
      <c r="B11679" t="s">
        <v>13127</v>
      </c>
      <c r="C11679" t="s">
        <v>109</v>
      </c>
      <c r="D11679">
        <v>4</v>
      </c>
      <c r="E11679">
        <v>0</v>
      </c>
      <c r="F11679">
        <v>0</v>
      </c>
      <c r="H11679" t="s">
        <v>103</v>
      </c>
      <c r="I11679">
        <f t="shared" si="551"/>
        <v>0</v>
      </c>
      <c r="J11679">
        <f t="shared" si="552"/>
        <v>0</v>
      </c>
      <c r="L11679" t="str">
        <f t="shared" si="550"/>
        <v>2800WALDEGRAVE</v>
      </c>
      <c r="M11679" t="s">
        <v>12617</v>
      </c>
    </row>
    <row r="11680" spans="1:13">
      <c r="A11680" t="s">
        <v>13091</v>
      </c>
      <c r="B11680" t="s">
        <v>13128</v>
      </c>
      <c r="C11680" t="s">
        <v>109</v>
      </c>
      <c r="D11680">
        <v>1</v>
      </c>
      <c r="E11680">
        <v>0</v>
      </c>
      <c r="F11680">
        <v>1</v>
      </c>
      <c r="H11680" t="s">
        <v>103</v>
      </c>
      <c r="I11680">
        <f t="shared" si="551"/>
        <v>0</v>
      </c>
      <c r="J11680">
        <f t="shared" si="552"/>
        <v>0</v>
      </c>
      <c r="L11680" t="str">
        <f t="shared" si="550"/>
        <v>2800WARRENDINE</v>
      </c>
      <c r="M11680" t="s">
        <v>12617</v>
      </c>
    </row>
    <row r="11681" spans="1:13">
      <c r="A11681" t="s">
        <v>13091</v>
      </c>
      <c r="B11681" t="s">
        <v>6959</v>
      </c>
      <c r="C11681" t="s">
        <v>109</v>
      </c>
      <c r="D11681">
        <v>4</v>
      </c>
      <c r="E11681">
        <v>0</v>
      </c>
      <c r="F11681">
        <v>0</v>
      </c>
      <c r="H11681" t="s">
        <v>103</v>
      </c>
      <c r="I11681">
        <f t="shared" si="551"/>
        <v>0</v>
      </c>
      <c r="J11681">
        <f t="shared" si="552"/>
        <v>0</v>
      </c>
      <c r="L11681" t="str">
        <f t="shared" si="550"/>
        <v>2800WINDERA</v>
      </c>
      <c r="M11681" t="s">
        <v>12617</v>
      </c>
    </row>
    <row r="11682" spans="1:13">
      <c r="A11682" t="s">
        <v>13129</v>
      </c>
      <c r="B11682" t="s">
        <v>13130</v>
      </c>
      <c r="C11682" t="s">
        <v>109</v>
      </c>
      <c r="D11682">
        <v>4</v>
      </c>
      <c r="E11682">
        <v>0</v>
      </c>
      <c r="F11682">
        <v>0</v>
      </c>
      <c r="H11682" t="s">
        <v>103</v>
      </c>
      <c r="I11682">
        <f t="shared" si="551"/>
        <v>0</v>
      </c>
      <c r="J11682">
        <f t="shared" si="552"/>
        <v>0</v>
      </c>
      <c r="L11682" t="str">
        <f t="shared" si="550"/>
        <v>2799BARRY</v>
      </c>
      <c r="M11682" t="s">
        <v>12617</v>
      </c>
    </row>
    <row r="11683" spans="1:13">
      <c r="A11683" t="s">
        <v>13129</v>
      </c>
      <c r="B11683" t="s">
        <v>13131</v>
      </c>
      <c r="C11683" t="s">
        <v>109</v>
      </c>
      <c r="D11683">
        <v>4</v>
      </c>
      <c r="E11683">
        <v>0</v>
      </c>
      <c r="F11683">
        <v>0</v>
      </c>
      <c r="H11683" t="s">
        <v>103</v>
      </c>
      <c r="I11683">
        <f t="shared" si="551"/>
        <v>0</v>
      </c>
      <c r="J11683">
        <f t="shared" si="552"/>
        <v>0</v>
      </c>
      <c r="L11683" t="str">
        <f t="shared" si="550"/>
        <v>2799BLAYNEY</v>
      </c>
      <c r="M11683" t="s">
        <v>12617</v>
      </c>
    </row>
    <row r="11684" spans="1:13">
      <c r="A11684" t="s">
        <v>13129</v>
      </c>
      <c r="B11684" t="s">
        <v>13132</v>
      </c>
      <c r="C11684" t="s">
        <v>109</v>
      </c>
      <c r="D11684">
        <v>4</v>
      </c>
      <c r="E11684">
        <v>0</v>
      </c>
      <c r="F11684">
        <v>0</v>
      </c>
      <c r="H11684" t="s">
        <v>103</v>
      </c>
      <c r="I11684">
        <f t="shared" si="551"/>
        <v>0</v>
      </c>
      <c r="J11684">
        <f t="shared" si="552"/>
        <v>0</v>
      </c>
      <c r="L11684" t="str">
        <f t="shared" si="550"/>
        <v>2799BROWNS CREEK</v>
      </c>
      <c r="M11684" t="s">
        <v>12617</v>
      </c>
    </row>
    <row r="11685" spans="1:13">
      <c r="A11685" t="s">
        <v>13129</v>
      </c>
      <c r="B11685" t="s">
        <v>13133</v>
      </c>
      <c r="C11685" t="s">
        <v>109</v>
      </c>
      <c r="D11685">
        <v>4</v>
      </c>
      <c r="E11685">
        <v>0</v>
      </c>
      <c r="F11685">
        <v>0</v>
      </c>
      <c r="H11685" t="s">
        <v>103</v>
      </c>
      <c r="I11685">
        <f t="shared" si="551"/>
        <v>0</v>
      </c>
      <c r="J11685">
        <f t="shared" si="552"/>
        <v>0</v>
      </c>
      <c r="L11685" t="str">
        <f t="shared" si="550"/>
        <v>2799FITZGERALDS MOUNT</v>
      </c>
      <c r="M11685" t="s">
        <v>12617</v>
      </c>
    </row>
    <row r="11686" spans="1:13">
      <c r="A11686" t="s">
        <v>13129</v>
      </c>
      <c r="B11686" t="s">
        <v>13134</v>
      </c>
      <c r="C11686" t="s">
        <v>109</v>
      </c>
      <c r="D11686">
        <v>4</v>
      </c>
      <c r="E11686">
        <v>0</v>
      </c>
      <c r="F11686">
        <v>0</v>
      </c>
      <c r="H11686" t="s">
        <v>103</v>
      </c>
      <c r="I11686">
        <f t="shared" si="551"/>
        <v>0</v>
      </c>
      <c r="J11686">
        <f t="shared" si="552"/>
        <v>0</v>
      </c>
      <c r="L11686" t="str">
        <f t="shared" si="550"/>
        <v>2799KINGS PLAINS</v>
      </c>
      <c r="M11686" t="s">
        <v>12617</v>
      </c>
    </row>
    <row r="11687" spans="1:13">
      <c r="A11687" t="s">
        <v>13129</v>
      </c>
      <c r="B11687" t="s">
        <v>13135</v>
      </c>
      <c r="C11687" t="s">
        <v>109</v>
      </c>
      <c r="D11687">
        <v>4</v>
      </c>
      <c r="E11687">
        <v>0</v>
      </c>
      <c r="F11687">
        <v>0</v>
      </c>
      <c r="H11687" t="s">
        <v>103</v>
      </c>
      <c r="I11687">
        <f t="shared" si="551"/>
        <v>0</v>
      </c>
      <c r="J11687">
        <f t="shared" si="552"/>
        <v>0</v>
      </c>
      <c r="L11687" t="str">
        <f t="shared" si="550"/>
        <v>2799NEVILLE</v>
      </c>
      <c r="M11687" t="s">
        <v>12617</v>
      </c>
    </row>
    <row r="11688" spans="1:13">
      <c r="A11688" t="s">
        <v>13129</v>
      </c>
      <c r="B11688" t="s">
        <v>2696</v>
      </c>
      <c r="C11688" t="s">
        <v>109</v>
      </c>
      <c r="D11688">
        <v>4</v>
      </c>
      <c r="E11688">
        <v>0</v>
      </c>
      <c r="F11688">
        <v>0</v>
      </c>
      <c r="H11688" t="s">
        <v>103</v>
      </c>
      <c r="I11688">
        <f t="shared" si="551"/>
        <v>0</v>
      </c>
      <c r="J11688">
        <f t="shared" si="552"/>
        <v>0</v>
      </c>
      <c r="L11688" t="str">
        <f t="shared" si="550"/>
        <v>2799VITTORIA</v>
      </c>
      <c r="M11688" t="s">
        <v>12617</v>
      </c>
    </row>
    <row r="11689" spans="1:13">
      <c r="A11689" t="s">
        <v>13136</v>
      </c>
      <c r="B11689" t="s">
        <v>13137</v>
      </c>
      <c r="C11689" t="s">
        <v>109</v>
      </c>
      <c r="D11689">
        <v>4</v>
      </c>
      <c r="E11689">
        <v>0</v>
      </c>
      <c r="F11689">
        <v>0</v>
      </c>
      <c r="H11689" t="s">
        <v>103</v>
      </c>
      <c r="I11689">
        <f t="shared" si="551"/>
        <v>0</v>
      </c>
      <c r="J11689">
        <f t="shared" si="552"/>
        <v>0</v>
      </c>
      <c r="L11689" t="str">
        <f t="shared" si="550"/>
        <v>2798BENEREE</v>
      </c>
      <c r="M11689" t="s">
        <v>12617</v>
      </c>
    </row>
    <row r="11690" spans="1:13">
      <c r="A11690" t="s">
        <v>13136</v>
      </c>
      <c r="B11690" t="s">
        <v>13138</v>
      </c>
      <c r="C11690" t="s">
        <v>109</v>
      </c>
      <c r="D11690">
        <v>4</v>
      </c>
      <c r="E11690">
        <v>0</v>
      </c>
      <c r="F11690">
        <v>0</v>
      </c>
      <c r="H11690" t="s">
        <v>103</v>
      </c>
      <c r="I11690">
        <f t="shared" si="551"/>
        <v>0</v>
      </c>
      <c r="J11690">
        <f t="shared" si="552"/>
        <v>0</v>
      </c>
      <c r="L11690" t="str">
        <f t="shared" si="550"/>
        <v>2798BYNG</v>
      </c>
      <c r="M11690" t="s">
        <v>12617</v>
      </c>
    </row>
    <row r="11691" spans="1:13">
      <c r="A11691" t="s">
        <v>13136</v>
      </c>
      <c r="B11691" t="s">
        <v>13139</v>
      </c>
      <c r="C11691" t="s">
        <v>109</v>
      </c>
      <c r="D11691">
        <v>4</v>
      </c>
      <c r="E11691">
        <v>0</v>
      </c>
      <c r="F11691">
        <v>0</v>
      </c>
      <c r="H11691" t="s">
        <v>103</v>
      </c>
      <c r="I11691">
        <f t="shared" si="551"/>
        <v>0</v>
      </c>
      <c r="J11691">
        <f t="shared" si="552"/>
        <v>0</v>
      </c>
      <c r="L11691" t="str">
        <f t="shared" si="550"/>
        <v>2798FLYERS CREEK</v>
      </c>
      <c r="M11691" t="s">
        <v>12617</v>
      </c>
    </row>
    <row r="11692" spans="1:13">
      <c r="A11692" t="s">
        <v>13136</v>
      </c>
      <c r="B11692" t="s">
        <v>13140</v>
      </c>
      <c r="C11692" t="s">
        <v>109</v>
      </c>
      <c r="D11692">
        <v>4</v>
      </c>
      <c r="E11692">
        <v>0</v>
      </c>
      <c r="F11692">
        <v>0</v>
      </c>
      <c r="H11692" t="s">
        <v>103</v>
      </c>
      <c r="I11692">
        <f t="shared" si="551"/>
        <v>0</v>
      </c>
      <c r="J11692">
        <f t="shared" si="552"/>
        <v>0</v>
      </c>
      <c r="L11692" t="str">
        <f t="shared" si="550"/>
        <v>2798FOREST REEFS</v>
      </c>
      <c r="M11692" t="s">
        <v>12617</v>
      </c>
    </row>
    <row r="11693" spans="1:13">
      <c r="A11693" t="s">
        <v>13136</v>
      </c>
      <c r="B11693" t="s">
        <v>13141</v>
      </c>
      <c r="C11693" t="s">
        <v>109</v>
      </c>
      <c r="D11693">
        <v>4</v>
      </c>
      <c r="E11693">
        <v>0</v>
      </c>
      <c r="F11693">
        <v>0</v>
      </c>
      <c r="H11693" t="s">
        <v>103</v>
      </c>
      <c r="I11693">
        <f t="shared" si="551"/>
        <v>0</v>
      </c>
      <c r="J11693">
        <f t="shared" si="552"/>
        <v>0</v>
      </c>
      <c r="L11693" t="str">
        <f t="shared" si="550"/>
        <v>2798GUYONG</v>
      </c>
      <c r="M11693" t="s">
        <v>12617</v>
      </c>
    </row>
    <row r="11694" spans="1:13">
      <c r="A11694" t="s">
        <v>13136</v>
      </c>
      <c r="B11694" t="s">
        <v>13142</v>
      </c>
      <c r="C11694" t="s">
        <v>109</v>
      </c>
      <c r="D11694">
        <v>4</v>
      </c>
      <c r="E11694">
        <v>0</v>
      </c>
      <c r="F11694">
        <v>0</v>
      </c>
      <c r="H11694" t="s">
        <v>103</v>
      </c>
      <c r="I11694">
        <f t="shared" si="551"/>
        <v>0</v>
      </c>
      <c r="J11694">
        <f t="shared" si="552"/>
        <v>0</v>
      </c>
      <c r="L11694" t="str">
        <f t="shared" si="550"/>
        <v>2798MILLTHORPE</v>
      </c>
      <c r="M11694" t="s">
        <v>12617</v>
      </c>
    </row>
    <row r="11695" spans="1:13">
      <c r="A11695" t="s">
        <v>13136</v>
      </c>
      <c r="B11695" t="s">
        <v>13143</v>
      </c>
      <c r="C11695" t="s">
        <v>109</v>
      </c>
      <c r="D11695">
        <v>4</v>
      </c>
      <c r="E11695">
        <v>0</v>
      </c>
      <c r="F11695">
        <v>0</v>
      </c>
      <c r="H11695" t="s">
        <v>103</v>
      </c>
      <c r="I11695">
        <f t="shared" si="551"/>
        <v>0</v>
      </c>
      <c r="J11695">
        <f t="shared" si="552"/>
        <v>0</v>
      </c>
      <c r="L11695" t="str">
        <f t="shared" si="550"/>
        <v>2798SPRING TERRACE</v>
      </c>
      <c r="M11695" t="s">
        <v>12617</v>
      </c>
    </row>
    <row r="11696" spans="1:13">
      <c r="A11696" t="s">
        <v>13136</v>
      </c>
      <c r="B11696" t="s">
        <v>13144</v>
      </c>
      <c r="C11696" t="s">
        <v>109</v>
      </c>
      <c r="D11696">
        <v>4</v>
      </c>
      <c r="E11696">
        <v>0</v>
      </c>
      <c r="F11696">
        <v>0</v>
      </c>
      <c r="H11696" t="s">
        <v>103</v>
      </c>
      <c r="I11696">
        <f t="shared" si="551"/>
        <v>0</v>
      </c>
      <c r="J11696">
        <f t="shared" si="552"/>
        <v>0</v>
      </c>
      <c r="L11696" t="str">
        <f t="shared" si="550"/>
        <v>2798TALLWOOD</v>
      </c>
      <c r="M11696" t="s">
        <v>12617</v>
      </c>
    </row>
    <row r="11697" spans="1:13">
      <c r="A11697" t="s">
        <v>13145</v>
      </c>
      <c r="B11697" t="s">
        <v>13146</v>
      </c>
      <c r="C11697" t="s">
        <v>109</v>
      </c>
      <c r="D11697">
        <v>4</v>
      </c>
      <c r="E11697">
        <v>0</v>
      </c>
      <c r="F11697">
        <v>0</v>
      </c>
      <c r="H11697" t="s">
        <v>103</v>
      </c>
      <c r="I11697">
        <f t="shared" si="551"/>
        <v>0</v>
      </c>
      <c r="J11697">
        <f t="shared" si="552"/>
        <v>0</v>
      </c>
      <c r="L11697" t="str">
        <f t="shared" si="550"/>
        <v>2797GARLAND</v>
      </c>
      <c r="M11697" t="s">
        <v>12617</v>
      </c>
    </row>
    <row r="11698" spans="1:13">
      <c r="A11698" t="s">
        <v>13145</v>
      </c>
      <c r="B11698" t="s">
        <v>3276</v>
      </c>
      <c r="C11698" t="s">
        <v>109</v>
      </c>
      <c r="D11698">
        <v>4</v>
      </c>
      <c r="E11698">
        <v>0</v>
      </c>
      <c r="F11698">
        <v>0</v>
      </c>
      <c r="H11698" t="s">
        <v>103</v>
      </c>
      <c r="I11698">
        <f t="shared" si="551"/>
        <v>0</v>
      </c>
      <c r="J11698">
        <f t="shared" si="552"/>
        <v>0</v>
      </c>
      <c r="L11698" t="str">
        <f t="shared" si="550"/>
        <v>2797LYNDHURST</v>
      </c>
      <c r="M11698" t="s">
        <v>12617</v>
      </c>
    </row>
    <row r="11699" spans="1:13">
      <c r="A11699" t="s">
        <v>13147</v>
      </c>
      <c r="B11699" t="s">
        <v>13148</v>
      </c>
      <c r="C11699" t="s">
        <v>109</v>
      </c>
      <c r="D11699">
        <v>4</v>
      </c>
      <c r="E11699">
        <v>0</v>
      </c>
      <c r="F11699">
        <v>0</v>
      </c>
      <c r="H11699" t="s">
        <v>103</v>
      </c>
      <c r="I11699">
        <f t="shared" si="551"/>
        <v>0</v>
      </c>
      <c r="J11699">
        <f t="shared" si="552"/>
        <v>0</v>
      </c>
      <c r="L11699" t="str">
        <f t="shared" si="550"/>
        <v>2796BATHURST MC</v>
      </c>
      <c r="M11699" t="e">
        <v>#N/A</v>
      </c>
    </row>
    <row r="11700" spans="1:13">
      <c r="A11700" t="s">
        <v>13149</v>
      </c>
      <c r="B11700" t="s">
        <v>13150</v>
      </c>
      <c r="C11700" t="s">
        <v>109</v>
      </c>
      <c r="D11700">
        <v>4</v>
      </c>
      <c r="E11700">
        <v>0</v>
      </c>
      <c r="F11700">
        <v>0</v>
      </c>
      <c r="H11700" t="s">
        <v>103</v>
      </c>
      <c r="I11700">
        <f t="shared" si="551"/>
        <v>0</v>
      </c>
      <c r="J11700">
        <f t="shared" si="552"/>
        <v>0</v>
      </c>
      <c r="L11700" t="str">
        <f t="shared" si="550"/>
        <v>2795ABERCROMBIE</v>
      </c>
      <c r="M11700" t="s">
        <v>12617</v>
      </c>
    </row>
    <row r="11701" spans="1:13">
      <c r="A11701" t="s">
        <v>13149</v>
      </c>
      <c r="B11701" t="s">
        <v>13151</v>
      </c>
      <c r="C11701" t="s">
        <v>109</v>
      </c>
      <c r="D11701">
        <v>4</v>
      </c>
      <c r="E11701">
        <v>0</v>
      </c>
      <c r="F11701">
        <v>0</v>
      </c>
      <c r="H11701" t="s">
        <v>103</v>
      </c>
      <c r="I11701">
        <f t="shared" si="551"/>
        <v>0</v>
      </c>
      <c r="J11701">
        <f t="shared" si="552"/>
        <v>0</v>
      </c>
      <c r="L11701" t="str">
        <f t="shared" si="550"/>
        <v>2795ABERCROMBIE RIVER</v>
      </c>
      <c r="M11701" t="s">
        <v>12617</v>
      </c>
    </row>
    <row r="11702" spans="1:13">
      <c r="A11702" t="s">
        <v>13149</v>
      </c>
      <c r="B11702" t="s">
        <v>13152</v>
      </c>
      <c r="C11702" t="s">
        <v>109</v>
      </c>
      <c r="D11702">
        <v>4</v>
      </c>
      <c r="E11702">
        <v>0</v>
      </c>
      <c r="F11702">
        <v>0</v>
      </c>
      <c r="H11702" t="s">
        <v>103</v>
      </c>
      <c r="I11702">
        <f t="shared" si="551"/>
        <v>0</v>
      </c>
      <c r="J11702">
        <f t="shared" si="552"/>
        <v>0</v>
      </c>
      <c r="L11702" t="str">
        <f t="shared" si="550"/>
        <v>2795ARKELL</v>
      </c>
      <c r="M11702" t="s">
        <v>12617</v>
      </c>
    </row>
    <row r="11703" spans="1:13">
      <c r="A11703" t="s">
        <v>13149</v>
      </c>
      <c r="B11703" t="s">
        <v>13153</v>
      </c>
      <c r="C11703" t="s">
        <v>109</v>
      </c>
      <c r="D11703">
        <v>4</v>
      </c>
      <c r="E11703">
        <v>0</v>
      </c>
      <c r="F11703">
        <v>0</v>
      </c>
      <c r="H11703" t="s">
        <v>103</v>
      </c>
      <c r="I11703">
        <f t="shared" si="551"/>
        <v>0</v>
      </c>
      <c r="J11703">
        <f t="shared" si="552"/>
        <v>0</v>
      </c>
      <c r="L11703" t="str">
        <f t="shared" si="550"/>
        <v>2795ARKSTONE</v>
      </c>
      <c r="M11703" t="s">
        <v>12617</v>
      </c>
    </row>
    <row r="11704" spans="1:13">
      <c r="A11704" t="s">
        <v>13149</v>
      </c>
      <c r="B11704" t="s">
        <v>13154</v>
      </c>
      <c r="C11704" t="s">
        <v>109</v>
      </c>
      <c r="D11704">
        <v>4</v>
      </c>
      <c r="E11704">
        <v>0</v>
      </c>
      <c r="F11704">
        <v>0</v>
      </c>
      <c r="H11704" t="s">
        <v>103</v>
      </c>
      <c r="I11704">
        <f t="shared" si="551"/>
        <v>0</v>
      </c>
      <c r="J11704">
        <f t="shared" si="552"/>
        <v>0</v>
      </c>
      <c r="L11704" t="str">
        <f t="shared" si="550"/>
        <v>2795BALD RIDGE</v>
      </c>
      <c r="M11704" t="s">
        <v>12617</v>
      </c>
    </row>
    <row r="11705" spans="1:13">
      <c r="A11705" t="s">
        <v>13149</v>
      </c>
      <c r="B11705" t="s">
        <v>13155</v>
      </c>
      <c r="C11705" t="s">
        <v>109</v>
      </c>
      <c r="D11705">
        <v>4</v>
      </c>
      <c r="E11705">
        <v>0</v>
      </c>
      <c r="F11705">
        <v>0</v>
      </c>
      <c r="H11705" t="s">
        <v>103</v>
      </c>
      <c r="I11705">
        <f t="shared" si="551"/>
        <v>0</v>
      </c>
      <c r="J11705">
        <f t="shared" si="552"/>
        <v>0</v>
      </c>
      <c r="L11705" t="str">
        <f t="shared" si="550"/>
        <v>2795BALLYROE</v>
      </c>
      <c r="M11705" t="s">
        <v>12617</v>
      </c>
    </row>
    <row r="11706" spans="1:13">
      <c r="A11706" t="s">
        <v>13149</v>
      </c>
      <c r="B11706" t="s">
        <v>13156</v>
      </c>
      <c r="C11706" t="s">
        <v>109</v>
      </c>
      <c r="D11706">
        <v>4</v>
      </c>
      <c r="E11706">
        <v>0</v>
      </c>
      <c r="F11706">
        <v>0</v>
      </c>
      <c r="H11706" t="s">
        <v>103</v>
      </c>
      <c r="I11706">
        <f t="shared" si="551"/>
        <v>0</v>
      </c>
      <c r="J11706">
        <f t="shared" si="552"/>
        <v>0</v>
      </c>
      <c r="L11706" t="str">
        <f t="shared" si="550"/>
        <v>2795BATHAMPTON</v>
      </c>
      <c r="M11706" t="s">
        <v>12617</v>
      </c>
    </row>
    <row r="11707" spans="1:13">
      <c r="A11707" t="s">
        <v>13149</v>
      </c>
      <c r="B11707" t="s">
        <v>13157</v>
      </c>
      <c r="C11707" t="s">
        <v>109</v>
      </c>
      <c r="D11707">
        <v>1</v>
      </c>
      <c r="E11707">
        <v>0</v>
      </c>
      <c r="F11707">
        <v>1</v>
      </c>
      <c r="H11707" t="s">
        <v>103</v>
      </c>
      <c r="I11707">
        <f t="shared" si="551"/>
        <v>0</v>
      </c>
      <c r="J11707">
        <f t="shared" si="552"/>
        <v>0</v>
      </c>
      <c r="L11707" t="str">
        <f t="shared" si="550"/>
        <v>2795BATHURST</v>
      </c>
      <c r="M11707" t="s">
        <v>12617</v>
      </c>
    </row>
    <row r="11708" spans="1:13">
      <c r="A11708" t="s">
        <v>13149</v>
      </c>
      <c r="B11708" t="s">
        <v>13158</v>
      </c>
      <c r="C11708" t="s">
        <v>109</v>
      </c>
      <c r="D11708">
        <v>4</v>
      </c>
      <c r="E11708">
        <v>0</v>
      </c>
      <c r="F11708">
        <v>0</v>
      </c>
      <c r="H11708" t="s">
        <v>103</v>
      </c>
      <c r="I11708">
        <f t="shared" si="551"/>
        <v>0</v>
      </c>
      <c r="J11708">
        <f t="shared" si="552"/>
        <v>0</v>
      </c>
      <c r="L11708" t="str">
        <f t="shared" si="550"/>
        <v>2795BATHURST WEST</v>
      </c>
      <c r="M11708" t="s">
        <v>12617</v>
      </c>
    </row>
    <row r="11709" spans="1:13">
      <c r="A11709" t="s">
        <v>13149</v>
      </c>
      <c r="B11709" t="s">
        <v>13159</v>
      </c>
      <c r="C11709" t="s">
        <v>109</v>
      </c>
      <c r="D11709">
        <v>4</v>
      </c>
      <c r="E11709">
        <v>0</v>
      </c>
      <c r="F11709">
        <v>0</v>
      </c>
      <c r="H11709" t="s">
        <v>103</v>
      </c>
      <c r="I11709">
        <f t="shared" si="551"/>
        <v>0</v>
      </c>
      <c r="J11709">
        <f t="shared" si="552"/>
        <v>0</v>
      </c>
      <c r="L11709" t="str">
        <f t="shared" si="550"/>
        <v>2795BILLYWILLINGA</v>
      </c>
      <c r="M11709" t="s">
        <v>12617</v>
      </c>
    </row>
    <row r="11710" spans="1:13">
      <c r="A11710" t="s">
        <v>13149</v>
      </c>
      <c r="B11710" t="s">
        <v>13160</v>
      </c>
      <c r="C11710" t="s">
        <v>109</v>
      </c>
      <c r="D11710">
        <v>4</v>
      </c>
      <c r="E11710">
        <v>0</v>
      </c>
      <c r="F11710">
        <v>0</v>
      </c>
      <c r="H11710" t="s">
        <v>103</v>
      </c>
      <c r="I11710">
        <f t="shared" si="551"/>
        <v>0</v>
      </c>
      <c r="J11710">
        <f t="shared" si="552"/>
        <v>0</v>
      </c>
      <c r="L11710" t="str">
        <f t="shared" si="550"/>
        <v>2795BOX RIDGE</v>
      </c>
      <c r="M11710" t="s">
        <v>12617</v>
      </c>
    </row>
    <row r="11711" spans="1:13">
      <c r="A11711" t="s">
        <v>13149</v>
      </c>
      <c r="B11711" t="s">
        <v>13161</v>
      </c>
      <c r="C11711" t="s">
        <v>109</v>
      </c>
      <c r="D11711">
        <v>2</v>
      </c>
      <c r="E11711">
        <v>0</v>
      </c>
      <c r="F11711">
        <v>1</v>
      </c>
      <c r="H11711" t="s">
        <v>103</v>
      </c>
      <c r="I11711">
        <f t="shared" si="551"/>
        <v>0</v>
      </c>
      <c r="J11711">
        <f t="shared" si="552"/>
        <v>0</v>
      </c>
      <c r="L11711" t="str">
        <f t="shared" si="550"/>
        <v>2795BREWONGLE</v>
      </c>
      <c r="M11711" t="s">
        <v>12617</v>
      </c>
    </row>
    <row r="11712" spans="1:13">
      <c r="A11712" t="s">
        <v>13149</v>
      </c>
      <c r="B11712" t="s">
        <v>13162</v>
      </c>
      <c r="C11712" t="s">
        <v>109</v>
      </c>
      <c r="D11712">
        <v>4</v>
      </c>
      <c r="E11712">
        <v>0</v>
      </c>
      <c r="F11712">
        <v>0</v>
      </c>
      <c r="H11712" t="s">
        <v>103</v>
      </c>
      <c r="I11712">
        <f t="shared" si="551"/>
        <v>0</v>
      </c>
      <c r="J11712">
        <f t="shared" si="552"/>
        <v>0</v>
      </c>
      <c r="L11712" t="str">
        <f t="shared" si="550"/>
        <v>2795BRUINBUN</v>
      </c>
      <c r="M11712" t="s">
        <v>12617</v>
      </c>
    </row>
    <row r="11713" spans="1:13">
      <c r="A11713" t="s">
        <v>13149</v>
      </c>
      <c r="B11713" t="s">
        <v>13163</v>
      </c>
      <c r="C11713" t="s">
        <v>109</v>
      </c>
      <c r="D11713">
        <v>4</v>
      </c>
      <c r="E11713">
        <v>0</v>
      </c>
      <c r="F11713">
        <v>0</v>
      </c>
      <c r="H11713" t="s">
        <v>103</v>
      </c>
      <c r="I11713">
        <f t="shared" si="551"/>
        <v>0</v>
      </c>
      <c r="J11713">
        <f t="shared" si="552"/>
        <v>0</v>
      </c>
      <c r="L11713" t="str">
        <f t="shared" si="550"/>
        <v>2795BURRAGA</v>
      </c>
      <c r="M11713" t="s">
        <v>12617</v>
      </c>
    </row>
    <row r="11714" spans="1:13">
      <c r="A11714" t="s">
        <v>13149</v>
      </c>
      <c r="B11714" t="s">
        <v>13164</v>
      </c>
      <c r="C11714" t="s">
        <v>109</v>
      </c>
      <c r="D11714">
        <v>4</v>
      </c>
      <c r="E11714">
        <v>0</v>
      </c>
      <c r="F11714">
        <v>0</v>
      </c>
      <c r="H11714" t="s">
        <v>103</v>
      </c>
      <c r="I11714">
        <f t="shared" si="551"/>
        <v>0</v>
      </c>
      <c r="J11714">
        <f t="shared" si="552"/>
        <v>0</v>
      </c>
      <c r="L11714" t="str">
        <f t="shared" si="550"/>
        <v>2795CALOOLA</v>
      </c>
      <c r="M11714" t="s">
        <v>12617</v>
      </c>
    </row>
    <row r="11715" spans="1:13">
      <c r="A11715" t="s">
        <v>13149</v>
      </c>
      <c r="B11715" t="s">
        <v>13165</v>
      </c>
      <c r="C11715" t="s">
        <v>109</v>
      </c>
      <c r="D11715">
        <v>4</v>
      </c>
      <c r="E11715">
        <v>0</v>
      </c>
      <c r="F11715">
        <v>0</v>
      </c>
      <c r="H11715" t="s">
        <v>103</v>
      </c>
      <c r="I11715">
        <f t="shared" si="551"/>
        <v>0</v>
      </c>
      <c r="J11715">
        <f t="shared" si="552"/>
        <v>0</v>
      </c>
      <c r="L11715" t="str">
        <f t="shared" si="550"/>
        <v>2795CHARLES STURT UNIVERSITY</v>
      </c>
      <c r="M11715" t="s">
        <v>12617</v>
      </c>
    </row>
    <row r="11716" spans="1:13">
      <c r="A11716" t="s">
        <v>13149</v>
      </c>
      <c r="B11716" t="s">
        <v>7943</v>
      </c>
      <c r="C11716" t="s">
        <v>109</v>
      </c>
      <c r="D11716">
        <v>4</v>
      </c>
      <c r="E11716">
        <v>0</v>
      </c>
      <c r="F11716">
        <v>0</v>
      </c>
      <c r="H11716" t="s">
        <v>103</v>
      </c>
      <c r="I11716">
        <f t="shared" si="551"/>
        <v>0</v>
      </c>
      <c r="J11716">
        <f t="shared" si="552"/>
        <v>0</v>
      </c>
      <c r="L11716" t="str">
        <f t="shared" si="550"/>
        <v>2795CHARLTON</v>
      </c>
      <c r="M11716" t="s">
        <v>12617</v>
      </c>
    </row>
    <row r="11717" spans="1:13">
      <c r="A11717" t="s">
        <v>13149</v>
      </c>
      <c r="B11717" t="s">
        <v>13166</v>
      </c>
      <c r="C11717" t="s">
        <v>109</v>
      </c>
      <c r="D11717">
        <v>4</v>
      </c>
      <c r="E11717">
        <v>0</v>
      </c>
      <c r="F11717">
        <v>0</v>
      </c>
      <c r="H11717" t="s">
        <v>103</v>
      </c>
      <c r="I11717">
        <f t="shared" si="551"/>
        <v>0</v>
      </c>
      <c r="J11717">
        <f t="shared" si="552"/>
        <v>0</v>
      </c>
      <c r="L11717" t="str">
        <f t="shared" ref="L11717:L11780" si="553">CONCATENATE(A11717,B11717)</f>
        <v>2795CLEAR CREEK</v>
      </c>
      <c r="M11717" t="s">
        <v>12617</v>
      </c>
    </row>
    <row r="11718" spans="1:13">
      <c r="A11718" t="s">
        <v>13149</v>
      </c>
      <c r="B11718" t="s">
        <v>13167</v>
      </c>
      <c r="C11718" t="s">
        <v>109</v>
      </c>
      <c r="D11718">
        <v>4</v>
      </c>
      <c r="E11718">
        <v>0</v>
      </c>
      <c r="F11718">
        <v>0</v>
      </c>
      <c r="H11718" t="s">
        <v>103</v>
      </c>
      <c r="I11718">
        <f t="shared" si="551"/>
        <v>0</v>
      </c>
      <c r="J11718">
        <f t="shared" si="552"/>
        <v>0</v>
      </c>
      <c r="L11718" t="str">
        <f t="shared" si="553"/>
        <v>2795COLO</v>
      </c>
      <c r="M11718" t="s">
        <v>12617</v>
      </c>
    </row>
    <row r="11719" spans="1:13">
      <c r="A11719" t="s">
        <v>13149</v>
      </c>
      <c r="B11719" t="s">
        <v>13168</v>
      </c>
      <c r="C11719" t="s">
        <v>109</v>
      </c>
      <c r="D11719">
        <v>4</v>
      </c>
      <c r="E11719">
        <v>0</v>
      </c>
      <c r="F11719">
        <v>0</v>
      </c>
      <c r="H11719" t="s">
        <v>103</v>
      </c>
      <c r="I11719">
        <f t="shared" si="551"/>
        <v>0</v>
      </c>
      <c r="J11719">
        <f t="shared" si="552"/>
        <v>0</v>
      </c>
      <c r="L11719" t="str">
        <f t="shared" si="553"/>
        <v>2795COPPERHANNIA</v>
      </c>
      <c r="M11719" t="s">
        <v>12617</v>
      </c>
    </row>
    <row r="11720" spans="1:13">
      <c r="A11720" t="s">
        <v>13149</v>
      </c>
      <c r="B11720" t="s">
        <v>13169</v>
      </c>
      <c r="C11720" t="s">
        <v>109</v>
      </c>
      <c r="D11720">
        <v>4</v>
      </c>
      <c r="E11720">
        <v>0</v>
      </c>
      <c r="F11720">
        <v>0</v>
      </c>
      <c r="H11720" t="s">
        <v>103</v>
      </c>
      <c r="I11720">
        <f t="shared" si="551"/>
        <v>0</v>
      </c>
      <c r="J11720">
        <f t="shared" si="552"/>
        <v>0</v>
      </c>
      <c r="L11720" t="str">
        <f t="shared" si="553"/>
        <v>2795COW FLAT</v>
      </c>
      <c r="M11720" t="s">
        <v>12617</v>
      </c>
    </row>
    <row r="11721" spans="1:13">
      <c r="A11721" t="s">
        <v>13149</v>
      </c>
      <c r="B11721" t="s">
        <v>13170</v>
      </c>
      <c r="C11721" t="s">
        <v>109</v>
      </c>
      <c r="D11721">
        <v>4</v>
      </c>
      <c r="E11721">
        <v>0</v>
      </c>
      <c r="F11721">
        <v>0</v>
      </c>
      <c r="H11721" t="s">
        <v>103</v>
      </c>
      <c r="I11721">
        <f t="shared" si="551"/>
        <v>0</v>
      </c>
      <c r="J11721">
        <f t="shared" si="552"/>
        <v>0</v>
      </c>
      <c r="L11721" t="str">
        <f t="shared" si="553"/>
        <v>2795CRUDINE</v>
      </c>
      <c r="M11721" t="s">
        <v>12617</v>
      </c>
    </row>
    <row r="11722" spans="1:13">
      <c r="A11722" t="s">
        <v>13149</v>
      </c>
      <c r="B11722" t="s">
        <v>13171</v>
      </c>
      <c r="C11722" t="s">
        <v>109</v>
      </c>
      <c r="D11722">
        <v>4</v>
      </c>
      <c r="E11722">
        <v>0</v>
      </c>
      <c r="F11722">
        <v>0</v>
      </c>
      <c r="H11722" t="s">
        <v>103</v>
      </c>
      <c r="I11722">
        <f t="shared" si="551"/>
        <v>0</v>
      </c>
      <c r="J11722">
        <f t="shared" si="552"/>
        <v>0</v>
      </c>
      <c r="L11722" t="str">
        <f t="shared" si="553"/>
        <v>2795CURRAGH</v>
      </c>
      <c r="M11722" t="s">
        <v>12617</v>
      </c>
    </row>
    <row r="11723" spans="1:13">
      <c r="A11723" t="s">
        <v>13149</v>
      </c>
      <c r="B11723" t="s">
        <v>13172</v>
      </c>
      <c r="C11723" t="s">
        <v>109</v>
      </c>
      <c r="D11723">
        <v>4</v>
      </c>
      <c r="E11723">
        <v>0</v>
      </c>
      <c r="F11723">
        <v>0</v>
      </c>
      <c r="H11723" t="s">
        <v>103</v>
      </c>
      <c r="I11723">
        <f t="shared" si="551"/>
        <v>0</v>
      </c>
      <c r="J11723">
        <f t="shared" si="552"/>
        <v>0</v>
      </c>
      <c r="L11723" t="str">
        <f t="shared" si="553"/>
        <v>2795DARK CORNER</v>
      </c>
      <c r="M11723" t="s">
        <v>12617</v>
      </c>
    </row>
    <row r="11724" spans="1:13">
      <c r="A11724" t="s">
        <v>13149</v>
      </c>
      <c r="B11724" t="s">
        <v>13173</v>
      </c>
      <c r="C11724" t="s">
        <v>109</v>
      </c>
      <c r="D11724">
        <v>4</v>
      </c>
      <c r="E11724">
        <v>0</v>
      </c>
      <c r="F11724">
        <v>0</v>
      </c>
      <c r="H11724" t="s">
        <v>103</v>
      </c>
      <c r="I11724">
        <f t="shared" si="551"/>
        <v>0</v>
      </c>
      <c r="J11724">
        <f t="shared" si="552"/>
        <v>0</v>
      </c>
      <c r="L11724" t="str">
        <f t="shared" si="553"/>
        <v>2795DOG ROCKS</v>
      </c>
      <c r="M11724" t="s">
        <v>12617</v>
      </c>
    </row>
    <row r="11725" spans="1:13">
      <c r="A11725" t="s">
        <v>13149</v>
      </c>
      <c r="B11725" t="s">
        <v>7456</v>
      </c>
      <c r="C11725" t="s">
        <v>109</v>
      </c>
      <c r="D11725">
        <v>2</v>
      </c>
      <c r="E11725">
        <v>0</v>
      </c>
      <c r="F11725">
        <v>1</v>
      </c>
      <c r="H11725" t="s">
        <v>103</v>
      </c>
      <c r="I11725">
        <f t="shared" si="551"/>
        <v>0</v>
      </c>
      <c r="J11725">
        <f t="shared" si="552"/>
        <v>0</v>
      </c>
      <c r="L11725" t="str">
        <f t="shared" si="553"/>
        <v>2795DUNKELD</v>
      </c>
      <c r="M11725" t="s">
        <v>12617</v>
      </c>
    </row>
    <row r="11726" spans="1:13">
      <c r="A11726" t="s">
        <v>13149</v>
      </c>
      <c r="B11726" t="s">
        <v>13174</v>
      </c>
      <c r="C11726" t="s">
        <v>109</v>
      </c>
      <c r="D11726">
        <v>4</v>
      </c>
      <c r="E11726">
        <v>0</v>
      </c>
      <c r="F11726">
        <v>0</v>
      </c>
      <c r="H11726" t="s">
        <v>103</v>
      </c>
      <c r="I11726">
        <f t="shared" si="551"/>
        <v>0</v>
      </c>
      <c r="J11726">
        <f t="shared" si="552"/>
        <v>0</v>
      </c>
      <c r="L11726" t="str">
        <f t="shared" si="553"/>
        <v>2795DURAMANA</v>
      </c>
      <c r="M11726" t="s">
        <v>12617</v>
      </c>
    </row>
    <row r="11727" spans="1:13">
      <c r="A11727" t="s">
        <v>13149</v>
      </c>
      <c r="B11727" t="s">
        <v>3168</v>
      </c>
      <c r="C11727" t="s">
        <v>109</v>
      </c>
      <c r="D11727">
        <v>2</v>
      </c>
      <c r="E11727">
        <v>0</v>
      </c>
      <c r="F11727">
        <v>1</v>
      </c>
      <c r="H11727" t="s">
        <v>103</v>
      </c>
      <c r="I11727">
        <f t="shared" si="551"/>
        <v>0</v>
      </c>
      <c r="J11727">
        <f t="shared" si="552"/>
        <v>0</v>
      </c>
      <c r="L11727" t="str">
        <f t="shared" si="553"/>
        <v>2795EGLINTON</v>
      </c>
      <c r="M11727" t="s">
        <v>12617</v>
      </c>
    </row>
    <row r="11728" spans="1:13">
      <c r="A11728" t="s">
        <v>13149</v>
      </c>
      <c r="B11728" t="s">
        <v>13175</v>
      </c>
      <c r="C11728" t="s">
        <v>109</v>
      </c>
      <c r="D11728">
        <v>4</v>
      </c>
      <c r="E11728">
        <v>0</v>
      </c>
      <c r="F11728">
        <v>0</v>
      </c>
      <c r="H11728" t="s">
        <v>103</v>
      </c>
      <c r="I11728">
        <f t="shared" si="551"/>
        <v>0</v>
      </c>
      <c r="J11728">
        <f t="shared" si="552"/>
        <v>0</v>
      </c>
      <c r="L11728" t="str">
        <f t="shared" si="553"/>
        <v>2795ESSINGTON</v>
      </c>
      <c r="M11728" t="s">
        <v>12617</v>
      </c>
    </row>
    <row r="11729" spans="1:13">
      <c r="A11729" t="s">
        <v>13149</v>
      </c>
      <c r="B11729" t="s">
        <v>13176</v>
      </c>
      <c r="C11729" t="s">
        <v>109</v>
      </c>
      <c r="D11729">
        <v>2</v>
      </c>
      <c r="E11729">
        <v>0</v>
      </c>
      <c r="F11729">
        <v>1</v>
      </c>
      <c r="H11729" t="s">
        <v>103</v>
      </c>
      <c r="I11729">
        <f t="shared" si="551"/>
        <v>0</v>
      </c>
      <c r="J11729">
        <f t="shared" si="552"/>
        <v>0</v>
      </c>
      <c r="L11729" t="str">
        <f t="shared" si="553"/>
        <v>2795EVANS PLAINS</v>
      </c>
      <c r="M11729" t="s">
        <v>12617</v>
      </c>
    </row>
    <row r="11730" spans="1:13">
      <c r="A11730" t="s">
        <v>13149</v>
      </c>
      <c r="B11730" t="s">
        <v>13177</v>
      </c>
      <c r="C11730" t="s">
        <v>109</v>
      </c>
      <c r="D11730">
        <v>4</v>
      </c>
      <c r="E11730">
        <v>0</v>
      </c>
      <c r="F11730">
        <v>0</v>
      </c>
      <c r="H11730" t="s">
        <v>103</v>
      </c>
      <c r="I11730">
        <f t="shared" ref="I11730:I11793" si="554">IF(ISERROR(VLOOKUP(A11730,SelPostCode,1,FALSE)),0,1)</f>
        <v>0</v>
      </c>
      <c r="J11730">
        <f t="shared" ref="J11730:J11793" si="555">IF(I11730=0,0,IF(ISERROR(VLOOKUP(B11730,SelSuburb,1,FALSE)),0,1))</f>
        <v>0</v>
      </c>
      <c r="L11730" t="str">
        <f t="shared" si="553"/>
        <v>2795FITZGERALDS VALLEY</v>
      </c>
      <c r="M11730" t="s">
        <v>12617</v>
      </c>
    </row>
    <row r="11731" spans="1:13">
      <c r="A11731" t="s">
        <v>13149</v>
      </c>
      <c r="B11731" t="s">
        <v>2489</v>
      </c>
      <c r="C11731" t="s">
        <v>109</v>
      </c>
      <c r="D11731">
        <v>2</v>
      </c>
      <c r="E11731">
        <v>0</v>
      </c>
      <c r="F11731">
        <v>1</v>
      </c>
      <c r="H11731" t="s">
        <v>103</v>
      </c>
      <c r="I11731">
        <f t="shared" si="554"/>
        <v>0</v>
      </c>
      <c r="J11731">
        <f t="shared" si="555"/>
        <v>0</v>
      </c>
      <c r="L11731" t="str">
        <f t="shared" si="553"/>
        <v>2795FOREST GROVE</v>
      </c>
      <c r="M11731" t="s">
        <v>12617</v>
      </c>
    </row>
    <row r="11732" spans="1:13">
      <c r="A11732" t="s">
        <v>13149</v>
      </c>
      <c r="B11732" t="s">
        <v>13178</v>
      </c>
      <c r="C11732" t="s">
        <v>109</v>
      </c>
      <c r="D11732">
        <v>4</v>
      </c>
      <c r="E11732">
        <v>0</v>
      </c>
      <c r="F11732">
        <v>0</v>
      </c>
      <c r="H11732" t="s">
        <v>103</v>
      </c>
      <c r="I11732">
        <f t="shared" si="554"/>
        <v>0</v>
      </c>
      <c r="J11732">
        <f t="shared" si="555"/>
        <v>0</v>
      </c>
      <c r="L11732" t="str">
        <f t="shared" si="553"/>
        <v>2795FOSTERS VALLEY</v>
      </c>
      <c r="M11732" t="s">
        <v>12617</v>
      </c>
    </row>
    <row r="11733" spans="1:13">
      <c r="A11733" t="s">
        <v>13149</v>
      </c>
      <c r="B11733" t="s">
        <v>13179</v>
      </c>
      <c r="C11733" t="s">
        <v>109</v>
      </c>
      <c r="D11733">
        <v>4</v>
      </c>
      <c r="E11733">
        <v>0</v>
      </c>
      <c r="F11733">
        <v>0</v>
      </c>
      <c r="H11733" t="s">
        <v>103</v>
      </c>
      <c r="I11733">
        <f t="shared" si="554"/>
        <v>0</v>
      </c>
      <c r="J11733">
        <f t="shared" si="555"/>
        <v>0</v>
      </c>
      <c r="L11733" t="str">
        <f t="shared" si="553"/>
        <v>2795FREEMANTLE</v>
      </c>
      <c r="M11733" t="s">
        <v>12617</v>
      </c>
    </row>
    <row r="11734" spans="1:13">
      <c r="A11734" t="s">
        <v>13149</v>
      </c>
      <c r="B11734" t="s">
        <v>13180</v>
      </c>
      <c r="C11734" t="s">
        <v>109</v>
      </c>
      <c r="D11734">
        <v>4</v>
      </c>
      <c r="E11734">
        <v>0</v>
      </c>
      <c r="F11734">
        <v>0</v>
      </c>
      <c r="H11734" t="s">
        <v>103</v>
      </c>
      <c r="I11734">
        <f t="shared" si="554"/>
        <v>0</v>
      </c>
      <c r="J11734">
        <f t="shared" si="555"/>
        <v>0</v>
      </c>
      <c r="L11734" t="str">
        <f t="shared" si="553"/>
        <v>2795GARTHOWEN</v>
      </c>
      <c r="M11734" t="s">
        <v>12617</v>
      </c>
    </row>
    <row r="11735" spans="1:13">
      <c r="A11735" t="s">
        <v>13149</v>
      </c>
      <c r="B11735" t="s">
        <v>13181</v>
      </c>
      <c r="C11735" t="s">
        <v>109</v>
      </c>
      <c r="D11735">
        <v>4</v>
      </c>
      <c r="E11735">
        <v>0</v>
      </c>
      <c r="F11735">
        <v>0</v>
      </c>
      <c r="H11735" t="s">
        <v>103</v>
      </c>
      <c r="I11735">
        <f t="shared" si="554"/>
        <v>0</v>
      </c>
      <c r="J11735">
        <f t="shared" si="555"/>
        <v>0</v>
      </c>
      <c r="L11735" t="str">
        <f t="shared" si="553"/>
        <v>2795GEMALLA</v>
      </c>
      <c r="M11735" t="s">
        <v>12617</v>
      </c>
    </row>
    <row r="11736" spans="1:13">
      <c r="A11736" t="s">
        <v>13149</v>
      </c>
      <c r="B11736" t="s">
        <v>13182</v>
      </c>
      <c r="C11736" t="s">
        <v>109</v>
      </c>
      <c r="D11736">
        <v>4</v>
      </c>
      <c r="E11736">
        <v>0</v>
      </c>
      <c r="F11736">
        <v>0</v>
      </c>
      <c r="H11736" t="s">
        <v>103</v>
      </c>
      <c r="I11736">
        <f t="shared" si="554"/>
        <v>0</v>
      </c>
      <c r="J11736">
        <f t="shared" si="555"/>
        <v>0</v>
      </c>
      <c r="L11736" t="str">
        <f t="shared" si="553"/>
        <v>2795GEORGES PLAINS</v>
      </c>
      <c r="M11736" t="s">
        <v>12617</v>
      </c>
    </row>
    <row r="11737" spans="1:13">
      <c r="A11737" t="s">
        <v>13149</v>
      </c>
      <c r="B11737" t="s">
        <v>13183</v>
      </c>
      <c r="C11737" t="s">
        <v>109</v>
      </c>
      <c r="D11737">
        <v>4</v>
      </c>
      <c r="E11737">
        <v>0</v>
      </c>
      <c r="F11737">
        <v>0</v>
      </c>
      <c r="H11737" t="s">
        <v>103</v>
      </c>
      <c r="I11737">
        <f t="shared" si="554"/>
        <v>0</v>
      </c>
      <c r="J11737">
        <f t="shared" si="555"/>
        <v>0</v>
      </c>
      <c r="L11737" t="str">
        <f t="shared" si="553"/>
        <v>2795GILMANDYKE</v>
      </c>
      <c r="M11737" t="s">
        <v>12617</v>
      </c>
    </row>
    <row r="11738" spans="1:13">
      <c r="A11738" t="s">
        <v>13149</v>
      </c>
      <c r="B11738" t="s">
        <v>7041</v>
      </c>
      <c r="C11738" t="s">
        <v>109</v>
      </c>
      <c r="D11738">
        <v>2</v>
      </c>
      <c r="E11738">
        <v>0</v>
      </c>
      <c r="F11738">
        <v>1</v>
      </c>
      <c r="H11738" t="s">
        <v>103</v>
      </c>
      <c r="I11738">
        <f t="shared" si="554"/>
        <v>0</v>
      </c>
      <c r="J11738">
        <f t="shared" si="555"/>
        <v>0</v>
      </c>
      <c r="L11738" t="str">
        <f t="shared" si="553"/>
        <v>2795GLANMIRE</v>
      </c>
      <c r="M11738" t="s">
        <v>12617</v>
      </c>
    </row>
    <row r="11739" spans="1:13">
      <c r="A11739" t="s">
        <v>13149</v>
      </c>
      <c r="B11739" t="s">
        <v>13184</v>
      </c>
      <c r="C11739" t="s">
        <v>109</v>
      </c>
      <c r="D11739">
        <v>2</v>
      </c>
      <c r="E11739">
        <v>0</v>
      </c>
      <c r="F11739">
        <v>1</v>
      </c>
      <c r="H11739" t="s">
        <v>103</v>
      </c>
      <c r="I11739">
        <f t="shared" si="554"/>
        <v>0</v>
      </c>
      <c r="J11739">
        <f t="shared" si="555"/>
        <v>0</v>
      </c>
      <c r="L11739" t="str">
        <f t="shared" si="553"/>
        <v>2795GORMANS HILL</v>
      </c>
      <c r="M11739" t="s">
        <v>12617</v>
      </c>
    </row>
    <row r="11740" spans="1:13">
      <c r="A11740" t="s">
        <v>13149</v>
      </c>
      <c r="B11740" t="s">
        <v>13185</v>
      </c>
      <c r="C11740" t="s">
        <v>109</v>
      </c>
      <c r="D11740">
        <v>4</v>
      </c>
      <c r="E11740">
        <v>0</v>
      </c>
      <c r="F11740">
        <v>0</v>
      </c>
      <c r="H11740" t="s">
        <v>103</v>
      </c>
      <c r="I11740">
        <f t="shared" si="554"/>
        <v>0</v>
      </c>
      <c r="J11740">
        <f t="shared" si="555"/>
        <v>0</v>
      </c>
      <c r="L11740" t="str">
        <f t="shared" si="553"/>
        <v>2795GOWAN</v>
      </c>
      <c r="M11740" t="s">
        <v>12617</v>
      </c>
    </row>
    <row r="11741" spans="1:13">
      <c r="A11741" t="s">
        <v>13149</v>
      </c>
      <c r="B11741" t="s">
        <v>13186</v>
      </c>
      <c r="C11741" t="s">
        <v>109</v>
      </c>
      <c r="D11741">
        <v>4</v>
      </c>
      <c r="E11741">
        <v>0</v>
      </c>
      <c r="F11741">
        <v>0</v>
      </c>
      <c r="H11741" t="s">
        <v>103</v>
      </c>
      <c r="I11741">
        <f t="shared" si="554"/>
        <v>0</v>
      </c>
      <c r="J11741">
        <f t="shared" si="555"/>
        <v>0</v>
      </c>
      <c r="L11741" t="str">
        <f t="shared" si="553"/>
        <v>2795HOBBYS YARDS</v>
      </c>
      <c r="M11741" t="s">
        <v>12617</v>
      </c>
    </row>
    <row r="11742" spans="1:13">
      <c r="A11742" t="s">
        <v>13149</v>
      </c>
      <c r="B11742" t="s">
        <v>13187</v>
      </c>
      <c r="C11742" t="s">
        <v>109</v>
      </c>
      <c r="D11742">
        <v>4</v>
      </c>
      <c r="E11742">
        <v>0</v>
      </c>
      <c r="F11742">
        <v>0</v>
      </c>
      <c r="H11742" t="s">
        <v>103</v>
      </c>
      <c r="I11742">
        <f t="shared" si="554"/>
        <v>0</v>
      </c>
      <c r="J11742">
        <f t="shared" si="555"/>
        <v>0</v>
      </c>
      <c r="L11742" t="str">
        <f t="shared" si="553"/>
        <v>2795ISABELLA</v>
      </c>
      <c r="M11742" t="s">
        <v>12617</v>
      </c>
    </row>
    <row r="11743" spans="1:13">
      <c r="A11743" t="s">
        <v>13149</v>
      </c>
      <c r="B11743" t="s">
        <v>13188</v>
      </c>
      <c r="C11743" t="s">
        <v>109</v>
      </c>
      <c r="D11743">
        <v>4</v>
      </c>
      <c r="E11743">
        <v>0</v>
      </c>
      <c r="F11743">
        <v>0</v>
      </c>
      <c r="H11743" t="s">
        <v>103</v>
      </c>
      <c r="I11743">
        <f t="shared" si="554"/>
        <v>0</v>
      </c>
      <c r="J11743">
        <f t="shared" si="555"/>
        <v>0</v>
      </c>
      <c r="L11743" t="str">
        <f t="shared" si="553"/>
        <v>2795JEREMY</v>
      </c>
      <c r="M11743" t="s">
        <v>12617</v>
      </c>
    </row>
    <row r="11744" spans="1:13">
      <c r="A11744" t="s">
        <v>13149</v>
      </c>
      <c r="B11744" t="s">
        <v>13189</v>
      </c>
      <c r="C11744" t="s">
        <v>109</v>
      </c>
      <c r="D11744">
        <v>4</v>
      </c>
      <c r="E11744">
        <v>0</v>
      </c>
      <c r="F11744">
        <v>0</v>
      </c>
      <c r="H11744" t="s">
        <v>103</v>
      </c>
      <c r="I11744">
        <f t="shared" si="554"/>
        <v>0</v>
      </c>
      <c r="J11744">
        <f t="shared" si="555"/>
        <v>0</v>
      </c>
      <c r="L11744" t="str">
        <f t="shared" si="553"/>
        <v>2795JUDDS CREEK</v>
      </c>
      <c r="M11744" t="s">
        <v>12617</v>
      </c>
    </row>
    <row r="11745" spans="1:13">
      <c r="A11745" t="s">
        <v>13149</v>
      </c>
      <c r="B11745" t="s">
        <v>457</v>
      </c>
      <c r="C11745" t="s">
        <v>109</v>
      </c>
      <c r="D11745">
        <v>2</v>
      </c>
      <c r="E11745">
        <v>0</v>
      </c>
      <c r="F11745">
        <v>1</v>
      </c>
      <c r="H11745" t="s">
        <v>103</v>
      </c>
      <c r="I11745">
        <f t="shared" si="554"/>
        <v>0</v>
      </c>
      <c r="J11745">
        <f t="shared" si="555"/>
        <v>0</v>
      </c>
      <c r="L11745" t="str">
        <f t="shared" si="553"/>
        <v>2795KELSO</v>
      </c>
      <c r="M11745" t="s">
        <v>12617</v>
      </c>
    </row>
    <row r="11746" spans="1:13">
      <c r="A11746" t="s">
        <v>13149</v>
      </c>
      <c r="B11746" t="s">
        <v>13190</v>
      </c>
      <c r="C11746" t="s">
        <v>109</v>
      </c>
      <c r="D11746">
        <v>4</v>
      </c>
      <c r="E11746">
        <v>0</v>
      </c>
      <c r="F11746">
        <v>0</v>
      </c>
      <c r="H11746" t="s">
        <v>103</v>
      </c>
      <c r="I11746">
        <f t="shared" si="554"/>
        <v>0</v>
      </c>
      <c r="J11746">
        <f t="shared" si="555"/>
        <v>0</v>
      </c>
      <c r="L11746" t="str">
        <f t="shared" si="553"/>
        <v>2795KILLONGBUTTA</v>
      </c>
      <c r="M11746" t="s">
        <v>12617</v>
      </c>
    </row>
    <row r="11747" spans="1:13">
      <c r="A11747" t="s">
        <v>13149</v>
      </c>
      <c r="B11747" t="s">
        <v>13191</v>
      </c>
      <c r="C11747" t="s">
        <v>109</v>
      </c>
      <c r="D11747">
        <v>4</v>
      </c>
      <c r="E11747">
        <v>0</v>
      </c>
      <c r="F11747">
        <v>0</v>
      </c>
      <c r="H11747" t="s">
        <v>103</v>
      </c>
      <c r="I11747">
        <f t="shared" si="554"/>
        <v>0</v>
      </c>
      <c r="J11747">
        <f t="shared" si="555"/>
        <v>0</v>
      </c>
      <c r="L11747" t="str">
        <f t="shared" si="553"/>
        <v>2795KIRKCONNELL</v>
      </c>
      <c r="M11747" t="s">
        <v>12617</v>
      </c>
    </row>
    <row r="11748" spans="1:13">
      <c r="A11748" t="s">
        <v>13149</v>
      </c>
      <c r="B11748" t="s">
        <v>13192</v>
      </c>
      <c r="C11748" t="s">
        <v>109</v>
      </c>
      <c r="D11748">
        <v>2</v>
      </c>
      <c r="E11748">
        <v>0</v>
      </c>
      <c r="F11748">
        <v>1</v>
      </c>
      <c r="H11748" t="s">
        <v>103</v>
      </c>
      <c r="I11748">
        <f t="shared" si="554"/>
        <v>0</v>
      </c>
      <c r="J11748">
        <f t="shared" si="555"/>
        <v>0</v>
      </c>
      <c r="L11748" t="str">
        <f t="shared" si="553"/>
        <v>2795LAFFING WATERS</v>
      </c>
      <c r="M11748" t="s">
        <v>12617</v>
      </c>
    </row>
    <row r="11749" spans="1:13">
      <c r="A11749" t="s">
        <v>13149</v>
      </c>
      <c r="B11749" t="s">
        <v>13193</v>
      </c>
      <c r="C11749" t="s">
        <v>109</v>
      </c>
      <c r="D11749">
        <v>4</v>
      </c>
      <c r="E11749">
        <v>0</v>
      </c>
      <c r="F11749">
        <v>0</v>
      </c>
      <c r="H11749" t="s">
        <v>103</v>
      </c>
      <c r="I11749">
        <f t="shared" si="554"/>
        <v>0</v>
      </c>
      <c r="J11749">
        <f t="shared" si="555"/>
        <v>0</v>
      </c>
      <c r="L11749" t="str">
        <f t="shared" si="553"/>
        <v>2795LIMEKILNS</v>
      </c>
      <c r="M11749" t="s">
        <v>12617</v>
      </c>
    </row>
    <row r="11750" spans="1:13">
      <c r="A11750" t="s">
        <v>13149</v>
      </c>
      <c r="B11750" t="s">
        <v>5813</v>
      </c>
      <c r="C11750" t="s">
        <v>109</v>
      </c>
      <c r="D11750">
        <v>1</v>
      </c>
      <c r="E11750">
        <v>0</v>
      </c>
      <c r="F11750">
        <v>1</v>
      </c>
      <c r="H11750" t="s">
        <v>103</v>
      </c>
      <c r="I11750">
        <f t="shared" si="554"/>
        <v>0</v>
      </c>
      <c r="J11750">
        <f t="shared" si="555"/>
        <v>0</v>
      </c>
      <c r="L11750" t="str">
        <f t="shared" si="553"/>
        <v>2795LLANARTH</v>
      </c>
      <c r="M11750" t="s">
        <v>12617</v>
      </c>
    </row>
    <row r="11751" spans="1:13">
      <c r="A11751" t="s">
        <v>13149</v>
      </c>
      <c r="B11751" t="s">
        <v>10072</v>
      </c>
      <c r="C11751" t="s">
        <v>109</v>
      </c>
      <c r="D11751">
        <v>4</v>
      </c>
      <c r="E11751">
        <v>0</v>
      </c>
      <c r="F11751">
        <v>0</v>
      </c>
      <c r="H11751" t="s">
        <v>103</v>
      </c>
      <c r="I11751">
        <f t="shared" si="554"/>
        <v>0</v>
      </c>
      <c r="J11751">
        <f t="shared" si="555"/>
        <v>0</v>
      </c>
      <c r="L11751" t="str">
        <f t="shared" si="553"/>
        <v>2795LOCKSLEY</v>
      </c>
      <c r="M11751" t="s">
        <v>12617</v>
      </c>
    </row>
    <row r="11752" spans="1:13">
      <c r="A11752" t="s">
        <v>13149</v>
      </c>
      <c r="B11752" t="s">
        <v>13194</v>
      </c>
      <c r="C11752" t="s">
        <v>109</v>
      </c>
      <c r="D11752">
        <v>4</v>
      </c>
      <c r="E11752">
        <v>0</v>
      </c>
      <c r="F11752">
        <v>0</v>
      </c>
      <c r="H11752" t="s">
        <v>103</v>
      </c>
      <c r="I11752">
        <f t="shared" si="554"/>
        <v>0</v>
      </c>
      <c r="J11752">
        <f t="shared" si="555"/>
        <v>0</v>
      </c>
      <c r="L11752" t="str">
        <f t="shared" si="553"/>
        <v>2795MEADOW FLAT</v>
      </c>
      <c r="M11752" t="s">
        <v>12617</v>
      </c>
    </row>
    <row r="11753" spans="1:13">
      <c r="A11753" t="s">
        <v>13149</v>
      </c>
      <c r="B11753" t="s">
        <v>13195</v>
      </c>
      <c r="C11753" t="s">
        <v>109</v>
      </c>
      <c r="D11753">
        <v>4</v>
      </c>
      <c r="E11753">
        <v>0</v>
      </c>
      <c r="F11753">
        <v>0</v>
      </c>
      <c r="H11753" t="s">
        <v>103</v>
      </c>
      <c r="I11753">
        <f t="shared" si="554"/>
        <v>0</v>
      </c>
      <c r="J11753">
        <f t="shared" si="555"/>
        <v>0</v>
      </c>
      <c r="L11753" t="str">
        <f t="shared" si="553"/>
        <v>2795MILKERS FLAT</v>
      </c>
      <c r="M11753" t="s">
        <v>12617</v>
      </c>
    </row>
    <row r="11754" spans="1:13">
      <c r="A11754" t="s">
        <v>13149</v>
      </c>
      <c r="B11754" t="s">
        <v>13196</v>
      </c>
      <c r="C11754" t="s">
        <v>109</v>
      </c>
      <c r="D11754">
        <v>4</v>
      </c>
      <c r="E11754">
        <v>0</v>
      </c>
      <c r="F11754">
        <v>0</v>
      </c>
      <c r="H11754" t="s">
        <v>103</v>
      </c>
      <c r="I11754">
        <f t="shared" si="554"/>
        <v>0</v>
      </c>
      <c r="J11754">
        <f t="shared" si="555"/>
        <v>0</v>
      </c>
      <c r="L11754" t="str">
        <f t="shared" si="553"/>
        <v>2795MILLAH MURRAH</v>
      </c>
      <c r="M11754" t="s">
        <v>12617</v>
      </c>
    </row>
    <row r="11755" spans="1:13">
      <c r="A11755" t="s">
        <v>13149</v>
      </c>
      <c r="B11755" t="s">
        <v>3475</v>
      </c>
      <c r="C11755" t="s">
        <v>109</v>
      </c>
      <c r="D11755">
        <v>1</v>
      </c>
      <c r="E11755">
        <v>0</v>
      </c>
      <c r="F11755">
        <v>1</v>
      </c>
      <c r="H11755" t="s">
        <v>103</v>
      </c>
      <c r="I11755">
        <f t="shared" si="554"/>
        <v>0</v>
      </c>
      <c r="J11755">
        <f t="shared" si="555"/>
        <v>0</v>
      </c>
      <c r="L11755" t="str">
        <f t="shared" si="553"/>
        <v>2795MITCHELL</v>
      </c>
      <c r="M11755" t="s">
        <v>12617</v>
      </c>
    </row>
    <row r="11756" spans="1:13">
      <c r="A11756" t="s">
        <v>13149</v>
      </c>
      <c r="B11756" t="s">
        <v>13197</v>
      </c>
      <c r="C11756" t="s">
        <v>109</v>
      </c>
      <c r="D11756">
        <v>4</v>
      </c>
      <c r="E11756">
        <v>0</v>
      </c>
      <c r="F11756">
        <v>0</v>
      </c>
      <c r="H11756" t="s">
        <v>103</v>
      </c>
      <c r="I11756">
        <f t="shared" si="554"/>
        <v>0</v>
      </c>
      <c r="J11756">
        <f t="shared" si="555"/>
        <v>0</v>
      </c>
      <c r="L11756" t="str">
        <f t="shared" si="553"/>
        <v>2795MOORILDA</v>
      </c>
      <c r="M11756" t="s">
        <v>12617</v>
      </c>
    </row>
    <row r="11757" spans="1:13">
      <c r="A11757" t="s">
        <v>13149</v>
      </c>
      <c r="B11757" t="s">
        <v>13198</v>
      </c>
      <c r="C11757" t="s">
        <v>109</v>
      </c>
      <c r="D11757">
        <v>4</v>
      </c>
      <c r="E11757">
        <v>0</v>
      </c>
      <c r="F11757">
        <v>0</v>
      </c>
      <c r="H11757" t="s">
        <v>103</v>
      </c>
      <c r="I11757">
        <f t="shared" si="554"/>
        <v>0</v>
      </c>
      <c r="J11757">
        <f t="shared" si="555"/>
        <v>0</v>
      </c>
      <c r="L11757" t="str">
        <f t="shared" si="553"/>
        <v>2795MOUNT DAVID</v>
      </c>
      <c r="M11757" t="s">
        <v>12617</v>
      </c>
    </row>
    <row r="11758" spans="1:13">
      <c r="A11758" t="s">
        <v>13149</v>
      </c>
      <c r="B11758" t="s">
        <v>13199</v>
      </c>
      <c r="C11758" t="s">
        <v>109</v>
      </c>
      <c r="D11758">
        <v>2</v>
      </c>
      <c r="E11758">
        <v>0</v>
      </c>
      <c r="F11758">
        <v>1</v>
      </c>
      <c r="H11758" t="s">
        <v>103</v>
      </c>
      <c r="I11758">
        <f t="shared" si="554"/>
        <v>0</v>
      </c>
      <c r="J11758">
        <f t="shared" si="555"/>
        <v>0</v>
      </c>
      <c r="L11758" t="str">
        <f t="shared" si="553"/>
        <v>2795MOUNT PANORAMA</v>
      </c>
      <c r="M11758" t="s">
        <v>12617</v>
      </c>
    </row>
    <row r="11759" spans="1:13">
      <c r="A11759" t="s">
        <v>13149</v>
      </c>
      <c r="B11759" t="s">
        <v>13200</v>
      </c>
      <c r="C11759" t="s">
        <v>109</v>
      </c>
      <c r="D11759">
        <v>4</v>
      </c>
      <c r="E11759">
        <v>0</v>
      </c>
      <c r="F11759">
        <v>0</v>
      </c>
      <c r="H11759" t="s">
        <v>103</v>
      </c>
      <c r="I11759">
        <f t="shared" si="554"/>
        <v>0</v>
      </c>
      <c r="J11759">
        <f t="shared" si="555"/>
        <v>0</v>
      </c>
      <c r="L11759" t="str">
        <f t="shared" si="553"/>
        <v>2795MOUNT RANKIN</v>
      </c>
      <c r="M11759" t="s">
        <v>12617</v>
      </c>
    </row>
    <row r="11760" spans="1:13">
      <c r="A11760" t="s">
        <v>13149</v>
      </c>
      <c r="B11760" t="s">
        <v>13201</v>
      </c>
      <c r="C11760" t="s">
        <v>109</v>
      </c>
      <c r="D11760">
        <v>4</v>
      </c>
      <c r="E11760">
        <v>0</v>
      </c>
      <c r="F11760">
        <v>0</v>
      </c>
      <c r="H11760" t="s">
        <v>103</v>
      </c>
      <c r="I11760">
        <f t="shared" si="554"/>
        <v>0</v>
      </c>
      <c r="J11760">
        <f t="shared" si="555"/>
        <v>0</v>
      </c>
      <c r="L11760" t="str">
        <f t="shared" si="553"/>
        <v>2795NAPOLEON REEF</v>
      </c>
      <c r="M11760" t="s">
        <v>12617</v>
      </c>
    </row>
    <row r="11761" spans="1:13">
      <c r="A11761" t="s">
        <v>13149</v>
      </c>
      <c r="B11761" t="s">
        <v>10484</v>
      </c>
      <c r="C11761" t="s">
        <v>109</v>
      </c>
      <c r="D11761">
        <v>4</v>
      </c>
      <c r="E11761">
        <v>0</v>
      </c>
      <c r="F11761">
        <v>0</v>
      </c>
      <c r="H11761" t="s">
        <v>103</v>
      </c>
      <c r="I11761">
        <f t="shared" si="554"/>
        <v>0</v>
      </c>
      <c r="J11761">
        <f t="shared" si="555"/>
        <v>0</v>
      </c>
      <c r="L11761" t="str">
        <f t="shared" si="553"/>
        <v>2795NEWBRIDGE</v>
      </c>
      <c r="M11761" t="s">
        <v>12617</v>
      </c>
    </row>
    <row r="11762" spans="1:13">
      <c r="A11762" t="s">
        <v>13149</v>
      </c>
      <c r="B11762" t="s">
        <v>13202</v>
      </c>
      <c r="C11762" t="s">
        <v>109</v>
      </c>
      <c r="D11762">
        <v>4</v>
      </c>
      <c r="E11762">
        <v>0</v>
      </c>
      <c r="F11762">
        <v>0</v>
      </c>
      <c r="H11762" t="s">
        <v>103</v>
      </c>
      <c r="I11762">
        <f t="shared" si="554"/>
        <v>0</v>
      </c>
      <c r="J11762">
        <f t="shared" si="555"/>
        <v>0</v>
      </c>
      <c r="L11762" t="str">
        <f t="shared" si="553"/>
        <v>2795OCONNELL</v>
      </c>
      <c r="M11762" t="s">
        <v>12617</v>
      </c>
    </row>
    <row r="11763" spans="1:13">
      <c r="A11763" t="s">
        <v>13149</v>
      </c>
      <c r="B11763" t="s">
        <v>6520</v>
      </c>
      <c r="C11763" t="s">
        <v>109</v>
      </c>
      <c r="D11763">
        <v>4</v>
      </c>
      <c r="E11763">
        <v>0</v>
      </c>
      <c r="F11763">
        <v>0</v>
      </c>
      <c r="H11763" t="s">
        <v>103</v>
      </c>
      <c r="I11763">
        <f t="shared" si="554"/>
        <v>0</v>
      </c>
      <c r="J11763">
        <f t="shared" si="555"/>
        <v>0</v>
      </c>
      <c r="L11763" t="str">
        <f t="shared" si="553"/>
        <v>2795O'CONNELL</v>
      </c>
      <c r="M11763" t="s">
        <v>12617</v>
      </c>
    </row>
    <row r="11764" spans="1:13">
      <c r="A11764" t="s">
        <v>13149</v>
      </c>
      <c r="B11764" t="s">
        <v>13203</v>
      </c>
      <c r="C11764" t="s">
        <v>109</v>
      </c>
      <c r="D11764">
        <v>2</v>
      </c>
      <c r="E11764">
        <v>0</v>
      </c>
      <c r="F11764">
        <v>1</v>
      </c>
      <c r="H11764" t="s">
        <v>103</v>
      </c>
      <c r="I11764">
        <f t="shared" si="554"/>
        <v>0</v>
      </c>
      <c r="J11764">
        <f t="shared" si="555"/>
        <v>0</v>
      </c>
      <c r="L11764" t="str">
        <f t="shared" si="553"/>
        <v>2795ORTON PARK</v>
      </c>
      <c r="M11764" t="s">
        <v>12617</v>
      </c>
    </row>
    <row r="11765" spans="1:13">
      <c r="A11765" t="s">
        <v>13149</v>
      </c>
      <c r="B11765" t="s">
        <v>13204</v>
      </c>
      <c r="C11765" t="s">
        <v>109</v>
      </c>
      <c r="D11765">
        <v>4</v>
      </c>
      <c r="E11765">
        <v>0</v>
      </c>
      <c r="F11765">
        <v>0</v>
      </c>
      <c r="H11765" t="s">
        <v>103</v>
      </c>
      <c r="I11765">
        <f t="shared" si="554"/>
        <v>0</v>
      </c>
      <c r="J11765">
        <f t="shared" si="555"/>
        <v>0</v>
      </c>
      <c r="L11765" t="str">
        <f t="shared" si="553"/>
        <v>2795PALING YARDS</v>
      </c>
      <c r="M11765" t="s">
        <v>12617</v>
      </c>
    </row>
    <row r="11766" spans="1:13">
      <c r="A11766" t="s">
        <v>13149</v>
      </c>
      <c r="B11766" t="s">
        <v>13205</v>
      </c>
      <c r="C11766" t="s">
        <v>109</v>
      </c>
      <c r="D11766">
        <v>4</v>
      </c>
      <c r="E11766">
        <v>0</v>
      </c>
      <c r="F11766">
        <v>0</v>
      </c>
      <c r="H11766" t="s">
        <v>103</v>
      </c>
      <c r="I11766">
        <f t="shared" si="554"/>
        <v>0</v>
      </c>
      <c r="J11766">
        <f t="shared" si="555"/>
        <v>0</v>
      </c>
      <c r="L11766" t="str">
        <f t="shared" si="553"/>
        <v>2795PALMERS OAKY</v>
      </c>
      <c r="M11766" t="s">
        <v>12617</v>
      </c>
    </row>
    <row r="11767" spans="1:13">
      <c r="A11767" t="s">
        <v>13149</v>
      </c>
      <c r="B11767" t="s">
        <v>13206</v>
      </c>
      <c r="C11767" t="s">
        <v>109</v>
      </c>
      <c r="D11767">
        <v>4</v>
      </c>
      <c r="E11767">
        <v>0</v>
      </c>
      <c r="F11767">
        <v>0</v>
      </c>
      <c r="H11767" t="s">
        <v>103</v>
      </c>
      <c r="I11767">
        <f t="shared" si="554"/>
        <v>0</v>
      </c>
      <c r="J11767">
        <f t="shared" si="555"/>
        <v>0</v>
      </c>
      <c r="L11767" t="str">
        <f t="shared" si="553"/>
        <v>2795PEEL</v>
      </c>
      <c r="M11767" t="s">
        <v>12617</v>
      </c>
    </row>
    <row r="11768" spans="1:13">
      <c r="A11768" t="s">
        <v>13149</v>
      </c>
      <c r="B11768" t="s">
        <v>13207</v>
      </c>
      <c r="C11768" t="s">
        <v>109</v>
      </c>
      <c r="D11768">
        <v>2</v>
      </c>
      <c r="E11768">
        <v>0</v>
      </c>
      <c r="F11768">
        <v>1</v>
      </c>
      <c r="H11768" t="s">
        <v>103</v>
      </c>
      <c r="I11768">
        <f t="shared" si="554"/>
        <v>0</v>
      </c>
      <c r="J11768">
        <f t="shared" si="555"/>
        <v>0</v>
      </c>
      <c r="L11768" t="str">
        <f t="shared" si="553"/>
        <v>2795PERTHVILLE</v>
      </c>
      <c r="M11768" t="s">
        <v>12617</v>
      </c>
    </row>
    <row r="11769" spans="1:13">
      <c r="A11769" t="s">
        <v>13149</v>
      </c>
      <c r="B11769" t="s">
        <v>6479</v>
      </c>
      <c r="C11769" t="s">
        <v>109</v>
      </c>
      <c r="D11769">
        <v>2</v>
      </c>
      <c r="E11769">
        <v>0</v>
      </c>
      <c r="F11769">
        <v>1</v>
      </c>
      <c r="H11769" t="s">
        <v>103</v>
      </c>
      <c r="I11769">
        <f t="shared" si="554"/>
        <v>0</v>
      </c>
      <c r="J11769">
        <f t="shared" si="555"/>
        <v>0</v>
      </c>
      <c r="L11769" t="str">
        <f t="shared" si="553"/>
        <v>2795RAGLAN</v>
      </c>
      <c r="M11769" t="s">
        <v>12617</v>
      </c>
    </row>
    <row r="11770" spans="1:13">
      <c r="A11770" t="s">
        <v>13149</v>
      </c>
      <c r="B11770" t="s">
        <v>13208</v>
      </c>
      <c r="C11770" t="s">
        <v>109</v>
      </c>
      <c r="D11770">
        <v>1</v>
      </c>
      <c r="E11770">
        <v>0</v>
      </c>
      <c r="F11770">
        <v>1</v>
      </c>
      <c r="H11770" t="s">
        <v>103</v>
      </c>
      <c r="I11770">
        <f t="shared" si="554"/>
        <v>0</v>
      </c>
      <c r="J11770">
        <f t="shared" si="555"/>
        <v>0</v>
      </c>
      <c r="L11770" t="str">
        <f t="shared" si="553"/>
        <v>2795ROBIN HILL</v>
      </c>
      <c r="M11770" t="s">
        <v>12617</v>
      </c>
    </row>
    <row r="11771" spans="1:13">
      <c r="A11771" t="s">
        <v>13149</v>
      </c>
      <c r="B11771" t="s">
        <v>13209</v>
      </c>
      <c r="C11771" t="s">
        <v>109</v>
      </c>
      <c r="D11771">
        <v>4</v>
      </c>
      <c r="E11771">
        <v>0</v>
      </c>
      <c r="F11771">
        <v>0</v>
      </c>
      <c r="H11771" t="s">
        <v>103</v>
      </c>
      <c r="I11771">
        <f t="shared" si="554"/>
        <v>0</v>
      </c>
      <c r="J11771">
        <f t="shared" si="555"/>
        <v>0</v>
      </c>
      <c r="L11771" t="str">
        <f t="shared" si="553"/>
        <v>2795ROCK FOREST</v>
      </c>
      <c r="M11771" t="s">
        <v>12617</v>
      </c>
    </row>
    <row r="11772" spans="1:13">
      <c r="A11772" t="s">
        <v>13149</v>
      </c>
      <c r="B11772" t="s">
        <v>13210</v>
      </c>
      <c r="C11772" t="s">
        <v>109</v>
      </c>
      <c r="D11772">
        <v>4</v>
      </c>
      <c r="E11772">
        <v>0</v>
      </c>
      <c r="F11772">
        <v>0</v>
      </c>
      <c r="H11772" t="s">
        <v>103</v>
      </c>
      <c r="I11772">
        <f t="shared" si="554"/>
        <v>0</v>
      </c>
      <c r="J11772">
        <f t="shared" si="555"/>
        <v>0</v>
      </c>
      <c r="L11772" t="str">
        <f t="shared" si="553"/>
        <v>2795ROCKLEY</v>
      </c>
      <c r="M11772" t="s">
        <v>12617</v>
      </c>
    </row>
    <row r="11773" spans="1:13">
      <c r="A11773" t="s">
        <v>13149</v>
      </c>
      <c r="B11773" t="s">
        <v>13211</v>
      </c>
      <c r="C11773" t="s">
        <v>109</v>
      </c>
      <c r="D11773">
        <v>4</v>
      </c>
      <c r="E11773">
        <v>0</v>
      </c>
      <c r="F11773">
        <v>0</v>
      </c>
      <c r="H11773" t="s">
        <v>103</v>
      </c>
      <c r="I11773">
        <f t="shared" si="554"/>
        <v>0</v>
      </c>
      <c r="J11773">
        <f t="shared" si="555"/>
        <v>0</v>
      </c>
      <c r="L11773" t="str">
        <f t="shared" si="553"/>
        <v>2795ROCKLEY MOUNT</v>
      </c>
      <c r="M11773" t="s">
        <v>12617</v>
      </c>
    </row>
    <row r="11774" spans="1:13">
      <c r="A11774" t="s">
        <v>13149</v>
      </c>
      <c r="B11774" t="s">
        <v>13212</v>
      </c>
      <c r="C11774" t="s">
        <v>109</v>
      </c>
      <c r="D11774">
        <v>4</v>
      </c>
      <c r="E11774">
        <v>0</v>
      </c>
      <c r="F11774">
        <v>0</v>
      </c>
      <c r="H11774" t="s">
        <v>103</v>
      </c>
      <c r="I11774">
        <f t="shared" si="554"/>
        <v>0</v>
      </c>
      <c r="J11774">
        <f t="shared" si="555"/>
        <v>0</v>
      </c>
      <c r="L11774" t="str">
        <f t="shared" si="553"/>
        <v>2795SOFALA</v>
      </c>
      <c r="M11774" t="s">
        <v>12617</v>
      </c>
    </row>
    <row r="11775" spans="1:13">
      <c r="A11775" t="s">
        <v>13149</v>
      </c>
      <c r="B11775" t="s">
        <v>13213</v>
      </c>
      <c r="C11775" t="s">
        <v>109</v>
      </c>
      <c r="D11775">
        <v>1</v>
      </c>
      <c r="E11775">
        <v>0</v>
      </c>
      <c r="F11775">
        <v>1</v>
      </c>
      <c r="H11775" t="s">
        <v>103</v>
      </c>
      <c r="I11775">
        <f t="shared" si="554"/>
        <v>0</v>
      </c>
      <c r="J11775">
        <f t="shared" si="555"/>
        <v>0</v>
      </c>
      <c r="L11775" t="str">
        <f t="shared" si="553"/>
        <v>2795SOUTH BATHURST</v>
      </c>
      <c r="M11775" t="s">
        <v>12617</v>
      </c>
    </row>
    <row r="11776" spans="1:13">
      <c r="A11776" t="s">
        <v>13149</v>
      </c>
      <c r="B11776" t="s">
        <v>13214</v>
      </c>
      <c r="C11776" t="s">
        <v>109</v>
      </c>
      <c r="D11776">
        <v>2</v>
      </c>
      <c r="E11776">
        <v>0</v>
      </c>
      <c r="F11776">
        <v>1</v>
      </c>
      <c r="H11776" t="s">
        <v>103</v>
      </c>
      <c r="I11776">
        <f t="shared" si="554"/>
        <v>0</v>
      </c>
      <c r="J11776">
        <f t="shared" si="555"/>
        <v>0</v>
      </c>
      <c r="L11776" t="str">
        <f t="shared" si="553"/>
        <v>2795STEWARTS MOUNT</v>
      </c>
      <c r="M11776" t="s">
        <v>12617</v>
      </c>
    </row>
    <row r="11777" spans="1:13">
      <c r="A11777" t="s">
        <v>13149</v>
      </c>
      <c r="B11777" t="s">
        <v>13215</v>
      </c>
      <c r="C11777" t="s">
        <v>109</v>
      </c>
      <c r="D11777">
        <v>3</v>
      </c>
      <c r="E11777">
        <v>0</v>
      </c>
      <c r="F11777">
        <v>0</v>
      </c>
      <c r="H11777" t="s">
        <v>103</v>
      </c>
      <c r="I11777">
        <f t="shared" si="554"/>
        <v>0</v>
      </c>
      <c r="J11777">
        <f t="shared" si="555"/>
        <v>0</v>
      </c>
      <c r="L11777" t="str">
        <f t="shared" si="553"/>
        <v>2795SUNNY CORNER</v>
      </c>
      <c r="M11777" t="s">
        <v>12617</v>
      </c>
    </row>
    <row r="11778" spans="1:13">
      <c r="A11778" t="s">
        <v>13149</v>
      </c>
      <c r="B11778" t="s">
        <v>12794</v>
      </c>
      <c r="C11778" t="s">
        <v>109</v>
      </c>
      <c r="D11778">
        <v>4</v>
      </c>
      <c r="E11778">
        <v>0</v>
      </c>
      <c r="F11778">
        <v>0</v>
      </c>
      <c r="H11778" t="s">
        <v>103</v>
      </c>
      <c r="I11778">
        <f t="shared" si="554"/>
        <v>0</v>
      </c>
      <c r="J11778">
        <f t="shared" si="555"/>
        <v>0</v>
      </c>
      <c r="L11778" t="str">
        <f t="shared" si="553"/>
        <v>2795TAMBAROORA</v>
      </c>
      <c r="M11778" t="s">
        <v>12617</v>
      </c>
    </row>
    <row r="11779" spans="1:13">
      <c r="A11779" t="s">
        <v>13149</v>
      </c>
      <c r="B11779" t="s">
        <v>13216</v>
      </c>
      <c r="C11779" t="s">
        <v>109</v>
      </c>
      <c r="D11779">
        <v>4</v>
      </c>
      <c r="E11779">
        <v>0</v>
      </c>
      <c r="F11779">
        <v>0</v>
      </c>
      <c r="H11779" t="s">
        <v>103</v>
      </c>
      <c r="I11779">
        <f t="shared" si="554"/>
        <v>0</v>
      </c>
      <c r="J11779">
        <f t="shared" si="555"/>
        <v>0</v>
      </c>
      <c r="L11779" t="str">
        <f t="shared" si="553"/>
        <v>2795TANNAS MOUNT</v>
      </c>
      <c r="M11779" t="s">
        <v>12617</v>
      </c>
    </row>
    <row r="11780" spans="1:13">
      <c r="A11780" t="s">
        <v>13149</v>
      </c>
      <c r="B11780" t="s">
        <v>13217</v>
      </c>
      <c r="C11780" t="s">
        <v>109</v>
      </c>
      <c r="D11780">
        <v>4</v>
      </c>
      <c r="E11780">
        <v>0</v>
      </c>
      <c r="F11780">
        <v>0</v>
      </c>
      <c r="H11780" t="s">
        <v>103</v>
      </c>
      <c r="I11780">
        <f t="shared" si="554"/>
        <v>0</v>
      </c>
      <c r="J11780">
        <f t="shared" si="555"/>
        <v>0</v>
      </c>
      <c r="L11780" t="str">
        <f t="shared" si="553"/>
        <v>2795THE LAGOON</v>
      </c>
      <c r="M11780" t="s">
        <v>12617</v>
      </c>
    </row>
    <row r="11781" spans="1:13">
      <c r="A11781" t="s">
        <v>13149</v>
      </c>
      <c r="B11781" t="s">
        <v>13218</v>
      </c>
      <c r="C11781" t="s">
        <v>109</v>
      </c>
      <c r="D11781">
        <v>4</v>
      </c>
      <c r="E11781">
        <v>0</v>
      </c>
      <c r="F11781">
        <v>0</v>
      </c>
      <c r="H11781" t="s">
        <v>103</v>
      </c>
      <c r="I11781">
        <f t="shared" si="554"/>
        <v>0</v>
      </c>
      <c r="J11781">
        <f t="shared" si="555"/>
        <v>0</v>
      </c>
      <c r="L11781" t="str">
        <f t="shared" ref="L11781:L11844" si="556">CONCATENATE(A11781,B11781)</f>
        <v>2795THE ROCKS</v>
      </c>
      <c r="M11781" t="s">
        <v>12617</v>
      </c>
    </row>
    <row r="11782" spans="1:13">
      <c r="A11782" t="s">
        <v>13149</v>
      </c>
      <c r="B11782" t="s">
        <v>13219</v>
      </c>
      <c r="C11782" t="s">
        <v>109</v>
      </c>
      <c r="D11782">
        <v>4</v>
      </c>
      <c r="E11782">
        <v>0</v>
      </c>
      <c r="F11782">
        <v>0</v>
      </c>
      <c r="H11782" t="s">
        <v>103</v>
      </c>
      <c r="I11782">
        <f t="shared" si="554"/>
        <v>0</v>
      </c>
      <c r="J11782">
        <f t="shared" si="555"/>
        <v>0</v>
      </c>
      <c r="L11782" t="str">
        <f t="shared" si="556"/>
        <v>2795TRIANGLE FLAT</v>
      </c>
      <c r="M11782" t="s">
        <v>12617</v>
      </c>
    </row>
    <row r="11783" spans="1:13">
      <c r="A11783" t="s">
        <v>13149</v>
      </c>
      <c r="B11783" t="s">
        <v>13220</v>
      </c>
      <c r="C11783" t="s">
        <v>109</v>
      </c>
      <c r="D11783">
        <v>4</v>
      </c>
      <c r="E11783">
        <v>0</v>
      </c>
      <c r="F11783">
        <v>0</v>
      </c>
      <c r="H11783" t="s">
        <v>103</v>
      </c>
      <c r="I11783">
        <f t="shared" si="554"/>
        <v>0</v>
      </c>
      <c r="J11783">
        <f t="shared" si="555"/>
        <v>0</v>
      </c>
      <c r="L11783" t="str">
        <f t="shared" si="556"/>
        <v>2795TRUNKEY CREEK</v>
      </c>
      <c r="M11783" t="s">
        <v>12617</v>
      </c>
    </row>
    <row r="11784" spans="1:13">
      <c r="A11784" t="s">
        <v>13149</v>
      </c>
      <c r="B11784" t="s">
        <v>13221</v>
      </c>
      <c r="C11784" t="s">
        <v>109</v>
      </c>
      <c r="D11784">
        <v>4</v>
      </c>
      <c r="E11784">
        <v>0</v>
      </c>
      <c r="F11784">
        <v>0</v>
      </c>
      <c r="H11784" t="s">
        <v>103</v>
      </c>
      <c r="I11784">
        <f t="shared" si="554"/>
        <v>0</v>
      </c>
      <c r="J11784">
        <f t="shared" si="555"/>
        <v>0</v>
      </c>
      <c r="L11784" t="str">
        <f t="shared" si="556"/>
        <v>2795TURONDALE</v>
      </c>
      <c r="M11784" t="s">
        <v>12617</v>
      </c>
    </row>
    <row r="11785" spans="1:13">
      <c r="A11785" t="s">
        <v>13149</v>
      </c>
      <c r="B11785" t="s">
        <v>13222</v>
      </c>
      <c r="C11785" t="s">
        <v>109</v>
      </c>
      <c r="D11785">
        <v>4</v>
      </c>
      <c r="E11785">
        <v>0</v>
      </c>
      <c r="F11785">
        <v>0</v>
      </c>
      <c r="H11785" t="s">
        <v>103</v>
      </c>
      <c r="I11785">
        <f t="shared" si="554"/>
        <v>0</v>
      </c>
      <c r="J11785">
        <f t="shared" si="555"/>
        <v>0</v>
      </c>
      <c r="L11785" t="str">
        <f t="shared" si="556"/>
        <v>2795TWENTY FORESTS</v>
      </c>
      <c r="M11785" t="s">
        <v>12617</v>
      </c>
    </row>
    <row r="11786" spans="1:13">
      <c r="A11786" t="s">
        <v>13149</v>
      </c>
      <c r="B11786" t="s">
        <v>13223</v>
      </c>
      <c r="C11786" t="s">
        <v>109</v>
      </c>
      <c r="D11786">
        <v>4</v>
      </c>
      <c r="E11786">
        <v>0</v>
      </c>
      <c r="F11786">
        <v>0</v>
      </c>
      <c r="H11786" t="s">
        <v>103</v>
      </c>
      <c r="I11786">
        <f t="shared" si="554"/>
        <v>0</v>
      </c>
      <c r="J11786">
        <f t="shared" si="555"/>
        <v>0</v>
      </c>
      <c r="L11786" t="str">
        <f t="shared" si="556"/>
        <v>2795UPPER TURON</v>
      </c>
      <c r="M11786" t="s">
        <v>12617</v>
      </c>
    </row>
    <row r="11787" spans="1:13">
      <c r="A11787" t="s">
        <v>13149</v>
      </c>
      <c r="B11787" t="s">
        <v>13224</v>
      </c>
      <c r="C11787" t="s">
        <v>109</v>
      </c>
      <c r="D11787">
        <v>4</v>
      </c>
      <c r="E11787">
        <v>0</v>
      </c>
      <c r="F11787">
        <v>0</v>
      </c>
      <c r="H11787" t="s">
        <v>103</v>
      </c>
      <c r="I11787">
        <f t="shared" si="554"/>
        <v>0</v>
      </c>
      <c r="J11787">
        <f t="shared" si="555"/>
        <v>0</v>
      </c>
      <c r="L11787" t="str">
        <f t="shared" si="556"/>
        <v>2795WALANG</v>
      </c>
      <c r="M11787" t="s">
        <v>12617</v>
      </c>
    </row>
    <row r="11788" spans="1:13">
      <c r="A11788" t="s">
        <v>13149</v>
      </c>
      <c r="B11788" t="s">
        <v>13225</v>
      </c>
      <c r="C11788" t="s">
        <v>109</v>
      </c>
      <c r="D11788">
        <v>4</v>
      </c>
      <c r="E11788">
        <v>0</v>
      </c>
      <c r="F11788">
        <v>0</v>
      </c>
      <c r="H11788" t="s">
        <v>103</v>
      </c>
      <c r="I11788">
        <f t="shared" si="554"/>
        <v>0</v>
      </c>
      <c r="J11788">
        <f t="shared" si="555"/>
        <v>0</v>
      </c>
      <c r="L11788" t="str">
        <f t="shared" si="556"/>
        <v>2795WAMBOOL</v>
      </c>
      <c r="M11788" t="s">
        <v>12617</v>
      </c>
    </row>
    <row r="11789" spans="1:13">
      <c r="A11789" t="s">
        <v>13149</v>
      </c>
      <c r="B11789" t="s">
        <v>4658</v>
      </c>
      <c r="C11789" t="s">
        <v>109</v>
      </c>
      <c r="D11789">
        <v>4</v>
      </c>
      <c r="E11789">
        <v>0</v>
      </c>
      <c r="F11789">
        <v>0</v>
      </c>
      <c r="H11789" t="s">
        <v>103</v>
      </c>
      <c r="I11789">
        <f t="shared" si="554"/>
        <v>0</v>
      </c>
      <c r="J11789">
        <f t="shared" si="555"/>
        <v>0</v>
      </c>
      <c r="L11789" t="str">
        <f t="shared" si="556"/>
        <v>2795WATTLE FLAT</v>
      </c>
      <c r="M11789" t="s">
        <v>12617</v>
      </c>
    </row>
    <row r="11790" spans="1:13">
      <c r="A11790" t="s">
        <v>13149</v>
      </c>
      <c r="B11790" t="s">
        <v>13226</v>
      </c>
      <c r="C11790" t="s">
        <v>109</v>
      </c>
      <c r="D11790">
        <v>4</v>
      </c>
      <c r="E11790">
        <v>0</v>
      </c>
      <c r="F11790">
        <v>0</v>
      </c>
      <c r="H11790" t="s">
        <v>103</v>
      </c>
      <c r="I11790">
        <f t="shared" si="554"/>
        <v>0</v>
      </c>
      <c r="J11790">
        <f t="shared" si="555"/>
        <v>0</v>
      </c>
      <c r="L11790" t="str">
        <f t="shared" si="556"/>
        <v>2795WATTON</v>
      </c>
      <c r="M11790" t="s">
        <v>12617</v>
      </c>
    </row>
    <row r="11791" spans="1:13">
      <c r="A11791" t="s">
        <v>13149</v>
      </c>
      <c r="B11791" t="s">
        <v>13227</v>
      </c>
      <c r="C11791" t="s">
        <v>109</v>
      </c>
      <c r="D11791">
        <v>1</v>
      </c>
      <c r="E11791">
        <v>0</v>
      </c>
      <c r="F11791">
        <v>1</v>
      </c>
      <c r="H11791" t="s">
        <v>103</v>
      </c>
      <c r="I11791">
        <f t="shared" si="554"/>
        <v>0</v>
      </c>
      <c r="J11791">
        <f t="shared" si="555"/>
        <v>0</v>
      </c>
      <c r="L11791" t="str">
        <f t="shared" si="556"/>
        <v>2795WEST BATHURST</v>
      </c>
      <c r="M11791" t="s">
        <v>12617</v>
      </c>
    </row>
    <row r="11792" spans="1:13">
      <c r="A11792" t="s">
        <v>13149</v>
      </c>
      <c r="B11792" t="s">
        <v>5573</v>
      </c>
      <c r="C11792" t="s">
        <v>109</v>
      </c>
      <c r="D11792">
        <v>2</v>
      </c>
      <c r="E11792">
        <v>0</v>
      </c>
      <c r="F11792">
        <v>1</v>
      </c>
      <c r="H11792" t="s">
        <v>103</v>
      </c>
      <c r="I11792">
        <f t="shared" si="554"/>
        <v>0</v>
      </c>
      <c r="J11792">
        <f t="shared" si="555"/>
        <v>0</v>
      </c>
      <c r="L11792" t="str">
        <f t="shared" si="556"/>
        <v>2795WHITE ROCK</v>
      </c>
      <c r="M11792" t="s">
        <v>12617</v>
      </c>
    </row>
    <row r="11793" spans="1:13">
      <c r="A11793" t="s">
        <v>13149</v>
      </c>
      <c r="B11793" t="s">
        <v>13228</v>
      </c>
      <c r="C11793" t="s">
        <v>109</v>
      </c>
      <c r="D11793">
        <v>4</v>
      </c>
      <c r="E11793">
        <v>0</v>
      </c>
      <c r="F11793">
        <v>0</v>
      </c>
      <c r="H11793" t="s">
        <v>103</v>
      </c>
      <c r="I11793">
        <f t="shared" si="554"/>
        <v>0</v>
      </c>
      <c r="J11793">
        <f t="shared" si="555"/>
        <v>0</v>
      </c>
      <c r="L11793" t="str">
        <f t="shared" si="556"/>
        <v>2795WIAGDON</v>
      </c>
      <c r="M11793" t="s">
        <v>12617</v>
      </c>
    </row>
    <row r="11794" spans="1:13">
      <c r="A11794" t="s">
        <v>13149</v>
      </c>
      <c r="B11794" t="s">
        <v>13229</v>
      </c>
      <c r="C11794" t="s">
        <v>109</v>
      </c>
      <c r="D11794">
        <v>4</v>
      </c>
      <c r="E11794">
        <v>0</v>
      </c>
      <c r="F11794">
        <v>0</v>
      </c>
      <c r="H11794" t="s">
        <v>103</v>
      </c>
      <c r="I11794">
        <f t="shared" ref="I11794:I11857" si="557">IF(ISERROR(VLOOKUP(A11794,SelPostCode,1,FALSE)),0,1)</f>
        <v>0</v>
      </c>
      <c r="J11794">
        <f t="shared" ref="J11794:J11857" si="558">IF(I11794=0,0,IF(ISERROR(VLOOKUP(B11794,SelSuburb,1,FALSE)),0,1))</f>
        <v>0</v>
      </c>
      <c r="L11794" t="str">
        <f t="shared" si="556"/>
        <v>2795WIMBLEDON</v>
      </c>
      <c r="M11794" t="s">
        <v>12617</v>
      </c>
    </row>
    <row r="11795" spans="1:13">
      <c r="A11795" t="s">
        <v>13149</v>
      </c>
      <c r="B11795" t="s">
        <v>13230</v>
      </c>
      <c r="C11795" t="s">
        <v>109</v>
      </c>
      <c r="D11795">
        <v>4</v>
      </c>
      <c r="E11795">
        <v>0</v>
      </c>
      <c r="F11795">
        <v>0</v>
      </c>
      <c r="H11795" t="s">
        <v>103</v>
      </c>
      <c r="I11795">
        <f t="shared" si="557"/>
        <v>0</v>
      </c>
      <c r="J11795">
        <f t="shared" si="558"/>
        <v>0</v>
      </c>
      <c r="L11795" t="str">
        <f t="shared" si="556"/>
        <v>2795WINBURNDALE</v>
      </c>
      <c r="M11795" t="s">
        <v>12617</v>
      </c>
    </row>
    <row r="11796" spans="1:13">
      <c r="A11796" t="s">
        <v>13149</v>
      </c>
      <c r="B11796" t="s">
        <v>13231</v>
      </c>
      <c r="C11796" t="s">
        <v>109</v>
      </c>
      <c r="D11796">
        <v>4</v>
      </c>
      <c r="E11796">
        <v>0</v>
      </c>
      <c r="F11796">
        <v>0</v>
      </c>
      <c r="H11796" t="s">
        <v>103</v>
      </c>
      <c r="I11796">
        <f t="shared" si="557"/>
        <v>0</v>
      </c>
      <c r="J11796">
        <f t="shared" si="558"/>
        <v>0</v>
      </c>
      <c r="L11796" t="str">
        <f t="shared" si="556"/>
        <v>2795WINDRADYNE</v>
      </c>
      <c r="M11796" t="s">
        <v>12617</v>
      </c>
    </row>
    <row r="11797" spans="1:13">
      <c r="A11797" t="s">
        <v>13149</v>
      </c>
      <c r="B11797" t="s">
        <v>13232</v>
      </c>
      <c r="C11797" t="s">
        <v>109</v>
      </c>
      <c r="D11797">
        <v>4</v>
      </c>
      <c r="E11797">
        <v>0</v>
      </c>
      <c r="F11797">
        <v>0</v>
      </c>
      <c r="H11797" t="s">
        <v>103</v>
      </c>
      <c r="I11797">
        <f t="shared" si="557"/>
        <v>0</v>
      </c>
      <c r="J11797">
        <f t="shared" si="558"/>
        <v>0</v>
      </c>
      <c r="L11797" t="str">
        <f t="shared" si="556"/>
        <v>2795WISEMANS CREEK</v>
      </c>
      <c r="M11797" t="s">
        <v>12617</v>
      </c>
    </row>
    <row r="11798" spans="1:13">
      <c r="A11798" t="s">
        <v>13149</v>
      </c>
      <c r="B11798" t="s">
        <v>13233</v>
      </c>
      <c r="C11798" t="s">
        <v>109</v>
      </c>
      <c r="D11798">
        <v>3</v>
      </c>
      <c r="E11798">
        <v>0</v>
      </c>
      <c r="F11798">
        <v>0</v>
      </c>
      <c r="H11798" t="s">
        <v>103</v>
      </c>
      <c r="I11798">
        <f t="shared" si="557"/>
        <v>0</v>
      </c>
      <c r="J11798">
        <f t="shared" si="558"/>
        <v>0</v>
      </c>
      <c r="L11798" t="str">
        <f t="shared" si="556"/>
        <v>2795YARRAS</v>
      </c>
      <c r="M11798" t="s">
        <v>12617</v>
      </c>
    </row>
    <row r="11799" spans="1:13">
      <c r="A11799" t="s">
        <v>13149</v>
      </c>
      <c r="B11799" t="s">
        <v>13234</v>
      </c>
      <c r="C11799" t="s">
        <v>109</v>
      </c>
      <c r="D11799">
        <v>4</v>
      </c>
      <c r="E11799">
        <v>0</v>
      </c>
      <c r="F11799">
        <v>0</v>
      </c>
      <c r="H11799" t="s">
        <v>103</v>
      </c>
      <c r="I11799">
        <f t="shared" si="557"/>
        <v>0</v>
      </c>
      <c r="J11799">
        <f t="shared" si="558"/>
        <v>0</v>
      </c>
      <c r="L11799" t="str">
        <f t="shared" si="556"/>
        <v>2795YETHOLME</v>
      </c>
      <c r="M11799" t="s">
        <v>12617</v>
      </c>
    </row>
    <row r="11800" spans="1:13">
      <c r="A11800" t="s">
        <v>13235</v>
      </c>
      <c r="B11800" t="s">
        <v>13236</v>
      </c>
      <c r="C11800" t="s">
        <v>109</v>
      </c>
      <c r="D11800">
        <v>4</v>
      </c>
      <c r="E11800">
        <v>0</v>
      </c>
      <c r="F11800">
        <v>0</v>
      </c>
      <c r="H11800" t="s">
        <v>103</v>
      </c>
      <c r="I11800">
        <f t="shared" si="557"/>
        <v>0</v>
      </c>
      <c r="J11800">
        <f t="shared" si="558"/>
        <v>0</v>
      </c>
      <c r="L11800" t="str">
        <f t="shared" si="556"/>
        <v>2794BUMBALDRY</v>
      </c>
      <c r="M11800" t="s">
        <v>12579</v>
      </c>
    </row>
    <row r="11801" spans="1:13">
      <c r="A11801" t="s">
        <v>13235</v>
      </c>
      <c r="B11801" t="s">
        <v>13237</v>
      </c>
      <c r="C11801" t="s">
        <v>109</v>
      </c>
      <c r="D11801">
        <v>4</v>
      </c>
      <c r="E11801">
        <v>0</v>
      </c>
      <c r="F11801">
        <v>0</v>
      </c>
      <c r="H11801" t="s">
        <v>103</v>
      </c>
      <c r="I11801">
        <f t="shared" si="557"/>
        <v>0</v>
      </c>
      <c r="J11801">
        <f t="shared" si="558"/>
        <v>0</v>
      </c>
      <c r="L11801" t="str">
        <f t="shared" si="556"/>
        <v>2794COWRA</v>
      </c>
      <c r="M11801" t="s">
        <v>12579</v>
      </c>
    </row>
    <row r="11802" spans="1:13">
      <c r="A11802" t="s">
        <v>13235</v>
      </c>
      <c r="B11802" t="s">
        <v>13238</v>
      </c>
      <c r="C11802" t="s">
        <v>109</v>
      </c>
      <c r="D11802">
        <v>4</v>
      </c>
      <c r="E11802">
        <v>0</v>
      </c>
      <c r="F11802">
        <v>0</v>
      </c>
      <c r="H11802" t="s">
        <v>103</v>
      </c>
      <c r="I11802">
        <f t="shared" si="557"/>
        <v>0</v>
      </c>
      <c r="J11802">
        <f t="shared" si="558"/>
        <v>0</v>
      </c>
      <c r="L11802" t="str">
        <f t="shared" si="556"/>
        <v>2794HOVELLS CREEK</v>
      </c>
      <c r="M11802" t="s">
        <v>12579</v>
      </c>
    </row>
    <row r="11803" spans="1:13">
      <c r="A11803" t="s">
        <v>13235</v>
      </c>
      <c r="B11803" t="s">
        <v>13239</v>
      </c>
      <c r="C11803" t="s">
        <v>109</v>
      </c>
      <c r="D11803">
        <v>4</v>
      </c>
      <c r="E11803">
        <v>0</v>
      </c>
      <c r="F11803">
        <v>0</v>
      </c>
      <c r="H11803" t="s">
        <v>103</v>
      </c>
      <c r="I11803">
        <f t="shared" si="557"/>
        <v>0</v>
      </c>
      <c r="J11803">
        <f t="shared" si="558"/>
        <v>0</v>
      </c>
      <c r="L11803" t="str">
        <f t="shared" si="556"/>
        <v>2794MOUNT COLLINS</v>
      </c>
      <c r="M11803" t="s">
        <v>12579</v>
      </c>
    </row>
    <row r="11804" spans="1:13">
      <c r="A11804" t="s">
        <v>13235</v>
      </c>
      <c r="B11804" t="s">
        <v>13240</v>
      </c>
      <c r="C11804" t="s">
        <v>109</v>
      </c>
      <c r="D11804">
        <v>4</v>
      </c>
      <c r="E11804">
        <v>0</v>
      </c>
      <c r="F11804">
        <v>0</v>
      </c>
      <c r="H11804" t="s">
        <v>103</v>
      </c>
      <c r="I11804">
        <f t="shared" si="557"/>
        <v>0</v>
      </c>
      <c r="J11804">
        <f t="shared" si="558"/>
        <v>0</v>
      </c>
      <c r="L11804" t="str">
        <f t="shared" si="556"/>
        <v>2794NOONBINNA</v>
      </c>
      <c r="M11804" t="s">
        <v>12579</v>
      </c>
    </row>
    <row r="11805" spans="1:13">
      <c r="A11805" t="s">
        <v>13235</v>
      </c>
      <c r="B11805" t="s">
        <v>13241</v>
      </c>
      <c r="C11805" t="s">
        <v>109</v>
      </c>
      <c r="D11805">
        <v>4</v>
      </c>
      <c r="E11805">
        <v>0</v>
      </c>
      <c r="F11805">
        <v>0</v>
      </c>
      <c r="H11805" t="s">
        <v>103</v>
      </c>
      <c r="I11805">
        <f t="shared" si="557"/>
        <v>0</v>
      </c>
      <c r="J11805">
        <f t="shared" si="558"/>
        <v>0</v>
      </c>
      <c r="L11805" t="str">
        <f t="shared" si="556"/>
        <v>2794WATTAMONDARA</v>
      </c>
      <c r="M11805" t="s">
        <v>12579</v>
      </c>
    </row>
    <row r="11806" spans="1:13">
      <c r="A11806" t="s">
        <v>13235</v>
      </c>
      <c r="B11806" t="s">
        <v>13242</v>
      </c>
      <c r="C11806" t="s">
        <v>109</v>
      </c>
      <c r="D11806">
        <v>4</v>
      </c>
      <c r="E11806">
        <v>0</v>
      </c>
      <c r="F11806">
        <v>0</v>
      </c>
      <c r="H11806" t="s">
        <v>103</v>
      </c>
      <c r="I11806">
        <f t="shared" si="557"/>
        <v>0</v>
      </c>
      <c r="J11806">
        <f t="shared" si="558"/>
        <v>0</v>
      </c>
      <c r="L11806" t="str">
        <f t="shared" si="556"/>
        <v>2794WESTVILLE</v>
      </c>
      <c r="M11806" t="s">
        <v>12579</v>
      </c>
    </row>
    <row r="11807" spans="1:13">
      <c r="A11807" t="s">
        <v>13243</v>
      </c>
      <c r="B11807" t="s">
        <v>13244</v>
      </c>
      <c r="C11807" t="s">
        <v>109</v>
      </c>
      <c r="D11807">
        <v>4</v>
      </c>
      <c r="E11807">
        <v>0</v>
      </c>
      <c r="F11807">
        <v>0</v>
      </c>
      <c r="H11807" t="s">
        <v>103</v>
      </c>
      <c r="I11807">
        <f t="shared" si="557"/>
        <v>0</v>
      </c>
      <c r="J11807">
        <f t="shared" si="558"/>
        <v>0</v>
      </c>
      <c r="L11807" t="str">
        <f t="shared" si="556"/>
        <v>2793DARBYS FALLS</v>
      </c>
      <c r="M11807" t="s">
        <v>12617</v>
      </c>
    </row>
    <row r="11808" spans="1:13">
      <c r="A11808" t="s">
        <v>13243</v>
      </c>
      <c r="B11808" t="s">
        <v>13245</v>
      </c>
      <c r="C11808" t="s">
        <v>109</v>
      </c>
      <c r="D11808">
        <v>4</v>
      </c>
      <c r="E11808">
        <v>0</v>
      </c>
      <c r="F11808">
        <v>0</v>
      </c>
      <c r="H11808" t="s">
        <v>103</v>
      </c>
      <c r="I11808">
        <f t="shared" si="557"/>
        <v>0</v>
      </c>
      <c r="J11808">
        <f t="shared" si="558"/>
        <v>0</v>
      </c>
      <c r="L11808" t="str">
        <f t="shared" si="556"/>
        <v>2793MOUNT MCDONALD</v>
      </c>
      <c r="M11808" t="s">
        <v>12617</v>
      </c>
    </row>
    <row r="11809" spans="1:13">
      <c r="A11809" t="s">
        <v>13243</v>
      </c>
      <c r="B11809" t="s">
        <v>13246</v>
      </c>
      <c r="C11809" t="s">
        <v>109</v>
      </c>
      <c r="D11809">
        <v>4</v>
      </c>
      <c r="E11809">
        <v>0</v>
      </c>
      <c r="F11809">
        <v>0</v>
      </c>
      <c r="H11809" t="s">
        <v>103</v>
      </c>
      <c r="I11809">
        <f t="shared" si="557"/>
        <v>0</v>
      </c>
      <c r="J11809">
        <f t="shared" si="558"/>
        <v>0</v>
      </c>
      <c r="L11809" t="str">
        <f t="shared" si="556"/>
        <v>2793ROSEBERG</v>
      </c>
      <c r="M11809" t="s">
        <v>12617</v>
      </c>
    </row>
    <row r="11810" spans="1:13">
      <c r="A11810" t="s">
        <v>13243</v>
      </c>
      <c r="B11810" t="s">
        <v>907</v>
      </c>
      <c r="C11810" t="s">
        <v>109</v>
      </c>
      <c r="D11810">
        <v>4</v>
      </c>
      <c r="E11810">
        <v>0</v>
      </c>
      <c r="F11810">
        <v>0</v>
      </c>
      <c r="H11810" t="s">
        <v>103</v>
      </c>
      <c r="I11810">
        <f t="shared" si="557"/>
        <v>0</v>
      </c>
      <c r="J11810">
        <f t="shared" si="558"/>
        <v>0</v>
      </c>
      <c r="L11810" t="str">
        <f t="shared" si="556"/>
        <v>2793WOODSTOCK</v>
      </c>
      <c r="M11810" t="s">
        <v>12617</v>
      </c>
    </row>
    <row r="11811" spans="1:13">
      <c r="A11811" t="s">
        <v>13247</v>
      </c>
      <c r="B11811" t="s">
        <v>13248</v>
      </c>
      <c r="C11811" t="s">
        <v>109</v>
      </c>
      <c r="D11811">
        <v>4</v>
      </c>
      <c r="E11811">
        <v>0</v>
      </c>
      <c r="F11811">
        <v>0</v>
      </c>
      <c r="H11811" t="s">
        <v>103</v>
      </c>
      <c r="I11811">
        <f t="shared" si="557"/>
        <v>0</v>
      </c>
      <c r="J11811">
        <f t="shared" si="558"/>
        <v>0</v>
      </c>
      <c r="L11811" t="str">
        <f t="shared" si="556"/>
        <v>2792BURNT YARDS</v>
      </c>
      <c r="M11811" t="s">
        <v>12617</v>
      </c>
    </row>
    <row r="11812" spans="1:13">
      <c r="A11812" t="s">
        <v>13247</v>
      </c>
      <c r="B11812" t="s">
        <v>13249</v>
      </c>
      <c r="C11812" t="s">
        <v>109</v>
      </c>
      <c r="D11812">
        <v>4</v>
      </c>
      <c r="E11812">
        <v>0</v>
      </c>
      <c r="F11812">
        <v>0</v>
      </c>
      <c r="H11812" t="s">
        <v>103</v>
      </c>
      <c r="I11812">
        <f t="shared" si="557"/>
        <v>0</v>
      </c>
      <c r="J11812">
        <f t="shared" si="558"/>
        <v>0</v>
      </c>
      <c r="L11812" t="str">
        <f t="shared" si="556"/>
        <v>2792MANDURAMA</v>
      </c>
      <c r="M11812" t="s">
        <v>12617</v>
      </c>
    </row>
    <row r="11813" spans="1:13">
      <c r="A11813" t="s">
        <v>13250</v>
      </c>
      <c r="B11813" t="s">
        <v>13251</v>
      </c>
      <c r="C11813" t="s">
        <v>109</v>
      </c>
      <c r="D11813">
        <v>4</v>
      </c>
      <c r="E11813">
        <v>0</v>
      </c>
      <c r="F11813">
        <v>0</v>
      </c>
      <c r="H11813" t="s">
        <v>103</v>
      </c>
      <c r="I11813">
        <f t="shared" si="557"/>
        <v>0</v>
      </c>
      <c r="J11813">
        <f t="shared" si="558"/>
        <v>0</v>
      </c>
      <c r="L11813" t="str">
        <f t="shared" si="556"/>
        <v>2791CARCOAR</v>
      </c>
      <c r="M11813" t="s">
        <v>12617</v>
      </c>
    </row>
    <row r="11814" spans="1:13">
      <c r="A11814" t="s">
        <v>13250</v>
      </c>
      <c r="B11814" t="s">
        <v>13252</v>
      </c>
      <c r="C11814" t="s">
        <v>109</v>
      </c>
      <c r="D11814">
        <v>4</v>
      </c>
      <c r="E11814">
        <v>0</v>
      </c>
      <c r="F11814">
        <v>0</v>
      </c>
      <c r="H11814" t="s">
        <v>103</v>
      </c>
      <c r="I11814">
        <f t="shared" si="557"/>
        <v>0</v>
      </c>
      <c r="J11814">
        <f t="shared" si="558"/>
        <v>0</v>
      </c>
      <c r="L11814" t="str">
        <f t="shared" si="556"/>
        <v>2791ERROWANBANG</v>
      </c>
      <c r="M11814" t="s">
        <v>12617</v>
      </c>
    </row>
    <row r="11815" spans="1:13">
      <c r="A11815" t="s">
        <v>13253</v>
      </c>
      <c r="B11815" t="s">
        <v>13254</v>
      </c>
      <c r="C11815" t="s">
        <v>109</v>
      </c>
      <c r="D11815">
        <v>4</v>
      </c>
      <c r="E11815">
        <v>0</v>
      </c>
      <c r="F11815">
        <v>0</v>
      </c>
      <c r="H11815" t="s">
        <v>103</v>
      </c>
      <c r="I11815">
        <f t="shared" si="557"/>
        <v>0</v>
      </c>
      <c r="J11815">
        <f t="shared" si="558"/>
        <v>0</v>
      </c>
      <c r="L11815" t="str">
        <f t="shared" si="556"/>
        <v>2790BEN BULLEN</v>
      </c>
      <c r="M11815" t="s">
        <v>12617</v>
      </c>
    </row>
    <row r="11816" spans="1:13">
      <c r="A11816" t="s">
        <v>13253</v>
      </c>
      <c r="B11816" t="s">
        <v>13255</v>
      </c>
      <c r="C11816" t="s">
        <v>109</v>
      </c>
      <c r="D11816">
        <v>3</v>
      </c>
      <c r="E11816">
        <v>0</v>
      </c>
      <c r="F11816">
        <v>0</v>
      </c>
      <c r="H11816" t="s">
        <v>103</v>
      </c>
      <c r="I11816">
        <f t="shared" si="557"/>
        <v>0</v>
      </c>
      <c r="J11816">
        <f t="shared" si="558"/>
        <v>0</v>
      </c>
      <c r="L11816" t="str">
        <f t="shared" si="556"/>
        <v>2790BLACKMANS FLAT</v>
      </c>
      <c r="M11816" t="s">
        <v>12617</v>
      </c>
    </row>
    <row r="11817" spans="1:13">
      <c r="A11817" t="s">
        <v>13253</v>
      </c>
      <c r="B11817" t="s">
        <v>13256</v>
      </c>
      <c r="C11817" t="s">
        <v>109</v>
      </c>
      <c r="D11817">
        <v>2</v>
      </c>
      <c r="E11817">
        <v>0</v>
      </c>
      <c r="F11817">
        <v>1</v>
      </c>
      <c r="H11817" t="s">
        <v>103</v>
      </c>
      <c r="I11817">
        <f t="shared" si="557"/>
        <v>0</v>
      </c>
      <c r="J11817">
        <f t="shared" si="558"/>
        <v>0</v>
      </c>
      <c r="L11817" t="str">
        <f t="shared" si="556"/>
        <v>2790BOWENFELS</v>
      </c>
      <c r="M11817" t="s">
        <v>12617</v>
      </c>
    </row>
    <row r="11818" spans="1:13">
      <c r="A11818" t="s">
        <v>13253</v>
      </c>
      <c r="B11818" t="s">
        <v>13257</v>
      </c>
      <c r="C11818" t="s">
        <v>109</v>
      </c>
      <c r="D11818">
        <v>3</v>
      </c>
      <c r="E11818">
        <v>0</v>
      </c>
      <c r="F11818">
        <v>0</v>
      </c>
      <c r="H11818" t="s">
        <v>103</v>
      </c>
      <c r="I11818">
        <f t="shared" si="557"/>
        <v>0</v>
      </c>
      <c r="J11818">
        <f t="shared" si="558"/>
        <v>0</v>
      </c>
      <c r="L11818" t="str">
        <f t="shared" si="556"/>
        <v>2790CLARENCE</v>
      </c>
      <c r="M11818" t="s">
        <v>12617</v>
      </c>
    </row>
    <row r="11819" spans="1:13">
      <c r="A11819" t="s">
        <v>13253</v>
      </c>
      <c r="B11819" t="s">
        <v>13258</v>
      </c>
      <c r="C11819" t="s">
        <v>109</v>
      </c>
      <c r="D11819">
        <v>2</v>
      </c>
      <c r="E11819">
        <v>0</v>
      </c>
      <c r="F11819">
        <v>1</v>
      </c>
      <c r="H11819" t="s">
        <v>103</v>
      </c>
      <c r="I11819">
        <f t="shared" si="557"/>
        <v>0</v>
      </c>
      <c r="J11819">
        <f t="shared" si="558"/>
        <v>0</v>
      </c>
      <c r="L11819" t="str">
        <f t="shared" si="556"/>
        <v>2790COBAR PARK</v>
      </c>
      <c r="M11819" t="s">
        <v>12617</v>
      </c>
    </row>
    <row r="11820" spans="1:13">
      <c r="A11820" t="s">
        <v>13253</v>
      </c>
      <c r="B11820" t="s">
        <v>13259</v>
      </c>
      <c r="C11820" t="s">
        <v>109</v>
      </c>
      <c r="D11820">
        <v>2</v>
      </c>
      <c r="E11820">
        <v>0</v>
      </c>
      <c r="F11820">
        <v>1</v>
      </c>
      <c r="H11820" t="s">
        <v>103</v>
      </c>
      <c r="I11820">
        <f t="shared" si="557"/>
        <v>0</v>
      </c>
      <c r="J11820">
        <f t="shared" si="558"/>
        <v>0</v>
      </c>
      <c r="L11820" t="str">
        <f t="shared" si="556"/>
        <v>2790CORNEY TOWN</v>
      </c>
      <c r="M11820" t="s">
        <v>12617</v>
      </c>
    </row>
    <row r="11821" spans="1:13">
      <c r="A11821" t="s">
        <v>13253</v>
      </c>
      <c r="B11821" t="s">
        <v>13260</v>
      </c>
      <c r="C11821" t="s">
        <v>109</v>
      </c>
      <c r="D11821">
        <v>4</v>
      </c>
      <c r="E11821">
        <v>0</v>
      </c>
      <c r="F11821">
        <v>0</v>
      </c>
      <c r="H11821" t="s">
        <v>103</v>
      </c>
      <c r="I11821">
        <f t="shared" si="557"/>
        <v>0</v>
      </c>
      <c r="J11821">
        <f t="shared" si="558"/>
        <v>0</v>
      </c>
      <c r="L11821" t="str">
        <f t="shared" si="556"/>
        <v>2790CULLEN BULLEN</v>
      </c>
      <c r="M11821" t="s">
        <v>12617</v>
      </c>
    </row>
    <row r="11822" spans="1:13">
      <c r="A11822" t="s">
        <v>13253</v>
      </c>
      <c r="B11822" t="s">
        <v>13261</v>
      </c>
      <c r="C11822" t="s">
        <v>109</v>
      </c>
      <c r="D11822">
        <v>3</v>
      </c>
      <c r="E11822">
        <v>0</v>
      </c>
      <c r="F11822">
        <v>0</v>
      </c>
      <c r="H11822" t="s">
        <v>103</v>
      </c>
      <c r="I11822">
        <f t="shared" si="557"/>
        <v>0</v>
      </c>
      <c r="J11822">
        <f t="shared" si="558"/>
        <v>0</v>
      </c>
      <c r="L11822" t="str">
        <f t="shared" si="556"/>
        <v>2790DOCTORS GAP</v>
      </c>
      <c r="M11822" t="s">
        <v>12617</v>
      </c>
    </row>
    <row r="11823" spans="1:13">
      <c r="A11823" t="s">
        <v>13253</v>
      </c>
      <c r="B11823" t="s">
        <v>13262</v>
      </c>
      <c r="C11823" t="s">
        <v>109</v>
      </c>
      <c r="D11823">
        <v>4</v>
      </c>
      <c r="E11823">
        <v>0</v>
      </c>
      <c r="F11823">
        <v>0</v>
      </c>
      <c r="H11823" t="s">
        <v>103</v>
      </c>
      <c r="I11823">
        <f t="shared" si="557"/>
        <v>0</v>
      </c>
      <c r="J11823">
        <f t="shared" si="558"/>
        <v>0</v>
      </c>
      <c r="L11823" t="str">
        <f t="shared" si="556"/>
        <v>2790GANBENANG</v>
      </c>
      <c r="M11823" t="s">
        <v>12617</v>
      </c>
    </row>
    <row r="11824" spans="1:13">
      <c r="A11824" t="s">
        <v>13253</v>
      </c>
      <c r="B11824" t="s">
        <v>13263</v>
      </c>
      <c r="C11824" t="s">
        <v>109</v>
      </c>
      <c r="D11824">
        <v>4</v>
      </c>
      <c r="E11824">
        <v>0</v>
      </c>
      <c r="F11824">
        <v>0</v>
      </c>
      <c r="H11824" t="s">
        <v>103</v>
      </c>
      <c r="I11824">
        <f t="shared" si="557"/>
        <v>0</v>
      </c>
      <c r="J11824">
        <f t="shared" si="558"/>
        <v>0</v>
      </c>
      <c r="L11824" t="str">
        <f t="shared" si="556"/>
        <v>2790GOOD FOREST</v>
      </c>
      <c r="M11824" t="s">
        <v>12617</v>
      </c>
    </row>
    <row r="11825" spans="1:13">
      <c r="A11825" t="s">
        <v>13253</v>
      </c>
      <c r="B11825" t="s">
        <v>7893</v>
      </c>
      <c r="C11825" t="s">
        <v>109</v>
      </c>
      <c r="D11825">
        <v>4</v>
      </c>
      <c r="E11825">
        <v>0</v>
      </c>
      <c r="F11825">
        <v>0</v>
      </c>
      <c r="H11825" t="s">
        <v>103</v>
      </c>
      <c r="I11825">
        <f t="shared" si="557"/>
        <v>0</v>
      </c>
      <c r="J11825">
        <f t="shared" si="558"/>
        <v>0</v>
      </c>
      <c r="L11825" t="str">
        <f t="shared" si="556"/>
        <v>2790HAMPTON</v>
      </c>
      <c r="M11825" t="s">
        <v>12617</v>
      </c>
    </row>
    <row r="11826" spans="1:13">
      <c r="A11826" t="s">
        <v>13253</v>
      </c>
      <c r="B11826" t="s">
        <v>4414</v>
      </c>
      <c r="C11826" t="s">
        <v>109</v>
      </c>
      <c r="D11826">
        <v>3</v>
      </c>
      <c r="E11826">
        <v>0</v>
      </c>
      <c r="F11826">
        <v>0</v>
      </c>
      <c r="H11826" t="s">
        <v>103</v>
      </c>
      <c r="I11826">
        <f t="shared" si="557"/>
        <v>0</v>
      </c>
      <c r="J11826">
        <f t="shared" si="558"/>
        <v>0</v>
      </c>
      <c r="L11826" t="str">
        <f t="shared" si="556"/>
        <v>2790HARTLEY</v>
      </c>
      <c r="M11826" t="s">
        <v>12617</v>
      </c>
    </row>
    <row r="11827" spans="1:13">
      <c r="A11827" t="s">
        <v>13253</v>
      </c>
      <c r="B11827" t="s">
        <v>13264</v>
      </c>
      <c r="C11827" t="s">
        <v>109</v>
      </c>
      <c r="D11827">
        <v>3</v>
      </c>
      <c r="E11827">
        <v>0</v>
      </c>
      <c r="F11827">
        <v>0</v>
      </c>
      <c r="H11827" t="s">
        <v>103</v>
      </c>
      <c r="I11827">
        <f t="shared" si="557"/>
        <v>0</v>
      </c>
      <c r="J11827">
        <f t="shared" si="558"/>
        <v>0</v>
      </c>
      <c r="L11827" t="str">
        <f t="shared" si="556"/>
        <v>2790HARTLEY VALE</v>
      </c>
      <c r="M11827" t="s">
        <v>12617</v>
      </c>
    </row>
    <row r="11828" spans="1:13">
      <c r="A11828" t="s">
        <v>13253</v>
      </c>
      <c r="B11828" t="s">
        <v>13265</v>
      </c>
      <c r="C11828" t="s">
        <v>109</v>
      </c>
      <c r="D11828">
        <v>4</v>
      </c>
      <c r="E11828">
        <v>0</v>
      </c>
      <c r="F11828">
        <v>0</v>
      </c>
      <c r="H11828" t="s">
        <v>103</v>
      </c>
      <c r="I11828">
        <f t="shared" si="557"/>
        <v>0</v>
      </c>
      <c r="J11828">
        <f t="shared" si="558"/>
        <v>0</v>
      </c>
      <c r="L11828" t="str">
        <f t="shared" si="556"/>
        <v>2790HASSANS WALLS</v>
      </c>
      <c r="M11828" t="s">
        <v>12617</v>
      </c>
    </row>
    <row r="11829" spans="1:13">
      <c r="A11829" t="s">
        <v>13253</v>
      </c>
      <c r="B11829" t="s">
        <v>13266</v>
      </c>
      <c r="C11829" t="s">
        <v>109</v>
      </c>
      <c r="D11829">
        <v>3</v>
      </c>
      <c r="E11829">
        <v>0</v>
      </c>
      <c r="F11829">
        <v>0</v>
      </c>
      <c r="H11829" t="s">
        <v>103</v>
      </c>
      <c r="I11829">
        <f t="shared" si="557"/>
        <v>0</v>
      </c>
      <c r="J11829">
        <f t="shared" si="558"/>
        <v>0</v>
      </c>
      <c r="L11829" t="str">
        <f t="shared" si="556"/>
        <v>2790HERMITAGE FLAT</v>
      </c>
      <c r="M11829" t="s">
        <v>12617</v>
      </c>
    </row>
    <row r="11830" spans="1:13">
      <c r="A11830" t="s">
        <v>13253</v>
      </c>
      <c r="B11830" t="s">
        <v>13267</v>
      </c>
      <c r="C11830" t="s">
        <v>109</v>
      </c>
      <c r="D11830">
        <v>4</v>
      </c>
      <c r="E11830">
        <v>0</v>
      </c>
      <c r="F11830">
        <v>0</v>
      </c>
      <c r="H11830" t="s">
        <v>103</v>
      </c>
      <c r="I11830">
        <f t="shared" si="557"/>
        <v>0</v>
      </c>
      <c r="J11830">
        <f t="shared" si="558"/>
        <v>0</v>
      </c>
      <c r="L11830" t="str">
        <f t="shared" si="556"/>
        <v>2790JENOLAN</v>
      </c>
      <c r="M11830" t="s">
        <v>12617</v>
      </c>
    </row>
    <row r="11831" spans="1:13">
      <c r="A11831" t="s">
        <v>13253</v>
      </c>
      <c r="B11831" t="s">
        <v>13268</v>
      </c>
      <c r="C11831" t="s">
        <v>109</v>
      </c>
      <c r="D11831">
        <v>4</v>
      </c>
      <c r="E11831">
        <v>0</v>
      </c>
      <c r="F11831">
        <v>0</v>
      </c>
      <c r="H11831" t="s">
        <v>103</v>
      </c>
      <c r="I11831">
        <f t="shared" si="557"/>
        <v>0</v>
      </c>
      <c r="J11831">
        <f t="shared" si="558"/>
        <v>0</v>
      </c>
      <c r="L11831" t="str">
        <f t="shared" si="556"/>
        <v>2790JENOLAN CAVES</v>
      </c>
      <c r="M11831" t="s">
        <v>12617</v>
      </c>
    </row>
    <row r="11832" spans="1:13">
      <c r="A11832" t="s">
        <v>13253</v>
      </c>
      <c r="B11832" t="s">
        <v>5554</v>
      </c>
      <c r="C11832" t="s">
        <v>109</v>
      </c>
      <c r="D11832">
        <v>3</v>
      </c>
      <c r="E11832">
        <v>0</v>
      </c>
      <c r="F11832">
        <v>0</v>
      </c>
      <c r="H11832" t="s">
        <v>103</v>
      </c>
      <c r="I11832">
        <f t="shared" si="557"/>
        <v>0</v>
      </c>
      <c r="J11832">
        <f t="shared" si="558"/>
        <v>0</v>
      </c>
      <c r="L11832" t="str">
        <f t="shared" si="556"/>
        <v>2790KANIMBLA</v>
      </c>
      <c r="M11832" t="s">
        <v>12617</v>
      </c>
    </row>
    <row r="11833" spans="1:13">
      <c r="A11833" t="s">
        <v>13253</v>
      </c>
      <c r="B11833" t="s">
        <v>13269</v>
      </c>
      <c r="C11833" t="s">
        <v>109</v>
      </c>
      <c r="D11833">
        <v>4</v>
      </c>
      <c r="E11833">
        <v>0</v>
      </c>
      <c r="F11833">
        <v>0</v>
      </c>
      <c r="H11833" t="s">
        <v>103</v>
      </c>
      <c r="I11833">
        <f t="shared" si="557"/>
        <v>0</v>
      </c>
      <c r="J11833">
        <f t="shared" si="558"/>
        <v>0</v>
      </c>
      <c r="L11833" t="str">
        <f t="shared" si="556"/>
        <v>2790LIDSDALE</v>
      </c>
      <c r="M11833" t="s">
        <v>12617</v>
      </c>
    </row>
    <row r="11834" spans="1:13">
      <c r="A11834" t="s">
        <v>13253</v>
      </c>
      <c r="B11834" t="s">
        <v>13270</v>
      </c>
      <c r="C11834" t="s">
        <v>109</v>
      </c>
      <c r="D11834">
        <v>2</v>
      </c>
      <c r="E11834">
        <v>0</v>
      </c>
      <c r="F11834">
        <v>1</v>
      </c>
      <c r="H11834" t="s">
        <v>103</v>
      </c>
      <c r="I11834">
        <f t="shared" si="557"/>
        <v>0</v>
      </c>
      <c r="J11834">
        <f t="shared" si="558"/>
        <v>0</v>
      </c>
      <c r="L11834" t="str">
        <f t="shared" si="556"/>
        <v>2790LITHGOW</v>
      </c>
      <c r="M11834" t="s">
        <v>12617</v>
      </c>
    </row>
    <row r="11835" spans="1:13">
      <c r="A11835" t="s">
        <v>13253</v>
      </c>
      <c r="B11835" t="s">
        <v>13271</v>
      </c>
      <c r="C11835" t="s">
        <v>109</v>
      </c>
      <c r="D11835">
        <v>3</v>
      </c>
      <c r="E11835">
        <v>0</v>
      </c>
      <c r="F11835">
        <v>0</v>
      </c>
      <c r="H11835" t="s">
        <v>103</v>
      </c>
      <c r="I11835">
        <f t="shared" si="557"/>
        <v>0</v>
      </c>
      <c r="J11835">
        <f t="shared" si="558"/>
        <v>0</v>
      </c>
      <c r="L11835" t="str">
        <f t="shared" si="556"/>
        <v>2790LITTLE HARTLEY</v>
      </c>
      <c r="M11835" t="s">
        <v>12617</v>
      </c>
    </row>
    <row r="11836" spans="1:13">
      <c r="A11836" t="s">
        <v>13253</v>
      </c>
      <c r="B11836" t="s">
        <v>13272</v>
      </c>
      <c r="C11836" t="s">
        <v>109</v>
      </c>
      <c r="D11836">
        <v>2</v>
      </c>
      <c r="E11836">
        <v>0</v>
      </c>
      <c r="F11836">
        <v>1</v>
      </c>
      <c r="H11836" t="s">
        <v>103</v>
      </c>
      <c r="I11836">
        <f t="shared" si="557"/>
        <v>0</v>
      </c>
      <c r="J11836">
        <f t="shared" si="558"/>
        <v>0</v>
      </c>
      <c r="L11836" t="str">
        <f t="shared" si="556"/>
        <v>2790LITTLETON</v>
      </c>
      <c r="M11836" t="s">
        <v>12617</v>
      </c>
    </row>
    <row r="11837" spans="1:13">
      <c r="A11837" t="s">
        <v>13253</v>
      </c>
      <c r="B11837" t="s">
        <v>13273</v>
      </c>
      <c r="C11837" t="s">
        <v>109</v>
      </c>
      <c r="D11837">
        <v>4</v>
      </c>
      <c r="E11837">
        <v>0</v>
      </c>
      <c r="F11837">
        <v>0</v>
      </c>
      <c r="H11837" t="s">
        <v>103</v>
      </c>
      <c r="I11837">
        <f t="shared" si="557"/>
        <v>0</v>
      </c>
      <c r="J11837">
        <f t="shared" si="558"/>
        <v>0</v>
      </c>
      <c r="L11837" t="str">
        <f t="shared" si="556"/>
        <v>2790LOWTHER</v>
      </c>
      <c r="M11837" t="s">
        <v>12617</v>
      </c>
    </row>
    <row r="11838" spans="1:13">
      <c r="A11838" t="s">
        <v>13253</v>
      </c>
      <c r="B11838" t="s">
        <v>13274</v>
      </c>
      <c r="C11838" t="s">
        <v>109</v>
      </c>
      <c r="D11838">
        <v>3</v>
      </c>
      <c r="E11838">
        <v>0</v>
      </c>
      <c r="F11838">
        <v>0</v>
      </c>
      <c r="H11838" t="s">
        <v>103</v>
      </c>
      <c r="I11838">
        <f t="shared" si="557"/>
        <v>0</v>
      </c>
      <c r="J11838">
        <f t="shared" si="558"/>
        <v>0</v>
      </c>
      <c r="L11838" t="str">
        <f t="shared" si="556"/>
        <v>2790MARRANGAROO</v>
      </c>
      <c r="M11838" t="s">
        <v>12617</v>
      </c>
    </row>
    <row r="11839" spans="1:13">
      <c r="A11839" t="s">
        <v>13253</v>
      </c>
      <c r="B11839" t="s">
        <v>13275</v>
      </c>
      <c r="C11839" t="s">
        <v>109</v>
      </c>
      <c r="D11839">
        <v>3</v>
      </c>
      <c r="E11839">
        <v>0</v>
      </c>
      <c r="F11839">
        <v>0</v>
      </c>
      <c r="H11839" t="s">
        <v>103</v>
      </c>
      <c r="I11839">
        <f t="shared" si="557"/>
        <v>0</v>
      </c>
      <c r="J11839">
        <f t="shared" si="558"/>
        <v>0</v>
      </c>
      <c r="L11839" t="str">
        <f t="shared" si="556"/>
        <v>2790MCKELLARS PARK</v>
      </c>
      <c r="M11839" t="s">
        <v>12617</v>
      </c>
    </row>
    <row r="11840" spans="1:13">
      <c r="A11840" t="s">
        <v>13253</v>
      </c>
      <c r="B11840" t="s">
        <v>13276</v>
      </c>
      <c r="C11840" t="s">
        <v>109</v>
      </c>
      <c r="D11840">
        <v>2</v>
      </c>
      <c r="E11840">
        <v>0</v>
      </c>
      <c r="F11840">
        <v>1</v>
      </c>
      <c r="H11840" t="s">
        <v>103</v>
      </c>
      <c r="I11840">
        <f t="shared" si="557"/>
        <v>0</v>
      </c>
      <c r="J11840">
        <f t="shared" si="558"/>
        <v>0</v>
      </c>
      <c r="L11840" t="str">
        <f t="shared" si="556"/>
        <v>2790MORTS ESTATE</v>
      </c>
      <c r="M11840" t="s">
        <v>12617</v>
      </c>
    </row>
    <row r="11841" spans="1:13">
      <c r="A11841" t="s">
        <v>13253</v>
      </c>
      <c r="B11841" t="s">
        <v>13277</v>
      </c>
      <c r="C11841" t="s">
        <v>109</v>
      </c>
      <c r="D11841">
        <v>4</v>
      </c>
      <c r="E11841">
        <v>0</v>
      </c>
      <c r="F11841">
        <v>0</v>
      </c>
      <c r="H11841" t="s">
        <v>103</v>
      </c>
      <c r="I11841">
        <f t="shared" si="557"/>
        <v>0</v>
      </c>
      <c r="J11841">
        <f t="shared" si="558"/>
        <v>0</v>
      </c>
      <c r="L11841" t="str">
        <f t="shared" si="556"/>
        <v>2790MOUNT LAMBIE</v>
      </c>
      <c r="M11841" t="s">
        <v>12617</v>
      </c>
    </row>
    <row r="11842" spans="1:13">
      <c r="A11842" t="s">
        <v>13253</v>
      </c>
      <c r="B11842" t="s">
        <v>13278</v>
      </c>
      <c r="C11842" t="s">
        <v>109</v>
      </c>
      <c r="D11842">
        <v>4</v>
      </c>
      <c r="E11842">
        <v>0</v>
      </c>
      <c r="F11842">
        <v>0</v>
      </c>
      <c r="H11842" t="s">
        <v>103</v>
      </c>
      <c r="I11842">
        <f t="shared" si="557"/>
        <v>0</v>
      </c>
      <c r="J11842">
        <f t="shared" si="558"/>
        <v>0</v>
      </c>
      <c r="L11842" t="str">
        <f t="shared" si="556"/>
        <v>2790NEWNES</v>
      </c>
      <c r="M11842" t="s">
        <v>12617</v>
      </c>
    </row>
    <row r="11843" spans="1:13">
      <c r="A11843" t="s">
        <v>13253</v>
      </c>
      <c r="B11843" t="s">
        <v>13279</v>
      </c>
      <c r="C11843" t="s">
        <v>109</v>
      </c>
      <c r="D11843">
        <v>4</v>
      </c>
      <c r="E11843">
        <v>0</v>
      </c>
      <c r="F11843">
        <v>0</v>
      </c>
      <c r="H11843" t="s">
        <v>103</v>
      </c>
      <c r="I11843">
        <f t="shared" si="557"/>
        <v>0</v>
      </c>
      <c r="J11843">
        <f t="shared" si="558"/>
        <v>0</v>
      </c>
      <c r="L11843" t="str">
        <f t="shared" si="556"/>
        <v>2790NEWNES PLATEAU</v>
      </c>
      <c r="M11843" t="s">
        <v>12617</v>
      </c>
    </row>
    <row r="11844" spans="1:13">
      <c r="A11844" t="s">
        <v>13253</v>
      </c>
      <c r="B11844" t="s">
        <v>13280</v>
      </c>
      <c r="C11844" t="s">
        <v>109</v>
      </c>
      <c r="D11844">
        <v>3</v>
      </c>
      <c r="E11844">
        <v>0</v>
      </c>
      <c r="F11844">
        <v>0</v>
      </c>
      <c r="H11844" t="s">
        <v>103</v>
      </c>
      <c r="I11844">
        <f t="shared" si="557"/>
        <v>0</v>
      </c>
      <c r="J11844">
        <f t="shared" si="558"/>
        <v>0</v>
      </c>
      <c r="L11844" t="str">
        <f t="shared" si="556"/>
        <v>2790OAKY PARK</v>
      </c>
      <c r="M11844" t="s">
        <v>12617</v>
      </c>
    </row>
    <row r="11845" spans="1:13">
      <c r="A11845" t="s">
        <v>13253</v>
      </c>
      <c r="B11845" t="s">
        <v>13281</v>
      </c>
      <c r="C11845" t="s">
        <v>109</v>
      </c>
      <c r="D11845">
        <v>3</v>
      </c>
      <c r="E11845">
        <v>0</v>
      </c>
      <c r="F11845">
        <v>0</v>
      </c>
      <c r="H11845" t="s">
        <v>103</v>
      </c>
      <c r="I11845">
        <f t="shared" si="557"/>
        <v>0</v>
      </c>
      <c r="J11845">
        <f t="shared" si="558"/>
        <v>0</v>
      </c>
      <c r="L11845" t="str">
        <f t="shared" ref="L11845:L11908" si="559">CONCATENATE(A11845,B11845)</f>
        <v>2790POTTERY ESTATE</v>
      </c>
      <c r="M11845" t="s">
        <v>12617</v>
      </c>
    </row>
    <row r="11846" spans="1:13">
      <c r="A11846" t="s">
        <v>13253</v>
      </c>
      <c r="B11846" t="s">
        <v>13282</v>
      </c>
      <c r="C11846" t="s">
        <v>109</v>
      </c>
      <c r="D11846">
        <v>4</v>
      </c>
      <c r="E11846">
        <v>0</v>
      </c>
      <c r="F11846">
        <v>0</v>
      </c>
      <c r="H11846" t="s">
        <v>103</v>
      </c>
      <c r="I11846">
        <f t="shared" si="557"/>
        <v>0</v>
      </c>
      <c r="J11846">
        <f t="shared" si="558"/>
        <v>0</v>
      </c>
      <c r="L11846" t="str">
        <f t="shared" si="559"/>
        <v>2790RYDAL</v>
      </c>
      <c r="M11846" t="s">
        <v>12617</v>
      </c>
    </row>
    <row r="11847" spans="1:13">
      <c r="A11847" t="s">
        <v>13253</v>
      </c>
      <c r="B11847" t="s">
        <v>13283</v>
      </c>
      <c r="C11847" t="s">
        <v>109</v>
      </c>
      <c r="D11847">
        <v>3</v>
      </c>
      <c r="E11847">
        <v>0</v>
      </c>
      <c r="F11847">
        <v>0</v>
      </c>
      <c r="H11847" t="s">
        <v>103</v>
      </c>
      <c r="I11847">
        <f t="shared" si="557"/>
        <v>0</v>
      </c>
      <c r="J11847">
        <f t="shared" si="558"/>
        <v>0</v>
      </c>
      <c r="L11847" t="str">
        <f t="shared" si="559"/>
        <v>2790SHEEDYS GULLY</v>
      </c>
      <c r="M11847" t="s">
        <v>12617</v>
      </c>
    </row>
    <row r="11848" spans="1:13">
      <c r="A11848" t="s">
        <v>13253</v>
      </c>
      <c r="B11848" t="s">
        <v>13284</v>
      </c>
      <c r="C11848" t="s">
        <v>109</v>
      </c>
      <c r="D11848">
        <v>4</v>
      </c>
      <c r="E11848">
        <v>0</v>
      </c>
      <c r="F11848">
        <v>0</v>
      </c>
      <c r="H11848" t="s">
        <v>103</v>
      </c>
      <c r="I11848">
        <f t="shared" si="557"/>
        <v>0</v>
      </c>
      <c r="J11848">
        <f t="shared" si="558"/>
        <v>0</v>
      </c>
      <c r="L11848" t="str">
        <f t="shared" si="559"/>
        <v>2790SODWALLS</v>
      </c>
      <c r="M11848" t="s">
        <v>12617</v>
      </c>
    </row>
    <row r="11849" spans="1:13">
      <c r="A11849" t="s">
        <v>13253</v>
      </c>
      <c r="B11849" t="s">
        <v>13285</v>
      </c>
      <c r="C11849" t="s">
        <v>109</v>
      </c>
      <c r="D11849">
        <v>2</v>
      </c>
      <c r="E11849">
        <v>0</v>
      </c>
      <c r="F11849">
        <v>1</v>
      </c>
      <c r="H11849" t="s">
        <v>103</v>
      </c>
      <c r="I11849">
        <f t="shared" si="557"/>
        <v>0</v>
      </c>
      <c r="J11849">
        <f t="shared" si="558"/>
        <v>0</v>
      </c>
      <c r="L11849" t="str">
        <f t="shared" si="559"/>
        <v>2790SOUTH BOWENFELS</v>
      </c>
      <c r="M11849" t="s">
        <v>12617</v>
      </c>
    </row>
    <row r="11850" spans="1:13">
      <c r="A11850" t="s">
        <v>13253</v>
      </c>
      <c r="B11850" t="s">
        <v>13286</v>
      </c>
      <c r="C11850" t="s">
        <v>109</v>
      </c>
      <c r="D11850">
        <v>3</v>
      </c>
      <c r="E11850">
        <v>0</v>
      </c>
      <c r="F11850">
        <v>0</v>
      </c>
      <c r="H11850" t="s">
        <v>103</v>
      </c>
      <c r="I11850">
        <f t="shared" si="557"/>
        <v>0</v>
      </c>
      <c r="J11850">
        <f t="shared" si="558"/>
        <v>0</v>
      </c>
      <c r="L11850" t="str">
        <f t="shared" si="559"/>
        <v>2790SOUTH LITTLETON</v>
      </c>
      <c r="M11850" t="s">
        <v>12617</v>
      </c>
    </row>
    <row r="11851" spans="1:13">
      <c r="A11851" t="s">
        <v>13253</v>
      </c>
      <c r="B11851" t="s">
        <v>13287</v>
      </c>
      <c r="C11851" t="s">
        <v>109</v>
      </c>
      <c r="D11851">
        <v>4</v>
      </c>
      <c r="E11851">
        <v>0</v>
      </c>
      <c r="F11851">
        <v>0</v>
      </c>
      <c r="H11851" t="s">
        <v>103</v>
      </c>
      <c r="I11851">
        <f t="shared" si="557"/>
        <v>0</v>
      </c>
      <c r="J11851">
        <f t="shared" si="558"/>
        <v>0</v>
      </c>
      <c r="L11851" t="str">
        <f t="shared" si="559"/>
        <v>2790STATE MINE GULLY</v>
      </c>
      <c r="M11851" t="s">
        <v>12617</v>
      </c>
    </row>
    <row r="11852" spans="1:13">
      <c r="A11852" t="s">
        <v>13253</v>
      </c>
      <c r="B11852" t="s">
        <v>13288</v>
      </c>
      <c r="C11852" t="s">
        <v>109</v>
      </c>
      <c r="D11852">
        <v>3</v>
      </c>
      <c r="E11852">
        <v>0</v>
      </c>
      <c r="F11852">
        <v>0</v>
      </c>
      <c r="H11852" t="s">
        <v>103</v>
      </c>
      <c r="I11852">
        <f t="shared" si="557"/>
        <v>0</v>
      </c>
      <c r="J11852">
        <f t="shared" si="558"/>
        <v>0</v>
      </c>
      <c r="L11852" t="str">
        <f t="shared" si="559"/>
        <v>2790VALE OF CLWYDD</v>
      </c>
      <c r="M11852" t="s">
        <v>12617</v>
      </c>
    </row>
    <row r="11853" spans="1:13">
      <c r="A11853" t="s">
        <v>13253</v>
      </c>
      <c r="B11853" t="s">
        <v>13289</v>
      </c>
      <c r="C11853" t="s">
        <v>109</v>
      </c>
      <c r="D11853">
        <v>4</v>
      </c>
      <c r="E11853">
        <v>0</v>
      </c>
      <c r="F11853">
        <v>0</v>
      </c>
      <c r="H11853" t="s">
        <v>103</v>
      </c>
      <c r="I11853">
        <f t="shared" si="557"/>
        <v>0</v>
      </c>
      <c r="J11853">
        <f t="shared" si="558"/>
        <v>0</v>
      </c>
      <c r="L11853" t="str">
        <f t="shared" si="559"/>
        <v>2790WOLGAN VALLEY</v>
      </c>
      <c r="M11853" t="s">
        <v>12617</v>
      </c>
    </row>
    <row r="11854" spans="1:13">
      <c r="A11854" t="s">
        <v>13253</v>
      </c>
      <c r="B11854" t="s">
        <v>13290</v>
      </c>
      <c r="C11854" t="s">
        <v>109</v>
      </c>
      <c r="D11854">
        <v>4</v>
      </c>
      <c r="E11854">
        <v>0</v>
      </c>
      <c r="F11854">
        <v>0</v>
      </c>
      <c r="H11854" t="s">
        <v>103</v>
      </c>
      <c r="I11854">
        <f t="shared" si="557"/>
        <v>0</v>
      </c>
      <c r="J11854">
        <f t="shared" si="558"/>
        <v>0</v>
      </c>
      <c r="L11854" t="str">
        <f t="shared" si="559"/>
        <v>2790WOLLANGAMBE</v>
      </c>
      <c r="M11854" t="s">
        <v>12617</v>
      </c>
    </row>
    <row r="11855" spans="1:13">
      <c r="A11855" t="s">
        <v>13291</v>
      </c>
      <c r="B11855" t="s">
        <v>3920</v>
      </c>
      <c r="C11855" t="s">
        <v>109</v>
      </c>
      <c r="D11855">
        <v>4</v>
      </c>
      <c r="E11855">
        <v>0</v>
      </c>
      <c r="F11855">
        <v>0</v>
      </c>
      <c r="H11855" t="s">
        <v>103</v>
      </c>
      <c r="I11855">
        <f t="shared" si="557"/>
        <v>0</v>
      </c>
      <c r="J11855">
        <f t="shared" si="558"/>
        <v>0</v>
      </c>
      <c r="L11855" t="str">
        <f t="shared" si="559"/>
        <v>2787BLACK SPRINGS</v>
      </c>
      <c r="M11855" t="s">
        <v>12579</v>
      </c>
    </row>
    <row r="11856" spans="1:13">
      <c r="A11856" t="s">
        <v>13291</v>
      </c>
      <c r="B11856" t="s">
        <v>13292</v>
      </c>
      <c r="C11856" t="s">
        <v>109</v>
      </c>
      <c r="D11856">
        <v>4</v>
      </c>
      <c r="E11856">
        <v>0</v>
      </c>
      <c r="F11856">
        <v>0</v>
      </c>
      <c r="H11856" t="s">
        <v>103</v>
      </c>
      <c r="I11856">
        <f t="shared" si="557"/>
        <v>0</v>
      </c>
      <c r="J11856">
        <f t="shared" si="558"/>
        <v>0</v>
      </c>
      <c r="L11856" t="str">
        <f t="shared" si="559"/>
        <v>2787CHATHAM VALLEY</v>
      </c>
      <c r="M11856" t="s">
        <v>12579</v>
      </c>
    </row>
    <row r="11857" spans="1:13">
      <c r="A11857" t="s">
        <v>13291</v>
      </c>
      <c r="B11857" t="s">
        <v>13293</v>
      </c>
      <c r="C11857" t="s">
        <v>109</v>
      </c>
      <c r="D11857">
        <v>4</v>
      </c>
      <c r="E11857">
        <v>0</v>
      </c>
      <c r="F11857">
        <v>0</v>
      </c>
      <c r="H11857" t="s">
        <v>103</v>
      </c>
      <c r="I11857">
        <f t="shared" si="557"/>
        <v>0</v>
      </c>
      <c r="J11857">
        <f t="shared" si="558"/>
        <v>0</v>
      </c>
      <c r="L11857" t="str">
        <f t="shared" si="559"/>
        <v>2787DUCKMALOI</v>
      </c>
      <c r="M11857" t="s">
        <v>12579</v>
      </c>
    </row>
    <row r="11858" spans="1:13">
      <c r="A11858" t="s">
        <v>13291</v>
      </c>
      <c r="B11858" t="s">
        <v>13294</v>
      </c>
      <c r="C11858" t="s">
        <v>109</v>
      </c>
      <c r="D11858">
        <v>4</v>
      </c>
      <c r="E11858">
        <v>0</v>
      </c>
      <c r="F11858">
        <v>0</v>
      </c>
      <c r="H11858" t="s">
        <v>103</v>
      </c>
      <c r="I11858">
        <f t="shared" ref="I11858:I11921" si="560">IF(ISERROR(VLOOKUP(A11858,SelPostCode,1,FALSE)),0,1)</f>
        <v>0</v>
      </c>
      <c r="J11858">
        <f t="shared" ref="J11858:J11921" si="561">IF(I11858=0,0,IF(ISERROR(VLOOKUP(B11858,SelSuburb,1,FALSE)),0,1))</f>
        <v>0</v>
      </c>
      <c r="L11858" t="str">
        <f t="shared" si="559"/>
        <v>2787EDITH</v>
      </c>
      <c r="M11858" t="s">
        <v>12579</v>
      </c>
    </row>
    <row r="11859" spans="1:13">
      <c r="A11859" t="s">
        <v>13291</v>
      </c>
      <c r="B11859" t="s">
        <v>13295</v>
      </c>
      <c r="C11859" t="s">
        <v>109</v>
      </c>
      <c r="D11859">
        <v>4</v>
      </c>
      <c r="E11859">
        <v>0</v>
      </c>
      <c r="F11859">
        <v>0</v>
      </c>
      <c r="H11859" t="s">
        <v>103</v>
      </c>
      <c r="I11859">
        <f t="shared" si="560"/>
        <v>0</v>
      </c>
      <c r="J11859">
        <f t="shared" si="561"/>
        <v>0</v>
      </c>
      <c r="L11859" t="str">
        <f t="shared" si="559"/>
        <v>2787GINGKIN</v>
      </c>
      <c r="M11859" t="s">
        <v>12579</v>
      </c>
    </row>
    <row r="11860" spans="1:13">
      <c r="A11860" t="s">
        <v>13291</v>
      </c>
      <c r="B11860" t="s">
        <v>13296</v>
      </c>
      <c r="C11860" t="s">
        <v>109</v>
      </c>
      <c r="D11860">
        <v>4</v>
      </c>
      <c r="E11860">
        <v>0</v>
      </c>
      <c r="F11860">
        <v>0</v>
      </c>
      <c r="H11860" t="s">
        <v>103</v>
      </c>
      <c r="I11860">
        <f t="shared" si="560"/>
        <v>0</v>
      </c>
      <c r="J11860">
        <f t="shared" si="561"/>
        <v>0</v>
      </c>
      <c r="L11860" t="str">
        <f t="shared" si="559"/>
        <v>2787GURNANG</v>
      </c>
      <c r="M11860" t="s">
        <v>12579</v>
      </c>
    </row>
    <row r="11861" spans="1:13">
      <c r="A11861" t="s">
        <v>13291</v>
      </c>
      <c r="B11861" t="s">
        <v>13297</v>
      </c>
      <c r="C11861" t="s">
        <v>109</v>
      </c>
      <c r="D11861">
        <v>4</v>
      </c>
      <c r="E11861">
        <v>0</v>
      </c>
      <c r="F11861">
        <v>0</v>
      </c>
      <c r="H11861" t="s">
        <v>103</v>
      </c>
      <c r="I11861">
        <f t="shared" si="560"/>
        <v>0</v>
      </c>
      <c r="J11861">
        <f t="shared" si="561"/>
        <v>0</v>
      </c>
      <c r="L11861" t="str">
        <f t="shared" si="559"/>
        <v>2787HAZELGROVE</v>
      </c>
      <c r="M11861" t="s">
        <v>12579</v>
      </c>
    </row>
    <row r="11862" spans="1:13">
      <c r="A11862" t="s">
        <v>13291</v>
      </c>
      <c r="B11862" t="s">
        <v>13298</v>
      </c>
      <c r="C11862" t="s">
        <v>109</v>
      </c>
      <c r="D11862">
        <v>4</v>
      </c>
      <c r="E11862">
        <v>0</v>
      </c>
      <c r="F11862">
        <v>0</v>
      </c>
      <c r="H11862" t="s">
        <v>103</v>
      </c>
      <c r="I11862">
        <f t="shared" si="560"/>
        <v>0</v>
      </c>
      <c r="J11862">
        <f t="shared" si="561"/>
        <v>0</v>
      </c>
      <c r="L11862" t="str">
        <f t="shared" si="559"/>
        <v>2787JAUNTER</v>
      </c>
      <c r="M11862" t="s">
        <v>12579</v>
      </c>
    </row>
    <row r="11863" spans="1:13">
      <c r="A11863" t="s">
        <v>13291</v>
      </c>
      <c r="B11863" t="s">
        <v>13299</v>
      </c>
      <c r="C11863" t="s">
        <v>109</v>
      </c>
      <c r="D11863">
        <v>4</v>
      </c>
      <c r="E11863">
        <v>0</v>
      </c>
      <c r="F11863">
        <v>0</v>
      </c>
      <c r="H11863" t="s">
        <v>103</v>
      </c>
      <c r="I11863">
        <f t="shared" si="560"/>
        <v>0</v>
      </c>
      <c r="J11863">
        <f t="shared" si="561"/>
        <v>0</v>
      </c>
      <c r="L11863" t="str">
        <f t="shared" si="559"/>
        <v>2787KANANGRA</v>
      </c>
      <c r="M11863" t="s">
        <v>12579</v>
      </c>
    </row>
    <row r="11864" spans="1:13">
      <c r="A11864" t="s">
        <v>13291</v>
      </c>
      <c r="B11864" t="s">
        <v>615</v>
      </c>
      <c r="C11864" t="s">
        <v>109</v>
      </c>
      <c r="D11864">
        <v>4</v>
      </c>
      <c r="E11864">
        <v>0</v>
      </c>
      <c r="F11864">
        <v>0</v>
      </c>
      <c r="H11864" t="s">
        <v>103</v>
      </c>
      <c r="I11864">
        <f t="shared" si="560"/>
        <v>0</v>
      </c>
      <c r="J11864">
        <f t="shared" si="561"/>
        <v>0</v>
      </c>
      <c r="L11864" t="str">
        <f t="shared" si="559"/>
        <v>2787MAYFIELD</v>
      </c>
      <c r="M11864" t="s">
        <v>12579</v>
      </c>
    </row>
    <row r="11865" spans="1:13">
      <c r="A11865" t="s">
        <v>13291</v>
      </c>
      <c r="B11865" t="s">
        <v>13300</v>
      </c>
      <c r="C11865" t="s">
        <v>109</v>
      </c>
      <c r="D11865">
        <v>4</v>
      </c>
      <c r="E11865">
        <v>0</v>
      </c>
      <c r="F11865">
        <v>0</v>
      </c>
      <c r="H11865" t="s">
        <v>103</v>
      </c>
      <c r="I11865">
        <f t="shared" si="560"/>
        <v>0</v>
      </c>
      <c r="J11865">
        <f t="shared" si="561"/>
        <v>0</v>
      </c>
      <c r="L11865" t="str">
        <f t="shared" si="559"/>
        <v>2787MOUNT OLIVE</v>
      </c>
      <c r="M11865" t="s">
        <v>12579</v>
      </c>
    </row>
    <row r="11866" spans="1:13">
      <c r="A11866" t="s">
        <v>13291</v>
      </c>
      <c r="B11866" t="s">
        <v>13301</v>
      </c>
      <c r="C11866" t="s">
        <v>109</v>
      </c>
      <c r="D11866">
        <v>4</v>
      </c>
      <c r="E11866">
        <v>0</v>
      </c>
      <c r="F11866">
        <v>0</v>
      </c>
      <c r="H11866" t="s">
        <v>103</v>
      </c>
      <c r="I11866">
        <f t="shared" si="560"/>
        <v>0</v>
      </c>
      <c r="J11866">
        <f t="shared" si="561"/>
        <v>0</v>
      </c>
      <c r="L11866" t="str">
        <f t="shared" si="559"/>
        <v>2787MOUNT WERONG</v>
      </c>
      <c r="M11866" t="s">
        <v>12579</v>
      </c>
    </row>
    <row r="11867" spans="1:13">
      <c r="A11867" t="s">
        <v>13291</v>
      </c>
      <c r="B11867" t="s">
        <v>13302</v>
      </c>
      <c r="C11867" t="s">
        <v>109</v>
      </c>
      <c r="D11867">
        <v>4</v>
      </c>
      <c r="E11867">
        <v>0</v>
      </c>
      <c r="F11867">
        <v>0</v>
      </c>
      <c r="H11867" t="s">
        <v>103</v>
      </c>
      <c r="I11867">
        <f t="shared" si="560"/>
        <v>0</v>
      </c>
      <c r="J11867">
        <f t="shared" si="561"/>
        <v>0</v>
      </c>
      <c r="L11867" t="str">
        <f t="shared" si="559"/>
        <v>2787MOZART</v>
      </c>
      <c r="M11867" t="s">
        <v>12579</v>
      </c>
    </row>
    <row r="11868" spans="1:13">
      <c r="A11868" t="s">
        <v>13291</v>
      </c>
      <c r="B11868" t="s">
        <v>13303</v>
      </c>
      <c r="C11868" t="s">
        <v>109</v>
      </c>
      <c r="D11868">
        <v>4</v>
      </c>
      <c r="E11868">
        <v>0</v>
      </c>
      <c r="F11868">
        <v>0</v>
      </c>
      <c r="H11868" t="s">
        <v>103</v>
      </c>
      <c r="I11868">
        <f t="shared" si="560"/>
        <v>0</v>
      </c>
      <c r="J11868">
        <f t="shared" si="561"/>
        <v>0</v>
      </c>
      <c r="L11868" t="str">
        <f t="shared" si="559"/>
        <v>2787NORWAY</v>
      </c>
      <c r="M11868" t="s">
        <v>12579</v>
      </c>
    </row>
    <row r="11869" spans="1:13">
      <c r="A11869" t="s">
        <v>13291</v>
      </c>
      <c r="B11869" t="s">
        <v>13304</v>
      </c>
      <c r="C11869" t="s">
        <v>109</v>
      </c>
      <c r="D11869">
        <v>4</v>
      </c>
      <c r="E11869">
        <v>0</v>
      </c>
      <c r="F11869">
        <v>0</v>
      </c>
      <c r="H11869" t="s">
        <v>103</v>
      </c>
      <c r="I11869">
        <f t="shared" si="560"/>
        <v>0</v>
      </c>
      <c r="J11869">
        <f t="shared" si="561"/>
        <v>0</v>
      </c>
      <c r="L11869" t="str">
        <f t="shared" si="559"/>
        <v>2787OBERON</v>
      </c>
      <c r="M11869" t="s">
        <v>12579</v>
      </c>
    </row>
    <row r="11870" spans="1:13">
      <c r="A11870" t="s">
        <v>13291</v>
      </c>
      <c r="B11870" t="s">
        <v>13305</v>
      </c>
      <c r="C11870" t="s">
        <v>109</v>
      </c>
      <c r="D11870">
        <v>4</v>
      </c>
      <c r="E11870">
        <v>0</v>
      </c>
      <c r="F11870">
        <v>0</v>
      </c>
      <c r="H11870" t="s">
        <v>103</v>
      </c>
      <c r="I11870">
        <f t="shared" si="560"/>
        <v>0</v>
      </c>
      <c r="J11870">
        <f t="shared" si="561"/>
        <v>0</v>
      </c>
      <c r="L11870" t="str">
        <f t="shared" si="559"/>
        <v>2787PORTERS RETREAT</v>
      </c>
      <c r="M11870" t="s">
        <v>12579</v>
      </c>
    </row>
    <row r="11871" spans="1:13">
      <c r="A11871" t="s">
        <v>13291</v>
      </c>
      <c r="B11871" t="s">
        <v>13306</v>
      </c>
      <c r="C11871" t="s">
        <v>109</v>
      </c>
      <c r="D11871">
        <v>4</v>
      </c>
      <c r="E11871">
        <v>0</v>
      </c>
      <c r="F11871">
        <v>0</v>
      </c>
      <c r="H11871" t="s">
        <v>103</v>
      </c>
      <c r="I11871">
        <f t="shared" si="560"/>
        <v>0</v>
      </c>
      <c r="J11871">
        <f t="shared" si="561"/>
        <v>0</v>
      </c>
      <c r="L11871" t="str">
        <f t="shared" si="559"/>
        <v>2787SHOOTERS HILL</v>
      </c>
      <c r="M11871" t="s">
        <v>12579</v>
      </c>
    </row>
    <row r="11872" spans="1:13">
      <c r="A11872" t="s">
        <v>13291</v>
      </c>
      <c r="B11872" t="s">
        <v>13307</v>
      </c>
      <c r="C11872" t="s">
        <v>109</v>
      </c>
      <c r="D11872">
        <v>4</v>
      </c>
      <c r="E11872">
        <v>0</v>
      </c>
      <c r="F11872">
        <v>0</v>
      </c>
      <c r="H11872" t="s">
        <v>103</v>
      </c>
      <c r="I11872">
        <f t="shared" si="560"/>
        <v>0</v>
      </c>
      <c r="J11872">
        <f t="shared" si="561"/>
        <v>0</v>
      </c>
      <c r="L11872" t="str">
        <f t="shared" si="559"/>
        <v>2787TARANA</v>
      </c>
      <c r="M11872" t="s">
        <v>12579</v>
      </c>
    </row>
    <row r="11873" spans="1:14">
      <c r="A11873" t="s">
        <v>13291</v>
      </c>
      <c r="B11873" t="s">
        <v>13308</v>
      </c>
      <c r="C11873" t="s">
        <v>109</v>
      </c>
      <c r="D11873">
        <v>4</v>
      </c>
      <c r="E11873">
        <v>0</v>
      </c>
      <c r="F11873">
        <v>0</v>
      </c>
      <c r="H11873" t="s">
        <v>103</v>
      </c>
      <c r="I11873">
        <f t="shared" si="560"/>
        <v>0</v>
      </c>
      <c r="J11873">
        <f t="shared" si="561"/>
        <v>0</v>
      </c>
      <c r="L11873" t="str">
        <f t="shared" si="559"/>
        <v>2787THE MEADOWS</v>
      </c>
      <c r="M11873" t="s">
        <v>12579</v>
      </c>
    </row>
    <row r="11874" spans="1:14">
      <c r="A11874" t="s">
        <v>13291</v>
      </c>
      <c r="B11874" t="s">
        <v>13309</v>
      </c>
      <c r="C11874" t="s">
        <v>109</v>
      </c>
      <c r="D11874">
        <v>4</v>
      </c>
      <c r="E11874">
        <v>0</v>
      </c>
      <c r="F11874">
        <v>0</v>
      </c>
      <c r="H11874" t="s">
        <v>103</v>
      </c>
      <c r="I11874">
        <f t="shared" si="560"/>
        <v>0</v>
      </c>
      <c r="J11874">
        <f t="shared" si="561"/>
        <v>0</v>
      </c>
      <c r="L11874" t="str">
        <f t="shared" si="559"/>
        <v>2787YERRANDERIE</v>
      </c>
      <c r="M11874" t="s">
        <v>12579</v>
      </c>
    </row>
    <row r="11875" spans="1:14">
      <c r="A11875" t="s">
        <v>13310</v>
      </c>
      <c r="B11875" t="s">
        <v>7582</v>
      </c>
      <c r="C11875" t="s">
        <v>109</v>
      </c>
      <c r="D11875">
        <v>4</v>
      </c>
      <c r="E11875">
        <v>0</v>
      </c>
      <c r="F11875">
        <v>0</v>
      </c>
      <c r="H11875" t="s">
        <v>116</v>
      </c>
      <c r="I11875">
        <f t="shared" si="560"/>
        <v>0</v>
      </c>
      <c r="J11875">
        <f t="shared" si="561"/>
        <v>0</v>
      </c>
      <c r="L11875" t="str">
        <f t="shared" si="559"/>
        <v>2786BELL</v>
      </c>
      <c r="M11875" t="s">
        <v>12617</v>
      </c>
    </row>
    <row r="11876" spans="1:14">
      <c r="A11876" t="s">
        <v>13310</v>
      </c>
      <c r="B11876" t="s">
        <v>13311</v>
      </c>
      <c r="C11876" t="s">
        <v>109</v>
      </c>
      <c r="D11876">
        <v>4</v>
      </c>
      <c r="E11876">
        <v>0</v>
      </c>
      <c r="F11876">
        <v>0</v>
      </c>
      <c r="H11876" t="s">
        <v>116</v>
      </c>
      <c r="I11876">
        <f t="shared" si="560"/>
        <v>0</v>
      </c>
      <c r="J11876">
        <f t="shared" si="561"/>
        <v>0</v>
      </c>
      <c r="L11876" t="str">
        <f t="shared" si="559"/>
        <v>2786DARGAN</v>
      </c>
      <c r="M11876" t="s">
        <v>12617</v>
      </c>
    </row>
    <row r="11877" spans="1:14">
      <c r="A11877" t="s">
        <v>13310</v>
      </c>
      <c r="B11877" t="s">
        <v>13312</v>
      </c>
      <c r="C11877" t="s">
        <v>109</v>
      </c>
      <c r="D11877">
        <v>4</v>
      </c>
      <c r="E11877">
        <v>0</v>
      </c>
      <c r="F11877">
        <v>0</v>
      </c>
      <c r="H11877" t="s">
        <v>116</v>
      </c>
      <c r="I11877">
        <f t="shared" si="560"/>
        <v>0</v>
      </c>
      <c r="J11877">
        <f t="shared" si="561"/>
        <v>0</v>
      </c>
      <c r="L11877" t="str">
        <f t="shared" si="559"/>
        <v>2786MOUNT IRVINE</v>
      </c>
      <c r="M11877" t="s">
        <v>12617</v>
      </c>
    </row>
    <row r="11878" spans="1:14">
      <c r="A11878" t="s">
        <v>13310</v>
      </c>
      <c r="B11878" t="s">
        <v>13313</v>
      </c>
      <c r="C11878" t="s">
        <v>109</v>
      </c>
      <c r="D11878">
        <v>4</v>
      </c>
      <c r="E11878">
        <v>0</v>
      </c>
      <c r="F11878">
        <v>0</v>
      </c>
      <c r="H11878" t="s">
        <v>116</v>
      </c>
      <c r="I11878">
        <f t="shared" si="560"/>
        <v>0</v>
      </c>
      <c r="J11878">
        <f t="shared" si="561"/>
        <v>0</v>
      </c>
      <c r="L11878" t="str">
        <f t="shared" si="559"/>
        <v>2786MOUNT VICTORIA</v>
      </c>
      <c r="M11878" t="s">
        <v>12617</v>
      </c>
    </row>
    <row r="11879" spans="1:14">
      <c r="A11879" t="s">
        <v>13310</v>
      </c>
      <c r="B11879" t="s">
        <v>13314</v>
      </c>
      <c r="C11879" t="s">
        <v>109</v>
      </c>
      <c r="D11879">
        <v>4</v>
      </c>
      <c r="E11879">
        <v>0</v>
      </c>
      <c r="F11879">
        <v>0</v>
      </c>
      <c r="H11879" t="s">
        <v>116</v>
      </c>
      <c r="I11879">
        <f t="shared" si="560"/>
        <v>0</v>
      </c>
      <c r="J11879">
        <f t="shared" si="561"/>
        <v>0</v>
      </c>
      <c r="L11879" t="str">
        <f t="shared" si="559"/>
        <v>2786MOUNT WILSON</v>
      </c>
      <c r="M11879" t="s">
        <v>12617</v>
      </c>
    </row>
    <row r="11880" spans="1:14">
      <c r="A11880" t="s">
        <v>13315</v>
      </c>
      <c r="B11880" t="s">
        <v>11062</v>
      </c>
      <c r="C11880" t="s">
        <v>109</v>
      </c>
      <c r="D11880">
        <v>1</v>
      </c>
      <c r="E11880">
        <v>0</v>
      </c>
      <c r="F11880">
        <v>1</v>
      </c>
      <c r="H11880" t="s">
        <v>116</v>
      </c>
      <c r="I11880">
        <f t="shared" si="560"/>
        <v>0</v>
      </c>
      <c r="J11880">
        <f t="shared" si="561"/>
        <v>0</v>
      </c>
      <c r="L11880" t="str">
        <f t="shared" si="559"/>
        <v>2785BLACKHEATH</v>
      </c>
      <c r="M11880" t="s">
        <v>12617</v>
      </c>
    </row>
    <row r="11881" spans="1:14">
      <c r="A11881" t="s">
        <v>13315</v>
      </c>
      <c r="B11881" t="s">
        <v>13316</v>
      </c>
      <c r="C11881" t="s">
        <v>109</v>
      </c>
      <c r="D11881">
        <v>3</v>
      </c>
      <c r="E11881">
        <v>0</v>
      </c>
      <c r="F11881">
        <v>0</v>
      </c>
      <c r="H11881" t="s">
        <v>116</v>
      </c>
      <c r="I11881">
        <f t="shared" si="560"/>
        <v>0</v>
      </c>
      <c r="J11881">
        <f t="shared" si="561"/>
        <v>0</v>
      </c>
      <c r="L11881" t="str">
        <f t="shared" si="559"/>
        <v>2785MEGALONG</v>
      </c>
      <c r="M11881" t="s">
        <v>12617</v>
      </c>
    </row>
    <row r="11882" spans="1:14">
      <c r="A11882" t="s">
        <v>13315</v>
      </c>
      <c r="B11882" t="s">
        <v>13317</v>
      </c>
      <c r="C11882" t="s">
        <v>109</v>
      </c>
      <c r="D11882">
        <v>4</v>
      </c>
      <c r="E11882">
        <v>0</v>
      </c>
      <c r="F11882">
        <v>0</v>
      </c>
      <c r="H11882" t="s">
        <v>116</v>
      </c>
      <c r="I11882">
        <f t="shared" si="560"/>
        <v>0</v>
      </c>
      <c r="J11882">
        <f t="shared" si="561"/>
        <v>0</v>
      </c>
      <c r="L11882" t="str">
        <f t="shared" si="559"/>
        <v>2785MEGALONG VALLEY</v>
      </c>
      <c r="M11882" t="s">
        <v>12617</v>
      </c>
    </row>
    <row r="11883" spans="1:14">
      <c r="A11883" t="s">
        <v>13315</v>
      </c>
      <c r="B11883" t="s">
        <v>13318</v>
      </c>
      <c r="C11883" t="s">
        <v>109</v>
      </c>
      <c r="D11883">
        <v>3</v>
      </c>
      <c r="E11883">
        <v>0</v>
      </c>
      <c r="F11883">
        <v>0</v>
      </c>
      <c r="H11883" t="s">
        <v>116</v>
      </c>
      <c r="I11883">
        <f t="shared" si="560"/>
        <v>0</v>
      </c>
      <c r="J11883">
        <f t="shared" si="561"/>
        <v>0</v>
      </c>
      <c r="L11883" t="str">
        <f t="shared" si="559"/>
        <v>2785SHIPLEY</v>
      </c>
      <c r="M11883" t="s">
        <v>12617</v>
      </c>
    </row>
    <row r="11884" spans="1:14">
      <c r="A11884" t="s">
        <v>13319</v>
      </c>
      <c r="B11884" t="s">
        <v>13320</v>
      </c>
      <c r="C11884" t="s">
        <v>109</v>
      </c>
      <c r="D11884">
        <v>1</v>
      </c>
      <c r="E11884">
        <v>0</v>
      </c>
      <c r="F11884">
        <v>1</v>
      </c>
      <c r="H11884" t="s">
        <v>116</v>
      </c>
      <c r="I11884">
        <f t="shared" si="560"/>
        <v>0</v>
      </c>
      <c r="J11884">
        <f t="shared" si="561"/>
        <v>0</v>
      </c>
      <c r="L11884" t="str">
        <f t="shared" si="559"/>
        <v>2784BULLABURRA</v>
      </c>
      <c r="M11884" t="s">
        <v>13321</v>
      </c>
      <c r="N11884" t="s">
        <v>732</v>
      </c>
    </row>
    <row r="11885" spans="1:14">
      <c r="A11885" t="s">
        <v>13322</v>
      </c>
      <c r="B11885" t="s">
        <v>13323</v>
      </c>
      <c r="C11885" t="s">
        <v>109</v>
      </c>
      <c r="D11885">
        <v>1</v>
      </c>
      <c r="E11885">
        <v>0</v>
      </c>
      <c r="F11885">
        <v>1</v>
      </c>
      <c r="H11885" t="s">
        <v>116</v>
      </c>
      <c r="I11885">
        <f t="shared" si="560"/>
        <v>0</v>
      </c>
      <c r="J11885">
        <f t="shared" si="561"/>
        <v>0</v>
      </c>
      <c r="L11885" t="str">
        <f t="shared" si="559"/>
        <v>2783LAWSON</v>
      </c>
      <c r="M11885" t="s">
        <v>13321</v>
      </c>
      <c r="N11885" t="s">
        <v>732</v>
      </c>
    </row>
    <row r="11886" spans="1:14">
      <c r="A11886" t="s">
        <v>13324</v>
      </c>
      <c r="B11886" t="s">
        <v>13325</v>
      </c>
      <c r="C11886" t="s">
        <v>109</v>
      </c>
      <c r="D11886">
        <v>1</v>
      </c>
      <c r="E11886">
        <v>0</v>
      </c>
      <c r="F11886">
        <v>1</v>
      </c>
      <c r="H11886" t="s">
        <v>116</v>
      </c>
      <c r="I11886">
        <f t="shared" si="560"/>
        <v>0</v>
      </c>
      <c r="J11886">
        <f t="shared" si="561"/>
        <v>0</v>
      </c>
      <c r="L11886" t="str">
        <f t="shared" si="559"/>
        <v>2782WENTWORTH FALLS</v>
      </c>
      <c r="M11886" t="s">
        <v>13321</v>
      </c>
      <c r="N11886" t="s">
        <v>732</v>
      </c>
    </row>
    <row r="11887" spans="1:14">
      <c r="A11887" t="s">
        <v>13326</v>
      </c>
      <c r="B11887" t="s">
        <v>13327</v>
      </c>
      <c r="C11887" t="s">
        <v>109</v>
      </c>
      <c r="D11887">
        <v>1</v>
      </c>
      <c r="E11887">
        <v>0</v>
      </c>
      <c r="F11887">
        <v>1</v>
      </c>
      <c r="H11887" t="s">
        <v>116</v>
      </c>
      <c r="I11887">
        <f t="shared" si="560"/>
        <v>0</v>
      </c>
      <c r="J11887">
        <f t="shared" si="561"/>
        <v>0</v>
      </c>
      <c r="L11887" t="str">
        <f t="shared" si="559"/>
        <v>2780KATOOMBA</v>
      </c>
      <c r="M11887" t="s">
        <v>13321</v>
      </c>
    </row>
    <row r="11888" spans="1:14">
      <c r="A11888" t="s">
        <v>13326</v>
      </c>
      <c r="B11888" t="s">
        <v>13328</v>
      </c>
      <c r="C11888" t="s">
        <v>109</v>
      </c>
      <c r="D11888">
        <v>1</v>
      </c>
      <c r="E11888">
        <v>0</v>
      </c>
      <c r="F11888">
        <v>1</v>
      </c>
      <c r="H11888" t="s">
        <v>116</v>
      </c>
      <c r="I11888">
        <f t="shared" si="560"/>
        <v>0</v>
      </c>
      <c r="J11888">
        <f t="shared" si="561"/>
        <v>0</v>
      </c>
      <c r="L11888" t="str">
        <f t="shared" si="559"/>
        <v>2780LEURA</v>
      </c>
      <c r="M11888" t="s">
        <v>13321</v>
      </c>
    </row>
    <row r="11889" spans="1:14">
      <c r="A11889" t="s">
        <v>13326</v>
      </c>
      <c r="B11889" t="s">
        <v>13329</v>
      </c>
      <c r="C11889" t="s">
        <v>109</v>
      </c>
      <c r="D11889">
        <v>2</v>
      </c>
      <c r="E11889">
        <v>0</v>
      </c>
      <c r="F11889">
        <v>1</v>
      </c>
      <c r="H11889" t="s">
        <v>116</v>
      </c>
      <c r="I11889">
        <f t="shared" si="560"/>
        <v>0</v>
      </c>
      <c r="J11889">
        <f t="shared" si="561"/>
        <v>0</v>
      </c>
      <c r="L11889" t="str">
        <f t="shared" si="559"/>
        <v>2780MEDLOW BATH</v>
      </c>
      <c r="M11889" t="s">
        <v>13321</v>
      </c>
    </row>
    <row r="11890" spans="1:14">
      <c r="A11890" t="s">
        <v>13326</v>
      </c>
      <c r="B11890" t="s">
        <v>13330</v>
      </c>
      <c r="C11890" t="s">
        <v>109</v>
      </c>
      <c r="D11890">
        <v>1</v>
      </c>
      <c r="E11890">
        <v>0</v>
      </c>
      <c r="F11890">
        <v>1</v>
      </c>
      <c r="H11890" t="s">
        <v>116</v>
      </c>
      <c r="I11890">
        <f t="shared" si="560"/>
        <v>0</v>
      </c>
      <c r="J11890">
        <f t="shared" si="561"/>
        <v>0</v>
      </c>
      <c r="L11890" t="str">
        <f t="shared" si="559"/>
        <v>2780YOSEMITE</v>
      </c>
      <c r="M11890" t="s">
        <v>13321</v>
      </c>
    </row>
    <row r="11891" spans="1:14">
      <c r="A11891" t="s">
        <v>13326</v>
      </c>
      <c r="B11891" t="s">
        <v>13331</v>
      </c>
      <c r="C11891" t="s">
        <v>109</v>
      </c>
      <c r="D11891">
        <v>4</v>
      </c>
      <c r="E11891">
        <v>0</v>
      </c>
      <c r="F11891">
        <v>0</v>
      </c>
      <c r="H11891" t="s">
        <v>116</v>
      </c>
      <c r="I11891">
        <f t="shared" si="560"/>
        <v>0</v>
      </c>
      <c r="J11891">
        <f t="shared" si="561"/>
        <v>0</v>
      </c>
      <c r="L11891" t="str">
        <f t="shared" si="559"/>
        <v>2780KATOOMBA DC</v>
      </c>
      <c r="M11891" t="s">
        <v>13321</v>
      </c>
    </row>
    <row r="11892" spans="1:14">
      <c r="A11892" t="s">
        <v>13332</v>
      </c>
      <c r="B11892" t="s">
        <v>13333</v>
      </c>
      <c r="C11892" t="s">
        <v>109</v>
      </c>
      <c r="D11892">
        <v>1</v>
      </c>
      <c r="E11892">
        <v>0</v>
      </c>
      <c r="F11892">
        <v>1</v>
      </c>
      <c r="H11892" t="s">
        <v>116</v>
      </c>
      <c r="I11892">
        <f t="shared" si="560"/>
        <v>0</v>
      </c>
      <c r="J11892">
        <f t="shared" si="561"/>
        <v>0</v>
      </c>
      <c r="L11892" t="str">
        <f t="shared" si="559"/>
        <v>2779HAZELBROOK</v>
      </c>
      <c r="M11892" t="s">
        <v>13321</v>
      </c>
      <c r="N11892" t="s">
        <v>732</v>
      </c>
    </row>
    <row r="11893" spans="1:14">
      <c r="A11893" t="s">
        <v>13334</v>
      </c>
      <c r="B11893" t="s">
        <v>7392</v>
      </c>
      <c r="C11893" t="s">
        <v>109</v>
      </c>
      <c r="D11893">
        <v>1</v>
      </c>
      <c r="E11893">
        <v>0</v>
      </c>
      <c r="F11893">
        <v>1</v>
      </c>
      <c r="H11893" t="s">
        <v>116</v>
      </c>
      <c r="I11893">
        <f t="shared" si="560"/>
        <v>0</v>
      </c>
      <c r="J11893">
        <f t="shared" si="561"/>
        <v>0</v>
      </c>
      <c r="L11893" t="str">
        <f t="shared" si="559"/>
        <v>2778LINDEN</v>
      </c>
      <c r="M11893" t="s">
        <v>13321</v>
      </c>
      <c r="N11893" t="s">
        <v>732</v>
      </c>
    </row>
    <row r="11894" spans="1:14">
      <c r="A11894" t="s">
        <v>13334</v>
      </c>
      <c r="B11894" t="s">
        <v>7298</v>
      </c>
      <c r="C11894" t="s">
        <v>109</v>
      </c>
      <c r="D11894">
        <v>1</v>
      </c>
      <c r="E11894">
        <v>0</v>
      </c>
      <c r="F11894">
        <v>1</v>
      </c>
      <c r="H11894" t="s">
        <v>116</v>
      </c>
      <c r="I11894">
        <f t="shared" si="560"/>
        <v>0</v>
      </c>
      <c r="J11894">
        <f t="shared" si="561"/>
        <v>0</v>
      </c>
      <c r="L11894" t="str">
        <f t="shared" si="559"/>
        <v>2778WOODFORD</v>
      </c>
      <c r="M11894" t="s">
        <v>13321</v>
      </c>
      <c r="N11894" t="s">
        <v>732</v>
      </c>
    </row>
    <row r="11895" spans="1:14">
      <c r="A11895" t="s">
        <v>13334</v>
      </c>
      <c r="B11895" t="s">
        <v>13335</v>
      </c>
      <c r="C11895" t="s">
        <v>109</v>
      </c>
      <c r="D11895">
        <v>4</v>
      </c>
      <c r="E11895">
        <v>0</v>
      </c>
      <c r="F11895">
        <v>0</v>
      </c>
      <c r="H11895" t="s">
        <v>116</v>
      </c>
      <c r="I11895">
        <f t="shared" si="560"/>
        <v>0</v>
      </c>
      <c r="J11895">
        <f t="shared" si="561"/>
        <v>0</v>
      </c>
      <c r="L11895" t="str">
        <f t="shared" si="559"/>
        <v>2778BULLS CAMP</v>
      </c>
      <c r="M11895" t="s">
        <v>13321</v>
      </c>
    </row>
    <row r="11896" spans="1:14">
      <c r="A11896" t="s">
        <v>13336</v>
      </c>
      <c r="B11896" t="s">
        <v>13337</v>
      </c>
      <c r="C11896" t="s">
        <v>109</v>
      </c>
      <c r="D11896">
        <v>2</v>
      </c>
      <c r="E11896">
        <v>0</v>
      </c>
      <c r="F11896">
        <v>1</v>
      </c>
      <c r="H11896" t="s">
        <v>116</v>
      </c>
      <c r="I11896">
        <f t="shared" si="560"/>
        <v>0</v>
      </c>
      <c r="J11896">
        <f t="shared" si="561"/>
        <v>0</v>
      </c>
      <c r="L11896" t="str">
        <f t="shared" si="559"/>
        <v>2777HAWKESBURY HEIGHTS</v>
      </c>
      <c r="M11896" t="s">
        <v>13321</v>
      </c>
      <c r="N11896" t="s">
        <v>732</v>
      </c>
    </row>
    <row r="11897" spans="1:14">
      <c r="A11897" t="s">
        <v>13336</v>
      </c>
      <c r="B11897" t="s">
        <v>8558</v>
      </c>
      <c r="C11897" t="s">
        <v>109</v>
      </c>
      <c r="D11897">
        <v>1</v>
      </c>
      <c r="E11897">
        <v>0</v>
      </c>
      <c r="F11897">
        <v>1</v>
      </c>
      <c r="H11897" t="s">
        <v>116</v>
      </c>
      <c r="I11897">
        <f t="shared" si="560"/>
        <v>0</v>
      </c>
      <c r="J11897">
        <f t="shared" si="561"/>
        <v>0</v>
      </c>
      <c r="L11897" t="str">
        <f t="shared" si="559"/>
        <v>2777SPRINGWOOD</v>
      </c>
      <c r="M11897" t="s">
        <v>13321</v>
      </c>
      <c r="N11897" t="s">
        <v>732</v>
      </c>
    </row>
    <row r="11898" spans="1:14">
      <c r="A11898" t="s">
        <v>13336</v>
      </c>
      <c r="B11898" t="s">
        <v>6525</v>
      </c>
      <c r="C11898" t="s">
        <v>109</v>
      </c>
      <c r="D11898">
        <v>1</v>
      </c>
      <c r="E11898">
        <v>0</v>
      </c>
      <c r="F11898">
        <v>1</v>
      </c>
      <c r="H11898" t="s">
        <v>116</v>
      </c>
      <c r="I11898">
        <f t="shared" si="560"/>
        <v>0</v>
      </c>
      <c r="J11898">
        <f t="shared" si="561"/>
        <v>0</v>
      </c>
      <c r="L11898" t="str">
        <f t="shared" si="559"/>
        <v>2777SUN VALLEY</v>
      </c>
      <c r="M11898" t="s">
        <v>13321</v>
      </c>
      <c r="N11898" t="s">
        <v>732</v>
      </c>
    </row>
    <row r="11899" spans="1:14">
      <c r="A11899" t="s">
        <v>13336</v>
      </c>
      <c r="B11899" t="s">
        <v>13338</v>
      </c>
      <c r="C11899" t="s">
        <v>109</v>
      </c>
      <c r="D11899">
        <v>1</v>
      </c>
      <c r="E11899">
        <v>0</v>
      </c>
      <c r="F11899">
        <v>1</v>
      </c>
      <c r="H11899" t="s">
        <v>116</v>
      </c>
      <c r="I11899">
        <f t="shared" si="560"/>
        <v>0</v>
      </c>
      <c r="J11899">
        <f t="shared" si="561"/>
        <v>0</v>
      </c>
      <c r="L11899" t="str">
        <f t="shared" si="559"/>
        <v>2777VALLEY HEIGHTS</v>
      </c>
      <c r="M11899" t="s">
        <v>13321</v>
      </c>
      <c r="N11899" t="s">
        <v>732</v>
      </c>
    </row>
    <row r="11900" spans="1:14">
      <c r="A11900" t="s">
        <v>13336</v>
      </c>
      <c r="B11900" t="s">
        <v>13339</v>
      </c>
      <c r="C11900" t="s">
        <v>109</v>
      </c>
      <c r="D11900">
        <v>1</v>
      </c>
      <c r="E11900">
        <v>0</v>
      </c>
      <c r="F11900">
        <v>1</v>
      </c>
      <c r="H11900" t="s">
        <v>116</v>
      </c>
      <c r="I11900">
        <f t="shared" si="560"/>
        <v>0</v>
      </c>
      <c r="J11900">
        <f t="shared" si="561"/>
        <v>0</v>
      </c>
      <c r="L11900" t="str">
        <f t="shared" si="559"/>
        <v>2777WINMALEE</v>
      </c>
      <c r="M11900" t="s">
        <v>13321</v>
      </c>
      <c r="N11900" t="s">
        <v>732</v>
      </c>
    </row>
    <row r="11901" spans="1:14">
      <c r="A11901" t="s">
        <v>13336</v>
      </c>
      <c r="B11901" t="s">
        <v>13340</v>
      </c>
      <c r="C11901" t="s">
        <v>109</v>
      </c>
      <c r="D11901">
        <v>2</v>
      </c>
      <c r="E11901">
        <v>0</v>
      </c>
      <c r="F11901">
        <v>1</v>
      </c>
      <c r="H11901" t="s">
        <v>116</v>
      </c>
      <c r="I11901">
        <f t="shared" si="560"/>
        <v>0</v>
      </c>
      <c r="J11901">
        <f t="shared" si="561"/>
        <v>0</v>
      </c>
      <c r="L11901" t="str">
        <f t="shared" si="559"/>
        <v>2777YELLOW ROCK</v>
      </c>
      <c r="M11901" t="s">
        <v>13321</v>
      </c>
      <c r="N11901" t="s">
        <v>732</v>
      </c>
    </row>
    <row r="11902" spans="1:14">
      <c r="A11902" t="s">
        <v>13341</v>
      </c>
      <c r="B11902" t="s">
        <v>13342</v>
      </c>
      <c r="C11902" t="s">
        <v>109</v>
      </c>
      <c r="D11902">
        <v>1</v>
      </c>
      <c r="E11902">
        <v>0</v>
      </c>
      <c r="F11902">
        <v>1</v>
      </c>
      <c r="H11902" t="s">
        <v>116</v>
      </c>
      <c r="I11902">
        <f t="shared" si="560"/>
        <v>0</v>
      </c>
      <c r="J11902">
        <f t="shared" si="561"/>
        <v>0</v>
      </c>
      <c r="L11902" t="str">
        <f t="shared" si="559"/>
        <v>2776FAULCONBRIDGE</v>
      </c>
      <c r="M11902" t="s">
        <v>13321</v>
      </c>
      <c r="N11902" t="s">
        <v>732</v>
      </c>
    </row>
    <row r="11903" spans="1:14">
      <c r="A11903" t="s">
        <v>13343</v>
      </c>
      <c r="B11903" t="s">
        <v>13344</v>
      </c>
      <c r="C11903" t="s">
        <v>109</v>
      </c>
      <c r="D11903">
        <v>4</v>
      </c>
      <c r="E11903">
        <v>0</v>
      </c>
      <c r="F11903">
        <v>0</v>
      </c>
      <c r="H11903" t="s">
        <v>116</v>
      </c>
      <c r="I11903">
        <f t="shared" si="560"/>
        <v>0</v>
      </c>
      <c r="J11903">
        <f t="shared" si="561"/>
        <v>0</v>
      </c>
      <c r="L11903" t="str">
        <f t="shared" si="559"/>
        <v>2775CENTRAL MACDONALD</v>
      </c>
      <c r="M11903" t="s">
        <v>13345</v>
      </c>
    </row>
    <row r="11904" spans="1:14">
      <c r="A11904" t="s">
        <v>13343</v>
      </c>
      <c r="B11904" t="s">
        <v>13346</v>
      </c>
      <c r="C11904" t="s">
        <v>109</v>
      </c>
      <c r="D11904">
        <v>4</v>
      </c>
      <c r="E11904">
        <v>0</v>
      </c>
      <c r="F11904">
        <v>0</v>
      </c>
      <c r="H11904" t="s">
        <v>116</v>
      </c>
      <c r="I11904">
        <f t="shared" si="560"/>
        <v>0</v>
      </c>
      <c r="J11904">
        <f t="shared" si="561"/>
        <v>0</v>
      </c>
      <c r="L11904" t="str">
        <f t="shared" si="559"/>
        <v>2775FERNANCES</v>
      </c>
      <c r="M11904" t="s">
        <v>13345</v>
      </c>
    </row>
    <row r="11905" spans="1:14">
      <c r="A11905" t="s">
        <v>13343</v>
      </c>
      <c r="B11905" t="s">
        <v>13347</v>
      </c>
      <c r="C11905" t="s">
        <v>109</v>
      </c>
      <c r="D11905">
        <v>4</v>
      </c>
      <c r="E11905">
        <v>0</v>
      </c>
      <c r="F11905">
        <v>0</v>
      </c>
      <c r="H11905" t="s">
        <v>116</v>
      </c>
      <c r="I11905">
        <f t="shared" si="560"/>
        <v>0</v>
      </c>
      <c r="J11905">
        <f t="shared" si="561"/>
        <v>0</v>
      </c>
      <c r="L11905" t="str">
        <f t="shared" si="559"/>
        <v>2775GUNDERMAN</v>
      </c>
      <c r="M11905" t="s">
        <v>13345</v>
      </c>
    </row>
    <row r="11906" spans="1:14">
      <c r="A11906" t="s">
        <v>13343</v>
      </c>
      <c r="B11906" t="s">
        <v>13348</v>
      </c>
      <c r="C11906" t="s">
        <v>109</v>
      </c>
      <c r="D11906">
        <v>4</v>
      </c>
      <c r="E11906">
        <v>0</v>
      </c>
      <c r="F11906">
        <v>0</v>
      </c>
      <c r="H11906" t="s">
        <v>116</v>
      </c>
      <c r="I11906">
        <f t="shared" si="560"/>
        <v>0</v>
      </c>
      <c r="J11906">
        <f t="shared" si="561"/>
        <v>0</v>
      </c>
      <c r="L11906" t="str">
        <f t="shared" si="559"/>
        <v>2775HIGHER MACDONALD</v>
      </c>
      <c r="M11906" t="s">
        <v>13345</v>
      </c>
    </row>
    <row r="11907" spans="1:14">
      <c r="A11907" t="s">
        <v>13343</v>
      </c>
      <c r="B11907" t="s">
        <v>13349</v>
      </c>
      <c r="C11907" t="s">
        <v>109</v>
      </c>
      <c r="D11907">
        <v>4</v>
      </c>
      <c r="E11907">
        <v>0</v>
      </c>
      <c r="F11907">
        <v>0</v>
      </c>
      <c r="H11907" t="s">
        <v>116</v>
      </c>
      <c r="I11907">
        <f t="shared" si="560"/>
        <v>0</v>
      </c>
      <c r="J11907">
        <f t="shared" si="561"/>
        <v>0</v>
      </c>
      <c r="L11907" t="str">
        <f t="shared" si="559"/>
        <v>2775LAUGHTONDALE</v>
      </c>
      <c r="M11907" t="s">
        <v>13345</v>
      </c>
    </row>
    <row r="11908" spans="1:14">
      <c r="A11908" t="s">
        <v>13343</v>
      </c>
      <c r="B11908" t="s">
        <v>13350</v>
      </c>
      <c r="C11908" t="s">
        <v>109</v>
      </c>
      <c r="D11908">
        <v>4</v>
      </c>
      <c r="E11908">
        <v>0</v>
      </c>
      <c r="F11908">
        <v>0</v>
      </c>
      <c r="H11908" t="s">
        <v>116</v>
      </c>
      <c r="I11908">
        <f t="shared" si="560"/>
        <v>0</v>
      </c>
      <c r="J11908">
        <f t="shared" si="561"/>
        <v>0</v>
      </c>
      <c r="L11908" t="str">
        <f t="shared" si="559"/>
        <v>2775LOWER HAWKESBURY</v>
      </c>
      <c r="M11908" t="s">
        <v>13345</v>
      </c>
    </row>
    <row r="11909" spans="1:14">
      <c r="A11909" t="s">
        <v>13343</v>
      </c>
      <c r="B11909" t="s">
        <v>13351</v>
      </c>
      <c r="C11909" t="s">
        <v>109</v>
      </c>
      <c r="D11909">
        <v>4</v>
      </c>
      <c r="E11909">
        <v>0</v>
      </c>
      <c r="F11909">
        <v>0</v>
      </c>
      <c r="H11909" t="s">
        <v>116</v>
      </c>
      <c r="I11909">
        <f t="shared" si="560"/>
        <v>0</v>
      </c>
      <c r="J11909">
        <f t="shared" si="561"/>
        <v>0</v>
      </c>
      <c r="L11909" t="str">
        <f t="shared" ref="L11909:L11972" si="562">CONCATENATE(A11909,B11909)</f>
        <v>2775LOWER MACDONALD</v>
      </c>
      <c r="M11909" t="s">
        <v>13345</v>
      </c>
    </row>
    <row r="11910" spans="1:14">
      <c r="A11910" t="s">
        <v>13343</v>
      </c>
      <c r="B11910" t="s">
        <v>13352</v>
      </c>
      <c r="C11910" t="s">
        <v>109</v>
      </c>
      <c r="D11910">
        <v>4</v>
      </c>
      <c r="E11910">
        <v>0</v>
      </c>
      <c r="F11910">
        <v>0</v>
      </c>
      <c r="H11910" t="s">
        <v>116</v>
      </c>
      <c r="I11910">
        <f t="shared" si="560"/>
        <v>0</v>
      </c>
      <c r="J11910">
        <f t="shared" si="561"/>
        <v>0</v>
      </c>
      <c r="L11910" t="str">
        <f t="shared" si="562"/>
        <v>2775MARLOW</v>
      </c>
      <c r="M11910" t="s">
        <v>13345</v>
      </c>
    </row>
    <row r="11911" spans="1:14">
      <c r="A11911" t="s">
        <v>13343</v>
      </c>
      <c r="B11911" t="s">
        <v>13353</v>
      </c>
      <c r="C11911" t="s">
        <v>109</v>
      </c>
      <c r="D11911">
        <v>4</v>
      </c>
      <c r="E11911">
        <v>0</v>
      </c>
      <c r="F11911">
        <v>0</v>
      </c>
      <c r="H11911" t="s">
        <v>116</v>
      </c>
      <c r="I11911">
        <f t="shared" si="560"/>
        <v>0</v>
      </c>
      <c r="J11911">
        <f t="shared" si="561"/>
        <v>0</v>
      </c>
      <c r="L11911" t="str">
        <f t="shared" si="562"/>
        <v>2775MOGO CREEK</v>
      </c>
      <c r="M11911" t="s">
        <v>13345</v>
      </c>
    </row>
    <row r="11912" spans="1:14">
      <c r="A11912" t="s">
        <v>13343</v>
      </c>
      <c r="B11912" t="s">
        <v>13354</v>
      </c>
      <c r="C11912" t="s">
        <v>109</v>
      </c>
      <c r="D11912">
        <v>4</v>
      </c>
      <c r="E11912">
        <v>0</v>
      </c>
      <c r="F11912">
        <v>0</v>
      </c>
      <c r="H11912" t="s">
        <v>116</v>
      </c>
      <c r="I11912">
        <f t="shared" si="560"/>
        <v>0</v>
      </c>
      <c r="J11912">
        <f t="shared" si="561"/>
        <v>0</v>
      </c>
      <c r="L11912" t="str">
        <f t="shared" si="562"/>
        <v>2775PERRYS CROSSING</v>
      </c>
      <c r="M11912" t="s">
        <v>13345</v>
      </c>
    </row>
    <row r="11913" spans="1:14">
      <c r="A11913" t="s">
        <v>13343</v>
      </c>
      <c r="B11913" t="s">
        <v>13355</v>
      </c>
      <c r="C11913" t="s">
        <v>109</v>
      </c>
      <c r="D11913">
        <v>4</v>
      </c>
      <c r="E11913">
        <v>0</v>
      </c>
      <c r="F11913">
        <v>0</v>
      </c>
      <c r="H11913" t="s">
        <v>116</v>
      </c>
      <c r="I11913">
        <f t="shared" si="560"/>
        <v>0</v>
      </c>
      <c r="J11913">
        <f t="shared" si="561"/>
        <v>0</v>
      </c>
      <c r="L11913" t="str">
        <f t="shared" si="562"/>
        <v>2775SINGLETONS MILL</v>
      </c>
      <c r="M11913" t="s">
        <v>13345</v>
      </c>
    </row>
    <row r="11914" spans="1:14">
      <c r="A11914" t="s">
        <v>13343</v>
      </c>
      <c r="B11914" t="s">
        <v>13356</v>
      </c>
      <c r="C11914" t="s">
        <v>109</v>
      </c>
      <c r="D11914">
        <v>4</v>
      </c>
      <c r="E11914">
        <v>0</v>
      </c>
      <c r="F11914">
        <v>0</v>
      </c>
      <c r="H11914" t="s">
        <v>116</v>
      </c>
      <c r="I11914">
        <f t="shared" si="560"/>
        <v>0</v>
      </c>
      <c r="J11914">
        <f t="shared" si="561"/>
        <v>0</v>
      </c>
      <c r="L11914" t="str">
        <f t="shared" si="562"/>
        <v>2775SPENCER</v>
      </c>
      <c r="M11914" t="s">
        <v>13345</v>
      </c>
    </row>
    <row r="11915" spans="1:14">
      <c r="A11915" t="s">
        <v>13343</v>
      </c>
      <c r="B11915" t="s">
        <v>12497</v>
      </c>
      <c r="C11915" t="s">
        <v>109</v>
      </c>
      <c r="D11915">
        <v>4</v>
      </c>
      <c r="E11915">
        <v>0</v>
      </c>
      <c r="F11915">
        <v>0</v>
      </c>
      <c r="H11915" t="s">
        <v>116</v>
      </c>
      <c r="I11915">
        <f t="shared" si="560"/>
        <v>0</v>
      </c>
      <c r="J11915">
        <f t="shared" si="561"/>
        <v>0</v>
      </c>
      <c r="L11915" t="str">
        <f t="shared" si="562"/>
        <v>2775ST ALBANS</v>
      </c>
      <c r="M11915" t="s">
        <v>13345</v>
      </c>
    </row>
    <row r="11916" spans="1:14">
      <c r="A11916" t="s">
        <v>13343</v>
      </c>
      <c r="B11916" t="s">
        <v>13357</v>
      </c>
      <c r="C11916" t="s">
        <v>109</v>
      </c>
      <c r="D11916">
        <v>4</v>
      </c>
      <c r="E11916">
        <v>0</v>
      </c>
      <c r="F11916">
        <v>0</v>
      </c>
      <c r="H11916" t="s">
        <v>116</v>
      </c>
      <c r="I11916">
        <f t="shared" si="560"/>
        <v>0</v>
      </c>
      <c r="J11916">
        <f t="shared" si="561"/>
        <v>0</v>
      </c>
      <c r="L11916" t="str">
        <f t="shared" si="562"/>
        <v>2775UPPER MACDONALD</v>
      </c>
      <c r="M11916" t="s">
        <v>13345</v>
      </c>
    </row>
    <row r="11917" spans="1:14">
      <c r="A11917" t="s">
        <v>13343</v>
      </c>
      <c r="B11917" t="s">
        <v>13358</v>
      </c>
      <c r="C11917" t="s">
        <v>109</v>
      </c>
      <c r="D11917">
        <v>4</v>
      </c>
      <c r="E11917">
        <v>0</v>
      </c>
      <c r="F11917">
        <v>0</v>
      </c>
      <c r="H11917" t="s">
        <v>116</v>
      </c>
      <c r="I11917">
        <f t="shared" si="560"/>
        <v>0</v>
      </c>
      <c r="J11917">
        <f t="shared" si="561"/>
        <v>0</v>
      </c>
      <c r="L11917" t="str">
        <f t="shared" si="562"/>
        <v>2775WEBBS CREEK</v>
      </c>
      <c r="M11917" t="s">
        <v>13345</v>
      </c>
    </row>
    <row r="11918" spans="1:14">
      <c r="A11918" t="s">
        <v>13343</v>
      </c>
      <c r="B11918" t="s">
        <v>13359</v>
      </c>
      <c r="C11918" t="s">
        <v>109</v>
      </c>
      <c r="D11918">
        <v>4</v>
      </c>
      <c r="E11918">
        <v>0</v>
      </c>
      <c r="F11918">
        <v>0</v>
      </c>
      <c r="H11918" t="s">
        <v>116</v>
      </c>
      <c r="I11918">
        <f t="shared" si="560"/>
        <v>0</v>
      </c>
      <c r="J11918">
        <f t="shared" si="561"/>
        <v>0</v>
      </c>
      <c r="L11918" t="str">
        <f t="shared" si="562"/>
        <v>2775WISEMANS FERRY</v>
      </c>
      <c r="M11918" t="s">
        <v>13345</v>
      </c>
    </row>
    <row r="11919" spans="1:14">
      <c r="A11919" t="s">
        <v>13343</v>
      </c>
      <c r="B11919" t="s">
        <v>5570</v>
      </c>
      <c r="C11919" t="s">
        <v>109</v>
      </c>
      <c r="D11919">
        <v>4</v>
      </c>
      <c r="E11919">
        <v>0</v>
      </c>
      <c r="F11919">
        <v>0</v>
      </c>
      <c r="H11919" t="s">
        <v>116</v>
      </c>
      <c r="I11919">
        <f t="shared" si="560"/>
        <v>0</v>
      </c>
      <c r="J11919">
        <f t="shared" si="561"/>
        <v>0</v>
      </c>
      <c r="L11919" t="str">
        <f t="shared" si="562"/>
        <v>2775WRIGHTS CREEK</v>
      </c>
      <c r="M11919" t="s">
        <v>13345</v>
      </c>
    </row>
    <row r="11920" spans="1:14">
      <c r="A11920" t="s">
        <v>13360</v>
      </c>
      <c r="B11920" t="s">
        <v>7599</v>
      </c>
      <c r="C11920" t="s">
        <v>109</v>
      </c>
      <c r="D11920">
        <v>1</v>
      </c>
      <c r="E11920">
        <v>0</v>
      </c>
      <c r="F11920">
        <v>1</v>
      </c>
      <c r="H11920" t="s">
        <v>116</v>
      </c>
      <c r="I11920">
        <f t="shared" si="560"/>
        <v>0</v>
      </c>
      <c r="J11920">
        <f t="shared" si="561"/>
        <v>0</v>
      </c>
      <c r="L11920" t="str">
        <f t="shared" si="562"/>
        <v>2774BLAXLAND</v>
      </c>
      <c r="M11920" t="s">
        <v>13321</v>
      </c>
      <c r="N11920" t="s">
        <v>732</v>
      </c>
    </row>
    <row r="11921" spans="1:14">
      <c r="A11921" t="s">
        <v>13360</v>
      </c>
      <c r="B11921" t="s">
        <v>13361</v>
      </c>
      <c r="C11921" t="s">
        <v>109</v>
      </c>
      <c r="D11921">
        <v>1</v>
      </c>
      <c r="E11921">
        <v>0</v>
      </c>
      <c r="F11921">
        <v>1</v>
      </c>
      <c r="H11921" t="s">
        <v>116</v>
      </c>
      <c r="I11921">
        <f t="shared" si="560"/>
        <v>0</v>
      </c>
      <c r="J11921">
        <f t="shared" si="561"/>
        <v>0</v>
      </c>
      <c r="L11921" t="str">
        <f t="shared" si="562"/>
        <v>2774BLAXLAND EAST</v>
      </c>
      <c r="M11921" t="s">
        <v>13321</v>
      </c>
      <c r="N11921" t="s">
        <v>732</v>
      </c>
    </row>
    <row r="11922" spans="1:14">
      <c r="A11922" t="s">
        <v>13360</v>
      </c>
      <c r="B11922" t="s">
        <v>13362</v>
      </c>
      <c r="C11922" t="s">
        <v>109</v>
      </c>
      <c r="D11922">
        <v>1</v>
      </c>
      <c r="E11922">
        <v>0</v>
      </c>
      <c r="F11922">
        <v>1</v>
      </c>
      <c r="H11922" t="s">
        <v>116</v>
      </c>
      <c r="I11922">
        <f t="shared" ref="I11922:I11958" si="563">IF(ISERROR(VLOOKUP(A11922,SelPostCode,1,FALSE)),0,1)</f>
        <v>0</v>
      </c>
      <c r="J11922">
        <f t="shared" ref="J11922:J11958" si="564">IF(I11922=0,0,IF(ISERROR(VLOOKUP(B11922,SelSuburb,1,FALSE)),0,1))</f>
        <v>0</v>
      </c>
      <c r="L11922" t="str">
        <f t="shared" si="562"/>
        <v>2774MOUNT RIVERVIEW</v>
      </c>
      <c r="M11922" t="s">
        <v>13321</v>
      </c>
      <c r="N11922" t="s">
        <v>732</v>
      </c>
    </row>
    <row r="11923" spans="1:14">
      <c r="A11923" t="s">
        <v>13360</v>
      </c>
      <c r="B11923" t="s">
        <v>13363</v>
      </c>
      <c r="C11923" t="s">
        <v>109</v>
      </c>
      <c r="D11923">
        <v>1</v>
      </c>
      <c r="E11923">
        <v>0</v>
      </c>
      <c r="F11923">
        <v>1</v>
      </c>
      <c r="H11923" t="s">
        <v>116</v>
      </c>
      <c r="I11923">
        <f t="shared" si="563"/>
        <v>0</v>
      </c>
      <c r="J11923">
        <f t="shared" si="564"/>
        <v>0</v>
      </c>
      <c r="L11923" t="str">
        <f t="shared" si="562"/>
        <v>2774WARRIMOO</v>
      </c>
      <c r="M11923" t="s">
        <v>13321</v>
      </c>
      <c r="N11923" t="s">
        <v>732</v>
      </c>
    </row>
    <row r="11924" spans="1:14">
      <c r="A11924" t="s">
        <v>13364</v>
      </c>
      <c r="B11924" t="s">
        <v>13365</v>
      </c>
      <c r="C11924" t="s">
        <v>109</v>
      </c>
      <c r="D11924">
        <v>1</v>
      </c>
      <c r="E11924">
        <v>0</v>
      </c>
      <c r="F11924">
        <v>1</v>
      </c>
      <c r="H11924" t="s">
        <v>116</v>
      </c>
      <c r="I11924">
        <f t="shared" si="563"/>
        <v>0</v>
      </c>
      <c r="J11924">
        <f t="shared" si="564"/>
        <v>0</v>
      </c>
      <c r="L11924" t="str">
        <f t="shared" si="562"/>
        <v>2773GLENBROOK</v>
      </c>
      <c r="M11924" t="s">
        <v>13321</v>
      </c>
      <c r="N11924" t="s">
        <v>732</v>
      </c>
    </row>
    <row r="11925" spans="1:14">
      <c r="A11925" t="s">
        <v>13364</v>
      </c>
      <c r="B11925" t="s">
        <v>13366</v>
      </c>
      <c r="C11925" t="s">
        <v>109</v>
      </c>
      <c r="D11925">
        <v>1</v>
      </c>
      <c r="E11925">
        <v>0</v>
      </c>
      <c r="F11925">
        <v>1</v>
      </c>
      <c r="H11925" t="s">
        <v>116</v>
      </c>
      <c r="I11925">
        <f t="shared" si="563"/>
        <v>0</v>
      </c>
      <c r="J11925">
        <f t="shared" si="564"/>
        <v>0</v>
      </c>
      <c r="L11925" t="str">
        <f t="shared" si="562"/>
        <v>2773LAPSTONE</v>
      </c>
      <c r="M11925" t="s">
        <v>13321</v>
      </c>
      <c r="N11925" t="s">
        <v>732</v>
      </c>
    </row>
    <row r="11926" spans="1:14">
      <c r="A11926" t="s">
        <v>13367</v>
      </c>
      <c r="B11926" t="s">
        <v>6708</v>
      </c>
      <c r="C11926" t="s">
        <v>109</v>
      </c>
      <c r="D11926">
        <v>1</v>
      </c>
      <c r="E11926">
        <v>1</v>
      </c>
      <c r="F11926">
        <v>1</v>
      </c>
      <c r="H11926" t="s">
        <v>116</v>
      </c>
      <c r="I11926">
        <f t="shared" si="563"/>
        <v>0</v>
      </c>
      <c r="J11926">
        <f t="shared" si="564"/>
        <v>0</v>
      </c>
      <c r="L11926" t="str">
        <f t="shared" si="562"/>
        <v>2770BIDWILL</v>
      </c>
      <c r="M11926" t="s">
        <v>13368</v>
      </c>
      <c r="N11926" t="s">
        <v>732</v>
      </c>
    </row>
    <row r="11927" spans="1:14">
      <c r="A11927" t="s">
        <v>13367</v>
      </c>
      <c r="B11927" t="s">
        <v>13369</v>
      </c>
      <c r="C11927" t="s">
        <v>109</v>
      </c>
      <c r="D11927">
        <v>1</v>
      </c>
      <c r="E11927">
        <v>1</v>
      </c>
      <c r="F11927">
        <v>1</v>
      </c>
      <c r="H11927" t="s">
        <v>116</v>
      </c>
      <c r="I11927">
        <f t="shared" si="563"/>
        <v>0</v>
      </c>
      <c r="J11927">
        <f t="shared" si="564"/>
        <v>0</v>
      </c>
      <c r="L11927" t="str">
        <f t="shared" si="562"/>
        <v>2770BLACKETT</v>
      </c>
      <c r="M11927" t="s">
        <v>13368</v>
      </c>
      <c r="N11927" t="s">
        <v>732</v>
      </c>
    </row>
    <row r="11928" spans="1:14">
      <c r="A11928" t="s">
        <v>13367</v>
      </c>
      <c r="B11928" t="s">
        <v>13370</v>
      </c>
      <c r="C11928" t="s">
        <v>109</v>
      </c>
      <c r="D11928">
        <v>1</v>
      </c>
      <c r="E11928">
        <v>1</v>
      </c>
      <c r="F11928">
        <v>1</v>
      </c>
      <c r="H11928" t="s">
        <v>116</v>
      </c>
      <c r="I11928">
        <f t="shared" si="563"/>
        <v>0</v>
      </c>
      <c r="J11928">
        <f t="shared" si="564"/>
        <v>0</v>
      </c>
      <c r="L11928" t="str">
        <f t="shared" si="562"/>
        <v>2770DHARRUK</v>
      </c>
      <c r="M11928" t="s">
        <v>13368</v>
      </c>
      <c r="N11928" t="s">
        <v>732</v>
      </c>
    </row>
    <row r="11929" spans="1:14">
      <c r="A11929" t="s">
        <v>13367</v>
      </c>
      <c r="B11929" t="s">
        <v>13371</v>
      </c>
      <c r="C11929" t="s">
        <v>109</v>
      </c>
      <c r="D11929">
        <v>1</v>
      </c>
      <c r="E11929">
        <v>1</v>
      </c>
      <c r="F11929">
        <v>1</v>
      </c>
      <c r="H11929" t="s">
        <v>116</v>
      </c>
      <c r="I11929">
        <f t="shared" si="563"/>
        <v>0</v>
      </c>
      <c r="J11929">
        <f t="shared" si="564"/>
        <v>0</v>
      </c>
      <c r="L11929" t="str">
        <f t="shared" si="562"/>
        <v>2770EMERTON</v>
      </c>
      <c r="M11929" t="s">
        <v>13368</v>
      </c>
      <c r="N11929" t="s">
        <v>732</v>
      </c>
    </row>
    <row r="11930" spans="1:14">
      <c r="A11930" t="s">
        <v>13367</v>
      </c>
      <c r="B11930" t="s">
        <v>13372</v>
      </c>
      <c r="C11930" t="s">
        <v>109</v>
      </c>
      <c r="D11930">
        <v>1</v>
      </c>
      <c r="E11930">
        <v>1</v>
      </c>
      <c r="F11930">
        <v>1</v>
      </c>
      <c r="H11930" t="s">
        <v>116</v>
      </c>
      <c r="I11930">
        <f t="shared" si="563"/>
        <v>0</v>
      </c>
      <c r="J11930">
        <f t="shared" si="564"/>
        <v>0</v>
      </c>
      <c r="L11930" t="str">
        <f t="shared" si="562"/>
        <v>2770HEBERSHAM</v>
      </c>
      <c r="M11930" t="s">
        <v>13368</v>
      </c>
      <c r="N11930" t="s">
        <v>732</v>
      </c>
    </row>
    <row r="11931" spans="1:14">
      <c r="A11931" t="s">
        <v>13367</v>
      </c>
      <c r="B11931" t="s">
        <v>13373</v>
      </c>
      <c r="C11931" t="s">
        <v>109</v>
      </c>
      <c r="D11931">
        <v>1</v>
      </c>
      <c r="E11931">
        <v>1</v>
      </c>
      <c r="F11931">
        <v>1</v>
      </c>
      <c r="H11931" t="s">
        <v>116</v>
      </c>
      <c r="I11931">
        <f t="shared" si="563"/>
        <v>0</v>
      </c>
      <c r="J11931">
        <f t="shared" si="564"/>
        <v>0</v>
      </c>
      <c r="L11931" t="str">
        <f t="shared" si="562"/>
        <v>2770LETHBRIDGE PARK</v>
      </c>
      <c r="M11931" t="s">
        <v>13368</v>
      </c>
      <c r="N11931" t="s">
        <v>732</v>
      </c>
    </row>
    <row r="11932" spans="1:14">
      <c r="A11932" t="s">
        <v>13367</v>
      </c>
      <c r="B11932" t="s">
        <v>13374</v>
      </c>
      <c r="C11932" t="s">
        <v>109</v>
      </c>
      <c r="D11932">
        <v>1</v>
      </c>
      <c r="E11932">
        <v>1</v>
      </c>
      <c r="F11932">
        <v>1</v>
      </c>
      <c r="H11932" t="s">
        <v>116</v>
      </c>
      <c r="I11932">
        <f t="shared" si="563"/>
        <v>0</v>
      </c>
      <c r="J11932">
        <f t="shared" si="564"/>
        <v>0</v>
      </c>
      <c r="L11932" t="str">
        <f t="shared" si="562"/>
        <v>2770MINCHINBURY</v>
      </c>
      <c r="M11932" t="s">
        <v>13368</v>
      </c>
      <c r="N11932" t="s">
        <v>732</v>
      </c>
    </row>
    <row r="11933" spans="1:14">
      <c r="A11933" t="s">
        <v>13367</v>
      </c>
      <c r="B11933" t="s">
        <v>13375</v>
      </c>
      <c r="C11933" t="s">
        <v>109</v>
      </c>
      <c r="D11933">
        <v>1</v>
      </c>
      <c r="E11933">
        <v>1</v>
      </c>
      <c r="F11933">
        <v>1</v>
      </c>
      <c r="H11933" t="s">
        <v>116</v>
      </c>
      <c r="I11933">
        <f t="shared" si="563"/>
        <v>0</v>
      </c>
      <c r="J11933">
        <f t="shared" si="564"/>
        <v>0</v>
      </c>
      <c r="L11933" t="str">
        <f t="shared" si="562"/>
        <v>2770MOUNT DRUITT</v>
      </c>
      <c r="M11933" t="s">
        <v>13368</v>
      </c>
      <c r="N11933" t="s">
        <v>732</v>
      </c>
    </row>
    <row r="11934" spans="1:14">
      <c r="A11934" t="s">
        <v>13367</v>
      </c>
      <c r="B11934" t="s">
        <v>13376</v>
      </c>
      <c r="C11934" t="s">
        <v>109</v>
      </c>
      <c r="D11934">
        <v>1</v>
      </c>
      <c r="E11934">
        <v>1</v>
      </c>
      <c r="F11934">
        <v>1</v>
      </c>
      <c r="H11934" t="s">
        <v>116</v>
      </c>
      <c r="I11934">
        <f t="shared" si="563"/>
        <v>0</v>
      </c>
      <c r="J11934">
        <f t="shared" si="564"/>
        <v>0</v>
      </c>
      <c r="L11934" t="str">
        <f t="shared" si="562"/>
        <v>2770MOUNT DRUITT VILLAGE</v>
      </c>
      <c r="M11934" t="s">
        <v>13368</v>
      </c>
      <c r="N11934" t="s">
        <v>732</v>
      </c>
    </row>
    <row r="11935" spans="1:14">
      <c r="A11935" t="s">
        <v>13367</v>
      </c>
      <c r="B11935" t="s">
        <v>13377</v>
      </c>
      <c r="C11935" t="s">
        <v>109</v>
      </c>
      <c r="D11935">
        <v>1</v>
      </c>
      <c r="E11935">
        <v>1</v>
      </c>
      <c r="F11935">
        <v>1</v>
      </c>
      <c r="H11935" t="s">
        <v>116</v>
      </c>
      <c r="I11935">
        <f t="shared" si="563"/>
        <v>0</v>
      </c>
      <c r="J11935">
        <f t="shared" si="564"/>
        <v>0</v>
      </c>
      <c r="L11935" t="str">
        <f t="shared" si="562"/>
        <v>2770SHALVEY</v>
      </c>
      <c r="M11935" t="s">
        <v>13368</v>
      </c>
      <c r="N11935" t="s">
        <v>732</v>
      </c>
    </row>
    <row r="11936" spans="1:14">
      <c r="A11936" t="s">
        <v>13367</v>
      </c>
      <c r="B11936" t="s">
        <v>13378</v>
      </c>
      <c r="C11936" t="s">
        <v>109</v>
      </c>
      <c r="D11936">
        <v>1</v>
      </c>
      <c r="E11936">
        <v>1</v>
      </c>
      <c r="F11936">
        <v>1</v>
      </c>
      <c r="H11936" t="s">
        <v>116</v>
      </c>
      <c r="I11936">
        <f t="shared" si="563"/>
        <v>0</v>
      </c>
      <c r="J11936">
        <f t="shared" si="564"/>
        <v>0</v>
      </c>
      <c r="L11936" t="str">
        <f t="shared" si="562"/>
        <v>2770TREGEAR</v>
      </c>
      <c r="M11936" t="s">
        <v>13368</v>
      </c>
      <c r="N11936" t="s">
        <v>732</v>
      </c>
    </row>
    <row r="11937" spans="1:14">
      <c r="A11937" t="s">
        <v>13367</v>
      </c>
      <c r="B11937" t="s">
        <v>13379</v>
      </c>
      <c r="C11937" t="s">
        <v>109</v>
      </c>
      <c r="D11937">
        <v>1</v>
      </c>
      <c r="E11937">
        <v>1</v>
      </c>
      <c r="F11937">
        <v>1</v>
      </c>
      <c r="H11937" t="s">
        <v>116</v>
      </c>
      <c r="I11937">
        <f t="shared" si="563"/>
        <v>0</v>
      </c>
      <c r="J11937">
        <f t="shared" si="564"/>
        <v>0</v>
      </c>
      <c r="L11937" t="str">
        <f t="shared" si="562"/>
        <v>2770WHALAN</v>
      </c>
      <c r="M11937" t="s">
        <v>13368</v>
      </c>
      <c r="N11937" t="s">
        <v>732</v>
      </c>
    </row>
    <row r="11938" spans="1:14">
      <c r="A11938" t="s">
        <v>13367</v>
      </c>
      <c r="B11938" t="s">
        <v>13380</v>
      </c>
      <c r="C11938" t="s">
        <v>109</v>
      </c>
      <c r="D11938">
        <v>1</v>
      </c>
      <c r="E11938">
        <v>1</v>
      </c>
      <c r="F11938">
        <v>1</v>
      </c>
      <c r="H11938" t="s">
        <v>116</v>
      </c>
      <c r="I11938">
        <f t="shared" si="563"/>
        <v>0</v>
      </c>
      <c r="J11938">
        <f t="shared" si="564"/>
        <v>0</v>
      </c>
      <c r="L11938" t="str">
        <f t="shared" si="562"/>
        <v>2770WILLMOT</v>
      </c>
      <c r="M11938" t="s">
        <v>13368</v>
      </c>
      <c r="N11938" t="s">
        <v>732</v>
      </c>
    </row>
    <row r="11939" spans="1:14">
      <c r="A11939" t="s">
        <v>13381</v>
      </c>
      <c r="B11939" t="s">
        <v>13382</v>
      </c>
      <c r="C11939" t="s">
        <v>109</v>
      </c>
      <c r="D11939">
        <v>1</v>
      </c>
      <c r="E11939">
        <v>1</v>
      </c>
      <c r="F11939">
        <v>1</v>
      </c>
      <c r="H11939" t="s">
        <v>116</v>
      </c>
      <c r="I11939">
        <f t="shared" si="563"/>
        <v>0</v>
      </c>
      <c r="J11939">
        <f t="shared" si="564"/>
        <v>0</v>
      </c>
      <c r="L11939" t="str">
        <f t="shared" si="562"/>
        <v>2769THE PONDS</v>
      </c>
      <c r="M11939" t="s">
        <v>13368</v>
      </c>
      <c r="N11939" t="s">
        <v>732</v>
      </c>
    </row>
    <row r="11940" spans="1:14">
      <c r="A11940" t="s">
        <v>13383</v>
      </c>
      <c r="B11940" t="s">
        <v>7044</v>
      </c>
      <c r="C11940" t="s">
        <v>109</v>
      </c>
      <c r="D11940">
        <v>1</v>
      </c>
      <c r="E11940">
        <v>1</v>
      </c>
      <c r="F11940">
        <v>1</v>
      </c>
      <c r="H11940" t="s">
        <v>116</v>
      </c>
      <c r="I11940">
        <f t="shared" si="563"/>
        <v>0</v>
      </c>
      <c r="J11940">
        <f t="shared" si="564"/>
        <v>0</v>
      </c>
      <c r="L11940" t="str">
        <f t="shared" si="562"/>
        <v>2768GLENWOOD</v>
      </c>
      <c r="M11940" t="s">
        <v>13368</v>
      </c>
      <c r="N11940" t="s">
        <v>732</v>
      </c>
    </row>
    <row r="11941" spans="1:14">
      <c r="A11941" t="s">
        <v>13383</v>
      </c>
      <c r="B11941" t="s">
        <v>13384</v>
      </c>
      <c r="C11941" t="s">
        <v>109</v>
      </c>
      <c r="D11941">
        <v>1</v>
      </c>
      <c r="E11941">
        <v>1</v>
      </c>
      <c r="F11941">
        <v>1</v>
      </c>
      <c r="H11941" t="s">
        <v>116</v>
      </c>
      <c r="I11941">
        <f t="shared" si="563"/>
        <v>0</v>
      </c>
      <c r="J11941">
        <f t="shared" si="564"/>
        <v>0</v>
      </c>
      <c r="L11941" t="str">
        <f t="shared" si="562"/>
        <v>2768PARKLEA</v>
      </c>
      <c r="M11941" t="s">
        <v>13368</v>
      </c>
      <c r="N11941" t="s">
        <v>732</v>
      </c>
    </row>
    <row r="11942" spans="1:14">
      <c r="A11942" t="s">
        <v>13383</v>
      </c>
      <c r="B11942" t="s">
        <v>13385</v>
      </c>
      <c r="C11942" t="s">
        <v>109</v>
      </c>
      <c r="D11942">
        <v>1</v>
      </c>
      <c r="E11942">
        <v>1</v>
      </c>
      <c r="F11942">
        <v>1</v>
      </c>
      <c r="H11942" t="s">
        <v>116</v>
      </c>
      <c r="I11942">
        <f t="shared" si="563"/>
        <v>0</v>
      </c>
      <c r="J11942">
        <f t="shared" si="564"/>
        <v>0</v>
      </c>
      <c r="L11942" t="str">
        <f t="shared" si="562"/>
        <v>2768STANHOPE GARDENS</v>
      </c>
      <c r="M11942" t="s">
        <v>13368</v>
      </c>
      <c r="N11942" t="s">
        <v>732</v>
      </c>
    </row>
    <row r="11943" spans="1:14">
      <c r="A11943" t="s">
        <v>13386</v>
      </c>
      <c r="B11943" t="s">
        <v>13387</v>
      </c>
      <c r="C11943" t="s">
        <v>109</v>
      </c>
      <c r="D11943">
        <v>1</v>
      </c>
      <c r="E11943">
        <v>1</v>
      </c>
      <c r="F11943">
        <v>1</v>
      </c>
      <c r="H11943" t="s">
        <v>116</v>
      </c>
      <c r="I11943">
        <f t="shared" si="563"/>
        <v>0</v>
      </c>
      <c r="J11943">
        <f t="shared" si="564"/>
        <v>0</v>
      </c>
      <c r="L11943" t="str">
        <f t="shared" si="562"/>
        <v>2767DOONSIDE</v>
      </c>
      <c r="M11943" t="s">
        <v>13368</v>
      </c>
      <c r="N11943" t="s">
        <v>732</v>
      </c>
    </row>
    <row r="11944" spans="1:14">
      <c r="A11944" t="s">
        <v>13386</v>
      </c>
      <c r="B11944" t="s">
        <v>4726</v>
      </c>
      <c r="C11944" t="s">
        <v>109</v>
      </c>
      <c r="D11944">
        <v>1</v>
      </c>
      <c r="E11944">
        <v>1</v>
      </c>
      <c r="F11944">
        <v>1</v>
      </c>
      <c r="H11944" t="s">
        <v>116</v>
      </c>
      <c r="I11944">
        <f t="shared" si="563"/>
        <v>0</v>
      </c>
      <c r="J11944">
        <f t="shared" si="564"/>
        <v>0</v>
      </c>
      <c r="L11944" t="str">
        <f t="shared" si="562"/>
        <v>2767WOODCROFT</v>
      </c>
      <c r="M11944" t="s">
        <v>13368</v>
      </c>
      <c r="N11944" t="s">
        <v>732</v>
      </c>
    </row>
    <row r="11945" spans="1:14">
      <c r="A11945" t="s">
        <v>13386</v>
      </c>
      <c r="B11945" t="s">
        <v>13388</v>
      </c>
      <c r="C11945" t="s">
        <v>109</v>
      </c>
      <c r="D11945">
        <v>4</v>
      </c>
      <c r="E11945">
        <v>0</v>
      </c>
      <c r="F11945">
        <v>0</v>
      </c>
      <c r="H11945" t="s">
        <v>116</v>
      </c>
      <c r="I11945">
        <f t="shared" si="563"/>
        <v>0</v>
      </c>
      <c r="J11945">
        <f t="shared" si="564"/>
        <v>0</v>
      </c>
      <c r="L11945" t="str">
        <f t="shared" si="562"/>
        <v>2767BUNGARRIBEE</v>
      </c>
      <c r="M11945" t="s">
        <v>13368</v>
      </c>
    </row>
    <row r="11946" spans="1:14">
      <c r="A11946" t="s">
        <v>13389</v>
      </c>
      <c r="B11946" t="s">
        <v>13390</v>
      </c>
      <c r="C11946" t="s">
        <v>109</v>
      </c>
      <c r="D11946">
        <v>1</v>
      </c>
      <c r="E11946">
        <v>1</v>
      </c>
      <c r="F11946">
        <v>1</v>
      </c>
      <c r="H11946" t="s">
        <v>116</v>
      </c>
      <c r="I11946">
        <f t="shared" si="563"/>
        <v>0</v>
      </c>
      <c r="J11946">
        <f t="shared" si="564"/>
        <v>0</v>
      </c>
      <c r="L11946" t="str">
        <f t="shared" si="562"/>
        <v>2766EASTERN CREEK</v>
      </c>
      <c r="M11946" t="s">
        <v>13368</v>
      </c>
      <c r="N11946" t="s">
        <v>732</v>
      </c>
    </row>
    <row r="11947" spans="1:14">
      <c r="A11947" t="s">
        <v>13389</v>
      </c>
      <c r="B11947" t="s">
        <v>13391</v>
      </c>
      <c r="C11947" t="s">
        <v>109</v>
      </c>
      <c r="D11947">
        <v>1</v>
      </c>
      <c r="E11947">
        <v>1</v>
      </c>
      <c r="F11947">
        <v>1</v>
      </c>
      <c r="H11947" t="s">
        <v>116</v>
      </c>
      <c r="I11947">
        <f t="shared" si="563"/>
        <v>0</v>
      </c>
      <c r="J11947">
        <f t="shared" si="564"/>
        <v>0</v>
      </c>
      <c r="L11947" t="str">
        <f t="shared" si="562"/>
        <v>2766ROOTY HILL</v>
      </c>
      <c r="M11947" t="s">
        <v>13368</v>
      </c>
      <c r="N11947" t="s">
        <v>732</v>
      </c>
    </row>
    <row r="11948" spans="1:14">
      <c r="A11948" t="s">
        <v>13392</v>
      </c>
      <c r="B11948" t="s">
        <v>13393</v>
      </c>
      <c r="C11948" t="s">
        <v>109</v>
      </c>
      <c r="D11948">
        <v>1</v>
      </c>
      <c r="E11948">
        <v>1</v>
      </c>
      <c r="F11948">
        <v>1</v>
      </c>
      <c r="H11948" t="s">
        <v>116</v>
      </c>
      <c r="I11948">
        <f t="shared" si="563"/>
        <v>0</v>
      </c>
      <c r="J11948">
        <f t="shared" si="564"/>
        <v>0</v>
      </c>
      <c r="L11948" t="str">
        <f t="shared" si="562"/>
        <v>2765BERKSHIRE PARK</v>
      </c>
      <c r="M11948" t="s">
        <v>13394</v>
      </c>
      <c r="N11948" t="s">
        <v>732</v>
      </c>
    </row>
    <row r="11949" spans="1:14">
      <c r="A11949" t="s">
        <v>13392</v>
      </c>
      <c r="B11949" t="s">
        <v>12185</v>
      </c>
      <c r="C11949" t="s">
        <v>109</v>
      </c>
      <c r="D11949">
        <v>1</v>
      </c>
      <c r="E11949">
        <v>1</v>
      </c>
      <c r="F11949">
        <v>1</v>
      </c>
      <c r="H11949" t="s">
        <v>116</v>
      </c>
      <c r="I11949">
        <f t="shared" si="563"/>
        <v>0</v>
      </c>
      <c r="J11949">
        <f t="shared" si="564"/>
        <v>0</v>
      </c>
      <c r="L11949" t="str">
        <f t="shared" si="562"/>
        <v>2765BOX HILL</v>
      </c>
      <c r="M11949" t="s">
        <v>13394</v>
      </c>
      <c r="N11949" t="s">
        <v>732</v>
      </c>
    </row>
    <row r="11950" spans="1:14">
      <c r="A11950" t="s">
        <v>13392</v>
      </c>
      <c r="B11950" t="s">
        <v>13395</v>
      </c>
      <c r="C11950" t="s">
        <v>109</v>
      </c>
      <c r="D11950">
        <v>1</v>
      </c>
      <c r="E11950">
        <v>1</v>
      </c>
      <c r="F11950">
        <v>1</v>
      </c>
      <c r="H11950" t="s">
        <v>116</v>
      </c>
      <c r="I11950">
        <f t="shared" si="563"/>
        <v>0</v>
      </c>
      <c r="J11950">
        <f t="shared" si="564"/>
        <v>0</v>
      </c>
      <c r="L11950" t="str">
        <f t="shared" si="562"/>
        <v>2765MARAYLYA</v>
      </c>
      <c r="M11950" t="s">
        <v>13394</v>
      </c>
      <c r="N11950" t="s">
        <v>732</v>
      </c>
    </row>
    <row r="11951" spans="1:14">
      <c r="A11951" t="s">
        <v>13392</v>
      </c>
      <c r="B11951" t="s">
        <v>13396</v>
      </c>
      <c r="C11951" t="s">
        <v>109</v>
      </c>
      <c r="D11951">
        <v>1</v>
      </c>
      <c r="E11951">
        <v>1</v>
      </c>
      <c r="F11951">
        <v>1</v>
      </c>
      <c r="H11951" t="s">
        <v>116</v>
      </c>
      <c r="I11951">
        <f t="shared" si="563"/>
        <v>0</v>
      </c>
      <c r="J11951">
        <f t="shared" si="564"/>
        <v>0</v>
      </c>
      <c r="L11951" t="str">
        <f t="shared" si="562"/>
        <v>2765MARSDEN PARK</v>
      </c>
      <c r="M11951" t="s">
        <v>13394</v>
      </c>
      <c r="N11951" t="s">
        <v>732</v>
      </c>
    </row>
    <row r="11952" spans="1:14">
      <c r="A11952" t="s">
        <v>13392</v>
      </c>
      <c r="B11952" t="s">
        <v>11588</v>
      </c>
      <c r="C11952" t="s">
        <v>109</v>
      </c>
      <c r="D11952">
        <v>1</v>
      </c>
      <c r="E11952">
        <v>1</v>
      </c>
      <c r="F11952">
        <v>1</v>
      </c>
      <c r="H11952" t="s">
        <v>116</v>
      </c>
      <c r="I11952">
        <f t="shared" si="563"/>
        <v>0</v>
      </c>
      <c r="J11952">
        <f t="shared" si="564"/>
        <v>0</v>
      </c>
      <c r="L11952" t="str">
        <f t="shared" si="562"/>
        <v>2765NELSON</v>
      </c>
      <c r="M11952" t="s">
        <v>13394</v>
      </c>
      <c r="N11952" t="s">
        <v>732</v>
      </c>
    </row>
    <row r="11953" spans="1:14">
      <c r="A11953" t="s">
        <v>13392</v>
      </c>
      <c r="B11953" t="s">
        <v>13397</v>
      </c>
      <c r="C11953" t="s">
        <v>109</v>
      </c>
      <c r="D11953">
        <v>1</v>
      </c>
      <c r="E11953">
        <v>1</v>
      </c>
      <c r="F11953">
        <v>1</v>
      </c>
      <c r="H11953" t="s">
        <v>116</v>
      </c>
      <c r="I11953">
        <f t="shared" si="563"/>
        <v>0</v>
      </c>
      <c r="J11953">
        <f t="shared" si="564"/>
        <v>0</v>
      </c>
      <c r="L11953" t="str">
        <f t="shared" si="562"/>
        <v>2765OAKVILLE</v>
      </c>
      <c r="M11953" t="s">
        <v>13394</v>
      </c>
      <c r="N11953" t="s">
        <v>732</v>
      </c>
    </row>
    <row r="11954" spans="1:14">
      <c r="A11954" t="s">
        <v>13392</v>
      </c>
      <c r="B11954" t="s">
        <v>13398</v>
      </c>
      <c r="C11954" t="s">
        <v>109</v>
      </c>
      <c r="D11954">
        <v>1</v>
      </c>
      <c r="E11954">
        <v>1</v>
      </c>
      <c r="F11954">
        <v>1</v>
      </c>
      <c r="H11954" t="s">
        <v>116</v>
      </c>
      <c r="I11954">
        <f t="shared" si="563"/>
        <v>0</v>
      </c>
      <c r="J11954">
        <f t="shared" si="564"/>
        <v>0</v>
      </c>
      <c r="L11954" t="str">
        <f t="shared" si="562"/>
        <v>2765RIVERSTONE</v>
      </c>
      <c r="M11954" t="s">
        <v>13394</v>
      </c>
      <c r="N11954" t="s">
        <v>732</v>
      </c>
    </row>
    <row r="11955" spans="1:14">
      <c r="A11955" t="s">
        <v>13392</v>
      </c>
      <c r="B11955" t="s">
        <v>13399</v>
      </c>
      <c r="C11955" t="s">
        <v>109</v>
      </c>
      <c r="D11955">
        <v>1</v>
      </c>
      <c r="E11955">
        <v>1</v>
      </c>
      <c r="F11955">
        <v>1</v>
      </c>
      <c r="H11955" t="s">
        <v>116</v>
      </c>
      <c r="I11955">
        <f t="shared" si="563"/>
        <v>0</v>
      </c>
      <c r="J11955">
        <f t="shared" si="564"/>
        <v>0</v>
      </c>
      <c r="L11955" t="str">
        <f t="shared" si="562"/>
        <v>2765VINEYARD</v>
      </c>
      <c r="M11955" t="s">
        <v>13394</v>
      </c>
      <c r="N11955" t="s">
        <v>732</v>
      </c>
    </row>
    <row r="11956" spans="1:14">
      <c r="A11956" t="s">
        <v>13400</v>
      </c>
      <c r="B11956" t="s">
        <v>13401</v>
      </c>
      <c r="C11956" t="s">
        <v>109</v>
      </c>
      <c r="D11956">
        <v>1</v>
      </c>
      <c r="E11956">
        <v>1</v>
      </c>
      <c r="F11956">
        <v>1</v>
      </c>
      <c r="H11956" t="s">
        <v>116</v>
      </c>
      <c r="I11956">
        <f t="shared" si="563"/>
        <v>0</v>
      </c>
      <c r="J11956">
        <f t="shared" si="564"/>
        <v>0</v>
      </c>
      <c r="L11956" t="str">
        <f t="shared" si="562"/>
        <v>2763ACACIA GARDENS</v>
      </c>
      <c r="M11956" t="s">
        <v>13368</v>
      </c>
      <c r="N11956" t="s">
        <v>732</v>
      </c>
    </row>
    <row r="11957" spans="1:14">
      <c r="A11957" t="s">
        <v>13400</v>
      </c>
      <c r="B11957" t="s">
        <v>13402</v>
      </c>
      <c r="C11957" t="s">
        <v>109</v>
      </c>
      <c r="D11957">
        <v>1</v>
      </c>
      <c r="E11957">
        <v>1</v>
      </c>
      <c r="F11957">
        <v>1</v>
      </c>
      <c r="H11957" t="s">
        <v>116</v>
      </c>
      <c r="I11957">
        <f t="shared" si="563"/>
        <v>0</v>
      </c>
      <c r="J11957">
        <f t="shared" si="564"/>
        <v>0</v>
      </c>
      <c r="L11957" t="str">
        <f t="shared" si="562"/>
        <v>2763QUAKERS HILL</v>
      </c>
      <c r="M11957" t="s">
        <v>13368</v>
      </c>
      <c r="N11957" t="s">
        <v>732</v>
      </c>
    </row>
    <row r="11958" spans="1:14">
      <c r="A11958" t="s">
        <v>13403</v>
      </c>
      <c r="B11958" t="s">
        <v>13404</v>
      </c>
      <c r="C11958" t="s">
        <v>109</v>
      </c>
      <c r="D11958">
        <v>1</v>
      </c>
      <c r="E11958">
        <v>1</v>
      </c>
      <c r="F11958">
        <v>1</v>
      </c>
      <c r="G11958" t="s">
        <v>1060</v>
      </c>
      <c r="H11958" t="s">
        <v>116</v>
      </c>
      <c r="I11958">
        <f t="shared" si="563"/>
        <v>0</v>
      </c>
      <c r="J11958">
        <f t="shared" si="564"/>
        <v>0</v>
      </c>
      <c r="L11958" t="str">
        <f t="shared" si="562"/>
        <v>2762SCHOFIELDS</v>
      </c>
      <c r="M11958" t="s">
        <v>13368</v>
      </c>
      <c r="N11958" t="s">
        <v>732</v>
      </c>
    </row>
    <row r="11959" spans="1:14">
      <c r="A11959" t="s">
        <v>13403</v>
      </c>
      <c r="B11959" t="s">
        <v>13405</v>
      </c>
      <c r="C11959" t="s">
        <v>109</v>
      </c>
      <c r="D11959">
        <v>1</v>
      </c>
      <c r="E11959">
        <v>1</v>
      </c>
      <c r="F11959">
        <v>1</v>
      </c>
      <c r="G11959" t="s">
        <v>1060</v>
      </c>
      <c r="H11959" t="s">
        <v>116</v>
      </c>
      <c r="I11959">
        <v>0</v>
      </c>
      <c r="J11959">
        <v>0</v>
      </c>
      <c r="L11959" t="str">
        <f t="shared" si="562"/>
        <v>2762TALLAWONG</v>
      </c>
      <c r="M11959" t="s">
        <v>13368</v>
      </c>
      <c r="N11959" t="s">
        <v>732</v>
      </c>
    </row>
    <row r="11960" spans="1:14">
      <c r="A11960" t="s">
        <v>13406</v>
      </c>
      <c r="B11960" t="s">
        <v>13407</v>
      </c>
      <c r="C11960" t="s">
        <v>109</v>
      </c>
      <c r="D11960">
        <v>1</v>
      </c>
      <c r="E11960">
        <v>1</v>
      </c>
      <c r="F11960">
        <v>1</v>
      </c>
      <c r="H11960" t="s">
        <v>116</v>
      </c>
      <c r="I11960">
        <f t="shared" ref="I11960:I11991" si="565">IF(ISERROR(VLOOKUP(A11960,SelPostCode,1,FALSE)),0,1)</f>
        <v>0</v>
      </c>
      <c r="J11960">
        <f t="shared" ref="J11960:J11991" si="566">IF(I11960=0,0,IF(ISERROR(VLOOKUP(B11960,SelSuburb,1,FALSE)),0,1))</f>
        <v>0</v>
      </c>
      <c r="L11960" t="str">
        <f t="shared" si="562"/>
        <v>2761COLEBEE</v>
      </c>
      <c r="M11960" t="s">
        <v>13368</v>
      </c>
      <c r="N11960" t="s">
        <v>732</v>
      </c>
    </row>
    <row r="11961" spans="1:14">
      <c r="A11961" t="s">
        <v>13406</v>
      </c>
      <c r="B11961" t="s">
        <v>13408</v>
      </c>
      <c r="C11961" t="s">
        <v>109</v>
      </c>
      <c r="D11961">
        <v>1</v>
      </c>
      <c r="E11961">
        <v>1</v>
      </c>
      <c r="F11961">
        <v>1</v>
      </c>
      <c r="H11961" t="s">
        <v>116</v>
      </c>
      <c r="I11961">
        <f t="shared" si="565"/>
        <v>0</v>
      </c>
      <c r="J11961">
        <f t="shared" si="566"/>
        <v>0</v>
      </c>
      <c r="L11961" t="str">
        <f t="shared" si="562"/>
        <v>2761DEAN PARK</v>
      </c>
      <c r="M11961" t="s">
        <v>13368</v>
      </c>
      <c r="N11961" t="s">
        <v>732</v>
      </c>
    </row>
    <row r="11962" spans="1:14">
      <c r="A11962" t="s">
        <v>13406</v>
      </c>
      <c r="B11962" t="s">
        <v>13409</v>
      </c>
      <c r="C11962" t="s">
        <v>109</v>
      </c>
      <c r="D11962">
        <v>1</v>
      </c>
      <c r="E11962">
        <v>1</v>
      </c>
      <c r="F11962">
        <v>1</v>
      </c>
      <c r="H11962" t="s">
        <v>116</v>
      </c>
      <c r="I11962">
        <f t="shared" si="565"/>
        <v>0</v>
      </c>
      <c r="J11962">
        <f t="shared" si="566"/>
        <v>0</v>
      </c>
      <c r="L11962" t="str">
        <f t="shared" si="562"/>
        <v>2761GLENDENNING</v>
      </c>
      <c r="M11962" t="s">
        <v>13368</v>
      </c>
      <c r="N11962" t="s">
        <v>732</v>
      </c>
    </row>
    <row r="11963" spans="1:14">
      <c r="A11963" t="s">
        <v>13406</v>
      </c>
      <c r="B11963" t="s">
        <v>13410</v>
      </c>
      <c r="C11963" t="s">
        <v>109</v>
      </c>
      <c r="D11963">
        <v>1</v>
      </c>
      <c r="E11963">
        <v>1</v>
      </c>
      <c r="F11963">
        <v>1</v>
      </c>
      <c r="H11963" t="s">
        <v>116</v>
      </c>
      <c r="I11963">
        <f t="shared" si="565"/>
        <v>0</v>
      </c>
      <c r="J11963">
        <f t="shared" si="566"/>
        <v>0</v>
      </c>
      <c r="L11963" t="str">
        <f t="shared" si="562"/>
        <v>2761HASSALL GROVE</v>
      </c>
      <c r="M11963" t="s">
        <v>13368</v>
      </c>
      <c r="N11963" t="s">
        <v>732</v>
      </c>
    </row>
    <row r="11964" spans="1:14">
      <c r="A11964" t="s">
        <v>13406</v>
      </c>
      <c r="B11964" t="s">
        <v>6726</v>
      </c>
      <c r="C11964" t="s">
        <v>109</v>
      </c>
      <c r="D11964">
        <v>1</v>
      </c>
      <c r="E11964">
        <v>1</v>
      </c>
      <c r="F11964">
        <v>1</v>
      </c>
      <c r="H11964" t="s">
        <v>116</v>
      </c>
      <c r="I11964">
        <f t="shared" si="565"/>
        <v>0</v>
      </c>
      <c r="J11964">
        <f t="shared" si="566"/>
        <v>0</v>
      </c>
      <c r="L11964" t="str">
        <f t="shared" si="562"/>
        <v>2761OAKHURST</v>
      </c>
      <c r="M11964" t="s">
        <v>13368</v>
      </c>
      <c r="N11964" t="s">
        <v>732</v>
      </c>
    </row>
    <row r="11965" spans="1:14">
      <c r="A11965" t="s">
        <v>13406</v>
      </c>
      <c r="B11965" t="s">
        <v>11005</v>
      </c>
      <c r="C11965" t="s">
        <v>109</v>
      </c>
      <c r="D11965">
        <v>1</v>
      </c>
      <c r="E11965">
        <v>1</v>
      </c>
      <c r="F11965">
        <v>1</v>
      </c>
      <c r="H11965" t="s">
        <v>116</v>
      </c>
      <c r="I11965">
        <f t="shared" si="565"/>
        <v>0</v>
      </c>
      <c r="J11965">
        <f t="shared" si="566"/>
        <v>0</v>
      </c>
      <c r="L11965" t="str">
        <f t="shared" si="562"/>
        <v>2761PLUMPTON</v>
      </c>
      <c r="M11965" t="s">
        <v>13368</v>
      </c>
      <c r="N11965" t="s">
        <v>732</v>
      </c>
    </row>
    <row r="11966" spans="1:14">
      <c r="A11966" t="s">
        <v>13411</v>
      </c>
      <c r="B11966" t="s">
        <v>13412</v>
      </c>
      <c r="C11966" t="s">
        <v>109</v>
      </c>
      <c r="D11966">
        <v>1</v>
      </c>
      <c r="E11966">
        <v>1</v>
      </c>
      <c r="F11966">
        <v>1</v>
      </c>
      <c r="H11966" t="s">
        <v>116</v>
      </c>
      <c r="I11966">
        <f t="shared" si="565"/>
        <v>0</v>
      </c>
      <c r="J11966">
        <f t="shared" si="566"/>
        <v>0</v>
      </c>
      <c r="L11966" t="str">
        <f t="shared" si="562"/>
        <v>2760COLYTON</v>
      </c>
      <c r="M11966" t="s">
        <v>13368</v>
      </c>
      <c r="N11966" t="s">
        <v>732</v>
      </c>
    </row>
    <row r="11967" spans="1:14">
      <c r="A11967" t="s">
        <v>13411</v>
      </c>
      <c r="B11967" t="s">
        <v>13413</v>
      </c>
      <c r="C11967" t="s">
        <v>109</v>
      </c>
      <c r="D11967">
        <v>1</v>
      </c>
      <c r="E11967">
        <v>1</v>
      </c>
      <c r="F11967">
        <v>1</v>
      </c>
      <c r="H11967" t="s">
        <v>116</v>
      </c>
      <c r="I11967">
        <f t="shared" si="565"/>
        <v>0</v>
      </c>
      <c r="J11967">
        <f t="shared" si="566"/>
        <v>0</v>
      </c>
      <c r="L11967" t="str">
        <f t="shared" si="562"/>
        <v>2760NORTH ST MARYS</v>
      </c>
      <c r="M11967" t="s">
        <v>13368</v>
      </c>
      <c r="N11967" t="s">
        <v>732</v>
      </c>
    </row>
    <row r="11968" spans="1:14">
      <c r="A11968" t="s">
        <v>13411</v>
      </c>
      <c r="B11968" t="s">
        <v>13414</v>
      </c>
      <c r="C11968" t="s">
        <v>109</v>
      </c>
      <c r="D11968">
        <v>1</v>
      </c>
      <c r="E11968">
        <v>1</v>
      </c>
      <c r="F11968">
        <v>1</v>
      </c>
      <c r="H11968" t="s">
        <v>116</v>
      </c>
      <c r="I11968">
        <f t="shared" si="565"/>
        <v>0</v>
      </c>
      <c r="J11968">
        <f t="shared" si="566"/>
        <v>0</v>
      </c>
      <c r="L11968" t="str">
        <f t="shared" si="562"/>
        <v>2760OXLEY PARK</v>
      </c>
      <c r="M11968" t="s">
        <v>13368</v>
      </c>
      <c r="N11968" t="s">
        <v>732</v>
      </c>
    </row>
    <row r="11969" spans="1:14">
      <c r="A11969" t="s">
        <v>13411</v>
      </c>
      <c r="B11969" t="s">
        <v>13415</v>
      </c>
      <c r="C11969" t="s">
        <v>109</v>
      </c>
      <c r="D11969">
        <v>1</v>
      </c>
      <c r="E11969">
        <v>1</v>
      </c>
      <c r="F11969">
        <v>1</v>
      </c>
      <c r="H11969" t="s">
        <v>116</v>
      </c>
      <c r="I11969">
        <f t="shared" si="565"/>
        <v>0</v>
      </c>
      <c r="J11969">
        <f t="shared" si="566"/>
        <v>0</v>
      </c>
      <c r="L11969" t="str">
        <f t="shared" si="562"/>
        <v>2760ROPES CROSSING</v>
      </c>
      <c r="M11969" t="s">
        <v>13368</v>
      </c>
      <c r="N11969" t="s">
        <v>732</v>
      </c>
    </row>
    <row r="11970" spans="1:14">
      <c r="A11970" t="s">
        <v>13411</v>
      </c>
      <c r="B11970" t="s">
        <v>645</v>
      </c>
      <c r="C11970" t="s">
        <v>109</v>
      </c>
      <c r="D11970">
        <v>1</v>
      </c>
      <c r="E11970">
        <v>1</v>
      </c>
      <c r="F11970">
        <v>1</v>
      </c>
      <c r="H11970" t="s">
        <v>116</v>
      </c>
      <c r="I11970">
        <f t="shared" si="565"/>
        <v>0</v>
      </c>
      <c r="J11970">
        <f t="shared" si="566"/>
        <v>0</v>
      </c>
      <c r="L11970" t="str">
        <f t="shared" si="562"/>
        <v>2760ST MARYS</v>
      </c>
      <c r="M11970" t="s">
        <v>13368</v>
      </c>
      <c r="N11970" t="s">
        <v>732</v>
      </c>
    </row>
    <row r="11971" spans="1:14">
      <c r="A11971" t="s">
        <v>13411</v>
      </c>
      <c r="B11971" t="s">
        <v>13416</v>
      </c>
      <c r="C11971" t="s">
        <v>109</v>
      </c>
      <c r="D11971">
        <v>1</v>
      </c>
      <c r="E11971">
        <v>1</v>
      </c>
      <c r="F11971">
        <v>1</v>
      </c>
      <c r="H11971" t="s">
        <v>116</v>
      </c>
      <c r="I11971">
        <f t="shared" si="565"/>
        <v>0</v>
      </c>
      <c r="J11971">
        <f t="shared" si="566"/>
        <v>0</v>
      </c>
      <c r="L11971" t="str">
        <f t="shared" si="562"/>
        <v>2760ST MARYS EAST</v>
      </c>
      <c r="M11971" t="s">
        <v>13368</v>
      </c>
      <c r="N11971" t="s">
        <v>732</v>
      </c>
    </row>
    <row r="11972" spans="1:14">
      <c r="A11972" t="s">
        <v>13411</v>
      </c>
      <c r="B11972" t="s">
        <v>13417</v>
      </c>
      <c r="C11972" t="s">
        <v>109</v>
      </c>
      <c r="D11972">
        <v>1</v>
      </c>
      <c r="E11972">
        <v>1</v>
      </c>
      <c r="F11972">
        <v>1</v>
      </c>
      <c r="H11972" t="s">
        <v>116</v>
      </c>
      <c r="I11972">
        <f t="shared" si="565"/>
        <v>0</v>
      </c>
      <c r="J11972">
        <f t="shared" si="566"/>
        <v>0</v>
      </c>
      <c r="L11972" t="str">
        <f t="shared" si="562"/>
        <v>2760ST MARYS SOUTH</v>
      </c>
      <c r="M11972" t="s">
        <v>13368</v>
      </c>
      <c r="N11972" t="s">
        <v>732</v>
      </c>
    </row>
    <row r="11973" spans="1:14">
      <c r="A11973" t="s">
        <v>13418</v>
      </c>
      <c r="B11973" t="s">
        <v>13419</v>
      </c>
      <c r="C11973" t="s">
        <v>109</v>
      </c>
      <c r="D11973">
        <v>1</v>
      </c>
      <c r="E11973">
        <v>1</v>
      </c>
      <c r="F11973">
        <v>1</v>
      </c>
      <c r="H11973" t="s">
        <v>116</v>
      </c>
      <c r="I11973">
        <f t="shared" si="565"/>
        <v>0</v>
      </c>
      <c r="J11973">
        <f t="shared" si="566"/>
        <v>0</v>
      </c>
      <c r="L11973" t="str">
        <f t="shared" ref="L11973:L12036" si="567">CONCATENATE(A11973,B11973)</f>
        <v>2759ERSKINE PARK</v>
      </c>
      <c r="M11973" t="s">
        <v>13321</v>
      </c>
      <c r="N11973" t="s">
        <v>732</v>
      </c>
    </row>
    <row r="11974" spans="1:14">
      <c r="A11974" t="s">
        <v>13418</v>
      </c>
      <c r="B11974" t="s">
        <v>8841</v>
      </c>
      <c r="C11974" t="s">
        <v>109</v>
      </c>
      <c r="D11974">
        <v>1</v>
      </c>
      <c r="E11974">
        <v>1</v>
      </c>
      <c r="F11974">
        <v>1</v>
      </c>
      <c r="H11974" t="s">
        <v>116</v>
      </c>
      <c r="I11974">
        <f t="shared" si="565"/>
        <v>0</v>
      </c>
      <c r="J11974">
        <f t="shared" si="566"/>
        <v>0</v>
      </c>
      <c r="L11974" t="str">
        <f t="shared" si="567"/>
        <v>2759ST CLAIR</v>
      </c>
      <c r="M11974" t="s">
        <v>13321</v>
      </c>
      <c r="N11974" t="s">
        <v>732</v>
      </c>
    </row>
    <row r="11975" spans="1:14">
      <c r="A11975" t="s">
        <v>13420</v>
      </c>
      <c r="B11975" t="s">
        <v>13421</v>
      </c>
      <c r="C11975" t="s">
        <v>109</v>
      </c>
      <c r="D11975">
        <v>2</v>
      </c>
      <c r="E11975">
        <v>0</v>
      </c>
      <c r="F11975">
        <v>1</v>
      </c>
      <c r="H11975" t="s">
        <v>116</v>
      </c>
      <c r="I11975">
        <f t="shared" si="565"/>
        <v>0</v>
      </c>
      <c r="J11975">
        <f t="shared" si="566"/>
        <v>0</v>
      </c>
      <c r="L11975" t="str">
        <f t="shared" si="567"/>
        <v>2758BLAXLANDS RIDGE</v>
      </c>
      <c r="M11975" t="s">
        <v>13394</v>
      </c>
    </row>
    <row r="11976" spans="1:14">
      <c r="A11976" t="s">
        <v>13420</v>
      </c>
      <c r="B11976" t="s">
        <v>13422</v>
      </c>
      <c r="C11976" t="s">
        <v>109</v>
      </c>
      <c r="D11976">
        <v>2</v>
      </c>
      <c r="E11976">
        <v>0</v>
      </c>
      <c r="F11976">
        <v>1</v>
      </c>
      <c r="H11976" t="s">
        <v>116</v>
      </c>
      <c r="I11976">
        <f t="shared" si="565"/>
        <v>0</v>
      </c>
      <c r="J11976">
        <f t="shared" si="566"/>
        <v>0</v>
      </c>
      <c r="L11976" t="str">
        <f t="shared" si="567"/>
        <v>2758EAST KURRAJONG</v>
      </c>
      <c r="M11976" t="s">
        <v>13394</v>
      </c>
    </row>
    <row r="11977" spans="1:14">
      <c r="A11977" t="s">
        <v>13420</v>
      </c>
      <c r="B11977" t="s">
        <v>13423</v>
      </c>
      <c r="C11977" t="s">
        <v>109</v>
      </c>
      <c r="D11977">
        <v>2</v>
      </c>
      <c r="E11977">
        <v>0</v>
      </c>
      <c r="F11977">
        <v>1</v>
      </c>
      <c r="H11977" t="s">
        <v>116</v>
      </c>
      <c r="I11977">
        <f t="shared" si="565"/>
        <v>0</v>
      </c>
      <c r="J11977">
        <f t="shared" si="566"/>
        <v>0</v>
      </c>
      <c r="L11977" t="str">
        <f t="shared" si="567"/>
        <v>2758KURRAJONG</v>
      </c>
      <c r="M11977" t="s">
        <v>13394</v>
      </c>
    </row>
    <row r="11978" spans="1:14">
      <c r="A11978" t="s">
        <v>13420</v>
      </c>
      <c r="B11978" t="s">
        <v>13424</v>
      </c>
      <c r="C11978" t="s">
        <v>109</v>
      </c>
      <c r="D11978">
        <v>2</v>
      </c>
      <c r="E11978">
        <v>0</v>
      </c>
      <c r="F11978">
        <v>1</v>
      </c>
      <c r="H11978" t="s">
        <v>116</v>
      </c>
      <c r="I11978">
        <f t="shared" si="565"/>
        <v>0</v>
      </c>
      <c r="J11978">
        <f t="shared" si="566"/>
        <v>0</v>
      </c>
      <c r="L11978" t="str">
        <f t="shared" si="567"/>
        <v>2758KURRAJONG HEIGHTS</v>
      </c>
      <c r="M11978" t="s">
        <v>13394</v>
      </c>
    </row>
    <row r="11979" spans="1:14">
      <c r="A11979" t="s">
        <v>13420</v>
      </c>
      <c r="B11979" t="s">
        <v>13425</v>
      </c>
      <c r="C11979" t="s">
        <v>109</v>
      </c>
      <c r="D11979">
        <v>2</v>
      </c>
      <c r="E11979">
        <v>0</v>
      </c>
      <c r="F11979">
        <v>1</v>
      </c>
      <c r="H11979" t="s">
        <v>116</v>
      </c>
      <c r="I11979">
        <f t="shared" si="565"/>
        <v>0</v>
      </c>
      <c r="J11979">
        <f t="shared" si="566"/>
        <v>0</v>
      </c>
      <c r="L11979" t="str">
        <f t="shared" si="567"/>
        <v>2758KURRAJONG HILLS</v>
      </c>
      <c r="M11979" t="s">
        <v>13394</v>
      </c>
    </row>
    <row r="11980" spans="1:14">
      <c r="A11980" t="s">
        <v>13420</v>
      </c>
      <c r="B11980" t="s">
        <v>13426</v>
      </c>
      <c r="C11980" t="s">
        <v>109</v>
      </c>
      <c r="D11980">
        <v>4</v>
      </c>
      <c r="E11980">
        <v>0</v>
      </c>
      <c r="F11980">
        <v>0</v>
      </c>
      <c r="H11980" t="s">
        <v>116</v>
      </c>
      <c r="I11980">
        <f t="shared" si="565"/>
        <v>0</v>
      </c>
      <c r="J11980">
        <f t="shared" si="566"/>
        <v>0</v>
      </c>
      <c r="L11980" t="str">
        <f t="shared" si="567"/>
        <v>2758BERAMBING</v>
      </c>
      <c r="M11980" t="s">
        <v>13394</v>
      </c>
    </row>
    <row r="11981" spans="1:14">
      <c r="A11981" t="s">
        <v>13420</v>
      </c>
      <c r="B11981" t="s">
        <v>13427</v>
      </c>
      <c r="C11981" t="s">
        <v>109</v>
      </c>
      <c r="D11981">
        <v>4</v>
      </c>
      <c r="E11981">
        <v>0</v>
      </c>
      <c r="F11981">
        <v>0</v>
      </c>
      <c r="H11981" t="s">
        <v>116</v>
      </c>
      <c r="I11981">
        <f t="shared" si="565"/>
        <v>0</v>
      </c>
      <c r="J11981">
        <f t="shared" si="566"/>
        <v>0</v>
      </c>
      <c r="L11981" t="str">
        <f t="shared" si="567"/>
        <v>2758BILPIN</v>
      </c>
      <c r="M11981" t="s">
        <v>13394</v>
      </c>
    </row>
    <row r="11982" spans="1:14">
      <c r="A11982" t="s">
        <v>13420</v>
      </c>
      <c r="B11982" t="s">
        <v>13428</v>
      </c>
      <c r="C11982" t="s">
        <v>109</v>
      </c>
      <c r="D11982">
        <v>4</v>
      </c>
      <c r="E11982">
        <v>0</v>
      </c>
      <c r="F11982">
        <v>0</v>
      </c>
      <c r="H11982" t="s">
        <v>116</v>
      </c>
      <c r="I11982">
        <f t="shared" si="565"/>
        <v>0</v>
      </c>
      <c r="J11982">
        <f t="shared" si="566"/>
        <v>0</v>
      </c>
      <c r="L11982" t="str">
        <f t="shared" si="567"/>
        <v>2758MOUNT TOMAH</v>
      </c>
      <c r="M11982" t="s">
        <v>13394</v>
      </c>
    </row>
    <row r="11983" spans="1:14">
      <c r="A11983" t="s">
        <v>13420</v>
      </c>
      <c r="B11983" t="s">
        <v>13429</v>
      </c>
      <c r="C11983" t="s">
        <v>109</v>
      </c>
      <c r="D11983">
        <v>4</v>
      </c>
      <c r="E11983">
        <v>0</v>
      </c>
      <c r="F11983">
        <v>0</v>
      </c>
      <c r="H11983" t="s">
        <v>116</v>
      </c>
      <c r="I11983">
        <f t="shared" si="565"/>
        <v>0</v>
      </c>
      <c r="J11983">
        <f t="shared" si="566"/>
        <v>0</v>
      </c>
      <c r="L11983" t="str">
        <f t="shared" si="567"/>
        <v>2758MOUNTAIN LAGOON</v>
      </c>
      <c r="M11983" t="s">
        <v>13394</v>
      </c>
    </row>
    <row r="11984" spans="1:14">
      <c r="A11984" t="s">
        <v>13420</v>
      </c>
      <c r="B11984" t="s">
        <v>13430</v>
      </c>
      <c r="C11984" t="s">
        <v>109</v>
      </c>
      <c r="D11984">
        <v>4</v>
      </c>
      <c r="E11984">
        <v>0</v>
      </c>
      <c r="F11984">
        <v>0</v>
      </c>
      <c r="H11984" t="s">
        <v>116</v>
      </c>
      <c r="I11984">
        <f t="shared" si="565"/>
        <v>0</v>
      </c>
      <c r="J11984">
        <f t="shared" si="566"/>
        <v>0</v>
      </c>
      <c r="L11984" t="str">
        <f t="shared" si="567"/>
        <v>2758THE DEVILS WILDERNESS</v>
      </c>
      <c r="M11984" t="s">
        <v>13394</v>
      </c>
    </row>
    <row r="11985" spans="1:13">
      <c r="A11985" t="s">
        <v>13420</v>
      </c>
      <c r="B11985" t="s">
        <v>13431</v>
      </c>
      <c r="C11985" t="s">
        <v>109</v>
      </c>
      <c r="D11985">
        <v>4</v>
      </c>
      <c r="E11985">
        <v>0</v>
      </c>
      <c r="F11985">
        <v>0</v>
      </c>
      <c r="H11985" t="s">
        <v>116</v>
      </c>
      <c r="I11985">
        <f t="shared" si="565"/>
        <v>0</v>
      </c>
      <c r="J11985">
        <f t="shared" si="566"/>
        <v>0</v>
      </c>
      <c r="L11985" t="str">
        <f t="shared" si="567"/>
        <v>2758WHEENY CREEK</v>
      </c>
      <c r="M11985" t="s">
        <v>13394</v>
      </c>
    </row>
    <row r="11986" spans="1:13">
      <c r="A11986" t="s">
        <v>13432</v>
      </c>
      <c r="B11986" t="s">
        <v>13433</v>
      </c>
      <c r="C11986" t="s">
        <v>109</v>
      </c>
      <c r="D11986">
        <v>4</v>
      </c>
      <c r="E11986">
        <v>0</v>
      </c>
      <c r="F11986">
        <v>0</v>
      </c>
      <c r="H11986" t="s">
        <v>116</v>
      </c>
      <c r="I11986">
        <f t="shared" si="565"/>
        <v>0</v>
      </c>
      <c r="J11986">
        <f t="shared" si="566"/>
        <v>0</v>
      </c>
      <c r="L11986" t="str">
        <f t="shared" si="567"/>
        <v>2757KURMOND</v>
      </c>
      <c r="M11986" t="s">
        <v>13394</v>
      </c>
    </row>
    <row r="11987" spans="1:13">
      <c r="A11987" t="s">
        <v>13434</v>
      </c>
      <c r="B11987" t="s">
        <v>13435</v>
      </c>
      <c r="C11987" t="s">
        <v>109</v>
      </c>
      <c r="D11987">
        <v>1</v>
      </c>
      <c r="E11987">
        <v>1</v>
      </c>
      <c r="F11987">
        <v>1</v>
      </c>
      <c r="H11987" t="s">
        <v>116</v>
      </c>
      <c r="I11987">
        <f t="shared" si="565"/>
        <v>0</v>
      </c>
      <c r="J11987">
        <f t="shared" si="566"/>
        <v>0</v>
      </c>
      <c r="L11987" t="str">
        <f t="shared" si="567"/>
        <v>2756BLIGH PARK</v>
      </c>
      <c r="M11987" t="s">
        <v>13394</v>
      </c>
    </row>
    <row r="11988" spans="1:13">
      <c r="A11988" t="s">
        <v>13434</v>
      </c>
      <c r="B11988" t="s">
        <v>13436</v>
      </c>
      <c r="C11988" t="s">
        <v>109</v>
      </c>
      <c r="D11988">
        <v>2</v>
      </c>
      <c r="E11988">
        <v>0</v>
      </c>
      <c r="F11988">
        <v>1</v>
      </c>
      <c r="H11988" t="s">
        <v>116</v>
      </c>
      <c r="I11988">
        <f t="shared" si="565"/>
        <v>0</v>
      </c>
      <c r="J11988">
        <f t="shared" si="566"/>
        <v>0</v>
      </c>
      <c r="L11988" t="str">
        <f t="shared" si="567"/>
        <v>2756CATTAI</v>
      </c>
      <c r="M11988" t="s">
        <v>13394</v>
      </c>
    </row>
    <row r="11989" spans="1:13">
      <c r="A11989" t="s">
        <v>13434</v>
      </c>
      <c r="B11989" t="s">
        <v>4747</v>
      </c>
      <c r="C11989" t="s">
        <v>109</v>
      </c>
      <c r="D11989">
        <v>1</v>
      </c>
      <c r="E11989">
        <v>1</v>
      </c>
      <c r="F11989">
        <v>1</v>
      </c>
      <c r="H11989" t="s">
        <v>116</v>
      </c>
      <c r="I11989">
        <f t="shared" si="565"/>
        <v>0</v>
      </c>
      <c r="J11989">
        <f t="shared" si="566"/>
        <v>0</v>
      </c>
      <c r="L11989" t="str">
        <f t="shared" si="567"/>
        <v>2756CLARENDON</v>
      </c>
      <c r="M11989" t="s">
        <v>13394</v>
      </c>
    </row>
    <row r="11990" spans="1:13">
      <c r="A11990" t="s">
        <v>13434</v>
      </c>
      <c r="B11990" t="s">
        <v>13437</v>
      </c>
      <c r="C11990" t="s">
        <v>109</v>
      </c>
      <c r="D11990">
        <v>1</v>
      </c>
      <c r="E11990">
        <v>1</v>
      </c>
      <c r="F11990">
        <v>1</v>
      </c>
      <c r="H11990" t="s">
        <v>116</v>
      </c>
      <c r="I11990">
        <f t="shared" si="565"/>
        <v>0</v>
      </c>
      <c r="J11990">
        <f t="shared" si="566"/>
        <v>0</v>
      </c>
      <c r="L11990" t="str">
        <f t="shared" si="567"/>
        <v>2756CORNWALLIS</v>
      </c>
      <c r="M11990" t="s">
        <v>13394</v>
      </c>
    </row>
    <row r="11991" spans="1:13">
      <c r="A11991" t="s">
        <v>13434</v>
      </c>
      <c r="B11991" t="s">
        <v>4009</v>
      </c>
      <c r="C11991" t="s">
        <v>109</v>
      </c>
      <c r="D11991">
        <v>2</v>
      </c>
      <c r="E11991">
        <v>0</v>
      </c>
      <c r="F11991">
        <v>1</v>
      </c>
      <c r="H11991" t="s">
        <v>116</v>
      </c>
      <c r="I11991">
        <f t="shared" si="565"/>
        <v>0</v>
      </c>
      <c r="J11991">
        <f t="shared" si="566"/>
        <v>0</v>
      </c>
      <c r="L11991" t="str">
        <f t="shared" si="567"/>
        <v>2756EBENEZER</v>
      </c>
      <c r="M11991" t="s">
        <v>13394</v>
      </c>
    </row>
    <row r="11992" spans="1:13">
      <c r="A11992" t="s">
        <v>13434</v>
      </c>
      <c r="B11992" t="s">
        <v>13438</v>
      </c>
      <c r="C11992" t="s">
        <v>109</v>
      </c>
      <c r="D11992">
        <v>2</v>
      </c>
      <c r="E11992">
        <v>0</v>
      </c>
      <c r="F11992">
        <v>1</v>
      </c>
      <c r="H11992" t="s">
        <v>116</v>
      </c>
      <c r="I11992">
        <f t="shared" ref="I11992:I12023" si="568">IF(ISERROR(VLOOKUP(A11992,SelPostCode,1,FALSE)),0,1)</f>
        <v>0</v>
      </c>
      <c r="J11992">
        <f t="shared" ref="J11992:J12023" si="569">IF(I11992=0,0,IF(ISERROR(VLOOKUP(B11992,SelSuburb,1,FALSE)),0,1))</f>
        <v>0</v>
      </c>
      <c r="L11992" t="str">
        <f t="shared" si="567"/>
        <v>2756FREEMANS REACH</v>
      </c>
      <c r="M11992" t="s">
        <v>13394</v>
      </c>
    </row>
    <row r="11993" spans="1:13">
      <c r="A11993" t="s">
        <v>13434</v>
      </c>
      <c r="B11993" t="s">
        <v>13439</v>
      </c>
      <c r="C11993" t="s">
        <v>109</v>
      </c>
      <c r="D11993">
        <v>2</v>
      </c>
      <c r="E11993">
        <v>0</v>
      </c>
      <c r="F11993">
        <v>1</v>
      </c>
      <c r="H11993" t="s">
        <v>116</v>
      </c>
      <c r="I11993">
        <f t="shared" si="568"/>
        <v>0</v>
      </c>
      <c r="J11993">
        <f t="shared" si="569"/>
        <v>0</v>
      </c>
      <c r="L11993" t="str">
        <f t="shared" si="567"/>
        <v>2756GLOSSODIA</v>
      </c>
      <c r="M11993" t="s">
        <v>13394</v>
      </c>
    </row>
    <row r="11994" spans="1:13">
      <c r="A11994" t="s">
        <v>13434</v>
      </c>
      <c r="B11994" t="s">
        <v>13440</v>
      </c>
      <c r="C11994" t="s">
        <v>109</v>
      </c>
      <c r="D11994">
        <v>1</v>
      </c>
      <c r="E11994">
        <v>1</v>
      </c>
      <c r="F11994">
        <v>1</v>
      </c>
      <c r="H11994" t="s">
        <v>116</v>
      </c>
      <c r="I11994">
        <f t="shared" si="568"/>
        <v>0</v>
      </c>
      <c r="J11994">
        <f t="shared" si="569"/>
        <v>0</v>
      </c>
      <c r="L11994" t="str">
        <f t="shared" si="567"/>
        <v>2756MCGRATHS HILL</v>
      </c>
      <c r="M11994" t="s">
        <v>13394</v>
      </c>
    </row>
    <row r="11995" spans="1:13">
      <c r="A11995" t="s">
        <v>13434</v>
      </c>
      <c r="B11995" t="s">
        <v>5958</v>
      </c>
      <c r="C11995" t="s">
        <v>109</v>
      </c>
      <c r="D11995">
        <v>1</v>
      </c>
      <c r="E11995">
        <v>1</v>
      </c>
      <c r="F11995">
        <v>1</v>
      </c>
      <c r="H11995" t="s">
        <v>116</v>
      </c>
      <c r="I11995">
        <f t="shared" si="568"/>
        <v>0</v>
      </c>
      <c r="J11995">
        <f t="shared" si="569"/>
        <v>0</v>
      </c>
      <c r="L11995" t="str">
        <f t="shared" si="567"/>
        <v>2756MULGRAVE</v>
      </c>
      <c r="M11995" t="s">
        <v>13394</v>
      </c>
    </row>
    <row r="11996" spans="1:13">
      <c r="A11996" t="s">
        <v>13434</v>
      </c>
      <c r="B11996" t="s">
        <v>13441</v>
      </c>
      <c r="C11996" t="s">
        <v>109</v>
      </c>
      <c r="D11996">
        <v>2</v>
      </c>
      <c r="E11996">
        <v>0</v>
      </c>
      <c r="F11996">
        <v>1</v>
      </c>
      <c r="H11996" t="s">
        <v>116</v>
      </c>
      <c r="I11996">
        <f t="shared" si="568"/>
        <v>0</v>
      </c>
      <c r="J11996">
        <f t="shared" si="569"/>
        <v>0</v>
      </c>
      <c r="L11996" t="str">
        <f t="shared" si="567"/>
        <v>2756PITT TOWN</v>
      </c>
      <c r="M11996" t="s">
        <v>13394</v>
      </c>
    </row>
    <row r="11997" spans="1:13">
      <c r="A11997" t="s">
        <v>13434</v>
      </c>
      <c r="B11997" t="s">
        <v>13442</v>
      </c>
      <c r="C11997" t="s">
        <v>109</v>
      </c>
      <c r="D11997">
        <v>2</v>
      </c>
      <c r="E11997">
        <v>0</v>
      </c>
      <c r="F11997">
        <v>1</v>
      </c>
      <c r="H11997" t="s">
        <v>116</v>
      </c>
      <c r="I11997">
        <f t="shared" si="568"/>
        <v>0</v>
      </c>
      <c r="J11997">
        <f t="shared" si="569"/>
        <v>0</v>
      </c>
      <c r="L11997" t="str">
        <f t="shared" si="567"/>
        <v>2756PITT TOWN BOTTOMS</v>
      </c>
      <c r="M11997" t="s">
        <v>13394</v>
      </c>
    </row>
    <row r="11998" spans="1:13">
      <c r="A11998" t="s">
        <v>13434</v>
      </c>
      <c r="B11998" t="s">
        <v>13443</v>
      </c>
      <c r="C11998" t="s">
        <v>109</v>
      </c>
      <c r="D11998">
        <v>1</v>
      </c>
      <c r="E11998">
        <v>1</v>
      </c>
      <c r="F11998">
        <v>1</v>
      </c>
      <c r="H11998" t="s">
        <v>116</v>
      </c>
      <c r="I11998">
        <f t="shared" si="568"/>
        <v>0</v>
      </c>
      <c r="J11998">
        <f t="shared" si="569"/>
        <v>0</v>
      </c>
      <c r="L11998" t="str">
        <f t="shared" si="567"/>
        <v>2756SCHEYVILLE</v>
      </c>
      <c r="M11998" t="s">
        <v>13394</v>
      </c>
    </row>
    <row r="11999" spans="1:13">
      <c r="A11999" t="s">
        <v>13434</v>
      </c>
      <c r="B11999" t="s">
        <v>13444</v>
      </c>
      <c r="C11999" t="s">
        <v>109</v>
      </c>
      <c r="D11999">
        <v>1</v>
      </c>
      <c r="E11999">
        <v>1</v>
      </c>
      <c r="F11999">
        <v>1</v>
      </c>
      <c r="H11999" t="s">
        <v>116</v>
      </c>
      <c r="I11999">
        <f t="shared" si="568"/>
        <v>0</v>
      </c>
      <c r="J11999">
        <f t="shared" si="569"/>
        <v>0</v>
      </c>
      <c r="L11999" t="str">
        <f t="shared" si="567"/>
        <v>2756SOUTH WINDSOR</v>
      </c>
      <c r="M11999" t="s">
        <v>13394</v>
      </c>
    </row>
    <row r="12000" spans="1:13">
      <c r="A12000" t="s">
        <v>13434</v>
      </c>
      <c r="B12000" t="s">
        <v>2470</v>
      </c>
      <c r="C12000" t="s">
        <v>109</v>
      </c>
      <c r="D12000">
        <v>2</v>
      </c>
      <c r="E12000">
        <v>0</v>
      </c>
      <c r="F12000">
        <v>1</v>
      </c>
      <c r="H12000" t="s">
        <v>116</v>
      </c>
      <c r="I12000">
        <f t="shared" si="568"/>
        <v>0</v>
      </c>
      <c r="J12000">
        <f t="shared" si="569"/>
        <v>0</v>
      </c>
      <c r="L12000" t="str">
        <f t="shared" si="567"/>
        <v>2756WILBERFORCE</v>
      </c>
      <c r="M12000" t="s">
        <v>13394</v>
      </c>
    </row>
    <row r="12001" spans="1:13">
      <c r="A12001" t="s">
        <v>13434</v>
      </c>
      <c r="B12001" t="s">
        <v>3728</v>
      </c>
      <c r="C12001" t="s">
        <v>109</v>
      </c>
      <c r="D12001">
        <v>2</v>
      </c>
      <c r="E12001">
        <v>0</v>
      </c>
      <c r="F12001">
        <v>1</v>
      </c>
      <c r="H12001" t="s">
        <v>116</v>
      </c>
      <c r="I12001">
        <f t="shared" si="568"/>
        <v>0</v>
      </c>
      <c r="J12001">
        <f t="shared" si="569"/>
        <v>0</v>
      </c>
      <c r="L12001" t="str">
        <f t="shared" si="567"/>
        <v>2756WINDSOR</v>
      </c>
      <c r="M12001" t="s">
        <v>13394</v>
      </c>
    </row>
    <row r="12002" spans="1:13">
      <c r="A12002" t="s">
        <v>13434</v>
      </c>
      <c r="B12002" t="s">
        <v>13445</v>
      </c>
      <c r="C12002" t="s">
        <v>109</v>
      </c>
      <c r="D12002">
        <v>2</v>
      </c>
      <c r="E12002">
        <v>0</v>
      </c>
      <c r="F12002">
        <v>1</v>
      </c>
      <c r="H12002" t="s">
        <v>116</v>
      </c>
      <c r="I12002">
        <f t="shared" si="568"/>
        <v>0</v>
      </c>
      <c r="J12002">
        <f t="shared" si="569"/>
        <v>0</v>
      </c>
      <c r="L12002" t="str">
        <f t="shared" si="567"/>
        <v>2756WINDSOR DOWNS</v>
      </c>
      <c r="M12002" t="s">
        <v>13394</v>
      </c>
    </row>
    <row r="12003" spans="1:13">
      <c r="A12003" t="s">
        <v>13434</v>
      </c>
      <c r="B12003" t="s">
        <v>13446</v>
      </c>
      <c r="C12003" t="s">
        <v>109</v>
      </c>
      <c r="D12003">
        <v>4</v>
      </c>
      <c r="E12003">
        <v>0</v>
      </c>
      <c r="F12003">
        <v>0</v>
      </c>
      <c r="H12003" t="s">
        <v>116</v>
      </c>
      <c r="I12003">
        <f t="shared" si="568"/>
        <v>0</v>
      </c>
      <c r="J12003">
        <f t="shared" si="569"/>
        <v>0</v>
      </c>
      <c r="L12003" t="str">
        <f t="shared" si="567"/>
        <v>2756CENTRAL COLO</v>
      </c>
      <c r="M12003" t="s">
        <v>13394</v>
      </c>
    </row>
    <row r="12004" spans="1:13">
      <c r="A12004" t="s">
        <v>13434</v>
      </c>
      <c r="B12004" t="s">
        <v>13167</v>
      </c>
      <c r="C12004" t="s">
        <v>109</v>
      </c>
      <c r="D12004">
        <v>4</v>
      </c>
      <c r="E12004">
        <v>0</v>
      </c>
      <c r="F12004">
        <v>0</v>
      </c>
      <c r="H12004" t="s">
        <v>116</v>
      </c>
      <c r="I12004">
        <f t="shared" si="568"/>
        <v>0</v>
      </c>
      <c r="J12004">
        <f t="shared" si="569"/>
        <v>0</v>
      </c>
      <c r="L12004" t="str">
        <f t="shared" si="567"/>
        <v>2756COLO</v>
      </c>
      <c r="M12004" t="s">
        <v>13394</v>
      </c>
    </row>
    <row r="12005" spans="1:13">
      <c r="A12005" t="s">
        <v>13434</v>
      </c>
      <c r="B12005" t="s">
        <v>13447</v>
      </c>
      <c r="C12005" t="s">
        <v>109</v>
      </c>
      <c r="D12005">
        <v>4</v>
      </c>
      <c r="E12005">
        <v>0</v>
      </c>
      <c r="F12005">
        <v>0</v>
      </c>
      <c r="H12005" t="s">
        <v>116</v>
      </c>
      <c r="I12005">
        <f t="shared" si="568"/>
        <v>0</v>
      </c>
      <c r="J12005">
        <f t="shared" si="569"/>
        <v>0</v>
      </c>
      <c r="L12005" t="str">
        <f t="shared" si="567"/>
        <v>2756COLO HEIGHTS</v>
      </c>
      <c r="M12005" t="s">
        <v>13394</v>
      </c>
    </row>
    <row r="12006" spans="1:13">
      <c r="A12006" t="s">
        <v>13434</v>
      </c>
      <c r="B12006" t="s">
        <v>13448</v>
      </c>
      <c r="C12006" t="s">
        <v>109</v>
      </c>
      <c r="D12006">
        <v>3</v>
      </c>
      <c r="E12006">
        <v>0</v>
      </c>
      <c r="F12006">
        <v>0</v>
      </c>
      <c r="H12006" t="s">
        <v>116</v>
      </c>
      <c r="I12006">
        <f t="shared" si="568"/>
        <v>0</v>
      </c>
      <c r="J12006">
        <f t="shared" si="569"/>
        <v>0</v>
      </c>
      <c r="L12006" t="str">
        <f t="shared" si="567"/>
        <v>2756CUMBERLAND REACH</v>
      </c>
      <c r="M12006" t="s">
        <v>13394</v>
      </c>
    </row>
    <row r="12007" spans="1:13">
      <c r="A12007" t="s">
        <v>13434</v>
      </c>
      <c r="B12007" t="s">
        <v>13449</v>
      </c>
      <c r="C12007" t="s">
        <v>109</v>
      </c>
      <c r="D12007">
        <v>4</v>
      </c>
      <c r="E12007">
        <v>0</v>
      </c>
      <c r="F12007">
        <v>0</v>
      </c>
      <c r="H12007" t="s">
        <v>116</v>
      </c>
      <c r="I12007">
        <f t="shared" si="568"/>
        <v>0</v>
      </c>
      <c r="J12007">
        <f t="shared" si="569"/>
        <v>0</v>
      </c>
      <c r="L12007" t="str">
        <f t="shared" si="567"/>
        <v>2756LEETS VALE</v>
      </c>
      <c r="M12007" t="s">
        <v>13394</v>
      </c>
    </row>
    <row r="12008" spans="1:13">
      <c r="A12008" t="s">
        <v>13434</v>
      </c>
      <c r="B12008" t="s">
        <v>13450</v>
      </c>
      <c r="C12008" t="s">
        <v>109</v>
      </c>
      <c r="D12008">
        <v>3</v>
      </c>
      <c r="E12008">
        <v>0</v>
      </c>
      <c r="F12008">
        <v>0</v>
      </c>
      <c r="H12008" t="s">
        <v>116</v>
      </c>
      <c r="I12008">
        <f t="shared" si="568"/>
        <v>0</v>
      </c>
      <c r="J12008">
        <f t="shared" si="569"/>
        <v>0</v>
      </c>
      <c r="L12008" t="str">
        <f t="shared" si="567"/>
        <v>2756LOWER PORTLAND</v>
      </c>
      <c r="M12008" t="s">
        <v>13394</v>
      </c>
    </row>
    <row r="12009" spans="1:13">
      <c r="A12009" t="s">
        <v>13434</v>
      </c>
      <c r="B12009" t="s">
        <v>13451</v>
      </c>
      <c r="C12009" t="s">
        <v>109</v>
      </c>
      <c r="D12009">
        <v>4</v>
      </c>
      <c r="E12009">
        <v>0</v>
      </c>
      <c r="F12009">
        <v>0</v>
      </c>
      <c r="H12009" t="s">
        <v>116</v>
      </c>
      <c r="I12009">
        <f t="shared" si="568"/>
        <v>0</v>
      </c>
      <c r="J12009">
        <f t="shared" si="569"/>
        <v>0</v>
      </c>
      <c r="L12009" t="str">
        <f t="shared" si="567"/>
        <v>2756MAROOTA</v>
      </c>
      <c r="M12009" t="s">
        <v>13394</v>
      </c>
    </row>
    <row r="12010" spans="1:13">
      <c r="A12010" t="s">
        <v>13434</v>
      </c>
      <c r="B12010" t="s">
        <v>13452</v>
      </c>
      <c r="C12010" t="s">
        <v>109</v>
      </c>
      <c r="D12010">
        <v>4</v>
      </c>
      <c r="E12010">
        <v>0</v>
      </c>
      <c r="F12010">
        <v>0</v>
      </c>
      <c r="H12010" t="s">
        <v>116</v>
      </c>
      <c r="I12010">
        <f t="shared" si="568"/>
        <v>0</v>
      </c>
      <c r="J12010">
        <f t="shared" si="569"/>
        <v>0</v>
      </c>
      <c r="L12010" t="str">
        <f t="shared" si="567"/>
        <v>2756MELLONG</v>
      </c>
      <c r="M12010" t="s">
        <v>13394</v>
      </c>
    </row>
    <row r="12011" spans="1:13">
      <c r="A12011" t="s">
        <v>13434</v>
      </c>
      <c r="B12011" t="s">
        <v>13453</v>
      </c>
      <c r="C12011" t="s">
        <v>109</v>
      </c>
      <c r="D12011">
        <v>3</v>
      </c>
      <c r="E12011">
        <v>0</v>
      </c>
      <c r="F12011">
        <v>0</v>
      </c>
      <c r="H12011" t="s">
        <v>116</v>
      </c>
      <c r="I12011">
        <f t="shared" si="568"/>
        <v>0</v>
      </c>
      <c r="J12011">
        <f t="shared" si="569"/>
        <v>0</v>
      </c>
      <c r="L12011" t="str">
        <f t="shared" si="567"/>
        <v>2756SACKVILLE</v>
      </c>
      <c r="M12011" t="s">
        <v>13394</v>
      </c>
    </row>
    <row r="12012" spans="1:13">
      <c r="A12012" t="s">
        <v>13434</v>
      </c>
      <c r="B12012" t="s">
        <v>13454</v>
      </c>
      <c r="C12012" t="s">
        <v>109</v>
      </c>
      <c r="D12012">
        <v>3</v>
      </c>
      <c r="E12012">
        <v>0</v>
      </c>
      <c r="F12012">
        <v>0</v>
      </c>
      <c r="H12012" t="s">
        <v>116</v>
      </c>
      <c r="I12012">
        <f t="shared" si="568"/>
        <v>0</v>
      </c>
      <c r="J12012">
        <f t="shared" si="569"/>
        <v>0</v>
      </c>
      <c r="L12012" t="str">
        <f t="shared" si="567"/>
        <v>2756SACKVILLE NORTH</v>
      </c>
      <c r="M12012" t="s">
        <v>13394</v>
      </c>
    </row>
    <row r="12013" spans="1:13">
      <c r="A12013" t="s">
        <v>13434</v>
      </c>
      <c r="B12013" t="s">
        <v>13455</v>
      </c>
      <c r="C12013" t="s">
        <v>109</v>
      </c>
      <c r="D12013">
        <v>3</v>
      </c>
      <c r="E12013">
        <v>0</v>
      </c>
      <c r="F12013">
        <v>0</v>
      </c>
      <c r="H12013" t="s">
        <v>116</v>
      </c>
      <c r="I12013">
        <f t="shared" si="568"/>
        <v>0</v>
      </c>
      <c r="J12013">
        <f t="shared" si="569"/>
        <v>0</v>
      </c>
      <c r="L12013" t="str">
        <f t="shared" si="567"/>
        <v>2756SOUTH MAROOTA</v>
      </c>
      <c r="M12013" t="s">
        <v>13394</v>
      </c>
    </row>
    <row r="12014" spans="1:13">
      <c r="A12014" t="s">
        <v>13434</v>
      </c>
      <c r="B12014" t="s">
        <v>13456</v>
      </c>
      <c r="C12014" t="s">
        <v>109</v>
      </c>
      <c r="D12014">
        <v>4</v>
      </c>
      <c r="E12014">
        <v>0</v>
      </c>
      <c r="F12014">
        <v>0</v>
      </c>
      <c r="H12014" t="s">
        <v>116</v>
      </c>
      <c r="I12014">
        <f t="shared" si="568"/>
        <v>0</v>
      </c>
      <c r="J12014">
        <f t="shared" si="569"/>
        <v>0</v>
      </c>
      <c r="L12014" t="str">
        <f t="shared" si="567"/>
        <v>2756UPPER COLO</v>
      </c>
      <c r="M12014" t="s">
        <v>13394</v>
      </c>
    </row>
    <row r="12015" spans="1:13">
      <c r="A12015" t="s">
        <v>13434</v>
      </c>
      <c r="B12015" t="s">
        <v>13457</v>
      </c>
      <c r="C12015" t="s">
        <v>109</v>
      </c>
      <c r="D12015">
        <v>4</v>
      </c>
      <c r="E12015">
        <v>0</v>
      </c>
      <c r="F12015">
        <v>0</v>
      </c>
      <c r="H12015" t="s">
        <v>116</v>
      </c>
      <c r="I12015">
        <f t="shared" si="568"/>
        <v>0</v>
      </c>
      <c r="J12015">
        <f t="shared" si="569"/>
        <v>0</v>
      </c>
      <c r="L12015" t="str">
        <f t="shared" si="567"/>
        <v>2756WOMERAH</v>
      </c>
      <c r="M12015" t="s">
        <v>13394</v>
      </c>
    </row>
    <row r="12016" spans="1:13">
      <c r="A12016" t="s">
        <v>13458</v>
      </c>
      <c r="B12016" t="s">
        <v>13459</v>
      </c>
      <c r="C12016" t="s">
        <v>109</v>
      </c>
      <c r="D12016">
        <v>4</v>
      </c>
      <c r="E12016">
        <v>0</v>
      </c>
      <c r="F12016">
        <v>0</v>
      </c>
      <c r="H12016" t="s">
        <v>116</v>
      </c>
      <c r="I12016">
        <f t="shared" si="568"/>
        <v>0</v>
      </c>
      <c r="J12016">
        <f t="shared" si="569"/>
        <v>0</v>
      </c>
      <c r="L12016" t="str">
        <f t="shared" si="567"/>
        <v>2755RICHMOND RAAF</v>
      </c>
      <c r="M12016" t="s">
        <v>13321</v>
      </c>
    </row>
    <row r="12017" spans="1:14">
      <c r="A12017" t="s">
        <v>13460</v>
      </c>
      <c r="B12017" t="s">
        <v>13461</v>
      </c>
      <c r="C12017" t="s">
        <v>109</v>
      </c>
      <c r="D12017">
        <v>1</v>
      </c>
      <c r="E12017">
        <v>1</v>
      </c>
      <c r="F12017">
        <v>1</v>
      </c>
      <c r="H12017" t="s">
        <v>116</v>
      </c>
      <c r="I12017">
        <f t="shared" si="568"/>
        <v>0</v>
      </c>
      <c r="J12017">
        <f t="shared" si="569"/>
        <v>0</v>
      </c>
      <c r="L12017" t="str">
        <f t="shared" si="567"/>
        <v>2754NORTH RICHMOND</v>
      </c>
      <c r="M12017" t="s">
        <v>13394</v>
      </c>
      <c r="N12017" t="s">
        <v>732</v>
      </c>
    </row>
    <row r="12018" spans="1:14">
      <c r="A12018" t="s">
        <v>13460</v>
      </c>
      <c r="B12018" t="s">
        <v>5195</v>
      </c>
      <c r="C12018" t="s">
        <v>109</v>
      </c>
      <c r="D12018">
        <v>2</v>
      </c>
      <c r="E12018">
        <v>0</v>
      </c>
      <c r="F12018">
        <v>1</v>
      </c>
      <c r="H12018" t="s">
        <v>116</v>
      </c>
      <c r="I12018">
        <f t="shared" si="568"/>
        <v>0</v>
      </c>
      <c r="J12018">
        <f t="shared" si="569"/>
        <v>0</v>
      </c>
      <c r="L12018" t="str">
        <f t="shared" si="567"/>
        <v>2754TENNYSON</v>
      </c>
      <c r="M12018" t="s">
        <v>13394</v>
      </c>
      <c r="N12018" t="s">
        <v>732</v>
      </c>
    </row>
    <row r="12019" spans="1:14">
      <c r="A12019" t="s">
        <v>13460</v>
      </c>
      <c r="B12019" t="s">
        <v>13462</v>
      </c>
      <c r="C12019" t="s">
        <v>109</v>
      </c>
      <c r="D12019">
        <v>3</v>
      </c>
      <c r="E12019">
        <v>0</v>
      </c>
      <c r="F12019">
        <v>0</v>
      </c>
      <c r="H12019" t="s">
        <v>116</v>
      </c>
      <c r="I12019">
        <f t="shared" si="568"/>
        <v>0</v>
      </c>
      <c r="J12019">
        <f t="shared" si="569"/>
        <v>0</v>
      </c>
      <c r="L12019" t="str">
        <f t="shared" si="567"/>
        <v>2754THE SLOPES</v>
      </c>
      <c r="M12019" t="s">
        <v>13394</v>
      </c>
    </row>
    <row r="12020" spans="1:14">
      <c r="A12020" t="s">
        <v>13463</v>
      </c>
      <c r="B12020" t="s">
        <v>13464</v>
      </c>
      <c r="C12020" t="s">
        <v>109</v>
      </c>
      <c r="D12020">
        <v>2</v>
      </c>
      <c r="E12020">
        <v>0</v>
      </c>
      <c r="F12020">
        <v>1</v>
      </c>
      <c r="H12020" t="s">
        <v>116</v>
      </c>
      <c r="I12020">
        <f t="shared" si="568"/>
        <v>0</v>
      </c>
      <c r="J12020">
        <f t="shared" si="569"/>
        <v>0</v>
      </c>
      <c r="L12020" t="str">
        <f t="shared" si="567"/>
        <v>2753AGNES BANKS</v>
      </c>
      <c r="M12020" t="s">
        <v>13394</v>
      </c>
    </row>
    <row r="12021" spans="1:14">
      <c r="A12021" t="s">
        <v>13463</v>
      </c>
      <c r="B12021" t="s">
        <v>13465</v>
      </c>
      <c r="C12021" t="s">
        <v>109</v>
      </c>
      <c r="D12021">
        <v>2</v>
      </c>
      <c r="E12021">
        <v>0</v>
      </c>
      <c r="F12021">
        <v>1</v>
      </c>
      <c r="H12021" t="s">
        <v>116</v>
      </c>
      <c r="I12021">
        <f t="shared" si="568"/>
        <v>0</v>
      </c>
      <c r="J12021">
        <f t="shared" si="569"/>
        <v>0</v>
      </c>
      <c r="L12021" t="str">
        <f t="shared" si="567"/>
        <v>2753GROSE VALE</v>
      </c>
      <c r="M12021" t="s">
        <v>13394</v>
      </c>
    </row>
    <row r="12022" spans="1:14">
      <c r="A12022" t="s">
        <v>13463</v>
      </c>
      <c r="B12022" t="s">
        <v>13466</v>
      </c>
      <c r="C12022" t="s">
        <v>109</v>
      </c>
      <c r="D12022">
        <v>2</v>
      </c>
      <c r="E12022">
        <v>0</v>
      </c>
      <c r="F12022">
        <v>1</v>
      </c>
      <c r="H12022" t="s">
        <v>116</v>
      </c>
      <c r="I12022">
        <f t="shared" si="568"/>
        <v>0</v>
      </c>
      <c r="J12022">
        <f t="shared" si="569"/>
        <v>0</v>
      </c>
      <c r="L12022" t="str">
        <f t="shared" si="567"/>
        <v>2753GROSE WOLD</v>
      </c>
      <c r="M12022" t="s">
        <v>13394</v>
      </c>
    </row>
    <row r="12023" spans="1:14">
      <c r="A12023" t="s">
        <v>13463</v>
      </c>
      <c r="B12023" t="s">
        <v>6217</v>
      </c>
      <c r="C12023" t="s">
        <v>109</v>
      </c>
      <c r="D12023">
        <v>1</v>
      </c>
      <c r="E12023">
        <v>1</v>
      </c>
      <c r="F12023">
        <v>1</v>
      </c>
      <c r="H12023" t="s">
        <v>116</v>
      </c>
      <c r="I12023">
        <f t="shared" si="568"/>
        <v>0</v>
      </c>
      <c r="J12023">
        <f t="shared" si="569"/>
        <v>0</v>
      </c>
      <c r="L12023" t="str">
        <f t="shared" si="567"/>
        <v>2753HOBARTVILLE</v>
      </c>
      <c r="M12023" t="s">
        <v>13394</v>
      </c>
    </row>
    <row r="12024" spans="1:14">
      <c r="A12024" t="s">
        <v>13463</v>
      </c>
      <c r="B12024" t="s">
        <v>1943</v>
      </c>
      <c r="C12024" t="s">
        <v>109</v>
      </c>
      <c r="D12024">
        <v>2</v>
      </c>
      <c r="E12024">
        <v>0</v>
      </c>
      <c r="F12024">
        <v>1</v>
      </c>
      <c r="H12024" t="s">
        <v>116</v>
      </c>
      <c r="I12024">
        <f t="shared" ref="I12024:I12047" si="570">IF(ISERROR(VLOOKUP(A12024,SelPostCode,1,FALSE)),0,1)</f>
        <v>0</v>
      </c>
      <c r="J12024">
        <f t="shared" ref="J12024:J12047" si="571">IF(I12024=0,0,IF(ISERROR(VLOOKUP(B12024,SelSuburb,1,FALSE)),0,1))</f>
        <v>0</v>
      </c>
      <c r="L12024" t="str">
        <f t="shared" si="567"/>
        <v>2753LONDONDERRY</v>
      </c>
      <c r="M12024" t="s">
        <v>13394</v>
      </c>
    </row>
    <row r="12025" spans="1:14">
      <c r="A12025" t="s">
        <v>13463</v>
      </c>
      <c r="B12025" t="s">
        <v>978</v>
      </c>
      <c r="C12025" t="s">
        <v>109</v>
      </c>
      <c r="D12025">
        <v>1</v>
      </c>
      <c r="E12025">
        <v>1</v>
      </c>
      <c r="F12025">
        <v>1</v>
      </c>
      <c r="H12025" t="s">
        <v>116</v>
      </c>
      <c r="I12025">
        <f t="shared" si="570"/>
        <v>0</v>
      </c>
      <c r="J12025">
        <f t="shared" si="571"/>
        <v>0</v>
      </c>
      <c r="L12025" t="str">
        <f t="shared" si="567"/>
        <v>2753RICHMOND</v>
      </c>
      <c r="M12025" t="s">
        <v>13394</v>
      </c>
    </row>
    <row r="12026" spans="1:14">
      <c r="A12026" t="s">
        <v>13463</v>
      </c>
      <c r="B12026" t="s">
        <v>13467</v>
      </c>
      <c r="C12026" t="s">
        <v>109</v>
      </c>
      <c r="D12026">
        <v>1</v>
      </c>
      <c r="E12026">
        <v>1</v>
      </c>
      <c r="F12026">
        <v>1</v>
      </c>
      <c r="H12026" t="s">
        <v>116</v>
      </c>
      <c r="I12026">
        <f t="shared" si="570"/>
        <v>0</v>
      </c>
      <c r="J12026">
        <f t="shared" si="571"/>
        <v>0</v>
      </c>
      <c r="L12026" t="str">
        <f t="shared" si="567"/>
        <v>2753RICHMOND LOWLANDS</v>
      </c>
      <c r="M12026" t="s">
        <v>13394</v>
      </c>
    </row>
    <row r="12027" spans="1:14">
      <c r="A12027" t="s">
        <v>13463</v>
      </c>
      <c r="B12027" t="s">
        <v>13468</v>
      </c>
      <c r="C12027" t="s">
        <v>109</v>
      </c>
      <c r="D12027">
        <v>2</v>
      </c>
      <c r="E12027">
        <v>0</v>
      </c>
      <c r="F12027">
        <v>1</v>
      </c>
      <c r="H12027" t="s">
        <v>116</v>
      </c>
      <c r="I12027">
        <f t="shared" si="570"/>
        <v>0</v>
      </c>
      <c r="J12027">
        <f t="shared" si="571"/>
        <v>0</v>
      </c>
      <c r="L12027" t="str">
        <f t="shared" si="567"/>
        <v>2753YARRAMUNDI</v>
      </c>
      <c r="M12027" t="s">
        <v>13394</v>
      </c>
    </row>
    <row r="12028" spans="1:14">
      <c r="A12028" t="s">
        <v>13463</v>
      </c>
      <c r="B12028" t="s">
        <v>13469</v>
      </c>
      <c r="C12028" t="s">
        <v>109</v>
      </c>
      <c r="D12028">
        <v>3</v>
      </c>
      <c r="E12028">
        <v>0</v>
      </c>
      <c r="F12028">
        <v>0</v>
      </c>
      <c r="H12028" t="s">
        <v>116</v>
      </c>
      <c r="I12028">
        <f t="shared" si="570"/>
        <v>0</v>
      </c>
      <c r="J12028">
        <f t="shared" si="571"/>
        <v>0</v>
      </c>
      <c r="L12028" t="str">
        <f t="shared" si="567"/>
        <v>2753BOWEN MOUNTAIN</v>
      </c>
      <c r="M12028" t="s">
        <v>13394</v>
      </c>
    </row>
    <row r="12029" spans="1:14">
      <c r="A12029" t="s">
        <v>13470</v>
      </c>
      <c r="B12029" t="s">
        <v>8177</v>
      </c>
      <c r="C12029" t="s">
        <v>109</v>
      </c>
      <c r="D12029">
        <v>1</v>
      </c>
      <c r="E12029">
        <v>1</v>
      </c>
      <c r="F12029">
        <v>0</v>
      </c>
      <c r="H12029" t="s">
        <v>116</v>
      </c>
      <c r="I12029">
        <f t="shared" si="570"/>
        <v>0</v>
      </c>
      <c r="J12029">
        <f t="shared" si="571"/>
        <v>0</v>
      </c>
      <c r="L12029" t="str">
        <f t="shared" si="567"/>
        <v>2752SILVERDALE</v>
      </c>
      <c r="M12029" t="s">
        <v>13321</v>
      </c>
    </row>
    <row r="12030" spans="1:14">
      <c r="A12030" t="s">
        <v>13470</v>
      </c>
      <c r="B12030" t="s">
        <v>13471</v>
      </c>
      <c r="C12030" t="s">
        <v>109</v>
      </c>
      <c r="D12030">
        <v>1</v>
      </c>
      <c r="E12030">
        <v>1</v>
      </c>
      <c r="F12030">
        <v>0</v>
      </c>
      <c r="H12030" t="s">
        <v>116</v>
      </c>
      <c r="I12030">
        <f t="shared" si="570"/>
        <v>0</v>
      </c>
      <c r="J12030">
        <f t="shared" si="571"/>
        <v>0</v>
      </c>
      <c r="L12030" t="str">
        <f t="shared" si="567"/>
        <v>2752WARRAGAMBA</v>
      </c>
      <c r="M12030" t="s">
        <v>13321</v>
      </c>
    </row>
    <row r="12031" spans="1:14">
      <c r="A12031" t="s">
        <v>13472</v>
      </c>
      <c r="B12031" t="s">
        <v>13473</v>
      </c>
      <c r="C12031" t="s">
        <v>109</v>
      </c>
      <c r="D12031">
        <v>1</v>
      </c>
      <c r="E12031">
        <v>1</v>
      </c>
      <c r="F12031">
        <v>1</v>
      </c>
      <c r="H12031" t="s">
        <v>116</v>
      </c>
      <c r="I12031">
        <f t="shared" si="570"/>
        <v>0</v>
      </c>
      <c r="J12031">
        <f t="shared" si="571"/>
        <v>0</v>
      </c>
      <c r="L12031" t="str">
        <f t="shared" si="567"/>
        <v>2751PENRITH</v>
      </c>
      <c r="M12031" t="s">
        <v>13321</v>
      </c>
    </row>
    <row r="12032" spans="1:14">
      <c r="A12032" t="s">
        <v>13474</v>
      </c>
      <c r="B12032" t="s">
        <v>259</v>
      </c>
      <c r="C12032" t="s">
        <v>109</v>
      </c>
      <c r="D12032">
        <v>1</v>
      </c>
      <c r="E12032">
        <v>1</v>
      </c>
      <c r="F12032">
        <v>1</v>
      </c>
      <c r="H12032" t="s">
        <v>116</v>
      </c>
      <c r="I12032">
        <f t="shared" si="570"/>
        <v>0</v>
      </c>
      <c r="J12032">
        <f t="shared" si="571"/>
        <v>0</v>
      </c>
      <c r="L12032" t="str">
        <f t="shared" si="567"/>
        <v>2750EMU HEIGHTS</v>
      </c>
      <c r="M12032" t="s">
        <v>13321</v>
      </c>
      <c r="N12032" t="s">
        <v>732</v>
      </c>
    </row>
    <row r="12033" spans="1:14">
      <c r="A12033" t="s">
        <v>13474</v>
      </c>
      <c r="B12033" t="s">
        <v>13475</v>
      </c>
      <c r="C12033" t="s">
        <v>109</v>
      </c>
      <c r="D12033">
        <v>1</v>
      </c>
      <c r="E12033">
        <v>1</v>
      </c>
      <c r="F12033">
        <v>1</v>
      </c>
      <c r="H12033" t="s">
        <v>116</v>
      </c>
      <c r="I12033">
        <f t="shared" si="570"/>
        <v>0</v>
      </c>
      <c r="J12033">
        <f t="shared" si="571"/>
        <v>0</v>
      </c>
      <c r="L12033" t="str">
        <f t="shared" si="567"/>
        <v>2750EMU PLAINS</v>
      </c>
      <c r="M12033" t="s">
        <v>13321</v>
      </c>
      <c r="N12033" t="s">
        <v>732</v>
      </c>
    </row>
    <row r="12034" spans="1:14">
      <c r="A12034" t="s">
        <v>13474</v>
      </c>
      <c r="B12034" t="s">
        <v>13476</v>
      </c>
      <c r="C12034" t="s">
        <v>109</v>
      </c>
      <c r="D12034">
        <v>1</v>
      </c>
      <c r="E12034">
        <v>1</v>
      </c>
      <c r="F12034">
        <v>1</v>
      </c>
      <c r="H12034" t="s">
        <v>116</v>
      </c>
      <c r="I12034">
        <f t="shared" si="570"/>
        <v>0</v>
      </c>
      <c r="J12034">
        <f t="shared" si="571"/>
        <v>0</v>
      </c>
      <c r="L12034" t="str">
        <f t="shared" si="567"/>
        <v>2750JAMISONTOWN</v>
      </c>
      <c r="M12034" t="s">
        <v>13321</v>
      </c>
      <c r="N12034" t="s">
        <v>732</v>
      </c>
    </row>
    <row r="12035" spans="1:14">
      <c r="A12035" t="s">
        <v>13474</v>
      </c>
      <c r="B12035" t="s">
        <v>13477</v>
      </c>
      <c r="C12035" t="s">
        <v>109</v>
      </c>
      <c r="D12035">
        <v>1</v>
      </c>
      <c r="E12035">
        <v>1</v>
      </c>
      <c r="F12035">
        <v>1</v>
      </c>
      <c r="H12035" t="s">
        <v>116</v>
      </c>
      <c r="I12035">
        <f t="shared" si="570"/>
        <v>0</v>
      </c>
      <c r="J12035">
        <f t="shared" si="571"/>
        <v>0</v>
      </c>
      <c r="L12035" t="str">
        <f t="shared" si="567"/>
        <v>2750LEONAY</v>
      </c>
      <c r="M12035" t="s">
        <v>13321</v>
      </c>
      <c r="N12035" t="s">
        <v>732</v>
      </c>
    </row>
    <row r="12036" spans="1:14">
      <c r="A12036" t="s">
        <v>13474</v>
      </c>
      <c r="B12036" t="s">
        <v>13473</v>
      </c>
      <c r="C12036" t="s">
        <v>109</v>
      </c>
      <c r="D12036">
        <v>1</v>
      </c>
      <c r="E12036">
        <v>1</v>
      </c>
      <c r="F12036">
        <v>1</v>
      </c>
      <c r="H12036" t="s">
        <v>116</v>
      </c>
      <c r="I12036">
        <f t="shared" si="570"/>
        <v>0</v>
      </c>
      <c r="J12036">
        <f t="shared" si="571"/>
        <v>0</v>
      </c>
      <c r="L12036" t="str">
        <f t="shared" si="567"/>
        <v>2750PENRITH</v>
      </c>
      <c r="M12036" t="s">
        <v>13321</v>
      </c>
      <c r="N12036" t="s">
        <v>732</v>
      </c>
    </row>
    <row r="12037" spans="1:14">
      <c r="A12037" t="s">
        <v>13474</v>
      </c>
      <c r="B12037" t="s">
        <v>13478</v>
      </c>
      <c r="C12037" t="s">
        <v>109</v>
      </c>
      <c r="D12037">
        <v>1</v>
      </c>
      <c r="E12037">
        <v>1</v>
      </c>
      <c r="F12037">
        <v>1</v>
      </c>
      <c r="H12037" t="s">
        <v>116</v>
      </c>
      <c r="I12037">
        <f t="shared" si="570"/>
        <v>0</v>
      </c>
      <c r="J12037">
        <f t="shared" si="571"/>
        <v>0</v>
      </c>
      <c r="L12037" t="str">
        <f t="shared" ref="L12037:L12100" si="572">CONCATENATE(A12037,B12037)</f>
        <v>2750PENRITH PLAZA</v>
      </c>
      <c r="M12037" t="s">
        <v>13321</v>
      </c>
      <c r="N12037" t="s">
        <v>732</v>
      </c>
    </row>
    <row r="12038" spans="1:14">
      <c r="A12038" t="s">
        <v>13474</v>
      </c>
      <c r="B12038" t="s">
        <v>13479</v>
      </c>
      <c r="C12038" t="s">
        <v>109</v>
      </c>
      <c r="D12038">
        <v>1</v>
      </c>
      <c r="E12038">
        <v>1</v>
      </c>
      <c r="F12038">
        <v>1</v>
      </c>
      <c r="H12038" t="s">
        <v>116</v>
      </c>
      <c r="I12038">
        <f t="shared" si="570"/>
        <v>0</v>
      </c>
      <c r="J12038">
        <f t="shared" si="571"/>
        <v>0</v>
      </c>
      <c r="L12038" t="str">
        <f t="shared" si="572"/>
        <v>2750PENRITH SOUTH</v>
      </c>
      <c r="M12038" t="s">
        <v>13321</v>
      </c>
      <c r="N12038" t="s">
        <v>732</v>
      </c>
    </row>
    <row r="12039" spans="1:14">
      <c r="A12039" t="s">
        <v>13474</v>
      </c>
      <c r="B12039" t="s">
        <v>13480</v>
      </c>
      <c r="C12039" t="s">
        <v>109</v>
      </c>
      <c r="D12039">
        <v>1</v>
      </c>
      <c r="E12039">
        <v>1</v>
      </c>
      <c r="F12039">
        <v>1</v>
      </c>
      <c r="H12039" t="s">
        <v>116</v>
      </c>
      <c r="I12039">
        <f t="shared" si="570"/>
        <v>0</v>
      </c>
      <c r="J12039">
        <f t="shared" si="571"/>
        <v>0</v>
      </c>
      <c r="L12039" t="str">
        <f t="shared" si="572"/>
        <v>2750SOUTH PENRITH</v>
      </c>
      <c r="M12039" t="s">
        <v>13321</v>
      </c>
      <c r="N12039" t="s">
        <v>732</v>
      </c>
    </row>
    <row r="12040" spans="1:14">
      <c r="A12040" t="s">
        <v>13481</v>
      </c>
      <c r="B12040" t="s">
        <v>13482</v>
      </c>
      <c r="C12040" t="s">
        <v>109</v>
      </c>
      <c r="D12040">
        <v>1</v>
      </c>
      <c r="E12040">
        <v>1</v>
      </c>
      <c r="F12040">
        <v>1</v>
      </c>
      <c r="H12040" t="s">
        <v>116</v>
      </c>
      <c r="I12040">
        <f t="shared" si="570"/>
        <v>0</v>
      </c>
      <c r="J12040">
        <f t="shared" si="571"/>
        <v>0</v>
      </c>
      <c r="L12040" t="str">
        <f t="shared" si="572"/>
        <v>2749CASTLEREAGH</v>
      </c>
      <c r="M12040" t="s">
        <v>13321</v>
      </c>
      <c r="N12040" t="s">
        <v>732</v>
      </c>
    </row>
    <row r="12041" spans="1:14">
      <c r="A12041" t="s">
        <v>13481</v>
      </c>
      <c r="B12041" t="s">
        <v>13483</v>
      </c>
      <c r="C12041" t="s">
        <v>109</v>
      </c>
      <c r="D12041">
        <v>1</v>
      </c>
      <c r="E12041">
        <v>1</v>
      </c>
      <c r="F12041">
        <v>1</v>
      </c>
      <c r="H12041" t="s">
        <v>116</v>
      </c>
      <c r="I12041">
        <f t="shared" si="570"/>
        <v>0</v>
      </c>
      <c r="J12041">
        <f t="shared" si="571"/>
        <v>0</v>
      </c>
      <c r="L12041" t="str">
        <f t="shared" si="572"/>
        <v>2749CRANEBROOK</v>
      </c>
      <c r="M12041" t="s">
        <v>13321</v>
      </c>
      <c r="N12041" t="s">
        <v>732</v>
      </c>
    </row>
    <row r="12042" spans="1:14">
      <c r="A12042" t="s">
        <v>13484</v>
      </c>
      <c r="B12042" t="s">
        <v>13485</v>
      </c>
      <c r="C12042" t="s">
        <v>109</v>
      </c>
      <c r="D12042">
        <v>1</v>
      </c>
      <c r="E12042">
        <v>1</v>
      </c>
      <c r="F12042">
        <v>1</v>
      </c>
      <c r="H12042" t="s">
        <v>116</v>
      </c>
      <c r="I12042">
        <f t="shared" si="570"/>
        <v>0</v>
      </c>
      <c r="J12042">
        <f t="shared" si="571"/>
        <v>0</v>
      </c>
      <c r="L12042" t="str">
        <f t="shared" si="572"/>
        <v>2748ORCHARD HILLS</v>
      </c>
      <c r="M12042" t="s">
        <v>13321</v>
      </c>
    </row>
    <row r="12043" spans="1:14">
      <c r="A12043" t="s">
        <v>13486</v>
      </c>
      <c r="B12043" t="s">
        <v>13487</v>
      </c>
      <c r="C12043" t="s">
        <v>109</v>
      </c>
      <c r="D12043">
        <v>1</v>
      </c>
      <c r="E12043">
        <v>1</v>
      </c>
      <c r="F12043">
        <v>1</v>
      </c>
      <c r="H12043" t="s">
        <v>116</v>
      </c>
      <c r="I12043">
        <f t="shared" si="570"/>
        <v>0</v>
      </c>
      <c r="J12043">
        <f t="shared" si="571"/>
        <v>0</v>
      </c>
      <c r="L12043" t="str">
        <f t="shared" si="572"/>
        <v>2747CADDENS</v>
      </c>
      <c r="M12043" t="s">
        <v>13368</v>
      </c>
      <c r="N12043" t="s">
        <v>732</v>
      </c>
    </row>
    <row r="12044" spans="1:14">
      <c r="A12044" t="s">
        <v>13486</v>
      </c>
      <c r="B12044" t="s">
        <v>13488</v>
      </c>
      <c r="C12044" t="s">
        <v>109</v>
      </c>
      <c r="D12044">
        <v>1</v>
      </c>
      <c r="E12044">
        <v>1</v>
      </c>
      <c r="F12044">
        <v>1</v>
      </c>
      <c r="H12044" t="s">
        <v>116</v>
      </c>
      <c r="I12044">
        <f t="shared" si="570"/>
        <v>0</v>
      </c>
      <c r="J12044">
        <f t="shared" si="571"/>
        <v>0</v>
      </c>
      <c r="L12044" t="str">
        <f t="shared" si="572"/>
        <v>2747CAMBRIDGE GARDENS</v>
      </c>
      <c r="M12044" t="s">
        <v>13368</v>
      </c>
      <c r="N12044" t="s">
        <v>732</v>
      </c>
    </row>
    <row r="12045" spans="1:14">
      <c r="A12045" t="s">
        <v>13486</v>
      </c>
      <c r="B12045" t="s">
        <v>13489</v>
      </c>
      <c r="C12045" t="s">
        <v>109</v>
      </c>
      <c r="D12045">
        <v>1</v>
      </c>
      <c r="E12045">
        <v>1</v>
      </c>
      <c r="F12045">
        <v>1</v>
      </c>
      <c r="H12045" t="s">
        <v>116</v>
      </c>
      <c r="I12045">
        <f t="shared" si="570"/>
        <v>0</v>
      </c>
      <c r="J12045">
        <f t="shared" si="571"/>
        <v>0</v>
      </c>
      <c r="L12045" t="str">
        <f t="shared" si="572"/>
        <v>2747CAMBRIDGE PARK</v>
      </c>
      <c r="M12045" t="s">
        <v>13368</v>
      </c>
      <c r="N12045" t="s">
        <v>732</v>
      </c>
    </row>
    <row r="12046" spans="1:14">
      <c r="A12046" t="s">
        <v>13486</v>
      </c>
      <c r="B12046" t="s">
        <v>13490</v>
      </c>
      <c r="C12046" t="s">
        <v>109</v>
      </c>
      <c r="D12046">
        <v>1</v>
      </c>
      <c r="E12046">
        <v>1</v>
      </c>
      <c r="F12046">
        <v>1</v>
      </c>
      <c r="H12046" t="s">
        <v>116</v>
      </c>
      <c r="I12046">
        <f t="shared" si="570"/>
        <v>0</v>
      </c>
      <c r="J12046">
        <f t="shared" si="571"/>
        <v>0</v>
      </c>
      <c r="L12046" t="str">
        <f t="shared" si="572"/>
        <v>2747CLAREMONT MEADOWS</v>
      </c>
      <c r="M12046" t="s">
        <v>13368</v>
      </c>
      <c r="N12046" t="s">
        <v>732</v>
      </c>
    </row>
    <row r="12047" spans="1:14">
      <c r="A12047" t="s">
        <v>13486</v>
      </c>
      <c r="B12047" t="s">
        <v>13491</v>
      </c>
      <c r="C12047" t="s">
        <v>109</v>
      </c>
      <c r="D12047">
        <v>1</v>
      </c>
      <c r="E12047">
        <v>1</v>
      </c>
      <c r="F12047">
        <v>1</v>
      </c>
      <c r="H12047" t="s">
        <v>116</v>
      </c>
      <c r="I12047">
        <f t="shared" si="570"/>
        <v>0</v>
      </c>
      <c r="J12047">
        <f t="shared" si="571"/>
        <v>0</v>
      </c>
      <c r="L12047" t="str">
        <f t="shared" si="572"/>
        <v>2747JORDAN SPRINGS</v>
      </c>
      <c r="M12047" t="s">
        <v>13368</v>
      </c>
      <c r="N12047" t="s">
        <v>732</v>
      </c>
    </row>
    <row r="12048" spans="1:14">
      <c r="A12048" t="s">
        <v>13486</v>
      </c>
      <c r="B12048" t="s">
        <v>13492</v>
      </c>
      <c r="C12048" t="s">
        <v>109</v>
      </c>
      <c r="D12048">
        <v>5</v>
      </c>
      <c r="E12048">
        <v>0</v>
      </c>
      <c r="F12048">
        <v>0</v>
      </c>
      <c r="H12048" t="s">
        <v>116</v>
      </c>
      <c r="I12048">
        <v>0</v>
      </c>
      <c r="J12048">
        <v>0</v>
      </c>
      <c r="L12048" t="str">
        <f t="shared" si="572"/>
        <v>2747JORDAN SPRINGS EAST (DEVELOPMENT)</v>
      </c>
      <c r="M12048" t="s">
        <v>13368</v>
      </c>
    </row>
    <row r="12049" spans="1:14">
      <c r="A12049" t="s">
        <v>13486</v>
      </c>
      <c r="B12049" t="s">
        <v>5066</v>
      </c>
      <c r="C12049" t="s">
        <v>109</v>
      </c>
      <c r="D12049">
        <v>1</v>
      </c>
      <c r="E12049">
        <v>1</v>
      </c>
      <c r="F12049">
        <v>1</v>
      </c>
      <c r="H12049" t="s">
        <v>116</v>
      </c>
      <c r="I12049">
        <f t="shared" ref="I12049:I12112" si="573">IF(ISERROR(VLOOKUP(A12049,SelPostCode,1,FALSE)),0,1)</f>
        <v>0</v>
      </c>
      <c r="J12049">
        <f t="shared" ref="J12049:J12112" si="574">IF(I12049=0,0,IF(ISERROR(VLOOKUP(B12049,SelSuburb,1,FALSE)),0,1))</f>
        <v>0</v>
      </c>
      <c r="L12049" t="str">
        <f t="shared" si="572"/>
        <v>2747KINGSWOOD</v>
      </c>
      <c r="M12049" t="s">
        <v>13368</v>
      </c>
      <c r="N12049" t="s">
        <v>732</v>
      </c>
    </row>
    <row r="12050" spans="1:14">
      <c r="A12050" t="s">
        <v>13486</v>
      </c>
      <c r="B12050" t="s">
        <v>13493</v>
      </c>
      <c r="C12050" t="s">
        <v>109</v>
      </c>
      <c r="D12050">
        <v>1</v>
      </c>
      <c r="E12050">
        <v>1</v>
      </c>
      <c r="F12050">
        <v>1</v>
      </c>
      <c r="H12050" t="s">
        <v>116</v>
      </c>
      <c r="I12050">
        <f t="shared" si="573"/>
        <v>0</v>
      </c>
      <c r="J12050">
        <f t="shared" si="574"/>
        <v>0</v>
      </c>
      <c r="L12050" t="str">
        <f t="shared" si="572"/>
        <v>2747LLANDILO</v>
      </c>
      <c r="M12050" t="s">
        <v>13368</v>
      </c>
      <c r="N12050" t="s">
        <v>732</v>
      </c>
    </row>
    <row r="12051" spans="1:14">
      <c r="A12051" t="s">
        <v>13486</v>
      </c>
      <c r="B12051" t="s">
        <v>13494</v>
      </c>
      <c r="C12051" t="s">
        <v>109</v>
      </c>
      <c r="D12051">
        <v>1</v>
      </c>
      <c r="E12051">
        <v>1</v>
      </c>
      <c r="F12051">
        <v>1</v>
      </c>
      <c r="H12051" t="s">
        <v>116</v>
      </c>
      <c r="I12051">
        <f t="shared" si="573"/>
        <v>0</v>
      </c>
      <c r="J12051">
        <f t="shared" si="574"/>
        <v>0</v>
      </c>
      <c r="L12051" t="str">
        <f t="shared" si="572"/>
        <v>2747SHANES PARK</v>
      </c>
      <c r="M12051" t="s">
        <v>13368</v>
      </c>
      <c r="N12051" t="s">
        <v>732</v>
      </c>
    </row>
    <row r="12052" spans="1:14">
      <c r="A12052" t="s">
        <v>13486</v>
      </c>
      <c r="B12052" t="s">
        <v>13495</v>
      </c>
      <c r="C12052" t="s">
        <v>109</v>
      </c>
      <c r="D12052">
        <v>1</v>
      </c>
      <c r="E12052">
        <v>1</v>
      </c>
      <c r="F12052">
        <v>1</v>
      </c>
      <c r="H12052" t="s">
        <v>116</v>
      </c>
      <c r="I12052">
        <f t="shared" si="573"/>
        <v>0</v>
      </c>
      <c r="J12052">
        <f t="shared" si="574"/>
        <v>0</v>
      </c>
      <c r="L12052" t="str">
        <f t="shared" si="572"/>
        <v>2747WERRINGTON</v>
      </c>
      <c r="M12052" t="s">
        <v>13368</v>
      </c>
      <c r="N12052" t="s">
        <v>732</v>
      </c>
    </row>
    <row r="12053" spans="1:14">
      <c r="A12053" t="s">
        <v>13486</v>
      </c>
      <c r="B12053" t="s">
        <v>13496</v>
      </c>
      <c r="C12053" t="s">
        <v>109</v>
      </c>
      <c r="D12053">
        <v>1</v>
      </c>
      <c r="E12053">
        <v>1</v>
      </c>
      <c r="F12053">
        <v>1</v>
      </c>
      <c r="H12053" t="s">
        <v>116</v>
      </c>
      <c r="I12053">
        <f t="shared" si="573"/>
        <v>0</v>
      </c>
      <c r="J12053">
        <f t="shared" si="574"/>
        <v>0</v>
      </c>
      <c r="L12053" t="str">
        <f t="shared" si="572"/>
        <v>2747WERRINGTON COUNTY</v>
      </c>
      <c r="M12053" t="s">
        <v>13368</v>
      </c>
      <c r="N12053" t="s">
        <v>732</v>
      </c>
    </row>
    <row r="12054" spans="1:14">
      <c r="A12054" t="s">
        <v>13486</v>
      </c>
      <c r="B12054" t="s">
        <v>13497</v>
      </c>
      <c r="C12054" t="s">
        <v>109</v>
      </c>
      <c r="D12054">
        <v>1</v>
      </c>
      <c r="E12054">
        <v>1</v>
      </c>
      <c r="F12054">
        <v>1</v>
      </c>
      <c r="H12054" t="s">
        <v>116</v>
      </c>
      <c r="I12054">
        <f t="shared" si="573"/>
        <v>0</v>
      </c>
      <c r="J12054">
        <f t="shared" si="574"/>
        <v>0</v>
      </c>
      <c r="L12054" t="str">
        <f t="shared" si="572"/>
        <v>2747WERRINGTON DOWNS</v>
      </c>
      <c r="M12054" t="s">
        <v>13368</v>
      </c>
      <c r="N12054" t="s">
        <v>732</v>
      </c>
    </row>
    <row r="12055" spans="1:14">
      <c r="A12055" t="s">
        <v>13498</v>
      </c>
      <c r="B12055" t="s">
        <v>13499</v>
      </c>
      <c r="C12055" t="s">
        <v>109</v>
      </c>
      <c r="D12055">
        <v>1</v>
      </c>
      <c r="E12055">
        <v>1</v>
      </c>
      <c r="F12055">
        <v>1</v>
      </c>
      <c r="H12055" t="s">
        <v>116</v>
      </c>
      <c r="I12055">
        <f t="shared" si="573"/>
        <v>0</v>
      </c>
      <c r="J12055">
        <f t="shared" si="574"/>
        <v>0</v>
      </c>
      <c r="L12055" t="str">
        <f t="shared" si="572"/>
        <v>2745GLENMORE PARK</v>
      </c>
      <c r="M12055" t="s">
        <v>13321</v>
      </c>
      <c r="N12055" t="s">
        <v>732</v>
      </c>
    </row>
    <row r="12056" spans="1:14">
      <c r="A12056" t="s">
        <v>13498</v>
      </c>
      <c r="B12056" t="s">
        <v>13500</v>
      </c>
      <c r="C12056" t="s">
        <v>109</v>
      </c>
      <c r="D12056">
        <v>2</v>
      </c>
      <c r="E12056">
        <v>0</v>
      </c>
      <c r="F12056">
        <v>1</v>
      </c>
      <c r="H12056" t="s">
        <v>116</v>
      </c>
      <c r="I12056">
        <f t="shared" si="573"/>
        <v>0</v>
      </c>
      <c r="J12056">
        <f t="shared" si="574"/>
        <v>0</v>
      </c>
      <c r="L12056" t="str">
        <f t="shared" si="572"/>
        <v>2745LUDDENHAM</v>
      </c>
      <c r="M12056" t="s">
        <v>13321</v>
      </c>
      <c r="N12056" t="s">
        <v>732</v>
      </c>
    </row>
    <row r="12057" spans="1:14">
      <c r="A12057" t="s">
        <v>13498</v>
      </c>
      <c r="B12057" t="s">
        <v>13501</v>
      </c>
      <c r="C12057" t="s">
        <v>109</v>
      </c>
      <c r="D12057">
        <v>1</v>
      </c>
      <c r="E12057">
        <v>1</v>
      </c>
      <c r="F12057">
        <v>1</v>
      </c>
      <c r="H12057" t="s">
        <v>116</v>
      </c>
      <c r="I12057">
        <f t="shared" si="573"/>
        <v>0</v>
      </c>
      <c r="J12057">
        <f t="shared" si="574"/>
        <v>0</v>
      </c>
      <c r="L12057" t="str">
        <f t="shared" si="572"/>
        <v>2745MULGOA</v>
      </c>
      <c r="M12057" t="s">
        <v>13321</v>
      </c>
      <c r="N12057" t="s">
        <v>732</v>
      </c>
    </row>
    <row r="12058" spans="1:14">
      <c r="A12058" t="s">
        <v>13498</v>
      </c>
      <c r="B12058" t="s">
        <v>13502</v>
      </c>
      <c r="C12058" t="s">
        <v>109</v>
      </c>
      <c r="D12058">
        <v>1</v>
      </c>
      <c r="E12058">
        <v>1</v>
      </c>
      <c r="F12058">
        <v>1</v>
      </c>
      <c r="H12058" t="s">
        <v>116</v>
      </c>
      <c r="I12058">
        <f t="shared" si="573"/>
        <v>0</v>
      </c>
      <c r="J12058">
        <f t="shared" si="574"/>
        <v>0</v>
      </c>
      <c r="L12058" t="str">
        <f t="shared" si="572"/>
        <v>2745REGENTVILLE</v>
      </c>
      <c r="M12058" t="s">
        <v>13321</v>
      </c>
      <c r="N12058" t="s">
        <v>732</v>
      </c>
    </row>
    <row r="12059" spans="1:14">
      <c r="A12059" t="s">
        <v>13498</v>
      </c>
      <c r="B12059" t="s">
        <v>13503</v>
      </c>
      <c r="C12059" t="s">
        <v>109</v>
      </c>
      <c r="D12059">
        <v>1</v>
      </c>
      <c r="E12059">
        <v>1</v>
      </c>
      <c r="F12059">
        <v>1</v>
      </c>
      <c r="H12059" t="s">
        <v>116</v>
      </c>
      <c r="I12059">
        <f t="shared" si="573"/>
        <v>0</v>
      </c>
      <c r="J12059">
        <f t="shared" si="574"/>
        <v>0</v>
      </c>
      <c r="L12059" t="str">
        <f t="shared" si="572"/>
        <v>2745WALLACIA</v>
      </c>
      <c r="M12059" t="s">
        <v>13321</v>
      </c>
      <c r="N12059" t="s">
        <v>732</v>
      </c>
    </row>
    <row r="12060" spans="1:14">
      <c r="A12060" t="s">
        <v>13498</v>
      </c>
      <c r="B12060" t="s">
        <v>11391</v>
      </c>
      <c r="C12060" t="s">
        <v>109</v>
      </c>
      <c r="D12060">
        <v>3</v>
      </c>
      <c r="E12060">
        <v>0</v>
      </c>
      <c r="F12060">
        <v>0</v>
      </c>
      <c r="H12060" t="s">
        <v>116</v>
      </c>
      <c r="I12060">
        <f t="shared" si="573"/>
        <v>0</v>
      </c>
      <c r="J12060">
        <f t="shared" si="574"/>
        <v>0</v>
      </c>
      <c r="L12060" t="str">
        <f t="shared" si="572"/>
        <v>2745GREENDALE</v>
      </c>
      <c r="M12060" t="s">
        <v>13321</v>
      </c>
    </row>
    <row r="12061" spans="1:14">
      <c r="A12061" t="s">
        <v>13504</v>
      </c>
      <c r="B12061" t="s">
        <v>13505</v>
      </c>
      <c r="C12061" t="s">
        <v>109</v>
      </c>
      <c r="D12061">
        <v>2</v>
      </c>
      <c r="E12061">
        <v>0</v>
      </c>
      <c r="F12061">
        <v>1</v>
      </c>
      <c r="H12061" t="s">
        <v>103</v>
      </c>
      <c r="I12061">
        <f t="shared" si="573"/>
        <v>0</v>
      </c>
      <c r="J12061">
        <f t="shared" si="574"/>
        <v>0</v>
      </c>
      <c r="L12061" t="str">
        <f t="shared" si="572"/>
        <v>2739BURONGA</v>
      </c>
      <c r="M12061" t="s">
        <v>9851</v>
      </c>
    </row>
    <row r="12062" spans="1:14">
      <c r="A12062" t="s">
        <v>13506</v>
      </c>
      <c r="B12062" t="s">
        <v>13507</v>
      </c>
      <c r="C12062" t="s">
        <v>109</v>
      </c>
      <c r="D12062">
        <v>4</v>
      </c>
      <c r="E12062">
        <v>0</v>
      </c>
      <c r="F12062">
        <v>0</v>
      </c>
      <c r="H12062" t="s">
        <v>103</v>
      </c>
      <c r="I12062">
        <f t="shared" si="573"/>
        <v>0</v>
      </c>
      <c r="J12062">
        <f t="shared" si="574"/>
        <v>0</v>
      </c>
      <c r="L12062" t="str">
        <f t="shared" si="572"/>
        <v>2738GOL GOL</v>
      </c>
      <c r="M12062" t="s">
        <v>9851</v>
      </c>
    </row>
    <row r="12063" spans="1:14">
      <c r="A12063" t="s">
        <v>13506</v>
      </c>
      <c r="B12063" t="s">
        <v>13508</v>
      </c>
      <c r="C12063" t="s">
        <v>109</v>
      </c>
      <c r="D12063">
        <v>4</v>
      </c>
      <c r="E12063">
        <v>0</v>
      </c>
      <c r="F12063">
        <v>0</v>
      </c>
      <c r="H12063" t="s">
        <v>103</v>
      </c>
      <c r="I12063">
        <f t="shared" si="573"/>
        <v>0</v>
      </c>
      <c r="J12063">
        <f t="shared" si="574"/>
        <v>0</v>
      </c>
      <c r="L12063" t="str">
        <f t="shared" si="572"/>
        <v>2738MALLEE</v>
      </c>
      <c r="M12063" t="s">
        <v>9851</v>
      </c>
    </row>
    <row r="12064" spans="1:14">
      <c r="A12064" t="s">
        <v>13506</v>
      </c>
      <c r="B12064" t="s">
        <v>13509</v>
      </c>
      <c r="C12064" t="s">
        <v>109</v>
      </c>
      <c r="D12064">
        <v>4</v>
      </c>
      <c r="E12064">
        <v>0</v>
      </c>
      <c r="F12064">
        <v>0</v>
      </c>
      <c r="H12064" t="s">
        <v>103</v>
      </c>
      <c r="I12064">
        <f t="shared" si="573"/>
        <v>0</v>
      </c>
      <c r="J12064">
        <f t="shared" si="574"/>
        <v>0</v>
      </c>
      <c r="L12064" t="str">
        <f t="shared" si="572"/>
        <v>2738MONAK</v>
      </c>
      <c r="M12064" t="s">
        <v>9851</v>
      </c>
    </row>
    <row r="12065" spans="1:13">
      <c r="A12065" t="s">
        <v>13506</v>
      </c>
      <c r="B12065" t="s">
        <v>13510</v>
      </c>
      <c r="C12065" t="s">
        <v>109</v>
      </c>
      <c r="D12065">
        <v>4</v>
      </c>
      <c r="E12065">
        <v>0</v>
      </c>
      <c r="F12065">
        <v>0</v>
      </c>
      <c r="H12065" t="s">
        <v>103</v>
      </c>
      <c r="I12065">
        <f t="shared" si="573"/>
        <v>0</v>
      </c>
      <c r="J12065">
        <f t="shared" si="574"/>
        <v>0</v>
      </c>
      <c r="L12065" t="str">
        <f t="shared" si="572"/>
        <v>2738TRENTHAM CLIFFS</v>
      </c>
      <c r="M12065" t="s">
        <v>9851</v>
      </c>
    </row>
    <row r="12066" spans="1:13">
      <c r="A12066" t="s">
        <v>13511</v>
      </c>
      <c r="B12066" t="s">
        <v>13512</v>
      </c>
      <c r="C12066" t="s">
        <v>109</v>
      </c>
      <c r="D12066">
        <v>4</v>
      </c>
      <c r="E12066">
        <v>0</v>
      </c>
      <c r="F12066">
        <v>0</v>
      </c>
      <c r="H12066" t="s">
        <v>103</v>
      </c>
      <c r="I12066">
        <f t="shared" si="573"/>
        <v>0</v>
      </c>
      <c r="J12066">
        <f t="shared" si="574"/>
        <v>0</v>
      </c>
      <c r="L12066" t="str">
        <f t="shared" si="572"/>
        <v>2737BENANEE</v>
      </c>
      <c r="M12066" t="s">
        <v>9851</v>
      </c>
    </row>
    <row r="12067" spans="1:13">
      <c r="A12067" t="s">
        <v>13511</v>
      </c>
      <c r="B12067" t="s">
        <v>13513</v>
      </c>
      <c r="C12067" t="s">
        <v>109</v>
      </c>
      <c r="D12067">
        <v>4</v>
      </c>
      <c r="E12067">
        <v>0</v>
      </c>
      <c r="F12067">
        <v>0</v>
      </c>
      <c r="H12067" t="s">
        <v>103</v>
      </c>
      <c r="I12067">
        <f t="shared" si="573"/>
        <v>0</v>
      </c>
      <c r="J12067">
        <f t="shared" si="574"/>
        <v>0</v>
      </c>
      <c r="L12067" t="str">
        <f t="shared" si="572"/>
        <v>2737EUSTON</v>
      </c>
      <c r="M12067" t="s">
        <v>9851</v>
      </c>
    </row>
    <row r="12068" spans="1:13">
      <c r="A12068" t="s">
        <v>13514</v>
      </c>
      <c r="B12068" t="s">
        <v>13515</v>
      </c>
      <c r="C12068" t="s">
        <v>109</v>
      </c>
      <c r="D12068">
        <v>4</v>
      </c>
      <c r="E12068">
        <v>0</v>
      </c>
      <c r="F12068">
        <v>0</v>
      </c>
      <c r="H12068" t="s">
        <v>103</v>
      </c>
      <c r="I12068">
        <f t="shared" si="573"/>
        <v>0</v>
      </c>
      <c r="J12068">
        <f t="shared" si="574"/>
        <v>0</v>
      </c>
      <c r="L12068" t="str">
        <f t="shared" si="572"/>
        <v>2736GOODNIGHT</v>
      </c>
      <c r="M12068" t="s">
        <v>9851</v>
      </c>
    </row>
    <row r="12069" spans="1:13">
      <c r="A12069" t="s">
        <v>13514</v>
      </c>
      <c r="B12069" t="s">
        <v>13516</v>
      </c>
      <c r="C12069" t="s">
        <v>109</v>
      </c>
      <c r="D12069">
        <v>4</v>
      </c>
      <c r="E12069">
        <v>0</v>
      </c>
      <c r="F12069">
        <v>0</v>
      </c>
      <c r="H12069" t="s">
        <v>103</v>
      </c>
      <c r="I12069">
        <f t="shared" si="573"/>
        <v>0</v>
      </c>
      <c r="J12069">
        <f t="shared" si="574"/>
        <v>0</v>
      </c>
      <c r="L12069" t="str">
        <f t="shared" si="572"/>
        <v>2736TOOLEYBUC</v>
      </c>
      <c r="M12069" t="s">
        <v>9851</v>
      </c>
    </row>
    <row r="12070" spans="1:13">
      <c r="A12070" t="s">
        <v>13517</v>
      </c>
      <c r="B12070" t="s">
        <v>13518</v>
      </c>
      <c r="C12070" t="s">
        <v>109</v>
      </c>
      <c r="D12070">
        <v>4</v>
      </c>
      <c r="E12070">
        <v>0</v>
      </c>
      <c r="F12070">
        <v>0</v>
      </c>
      <c r="H12070" t="s">
        <v>103</v>
      </c>
      <c r="I12070">
        <f t="shared" si="573"/>
        <v>0</v>
      </c>
      <c r="J12070">
        <f t="shared" si="574"/>
        <v>0</v>
      </c>
      <c r="L12070" t="str">
        <f t="shared" si="572"/>
        <v>2735KORALEIGH</v>
      </c>
      <c r="M12070" t="s">
        <v>9851</v>
      </c>
    </row>
    <row r="12071" spans="1:13">
      <c r="A12071" t="s">
        <v>13517</v>
      </c>
      <c r="B12071" t="s">
        <v>10300</v>
      </c>
      <c r="C12071" t="s">
        <v>109</v>
      </c>
      <c r="D12071">
        <v>4</v>
      </c>
      <c r="E12071">
        <v>0</v>
      </c>
      <c r="F12071">
        <v>0</v>
      </c>
      <c r="H12071" t="s">
        <v>103</v>
      </c>
      <c r="I12071">
        <f t="shared" si="573"/>
        <v>0</v>
      </c>
      <c r="J12071">
        <f t="shared" si="574"/>
        <v>0</v>
      </c>
      <c r="L12071" t="str">
        <f t="shared" si="572"/>
        <v>2735MURRAY DOWNS</v>
      </c>
      <c r="M12071" t="s">
        <v>9851</v>
      </c>
    </row>
    <row r="12072" spans="1:13">
      <c r="A12072" t="s">
        <v>13517</v>
      </c>
      <c r="B12072" t="s">
        <v>10305</v>
      </c>
      <c r="C12072" t="s">
        <v>109</v>
      </c>
      <c r="D12072">
        <v>4</v>
      </c>
      <c r="E12072">
        <v>0</v>
      </c>
      <c r="F12072">
        <v>0</v>
      </c>
      <c r="H12072" t="s">
        <v>103</v>
      </c>
      <c r="I12072">
        <f t="shared" si="573"/>
        <v>0</v>
      </c>
      <c r="J12072">
        <f t="shared" si="574"/>
        <v>0</v>
      </c>
      <c r="L12072" t="str">
        <f t="shared" si="572"/>
        <v>2735SPEEWA</v>
      </c>
      <c r="M12072" t="s">
        <v>9851</v>
      </c>
    </row>
    <row r="12073" spans="1:13">
      <c r="A12073" t="s">
        <v>13519</v>
      </c>
      <c r="B12073" t="s">
        <v>13520</v>
      </c>
      <c r="C12073" t="s">
        <v>109</v>
      </c>
      <c r="D12073">
        <v>4</v>
      </c>
      <c r="E12073">
        <v>0</v>
      </c>
      <c r="F12073">
        <v>0</v>
      </c>
      <c r="H12073" t="s">
        <v>103</v>
      </c>
      <c r="I12073">
        <f t="shared" si="573"/>
        <v>0</v>
      </c>
      <c r="J12073">
        <f t="shared" si="574"/>
        <v>0</v>
      </c>
      <c r="L12073" t="str">
        <f t="shared" si="572"/>
        <v>2734COOBOOL</v>
      </c>
      <c r="M12073" t="s">
        <v>9851</v>
      </c>
    </row>
    <row r="12074" spans="1:13">
      <c r="A12074" t="s">
        <v>13519</v>
      </c>
      <c r="B12074" t="s">
        <v>13521</v>
      </c>
      <c r="C12074" t="s">
        <v>109</v>
      </c>
      <c r="D12074">
        <v>4</v>
      </c>
      <c r="E12074">
        <v>0</v>
      </c>
      <c r="F12074">
        <v>0</v>
      </c>
      <c r="H12074" t="s">
        <v>103</v>
      </c>
      <c r="I12074">
        <f t="shared" si="573"/>
        <v>0</v>
      </c>
      <c r="J12074">
        <f t="shared" si="574"/>
        <v>0</v>
      </c>
      <c r="L12074" t="str">
        <f t="shared" si="572"/>
        <v>2734CUNNINYEUK</v>
      </c>
      <c r="M12074" t="s">
        <v>9851</v>
      </c>
    </row>
    <row r="12075" spans="1:13">
      <c r="A12075" t="s">
        <v>13519</v>
      </c>
      <c r="B12075" t="s">
        <v>13522</v>
      </c>
      <c r="C12075" t="s">
        <v>109</v>
      </c>
      <c r="D12075">
        <v>4</v>
      </c>
      <c r="E12075">
        <v>0</v>
      </c>
      <c r="F12075">
        <v>0</v>
      </c>
      <c r="H12075" t="s">
        <v>103</v>
      </c>
      <c r="I12075">
        <f t="shared" si="573"/>
        <v>0</v>
      </c>
      <c r="J12075">
        <f t="shared" si="574"/>
        <v>0</v>
      </c>
      <c r="L12075" t="str">
        <f t="shared" si="572"/>
        <v>2734DILPURRA</v>
      </c>
      <c r="M12075" t="s">
        <v>9851</v>
      </c>
    </row>
    <row r="12076" spans="1:13">
      <c r="A12076" t="s">
        <v>13519</v>
      </c>
      <c r="B12076" t="s">
        <v>13523</v>
      </c>
      <c r="C12076" t="s">
        <v>109</v>
      </c>
      <c r="D12076">
        <v>4</v>
      </c>
      <c r="E12076">
        <v>0</v>
      </c>
      <c r="F12076">
        <v>0</v>
      </c>
      <c r="H12076" t="s">
        <v>103</v>
      </c>
      <c r="I12076">
        <f t="shared" si="573"/>
        <v>0</v>
      </c>
      <c r="J12076">
        <f t="shared" si="574"/>
        <v>0</v>
      </c>
      <c r="L12076" t="str">
        <f t="shared" si="572"/>
        <v>2734KYALITE</v>
      </c>
      <c r="M12076" t="s">
        <v>9851</v>
      </c>
    </row>
    <row r="12077" spans="1:13">
      <c r="A12077" t="s">
        <v>13519</v>
      </c>
      <c r="B12077" t="s">
        <v>13524</v>
      </c>
      <c r="C12077" t="s">
        <v>109</v>
      </c>
      <c r="D12077">
        <v>4</v>
      </c>
      <c r="E12077">
        <v>0</v>
      </c>
      <c r="F12077">
        <v>0</v>
      </c>
      <c r="H12077" t="s">
        <v>103</v>
      </c>
      <c r="I12077">
        <f t="shared" si="573"/>
        <v>0</v>
      </c>
      <c r="J12077">
        <f t="shared" si="574"/>
        <v>0</v>
      </c>
      <c r="L12077" t="str">
        <f t="shared" si="572"/>
        <v>2734MELLOOL</v>
      </c>
      <c r="M12077" t="s">
        <v>9851</v>
      </c>
    </row>
    <row r="12078" spans="1:13">
      <c r="A12078" t="s">
        <v>13519</v>
      </c>
      <c r="B12078" t="s">
        <v>13525</v>
      </c>
      <c r="C12078" t="s">
        <v>109</v>
      </c>
      <c r="D12078">
        <v>4</v>
      </c>
      <c r="E12078">
        <v>0</v>
      </c>
      <c r="F12078">
        <v>0</v>
      </c>
      <c r="H12078" t="s">
        <v>103</v>
      </c>
      <c r="I12078">
        <f t="shared" si="573"/>
        <v>0</v>
      </c>
      <c r="J12078">
        <f t="shared" si="574"/>
        <v>0</v>
      </c>
      <c r="L12078" t="str">
        <f t="shared" si="572"/>
        <v>2734MOOLPA</v>
      </c>
      <c r="M12078" t="s">
        <v>9851</v>
      </c>
    </row>
    <row r="12079" spans="1:13">
      <c r="A12079" t="s">
        <v>13519</v>
      </c>
      <c r="B12079" t="s">
        <v>13526</v>
      </c>
      <c r="C12079" t="s">
        <v>109</v>
      </c>
      <c r="D12079">
        <v>4</v>
      </c>
      <c r="E12079">
        <v>0</v>
      </c>
      <c r="F12079">
        <v>0</v>
      </c>
      <c r="H12079" t="s">
        <v>103</v>
      </c>
      <c r="I12079">
        <f t="shared" si="573"/>
        <v>0</v>
      </c>
      <c r="J12079">
        <f t="shared" si="574"/>
        <v>0</v>
      </c>
      <c r="L12079" t="str">
        <f t="shared" si="572"/>
        <v>2734NACURRIE</v>
      </c>
      <c r="M12079" t="s">
        <v>9851</v>
      </c>
    </row>
    <row r="12080" spans="1:13">
      <c r="A12080" t="s">
        <v>13519</v>
      </c>
      <c r="B12080" t="s">
        <v>13527</v>
      </c>
      <c r="C12080" t="s">
        <v>109</v>
      </c>
      <c r="D12080">
        <v>4</v>
      </c>
      <c r="E12080">
        <v>0</v>
      </c>
      <c r="F12080">
        <v>0</v>
      </c>
      <c r="H12080" t="s">
        <v>103</v>
      </c>
      <c r="I12080">
        <f t="shared" si="573"/>
        <v>0</v>
      </c>
      <c r="J12080">
        <f t="shared" si="574"/>
        <v>0</v>
      </c>
      <c r="L12080" t="str">
        <f t="shared" si="572"/>
        <v>2734SPEEWA ISLAND</v>
      </c>
      <c r="M12080" t="s">
        <v>9851</v>
      </c>
    </row>
    <row r="12081" spans="1:13">
      <c r="A12081" t="s">
        <v>13519</v>
      </c>
      <c r="B12081" t="s">
        <v>13528</v>
      </c>
      <c r="C12081" t="s">
        <v>109</v>
      </c>
      <c r="D12081">
        <v>4</v>
      </c>
      <c r="E12081">
        <v>0</v>
      </c>
      <c r="F12081">
        <v>0</v>
      </c>
      <c r="H12081" t="s">
        <v>103</v>
      </c>
      <c r="I12081">
        <f t="shared" si="573"/>
        <v>0</v>
      </c>
      <c r="J12081">
        <f t="shared" si="574"/>
        <v>0</v>
      </c>
      <c r="L12081" t="str">
        <f t="shared" si="572"/>
        <v>2734STONY CROSSING</v>
      </c>
      <c r="M12081" t="s">
        <v>9851</v>
      </c>
    </row>
    <row r="12082" spans="1:13">
      <c r="A12082" t="s">
        <v>13519</v>
      </c>
      <c r="B12082" t="s">
        <v>13529</v>
      </c>
      <c r="C12082" t="s">
        <v>109</v>
      </c>
      <c r="D12082">
        <v>4</v>
      </c>
      <c r="E12082">
        <v>0</v>
      </c>
      <c r="F12082">
        <v>0</v>
      </c>
      <c r="H12082" t="s">
        <v>103</v>
      </c>
      <c r="I12082">
        <f t="shared" si="573"/>
        <v>0</v>
      </c>
      <c r="J12082">
        <f t="shared" si="574"/>
        <v>0</v>
      </c>
      <c r="L12082" t="str">
        <f t="shared" si="572"/>
        <v>2734TOORANIE</v>
      </c>
      <c r="M12082" t="s">
        <v>9851</v>
      </c>
    </row>
    <row r="12083" spans="1:13">
      <c r="A12083" t="s">
        <v>13519</v>
      </c>
      <c r="B12083" t="s">
        <v>13530</v>
      </c>
      <c r="C12083" t="s">
        <v>109</v>
      </c>
      <c r="D12083">
        <v>4</v>
      </c>
      <c r="E12083">
        <v>0</v>
      </c>
      <c r="F12083">
        <v>0</v>
      </c>
      <c r="H12083" t="s">
        <v>103</v>
      </c>
      <c r="I12083">
        <f t="shared" si="573"/>
        <v>0</v>
      </c>
      <c r="J12083">
        <f t="shared" si="574"/>
        <v>0</v>
      </c>
      <c r="L12083" t="str">
        <f t="shared" si="572"/>
        <v>2734TUELOGA</v>
      </c>
      <c r="M12083" t="s">
        <v>9851</v>
      </c>
    </row>
    <row r="12084" spans="1:13">
      <c r="A12084" t="s">
        <v>13519</v>
      </c>
      <c r="B12084" t="s">
        <v>13531</v>
      </c>
      <c r="C12084" t="s">
        <v>109</v>
      </c>
      <c r="D12084">
        <v>4</v>
      </c>
      <c r="E12084">
        <v>0</v>
      </c>
      <c r="F12084">
        <v>0</v>
      </c>
      <c r="H12084" t="s">
        <v>103</v>
      </c>
      <c r="I12084">
        <f t="shared" si="573"/>
        <v>0</v>
      </c>
      <c r="J12084">
        <f t="shared" si="574"/>
        <v>0</v>
      </c>
      <c r="L12084" t="str">
        <f t="shared" si="572"/>
        <v>2734WETUPPA</v>
      </c>
      <c r="M12084" t="s">
        <v>9851</v>
      </c>
    </row>
    <row r="12085" spans="1:13">
      <c r="A12085" t="s">
        <v>13532</v>
      </c>
      <c r="B12085" t="s">
        <v>13533</v>
      </c>
      <c r="C12085" t="s">
        <v>109</v>
      </c>
      <c r="D12085">
        <v>4</v>
      </c>
      <c r="E12085">
        <v>0</v>
      </c>
      <c r="F12085">
        <v>0</v>
      </c>
      <c r="H12085" t="s">
        <v>103</v>
      </c>
      <c r="I12085">
        <f t="shared" si="573"/>
        <v>0</v>
      </c>
      <c r="J12085">
        <f t="shared" si="574"/>
        <v>0</v>
      </c>
      <c r="L12085" t="str">
        <f t="shared" si="572"/>
        <v>2733DHURAGOON</v>
      </c>
      <c r="M12085" t="s">
        <v>9851</v>
      </c>
    </row>
    <row r="12086" spans="1:13">
      <c r="A12086" t="s">
        <v>13532</v>
      </c>
      <c r="B12086" t="s">
        <v>10286</v>
      </c>
      <c r="C12086" t="s">
        <v>109</v>
      </c>
      <c r="D12086">
        <v>4</v>
      </c>
      <c r="E12086">
        <v>0</v>
      </c>
      <c r="F12086">
        <v>0</v>
      </c>
      <c r="H12086" t="s">
        <v>103</v>
      </c>
      <c r="I12086">
        <f t="shared" si="573"/>
        <v>0</v>
      </c>
      <c r="J12086">
        <f t="shared" si="574"/>
        <v>0</v>
      </c>
      <c r="L12086" t="str">
        <f t="shared" si="572"/>
        <v>2733MALLAN</v>
      </c>
      <c r="M12086" t="s">
        <v>9851</v>
      </c>
    </row>
    <row r="12087" spans="1:13">
      <c r="A12087" t="s">
        <v>13532</v>
      </c>
      <c r="B12087" t="s">
        <v>13534</v>
      </c>
      <c r="C12087" t="s">
        <v>109</v>
      </c>
      <c r="D12087">
        <v>4</v>
      </c>
      <c r="E12087">
        <v>0</v>
      </c>
      <c r="F12087">
        <v>0</v>
      </c>
      <c r="H12087" t="s">
        <v>103</v>
      </c>
      <c r="I12087">
        <f t="shared" si="573"/>
        <v>0</v>
      </c>
      <c r="J12087">
        <f t="shared" si="574"/>
        <v>0</v>
      </c>
      <c r="L12087" t="str">
        <f t="shared" si="572"/>
        <v>2733MOULAMEIN</v>
      </c>
      <c r="M12087" t="s">
        <v>9851</v>
      </c>
    </row>
    <row r="12088" spans="1:13">
      <c r="A12088" t="s">
        <v>13532</v>
      </c>
      <c r="B12088" t="s">
        <v>13535</v>
      </c>
      <c r="C12088" t="s">
        <v>109</v>
      </c>
      <c r="D12088">
        <v>4</v>
      </c>
      <c r="E12088">
        <v>0</v>
      </c>
      <c r="F12088">
        <v>0</v>
      </c>
      <c r="H12088" t="s">
        <v>103</v>
      </c>
      <c r="I12088">
        <f t="shared" si="573"/>
        <v>0</v>
      </c>
      <c r="J12088">
        <f t="shared" si="574"/>
        <v>0</v>
      </c>
      <c r="L12088" t="str">
        <f t="shared" si="572"/>
        <v>2733NIEMUR</v>
      </c>
      <c r="M12088" t="s">
        <v>9851</v>
      </c>
    </row>
    <row r="12089" spans="1:13">
      <c r="A12089" t="s">
        <v>13532</v>
      </c>
      <c r="B12089" t="s">
        <v>13536</v>
      </c>
      <c r="C12089" t="s">
        <v>109</v>
      </c>
      <c r="D12089">
        <v>4</v>
      </c>
      <c r="E12089">
        <v>0</v>
      </c>
      <c r="F12089">
        <v>0</v>
      </c>
      <c r="H12089" t="s">
        <v>103</v>
      </c>
      <c r="I12089">
        <f t="shared" si="573"/>
        <v>0</v>
      </c>
      <c r="J12089">
        <f t="shared" si="574"/>
        <v>0</v>
      </c>
      <c r="L12089" t="str">
        <f t="shared" si="572"/>
        <v>2733PEREKERTEN</v>
      </c>
      <c r="M12089" t="s">
        <v>9851</v>
      </c>
    </row>
    <row r="12090" spans="1:13">
      <c r="A12090" t="s">
        <v>13537</v>
      </c>
      <c r="B12090" t="s">
        <v>13538</v>
      </c>
      <c r="C12090" t="s">
        <v>109</v>
      </c>
      <c r="D12090">
        <v>4</v>
      </c>
      <c r="E12090">
        <v>0</v>
      </c>
      <c r="F12090">
        <v>0</v>
      </c>
      <c r="H12090" t="s">
        <v>103</v>
      </c>
      <c r="I12090">
        <f t="shared" si="573"/>
        <v>0</v>
      </c>
      <c r="J12090">
        <f t="shared" si="574"/>
        <v>0</v>
      </c>
      <c r="L12090" t="str">
        <f t="shared" si="572"/>
        <v>2732BARHAM</v>
      </c>
      <c r="M12090" t="s">
        <v>9851</v>
      </c>
    </row>
    <row r="12091" spans="1:13">
      <c r="A12091" t="s">
        <v>13537</v>
      </c>
      <c r="B12091" t="s">
        <v>13539</v>
      </c>
      <c r="C12091" t="s">
        <v>109</v>
      </c>
      <c r="D12091">
        <v>4</v>
      </c>
      <c r="E12091">
        <v>0</v>
      </c>
      <c r="F12091">
        <v>0</v>
      </c>
      <c r="H12091" t="s">
        <v>103</v>
      </c>
      <c r="I12091">
        <f t="shared" si="573"/>
        <v>0</v>
      </c>
      <c r="J12091">
        <f t="shared" si="574"/>
        <v>0</v>
      </c>
      <c r="L12091" t="str">
        <f t="shared" si="572"/>
        <v>2732BURRABOI</v>
      </c>
      <c r="M12091" t="s">
        <v>9851</v>
      </c>
    </row>
    <row r="12092" spans="1:13">
      <c r="A12092" t="s">
        <v>13537</v>
      </c>
      <c r="B12092" t="s">
        <v>13540</v>
      </c>
      <c r="C12092" t="s">
        <v>109</v>
      </c>
      <c r="D12092">
        <v>4</v>
      </c>
      <c r="E12092">
        <v>0</v>
      </c>
      <c r="F12092">
        <v>0</v>
      </c>
      <c r="H12092" t="s">
        <v>103</v>
      </c>
      <c r="I12092">
        <f t="shared" si="573"/>
        <v>0</v>
      </c>
      <c r="J12092">
        <f t="shared" si="574"/>
        <v>0</v>
      </c>
      <c r="L12092" t="str">
        <f t="shared" si="572"/>
        <v>2732COBRAMUNGA</v>
      </c>
      <c r="M12092" t="s">
        <v>9851</v>
      </c>
    </row>
    <row r="12093" spans="1:13">
      <c r="A12093" t="s">
        <v>13537</v>
      </c>
      <c r="B12093" t="s">
        <v>13541</v>
      </c>
      <c r="C12093" t="s">
        <v>109</v>
      </c>
      <c r="D12093">
        <v>4</v>
      </c>
      <c r="E12093">
        <v>0</v>
      </c>
      <c r="F12093">
        <v>0</v>
      </c>
      <c r="H12093" t="s">
        <v>103</v>
      </c>
      <c r="I12093">
        <f t="shared" si="573"/>
        <v>0</v>
      </c>
      <c r="J12093">
        <f t="shared" si="574"/>
        <v>0</v>
      </c>
      <c r="L12093" t="str">
        <f t="shared" si="572"/>
        <v>2732GONN</v>
      </c>
      <c r="M12093" t="s">
        <v>9851</v>
      </c>
    </row>
    <row r="12094" spans="1:13">
      <c r="A12094" t="s">
        <v>13537</v>
      </c>
      <c r="B12094" t="s">
        <v>13542</v>
      </c>
      <c r="C12094" t="s">
        <v>109</v>
      </c>
      <c r="D12094">
        <v>4</v>
      </c>
      <c r="E12094">
        <v>0</v>
      </c>
      <c r="F12094">
        <v>0</v>
      </c>
      <c r="H12094" t="s">
        <v>103</v>
      </c>
      <c r="I12094">
        <f t="shared" si="573"/>
        <v>0</v>
      </c>
      <c r="J12094">
        <f t="shared" si="574"/>
        <v>0</v>
      </c>
      <c r="L12094" t="str">
        <f t="shared" si="572"/>
        <v>2732NOORONG</v>
      </c>
      <c r="M12094" t="s">
        <v>9851</v>
      </c>
    </row>
    <row r="12095" spans="1:13">
      <c r="A12095" t="s">
        <v>13537</v>
      </c>
      <c r="B12095" t="s">
        <v>13543</v>
      </c>
      <c r="C12095" t="s">
        <v>109</v>
      </c>
      <c r="D12095">
        <v>4</v>
      </c>
      <c r="E12095">
        <v>0</v>
      </c>
      <c r="F12095">
        <v>0</v>
      </c>
      <c r="H12095" t="s">
        <v>103</v>
      </c>
      <c r="I12095">
        <f t="shared" si="573"/>
        <v>0</v>
      </c>
      <c r="J12095">
        <f t="shared" si="574"/>
        <v>0</v>
      </c>
      <c r="L12095" t="str">
        <f t="shared" si="572"/>
        <v>2732THULE</v>
      </c>
      <c r="M12095" t="s">
        <v>9851</v>
      </c>
    </row>
    <row r="12096" spans="1:13">
      <c r="A12096" t="s">
        <v>13537</v>
      </c>
      <c r="B12096" t="s">
        <v>13544</v>
      </c>
      <c r="C12096" t="s">
        <v>109</v>
      </c>
      <c r="D12096">
        <v>4</v>
      </c>
      <c r="E12096">
        <v>0</v>
      </c>
      <c r="F12096">
        <v>0</v>
      </c>
      <c r="H12096" t="s">
        <v>103</v>
      </c>
      <c r="I12096">
        <f t="shared" si="573"/>
        <v>0</v>
      </c>
      <c r="J12096">
        <f t="shared" si="574"/>
        <v>0</v>
      </c>
      <c r="L12096" t="str">
        <f t="shared" si="572"/>
        <v>2732TULLAKOOL</v>
      </c>
      <c r="M12096" t="s">
        <v>9851</v>
      </c>
    </row>
    <row r="12097" spans="1:13">
      <c r="A12097" t="s">
        <v>13545</v>
      </c>
      <c r="B12097" t="s">
        <v>13546</v>
      </c>
      <c r="C12097" t="s">
        <v>109</v>
      </c>
      <c r="D12097">
        <v>4</v>
      </c>
      <c r="E12097">
        <v>0</v>
      </c>
      <c r="F12097">
        <v>0</v>
      </c>
      <c r="H12097" t="s">
        <v>103</v>
      </c>
      <c r="I12097">
        <f t="shared" si="573"/>
        <v>0</v>
      </c>
      <c r="J12097">
        <f t="shared" si="574"/>
        <v>0</v>
      </c>
      <c r="L12097" t="str">
        <f t="shared" si="572"/>
        <v>2731BUNNALOO</v>
      </c>
      <c r="M12097" t="s">
        <v>9851</v>
      </c>
    </row>
    <row r="12098" spans="1:13">
      <c r="A12098" t="s">
        <v>13545</v>
      </c>
      <c r="B12098" t="s">
        <v>13547</v>
      </c>
      <c r="C12098" t="s">
        <v>109</v>
      </c>
      <c r="D12098">
        <v>2</v>
      </c>
      <c r="E12098">
        <v>0</v>
      </c>
      <c r="F12098">
        <v>1</v>
      </c>
      <c r="H12098" t="s">
        <v>103</v>
      </c>
      <c r="I12098">
        <f t="shared" si="573"/>
        <v>0</v>
      </c>
      <c r="J12098">
        <f t="shared" si="574"/>
        <v>0</v>
      </c>
      <c r="L12098" t="str">
        <f t="shared" si="572"/>
        <v>2731MOAMA</v>
      </c>
      <c r="M12098" t="s">
        <v>9851</v>
      </c>
    </row>
    <row r="12099" spans="1:13">
      <c r="A12099" t="s">
        <v>13545</v>
      </c>
      <c r="B12099" t="s">
        <v>13548</v>
      </c>
      <c r="C12099" t="s">
        <v>109</v>
      </c>
      <c r="D12099">
        <v>4</v>
      </c>
      <c r="E12099">
        <v>0</v>
      </c>
      <c r="F12099">
        <v>0</v>
      </c>
      <c r="H12099" t="s">
        <v>103</v>
      </c>
      <c r="I12099">
        <f t="shared" si="573"/>
        <v>0</v>
      </c>
      <c r="J12099">
        <f t="shared" si="574"/>
        <v>0</v>
      </c>
      <c r="L12099" t="str">
        <f t="shared" si="572"/>
        <v>2731TANTONAN</v>
      </c>
      <c r="M12099" t="s">
        <v>9851</v>
      </c>
    </row>
    <row r="12100" spans="1:13">
      <c r="A12100" t="s">
        <v>13545</v>
      </c>
      <c r="B12100" t="s">
        <v>13549</v>
      </c>
      <c r="C12100" t="s">
        <v>109</v>
      </c>
      <c r="D12100">
        <v>4</v>
      </c>
      <c r="E12100">
        <v>0</v>
      </c>
      <c r="F12100">
        <v>0</v>
      </c>
      <c r="H12100" t="s">
        <v>103</v>
      </c>
      <c r="I12100">
        <f t="shared" si="573"/>
        <v>0</v>
      </c>
      <c r="J12100">
        <f t="shared" si="574"/>
        <v>0</v>
      </c>
      <c r="L12100" t="str">
        <f t="shared" si="572"/>
        <v>2731THYRA</v>
      </c>
      <c r="M12100" t="s">
        <v>9851</v>
      </c>
    </row>
    <row r="12101" spans="1:13">
      <c r="A12101" t="s">
        <v>13545</v>
      </c>
      <c r="B12101" t="s">
        <v>13550</v>
      </c>
      <c r="C12101" t="s">
        <v>109</v>
      </c>
      <c r="D12101">
        <v>4</v>
      </c>
      <c r="E12101">
        <v>0</v>
      </c>
      <c r="F12101">
        <v>0</v>
      </c>
      <c r="H12101" t="s">
        <v>103</v>
      </c>
      <c r="I12101">
        <f t="shared" si="573"/>
        <v>0</v>
      </c>
      <c r="J12101">
        <f t="shared" si="574"/>
        <v>0</v>
      </c>
      <c r="L12101" t="str">
        <f t="shared" ref="L12101:L12164" si="575">CONCATENATE(A12101,B12101)</f>
        <v>2731WOMBOOTA</v>
      </c>
      <c r="M12101" t="s">
        <v>9851</v>
      </c>
    </row>
    <row r="12102" spans="1:13">
      <c r="A12102" t="s">
        <v>13551</v>
      </c>
      <c r="B12102" t="s">
        <v>13552</v>
      </c>
      <c r="C12102" t="s">
        <v>109</v>
      </c>
      <c r="D12102">
        <v>4</v>
      </c>
      <c r="E12102">
        <v>0</v>
      </c>
      <c r="F12102">
        <v>0</v>
      </c>
      <c r="H12102" t="s">
        <v>103</v>
      </c>
      <c r="I12102">
        <f t="shared" si="573"/>
        <v>0</v>
      </c>
      <c r="J12102">
        <f t="shared" si="574"/>
        <v>0</v>
      </c>
      <c r="L12102" t="str">
        <f t="shared" si="575"/>
        <v>2730BAGO</v>
      </c>
      <c r="M12102" t="s">
        <v>9858</v>
      </c>
    </row>
    <row r="12103" spans="1:13">
      <c r="A12103" t="s">
        <v>13551</v>
      </c>
      <c r="B12103" t="s">
        <v>13553</v>
      </c>
      <c r="C12103" t="s">
        <v>109</v>
      </c>
      <c r="D12103">
        <v>4</v>
      </c>
      <c r="E12103">
        <v>0</v>
      </c>
      <c r="F12103">
        <v>0</v>
      </c>
      <c r="H12103" t="s">
        <v>103</v>
      </c>
      <c r="I12103">
        <f t="shared" si="573"/>
        <v>0</v>
      </c>
      <c r="J12103">
        <f t="shared" si="574"/>
        <v>0</v>
      </c>
      <c r="L12103" t="str">
        <f t="shared" si="575"/>
        <v>2730BATLOW</v>
      </c>
      <c r="M12103" t="s">
        <v>9858</v>
      </c>
    </row>
    <row r="12104" spans="1:13">
      <c r="A12104" t="s">
        <v>13551</v>
      </c>
      <c r="B12104" t="s">
        <v>13554</v>
      </c>
      <c r="C12104" t="s">
        <v>109</v>
      </c>
      <c r="D12104">
        <v>4</v>
      </c>
      <c r="E12104">
        <v>0</v>
      </c>
      <c r="F12104">
        <v>0</v>
      </c>
      <c r="H12104" t="s">
        <v>103</v>
      </c>
      <c r="I12104">
        <f t="shared" si="573"/>
        <v>0</v>
      </c>
      <c r="J12104">
        <f t="shared" si="574"/>
        <v>0</v>
      </c>
      <c r="L12104" t="str">
        <f t="shared" si="575"/>
        <v>2730GREEN HILLS</v>
      </c>
      <c r="M12104" t="s">
        <v>9858</v>
      </c>
    </row>
    <row r="12105" spans="1:13">
      <c r="A12105" t="s">
        <v>13551</v>
      </c>
      <c r="B12105" t="s">
        <v>13555</v>
      </c>
      <c r="C12105" t="s">
        <v>109</v>
      </c>
      <c r="D12105">
        <v>4</v>
      </c>
      <c r="E12105">
        <v>0</v>
      </c>
      <c r="F12105">
        <v>0</v>
      </c>
      <c r="H12105" t="s">
        <v>103</v>
      </c>
      <c r="I12105">
        <f t="shared" si="573"/>
        <v>0</v>
      </c>
      <c r="J12105">
        <f t="shared" si="574"/>
        <v>0</v>
      </c>
      <c r="L12105" t="str">
        <f t="shared" si="575"/>
        <v>2730KUNAMA</v>
      </c>
      <c r="M12105" t="s">
        <v>9858</v>
      </c>
    </row>
    <row r="12106" spans="1:13">
      <c r="A12106" t="s">
        <v>13551</v>
      </c>
      <c r="B12106" t="s">
        <v>13556</v>
      </c>
      <c r="C12106" t="s">
        <v>109</v>
      </c>
      <c r="D12106">
        <v>4</v>
      </c>
      <c r="E12106">
        <v>0</v>
      </c>
      <c r="F12106">
        <v>0</v>
      </c>
      <c r="H12106" t="s">
        <v>103</v>
      </c>
      <c r="I12106">
        <f t="shared" si="573"/>
        <v>0</v>
      </c>
      <c r="J12106">
        <f t="shared" si="574"/>
        <v>0</v>
      </c>
      <c r="L12106" t="str">
        <f t="shared" si="575"/>
        <v>2730LOWER BAGO</v>
      </c>
      <c r="M12106" t="s">
        <v>9858</v>
      </c>
    </row>
    <row r="12107" spans="1:13">
      <c r="A12107" t="s">
        <v>13557</v>
      </c>
      <c r="B12107" t="s">
        <v>13558</v>
      </c>
      <c r="C12107" t="s">
        <v>109</v>
      </c>
      <c r="D12107">
        <v>4</v>
      </c>
      <c r="E12107">
        <v>0</v>
      </c>
      <c r="F12107">
        <v>0</v>
      </c>
      <c r="H12107" t="s">
        <v>103</v>
      </c>
      <c r="I12107">
        <f t="shared" si="573"/>
        <v>0</v>
      </c>
      <c r="J12107">
        <f t="shared" si="574"/>
        <v>0</v>
      </c>
      <c r="L12107" t="str">
        <f t="shared" si="575"/>
        <v>2729ADELONG</v>
      </c>
      <c r="M12107" t="s">
        <v>9858</v>
      </c>
    </row>
    <row r="12108" spans="1:13">
      <c r="A12108" t="s">
        <v>13557</v>
      </c>
      <c r="B12108" t="s">
        <v>13559</v>
      </c>
      <c r="C12108" t="s">
        <v>109</v>
      </c>
      <c r="D12108">
        <v>4</v>
      </c>
      <c r="E12108">
        <v>0</v>
      </c>
      <c r="F12108">
        <v>0</v>
      </c>
      <c r="H12108" t="s">
        <v>103</v>
      </c>
      <c r="I12108">
        <f t="shared" si="573"/>
        <v>0</v>
      </c>
      <c r="J12108">
        <f t="shared" si="574"/>
        <v>0</v>
      </c>
      <c r="L12108" t="str">
        <f t="shared" si="575"/>
        <v>2729BANGADANG</v>
      </c>
      <c r="M12108" t="s">
        <v>9858</v>
      </c>
    </row>
    <row r="12109" spans="1:13">
      <c r="A12109" t="s">
        <v>13557</v>
      </c>
      <c r="B12109" t="s">
        <v>13560</v>
      </c>
      <c r="C12109" t="s">
        <v>109</v>
      </c>
      <c r="D12109">
        <v>4</v>
      </c>
      <c r="E12109">
        <v>0</v>
      </c>
      <c r="F12109">
        <v>0</v>
      </c>
      <c r="H12109" t="s">
        <v>103</v>
      </c>
      <c r="I12109">
        <f t="shared" si="573"/>
        <v>0</v>
      </c>
      <c r="J12109">
        <f t="shared" si="574"/>
        <v>0</v>
      </c>
      <c r="L12109" t="str">
        <f t="shared" si="575"/>
        <v>2729BLACK CREEK</v>
      </c>
      <c r="M12109" t="s">
        <v>9858</v>
      </c>
    </row>
    <row r="12110" spans="1:13">
      <c r="A12110" t="s">
        <v>13557</v>
      </c>
      <c r="B12110" t="s">
        <v>13561</v>
      </c>
      <c r="C12110" t="s">
        <v>109</v>
      </c>
      <c r="D12110">
        <v>4</v>
      </c>
      <c r="E12110">
        <v>0</v>
      </c>
      <c r="F12110">
        <v>0</v>
      </c>
      <c r="H12110" t="s">
        <v>103</v>
      </c>
      <c r="I12110">
        <f t="shared" si="573"/>
        <v>0</v>
      </c>
      <c r="J12110">
        <f t="shared" si="574"/>
        <v>0</v>
      </c>
      <c r="L12110" t="str">
        <f t="shared" si="575"/>
        <v>2729CALIFAT</v>
      </c>
      <c r="M12110" t="s">
        <v>9858</v>
      </c>
    </row>
    <row r="12111" spans="1:13">
      <c r="A12111" t="s">
        <v>13557</v>
      </c>
      <c r="B12111" t="s">
        <v>13562</v>
      </c>
      <c r="C12111" t="s">
        <v>109</v>
      </c>
      <c r="D12111">
        <v>4</v>
      </c>
      <c r="E12111">
        <v>0</v>
      </c>
      <c r="F12111">
        <v>0</v>
      </c>
      <c r="H12111" t="s">
        <v>103</v>
      </c>
      <c r="I12111">
        <f t="shared" si="573"/>
        <v>0</v>
      </c>
      <c r="J12111">
        <f t="shared" si="574"/>
        <v>0</v>
      </c>
      <c r="L12111" t="str">
        <f t="shared" si="575"/>
        <v>2729COOLEYS CREEK</v>
      </c>
      <c r="M12111" t="s">
        <v>9858</v>
      </c>
    </row>
    <row r="12112" spans="1:13">
      <c r="A12112" t="s">
        <v>13557</v>
      </c>
      <c r="B12112" t="s">
        <v>13563</v>
      </c>
      <c r="C12112" t="s">
        <v>109</v>
      </c>
      <c r="D12112">
        <v>4</v>
      </c>
      <c r="E12112">
        <v>0</v>
      </c>
      <c r="F12112">
        <v>0</v>
      </c>
      <c r="H12112" t="s">
        <v>103</v>
      </c>
      <c r="I12112">
        <f t="shared" si="573"/>
        <v>0</v>
      </c>
      <c r="J12112">
        <f t="shared" si="574"/>
        <v>0</v>
      </c>
      <c r="L12112" t="str">
        <f t="shared" si="575"/>
        <v>2729DARLOW</v>
      </c>
      <c r="M12112" t="s">
        <v>9858</v>
      </c>
    </row>
    <row r="12113" spans="1:13">
      <c r="A12113" t="s">
        <v>13557</v>
      </c>
      <c r="B12113" t="s">
        <v>11705</v>
      </c>
      <c r="C12113" t="s">
        <v>109</v>
      </c>
      <c r="D12113">
        <v>4</v>
      </c>
      <c r="E12113">
        <v>0</v>
      </c>
      <c r="F12113">
        <v>0</v>
      </c>
      <c r="H12113" t="s">
        <v>103</v>
      </c>
      <c r="I12113">
        <f t="shared" ref="I12113:I12176" si="576">IF(ISERROR(VLOOKUP(A12113,SelPostCode,1,FALSE)),0,1)</f>
        <v>0</v>
      </c>
      <c r="J12113">
        <f t="shared" ref="J12113:J12176" si="577">IF(I12113=0,0,IF(ISERROR(VLOOKUP(B12113,SelSuburb,1,FALSE)),0,1))</f>
        <v>0</v>
      </c>
      <c r="L12113" t="str">
        <f t="shared" si="575"/>
        <v>2729ELLERSLIE</v>
      </c>
      <c r="M12113" t="s">
        <v>9858</v>
      </c>
    </row>
    <row r="12114" spans="1:13">
      <c r="A12114" t="s">
        <v>13557</v>
      </c>
      <c r="B12114" t="s">
        <v>13564</v>
      </c>
      <c r="C12114" t="s">
        <v>109</v>
      </c>
      <c r="D12114">
        <v>4</v>
      </c>
      <c r="E12114">
        <v>0</v>
      </c>
      <c r="F12114">
        <v>0</v>
      </c>
      <c r="H12114" t="s">
        <v>103</v>
      </c>
      <c r="I12114">
        <f t="shared" si="576"/>
        <v>0</v>
      </c>
      <c r="J12114">
        <f t="shared" si="577"/>
        <v>0</v>
      </c>
      <c r="L12114" t="str">
        <f t="shared" si="575"/>
        <v>2729GRAHAMSTOWN</v>
      </c>
      <c r="M12114" t="s">
        <v>9858</v>
      </c>
    </row>
    <row r="12115" spans="1:13">
      <c r="A12115" t="s">
        <v>13557</v>
      </c>
      <c r="B12115" t="s">
        <v>13565</v>
      </c>
      <c r="C12115" t="s">
        <v>109</v>
      </c>
      <c r="D12115">
        <v>4</v>
      </c>
      <c r="E12115">
        <v>0</v>
      </c>
      <c r="F12115">
        <v>0</v>
      </c>
      <c r="H12115" t="s">
        <v>103</v>
      </c>
      <c r="I12115">
        <f t="shared" si="576"/>
        <v>0</v>
      </c>
      <c r="J12115">
        <f t="shared" si="577"/>
        <v>0</v>
      </c>
      <c r="L12115" t="str">
        <f t="shared" si="575"/>
        <v>2729MOUNT ADRAH</v>
      </c>
      <c r="M12115" t="s">
        <v>9858</v>
      </c>
    </row>
    <row r="12116" spans="1:13">
      <c r="A12116" t="s">
        <v>13557</v>
      </c>
      <c r="B12116" t="s">
        <v>13566</v>
      </c>
      <c r="C12116" t="s">
        <v>109</v>
      </c>
      <c r="D12116">
        <v>4</v>
      </c>
      <c r="E12116">
        <v>0</v>
      </c>
      <c r="F12116">
        <v>0</v>
      </c>
      <c r="H12116" t="s">
        <v>103</v>
      </c>
      <c r="I12116">
        <f t="shared" si="576"/>
        <v>0</v>
      </c>
      <c r="J12116">
        <f t="shared" si="577"/>
        <v>0</v>
      </c>
      <c r="L12116" t="str">
        <f t="shared" si="575"/>
        <v>2729MOUNT HOREB</v>
      </c>
      <c r="M12116" t="s">
        <v>9858</v>
      </c>
    </row>
    <row r="12117" spans="1:13">
      <c r="A12117" t="s">
        <v>13557</v>
      </c>
      <c r="B12117" t="s">
        <v>13567</v>
      </c>
      <c r="C12117" t="s">
        <v>109</v>
      </c>
      <c r="D12117">
        <v>4</v>
      </c>
      <c r="E12117">
        <v>0</v>
      </c>
      <c r="F12117">
        <v>0</v>
      </c>
      <c r="H12117" t="s">
        <v>103</v>
      </c>
      <c r="I12117">
        <f t="shared" si="576"/>
        <v>0</v>
      </c>
      <c r="J12117">
        <f t="shared" si="577"/>
        <v>0</v>
      </c>
      <c r="L12117" t="str">
        <f t="shared" si="575"/>
        <v>2729MUNDARLO</v>
      </c>
      <c r="M12117" t="s">
        <v>9858</v>
      </c>
    </row>
    <row r="12118" spans="1:13">
      <c r="A12118" t="s">
        <v>13557</v>
      </c>
      <c r="B12118" t="s">
        <v>1530</v>
      </c>
      <c r="C12118" t="s">
        <v>109</v>
      </c>
      <c r="D12118">
        <v>4</v>
      </c>
      <c r="E12118">
        <v>0</v>
      </c>
      <c r="F12118">
        <v>0</v>
      </c>
      <c r="H12118" t="s">
        <v>103</v>
      </c>
      <c r="I12118">
        <f t="shared" si="576"/>
        <v>0</v>
      </c>
      <c r="J12118">
        <f t="shared" si="577"/>
        <v>0</v>
      </c>
      <c r="L12118" t="str">
        <f t="shared" si="575"/>
        <v>2729SANDY GULLY</v>
      </c>
      <c r="M12118" t="s">
        <v>9858</v>
      </c>
    </row>
    <row r="12119" spans="1:13">
      <c r="A12119" t="s">
        <v>13557</v>
      </c>
      <c r="B12119" t="s">
        <v>13568</v>
      </c>
      <c r="C12119" t="s">
        <v>109</v>
      </c>
      <c r="D12119">
        <v>4</v>
      </c>
      <c r="E12119">
        <v>0</v>
      </c>
      <c r="F12119">
        <v>0</v>
      </c>
      <c r="H12119" t="s">
        <v>103</v>
      </c>
      <c r="I12119">
        <f t="shared" si="576"/>
        <v>0</v>
      </c>
      <c r="J12119">
        <f t="shared" si="577"/>
        <v>0</v>
      </c>
      <c r="L12119" t="str">
        <f t="shared" si="575"/>
        <v>2729SHARPS CREEK</v>
      </c>
      <c r="M12119" t="s">
        <v>9858</v>
      </c>
    </row>
    <row r="12120" spans="1:13">
      <c r="A12120" t="s">
        <v>13557</v>
      </c>
      <c r="B12120" t="s">
        <v>13569</v>
      </c>
      <c r="C12120" t="s">
        <v>109</v>
      </c>
      <c r="D12120">
        <v>4</v>
      </c>
      <c r="E12120">
        <v>0</v>
      </c>
      <c r="F12120">
        <v>0</v>
      </c>
      <c r="H12120" t="s">
        <v>103</v>
      </c>
      <c r="I12120">
        <f t="shared" si="576"/>
        <v>0</v>
      </c>
      <c r="J12120">
        <f t="shared" si="577"/>
        <v>0</v>
      </c>
      <c r="L12120" t="str">
        <f t="shared" si="575"/>
        <v>2729THE GROVE</v>
      </c>
      <c r="M12120" t="s">
        <v>9858</v>
      </c>
    </row>
    <row r="12121" spans="1:13">
      <c r="A12121" t="s">
        <v>13557</v>
      </c>
      <c r="B12121" t="s">
        <v>13570</v>
      </c>
      <c r="C12121" t="s">
        <v>109</v>
      </c>
      <c r="D12121">
        <v>4</v>
      </c>
      <c r="E12121">
        <v>0</v>
      </c>
      <c r="F12121">
        <v>0</v>
      </c>
      <c r="H12121" t="s">
        <v>103</v>
      </c>
      <c r="I12121">
        <f t="shared" si="576"/>
        <v>0</v>
      </c>
      <c r="J12121">
        <f t="shared" si="577"/>
        <v>0</v>
      </c>
      <c r="L12121" t="str">
        <f t="shared" si="575"/>
        <v>2729TUMBLONG</v>
      </c>
      <c r="M12121" t="s">
        <v>9858</v>
      </c>
    </row>
    <row r="12122" spans="1:13">
      <c r="A12122" t="s">
        <v>13557</v>
      </c>
      <c r="B12122" t="s">
        <v>423</v>
      </c>
      <c r="C12122" t="s">
        <v>109</v>
      </c>
      <c r="D12122">
        <v>4</v>
      </c>
      <c r="E12122">
        <v>0</v>
      </c>
      <c r="F12122">
        <v>0</v>
      </c>
      <c r="H12122" t="s">
        <v>103</v>
      </c>
      <c r="I12122">
        <f t="shared" si="576"/>
        <v>0</v>
      </c>
      <c r="J12122">
        <f t="shared" si="577"/>
        <v>0</v>
      </c>
      <c r="L12122" t="str">
        <f t="shared" si="575"/>
        <v>2729WESTWOOD</v>
      </c>
      <c r="M12122" t="s">
        <v>9858</v>
      </c>
    </row>
    <row r="12123" spans="1:13">
      <c r="A12123" t="s">
        <v>13557</v>
      </c>
      <c r="B12123" t="s">
        <v>13571</v>
      </c>
      <c r="C12123" t="s">
        <v>109</v>
      </c>
      <c r="D12123">
        <v>4</v>
      </c>
      <c r="E12123">
        <v>0</v>
      </c>
      <c r="F12123">
        <v>0</v>
      </c>
      <c r="H12123" t="s">
        <v>103</v>
      </c>
      <c r="I12123">
        <f t="shared" si="576"/>
        <v>0</v>
      </c>
      <c r="J12123">
        <f t="shared" si="577"/>
        <v>0</v>
      </c>
      <c r="L12123" t="str">
        <f t="shared" si="575"/>
        <v>2729WONDALGA</v>
      </c>
      <c r="M12123" t="s">
        <v>9858</v>
      </c>
    </row>
    <row r="12124" spans="1:13">
      <c r="A12124" t="s">
        <v>13557</v>
      </c>
      <c r="B12124" t="s">
        <v>13572</v>
      </c>
      <c r="C12124" t="s">
        <v>109</v>
      </c>
      <c r="D12124">
        <v>4</v>
      </c>
      <c r="E12124">
        <v>0</v>
      </c>
      <c r="F12124">
        <v>0</v>
      </c>
      <c r="H12124" t="s">
        <v>103</v>
      </c>
      <c r="I12124">
        <f t="shared" si="576"/>
        <v>0</v>
      </c>
      <c r="J12124">
        <f t="shared" si="577"/>
        <v>0</v>
      </c>
      <c r="L12124" t="str">
        <f t="shared" si="575"/>
        <v>2729YAVEN CREEK</v>
      </c>
      <c r="M12124" t="s">
        <v>9858</v>
      </c>
    </row>
    <row r="12125" spans="1:13">
      <c r="A12125" t="s">
        <v>13573</v>
      </c>
      <c r="B12125" t="s">
        <v>13574</v>
      </c>
      <c r="C12125" t="s">
        <v>109</v>
      </c>
      <c r="D12125">
        <v>4</v>
      </c>
      <c r="E12125">
        <v>0</v>
      </c>
      <c r="F12125">
        <v>0</v>
      </c>
      <c r="H12125" t="s">
        <v>103</v>
      </c>
      <c r="I12125">
        <f t="shared" si="576"/>
        <v>0</v>
      </c>
      <c r="J12125">
        <f t="shared" si="577"/>
        <v>0</v>
      </c>
      <c r="L12125" t="str">
        <f t="shared" si="575"/>
        <v>2727ADJUNGBILLY</v>
      </c>
      <c r="M12125" t="s">
        <v>9858</v>
      </c>
    </row>
    <row r="12126" spans="1:13">
      <c r="A12126" t="s">
        <v>13573</v>
      </c>
      <c r="B12126" t="s">
        <v>13575</v>
      </c>
      <c r="C12126" t="s">
        <v>109</v>
      </c>
      <c r="D12126">
        <v>4</v>
      </c>
      <c r="E12126">
        <v>0</v>
      </c>
      <c r="F12126">
        <v>0</v>
      </c>
      <c r="H12126" t="s">
        <v>103</v>
      </c>
      <c r="I12126">
        <f t="shared" si="576"/>
        <v>0</v>
      </c>
      <c r="J12126">
        <f t="shared" si="577"/>
        <v>0</v>
      </c>
      <c r="L12126" t="str">
        <f t="shared" si="575"/>
        <v>2727COOLAC</v>
      </c>
      <c r="M12126" t="s">
        <v>9858</v>
      </c>
    </row>
    <row r="12127" spans="1:13">
      <c r="A12127" t="s">
        <v>13573</v>
      </c>
      <c r="B12127" t="s">
        <v>13576</v>
      </c>
      <c r="C12127" t="s">
        <v>109</v>
      </c>
      <c r="D12127">
        <v>4</v>
      </c>
      <c r="E12127">
        <v>0</v>
      </c>
      <c r="F12127">
        <v>0</v>
      </c>
      <c r="H12127" t="s">
        <v>103</v>
      </c>
      <c r="I12127">
        <f t="shared" si="576"/>
        <v>0</v>
      </c>
      <c r="J12127">
        <f t="shared" si="577"/>
        <v>0</v>
      </c>
      <c r="L12127" t="str">
        <f t="shared" si="575"/>
        <v>2727GOBARRALONG</v>
      </c>
      <c r="M12127" t="s">
        <v>9858</v>
      </c>
    </row>
    <row r="12128" spans="1:13">
      <c r="A12128" t="s">
        <v>13573</v>
      </c>
      <c r="B12128" t="s">
        <v>11458</v>
      </c>
      <c r="C12128" t="s">
        <v>109</v>
      </c>
      <c r="D12128">
        <v>4</v>
      </c>
      <c r="E12128">
        <v>0</v>
      </c>
      <c r="F12128">
        <v>0</v>
      </c>
      <c r="H12128" t="s">
        <v>103</v>
      </c>
      <c r="I12128">
        <f t="shared" si="576"/>
        <v>0</v>
      </c>
      <c r="J12128">
        <f t="shared" si="577"/>
        <v>0</v>
      </c>
      <c r="L12128" t="str">
        <f t="shared" si="575"/>
        <v>2727MINGAY</v>
      </c>
      <c r="M12128" t="s">
        <v>9858</v>
      </c>
    </row>
    <row r="12129" spans="1:13">
      <c r="A12129" t="s">
        <v>13577</v>
      </c>
      <c r="B12129" t="s">
        <v>13578</v>
      </c>
      <c r="C12129" t="s">
        <v>109</v>
      </c>
      <c r="D12129">
        <v>4</v>
      </c>
      <c r="E12129">
        <v>0</v>
      </c>
      <c r="F12129">
        <v>0</v>
      </c>
      <c r="H12129" t="s">
        <v>103</v>
      </c>
      <c r="I12129">
        <f t="shared" si="576"/>
        <v>0</v>
      </c>
      <c r="J12129">
        <f t="shared" si="577"/>
        <v>0</v>
      </c>
      <c r="L12129" t="str">
        <f t="shared" si="575"/>
        <v>2726BUNDARBO</v>
      </c>
      <c r="M12129" t="s">
        <v>12579</v>
      </c>
    </row>
    <row r="12130" spans="1:13">
      <c r="A12130" t="s">
        <v>13577</v>
      </c>
      <c r="B12130" t="s">
        <v>13579</v>
      </c>
      <c r="C12130" t="s">
        <v>109</v>
      </c>
      <c r="D12130">
        <v>4</v>
      </c>
      <c r="E12130">
        <v>0</v>
      </c>
      <c r="F12130">
        <v>0</v>
      </c>
      <c r="H12130" t="s">
        <v>103</v>
      </c>
      <c r="I12130">
        <f t="shared" si="576"/>
        <v>0</v>
      </c>
      <c r="J12130">
        <f t="shared" si="577"/>
        <v>0</v>
      </c>
      <c r="L12130" t="str">
        <f t="shared" si="575"/>
        <v>2726JUGIONG</v>
      </c>
      <c r="M12130" t="s">
        <v>12579</v>
      </c>
    </row>
    <row r="12131" spans="1:13">
      <c r="A12131" t="s">
        <v>13580</v>
      </c>
      <c r="B12131" t="s">
        <v>13581</v>
      </c>
      <c r="C12131" t="s">
        <v>109</v>
      </c>
      <c r="D12131">
        <v>4</v>
      </c>
      <c r="E12131">
        <v>0</v>
      </c>
      <c r="F12131">
        <v>0</v>
      </c>
      <c r="H12131" t="s">
        <v>103</v>
      </c>
      <c r="I12131">
        <f t="shared" si="576"/>
        <v>0</v>
      </c>
      <c r="J12131">
        <f t="shared" si="577"/>
        <v>0</v>
      </c>
      <c r="L12131" t="str">
        <f t="shared" si="575"/>
        <v>2725STOCKINBINGAL</v>
      </c>
      <c r="M12131" t="s">
        <v>9858</v>
      </c>
    </row>
    <row r="12132" spans="1:13">
      <c r="A12132" t="s">
        <v>13582</v>
      </c>
      <c r="B12132" t="s">
        <v>13583</v>
      </c>
      <c r="C12132" t="s">
        <v>109</v>
      </c>
      <c r="D12132">
        <v>4</v>
      </c>
      <c r="E12132">
        <v>0</v>
      </c>
      <c r="F12132">
        <v>0</v>
      </c>
      <c r="H12132" t="s">
        <v>103</v>
      </c>
      <c r="I12132">
        <f t="shared" si="576"/>
        <v>0</v>
      </c>
      <c r="J12132">
        <f t="shared" si="577"/>
        <v>0</v>
      </c>
      <c r="L12132" t="str">
        <f t="shared" si="575"/>
        <v>2722BONGALONG</v>
      </c>
      <c r="M12132" t="s">
        <v>9858</v>
      </c>
    </row>
    <row r="12133" spans="1:13">
      <c r="A12133" t="s">
        <v>13582</v>
      </c>
      <c r="B12133" t="s">
        <v>13584</v>
      </c>
      <c r="C12133" t="s">
        <v>109</v>
      </c>
      <c r="D12133">
        <v>4</v>
      </c>
      <c r="E12133">
        <v>0</v>
      </c>
      <c r="F12133">
        <v>0</v>
      </c>
      <c r="H12133" t="s">
        <v>103</v>
      </c>
      <c r="I12133">
        <f t="shared" si="576"/>
        <v>0</v>
      </c>
      <c r="J12133">
        <f t="shared" si="577"/>
        <v>0</v>
      </c>
      <c r="L12133" t="str">
        <f t="shared" si="575"/>
        <v>2722BONGONGALONG</v>
      </c>
      <c r="M12133" t="s">
        <v>9858</v>
      </c>
    </row>
    <row r="12134" spans="1:13">
      <c r="A12134" t="s">
        <v>13582</v>
      </c>
      <c r="B12134" t="s">
        <v>13585</v>
      </c>
      <c r="C12134" t="s">
        <v>109</v>
      </c>
      <c r="D12134">
        <v>4</v>
      </c>
      <c r="E12134">
        <v>0</v>
      </c>
      <c r="F12134">
        <v>0</v>
      </c>
      <c r="H12134" t="s">
        <v>103</v>
      </c>
      <c r="I12134">
        <f t="shared" si="576"/>
        <v>0</v>
      </c>
      <c r="J12134">
        <f t="shared" si="577"/>
        <v>0</v>
      </c>
      <c r="L12134" t="str">
        <f t="shared" si="575"/>
        <v>2722BRUNGLE</v>
      </c>
      <c r="M12134" t="s">
        <v>9858</v>
      </c>
    </row>
    <row r="12135" spans="1:13">
      <c r="A12135" t="s">
        <v>13582</v>
      </c>
      <c r="B12135" t="s">
        <v>13586</v>
      </c>
      <c r="C12135" t="s">
        <v>109</v>
      </c>
      <c r="D12135">
        <v>4</v>
      </c>
      <c r="E12135">
        <v>0</v>
      </c>
      <c r="F12135">
        <v>0</v>
      </c>
      <c r="H12135" t="s">
        <v>103</v>
      </c>
      <c r="I12135">
        <f t="shared" si="576"/>
        <v>0</v>
      </c>
      <c r="J12135">
        <f t="shared" si="577"/>
        <v>0</v>
      </c>
      <c r="L12135" t="str">
        <f t="shared" si="575"/>
        <v>2722BRUNGLE CREEK</v>
      </c>
      <c r="M12135" t="s">
        <v>9858</v>
      </c>
    </row>
    <row r="12136" spans="1:13">
      <c r="A12136" t="s">
        <v>13582</v>
      </c>
      <c r="B12136" t="s">
        <v>13587</v>
      </c>
      <c r="C12136" t="s">
        <v>109</v>
      </c>
      <c r="D12136">
        <v>4</v>
      </c>
      <c r="E12136">
        <v>0</v>
      </c>
      <c r="F12136">
        <v>0</v>
      </c>
      <c r="H12136" t="s">
        <v>103</v>
      </c>
      <c r="I12136">
        <f t="shared" si="576"/>
        <v>0</v>
      </c>
      <c r="J12136">
        <f t="shared" si="577"/>
        <v>0</v>
      </c>
      <c r="L12136" t="str">
        <f t="shared" si="575"/>
        <v>2722BURRA CREEK</v>
      </c>
      <c r="M12136" t="s">
        <v>9858</v>
      </c>
    </row>
    <row r="12137" spans="1:13">
      <c r="A12137" t="s">
        <v>13582</v>
      </c>
      <c r="B12137" t="s">
        <v>13588</v>
      </c>
      <c r="C12137" t="s">
        <v>109</v>
      </c>
      <c r="D12137">
        <v>4</v>
      </c>
      <c r="E12137">
        <v>0</v>
      </c>
      <c r="F12137">
        <v>0</v>
      </c>
      <c r="H12137" t="s">
        <v>103</v>
      </c>
      <c r="I12137">
        <f t="shared" si="576"/>
        <v>0</v>
      </c>
      <c r="J12137">
        <f t="shared" si="577"/>
        <v>0</v>
      </c>
      <c r="L12137" t="str">
        <f t="shared" si="575"/>
        <v>2722DARBALARA</v>
      </c>
      <c r="M12137" t="s">
        <v>9858</v>
      </c>
    </row>
    <row r="12138" spans="1:13">
      <c r="A12138" t="s">
        <v>13582</v>
      </c>
      <c r="B12138" t="s">
        <v>5140</v>
      </c>
      <c r="C12138" t="s">
        <v>109</v>
      </c>
      <c r="D12138">
        <v>4</v>
      </c>
      <c r="E12138">
        <v>0</v>
      </c>
      <c r="F12138">
        <v>0</v>
      </c>
      <c r="H12138" t="s">
        <v>103</v>
      </c>
      <c r="I12138">
        <f t="shared" si="576"/>
        <v>0</v>
      </c>
      <c r="J12138">
        <f t="shared" si="577"/>
        <v>0</v>
      </c>
      <c r="L12138" t="str">
        <f t="shared" si="575"/>
        <v>2722EDWARDSTOWN</v>
      </c>
      <c r="M12138" t="s">
        <v>9858</v>
      </c>
    </row>
    <row r="12139" spans="1:13">
      <c r="A12139" t="s">
        <v>13582</v>
      </c>
      <c r="B12139" t="s">
        <v>13589</v>
      </c>
      <c r="C12139" t="s">
        <v>109</v>
      </c>
      <c r="D12139">
        <v>4</v>
      </c>
      <c r="E12139">
        <v>0</v>
      </c>
      <c r="F12139">
        <v>0</v>
      </c>
      <c r="H12139" t="s">
        <v>103</v>
      </c>
      <c r="I12139">
        <f t="shared" si="576"/>
        <v>0</v>
      </c>
      <c r="J12139">
        <f t="shared" si="577"/>
        <v>0</v>
      </c>
      <c r="L12139" t="str">
        <f t="shared" si="575"/>
        <v>2722GUNDAGAI</v>
      </c>
      <c r="M12139" t="s">
        <v>9858</v>
      </c>
    </row>
    <row r="12140" spans="1:13">
      <c r="A12140" t="s">
        <v>13582</v>
      </c>
      <c r="B12140" t="s">
        <v>13590</v>
      </c>
      <c r="C12140" t="s">
        <v>109</v>
      </c>
      <c r="D12140">
        <v>4</v>
      </c>
      <c r="E12140">
        <v>0</v>
      </c>
      <c r="F12140">
        <v>0</v>
      </c>
      <c r="H12140" t="s">
        <v>103</v>
      </c>
      <c r="I12140">
        <f t="shared" si="576"/>
        <v>0</v>
      </c>
      <c r="J12140">
        <f t="shared" si="577"/>
        <v>0</v>
      </c>
      <c r="L12140" t="str">
        <f t="shared" si="575"/>
        <v>2722JACKALASS</v>
      </c>
      <c r="M12140" t="s">
        <v>9858</v>
      </c>
    </row>
    <row r="12141" spans="1:13">
      <c r="A12141" t="s">
        <v>13582</v>
      </c>
      <c r="B12141" t="s">
        <v>13591</v>
      </c>
      <c r="C12141" t="s">
        <v>109</v>
      </c>
      <c r="D12141">
        <v>4</v>
      </c>
      <c r="E12141">
        <v>0</v>
      </c>
      <c r="F12141">
        <v>0</v>
      </c>
      <c r="H12141" t="s">
        <v>103</v>
      </c>
      <c r="I12141">
        <f t="shared" si="576"/>
        <v>0</v>
      </c>
      <c r="J12141">
        <f t="shared" si="577"/>
        <v>0</v>
      </c>
      <c r="L12141" t="str">
        <f t="shared" si="575"/>
        <v>2722JONES CREEK</v>
      </c>
      <c r="M12141" t="s">
        <v>9858</v>
      </c>
    </row>
    <row r="12142" spans="1:13">
      <c r="A12142" t="s">
        <v>13582</v>
      </c>
      <c r="B12142" t="s">
        <v>13592</v>
      </c>
      <c r="C12142" t="s">
        <v>109</v>
      </c>
      <c r="D12142">
        <v>4</v>
      </c>
      <c r="E12142">
        <v>0</v>
      </c>
      <c r="F12142">
        <v>0</v>
      </c>
      <c r="H12142" t="s">
        <v>103</v>
      </c>
      <c r="I12142">
        <f t="shared" si="576"/>
        <v>0</v>
      </c>
      <c r="J12142">
        <f t="shared" si="577"/>
        <v>0</v>
      </c>
      <c r="L12142" t="str">
        <f t="shared" si="575"/>
        <v>2722MUTTAMA</v>
      </c>
      <c r="M12142" t="s">
        <v>9858</v>
      </c>
    </row>
    <row r="12143" spans="1:13">
      <c r="A12143" t="s">
        <v>13582</v>
      </c>
      <c r="B12143" t="s">
        <v>13593</v>
      </c>
      <c r="C12143" t="s">
        <v>109</v>
      </c>
      <c r="D12143">
        <v>4</v>
      </c>
      <c r="E12143">
        <v>0</v>
      </c>
      <c r="F12143">
        <v>0</v>
      </c>
      <c r="H12143" t="s">
        <v>103</v>
      </c>
      <c r="I12143">
        <f t="shared" si="576"/>
        <v>0</v>
      </c>
      <c r="J12143">
        <f t="shared" si="577"/>
        <v>0</v>
      </c>
      <c r="L12143" t="str">
        <f t="shared" si="575"/>
        <v>2722NANGUS</v>
      </c>
      <c r="M12143" t="s">
        <v>9858</v>
      </c>
    </row>
    <row r="12144" spans="1:13">
      <c r="A12144" t="s">
        <v>13582</v>
      </c>
      <c r="B12144" t="s">
        <v>13594</v>
      </c>
      <c r="C12144" t="s">
        <v>109</v>
      </c>
      <c r="D12144">
        <v>4</v>
      </c>
      <c r="E12144">
        <v>0</v>
      </c>
      <c r="F12144">
        <v>0</v>
      </c>
      <c r="H12144" t="s">
        <v>103</v>
      </c>
      <c r="I12144">
        <f t="shared" si="576"/>
        <v>0</v>
      </c>
      <c r="J12144">
        <f t="shared" si="577"/>
        <v>0</v>
      </c>
      <c r="L12144" t="str">
        <f t="shared" si="575"/>
        <v>2722RENO</v>
      </c>
      <c r="M12144" t="s">
        <v>9858</v>
      </c>
    </row>
    <row r="12145" spans="1:13">
      <c r="A12145" t="s">
        <v>13582</v>
      </c>
      <c r="B12145" t="s">
        <v>13595</v>
      </c>
      <c r="C12145" t="s">
        <v>109</v>
      </c>
      <c r="D12145">
        <v>4</v>
      </c>
      <c r="E12145">
        <v>0</v>
      </c>
      <c r="F12145">
        <v>0</v>
      </c>
      <c r="H12145" t="s">
        <v>103</v>
      </c>
      <c r="I12145">
        <f t="shared" si="576"/>
        <v>0</v>
      </c>
      <c r="J12145">
        <f t="shared" si="577"/>
        <v>0</v>
      </c>
      <c r="L12145" t="str">
        <f t="shared" si="575"/>
        <v>2722SOUTH GUNDAGAI</v>
      </c>
      <c r="M12145" t="s">
        <v>9858</v>
      </c>
    </row>
    <row r="12146" spans="1:13">
      <c r="A12146" t="s">
        <v>13582</v>
      </c>
      <c r="B12146" t="s">
        <v>13596</v>
      </c>
      <c r="C12146" t="s">
        <v>109</v>
      </c>
      <c r="D12146">
        <v>4</v>
      </c>
      <c r="E12146">
        <v>0</v>
      </c>
      <c r="F12146">
        <v>0</v>
      </c>
      <c r="H12146" t="s">
        <v>103</v>
      </c>
      <c r="I12146">
        <f t="shared" si="576"/>
        <v>0</v>
      </c>
      <c r="J12146">
        <f t="shared" si="577"/>
        <v>0</v>
      </c>
      <c r="L12146" t="str">
        <f t="shared" si="575"/>
        <v>2722TARRABANDRA</v>
      </c>
      <c r="M12146" t="s">
        <v>9858</v>
      </c>
    </row>
    <row r="12147" spans="1:13">
      <c r="A12147" t="s">
        <v>13582</v>
      </c>
      <c r="B12147" t="s">
        <v>13597</v>
      </c>
      <c r="C12147" t="s">
        <v>109</v>
      </c>
      <c r="D12147">
        <v>4</v>
      </c>
      <c r="E12147">
        <v>0</v>
      </c>
      <c r="F12147">
        <v>0</v>
      </c>
      <c r="H12147" t="s">
        <v>103</v>
      </c>
      <c r="I12147">
        <f t="shared" si="576"/>
        <v>0</v>
      </c>
      <c r="J12147">
        <f t="shared" si="577"/>
        <v>0</v>
      </c>
      <c r="L12147" t="str">
        <f t="shared" si="575"/>
        <v>2722WAGRAGOBILLY</v>
      </c>
      <c r="M12147" t="s">
        <v>9858</v>
      </c>
    </row>
    <row r="12148" spans="1:13">
      <c r="A12148" t="s">
        <v>13582</v>
      </c>
      <c r="B12148" t="s">
        <v>13598</v>
      </c>
      <c r="C12148" t="s">
        <v>109</v>
      </c>
      <c r="D12148">
        <v>4</v>
      </c>
      <c r="E12148">
        <v>0</v>
      </c>
      <c r="F12148">
        <v>0</v>
      </c>
      <c r="H12148" t="s">
        <v>103</v>
      </c>
      <c r="I12148">
        <f t="shared" si="576"/>
        <v>0</v>
      </c>
      <c r="J12148">
        <f t="shared" si="577"/>
        <v>0</v>
      </c>
      <c r="L12148" t="str">
        <f t="shared" si="575"/>
        <v>2722WILLIE PLOMA</v>
      </c>
      <c r="M12148" t="s">
        <v>9858</v>
      </c>
    </row>
    <row r="12149" spans="1:13">
      <c r="A12149" t="s">
        <v>13599</v>
      </c>
      <c r="B12149" t="s">
        <v>13600</v>
      </c>
      <c r="C12149" t="s">
        <v>109</v>
      </c>
      <c r="D12149">
        <v>4</v>
      </c>
      <c r="E12149">
        <v>0</v>
      </c>
      <c r="F12149">
        <v>0</v>
      </c>
      <c r="H12149" t="s">
        <v>103</v>
      </c>
      <c r="I12149">
        <f t="shared" si="576"/>
        <v>0</v>
      </c>
      <c r="J12149">
        <f t="shared" si="577"/>
        <v>0</v>
      </c>
      <c r="L12149" t="str">
        <f t="shared" si="575"/>
        <v>2721BLAND</v>
      </c>
      <c r="M12149" t="s">
        <v>12617</v>
      </c>
    </row>
    <row r="12150" spans="1:13">
      <c r="A12150" t="s">
        <v>13599</v>
      </c>
      <c r="B12150" t="s">
        <v>13601</v>
      </c>
      <c r="C12150" t="s">
        <v>109</v>
      </c>
      <c r="D12150">
        <v>4</v>
      </c>
      <c r="E12150">
        <v>0</v>
      </c>
      <c r="F12150">
        <v>0</v>
      </c>
      <c r="H12150" t="s">
        <v>103</v>
      </c>
      <c r="I12150">
        <f t="shared" si="576"/>
        <v>0</v>
      </c>
      <c r="J12150">
        <f t="shared" si="577"/>
        <v>0</v>
      </c>
      <c r="L12150" t="str">
        <f t="shared" si="575"/>
        <v>2721QUANDIALLA</v>
      </c>
      <c r="M12150" t="s">
        <v>12617</v>
      </c>
    </row>
    <row r="12151" spans="1:13">
      <c r="A12151" t="s">
        <v>13602</v>
      </c>
      <c r="B12151" t="s">
        <v>13603</v>
      </c>
      <c r="C12151" t="s">
        <v>109</v>
      </c>
      <c r="D12151">
        <v>4</v>
      </c>
      <c r="E12151">
        <v>0</v>
      </c>
      <c r="F12151">
        <v>0</v>
      </c>
      <c r="H12151" t="s">
        <v>103</v>
      </c>
      <c r="I12151">
        <f t="shared" si="576"/>
        <v>0</v>
      </c>
      <c r="J12151">
        <f t="shared" si="577"/>
        <v>0</v>
      </c>
      <c r="L12151" t="str">
        <f t="shared" si="575"/>
        <v>2720ARGALONG</v>
      </c>
      <c r="M12151" t="s">
        <v>9858</v>
      </c>
    </row>
    <row r="12152" spans="1:13">
      <c r="A12152" t="s">
        <v>13602</v>
      </c>
      <c r="B12152" t="s">
        <v>13604</v>
      </c>
      <c r="C12152" t="s">
        <v>109</v>
      </c>
      <c r="D12152">
        <v>4</v>
      </c>
      <c r="E12152">
        <v>0</v>
      </c>
      <c r="F12152">
        <v>0</v>
      </c>
      <c r="H12152" t="s">
        <v>103</v>
      </c>
      <c r="I12152">
        <f t="shared" si="576"/>
        <v>0</v>
      </c>
      <c r="J12152">
        <f t="shared" si="577"/>
        <v>0</v>
      </c>
      <c r="L12152" t="str">
        <f t="shared" si="575"/>
        <v>2720BLOWERING</v>
      </c>
      <c r="M12152" t="s">
        <v>9858</v>
      </c>
    </row>
    <row r="12153" spans="1:13">
      <c r="A12153" t="s">
        <v>13602</v>
      </c>
      <c r="B12153" t="s">
        <v>13605</v>
      </c>
      <c r="C12153" t="s">
        <v>109</v>
      </c>
      <c r="D12153">
        <v>4</v>
      </c>
      <c r="E12153">
        <v>0</v>
      </c>
      <c r="F12153">
        <v>0</v>
      </c>
      <c r="H12153" t="s">
        <v>103</v>
      </c>
      <c r="I12153">
        <f t="shared" si="576"/>
        <v>0</v>
      </c>
      <c r="J12153">
        <f t="shared" si="577"/>
        <v>0</v>
      </c>
      <c r="L12153" t="str">
        <f t="shared" si="575"/>
        <v>2720BOGONG PEAKS WILDERNESS</v>
      </c>
      <c r="M12153" t="s">
        <v>9858</v>
      </c>
    </row>
    <row r="12154" spans="1:13">
      <c r="A12154" t="s">
        <v>13602</v>
      </c>
      <c r="B12154" t="s">
        <v>13606</v>
      </c>
      <c r="C12154" t="s">
        <v>109</v>
      </c>
      <c r="D12154">
        <v>4</v>
      </c>
      <c r="E12154">
        <v>0</v>
      </c>
      <c r="F12154">
        <v>0</v>
      </c>
      <c r="H12154" t="s">
        <v>103</v>
      </c>
      <c r="I12154">
        <f t="shared" si="576"/>
        <v>0</v>
      </c>
      <c r="J12154">
        <f t="shared" si="577"/>
        <v>0</v>
      </c>
      <c r="L12154" t="str">
        <f t="shared" si="575"/>
        <v>2720BOMBOWLEE</v>
      </c>
      <c r="M12154" t="s">
        <v>9858</v>
      </c>
    </row>
    <row r="12155" spans="1:13">
      <c r="A12155" t="s">
        <v>13602</v>
      </c>
      <c r="B12155" t="s">
        <v>13607</v>
      </c>
      <c r="C12155" t="s">
        <v>109</v>
      </c>
      <c r="D12155">
        <v>4</v>
      </c>
      <c r="E12155">
        <v>0</v>
      </c>
      <c r="F12155">
        <v>0</v>
      </c>
      <c r="H12155" t="s">
        <v>103</v>
      </c>
      <c r="I12155">
        <f t="shared" si="576"/>
        <v>0</v>
      </c>
      <c r="J12155">
        <f t="shared" si="577"/>
        <v>0</v>
      </c>
      <c r="L12155" t="str">
        <f t="shared" si="575"/>
        <v>2720BOMBOWLEE CREEK</v>
      </c>
      <c r="M12155" t="s">
        <v>9858</v>
      </c>
    </row>
    <row r="12156" spans="1:13">
      <c r="A12156" t="s">
        <v>13602</v>
      </c>
      <c r="B12156" t="s">
        <v>13608</v>
      </c>
      <c r="C12156" t="s">
        <v>109</v>
      </c>
      <c r="D12156">
        <v>4</v>
      </c>
      <c r="E12156">
        <v>0</v>
      </c>
      <c r="F12156">
        <v>0</v>
      </c>
      <c r="H12156" t="s">
        <v>103</v>
      </c>
      <c r="I12156">
        <f t="shared" si="576"/>
        <v>0</v>
      </c>
      <c r="J12156">
        <f t="shared" si="577"/>
        <v>0</v>
      </c>
      <c r="L12156" t="str">
        <f t="shared" si="575"/>
        <v>2720BUDDONG</v>
      </c>
      <c r="M12156" t="s">
        <v>9858</v>
      </c>
    </row>
    <row r="12157" spans="1:13">
      <c r="A12157" t="s">
        <v>13602</v>
      </c>
      <c r="B12157" t="s">
        <v>13609</v>
      </c>
      <c r="C12157" t="s">
        <v>109</v>
      </c>
      <c r="D12157">
        <v>4</v>
      </c>
      <c r="E12157">
        <v>0</v>
      </c>
      <c r="F12157">
        <v>0</v>
      </c>
      <c r="H12157" t="s">
        <v>103</v>
      </c>
      <c r="I12157">
        <f t="shared" si="576"/>
        <v>0</v>
      </c>
      <c r="J12157">
        <f t="shared" si="577"/>
        <v>0</v>
      </c>
      <c r="L12157" t="str">
        <f t="shared" si="575"/>
        <v>2720COURAGAGO</v>
      </c>
      <c r="M12157" t="s">
        <v>9858</v>
      </c>
    </row>
    <row r="12158" spans="1:13">
      <c r="A12158" t="s">
        <v>13602</v>
      </c>
      <c r="B12158" t="s">
        <v>13610</v>
      </c>
      <c r="C12158" t="s">
        <v>109</v>
      </c>
      <c r="D12158">
        <v>4</v>
      </c>
      <c r="E12158">
        <v>0</v>
      </c>
      <c r="F12158">
        <v>0</v>
      </c>
      <c r="H12158" t="s">
        <v>103</v>
      </c>
      <c r="I12158">
        <f t="shared" si="576"/>
        <v>0</v>
      </c>
      <c r="J12158">
        <f t="shared" si="577"/>
        <v>0</v>
      </c>
      <c r="L12158" t="str">
        <f t="shared" si="575"/>
        <v>2720COURAJAGO</v>
      </c>
      <c r="M12158" t="s">
        <v>9858</v>
      </c>
    </row>
    <row r="12159" spans="1:13">
      <c r="A12159" t="s">
        <v>13602</v>
      </c>
      <c r="B12159" t="s">
        <v>13611</v>
      </c>
      <c r="C12159" t="s">
        <v>109</v>
      </c>
      <c r="D12159">
        <v>4</v>
      </c>
      <c r="E12159">
        <v>0</v>
      </c>
      <c r="F12159">
        <v>0</v>
      </c>
      <c r="H12159" t="s">
        <v>103</v>
      </c>
      <c r="I12159">
        <f t="shared" si="576"/>
        <v>0</v>
      </c>
      <c r="J12159">
        <f t="shared" si="577"/>
        <v>0</v>
      </c>
      <c r="L12159" t="str">
        <f t="shared" si="575"/>
        <v>2720GADARA</v>
      </c>
      <c r="M12159" t="s">
        <v>9858</v>
      </c>
    </row>
    <row r="12160" spans="1:13">
      <c r="A12160" t="s">
        <v>13602</v>
      </c>
      <c r="B12160" t="s">
        <v>12566</v>
      </c>
      <c r="C12160" t="s">
        <v>109</v>
      </c>
      <c r="D12160">
        <v>4</v>
      </c>
      <c r="E12160">
        <v>0</v>
      </c>
      <c r="F12160">
        <v>0</v>
      </c>
      <c r="H12160" t="s">
        <v>103</v>
      </c>
      <c r="I12160">
        <f t="shared" si="576"/>
        <v>0</v>
      </c>
      <c r="J12160">
        <f t="shared" si="577"/>
        <v>0</v>
      </c>
      <c r="L12160" t="str">
        <f t="shared" si="575"/>
        <v>2720GILMORE</v>
      </c>
      <c r="M12160" t="s">
        <v>9858</v>
      </c>
    </row>
    <row r="12161" spans="1:13">
      <c r="A12161" t="s">
        <v>13602</v>
      </c>
      <c r="B12161" t="s">
        <v>13612</v>
      </c>
      <c r="C12161" t="s">
        <v>109</v>
      </c>
      <c r="D12161">
        <v>4</v>
      </c>
      <c r="E12161">
        <v>0</v>
      </c>
      <c r="F12161">
        <v>0</v>
      </c>
      <c r="H12161" t="s">
        <v>103</v>
      </c>
      <c r="I12161">
        <f t="shared" si="576"/>
        <v>0</v>
      </c>
      <c r="J12161">
        <f t="shared" si="577"/>
        <v>0</v>
      </c>
      <c r="L12161" t="str">
        <f t="shared" si="575"/>
        <v>2720GOCUP</v>
      </c>
      <c r="M12161" t="s">
        <v>9858</v>
      </c>
    </row>
    <row r="12162" spans="1:13">
      <c r="A12162" t="s">
        <v>13602</v>
      </c>
      <c r="B12162" t="s">
        <v>13613</v>
      </c>
      <c r="C12162" t="s">
        <v>109</v>
      </c>
      <c r="D12162">
        <v>4</v>
      </c>
      <c r="E12162">
        <v>0</v>
      </c>
      <c r="F12162">
        <v>0</v>
      </c>
      <c r="H12162" t="s">
        <v>103</v>
      </c>
      <c r="I12162">
        <f t="shared" si="576"/>
        <v>0</v>
      </c>
      <c r="J12162">
        <f t="shared" si="577"/>
        <v>0</v>
      </c>
      <c r="L12162" t="str">
        <f t="shared" si="575"/>
        <v>2720GOOBARRAGANDRA</v>
      </c>
      <c r="M12162" t="s">
        <v>9858</v>
      </c>
    </row>
    <row r="12163" spans="1:13">
      <c r="A12163" t="s">
        <v>13602</v>
      </c>
      <c r="B12163" t="s">
        <v>13614</v>
      </c>
      <c r="C12163" t="s">
        <v>109</v>
      </c>
      <c r="D12163">
        <v>4</v>
      </c>
      <c r="E12163">
        <v>0</v>
      </c>
      <c r="F12163">
        <v>0</v>
      </c>
      <c r="H12163" t="s">
        <v>103</v>
      </c>
      <c r="I12163">
        <f t="shared" si="576"/>
        <v>0</v>
      </c>
      <c r="J12163">
        <f t="shared" si="577"/>
        <v>0</v>
      </c>
      <c r="L12163" t="str">
        <f t="shared" si="575"/>
        <v>2720JONES BRIDGE</v>
      </c>
      <c r="M12163" t="s">
        <v>9858</v>
      </c>
    </row>
    <row r="12164" spans="1:13">
      <c r="A12164" t="s">
        <v>13602</v>
      </c>
      <c r="B12164" t="s">
        <v>13615</v>
      </c>
      <c r="C12164" t="s">
        <v>109</v>
      </c>
      <c r="D12164">
        <v>4</v>
      </c>
      <c r="E12164">
        <v>0</v>
      </c>
      <c r="F12164">
        <v>0</v>
      </c>
      <c r="H12164" t="s">
        <v>103</v>
      </c>
      <c r="I12164">
        <f t="shared" si="576"/>
        <v>0</v>
      </c>
      <c r="J12164">
        <f t="shared" si="577"/>
        <v>0</v>
      </c>
      <c r="L12164" t="str">
        <f t="shared" si="575"/>
        <v>2720KILLIMICAT</v>
      </c>
      <c r="M12164" t="s">
        <v>9858</v>
      </c>
    </row>
    <row r="12165" spans="1:13">
      <c r="A12165" t="s">
        <v>13602</v>
      </c>
      <c r="B12165" t="s">
        <v>13616</v>
      </c>
      <c r="C12165" t="s">
        <v>109</v>
      </c>
      <c r="D12165">
        <v>4</v>
      </c>
      <c r="E12165">
        <v>0</v>
      </c>
      <c r="F12165">
        <v>0</v>
      </c>
      <c r="H12165" t="s">
        <v>103</v>
      </c>
      <c r="I12165">
        <f t="shared" si="576"/>
        <v>0</v>
      </c>
      <c r="J12165">
        <f t="shared" si="577"/>
        <v>0</v>
      </c>
      <c r="L12165" t="str">
        <f t="shared" ref="L12165:L12228" si="578">CONCATENATE(A12165,B12165)</f>
        <v>2720LACMALAC</v>
      </c>
      <c r="M12165" t="s">
        <v>9858</v>
      </c>
    </row>
    <row r="12166" spans="1:13">
      <c r="A12166" t="s">
        <v>13602</v>
      </c>
      <c r="B12166" t="s">
        <v>11926</v>
      </c>
      <c r="C12166" t="s">
        <v>109</v>
      </c>
      <c r="D12166">
        <v>4</v>
      </c>
      <c r="E12166">
        <v>0</v>
      </c>
      <c r="F12166">
        <v>0</v>
      </c>
      <c r="H12166" t="s">
        <v>103</v>
      </c>
      <c r="I12166">
        <f t="shared" si="576"/>
        <v>0</v>
      </c>
      <c r="J12166">
        <f t="shared" si="577"/>
        <v>0</v>
      </c>
      <c r="L12166" t="str">
        <f t="shared" si="578"/>
        <v>2720LITTLE RIVER</v>
      </c>
      <c r="M12166" t="s">
        <v>9858</v>
      </c>
    </row>
    <row r="12167" spans="1:13">
      <c r="A12167" t="s">
        <v>13602</v>
      </c>
      <c r="B12167" t="s">
        <v>13617</v>
      </c>
      <c r="C12167" t="s">
        <v>109</v>
      </c>
      <c r="D12167">
        <v>4</v>
      </c>
      <c r="E12167">
        <v>0</v>
      </c>
      <c r="F12167">
        <v>0</v>
      </c>
      <c r="H12167" t="s">
        <v>103</v>
      </c>
      <c r="I12167">
        <f t="shared" si="576"/>
        <v>0</v>
      </c>
      <c r="J12167">
        <f t="shared" si="577"/>
        <v>0</v>
      </c>
      <c r="L12167" t="str">
        <f t="shared" si="578"/>
        <v>2720MIDWAY</v>
      </c>
      <c r="M12167" t="s">
        <v>9858</v>
      </c>
    </row>
    <row r="12168" spans="1:13">
      <c r="A12168" t="s">
        <v>13602</v>
      </c>
      <c r="B12168" t="s">
        <v>13618</v>
      </c>
      <c r="C12168" t="s">
        <v>109</v>
      </c>
      <c r="D12168">
        <v>4</v>
      </c>
      <c r="E12168">
        <v>0</v>
      </c>
      <c r="F12168">
        <v>0</v>
      </c>
      <c r="H12168" t="s">
        <v>103</v>
      </c>
      <c r="I12168">
        <f t="shared" si="576"/>
        <v>0</v>
      </c>
      <c r="J12168">
        <f t="shared" si="577"/>
        <v>0</v>
      </c>
      <c r="L12168" t="str">
        <f t="shared" si="578"/>
        <v>2720MINJARY</v>
      </c>
      <c r="M12168" t="s">
        <v>9858</v>
      </c>
    </row>
    <row r="12169" spans="1:13">
      <c r="A12169" t="s">
        <v>13602</v>
      </c>
      <c r="B12169" t="s">
        <v>13619</v>
      </c>
      <c r="C12169" t="s">
        <v>109</v>
      </c>
      <c r="D12169">
        <v>4</v>
      </c>
      <c r="E12169">
        <v>0</v>
      </c>
      <c r="F12169">
        <v>0</v>
      </c>
      <c r="H12169" t="s">
        <v>103</v>
      </c>
      <c r="I12169">
        <f t="shared" si="576"/>
        <v>0</v>
      </c>
      <c r="J12169">
        <f t="shared" si="577"/>
        <v>0</v>
      </c>
      <c r="L12169" t="str">
        <f t="shared" si="578"/>
        <v>2720MUNDONGO</v>
      </c>
      <c r="M12169" t="s">
        <v>9858</v>
      </c>
    </row>
    <row r="12170" spans="1:13">
      <c r="A12170" t="s">
        <v>13602</v>
      </c>
      <c r="B12170" t="s">
        <v>13620</v>
      </c>
      <c r="C12170" t="s">
        <v>109</v>
      </c>
      <c r="D12170">
        <v>4</v>
      </c>
      <c r="E12170">
        <v>0</v>
      </c>
      <c r="F12170">
        <v>0</v>
      </c>
      <c r="H12170" t="s">
        <v>103</v>
      </c>
      <c r="I12170">
        <f t="shared" si="576"/>
        <v>0</v>
      </c>
      <c r="J12170">
        <f t="shared" si="577"/>
        <v>0</v>
      </c>
      <c r="L12170" t="str">
        <f t="shared" si="578"/>
        <v>2720PINBEYAN</v>
      </c>
      <c r="M12170" t="s">
        <v>9858</v>
      </c>
    </row>
    <row r="12171" spans="1:13">
      <c r="A12171" t="s">
        <v>13602</v>
      </c>
      <c r="B12171" t="s">
        <v>3118</v>
      </c>
      <c r="C12171" t="s">
        <v>109</v>
      </c>
      <c r="D12171">
        <v>4</v>
      </c>
      <c r="E12171">
        <v>0</v>
      </c>
      <c r="F12171">
        <v>0</v>
      </c>
      <c r="H12171" t="s">
        <v>103</v>
      </c>
      <c r="I12171">
        <f t="shared" si="576"/>
        <v>0</v>
      </c>
      <c r="J12171">
        <f t="shared" si="577"/>
        <v>0</v>
      </c>
      <c r="L12171" t="str">
        <f t="shared" si="578"/>
        <v>2720RED HILL</v>
      </c>
      <c r="M12171" t="s">
        <v>9858</v>
      </c>
    </row>
    <row r="12172" spans="1:13">
      <c r="A12172" t="s">
        <v>13602</v>
      </c>
      <c r="B12172" t="s">
        <v>13621</v>
      </c>
      <c r="C12172" t="s">
        <v>109</v>
      </c>
      <c r="D12172">
        <v>4</v>
      </c>
      <c r="E12172">
        <v>0</v>
      </c>
      <c r="F12172">
        <v>0</v>
      </c>
      <c r="H12172" t="s">
        <v>103</v>
      </c>
      <c r="I12172">
        <f t="shared" si="576"/>
        <v>0</v>
      </c>
      <c r="J12172">
        <f t="shared" si="577"/>
        <v>0</v>
      </c>
      <c r="L12172" t="str">
        <f t="shared" si="578"/>
        <v>2720TALBINGO</v>
      </c>
      <c r="M12172" t="s">
        <v>9858</v>
      </c>
    </row>
    <row r="12173" spans="1:13">
      <c r="A12173" t="s">
        <v>13602</v>
      </c>
      <c r="B12173" t="s">
        <v>13622</v>
      </c>
      <c r="C12173" t="s">
        <v>109</v>
      </c>
      <c r="D12173">
        <v>4</v>
      </c>
      <c r="E12173">
        <v>0</v>
      </c>
      <c r="F12173">
        <v>0</v>
      </c>
      <c r="H12173" t="s">
        <v>103</v>
      </c>
      <c r="I12173">
        <f t="shared" si="576"/>
        <v>0</v>
      </c>
      <c r="J12173">
        <f t="shared" si="577"/>
        <v>0</v>
      </c>
      <c r="L12173" t="str">
        <f t="shared" si="578"/>
        <v>2720TUMORRAMA</v>
      </c>
      <c r="M12173" t="s">
        <v>9858</v>
      </c>
    </row>
    <row r="12174" spans="1:13">
      <c r="A12174" t="s">
        <v>13602</v>
      </c>
      <c r="B12174" t="s">
        <v>13623</v>
      </c>
      <c r="C12174" t="s">
        <v>109</v>
      </c>
      <c r="D12174">
        <v>4</v>
      </c>
      <c r="E12174">
        <v>0</v>
      </c>
      <c r="F12174">
        <v>0</v>
      </c>
      <c r="H12174" t="s">
        <v>103</v>
      </c>
      <c r="I12174">
        <f t="shared" si="576"/>
        <v>0</v>
      </c>
      <c r="J12174">
        <f t="shared" si="577"/>
        <v>0</v>
      </c>
      <c r="L12174" t="str">
        <f t="shared" si="578"/>
        <v>2720TUMUT</v>
      </c>
      <c r="M12174" t="s">
        <v>9858</v>
      </c>
    </row>
    <row r="12175" spans="1:13">
      <c r="A12175" t="s">
        <v>13602</v>
      </c>
      <c r="B12175" t="s">
        <v>13624</v>
      </c>
      <c r="C12175" t="s">
        <v>109</v>
      </c>
      <c r="D12175">
        <v>4</v>
      </c>
      <c r="E12175">
        <v>0</v>
      </c>
      <c r="F12175">
        <v>0</v>
      </c>
      <c r="H12175" t="s">
        <v>103</v>
      </c>
      <c r="I12175">
        <f t="shared" si="576"/>
        <v>0</v>
      </c>
      <c r="J12175">
        <f t="shared" si="577"/>
        <v>0</v>
      </c>
      <c r="L12175" t="str">
        <f t="shared" si="578"/>
        <v>2720TUMUT PLAINS</v>
      </c>
      <c r="M12175" t="s">
        <v>9858</v>
      </c>
    </row>
    <row r="12176" spans="1:13">
      <c r="A12176" t="s">
        <v>13602</v>
      </c>
      <c r="B12176" t="s">
        <v>13625</v>
      </c>
      <c r="C12176" t="s">
        <v>109</v>
      </c>
      <c r="D12176">
        <v>4</v>
      </c>
      <c r="E12176">
        <v>0</v>
      </c>
      <c r="F12176">
        <v>0</v>
      </c>
      <c r="H12176" t="s">
        <v>103</v>
      </c>
      <c r="I12176">
        <f t="shared" si="576"/>
        <v>0</v>
      </c>
      <c r="J12176">
        <f t="shared" si="577"/>
        <v>0</v>
      </c>
      <c r="L12176" t="str">
        <f t="shared" si="578"/>
        <v>2720WEREBOLDERA</v>
      </c>
      <c r="M12176" t="s">
        <v>9858</v>
      </c>
    </row>
    <row r="12177" spans="1:13">
      <c r="A12177" t="s">
        <v>13602</v>
      </c>
      <c r="B12177" t="s">
        <v>13626</v>
      </c>
      <c r="C12177" t="s">
        <v>109</v>
      </c>
      <c r="D12177">
        <v>4</v>
      </c>
      <c r="E12177">
        <v>0</v>
      </c>
      <c r="F12177">
        <v>0</v>
      </c>
      <c r="H12177" t="s">
        <v>103</v>
      </c>
      <c r="I12177">
        <f t="shared" ref="I12177:I12240" si="579">IF(ISERROR(VLOOKUP(A12177,SelPostCode,1,FALSE)),0,1)</f>
        <v>0</v>
      </c>
      <c r="J12177">
        <f t="shared" ref="J12177:J12240" si="580">IF(I12177=0,0,IF(ISERROR(VLOOKUP(B12177,SelSuburb,1,FALSE)),0,1))</f>
        <v>0</v>
      </c>
      <c r="L12177" t="str">
        <f t="shared" si="578"/>
        <v>2720WERMATONG</v>
      </c>
      <c r="M12177" t="s">
        <v>9858</v>
      </c>
    </row>
    <row r="12178" spans="1:13">
      <c r="A12178" t="s">
        <v>13602</v>
      </c>
      <c r="B12178" t="s">
        <v>13627</v>
      </c>
      <c r="C12178" t="s">
        <v>109</v>
      </c>
      <c r="D12178">
        <v>4</v>
      </c>
      <c r="E12178">
        <v>0</v>
      </c>
      <c r="F12178">
        <v>0</v>
      </c>
      <c r="H12178" t="s">
        <v>103</v>
      </c>
      <c r="I12178">
        <f t="shared" si="579"/>
        <v>0</v>
      </c>
      <c r="J12178">
        <f t="shared" si="580"/>
        <v>0</v>
      </c>
      <c r="L12178" t="str">
        <f t="shared" si="578"/>
        <v>2720WINDOWIE</v>
      </c>
      <c r="M12178" t="s">
        <v>9858</v>
      </c>
    </row>
    <row r="12179" spans="1:13">
      <c r="A12179" t="s">
        <v>13602</v>
      </c>
      <c r="B12179" t="s">
        <v>13628</v>
      </c>
      <c r="C12179" t="s">
        <v>109</v>
      </c>
      <c r="D12179">
        <v>4</v>
      </c>
      <c r="E12179">
        <v>0</v>
      </c>
      <c r="F12179">
        <v>0</v>
      </c>
      <c r="H12179" t="s">
        <v>103</v>
      </c>
      <c r="I12179">
        <f t="shared" si="579"/>
        <v>0</v>
      </c>
      <c r="J12179">
        <f t="shared" si="580"/>
        <v>0</v>
      </c>
      <c r="L12179" t="str">
        <f t="shared" si="578"/>
        <v>2720WYANGLE</v>
      </c>
      <c r="M12179" t="s">
        <v>9858</v>
      </c>
    </row>
    <row r="12180" spans="1:13">
      <c r="A12180" t="s">
        <v>13602</v>
      </c>
      <c r="B12180" t="s">
        <v>13629</v>
      </c>
      <c r="C12180" t="s">
        <v>109</v>
      </c>
      <c r="D12180">
        <v>4</v>
      </c>
      <c r="E12180">
        <v>0</v>
      </c>
      <c r="F12180">
        <v>0</v>
      </c>
      <c r="H12180" t="s">
        <v>103</v>
      </c>
      <c r="I12180">
        <f t="shared" si="579"/>
        <v>0</v>
      </c>
      <c r="J12180">
        <f t="shared" si="580"/>
        <v>0</v>
      </c>
      <c r="L12180" t="str">
        <f t="shared" si="578"/>
        <v>2720YARRANGOBILLY</v>
      </c>
      <c r="M12180" t="s">
        <v>9858</v>
      </c>
    </row>
    <row r="12181" spans="1:13">
      <c r="A12181" t="s">
        <v>13630</v>
      </c>
      <c r="B12181" t="s">
        <v>13631</v>
      </c>
      <c r="C12181" t="s">
        <v>109</v>
      </c>
      <c r="D12181">
        <v>4</v>
      </c>
      <c r="E12181">
        <v>0</v>
      </c>
      <c r="F12181">
        <v>0</v>
      </c>
      <c r="H12181" t="s">
        <v>103</v>
      </c>
      <c r="I12181">
        <f t="shared" si="579"/>
        <v>0</v>
      </c>
      <c r="J12181">
        <f t="shared" si="580"/>
        <v>0</v>
      </c>
      <c r="L12181" t="str">
        <f t="shared" si="578"/>
        <v>2717COOMEALLA</v>
      </c>
      <c r="M12181" t="s">
        <v>9851</v>
      </c>
    </row>
    <row r="12182" spans="1:13">
      <c r="A12182" t="s">
        <v>13630</v>
      </c>
      <c r="B12182" t="s">
        <v>13632</v>
      </c>
      <c r="C12182" t="s">
        <v>109</v>
      </c>
      <c r="D12182">
        <v>4</v>
      </c>
      <c r="E12182">
        <v>0</v>
      </c>
      <c r="F12182">
        <v>0</v>
      </c>
      <c r="H12182" t="s">
        <v>103</v>
      </c>
      <c r="I12182">
        <f t="shared" si="579"/>
        <v>0</v>
      </c>
      <c r="J12182">
        <f t="shared" si="580"/>
        <v>0</v>
      </c>
      <c r="L12182" t="str">
        <f t="shared" si="578"/>
        <v>2717DARETON</v>
      </c>
      <c r="M12182" t="s">
        <v>9851</v>
      </c>
    </row>
    <row r="12183" spans="1:13">
      <c r="A12183" t="s">
        <v>13633</v>
      </c>
      <c r="B12183" t="s">
        <v>13634</v>
      </c>
      <c r="C12183" t="s">
        <v>109</v>
      </c>
      <c r="D12183">
        <v>4</v>
      </c>
      <c r="E12183">
        <v>0</v>
      </c>
      <c r="F12183">
        <v>0</v>
      </c>
      <c r="H12183" t="s">
        <v>103</v>
      </c>
      <c r="I12183">
        <f t="shared" si="579"/>
        <v>0</v>
      </c>
      <c r="J12183">
        <f t="shared" si="580"/>
        <v>0</v>
      </c>
      <c r="L12183" t="str">
        <f t="shared" si="578"/>
        <v>2716COREE SOUTH</v>
      </c>
      <c r="M12183" t="s">
        <v>9851</v>
      </c>
    </row>
    <row r="12184" spans="1:13">
      <c r="A12184" t="s">
        <v>13633</v>
      </c>
      <c r="B12184" t="s">
        <v>13635</v>
      </c>
      <c r="C12184" t="s">
        <v>109</v>
      </c>
      <c r="D12184">
        <v>4</v>
      </c>
      <c r="E12184">
        <v>0</v>
      </c>
      <c r="F12184">
        <v>0</v>
      </c>
      <c r="H12184" t="s">
        <v>103</v>
      </c>
      <c r="I12184">
        <f t="shared" si="579"/>
        <v>0</v>
      </c>
      <c r="J12184">
        <f t="shared" si="580"/>
        <v>0</v>
      </c>
      <c r="L12184" t="str">
        <f t="shared" si="578"/>
        <v>2716FOUR CORNERS</v>
      </c>
      <c r="M12184" t="s">
        <v>9851</v>
      </c>
    </row>
    <row r="12185" spans="1:13">
      <c r="A12185" t="s">
        <v>13633</v>
      </c>
      <c r="B12185" t="s">
        <v>13636</v>
      </c>
      <c r="C12185" t="s">
        <v>109</v>
      </c>
      <c r="D12185">
        <v>4</v>
      </c>
      <c r="E12185">
        <v>0</v>
      </c>
      <c r="F12185">
        <v>0</v>
      </c>
      <c r="H12185" t="s">
        <v>103</v>
      </c>
      <c r="I12185">
        <f t="shared" si="579"/>
        <v>0</v>
      </c>
      <c r="J12185">
        <f t="shared" si="580"/>
        <v>0</v>
      </c>
      <c r="L12185" t="str">
        <f t="shared" si="578"/>
        <v>2716GALA VALE</v>
      </c>
      <c r="M12185" t="s">
        <v>9851</v>
      </c>
    </row>
    <row r="12186" spans="1:13">
      <c r="A12186" t="s">
        <v>13633</v>
      </c>
      <c r="B12186" t="s">
        <v>13637</v>
      </c>
      <c r="C12186" t="s">
        <v>109</v>
      </c>
      <c r="D12186">
        <v>4</v>
      </c>
      <c r="E12186">
        <v>0</v>
      </c>
      <c r="F12186">
        <v>0</v>
      </c>
      <c r="H12186" t="s">
        <v>103</v>
      </c>
      <c r="I12186">
        <f t="shared" si="579"/>
        <v>0</v>
      </c>
      <c r="J12186">
        <f t="shared" si="580"/>
        <v>0</v>
      </c>
      <c r="L12186" t="str">
        <f t="shared" si="578"/>
        <v>2716JERILDERIE</v>
      </c>
      <c r="M12186" t="s">
        <v>9851</v>
      </c>
    </row>
    <row r="12187" spans="1:13">
      <c r="A12187" t="s">
        <v>13633</v>
      </c>
      <c r="B12187" t="s">
        <v>13638</v>
      </c>
      <c r="C12187" t="s">
        <v>109</v>
      </c>
      <c r="D12187">
        <v>4</v>
      </c>
      <c r="E12187">
        <v>0</v>
      </c>
      <c r="F12187">
        <v>0</v>
      </c>
      <c r="H12187" t="s">
        <v>103</v>
      </c>
      <c r="I12187">
        <f t="shared" si="579"/>
        <v>0</v>
      </c>
      <c r="J12187">
        <f t="shared" si="580"/>
        <v>0</v>
      </c>
      <c r="L12187" t="str">
        <f t="shared" si="578"/>
        <v>2716MABINS WELL</v>
      </c>
      <c r="M12187" t="s">
        <v>9851</v>
      </c>
    </row>
    <row r="12188" spans="1:13">
      <c r="A12188" t="s">
        <v>13633</v>
      </c>
      <c r="B12188" t="s">
        <v>13639</v>
      </c>
      <c r="C12188" t="s">
        <v>109</v>
      </c>
      <c r="D12188">
        <v>4</v>
      </c>
      <c r="E12188">
        <v>0</v>
      </c>
      <c r="F12188">
        <v>0</v>
      </c>
      <c r="H12188" t="s">
        <v>103</v>
      </c>
      <c r="I12188">
        <f t="shared" si="579"/>
        <v>0</v>
      </c>
      <c r="J12188">
        <f t="shared" si="580"/>
        <v>0</v>
      </c>
      <c r="L12188" t="str">
        <f t="shared" si="578"/>
        <v>2716MAIRJIMMY</v>
      </c>
      <c r="M12188" t="s">
        <v>9851</v>
      </c>
    </row>
    <row r="12189" spans="1:13">
      <c r="A12189" t="s">
        <v>13640</v>
      </c>
      <c r="B12189" t="s">
        <v>13641</v>
      </c>
      <c r="C12189" t="s">
        <v>109</v>
      </c>
      <c r="D12189">
        <v>4</v>
      </c>
      <c r="E12189">
        <v>0</v>
      </c>
      <c r="F12189">
        <v>0</v>
      </c>
      <c r="H12189" t="s">
        <v>103</v>
      </c>
      <c r="I12189">
        <f t="shared" si="579"/>
        <v>0</v>
      </c>
      <c r="J12189">
        <f t="shared" si="580"/>
        <v>0</v>
      </c>
      <c r="L12189" t="str">
        <f t="shared" si="578"/>
        <v>2715ARUMPO</v>
      </c>
      <c r="M12189" t="s">
        <v>9851</v>
      </c>
    </row>
    <row r="12190" spans="1:13">
      <c r="A12190" t="s">
        <v>13640</v>
      </c>
      <c r="B12190" t="s">
        <v>13642</v>
      </c>
      <c r="C12190" t="s">
        <v>109</v>
      </c>
      <c r="D12190">
        <v>4</v>
      </c>
      <c r="E12190">
        <v>0</v>
      </c>
      <c r="F12190">
        <v>0</v>
      </c>
      <c r="H12190" t="s">
        <v>103</v>
      </c>
      <c r="I12190">
        <f t="shared" si="579"/>
        <v>0</v>
      </c>
      <c r="J12190">
        <f t="shared" si="580"/>
        <v>0</v>
      </c>
      <c r="L12190" t="str">
        <f t="shared" si="578"/>
        <v>2715BALRANALD</v>
      </c>
      <c r="M12190" t="s">
        <v>9851</v>
      </c>
    </row>
    <row r="12191" spans="1:13">
      <c r="A12191" t="s">
        <v>13640</v>
      </c>
      <c r="B12191" t="s">
        <v>13643</v>
      </c>
      <c r="C12191" t="s">
        <v>109</v>
      </c>
      <c r="D12191">
        <v>4</v>
      </c>
      <c r="E12191">
        <v>0</v>
      </c>
      <c r="F12191">
        <v>0</v>
      </c>
      <c r="H12191" t="s">
        <v>103</v>
      </c>
      <c r="I12191">
        <f t="shared" si="579"/>
        <v>0</v>
      </c>
      <c r="J12191">
        <f t="shared" si="580"/>
        <v>0</v>
      </c>
      <c r="L12191" t="str">
        <f t="shared" si="578"/>
        <v>2715HATFIELD</v>
      </c>
      <c r="M12191" t="s">
        <v>9851</v>
      </c>
    </row>
    <row r="12192" spans="1:13">
      <c r="A12192" t="s">
        <v>13640</v>
      </c>
      <c r="B12192" t="s">
        <v>13644</v>
      </c>
      <c r="C12192" t="s">
        <v>109</v>
      </c>
      <c r="D12192">
        <v>4</v>
      </c>
      <c r="E12192">
        <v>0</v>
      </c>
      <c r="F12192">
        <v>0</v>
      </c>
      <c r="H12192" t="s">
        <v>103</v>
      </c>
      <c r="I12192">
        <f t="shared" si="579"/>
        <v>0</v>
      </c>
      <c r="J12192">
        <f t="shared" si="580"/>
        <v>0</v>
      </c>
      <c r="L12192" t="str">
        <f t="shared" si="578"/>
        <v>2715MUNGO</v>
      </c>
      <c r="M12192" t="s">
        <v>9851</v>
      </c>
    </row>
    <row r="12193" spans="1:13">
      <c r="A12193" t="s">
        <v>13640</v>
      </c>
      <c r="B12193" t="s">
        <v>13645</v>
      </c>
      <c r="C12193" t="s">
        <v>109</v>
      </c>
      <c r="D12193">
        <v>4</v>
      </c>
      <c r="E12193">
        <v>0</v>
      </c>
      <c r="F12193">
        <v>0</v>
      </c>
      <c r="H12193" t="s">
        <v>103</v>
      </c>
      <c r="I12193">
        <f t="shared" si="579"/>
        <v>0</v>
      </c>
      <c r="J12193">
        <f t="shared" si="580"/>
        <v>0</v>
      </c>
      <c r="L12193" t="str">
        <f t="shared" si="578"/>
        <v>2715PENARIE</v>
      </c>
      <c r="M12193" t="s">
        <v>9851</v>
      </c>
    </row>
    <row r="12194" spans="1:13">
      <c r="A12194" t="s">
        <v>13640</v>
      </c>
      <c r="B12194" t="s">
        <v>13646</v>
      </c>
      <c r="C12194" t="s">
        <v>109</v>
      </c>
      <c r="D12194">
        <v>4</v>
      </c>
      <c r="E12194">
        <v>0</v>
      </c>
      <c r="F12194">
        <v>0</v>
      </c>
      <c r="H12194" t="s">
        <v>103</v>
      </c>
      <c r="I12194">
        <f t="shared" si="579"/>
        <v>0</v>
      </c>
      <c r="J12194">
        <f t="shared" si="580"/>
        <v>0</v>
      </c>
      <c r="L12194" t="str">
        <f t="shared" si="578"/>
        <v>2715THE VALE</v>
      </c>
      <c r="M12194" t="s">
        <v>9851</v>
      </c>
    </row>
    <row r="12195" spans="1:13">
      <c r="A12195" t="s">
        <v>13647</v>
      </c>
      <c r="B12195" t="s">
        <v>8155</v>
      </c>
      <c r="C12195" t="s">
        <v>109</v>
      </c>
      <c r="D12195">
        <v>4</v>
      </c>
      <c r="E12195">
        <v>0</v>
      </c>
      <c r="F12195">
        <v>0</v>
      </c>
      <c r="H12195" t="s">
        <v>103</v>
      </c>
      <c r="I12195">
        <f t="shared" si="579"/>
        <v>0</v>
      </c>
      <c r="J12195">
        <f t="shared" si="580"/>
        <v>0</v>
      </c>
      <c r="L12195" t="str">
        <f t="shared" si="578"/>
        <v>2714ARATULA</v>
      </c>
      <c r="M12195" t="s">
        <v>9851</v>
      </c>
    </row>
    <row r="12196" spans="1:13">
      <c r="A12196" t="s">
        <v>13647</v>
      </c>
      <c r="B12196" t="s">
        <v>10178</v>
      </c>
      <c r="C12196" t="s">
        <v>109</v>
      </c>
      <c r="D12196">
        <v>4</v>
      </c>
      <c r="E12196">
        <v>0</v>
      </c>
      <c r="F12196">
        <v>0</v>
      </c>
      <c r="H12196" t="s">
        <v>103</v>
      </c>
      <c r="I12196">
        <f t="shared" si="579"/>
        <v>0</v>
      </c>
      <c r="J12196">
        <f t="shared" si="580"/>
        <v>0</v>
      </c>
      <c r="L12196" t="str">
        <f t="shared" si="578"/>
        <v>2714PINE LODGE</v>
      </c>
      <c r="M12196" t="s">
        <v>9851</v>
      </c>
    </row>
    <row r="12197" spans="1:13">
      <c r="A12197" t="s">
        <v>13647</v>
      </c>
      <c r="B12197" t="s">
        <v>13648</v>
      </c>
      <c r="C12197" t="s">
        <v>109</v>
      </c>
      <c r="D12197">
        <v>4</v>
      </c>
      <c r="E12197">
        <v>0</v>
      </c>
      <c r="F12197">
        <v>0</v>
      </c>
      <c r="H12197" t="s">
        <v>103</v>
      </c>
      <c r="I12197">
        <f t="shared" si="579"/>
        <v>0</v>
      </c>
      <c r="J12197">
        <f t="shared" si="580"/>
        <v>0</v>
      </c>
      <c r="L12197" t="str">
        <f t="shared" si="578"/>
        <v>2714TOCUMWAL</v>
      </c>
      <c r="M12197" t="s">
        <v>9851</v>
      </c>
    </row>
    <row r="12198" spans="1:13">
      <c r="A12198" t="s">
        <v>13647</v>
      </c>
      <c r="B12198" t="s">
        <v>13649</v>
      </c>
      <c r="C12198" t="s">
        <v>109</v>
      </c>
      <c r="D12198">
        <v>4</v>
      </c>
      <c r="E12198">
        <v>0</v>
      </c>
      <c r="F12198">
        <v>0</v>
      </c>
      <c r="H12198" t="s">
        <v>103</v>
      </c>
      <c r="I12198">
        <f t="shared" si="579"/>
        <v>0</v>
      </c>
      <c r="J12198">
        <f t="shared" si="580"/>
        <v>0</v>
      </c>
      <c r="L12198" t="str">
        <f t="shared" si="578"/>
        <v>2714TUPPAL</v>
      </c>
      <c r="M12198" t="s">
        <v>9851</v>
      </c>
    </row>
    <row r="12199" spans="1:13">
      <c r="A12199" t="s">
        <v>13650</v>
      </c>
      <c r="B12199" t="s">
        <v>13651</v>
      </c>
      <c r="C12199" t="s">
        <v>109</v>
      </c>
      <c r="D12199">
        <v>4</v>
      </c>
      <c r="E12199">
        <v>0</v>
      </c>
      <c r="F12199">
        <v>0</v>
      </c>
      <c r="H12199" t="s">
        <v>103</v>
      </c>
      <c r="I12199">
        <f t="shared" si="579"/>
        <v>0</v>
      </c>
      <c r="J12199">
        <f t="shared" si="580"/>
        <v>0</v>
      </c>
      <c r="L12199" t="str">
        <f t="shared" si="578"/>
        <v>2713BLIGHTY</v>
      </c>
      <c r="M12199" t="s">
        <v>9851</v>
      </c>
    </row>
    <row r="12200" spans="1:13">
      <c r="A12200" t="s">
        <v>13650</v>
      </c>
      <c r="B12200" t="s">
        <v>13652</v>
      </c>
      <c r="C12200" t="s">
        <v>109</v>
      </c>
      <c r="D12200">
        <v>4</v>
      </c>
      <c r="E12200">
        <v>0</v>
      </c>
      <c r="F12200">
        <v>0</v>
      </c>
      <c r="H12200" t="s">
        <v>103</v>
      </c>
      <c r="I12200">
        <f t="shared" si="579"/>
        <v>0</v>
      </c>
      <c r="J12200">
        <f t="shared" si="580"/>
        <v>0</v>
      </c>
      <c r="L12200" t="str">
        <f t="shared" si="578"/>
        <v>2713FINLEY</v>
      </c>
      <c r="M12200" t="s">
        <v>9851</v>
      </c>
    </row>
    <row r="12201" spans="1:13">
      <c r="A12201" t="s">
        <v>13650</v>
      </c>
      <c r="B12201" t="s">
        <v>13653</v>
      </c>
      <c r="C12201" t="s">
        <v>109</v>
      </c>
      <c r="D12201">
        <v>4</v>
      </c>
      <c r="E12201">
        <v>0</v>
      </c>
      <c r="F12201">
        <v>0</v>
      </c>
      <c r="H12201" t="s">
        <v>103</v>
      </c>
      <c r="I12201">
        <f t="shared" si="579"/>
        <v>0</v>
      </c>
      <c r="J12201">
        <f t="shared" si="580"/>
        <v>0</v>
      </c>
      <c r="L12201" t="str">
        <f t="shared" si="578"/>
        <v>2713LOGIE BRAE</v>
      </c>
      <c r="M12201" t="s">
        <v>9851</v>
      </c>
    </row>
    <row r="12202" spans="1:13">
      <c r="A12202" t="s">
        <v>13650</v>
      </c>
      <c r="B12202" t="s">
        <v>13654</v>
      </c>
      <c r="C12202" t="s">
        <v>109</v>
      </c>
      <c r="D12202">
        <v>4</v>
      </c>
      <c r="E12202">
        <v>0</v>
      </c>
      <c r="F12202">
        <v>0</v>
      </c>
      <c r="H12202" t="s">
        <v>103</v>
      </c>
      <c r="I12202">
        <f t="shared" si="579"/>
        <v>0</v>
      </c>
      <c r="J12202">
        <f t="shared" si="580"/>
        <v>0</v>
      </c>
      <c r="L12202" t="str">
        <f t="shared" si="578"/>
        <v>2713MYRTLE PARK</v>
      </c>
      <c r="M12202" t="s">
        <v>9851</v>
      </c>
    </row>
    <row r="12203" spans="1:13">
      <c r="A12203" t="s">
        <v>13650</v>
      </c>
      <c r="B12203" t="s">
        <v>567</v>
      </c>
      <c r="C12203" t="s">
        <v>109</v>
      </c>
      <c r="D12203">
        <v>4</v>
      </c>
      <c r="E12203">
        <v>0</v>
      </c>
      <c r="F12203">
        <v>0</v>
      </c>
      <c r="H12203" t="s">
        <v>103</v>
      </c>
      <c r="I12203">
        <f t="shared" si="579"/>
        <v>0</v>
      </c>
      <c r="J12203">
        <f t="shared" si="580"/>
        <v>0</v>
      </c>
      <c r="L12203" t="str">
        <f t="shared" si="578"/>
        <v>2713RETREAT</v>
      </c>
      <c r="M12203" t="s">
        <v>9851</v>
      </c>
    </row>
    <row r="12204" spans="1:13">
      <c r="A12204" t="s">
        <v>13655</v>
      </c>
      <c r="B12204" t="s">
        <v>13656</v>
      </c>
      <c r="C12204" t="s">
        <v>109</v>
      </c>
      <c r="D12204">
        <v>4</v>
      </c>
      <c r="E12204">
        <v>0</v>
      </c>
      <c r="F12204">
        <v>0</v>
      </c>
      <c r="H12204" t="s">
        <v>103</v>
      </c>
      <c r="I12204">
        <f t="shared" si="579"/>
        <v>0</v>
      </c>
      <c r="J12204">
        <f t="shared" si="580"/>
        <v>0</v>
      </c>
      <c r="L12204" t="str">
        <f t="shared" si="578"/>
        <v>2712BERRIGAN</v>
      </c>
      <c r="M12204" t="s">
        <v>9851</v>
      </c>
    </row>
    <row r="12205" spans="1:13">
      <c r="A12205" t="s">
        <v>13655</v>
      </c>
      <c r="B12205" t="s">
        <v>13657</v>
      </c>
      <c r="C12205" t="s">
        <v>109</v>
      </c>
      <c r="D12205">
        <v>4</v>
      </c>
      <c r="E12205">
        <v>0</v>
      </c>
      <c r="F12205">
        <v>0</v>
      </c>
      <c r="H12205" t="s">
        <v>103</v>
      </c>
      <c r="I12205">
        <f t="shared" si="579"/>
        <v>0</v>
      </c>
      <c r="J12205">
        <f t="shared" si="580"/>
        <v>0</v>
      </c>
      <c r="L12205" t="str">
        <f t="shared" si="578"/>
        <v>2712BOOMANOOMANA</v>
      </c>
      <c r="M12205" t="s">
        <v>9851</v>
      </c>
    </row>
    <row r="12206" spans="1:13">
      <c r="A12206" t="s">
        <v>13658</v>
      </c>
      <c r="B12206" t="s">
        <v>13659</v>
      </c>
      <c r="C12206" t="s">
        <v>109</v>
      </c>
      <c r="D12206">
        <v>4</v>
      </c>
      <c r="E12206">
        <v>0</v>
      </c>
      <c r="F12206">
        <v>0</v>
      </c>
      <c r="H12206" t="s">
        <v>103</v>
      </c>
      <c r="I12206">
        <f t="shared" si="579"/>
        <v>0</v>
      </c>
      <c r="J12206">
        <f t="shared" si="580"/>
        <v>0</v>
      </c>
      <c r="L12206" t="str">
        <f t="shared" si="578"/>
        <v>2711BOOLIGAL</v>
      </c>
      <c r="M12206" t="s">
        <v>9851</v>
      </c>
    </row>
    <row r="12207" spans="1:13">
      <c r="A12207" t="s">
        <v>13658</v>
      </c>
      <c r="B12207" t="s">
        <v>13660</v>
      </c>
      <c r="C12207" t="s">
        <v>109</v>
      </c>
      <c r="D12207">
        <v>4</v>
      </c>
      <c r="E12207">
        <v>0</v>
      </c>
      <c r="F12207">
        <v>0</v>
      </c>
      <c r="H12207" t="s">
        <v>103</v>
      </c>
      <c r="I12207">
        <f t="shared" si="579"/>
        <v>0</v>
      </c>
      <c r="J12207">
        <f t="shared" si="580"/>
        <v>0</v>
      </c>
      <c r="L12207" t="str">
        <f t="shared" si="578"/>
        <v>2711CARRATHOOL</v>
      </c>
      <c r="M12207" t="s">
        <v>9851</v>
      </c>
    </row>
    <row r="12208" spans="1:13">
      <c r="A12208" t="s">
        <v>13658</v>
      </c>
      <c r="B12208" t="s">
        <v>3813</v>
      </c>
      <c r="C12208" t="s">
        <v>109</v>
      </c>
      <c r="D12208">
        <v>4</v>
      </c>
      <c r="E12208">
        <v>0</v>
      </c>
      <c r="F12208">
        <v>0</v>
      </c>
      <c r="H12208" t="s">
        <v>103</v>
      </c>
      <c r="I12208">
        <f t="shared" si="579"/>
        <v>0</v>
      </c>
      <c r="J12208">
        <f t="shared" si="580"/>
        <v>0</v>
      </c>
      <c r="L12208" t="str">
        <f t="shared" si="578"/>
        <v>2711CLARE</v>
      </c>
      <c r="M12208" t="s">
        <v>9851</v>
      </c>
    </row>
    <row r="12209" spans="1:13">
      <c r="A12209" t="s">
        <v>13658</v>
      </c>
      <c r="B12209" t="s">
        <v>13661</v>
      </c>
      <c r="C12209" t="s">
        <v>109</v>
      </c>
      <c r="D12209">
        <v>4</v>
      </c>
      <c r="E12209">
        <v>0</v>
      </c>
      <c r="F12209">
        <v>0</v>
      </c>
      <c r="H12209" t="s">
        <v>103</v>
      </c>
      <c r="I12209">
        <f t="shared" si="579"/>
        <v>0</v>
      </c>
      <c r="J12209">
        <f t="shared" si="580"/>
        <v>0</v>
      </c>
      <c r="L12209" t="str">
        <f t="shared" si="578"/>
        <v>2711CORRONG</v>
      </c>
      <c r="M12209" t="s">
        <v>9851</v>
      </c>
    </row>
    <row r="12210" spans="1:13">
      <c r="A12210" t="s">
        <v>13658</v>
      </c>
      <c r="B12210" t="s">
        <v>13662</v>
      </c>
      <c r="C12210" t="s">
        <v>109</v>
      </c>
      <c r="D12210">
        <v>4</v>
      </c>
      <c r="E12210">
        <v>0</v>
      </c>
      <c r="F12210">
        <v>0</v>
      </c>
      <c r="H12210" t="s">
        <v>103</v>
      </c>
      <c r="I12210">
        <f t="shared" si="579"/>
        <v>0</v>
      </c>
      <c r="J12210">
        <f t="shared" si="580"/>
        <v>0</v>
      </c>
      <c r="L12210" t="str">
        <f t="shared" si="578"/>
        <v>2711GUNBAR</v>
      </c>
      <c r="M12210" t="s">
        <v>9851</v>
      </c>
    </row>
    <row r="12211" spans="1:13">
      <c r="A12211" t="s">
        <v>13658</v>
      </c>
      <c r="B12211" t="s">
        <v>2256</v>
      </c>
      <c r="C12211" t="s">
        <v>109</v>
      </c>
      <c r="D12211">
        <v>4</v>
      </c>
      <c r="E12211">
        <v>0</v>
      </c>
      <c r="F12211">
        <v>0</v>
      </c>
      <c r="H12211" t="s">
        <v>103</v>
      </c>
      <c r="I12211">
        <f t="shared" si="579"/>
        <v>0</v>
      </c>
      <c r="J12211">
        <f t="shared" si="580"/>
        <v>0</v>
      </c>
      <c r="L12211" t="str">
        <f t="shared" si="578"/>
        <v>2711HAY</v>
      </c>
      <c r="M12211" t="s">
        <v>9851</v>
      </c>
    </row>
    <row r="12212" spans="1:13">
      <c r="A12212" t="s">
        <v>13658</v>
      </c>
      <c r="B12212" t="s">
        <v>13663</v>
      </c>
      <c r="C12212" t="s">
        <v>109</v>
      </c>
      <c r="D12212">
        <v>4</v>
      </c>
      <c r="E12212">
        <v>0</v>
      </c>
      <c r="F12212">
        <v>0</v>
      </c>
      <c r="H12212" t="s">
        <v>103</v>
      </c>
      <c r="I12212">
        <f t="shared" si="579"/>
        <v>0</v>
      </c>
      <c r="J12212">
        <f t="shared" si="580"/>
        <v>0</v>
      </c>
      <c r="L12212" t="str">
        <f t="shared" si="578"/>
        <v>2711HAY SOUTH</v>
      </c>
      <c r="M12212" t="s">
        <v>9851</v>
      </c>
    </row>
    <row r="12213" spans="1:13">
      <c r="A12213" t="s">
        <v>13658</v>
      </c>
      <c r="B12213" t="s">
        <v>13664</v>
      </c>
      <c r="C12213" t="s">
        <v>109</v>
      </c>
      <c r="D12213">
        <v>4</v>
      </c>
      <c r="E12213">
        <v>0</v>
      </c>
      <c r="F12213">
        <v>0</v>
      </c>
      <c r="H12213" t="s">
        <v>103</v>
      </c>
      <c r="I12213">
        <f t="shared" si="579"/>
        <v>0</v>
      </c>
      <c r="J12213">
        <f t="shared" si="580"/>
        <v>0</v>
      </c>
      <c r="L12213" t="str">
        <f t="shared" si="578"/>
        <v>2711KERI KERI</v>
      </c>
      <c r="M12213" t="s">
        <v>9851</v>
      </c>
    </row>
    <row r="12214" spans="1:13">
      <c r="A12214" t="s">
        <v>13658</v>
      </c>
      <c r="B12214" t="s">
        <v>4141</v>
      </c>
      <c r="C12214" t="s">
        <v>109</v>
      </c>
      <c r="D12214">
        <v>4</v>
      </c>
      <c r="E12214">
        <v>0</v>
      </c>
      <c r="F12214">
        <v>0</v>
      </c>
      <c r="H12214" t="s">
        <v>103</v>
      </c>
      <c r="I12214">
        <f t="shared" si="579"/>
        <v>0</v>
      </c>
      <c r="J12214">
        <f t="shared" si="580"/>
        <v>0</v>
      </c>
      <c r="L12214" t="str">
        <f t="shared" si="578"/>
        <v>2711MAUDE</v>
      </c>
      <c r="M12214" t="s">
        <v>9851</v>
      </c>
    </row>
    <row r="12215" spans="1:13">
      <c r="A12215" t="s">
        <v>13658</v>
      </c>
      <c r="B12215" t="s">
        <v>13665</v>
      </c>
      <c r="C12215" t="s">
        <v>109</v>
      </c>
      <c r="D12215">
        <v>4</v>
      </c>
      <c r="E12215">
        <v>0</v>
      </c>
      <c r="F12215">
        <v>0</v>
      </c>
      <c r="H12215" t="s">
        <v>103</v>
      </c>
      <c r="I12215">
        <f t="shared" si="579"/>
        <v>0</v>
      </c>
      <c r="J12215">
        <f t="shared" si="580"/>
        <v>0</v>
      </c>
      <c r="L12215" t="str">
        <f t="shared" si="578"/>
        <v>2711ONE TREE</v>
      </c>
      <c r="M12215" t="s">
        <v>9851</v>
      </c>
    </row>
    <row r="12216" spans="1:13">
      <c r="A12216" t="s">
        <v>13658</v>
      </c>
      <c r="B12216" t="s">
        <v>8662</v>
      </c>
      <c r="C12216" t="s">
        <v>109</v>
      </c>
      <c r="D12216">
        <v>4</v>
      </c>
      <c r="E12216">
        <v>0</v>
      </c>
      <c r="F12216">
        <v>0</v>
      </c>
      <c r="H12216" t="s">
        <v>103</v>
      </c>
      <c r="I12216">
        <f t="shared" si="579"/>
        <v>0</v>
      </c>
      <c r="J12216">
        <f t="shared" si="580"/>
        <v>0</v>
      </c>
      <c r="L12216" t="str">
        <f t="shared" si="578"/>
        <v>2711OXLEY</v>
      </c>
      <c r="M12216" t="s">
        <v>9851</v>
      </c>
    </row>
    <row r="12217" spans="1:13">
      <c r="A12217" t="s">
        <v>13658</v>
      </c>
      <c r="B12217" t="s">
        <v>13666</v>
      </c>
      <c r="C12217" t="s">
        <v>109</v>
      </c>
      <c r="D12217">
        <v>4</v>
      </c>
      <c r="E12217">
        <v>0</v>
      </c>
      <c r="F12217">
        <v>0</v>
      </c>
      <c r="H12217" t="s">
        <v>103</v>
      </c>
      <c r="I12217">
        <f t="shared" si="579"/>
        <v>0</v>
      </c>
      <c r="J12217">
        <f t="shared" si="580"/>
        <v>0</v>
      </c>
      <c r="L12217" t="str">
        <f t="shared" si="578"/>
        <v>2711WAUGORAH</v>
      </c>
      <c r="M12217" t="s">
        <v>9851</v>
      </c>
    </row>
    <row r="12218" spans="1:13">
      <c r="A12218" t="s">
        <v>13658</v>
      </c>
      <c r="B12218" t="s">
        <v>13667</v>
      </c>
      <c r="C12218" t="s">
        <v>109</v>
      </c>
      <c r="D12218">
        <v>4</v>
      </c>
      <c r="E12218">
        <v>0</v>
      </c>
      <c r="F12218">
        <v>0</v>
      </c>
      <c r="H12218" t="s">
        <v>103</v>
      </c>
      <c r="I12218">
        <f t="shared" si="579"/>
        <v>0</v>
      </c>
      <c r="J12218">
        <f t="shared" si="580"/>
        <v>0</v>
      </c>
      <c r="L12218" t="str">
        <f t="shared" si="578"/>
        <v>2711YANGA</v>
      </c>
      <c r="M12218" t="s">
        <v>9851</v>
      </c>
    </row>
    <row r="12219" spans="1:13">
      <c r="A12219" t="s">
        <v>13668</v>
      </c>
      <c r="B12219" t="s">
        <v>5935</v>
      </c>
      <c r="C12219" t="s">
        <v>109</v>
      </c>
      <c r="D12219">
        <v>4</v>
      </c>
      <c r="E12219">
        <v>0</v>
      </c>
      <c r="F12219">
        <v>0</v>
      </c>
      <c r="H12219" t="s">
        <v>103</v>
      </c>
      <c r="I12219">
        <f t="shared" si="579"/>
        <v>0</v>
      </c>
      <c r="J12219">
        <f t="shared" si="580"/>
        <v>0</v>
      </c>
      <c r="L12219" t="str">
        <f t="shared" si="578"/>
        <v>2710BARRATTA</v>
      </c>
      <c r="M12219" t="s">
        <v>9851</v>
      </c>
    </row>
    <row r="12220" spans="1:13">
      <c r="A12220" t="s">
        <v>13668</v>
      </c>
      <c r="B12220" t="s">
        <v>13669</v>
      </c>
      <c r="C12220" t="s">
        <v>109</v>
      </c>
      <c r="D12220">
        <v>4</v>
      </c>
      <c r="E12220">
        <v>0</v>
      </c>
      <c r="F12220">
        <v>0</v>
      </c>
      <c r="H12220" t="s">
        <v>103</v>
      </c>
      <c r="I12220">
        <f t="shared" si="579"/>
        <v>0</v>
      </c>
      <c r="J12220">
        <f t="shared" si="580"/>
        <v>0</v>
      </c>
      <c r="L12220" t="str">
        <f t="shared" si="578"/>
        <v>2710BENARCA</v>
      </c>
      <c r="M12220" t="s">
        <v>9851</v>
      </c>
    </row>
    <row r="12221" spans="1:13">
      <c r="A12221" t="s">
        <v>13668</v>
      </c>
      <c r="B12221" t="s">
        <v>13670</v>
      </c>
      <c r="C12221" t="s">
        <v>109</v>
      </c>
      <c r="D12221">
        <v>4</v>
      </c>
      <c r="E12221">
        <v>0</v>
      </c>
      <c r="F12221">
        <v>0</v>
      </c>
      <c r="H12221" t="s">
        <v>103</v>
      </c>
      <c r="I12221">
        <f t="shared" si="579"/>
        <v>0</v>
      </c>
      <c r="J12221">
        <f t="shared" si="580"/>
        <v>0</v>
      </c>
      <c r="L12221" t="str">
        <f t="shared" si="578"/>
        <v>2710BIRGANBIGIL</v>
      </c>
      <c r="M12221" t="s">
        <v>9851</v>
      </c>
    </row>
    <row r="12222" spans="1:13">
      <c r="A12222" t="s">
        <v>13668</v>
      </c>
      <c r="B12222" t="s">
        <v>13671</v>
      </c>
      <c r="C12222" t="s">
        <v>109</v>
      </c>
      <c r="D12222">
        <v>4</v>
      </c>
      <c r="E12222">
        <v>0</v>
      </c>
      <c r="F12222">
        <v>0</v>
      </c>
      <c r="H12222" t="s">
        <v>103</v>
      </c>
      <c r="I12222">
        <f t="shared" si="579"/>
        <v>0</v>
      </c>
      <c r="J12222">
        <f t="shared" si="580"/>
        <v>0</v>
      </c>
      <c r="L12222" t="str">
        <f t="shared" si="578"/>
        <v>2710BOOROORBAN</v>
      </c>
      <c r="M12222" t="s">
        <v>9851</v>
      </c>
    </row>
    <row r="12223" spans="1:13">
      <c r="A12223" t="s">
        <v>13668</v>
      </c>
      <c r="B12223" t="s">
        <v>13672</v>
      </c>
      <c r="C12223" t="s">
        <v>109</v>
      </c>
      <c r="D12223">
        <v>4</v>
      </c>
      <c r="E12223">
        <v>0</v>
      </c>
      <c r="F12223">
        <v>0</v>
      </c>
      <c r="H12223" t="s">
        <v>103</v>
      </c>
      <c r="I12223">
        <f t="shared" si="579"/>
        <v>0</v>
      </c>
      <c r="J12223">
        <f t="shared" si="580"/>
        <v>0</v>
      </c>
      <c r="L12223" t="str">
        <f t="shared" si="578"/>
        <v>2710BRASSI</v>
      </c>
      <c r="M12223" t="s">
        <v>9851</v>
      </c>
    </row>
    <row r="12224" spans="1:13">
      <c r="A12224" t="s">
        <v>13668</v>
      </c>
      <c r="B12224" t="s">
        <v>13673</v>
      </c>
      <c r="C12224" t="s">
        <v>109</v>
      </c>
      <c r="D12224">
        <v>4</v>
      </c>
      <c r="E12224">
        <v>0</v>
      </c>
      <c r="F12224">
        <v>0</v>
      </c>
      <c r="H12224" t="s">
        <v>103</v>
      </c>
      <c r="I12224">
        <f t="shared" si="579"/>
        <v>0</v>
      </c>
      <c r="J12224">
        <f t="shared" si="580"/>
        <v>0</v>
      </c>
      <c r="L12224" t="str">
        <f t="shared" si="578"/>
        <v>2710BULLATALE</v>
      </c>
      <c r="M12224" t="s">
        <v>9851</v>
      </c>
    </row>
    <row r="12225" spans="1:13">
      <c r="A12225" t="s">
        <v>13668</v>
      </c>
      <c r="B12225" t="s">
        <v>13674</v>
      </c>
      <c r="C12225" t="s">
        <v>109</v>
      </c>
      <c r="D12225">
        <v>4</v>
      </c>
      <c r="E12225">
        <v>0</v>
      </c>
      <c r="F12225">
        <v>0</v>
      </c>
      <c r="H12225" t="s">
        <v>103</v>
      </c>
      <c r="I12225">
        <f t="shared" si="579"/>
        <v>0</v>
      </c>
      <c r="J12225">
        <f t="shared" si="580"/>
        <v>0</v>
      </c>
      <c r="L12225" t="str">
        <f t="shared" si="578"/>
        <v>2710CALDWELL</v>
      </c>
      <c r="M12225" t="s">
        <v>9851</v>
      </c>
    </row>
    <row r="12226" spans="1:13">
      <c r="A12226" t="s">
        <v>13668</v>
      </c>
      <c r="B12226" t="s">
        <v>13675</v>
      </c>
      <c r="C12226" t="s">
        <v>109</v>
      </c>
      <c r="D12226">
        <v>4</v>
      </c>
      <c r="E12226">
        <v>0</v>
      </c>
      <c r="F12226">
        <v>0</v>
      </c>
      <c r="H12226" t="s">
        <v>103</v>
      </c>
      <c r="I12226">
        <f t="shared" si="579"/>
        <v>0</v>
      </c>
      <c r="J12226">
        <f t="shared" si="580"/>
        <v>0</v>
      </c>
      <c r="L12226" t="str">
        <f t="shared" si="578"/>
        <v>2710CALIMO</v>
      </c>
      <c r="M12226" t="s">
        <v>9851</v>
      </c>
    </row>
    <row r="12227" spans="1:13">
      <c r="A12227" t="s">
        <v>13668</v>
      </c>
      <c r="B12227" t="s">
        <v>13676</v>
      </c>
      <c r="C12227" t="s">
        <v>109</v>
      </c>
      <c r="D12227">
        <v>4</v>
      </c>
      <c r="E12227">
        <v>0</v>
      </c>
      <c r="F12227">
        <v>0</v>
      </c>
      <c r="H12227" t="s">
        <v>103</v>
      </c>
      <c r="I12227">
        <f t="shared" si="579"/>
        <v>0</v>
      </c>
      <c r="J12227">
        <f t="shared" si="580"/>
        <v>0</v>
      </c>
      <c r="L12227" t="str">
        <f t="shared" si="578"/>
        <v>2710CONARGO</v>
      </c>
      <c r="M12227" t="s">
        <v>9851</v>
      </c>
    </row>
    <row r="12228" spans="1:13">
      <c r="A12228" t="s">
        <v>13668</v>
      </c>
      <c r="B12228" t="s">
        <v>13677</v>
      </c>
      <c r="C12228" t="s">
        <v>109</v>
      </c>
      <c r="D12228">
        <v>4</v>
      </c>
      <c r="E12228">
        <v>0</v>
      </c>
      <c r="F12228">
        <v>0</v>
      </c>
      <c r="H12228" t="s">
        <v>103</v>
      </c>
      <c r="I12228">
        <f t="shared" si="579"/>
        <v>0</v>
      </c>
      <c r="J12228">
        <f t="shared" si="580"/>
        <v>0</v>
      </c>
      <c r="L12228" t="str">
        <f t="shared" si="578"/>
        <v>2710COREE</v>
      </c>
      <c r="M12228" t="s">
        <v>9851</v>
      </c>
    </row>
    <row r="12229" spans="1:13">
      <c r="A12229" t="s">
        <v>13668</v>
      </c>
      <c r="B12229" t="s">
        <v>13678</v>
      </c>
      <c r="C12229" t="s">
        <v>109</v>
      </c>
      <c r="D12229">
        <v>4</v>
      </c>
      <c r="E12229">
        <v>0</v>
      </c>
      <c r="F12229">
        <v>0</v>
      </c>
      <c r="H12229" t="s">
        <v>103</v>
      </c>
      <c r="I12229">
        <f t="shared" si="579"/>
        <v>0</v>
      </c>
      <c r="J12229">
        <f t="shared" si="580"/>
        <v>0</v>
      </c>
      <c r="L12229" t="str">
        <f t="shared" ref="L12229:L12292" si="581">CONCATENATE(A12229,B12229)</f>
        <v>2710CORNALLA</v>
      </c>
      <c r="M12229" t="s">
        <v>9851</v>
      </c>
    </row>
    <row r="12230" spans="1:13">
      <c r="A12230" t="s">
        <v>13668</v>
      </c>
      <c r="B12230" t="s">
        <v>13679</v>
      </c>
      <c r="C12230" t="s">
        <v>109</v>
      </c>
      <c r="D12230">
        <v>4</v>
      </c>
      <c r="E12230">
        <v>0</v>
      </c>
      <c r="F12230">
        <v>0</v>
      </c>
      <c r="H12230" t="s">
        <v>103</v>
      </c>
      <c r="I12230">
        <f t="shared" si="579"/>
        <v>0</v>
      </c>
      <c r="J12230">
        <f t="shared" si="580"/>
        <v>0</v>
      </c>
      <c r="L12230" t="str">
        <f t="shared" si="581"/>
        <v>2710DENILIQUIN</v>
      </c>
      <c r="M12230" t="s">
        <v>9851</v>
      </c>
    </row>
    <row r="12231" spans="1:13">
      <c r="A12231" t="s">
        <v>13668</v>
      </c>
      <c r="B12231" t="s">
        <v>13680</v>
      </c>
      <c r="C12231" t="s">
        <v>109</v>
      </c>
      <c r="D12231">
        <v>4</v>
      </c>
      <c r="E12231">
        <v>0</v>
      </c>
      <c r="F12231">
        <v>0</v>
      </c>
      <c r="H12231" t="s">
        <v>103</v>
      </c>
      <c r="I12231">
        <f t="shared" si="579"/>
        <v>0</v>
      </c>
      <c r="J12231">
        <f t="shared" si="580"/>
        <v>0</v>
      </c>
      <c r="L12231" t="str">
        <f t="shared" si="581"/>
        <v>2710GULPA</v>
      </c>
      <c r="M12231" t="s">
        <v>9851</v>
      </c>
    </row>
    <row r="12232" spans="1:13">
      <c r="A12232" t="s">
        <v>13668</v>
      </c>
      <c r="B12232" t="s">
        <v>13681</v>
      </c>
      <c r="C12232" t="s">
        <v>109</v>
      </c>
      <c r="D12232">
        <v>4</v>
      </c>
      <c r="E12232">
        <v>0</v>
      </c>
      <c r="F12232">
        <v>0</v>
      </c>
      <c r="H12232" t="s">
        <v>103</v>
      </c>
      <c r="I12232">
        <f t="shared" si="579"/>
        <v>0</v>
      </c>
      <c r="J12232">
        <f t="shared" si="580"/>
        <v>0</v>
      </c>
      <c r="L12232" t="str">
        <f t="shared" si="581"/>
        <v>2710HARTWOOD</v>
      </c>
      <c r="M12232" t="s">
        <v>9851</v>
      </c>
    </row>
    <row r="12233" spans="1:13">
      <c r="A12233" t="s">
        <v>13668</v>
      </c>
      <c r="B12233" t="s">
        <v>13682</v>
      </c>
      <c r="C12233" t="s">
        <v>109</v>
      </c>
      <c r="D12233">
        <v>4</v>
      </c>
      <c r="E12233">
        <v>0</v>
      </c>
      <c r="F12233">
        <v>0</v>
      </c>
      <c r="H12233" t="s">
        <v>103</v>
      </c>
      <c r="I12233">
        <f t="shared" si="579"/>
        <v>0</v>
      </c>
      <c r="J12233">
        <f t="shared" si="580"/>
        <v>0</v>
      </c>
      <c r="L12233" t="str">
        <f t="shared" si="581"/>
        <v>2710HILL PLAIN</v>
      </c>
      <c r="M12233" t="s">
        <v>9851</v>
      </c>
    </row>
    <row r="12234" spans="1:13">
      <c r="A12234" t="s">
        <v>13668</v>
      </c>
      <c r="B12234" t="s">
        <v>13683</v>
      </c>
      <c r="C12234" t="s">
        <v>109</v>
      </c>
      <c r="D12234">
        <v>4</v>
      </c>
      <c r="E12234">
        <v>0</v>
      </c>
      <c r="F12234">
        <v>0</v>
      </c>
      <c r="H12234" t="s">
        <v>103</v>
      </c>
      <c r="I12234">
        <f t="shared" si="579"/>
        <v>0</v>
      </c>
      <c r="J12234">
        <f t="shared" si="580"/>
        <v>0</v>
      </c>
      <c r="L12234" t="str">
        <f t="shared" si="581"/>
        <v>2710JIMARINGLE</v>
      </c>
      <c r="M12234" t="s">
        <v>9851</v>
      </c>
    </row>
    <row r="12235" spans="1:13">
      <c r="A12235" t="s">
        <v>13668</v>
      </c>
      <c r="B12235" t="s">
        <v>13684</v>
      </c>
      <c r="C12235" t="s">
        <v>109</v>
      </c>
      <c r="D12235">
        <v>4</v>
      </c>
      <c r="E12235">
        <v>0</v>
      </c>
      <c r="F12235">
        <v>0</v>
      </c>
      <c r="H12235" t="s">
        <v>103</v>
      </c>
      <c r="I12235">
        <f t="shared" si="579"/>
        <v>0</v>
      </c>
      <c r="J12235">
        <f t="shared" si="580"/>
        <v>0</v>
      </c>
      <c r="L12235" t="str">
        <f t="shared" si="581"/>
        <v>2710LINDIFFERON</v>
      </c>
      <c r="M12235" t="s">
        <v>9851</v>
      </c>
    </row>
    <row r="12236" spans="1:13">
      <c r="A12236" t="s">
        <v>13668</v>
      </c>
      <c r="B12236" t="s">
        <v>13685</v>
      </c>
      <c r="C12236" t="s">
        <v>109</v>
      </c>
      <c r="D12236">
        <v>4</v>
      </c>
      <c r="E12236">
        <v>0</v>
      </c>
      <c r="F12236">
        <v>0</v>
      </c>
      <c r="H12236" t="s">
        <v>103</v>
      </c>
      <c r="I12236">
        <f t="shared" si="579"/>
        <v>0</v>
      </c>
      <c r="J12236">
        <f t="shared" si="580"/>
        <v>0</v>
      </c>
      <c r="L12236" t="str">
        <f t="shared" si="581"/>
        <v>2710MATHOURA</v>
      </c>
      <c r="M12236" t="s">
        <v>9851</v>
      </c>
    </row>
    <row r="12237" spans="1:13">
      <c r="A12237" t="s">
        <v>13668</v>
      </c>
      <c r="B12237" t="s">
        <v>13686</v>
      </c>
      <c r="C12237" t="s">
        <v>109</v>
      </c>
      <c r="D12237">
        <v>4</v>
      </c>
      <c r="E12237">
        <v>0</v>
      </c>
      <c r="F12237">
        <v>0</v>
      </c>
      <c r="H12237" t="s">
        <v>103</v>
      </c>
      <c r="I12237">
        <f t="shared" si="579"/>
        <v>0</v>
      </c>
      <c r="J12237">
        <f t="shared" si="580"/>
        <v>0</v>
      </c>
      <c r="L12237" t="str">
        <f t="shared" si="581"/>
        <v>2710MAYRUNG</v>
      </c>
      <c r="M12237" t="s">
        <v>9851</v>
      </c>
    </row>
    <row r="12238" spans="1:13">
      <c r="A12238" t="s">
        <v>13668</v>
      </c>
      <c r="B12238" t="s">
        <v>13687</v>
      </c>
      <c r="C12238" t="s">
        <v>109</v>
      </c>
      <c r="D12238">
        <v>4</v>
      </c>
      <c r="E12238">
        <v>0</v>
      </c>
      <c r="F12238">
        <v>0</v>
      </c>
      <c r="H12238" t="s">
        <v>103</v>
      </c>
      <c r="I12238">
        <f t="shared" si="579"/>
        <v>0</v>
      </c>
      <c r="J12238">
        <f t="shared" si="580"/>
        <v>0</v>
      </c>
      <c r="L12238" t="str">
        <f t="shared" si="581"/>
        <v>2710MOIRA</v>
      </c>
      <c r="M12238" t="s">
        <v>9851</v>
      </c>
    </row>
    <row r="12239" spans="1:13">
      <c r="A12239" t="s">
        <v>13668</v>
      </c>
      <c r="B12239" t="s">
        <v>13688</v>
      </c>
      <c r="C12239" t="s">
        <v>109</v>
      </c>
      <c r="D12239">
        <v>4</v>
      </c>
      <c r="E12239">
        <v>0</v>
      </c>
      <c r="F12239">
        <v>0</v>
      </c>
      <c r="H12239" t="s">
        <v>103</v>
      </c>
      <c r="I12239">
        <f t="shared" si="579"/>
        <v>0</v>
      </c>
      <c r="J12239">
        <f t="shared" si="580"/>
        <v>0</v>
      </c>
      <c r="L12239" t="str">
        <f t="shared" si="581"/>
        <v>2710MOONAHCULLAH</v>
      </c>
      <c r="M12239" t="s">
        <v>9851</v>
      </c>
    </row>
    <row r="12240" spans="1:13">
      <c r="A12240" t="s">
        <v>13668</v>
      </c>
      <c r="B12240" t="s">
        <v>13689</v>
      </c>
      <c r="C12240" t="s">
        <v>109</v>
      </c>
      <c r="D12240">
        <v>4</v>
      </c>
      <c r="E12240">
        <v>0</v>
      </c>
      <c r="F12240">
        <v>0</v>
      </c>
      <c r="H12240" t="s">
        <v>103</v>
      </c>
      <c r="I12240">
        <f t="shared" si="579"/>
        <v>0</v>
      </c>
      <c r="J12240">
        <f t="shared" si="580"/>
        <v>0</v>
      </c>
      <c r="L12240" t="str">
        <f t="shared" si="581"/>
        <v>2710MOONBRIA</v>
      </c>
      <c r="M12240" t="s">
        <v>9851</v>
      </c>
    </row>
    <row r="12241" spans="1:13">
      <c r="A12241" t="s">
        <v>13668</v>
      </c>
      <c r="B12241" t="s">
        <v>13690</v>
      </c>
      <c r="C12241" t="s">
        <v>109</v>
      </c>
      <c r="D12241">
        <v>4</v>
      </c>
      <c r="E12241">
        <v>0</v>
      </c>
      <c r="F12241">
        <v>0</v>
      </c>
      <c r="H12241" t="s">
        <v>103</v>
      </c>
      <c r="I12241">
        <f t="shared" ref="I12241:I12304" si="582">IF(ISERROR(VLOOKUP(A12241,SelPostCode,1,FALSE)),0,1)</f>
        <v>0</v>
      </c>
      <c r="J12241">
        <f t="shared" ref="J12241:J12304" si="583">IF(I12241=0,0,IF(ISERROR(VLOOKUP(B12241,SelSuburb,1,FALSE)),0,1))</f>
        <v>0</v>
      </c>
      <c r="L12241" t="str">
        <f t="shared" si="581"/>
        <v>2710MORAGO</v>
      </c>
      <c r="M12241" t="s">
        <v>9851</v>
      </c>
    </row>
    <row r="12242" spans="1:13">
      <c r="A12242" t="s">
        <v>13668</v>
      </c>
      <c r="B12242" t="s">
        <v>13691</v>
      </c>
      <c r="C12242" t="s">
        <v>109</v>
      </c>
      <c r="D12242">
        <v>4</v>
      </c>
      <c r="E12242">
        <v>0</v>
      </c>
      <c r="F12242">
        <v>0</v>
      </c>
      <c r="H12242" t="s">
        <v>103</v>
      </c>
      <c r="I12242">
        <f t="shared" si="582"/>
        <v>0</v>
      </c>
      <c r="J12242">
        <f t="shared" si="583"/>
        <v>0</v>
      </c>
      <c r="L12242" t="str">
        <f t="shared" si="581"/>
        <v>2710PRETTY PINE</v>
      </c>
      <c r="M12242" t="s">
        <v>9851</v>
      </c>
    </row>
    <row r="12243" spans="1:13">
      <c r="A12243" t="s">
        <v>13668</v>
      </c>
      <c r="B12243" t="s">
        <v>13692</v>
      </c>
      <c r="C12243" t="s">
        <v>109</v>
      </c>
      <c r="D12243">
        <v>4</v>
      </c>
      <c r="E12243">
        <v>0</v>
      </c>
      <c r="F12243">
        <v>0</v>
      </c>
      <c r="H12243" t="s">
        <v>103</v>
      </c>
      <c r="I12243">
        <f t="shared" si="582"/>
        <v>0</v>
      </c>
      <c r="J12243">
        <f t="shared" si="583"/>
        <v>0</v>
      </c>
      <c r="L12243" t="str">
        <f t="shared" si="581"/>
        <v>2710STEAM PLAINS</v>
      </c>
      <c r="M12243" t="s">
        <v>9851</v>
      </c>
    </row>
    <row r="12244" spans="1:13">
      <c r="A12244" t="s">
        <v>13668</v>
      </c>
      <c r="B12244" t="s">
        <v>13693</v>
      </c>
      <c r="C12244" t="s">
        <v>109</v>
      </c>
      <c r="D12244">
        <v>4</v>
      </c>
      <c r="E12244">
        <v>0</v>
      </c>
      <c r="F12244">
        <v>0</v>
      </c>
      <c r="H12244" t="s">
        <v>103</v>
      </c>
      <c r="I12244">
        <f t="shared" si="582"/>
        <v>0</v>
      </c>
      <c r="J12244">
        <f t="shared" si="583"/>
        <v>0</v>
      </c>
      <c r="L12244" t="str">
        <f t="shared" si="581"/>
        <v>2710STUD PARK</v>
      </c>
      <c r="M12244" t="s">
        <v>9851</v>
      </c>
    </row>
    <row r="12245" spans="1:13">
      <c r="A12245" t="s">
        <v>13668</v>
      </c>
      <c r="B12245" t="s">
        <v>13694</v>
      </c>
      <c r="C12245" t="s">
        <v>109</v>
      </c>
      <c r="D12245">
        <v>4</v>
      </c>
      <c r="E12245">
        <v>0</v>
      </c>
      <c r="F12245">
        <v>0</v>
      </c>
      <c r="H12245" t="s">
        <v>103</v>
      </c>
      <c r="I12245">
        <f t="shared" si="582"/>
        <v>0</v>
      </c>
      <c r="J12245">
        <f t="shared" si="583"/>
        <v>0</v>
      </c>
      <c r="L12245" t="str">
        <f t="shared" si="581"/>
        <v>2710WAKOOL</v>
      </c>
      <c r="M12245" t="s">
        <v>9851</v>
      </c>
    </row>
    <row r="12246" spans="1:13">
      <c r="A12246" t="s">
        <v>13668</v>
      </c>
      <c r="B12246" t="s">
        <v>13695</v>
      </c>
      <c r="C12246" t="s">
        <v>109</v>
      </c>
      <c r="D12246">
        <v>4</v>
      </c>
      <c r="E12246">
        <v>0</v>
      </c>
      <c r="F12246">
        <v>0</v>
      </c>
      <c r="H12246" t="s">
        <v>103</v>
      </c>
      <c r="I12246">
        <f t="shared" si="582"/>
        <v>0</v>
      </c>
      <c r="J12246">
        <f t="shared" si="583"/>
        <v>0</v>
      </c>
      <c r="L12246" t="str">
        <f t="shared" si="581"/>
        <v>2710WANDOOK</v>
      </c>
      <c r="M12246" t="s">
        <v>9851</v>
      </c>
    </row>
    <row r="12247" spans="1:13">
      <c r="A12247" t="s">
        <v>13668</v>
      </c>
      <c r="B12247" t="s">
        <v>13696</v>
      </c>
      <c r="C12247" t="s">
        <v>109</v>
      </c>
      <c r="D12247">
        <v>4</v>
      </c>
      <c r="E12247">
        <v>0</v>
      </c>
      <c r="F12247">
        <v>0</v>
      </c>
      <c r="H12247" t="s">
        <v>103</v>
      </c>
      <c r="I12247">
        <f t="shared" si="582"/>
        <v>0</v>
      </c>
      <c r="J12247">
        <f t="shared" si="583"/>
        <v>0</v>
      </c>
      <c r="L12247" t="str">
        <f t="shared" si="581"/>
        <v>2710WANGANELLA</v>
      </c>
      <c r="M12247" t="s">
        <v>9851</v>
      </c>
    </row>
    <row r="12248" spans="1:13">
      <c r="A12248" t="s">
        <v>13668</v>
      </c>
      <c r="B12248" t="s">
        <v>13697</v>
      </c>
      <c r="C12248" t="s">
        <v>109</v>
      </c>
      <c r="D12248">
        <v>4</v>
      </c>
      <c r="E12248">
        <v>0</v>
      </c>
      <c r="F12248">
        <v>0</v>
      </c>
      <c r="H12248" t="s">
        <v>103</v>
      </c>
      <c r="I12248">
        <f t="shared" si="582"/>
        <v>0</v>
      </c>
      <c r="J12248">
        <f t="shared" si="583"/>
        <v>0</v>
      </c>
      <c r="L12248" t="str">
        <f t="shared" si="581"/>
        <v>2710WARRAGOON</v>
      </c>
      <c r="M12248" t="s">
        <v>9851</v>
      </c>
    </row>
    <row r="12249" spans="1:13">
      <c r="A12249" t="s">
        <v>13668</v>
      </c>
      <c r="B12249" t="s">
        <v>13698</v>
      </c>
      <c r="C12249" t="s">
        <v>109</v>
      </c>
      <c r="D12249">
        <v>4</v>
      </c>
      <c r="E12249">
        <v>0</v>
      </c>
      <c r="F12249">
        <v>0</v>
      </c>
      <c r="H12249" t="s">
        <v>103</v>
      </c>
      <c r="I12249">
        <f t="shared" si="582"/>
        <v>0</v>
      </c>
      <c r="J12249">
        <f t="shared" si="583"/>
        <v>0</v>
      </c>
      <c r="L12249" t="str">
        <f t="shared" si="581"/>
        <v>2710WILLURAH</v>
      </c>
      <c r="M12249" t="s">
        <v>9851</v>
      </c>
    </row>
    <row r="12250" spans="1:13">
      <c r="A12250" t="s">
        <v>13668</v>
      </c>
      <c r="B12250" t="s">
        <v>13699</v>
      </c>
      <c r="C12250" t="s">
        <v>109</v>
      </c>
      <c r="D12250">
        <v>4</v>
      </c>
      <c r="E12250">
        <v>0</v>
      </c>
      <c r="F12250">
        <v>0</v>
      </c>
      <c r="H12250" t="s">
        <v>103</v>
      </c>
      <c r="I12250">
        <f t="shared" si="582"/>
        <v>0</v>
      </c>
      <c r="J12250">
        <f t="shared" si="583"/>
        <v>0</v>
      </c>
      <c r="L12250" t="str">
        <f t="shared" si="581"/>
        <v>2710YALLAKOOL</v>
      </c>
      <c r="M12250" t="s">
        <v>9851</v>
      </c>
    </row>
    <row r="12251" spans="1:13">
      <c r="A12251" t="s">
        <v>13700</v>
      </c>
      <c r="B12251" t="s">
        <v>13701</v>
      </c>
      <c r="C12251" t="s">
        <v>109</v>
      </c>
      <c r="D12251">
        <v>4</v>
      </c>
      <c r="E12251">
        <v>0</v>
      </c>
      <c r="F12251">
        <v>0</v>
      </c>
      <c r="H12251" t="s">
        <v>103</v>
      </c>
      <c r="I12251">
        <f t="shared" si="582"/>
        <v>0</v>
      </c>
      <c r="J12251">
        <f t="shared" si="583"/>
        <v>0</v>
      </c>
      <c r="L12251" t="str">
        <f t="shared" si="581"/>
        <v>2708ALBURY MSC</v>
      </c>
      <c r="M12251" t="e">
        <v>#N/A</v>
      </c>
    </row>
    <row r="12252" spans="1:13">
      <c r="A12252" t="s">
        <v>13700</v>
      </c>
      <c r="B12252" t="s">
        <v>13702</v>
      </c>
      <c r="C12252" t="s">
        <v>109</v>
      </c>
      <c r="D12252">
        <v>4</v>
      </c>
      <c r="E12252">
        <v>0</v>
      </c>
      <c r="F12252">
        <v>0</v>
      </c>
      <c r="H12252" t="s">
        <v>103</v>
      </c>
      <c r="I12252">
        <f t="shared" si="582"/>
        <v>0</v>
      </c>
      <c r="J12252">
        <f t="shared" si="583"/>
        <v>0</v>
      </c>
      <c r="L12252" t="str">
        <f t="shared" si="581"/>
        <v>2708MURRAY REGION MC</v>
      </c>
      <c r="M12252" t="e">
        <v>#N/A</v>
      </c>
    </row>
    <row r="12253" spans="1:13">
      <c r="A12253" t="s">
        <v>13703</v>
      </c>
      <c r="B12253" t="s">
        <v>6365</v>
      </c>
      <c r="C12253" t="s">
        <v>109</v>
      </c>
      <c r="D12253">
        <v>4</v>
      </c>
      <c r="E12253">
        <v>0</v>
      </c>
      <c r="F12253">
        <v>0</v>
      </c>
      <c r="H12253" t="s">
        <v>103</v>
      </c>
      <c r="I12253">
        <f t="shared" si="582"/>
        <v>0</v>
      </c>
      <c r="J12253">
        <f t="shared" si="583"/>
        <v>0</v>
      </c>
      <c r="L12253" t="str">
        <f t="shared" si="581"/>
        <v>2707ARGOON</v>
      </c>
      <c r="M12253" t="s">
        <v>9851</v>
      </c>
    </row>
    <row r="12254" spans="1:13">
      <c r="A12254" t="s">
        <v>13703</v>
      </c>
      <c r="B12254" t="s">
        <v>13704</v>
      </c>
      <c r="C12254" t="s">
        <v>109</v>
      </c>
      <c r="D12254">
        <v>4</v>
      </c>
      <c r="E12254">
        <v>0</v>
      </c>
      <c r="F12254">
        <v>0</v>
      </c>
      <c r="H12254" t="s">
        <v>103</v>
      </c>
      <c r="I12254">
        <f t="shared" si="582"/>
        <v>0</v>
      </c>
      <c r="J12254">
        <f t="shared" si="583"/>
        <v>0</v>
      </c>
      <c r="L12254" t="str">
        <f t="shared" si="581"/>
        <v>2707COLEAMBALLY</v>
      </c>
      <c r="M12254" t="s">
        <v>9851</v>
      </c>
    </row>
    <row r="12255" spans="1:13">
      <c r="A12255" t="s">
        <v>13705</v>
      </c>
      <c r="B12255" t="s">
        <v>13706</v>
      </c>
      <c r="C12255" t="s">
        <v>109</v>
      </c>
      <c r="D12255">
        <v>4</v>
      </c>
      <c r="E12255">
        <v>0</v>
      </c>
      <c r="F12255">
        <v>0</v>
      </c>
      <c r="H12255" t="s">
        <v>103</v>
      </c>
      <c r="I12255">
        <f t="shared" si="582"/>
        <v>0</v>
      </c>
      <c r="J12255">
        <f t="shared" si="583"/>
        <v>0</v>
      </c>
      <c r="L12255" t="str">
        <f t="shared" si="581"/>
        <v>2706DARLINGTON POINT</v>
      </c>
      <c r="M12255" t="s">
        <v>9858</v>
      </c>
    </row>
    <row r="12256" spans="1:13">
      <c r="A12256" t="s">
        <v>13707</v>
      </c>
      <c r="B12256" t="s">
        <v>13708</v>
      </c>
      <c r="C12256" t="s">
        <v>109</v>
      </c>
      <c r="D12256">
        <v>4</v>
      </c>
      <c r="E12256">
        <v>0</v>
      </c>
      <c r="F12256">
        <v>0</v>
      </c>
      <c r="H12256" t="s">
        <v>103</v>
      </c>
      <c r="I12256">
        <f t="shared" si="582"/>
        <v>0</v>
      </c>
      <c r="J12256">
        <f t="shared" si="583"/>
        <v>0</v>
      </c>
      <c r="L12256" t="str">
        <f t="shared" si="581"/>
        <v>2705BROBENAH</v>
      </c>
      <c r="M12256" t="s">
        <v>9858</v>
      </c>
    </row>
    <row r="12257" spans="1:13">
      <c r="A12257" t="s">
        <v>13707</v>
      </c>
      <c r="B12257" t="s">
        <v>13709</v>
      </c>
      <c r="C12257" t="s">
        <v>109</v>
      </c>
      <c r="D12257">
        <v>4</v>
      </c>
      <c r="E12257">
        <v>0</v>
      </c>
      <c r="F12257">
        <v>0</v>
      </c>
      <c r="H12257" t="s">
        <v>103</v>
      </c>
      <c r="I12257">
        <f t="shared" si="582"/>
        <v>0</v>
      </c>
      <c r="J12257">
        <f t="shared" si="583"/>
        <v>0</v>
      </c>
      <c r="L12257" t="str">
        <f t="shared" si="581"/>
        <v>2705CALORAFIELD</v>
      </c>
      <c r="M12257" t="s">
        <v>9858</v>
      </c>
    </row>
    <row r="12258" spans="1:13">
      <c r="A12258" t="s">
        <v>13707</v>
      </c>
      <c r="B12258" t="s">
        <v>13710</v>
      </c>
      <c r="C12258" t="s">
        <v>109</v>
      </c>
      <c r="D12258">
        <v>4</v>
      </c>
      <c r="E12258">
        <v>0</v>
      </c>
      <c r="F12258">
        <v>0</v>
      </c>
      <c r="H12258" t="s">
        <v>103</v>
      </c>
      <c r="I12258">
        <f t="shared" si="582"/>
        <v>0</v>
      </c>
      <c r="J12258">
        <f t="shared" si="583"/>
        <v>0</v>
      </c>
      <c r="L12258" t="str">
        <f t="shared" si="581"/>
        <v>2705CORBIE HILL</v>
      </c>
      <c r="M12258" t="s">
        <v>9858</v>
      </c>
    </row>
    <row r="12259" spans="1:13">
      <c r="A12259" t="s">
        <v>13707</v>
      </c>
      <c r="B12259" t="s">
        <v>13711</v>
      </c>
      <c r="C12259" t="s">
        <v>109</v>
      </c>
      <c r="D12259">
        <v>4</v>
      </c>
      <c r="E12259">
        <v>0</v>
      </c>
      <c r="F12259">
        <v>0</v>
      </c>
      <c r="H12259" t="s">
        <v>103</v>
      </c>
      <c r="I12259">
        <f t="shared" si="582"/>
        <v>0</v>
      </c>
      <c r="J12259">
        <f t="shared" si="583"/>
        <v>0</v>
      </c>
      <c r="L12259" t="str">
        <f t="shared" si="581"/>
        <v>2705GOGELDRIE</v>
      </c>
      <c r="M12259" t="s">
        <v>9858</v>
      </c>
    </row>
    <row r="12260" spans="1:13">
      <c r="A12260" t="s">
        <v>13707</v>
      </c>
      <c r="B12260" t="s">
        <v>13712</v>
      </c>
      <c r="C12260" t="s">
        <v>109</v>
      </c>
      <c r="D12260">
        <v>4</v>
      </c>
      <c r="E12260">
        <v>0</v>
      </c>
      <c r="F12260">
        <v>0</v>
      </c>
      <c r="H12260" t="s">
        <v>103</v>
      </c>
      <c r="I12260">
        <f t="shared" si="582"/>
        <v>0</v>
      </c>
      <c r="J12260">
        <f t="shared" si="583"/>
        <v>0</v>
      </c>
      <c r="L12260" t="str">
        <f t="shared" si="581"/>
        <v>2705LEETON</v>
      </c>
      <c r="M12260" t="s">
        <v>9858</v>
      </c>
    </row>
    <row r="12261" spans="1:13">
      <c r="A12261" t="s">
        <v>13707</v>
      </c>
      <c r="B12261" t="s">
        <v>13713</v>
      </c>
      <c r="C12261" t="s">
        <v>109</v>
      </c>
      <c r="D12261">
        <v>4</v>
      </c>
      <c r="E12261">
        <v>0</v>
      </c>
      <c r="F12261">
        <v>0</v>
      </c>
      <c r="H12261" t="s">
        <v>103</v>
      </c>
      <c r="I12261">
        <f t="shared" si="582"/>
        <v>0</v>
      </c>
      <c r="J12261">
        <f t="shared" si="583"/>
        <v>0</v>
      </c>
      <c r="L12261" t="str">
        <f t="shared" si="581"/>
        <v>2705MERUNGLE HILL</v>
      </c>
      <c r="M12261" t="s">
        <v>9858</v>
      </c>
    </row>
    <row r="12262" spans="1:13">
      <c r="A12262" t="s">
        <v>13707</v>
      </c>
      <c r="B12262" t="s">
        <v>13714</v>
      </c>
      <c r="C12262" t="s">
        <v>109</v>
      </c>
      <c r="D12262">
        <v>4</v>
      </c>
      <c r="E12262">
        <v>0</v>
      </c>
      <c r="F12262">
        <v>0</v>
      </c>
      <c r="H12262" t="s">
        <v>103</v>
      </c>
      <c r="I12262">
        <f t="shared" si="582"/>
        <v>0</v>
      </c>
      <c r="J12262">
        <f t="shared" si="583"/>
        <v>0</v>
      </c>
      <c r="L12262" t="str">
        <f t="shared" si="581"/>
        <v>2705MURRAMI</v>
      </c>
      <c r="M12262" t="s">
        <v>9858</v>
      </c>
    </row>
    <row r="12263" spans="1:13">
      <c r="A12263" t="s">
        <v>13707</v>
      </c>
      <c r="B12263" t="s">
        <v>13715</v>
      </c>
      <c r="C12263" t="s">
        <v>109</v>
      </c>
      <c r="D12263">
        <v>4</v>
      </c>
      <c r="E12263">
        <v>0</v>
      </c>
      <c r="F12263">
        <v>0</v>
      </c>
      <c r="H12263" t="s">
        <v>103</v>
      </c>
      <c r="I12263">
        <f t="shared" si="582"/>
        <v>0</v>
      </c>
      <c r="J12263">
        <f t="shared" si="583"/>
        <v>0</v>
      </c>
      <c r="L12263" t="str">
        <f t="shared" si="581"/>
        <v>2705STANBRIDGE</v>
      </c>
      <c r="M12263" t="s">
        <v>9858</v>
      </c>
    </row>
    <row r="12264" spans="1:13">
      <c r="A12264" t="s">
        <v>13707</v>
      </c>
      <c r="B12264" t="s">
        <v>13716</v>
      </c>
      <c r="C12264" t="s">
        <v>109</v>
      </c>
      <c r="D12264">
        <v>4</v>
      </c>
      <c r="E12264">
        <v>0</v>
      </c>
      <c r="F12264">
        <v>0</v>
      </c>
      <c r="H12264" t="s">
        <v>103</v>
      </c>
      <c r="I12264">
        <f t="shared" si="582"/>
        <v>0</v>
      </c>
      <c r="J12264">
        <f t="shared" si="583"/>
        <v>0</v>
      </c>
      <c r="L12264" t="str">
        <f t="shared" si="581"/>
        <v>2705WAMOON</v>
      </c>
      <c r="M12264" t="s">
        <v>9858</v>
      </c>
    </row>
    <row r="12265" spans="1:13">
      <c r="A12265" t="s">
        <v>13707</v>
      </c>
      <c r="B12265" t="s">
        <v>13717</v>
      </c>
      <c r="C12265" t="s">
        <v>109</v>
      </c>
      <c r="D12265">
        <v>4</v>
      </c>
      <c r="E12265">
        <v>0</v>
      </c>
      <c r="F12265">
        <v>0</v>
      </c>
      <c r="H12265" t="s">
        <v>103</v>
      </c>
      <c r="I12265">
        <f t="shared" si="582"/>
        <v>0</v>
      </c>
      <c r="J12265">
        <f t="shared" si="583"/>
        <v>0</v>
      </c>
      <c r="L12265" t="str">
        <f t="shared" si="581"/>
        <v>2705WHITTON</v>
      </c>
      <c r="M12265" t="s">
        <v>9858</v>
      </c>
    </row>
    <row r="12266" spans="1:13">
      <c r="A12266" t="s">
        <v>13718</v>
      </c>
      <c r="B12266" t="s">
        <v>13719</v>
      </c>
      <c r="C12266" t="s">
        <v>109</v>
      </c>
      <c r="D12266">
        <v>4</v>
      </c>
      <c r="E12266">
        <v>0</v>
      </c>
      <c r="F12266">
        <v>0</v>
      </c>
      <c r="H12266" t="s">
        <v>103</v>
      </c>
      <c r="I12266">
        <f t="shared" si="582"/>
        <v>0</v>
      </c>
      <c r="J12266">
        <f t="shared" si="583"/>
        <v>0</v>
      </c>
      <c r="L12266" t="str">
        <f t="shared" si="581"/>
        <v>2703YANCO</v>
      </c>
      <c r="M12266" t="s">
        <v>9858</v>
      </c>
    </row>
    <row r="12267" spans="1:13">
      <c r="A12267" t="s">
        <v>13720</v>
      </c>
      <c r="B12267" t="s">
        <v>13721</v>
      </c>
      <c r="C12267" t="s">
        <v>109</v>
      </c>
      <c r="D12267">
        <v>4</v>
      </c>
      <c r="E12267">
        <v>0</v>
      </c>
      <c r="F12267">
        <v>0</v>
      </c>
      <c r="H12267" t="s">
        <v>103</v>
      </c>
      <c r="I12267">
        <f t="shared" si="582"/>
        <v>0</v>
      </c>
      <c r="J12267">
        <f t="shared" si="583"/>
        <v>0</v>
      </c>
      <c r="L12267" t="str">
        <f t="shared" si="581"/>
        <v>2702GANMAIN</v>
      </c>
      <c r="M12267" t="s">
        <v>9858</v>
      </c>
    </row>
    <row r="12268" spans="1:13">
      <c r="A12268" t="s">
        <v>13722</v>
      </c>
      <c r="B12268" t="s">
        <v>13723</v>
      </c>
      <c r="C12268" t="s">
        <v>109</v>
      </c>
      <c r="D12268">
        <v>4</v>
      </c>
      <c r="E12268">
        <v>0</v>
      </c>
      <c r="F12268">
        <v>0</v>
      </c>
      <c r="H12268" t="s">
        <v>103</v>
      </c>
      <c r="I12268">
        <f t="shared" si="582"/>
        <v>0</v>
      </c>
      <c r="J12268">
        <f t="shared" si="583"/>
        <v>0</v>
      </c>
      <c r="L12268" t="str">
        <f t="shared" si="581"/>
        <v>2701COOLAMON</v>
      </c>
      <c r="M12268" t="s">
        <v>9858</v>
      </c>
    </row>
    <row r="12269" spans="1:13">
      <c r="A12269" t="s">
        <v>13722</v>
      </c>
      <c r="B12269" t="s">
        <v>13724</v>
      </c>
      <c r="C12269" t="s">
        <v>109</v>
      </c>
      <c r="D12269">
        <v>4</v>
      </c>
      <c r="E12269">
        <v>0</v>
      </c>
      <c r="F12269">
        <v>0</v>
      </c>
      <c r="H12269" t="s">
        <v>103</v>
      </c>
      <c r="I12269">
        <f t="shared" si="582"/>
        <v>0</v>
      </c>
      <c r="J12269">
        <f t="shared" si="583"/>
        <v>0</v>
      </c>
      <c r="L12269" t="str">
        <f t="shared" si="581"/>
        <v>2701METHUL</v>
      </c>
      <c r="M12269" t="s">
        <v>9858</v>
      </c>
    </row>
    <row r="12270" spans="1:13">
      <c r="A12270" t="s">
        <v>13722</v>
      </c>
      <c r="B12270" t="s">
        <v>13725</v>
      </c>
      <c r="C12270" t="s">
        <v>109</v>
      </c>
      <c r="D12270">
        <v>4</v>
      </c>
      <c r="E12270">
        <v>0</v>
      </c>
      <c r="F12270">
        <v>0</v>
      </c>
      <c r="H12270" t="s">
        <v>103</v>
      </c>
      <c r="I12270">
        <f t="shared" si="582"/>
        <v>0</v>
      </c>
      <c r="J12270">
        <f t="shared" si="583"/>
        <v>0</v>
      </c>
      <c r="L12270" t="str">
        <f t="shared" si="581"/>
        <v>2701RANNOCK</v>
      </c>
      <c r="M12270" t="s">
        <v>9858</v>
      </c>
    </row>
    <row r="12271" spans="1:13">
      <c r="A12271" t="s">
        <v>13722</v>
      </c>
      <c r="B12271" t="s">
        <v>13726</v>
      </c>
      <c r="C12271" t="s">
        <v>109</v>
      </c>
      <c r="D12271">
        <v>4</v>
      </c>
      <c r="E12271">
        <v>0</v>
      </c>
      <c r="F12271">
        <v>0</v>
      </c>
      <c r="H12271" t="s">
        <v>103</v>
      </c>
      <c r="I12271">
        <f t="shared" si="582"/>
        <v>0</v>
      </c>
      <c r="J12271">
        <f t="shared" si="583"/>
        <v>0</v>
      </c>
      <c r="L12271" t="str">
        <f t="shared" si="581"/>
        <v>2701TOOYAL</v>
      </c>
      <c r="M12271" t="s">
        <v>9858</v>
      </c>
    </row>
    <row r="12272" spans="1:13">
      <c r="A12272" t="s">
        <v>13727</v>
      </c>
      <c r="B12272" t="s">
        <v>13728</v>
      </c>
      <c r="C12272" t="s">
        <v>109</v>
      </c>
      <c r="D12272">
        <v>4</v>
      </c>
      <c r="E12272">
        <v>0</v>
      </c>
      <c r="F12272">
        <v>0</v>
      </c>
      <c r="H12272" t="s">
        <v>103</v>
      </c>
      <c r="I12272">
        <f t="shared" si="582"/>
        <v>0</v>
      </c>
      <c r="J12272">
        <f t="shared" si="583"/>
        <v>0</v>
      </c>
      <c r="L12272" t="str">
        <f t="shared" si="581"/>
        <v>2700BIRREGO</v>
      </c>
      <c r="M12272" t="s">
        <v>9851</v>
      </c>
    </row>
    <row r="12273" spans="1:13">
      <c r="A12273" t="s">
        <v>13727</v>
      </c>
      <c r="B12273" t="s">
        <v>13729</v>
      </c>
      <c r="C12273" t="s">
        <v>109</v>
      </c>
      <c r="D12273">
        <v>4</v>
      </c>
      <c r="E12273">
        <v>0</v>
      </c>
      <c r="F12273">
        <v>0</v>
      </c>
      <c r="H12273" t="s">
        <v>103</v>
      </c>
      <c r="I12273">
        <f t="shared" si="582"/>
        <v>0</v>
      </c>
      <c r="J12273">
        <f t="shared" si="583"/>
        <v>0</v>
      </c>
      <c r="L12273" t="str">
        <f t="shared" si="581"/>
        <v>2700COLINROOBIE</v>
      </c>
      <c r="M12273" t="s">
        <v>9851</v>
      </c>
    </row>
    <row r="12274" spans="1:13">
      <c r="A12274" t="s">
        <v>13727</v>
      </c>
      <c r="B12274" t="s">
        <v>13730</v>
      </c>
      <c r="C12274" t="s">
        <v>109</v>
      </c>
      <c r="D12274">
        <v>4</v>
      </c>
      <c r="E12274">
        <v>0</v>
      </c>
      <c r="F12274">
        <v>0</v>
      </c>
      <c r="H12274" t="s">
        <v>103</v>
      </c>
      <c r="I12274">
        <f t="shared" si="582"/>
        <v>0</v>
      </c>
      <c r="J12274">
        <f t="shared" si="583"/>
        <v>0</v>
      </c>
      <c r="L12274" t="str">
        <f t="shared" si="581"/>
        <v>2700COROBIMILLA</v>
      </c>
      <c r="M12274" t="s">
        <v>9851</v>
      </c>
    </row>
    <row r="12275" spans="1:13">
      <c r="A12275" t="s">
        <v>13727</v>
      </c>
      <c r="B12275" t="s">
        <v>13731</v>
      </c>
      <c r="C12275" t="s">
        <v>109</v>
      </c>
      <c r="D12275">
        <v>4</v>
      </c>
      <c r="E12275">
        <v>0</v>
      </c>
      <c r="F12275">
        <v>0</v>
      </c>
      <c r="H12275" t="s">
        <v>103</v>
      </c>
      <c r="I12275">
        <f t="shared" si="582"/>
        <v>0</v>
      </c>
      <c r="J12275">
        <f t="shared" si="583"/>
        <v>0</v>
      </c>
      <c r="L12275" t="str">
        <f t="shared" si="581"/>
        <v>2700CUDGEL</v>
      </c>
      <c r="M12275" t="s">
        <v>9851</v>
      </c>
    </row>
    <row r="12276" spans="1:13">
      <c r="A12276" t="s">
        <v>13727</v>
      </c>
      <c r="B12276" t="s">
        <v>13732</v>
      </c>
      <c r="C12276" t="s">
        <v>109</v>
      </c>
      <c r="D12276">
        <v>4</v>
      </c>
      <c r="E12276">
        <v>0</v>
      </c>
      <c r="F12276">
        <v>0</v>
      </c>
      <c r="H12276" t="s">
        <v>103</v>
      </c>
      <c r="I12276">
        <f t="shared" si="582"/>
        <v>0</v>
      </c>
      <c r="J12276">
        <f t="shared" si="583"/>
        <v>0</v>
      </c>
      <c r="L12276" t="str">
        <f t="shared" si="581"/>
        <v>2700EUROLEY</v>
      </c>
      <c r="M12276" t="s">
        <v>9851</v>
      </c>
    </row>
    <row r="12277" spans="1:13">
      <c r="A12277" t="s">
        <v>13727</v>
      </c>
      <c r="B12277" t="s">
        <v>13733</v>
      </c>
      <c r="C12277" t="s">
        <v>109</v>
      </c>
      <c r="D12277">
        <v>4</v>
      </c>
      <c r="E12277">
        <v>0</v>
      </c>
      <c r="F12277">
        <v>0</v>
      </c>
      <c r="H12277" t="s">
        <v>103</v>
      </c>
      <c r="I12277">
        <f t="shared" si="582"/>
        <v>0</v>
      </c>
      <c r="J12277">
        <f t="shared" si="583"/>
        <v>0</v>
      </c>
      <c r="L12277" t="str">
        <f t="shared" si="581"/>
        <v>2700FAITHFULL</v>
      </c>
      <c r="M12277" t="s">
        <v>9851</v>
      </c>
    </row>
    <row r="12278" spans="1:13">
      <c r="A12278" t="s">
        <v>13727</v>
      </c>
      <c r="B12278" t="s">
        <v>13734</v>
      </c>
      <c r="C12278" t="s">
        <v>109</v>
      </c>
      <c r="D12278">
        <v>4</v>
      </c>
      <c r="E12278">
        <v>0</v>
      </c>
      <c r="F12278">
        <v>0</v>
      </c>
      <c r="H12278" t="s">
        <v>103</v>
      </c>
      <c r="I12278">
        <f t="shared" si="582"/>
        <v>0</v>
      </c>
      <c r="J12278">
        <f t="shared" si="583"/>
        <v>0</v>
      </c>
      <c r="L12278" t="str">
        <f t="shared" si="581"/>
        <v>2700GILLENBAH</v>
      </c>
      <c r="M12278" t="s">
        <v>9851</v>
      </c>
    </row>
    <row r="12279" spans="1:13">
      <c r="A12279" t="s">
        <v>13727</v>
      </c>
      <c r="B12279" t="s">
        <v>13735</v>
      </c>
      <c r="C12279" t="s">
        <v>109</v>
      </c>
      <c r="D12279">
        <v>4</v>
      </c>
      <c r="E12279">
        <v>0</v>
      </c>
      <c r="F12279">
        <v>0</v>
      </c>
      <c r="H12279" t="s">
        <v>103</v>
      </c>
      <c r="I12279">
        <f t="shared" si="582"/>
        <v>0</v>
      </c>
      <c r="J12279">
        <f t="shared" si="583"/>
        <v>0</v>
      </c>
      <c r="L12279" t="str">
        <f t="shared" si="581"/>
        <v>2700KYWONG</v>
      </c>
      <c r="M12279" t="s">
        <v>9851</v>
      </c>
    </row>
    <row r="12280" spans="1:13">
      <c r="A12280" t="s">
        <v>13727</v>
      </c>
      <c r="B12280" t="s">
        <v>13736</v>
      </c>
      <c r="C12280" t="s">
        <v>109</v>
      </c>
      <c r="D12280">
        <v>4</v>
      </c>
      <c r="E12280">
        <v>0</v>
      </c>
      <c r="F12280">
        <v>0</v>
      </c>
      <c r="H12280" t="s">
        <v>103</v>
      </c>
      <c r="I12280">
        <f t="shared" si="582"/>
        <v>0</v>
      </c>
      <c r="J12280">
        <f t="shared" si="583"/>
        <v>0</v>
      </c>
      <c r="L12280" t="str">
        <f t="shared" si="581"/>
        <v>2700MORUNDAH</v>
      </c>
      <c r="M12280" t="s">
        <v>9851</v>
      </c>
    </row>
    <row r="12281" spans="1:13">
      <c r="A12281" t="s">
        <v>13727</v>
      </c>
      <c r="B12281" t="s">
        <v>13737</v>
      </c>
      <c r="C12281" t="s">
        <v>109</v>
      </c>
      <c r="D12281">
        <v>4</v>
      </c>
      <c r="E12281">
        <v>0</v>
      </c>
      <c r="F12281">
        <v>0</v>
      </c>
      <c r="H12281" t="s">
        <v>103</v>
      </c>
      <c r="I12281">
        <f t="shared" si="582"/>
        <v>0</v>
      </c>
      <c r="J12281">
        <f t="shared" si="583"/>
        <v>0</v>
      </c>
      <c r="L12281" t="str">
        <f t="shared" si="581"/>
        <v>2700NARRANDERA</v>
      </c>
      <c r="M12281" t="s">
        <v>9851</v>
      </c>
    </row>
    <row r="12282" spans="1:13">
      <c r="A12282" t="s">
        <v>13727</v>
      </c>
      <c r="B12282" t="s">
        <v>13738</v>
      </c>
      <c r="C12282" t="s">
        <v>109</v>
      </c>
      <c r="D12282">
        <v>4</v>
      </c>
      <c r="E12282">
        <v>0</v>
      </c>
      <c r="F12282">
        <v>0</v>
      </c>
      <c r="H12282" t="s">
        <v>103</v>
      </c>
      <c r="I12282">
        <f t="shared" si="582"/>
        <v>0</v>
      </c>
      <c r="J12282">
        <f t="shared" si="583"/>
        <v>0</v>
      </c>
      <c r="L12282" t="str">
        <f t="shared" si="581"/>
        <v>2700PAYNTERS SIDING</v>
      </c>
      <c r="M12282" t="s">
        <v>9851</v>
      </c>
    </row>
    <row r="12283" spans="1:13">
      <c r="A12283" t="s">
        <v>13727</v>
      </c>
      <c r="B12283" t="s">
        <v>13739</v>
      </c>
      <c r="C12283" t="s">
        <v>109</v>
      </c>
      <c r="D12283">
        <v>4</v>
      </c>
      <c r="E12283">
        <v>0</v>
      </c>
      <c r="F12283">
        <v>0</v>
      </c>
      <c r="H12283" t="s">
        <v>103</v>
      </c>
      <c r="I12283">
        <f t="shared" si="582"/>
        <v>0</v>
      </c>
      <c r="J12283">
        <f t="shared" si="583"/>
        <v>0</v>
      </c>
      <c r="L12283" t="str">
        <f t="shared" si="581"/>
        <v>2700SANDIGO</v>
      </c>
      <c r="M12283" t="s">
        <v>9851</v>
      </c>
    </row>
    <row r="12284" spans="1:13">
      <c r="A12284" t="s">
        <v>13727</v>
      </c>
      <c r="B12284" t="s">
        <v>13740</v>
      </c>
      <c r="C12284" t="s">
        <v>109</v>
      </c>
      <c r="D12284">
        <v>4</v>
      </c>
      <c r="E12284">
        <v>0</v>
      </c>
      <c r="F12284">
        <v>0</v>
      </c>
      <c r="H12284" t="s">
        <v>103</v>
      </c>
      <c r="I12284">
        <f t="shared" si="582"/>
        <v>0</v>
      </c>
      <c r="J12284">
        <f t="shared" si="583"/>
        <v>0</v>
      </c>
      <c r="L12284" t="str">
        <f t="shared" si="581"/>
        <v>2700UROLY</v>
      </c>
      <c r="M12284" t="s">
        <v>9851</v>
      </c>
    </row>
    <row r="12285" spans="1:13">
      <c r="A12285" t="s">
        <v>13727</v>
      </c>
      <c r="B12285" t="s">
        <v>13741</v>
      </c>
      <c r="C12285" t="s">
        <v>109</v>
      </c>
      <c r="D12285">
        <v>4</v>
      </c>
      <c r="E12285">
        <v>0</v>
      </c>
      <c r="F12285">
        <v>0</v>
      </c>
      <c r="H12285" t="s">
        <v>103</v>
      </c>
      <c r="I12285">
        <f t="shared" si="582"/>
        <v>0</v>
      </c>
      <c r="J12285">
        <f t="shared" si="583"/>
        <v>0</v>
      </c>
      <c r="L12285" t="str">
        <f t="shared" si="581"/>
        <v>2700WIDGIEWA</v>
      </c>
      <c r="M12285" t="s">
        <v>9851</v>
      </c>
    </row>
    <row r="12286" spans="1:13">
      <c r="A12286" t="s">
        <v>13742</v>
      </c>
      <c r="B12286" t="s">
        <v>7565</v>
      </c>
      <c r="C12286" t="s">
        <v>109</v>
      </c>
      <c r="D12286">
        <v>4</v>
      </c>
      <c r="E12286">
        <v>0</v>
      </c>
      <c r="F12286">
        <v>0</v>
      </c>
      <c r="H12286" t="s">
        <v>103</v>
      </c>
      <c r="I12286">
        <f t="shared" si="582"/>
        <v>0</v>
      </c>
      <c r="J12286">
        <f t="shared" si="583"/>
        <v>0</v>
      </c>
      <c r="L12286" t="str">
        <f t="shared" si="581"/>
        <v>2681MYALL PARK</v>
      </c>
      <c r="M12286" t="s">
        <v>9858</v>
      </c>
    </row>
    <row r="12287" spans="1:13">
      <c r="A12287" t="s">
        <v>13742</v>
      </c>
      <c r="B12287" t="s">
        <v>6834</v>
      </c>
      <c r="C12287" t="s">
        <v>109</v>
      </c>
      <c r="D12287">
        <v>4</v>
      </c>
      <c r="E12287">
        <v>0</v>
      </c>
      <c r="F12287">
        <v>0</v>
      </c>
      <c r="H12287" t="s">
        <v>103</v>
      </c>
      <c r="I12287">
        <f t="shared" si="582"/>
        <v>0</v>
      </c>
      <c r="J12287">
        <f t="shared" si="583"/>
        <v>0</v>
      </c>
      <c r="L12287" t="str">
        <f t="shared" si="581"/>
        <v>2681YENDA</v>
      </c>
      <c r="M12287" t="s">
        <v>9858</v>
      </c>
    </row>
    <row r="12288" spans="1:13">
      <c r="A12288" t="s">
        <v>13743</v>
      </c>
      <c r="B12288" t="s">
        <v>13744</v>
      </c>
      <c r="C12288" t="s">
        <v>109</v>
      </c>
      <c r="D12288">
        <v>1</v>
      </c>
      <c r="E12288">
        <v>0</v>
      </c>
      <c r="F12288">
        <v>1</v>
      </c>
      <c r="H12288" t="s">
        <v>103</v>
      </c>
      <c r="I12288">
        <f t="shared" si="582"/>
        <v>0</v>
      </c>
      <c r="J12288">
        <f t="shared" si="583"/>
        <v>0</v>
      </c>
      <c r="L12288" t="str">
        <f t="shared" si="581"/>
        <v>2680BEELBANGERA</v>
      </c>
      <c r="M12288" t="s">
        <v>9858</v>
      </c>
    </row>
    <row r="12289" spans="1:13">
      <c r="A12289" t="s">
        <v>13743</v>
      </c>
      <c r="B12289" t="s">
        <v>13745</v>
      </c>
      <c r="C12289" t="s">
        <v>109</v>
      </c>
      <c r="D12289">
        <v>4</v>
      </c>
      <c r="E12289">
        <v>0</v>
      </c>
      <c r="F12289">
        <v>0</v>
      </c>
      <c r="H12289" t="s">
        <v>103</v>
      </c>
      <c r="I12289">
        <f t="shared" si="582"/>
        <v>0</v>
      </c>
      <c r="J12289">
        <f t="shared" si="583"/>
        <v>0</v>
      </c>
      <c r="L12289" t="str">
        <f t="shared" si="581"/>
        <v>2680BENEREMBAH</v>
      </c>
      <c r="M12289" t="s">
        <v>9858</v>
      </c>
    </row>
    <row r="12290" spans="1:13">
      <c r="A12290" t="s">
        <v>13743</v>
      </c>
      <c r="B12290" t="s">
        <v>13746</v>
      </c>
      <c r="C12290" t="s">
        <v>109</v>
      </c>
      <c r="D12290">
        <v>1</v>
      </c>
      <c r="E12290">
        <v>0</v>
      </c>
      <c r="F12290">
        <v>1</v>
      </c>
      <c r="H12290" t="s">
        <v>103</v>
      </c>
      <c r="I12290">
        <f t="shared" si="582"/>
        <v>0</v>
      </c>
      <c r="J12290">
        <f t="shared" si="583"/>
        <v>0</v>
      </c>
      <c r="L12290" t="str">
        <f t="shared" si="581"/>
        <v>2680BILBUL</v>
      </c>
      <c r="M12290" t="s">
        <v>9858</v>
      </c>
    </row>
    <row r="12291" spans="1:13">
      <c r="A12291" t="s">
        <v>13743</v>
      </c>
      <c r="B12291" t="s">
        <v>13747</v>
      </c>
      <c r="C12291" t="s">
        <v>109</v>
      </c>
      <c r="D12291">
        <v>1</v>
      </c>
      <c r="E12291">
        <v>0</v>
      </c>
      <c r="F12291">
        <v>1</v>
      </c>
      <c r="H12291" t="s">
        <v>103</v>
      </c>
      <c r="I12291">
        <f t="shared" si="582"/>
        <v>0</v>
      </c>
      <c r="J12291">
        <f t="shared" si="583"/>
        <v>0</v>
      </c>
      <c r="L12291" t="str">
        <f t="shared" si="581"/>
        <v>2680GRIFFITH</v>
      </c>
      <c r="M12291" t="s">
        <v>9858</v>
      </c>
    </row>
    <row r="12292" spans="1:13">
      <c r="A12292" t="s">
        <v>13743</v>
      </c>
      <c r="B12292" t="s">
        <v>13748</v>
      </c>
      <c r="C12292" t="s">
        <v>109</v>
      </c>
      <c r="D12292">
        <v>1</v>
      </c>
      <c r="E12292">
        <v>0</v>
      </c>
      <c r="F12292">
        <v>1</v>
      </c>
      <c r="H12292" t="s">
        <v>103</v>
      </c>
      <c r="I12292">
        <f t="shared" si="582"/>
        <v>0</v>
      </c>
      <c r="J12292">
        <f t="shared" si="583"/>
        <v>0</v>
      </c>
      <c r="L12292" t="str">
        <f t="shared" si="581"/>
        <v>2680GRIFFITH EAST</v>
      </c>
      <c r="M12292" t="s">
        <v>9858</v>
      </c>
    </row>
    <row r="12293" spans="1:13">
      <c r="A12293" t="s">
        <v>13743</v>
      </c>
      <c r="B12293" t="s">
        <v>13749</v>
      </c>
      <c r="C12293" t="s">
        <v>109</v>
      </c>
      <c r="D12293">
        <v>1</v>
      </c>
      <c r="E12293">
        <v>0</v>
      </c>
      <c r="F12293">
        <v>1</v>
      </c>
      <c r="H12293" t="s">
        <v>103</v>
      </c>
      <c r="I12293">
        <f t="shared" si="582"/>
        <v>0</v>
      </c>
      <c r="J12293">
        <f t="shared" si="583"/>
        <v>0</v>
      </c>
      <c r="L12293" t="str">
        <f t="shared" ref="L12293:L12356" si="584">CONCATENATE(A12293,B12293)</f>
        <v>2680HANWOOD</v>
      </c>
      <c r="M12293" t="s">
        <v>9858</v>
      </c>
    </row>
    <row r="12294" spans="1:13">
      <c r="A12294" t="s">
        <v>13743</v>
      </c>
      <c r="B12294" t="s">
        <v>13750</v>
      </c>
      <c r="C12294" t="s">
        <v>109</v>
      </c>
      <c r="D12294">
        <v>4</v>
      </c>
      <c r="E12294">
        <v>0</v>
      </c>
      <c r="F12294">
        <v>0</v>
      </c>
      <c r="H12294" t="s">
        <v>103</v>
      </c>
      <c r="I12294">
        <f t="shared" si="582"/>
        <v>0</v>
      </c>
      <c r="J12294">
        <f t="shared" si="583"/>
        <v>0</v>
      </c>
      <c r="L12294" t="str">
        <f t="shared" si="584"/>
        <v>2680KOOBA</v>
      </c>
      <c r="M12294" t="s">
        <v>9858</v>
      </c>
    </row>
    <row r="12295" spans="1:13">
      <c r="A12295" t="s">
        <v>13743</v>
      </c>
      <c r="B12295" t="s">
        <v>13751</v>
      </c>
      <c r="C12295" t="s">
        <v>109</v>
      </c>
      <c r="D12295">
        <v>1</v>
      </c>
      <c r="E12295">
        <v>0</v>
      </c>
      <c r="F12295">
        <v>1</v>
      </c>
      <c r="H12295" t="s">
        <v>103</v>
      </c>
      <c r="I12295">
        <f t="shared" si="582"/>
        <v>0</v>
      </c>
      <c r="J12295">
        <f t="shared" si="583"/>
        <v>0</v>
      </c>
      <c r="L12295" t="str">
        <f t="shared" si="584"/>
        <v>2680LAKE WYANGAN</v>
      </c>
      <c r="M12295" t="s">
        <v>9858</v>
      </c>
    </row>
    <row r="12296" spans="1:13">
      <c r="A12296" t="s">
        <v>13743</v>
      </c>
      <c r="B12296" t="s">
        <v>13752</v>
      </c>
      <c r="C12296" t="s">
        <v>109</v>
      </c>
      <c r="D12296">
        <v>2</v>
      </c>
      <c r="E12296">
        <v>0</v>
      </c>
      <c r="F12296">
        <v>1</v>
      </c>
      <c r="H12296" t="s">
        <v>103</v>
      </c>
      <c r="I12296">
        <f t="shared" si="582"/>
        <v>0</v>
      </c>
      <c r="J12296">
        <f t="shared" si="583"/>
        <v>0</v>
      </c>
      <c r="L12296" t="str">
        <f t="shared" si="584"/>
        <v>2680NERICON</v>
      </c>
      <c r="M12296" t="s">
        <v>9858</v>
      </c>
    </row>
    <row r="12297" spans="1:13">
      <c r="A12297" t="s">
        <v>13743</v>
      </c>
      <c r="B12297" t="s">
        <v>13753</v>
      </c>
      <c r="C12297" t="s">
        <v>109</v>
      </c>
      <c r="D12297">
        <v>1</v>
      </c>
      <c r="E12297">
        <v>0</v>
      </c>
      <c r="F12297">
        <v>1</v>
      </c>
      <c r="H12297" t="s">
        <v>103</v>
      </c>
      <c r="I12297">
        <f t="shared" si="582"/>
        <v>0</v>
      </c>
      <c r="J12297">
        <f t="shared" si="583"/>
        <v>0</v>
      </c>
      <c r="L12297" t="str">
        <f t="shared" si="584"/>
        <v>2680THARBOGANG</v>
      </c>
      <c r="M12297" t="s">
        <v>9858</v>
      </c>
    </row>
    <row r="12298" spans="1:13">
      <c r="A12298" t="s">
        <v>13743</v>
      </c>
      <c r="B12298" t="s">
        <v>13754</v>
      </c>
      <c r="C12298" t="s">
        <v>109</v>
      </c>
      <c r="D12298">
        <v>4</v>
      </c>
      <c r="E12298">
        <v>0</v>
      </c>
      <c r="F12298">
        <v>0</v>
      </c>
      <c r="H12298" t="s">
        <v>103</v>
      </c>
      <c r="I12298">
        <f t="shared" si="582"/>
        <v>0</v>
      </c>
      <c r="J12298">
        <f t="shared" si="583"/>
        <v>0</v>
      </c>
      <c r="L12298" t="str">
        <f t="shared" si="584"/>
        <v>2680WARBURN</v>
      </c>
      <c r="M12298" t="s">
        <v>9858</v>
      </c>
    </row>
    <row r="12299" spans="1:13">
      <c r="A12299" t="s">
        <v>13743</v>
      </c>
      <c r="B12299" t="s">
        <v>13755</v>
      </c>
      <c r="C12299" t="s">
        <v>109</v>
      </c>
      <c r="D12299">
        <v>4</v>
      </c>
      <c r="E12299">
        <v>0</v>
      </c>
      <c r="F12299">
        <v>0</v>
      </c>
      <c r="H12299" t="s">
        <v>103</v>
      </c>
      <c r="I12299">
        <f t="shared" si="582"/>
        <v>0</v>
      </c>
      <c r="J12299">
        <f t="shared" si="583"/>
        <v>0</v>
      </c>
      <c r="L12299" t="str">
        <f t="shared" si="584"/>
        <v>2680WARRAWIDGEE</v>
      </c>
      <c r="M12299" t="s">
        <v>9858</v>
      </c>
    </row>
    <row r="12300" spans="1:13">
      <c r="A12300" t="s">
        <v>13743</v>
      </c>
      <c r="B12300" t="s">
        <v>13756</v>
      </c>
      <c r="C12300" t="s">
        <v>109</v>
      </c>
      <c r="D12300">
        <v>1</v>
      </c>
      <c r="E12300">
        <v>0</v>
      </c>
      <c r="F12300">
        <v>1</v>
      </c>
      <c r="H12300" t="s">
        <v>103</v>
      </c>
      <c r="I12300">
        <f t="shared" si="582"/>
        <v>0</v>
      </c>
      <c r="J12300">
        <f t="shared" si="583"/>
        <v>0</v>
      </c>
      <c r="L12300" t="str">
        <f t="shared" si="584"/>
        <v>2680WIDGELLI</v>
      </c>
      <c r="M12300" t="s">
        <v>9858</v>
      </c>
    </row>
    <row r="12301" spans="1:13">
      <c r="A12301" t="s">
        <v>13743</v>
      </c>
      <c r="B12301" t="s">
        <v>13757</v>
      </c>
      <c r="C12301" t="s">
        <v>109</v>
      </c>
      <c r="D12301">
        <v>4</v>
      </c>
      <c r="E12301">
        <v>0</v>
      </c>
      <c r="F12301">
        <v>0</v>
      </c>
      <c r="H12301" t="s">
        <v>103</v>
      </c>
      <c r="I12301">
        <f t="shared" si="582"/>
        <v>0</v>
      </c>
      <c r="J12301">
        <f t="shared" si="583"/>
        <v>0</v>
      </c>
      <c r="L12301" t="str">
        <f t="shared" si="584"/>
        <v>2680WILLBRIGGIE</v>
      </c>
      <c r="M12301" t="s">
        <v>9858</v>
      </c>
    </row>
    <row r="12302" spans="1:13">
      <c r="A12302" t="s">
        <v>13743</v>
      </c>
      <c r="B12302" t="s">
        <v>13758</v>
      </c>
      <c r="C12302" t="s">
        <v>109</v>
      </c>
      <c r="D12302">
        <v>1</v>
      </c>
      <c r="E12302">
        <v>0</v>
      </c>
      <c r="F12302">
        <v>1</v>
      </c>
      <c r="H12302" t="s">
        <v>103</v>
      </c>
      <c r="I12302">
        <f t="shared" si="582"/>
        <v>0</v>
      </c>
      <c r="J12302">
        <f t="shared" si="583"/>
        <v>0</v>
      </c>
      <c r="L12302" t="str">
        <f t="shared" si="584"/>
        <v>2680YOOGALI</v>
      </c>
      <c r="M12302" t="s">
        <v>9858</v>
      </c>
    </row>
    <row r="12303" spans="1:13">
      <c r="A12303" t="s">
        <v>13759</v>
      </c>
      <c r="B12303" t="s">
        <v>13165</v>
      </c>
      <c r="C12303" t="s">
        <v>109</v>
      </c>
      <c r="D12303">
        <v>4</v>
      </c>
      <c r="E12303">
        <v>0</v>
      </c>
      <c r="F12303">
        <v>0</v>
      </c>
      <c r="H12303" t="s">
        <v>103</v>
      </c>
      <c r="I12303">
        <f t="shared" si="582"/>
        <v>0</v>
      </c>
      <c r="J12303">
        <f t="shared" si="583"/>
        <v>0</v>
      </c>
      <c r="L12303" t="str">
        <f t="shared" si="584"/>
        <v>2678CHARLES STURT UNIVERSITY</v>
      </c>
      <c r="M12303" t="s">
        <v>9858</v>
      </c>
    </row>
    <row r="12304" spans="1:13">
      <c r="A12304" t="s">
        <v>13759</v>
      </c>
      <c r="B12304" t="s">
        <v>13760</v>
      </c>
      <c r="C12304" t="s">
        <v>109</v>
      </c>
      <c r="D12304">
        <v>4</v>
      </c>
      <c r="E12304">
        <v>0</v>
      </c>
      <c r="F12304">
        <v>0</v>
      </c>
      <c r="H12304" t="s">
        <v>103</v>
      </c>
      <c r="I12304">
        <f t="shared" si="582"/>
        <v>0</v>
      </c>
      <c r="J12304">
        <f t="shared" si="583"/>
        <v>0</v>
      </c>
      <c r="L12304" t="str">
        <f t="shared" si="584"/>
        <v>2678RIVERINA MSC</v>
      </c>
      <c r="M12304" t="s">
        <v>9858</v>
      </c>
    </row>
    <row r="12305" spans="1:13">
      <c r="A12305" t="s">
        <v>13761</v>
      </c>
      <c r="B12305" t="s">
        <v>13762</v>
      </c>
      <c r="C12305" t="s">
        <v>109</v>
      </c>
      <c r="D12305">
        <v>4</v>
      </c>
      <c r="E12305">
        <v>0</v>
      </c>
      <c r="F12305">
        <v>0</v>
      </c>
      <c r="H12305" t="s">
        <v>103</v>
      </c>
      <c r="I12305">
        <f t="shared" ref="I12305:I12368" si="585">IF(ISERROR(VLOOKUP(A12305,SelPostCode,1,FALSE)),0,1)</f>
        <v>0</v>
      </c>
      <c r="J12305">
        <f t="shared" ref="J12305:J12368" si="586">IF(I12305=0,0,IF(ISERROR(VLOOKUP(B12305,SelSuburb,1,FALSE)),0,1))</f>
        <v>0</v>
      </c>
      <c r="L12305" t="str">
        <f t="shared" si="584"/>
        <v>2675HILLSTON</v>
      </c>
      <c r="M12305" t="s">
        <v>9858</v>
      </c>
    </row>
    <row r="12306" spans="1:13">
      <c r="A12306" t="s">
        <v>13761</v>
      </c>
      <c r="B12306" t="s">
        <v>13763</v>
      </c>
      <c r="C12306" t="s">
        <v>109</v>
      </c>
      <c r="D12306">
        <v>4</v>
      </c>
      <c r="E12306">
        <v>0</v>
      </c>
      <c r="F12306">
        <v>0</v>
      </c>
      <c r="H12306" t="s">
        <v>103</v>
      </c>
      <c r="I12306">
        <f t="shared" si="585"/>
        <v>0</v>
      </c>
      <c r="J12306">
        <f t="shared" si="586"/>
        <v>0</v>
      </c>
      <c r="L12306" t="str">
        <f t="shared" si="584"/>
        <v>2675LAKE BREWSTER</v>
      </c>
      <c r="M12306" t="s">
        <v>9858</v>
      </c>
    </row>
    <row r="12307" spans="1:13">
      <c r="A12307" t="s">
        <v>13761</v>
      </c>
      <c r="B12307" t="s">
        <v>13764</v>
      </c>
      <c r="C12307" t="s">
        <v>109</v>
      </c>
      <c r="D12307">
        <v>4</v>
      </c>
      <c r="E12307">
        <v>0</v>
      </c>
      <c r="F12307">
        <v>0</v>
      </c>
      <c r="H12307" t="s">
        <v>103</v>
      </c>
      <c r="I12307">
        <f t="shared" si="585"/>
        <v>0</v>
      </c>
      <c r="J12307">
        <f t="shared" si="586"/>
        <v>0</v>
      </c>
      <c r="L12307" t="str">
        <f t="shared" si="584"/>
        <v>2675MONIA GAP</v>
      </c>
      <c r="M12307" t="s">
        <v>9858</v>
      </c>
    </row>
    <row r="12308" spans="1:13">
      <c r="A12308" t="s">
        <v>13761</v>
      </c>
      <c r="B12308" t="s">
        <v>13765</v>
      </c>
      <c r="C12308" t="s">
        <v>109</v>
      </c>
      <c r="D12308">
        <v>4</v>
      </c>
      <c r="E12308">
        <v>0</v>
      </c>
      <c r="F12308">
        <v>0</v>
      </c>
      <c r="H12308" t="s">
        <v>103</v>
      </c>
      <c r="I12308">
        <f t="shared" si="585"/>
        <v>0</v>
      </c>
      <c r="J12308">
        <f t="shared" si="586"/>
        <v>0</v>
      </c>
      <c r="L12308" t="str">
        <f t="shared" si="584"/>
        <v>2675ROTO</v>
      </c>
      <c r="M12308" t="s">
        <v>9858</v>
      </c>
    </row>
    <row r="12309" spans="1:13">
      <c r="A12309" t="s">
        <v>13761</v>
      </c>
      <c r="B12309" t="s">
        <v>13766</v>
      </c>
      <c r="C12309" t="s">
        <v>109</v>
      </c>
      <c r="D12309">
        <v>4</v>
      </c>
      <c r="E12309">
        <v>0</v>
      </c>
      <c r="F12309">
        <v>0</v>
      </c>
      <c r="H12309" t="s">
        <v>103</v>
      </c>
      <c r="I12309">
        <f t="shared" si="585"/>
        <v>0</v>
      </c>
      <c r="J12309">
        <f t="shared" si="586"/>
        <v>0</v>
      </c>
      <c r="L12309" t="str">
        <f t="shared" si="584"/>
        <v>2675WALLANTHERY</v>
      </c>
      <c r="M12309" t="s">
        <v>9858</v>
      </c>
    </row>
    <row r="12310" spans="1:13">
      <c r="A12310" t="s">
        <v>13761</v>
      </c>
      <c r="B12310" t="s">
        <v>13767</v>
      </c>
      <c r="C12310" t="s">
        <v>109</v>
      </c>
      <c r="D12310">
        <v>4</v>
      </c>
      <c r="E12310">
        <v>0</v>
      </c>
      <c r="F12310">
        <v>0</v>
      </c>
      <c r="H12310" t="s">
        <v>103</v>
      </c>
      <c r="I12310">
        <f t="shared" si="585"/>
        <v>0</v>
      </c>
      <c r="J12310">
        <f t="shared" si="586"/>
        <v>0</v>
      </c>
      <c r="L12310" t="str">
        <f t="shared" si="584"/>
        <v>2675WHITE TOP</v>
      </c>
      <c r="M12310" t="s">
        <v>9858</v>
      </c>
    </row>
    <row r="12311" spans="1:13">
      <c r="A12311" t="s">
        <v>13768</v>
      </c>
      <c r="B12311" t="s">
        <v>13769</v>
      </c>
      <c r="C12311" t="s">
        <v>109</v>
      </c>
      <c r="D12311">
        <v>4</v>
      </c>
      <c r="E12311">
        <v>0</v>
      </c>
      <c r="F12311">
        <v>0</v>
      </c>
      <c r="H12311" t="s">
        <v>103</v>
      </c>
      <c r="I12311">
        <f t="shared" si="585"/>
        <v>0</v>
      </c>
      <c r="J12311">
        <f t="shared" si="586"/>
        <v>0</v>
      </c>
      <c r="L12311" t="str">
        <f t="shared" si="584"/>
        <v>2672BURGOONEY</v>
      </c>
      <c r="M12311" t="s">
        <v>12617</v>
      </c>
    </row>
    <row r="12312" spans="1:13">
      <c r="A12312" t="s">
        <v>13768</v>
      </c>
      <c r="B12312" t="s">
        <v>13770</v>
      </c>
      <c r="C12312" t="s">
        <v>109</v>
      </c>
      <c r="D12312">
        <v>4</v>
      </c>
      <c r="E12312">
        <v>0</v>
      </c>
      <c r="F12312">
        <v>0</v>
      </c>
      <c r="H12312" t="s">
        <v>103</v>
      </c>
      <c r="I12312">
        <f t="shared" si="585"/>
        <v>0</v>
      </c>
      <c r="J12312">
        <f t="shared" si="586"/>
        <v>0</v>
      </c>
      <c r="L12312" t="str">
        <f t="shared" si="584"/>
        <v>2672CURLEW WATERS</v>
      </c>
      <c r="M12312" t="s">
        <v>12617</v>
      </c>
    </row>
    <row r="12313" spans="1:13">
      <c r="A12313" t="s">
        <v>13768</v>
      </c>
      <c r="B12313" t="s">
        <v>13771</v>
      </c>
      <c r="C12313" t="s">
        <v>109</v>
      </c>
      <c r="D12313">
        <v>4</v>
      </c>
      <c r="E12313">
        <v>0</v>
      </c>
      <c r="F12313">
        <v>0</v>
      </c>
      <c r="H12313" t="s">
        <v>103</v>
      </c>
      <c r="I12313">
        <f t="shared" si="585"/>
        <v>0</v>
      </c>
      <c r="J12313">
        <f t="shared" si="586"/>
        <v>0</v>
      </c>
      <c r="L12313" t="str">
        <f t="shared" si="584"/>
        <v>2672LAKE CARGELLIGO</v>
      </c>
      <c r="M12313" t="s">
        <v>12617</v>
      </c>
    </row>
    <row r="12314" spans="1:13">
      <c r="A12314" t="s">
        <v>13768</v>
      </c>
      <c r="B12314" t="s">
        <v>13772</v>
      </c>
      <c r="C12314" t="s">
        <v>109</v>
      </c>
      <c r="D12314">
        <v>4</v>
      </c>
      <c r="E12314">
        <v>0</v>
      </c>
      <c r="F12314">
        <v>0</v>
      </c>
      <c r="H12314" t="s">
        <v>103</v>
      </c>
      <c r="I12314">
        <f t="shared" si="585"/>
        <v>0</v>
      </c>
      <c r="J12314">
        <f t="shared" si="586"/>
        <v>0</v>
      </c>
      <c r="L12314" t="str">
        <f t="shared" si="584"/>
        <v>2672MURRIN BRIDGE</v>
      </c>
      <c r="M12314" t="s">
        <v>12617</v>
      </c>
    </row>
    <row r="12315" spans="1:13">
      <c r="A12315" t="s">
        <v>13768</v>
      </c>
      <c r="B12315" t="s">
        <v>13773</v>
      </c>
      <c r="C12315" t="s">
        <v>109</v>
      </c>
      <c r="D12315">
        <v>4</v>
      </c>
      <c r="E12315">
        <v>0</v>
      </c>
      <c r="F12315">
        <v>0</v>
      </c>
      <c r="H12315" t="s">
        <v>103</v>
      </c>
      <c r="I12315">
        <f t="shared" si="585"/>
        <v>0</v>
      </c>
      <c r="J12315">
        <f t="shared" si="586"/>
        <v>0</v>
      </c>
      <c r="L12315" t="str">
        <f t="shared" si="584"/>
        <v>2672WARGAMBEGAL</v>
      </c>
      <c r="M12315" t="s">
        <v>12617</v>
      </c>
    </row>
    <row r="12316" spans="1:13">
      <c r="A12316" t="s">
        <v>13774</v>
      </c>
      <c r="B12316" t="s">
        <v>13775</v>
      </c>
      <c r="C12316" t="s">
        <v>109</v>
      </c>
      <c r="D12316">
        <v>4</v>
      </c>
      <c r="E12316">
        <v>0</v>
      </c>
      <c r="F12316">
        <v>0</v>
      </c>
      <c r="H12316" t="s">
        <v>103</v>
      </c>
      <c r="I12316">
        <f t="shared" si="585"/>
        <v>0</v>
      </c>
      <c r="J12316">
        <f t="shared" si="586"/>
        <v>0</v>
      </c>
      <c r="L12316" t="str">
        <f t="shared" si="584"/>
        <v>2671ALLEENA</v>
      </c>
      <c r="M12316" t="s">
        <v>12617</v>
      </c>
    </row>
    <row r="12317" spans="1:13">
      <c r="A12317" t="s">
        <v>13774</v>
      </c>
      <c r="B12317" t="s">
        <v>13776</v>
      </c>
      <c r="C12317" t="s">
        <v>109</v>
      </c>
      <c r="D12317">
        <v>4</v>
      </c>
      <c r="E12317">
        <v>0</v>
      </c>
      <c r="F12317">
        <v>0</v>
      </c>
      <c r="H12317" t="s">
        <v>103</v>
      </c>
      <c r="I12317">
        <f t="shared" si="585"/>
        <v>0</v>
      </c>
      <c r="J12317">
        <f t="shared" si="586"/>
        <v>0</v>
      </c>
      <c r="L12317" t="str">
        <f t="shared" si="584"/>
        <v>2671BURCHER</v>
      </c>
      <c r="M12317" t="s">
        <v>12617</v>
      </c>
    </row>
    <row r="12318" spans="1:13">
      <c r="A12318" t="s">
        <v>13774</v>
      </c>
      <c r="B12318" t="s">
        <v>13777</v>
      </c>
      <c r="C12318" t="s">
        <v>109</v>
      </c>
      <c r="D12318">
        <v>4</v>
      </c>
      <c r="E12318">
        <v>0</v>
      </c>
      <c r="F12318">
        <v>0</v>
      </c>
      <c r="H12318" t="s">
        <v>103</v>
      </c>
      <c r="I12318">
        <f t="shared" si="585"/>
        <v>0</v>
      </c>
      <c r="J12318">
        <f t="shared" si="586"/>
        <v>0</v>
      </c>
      <c r="L12318" t="str">
        <f t="shared" si="584"/>
        <v>2671LAKE COWAL</v>
      </c>
      <c r="M12318" t="s">
        <v>12617</v>
      </c>
    </row>
    <row r="12319" spans="1:13">
      <c r="A12319" t="s">
        <v>13774</v>
      </c>
      <c r="B12319" t="s">
        <v>13778</v>
      </c>
      <c r="C12319" t="s">
        <v>109</v>
      </c>
      <c r="D12319">
        <v>4</v>
      </c>
      <c r="E12319">
        <v>0</v>
      </c>
      <c r="F12319">
        <v>0</v>
      </c>
      <c r="H12319" t="s">
        <v>103</v>
      </c>
      <c r="I12319">
        <f t="shared" si="585"/>
        <v>0</v>
      </c>
      <c r="J12319">
        <f t="shared" si="586"/>
        <v>0</v>
      </c>
      <c r="L12319" t="str">
        <f t="shared" si="584"/>
        <v>2671WEST WYALONG</v>
      </c>
      <c r="M12319" t="s">
        <v>12617</v>
      </c>
    </row>
    <row r="12320" spans="1:13">
      <c r="A12320" t="s">
        <v>13774</v>
      </c>
      <c r="B12320" t="s">
        <v>13779</v>
      </c>
      <c r="C12320" t="s">
        <v>109</v>
      </c>
      <c r="D12320">
        <v>4</v>
      </c>
      <c r="E12320">
        <v>0</v>
      </c>
      <c r="F12320">
        <v>0</v>
      </c>
      <c r="H12320" t="s">
        <v>103</v>
      </c>
      <c r="I12320">
        <f t="shared" si="585"/>
        <v>0</v>
      </c>
      <c r="J12320">
        <f t="shared" si="586"/>
        <v>0</v>
      </c>
      <c r="L12320" t="str">
        <f t="shared" si="584"/>
        <v>2671WYALONG</v>
      </c>
      <c r="M12320" t="s">
        <v>12617</v>
      </c>
    </row>
    <row r="12321" spans="1:13">
      <c r="A12321" t="s">
        <v>13780</v>
      </c>
      <c r="B12321" t="s">
        <v>13781</v>
      </c>
      <c r="C12321" t="s">
        <v>109</v>
      </c>
      <c r="D12321">
        <v>4</v>
      </c>
      <c r="E12321">
        <v>0</v>
      </c>
      <c r="F12321">
        <v>0</v>
      </c>
      <c r="H12321" t="s">
        <v>103</v>
      </c>
      <c r="I12321">
        <f t="shared" si="585"/>
        <v>0</v>
      </c>
      <c r="J12321">
        <f t="shared" si="586"/>
        <v>0</v>
      </c>
      <c r="L12321" t="str">
        <f t="shared" si="584"/>
        <v>2669BYGALORIE</v>
      </c>
      <c r="M12321" t="s">
        <v>12617</v>
      </c>
    </row>
    <row r="12322" spans="1:13">
      <c r="A12322" t="s">
        <v>13780</v>
      </c>
      <c r="B12322" t="s">
        <v>13782</v>
      </c>
      <c r="C12322" t="s">
        <v>109</v>
      </c>
      <c r="D12322">
        <v>4</v>
      </c>
      <c r="E12322">
        <v>0</v>
      </c>
      <c r="F12322">
        <v>0</v>
      </c>
      <c r="H12322" t="s">
        <v>103</v>
      </c>
      <c r="I12322">
        <f t="shared" si="585"/>
        <v>0</v>
      </c>
      <c r="J12322">
        <f t="shared" si="586"/>
        <v>0</v>
      </c>
      <c r="L12322" t="str">
        <f t="shared" si="584"/>
        <v>2669ERIGOLIA</v>
      </c>
      <c r="M12322" t="s">
        <v>12617</v>
      </c>
    </row>
    <row r="12323" spans="1:13">
      <c r="A12323" t="s">
        <v>13780</v>
      </c>
      <c r="B12323" t="s">
        <v>13783</v>
      </c>
      <c r="C12323" t="s">
        <v>109</v>
      </c>
      <c r="D12323">
        <v>4</v>
      </c>
      <c r="E12323">
        <v>0</v>
      </c>
      <c r="F12323">
        <v>0</v>
      </c>
      <c r="H12323" t="s">
        <v>103</v>
      </c>
      <c r="I12323">
        <f t="shared" si="585"/>
        <v>0</v>
      </c>
      <c r="J12323">
        <f t="shared" si="586"/>
        <v>0</v>
      </c>
      <c r="L12323" t="str">
        <f t="shared" si="584"/>
        <v>2669GIRRAL</v>
      </c>
      <c r="M12323" t="s">
        <v>12617</v>
      </c>
    </row>
    <row r="12324" spans="1:13">
      <c r="A12324" t="s">
        <v>13780</v>
      </c>
      <c r="B12324" t="s">
        <v>13784</v>
      </c>
      <c r="C12324" t="s">
        <v>109</v>
      </c>
      <c r="D12324">
        <v>4</v>
      </c>
      <c r="E12324">
        <v>0</v>
      </c>
      <c r="F12324">
        <v>0</v>
      </c>
      <c r="H12324" t="s">
        <v>103</v>
      </c>
      <c r="I12324">
        <f t="shared" si="585"/>
        <v>0</v>
      </c>
      <c r="J12324">
        <f t="shared" si="586"/>
        <v>0</v>
      </c>
      <c r="L12324" t="str">
        <f t="shared" si="584"/>
        <v>2669GUBBATA</v>
      </c>
      <c r="M12324" t="s">
        <v>12617</v>
      </c>
    </row>
    <row r="12325" spans="1:13">
      <c r="A12325" t="s">
        <v>13780</v>
      </c>
      <c r="B12325" t="s">
        <v>13785</v>
      </c>
      <c r="C12325" t="s">
        <v>109</v>
      </c>
      <c r="D12325">
        <v>4</v>
      </c>
      <c r="E12325">
        <v>0</v>
      </c>
      <c r="F12325">
        <v>0</v>
      </c>
      <c r="H12325" t="s">
        <v>103</v>
      </c>
      <c r="I12325">
        <f t="shared" si="585"/>
        <v>0</v>
      </c>
      <c r="J12325">
        <f t="shared" si="586"/>
        <v>0</v>
      </c>
      <c r="L12325" t="str">
        <f t="shared" si="584"/>
        <v>2669KIKOIRA</v>
      </c>
      <c r="M12325" t="s">
        <v>12617</v>
      </c>
    </row>
    <row r="12326" spans="1:13">
      <c r="A12326" t="s">
        <v>13780</v>
      </c>
      <c r="B12326" t="s">
        <v>13786</v>
      </c>
      <c r="C12326" t="s">
        <v>109</v>
      </c>
      <c r="D12326">
        <v>4</v>
      </c>
      <c r="E12326">
        <v>0</v>
      </c>
      <c r="F12326">
        <v>0</v>
      </c>
      <c r="H12326" t="s">
        <v>103</v>
      </c>
      <c r="I12326">
        <f t="shared" si="585"/>
        <v>0</v>
      </c>
      <c r="J12326">
        <f t="shared" si="586"/>
        <v>0</v>
      </c>
      <c r="L12326" t="str">
        <f t="shared" si="584"/>
        <v>2669MELBERGEN</v>
      </c>
      <c r="M12326" t="s">
        <v>12617</v>
      </c>
    </row>
    <row r="12327" spans="1:13">
      <c r="A12327" t="s">
        <v>13780</v>
      </c>
      <c r="B12327" t="s">
        <v>13787</v>
      </c>
      <c r="C12327" t="s">
        <v>109</v>
      </c>
      <c r="D12327">
        <v>4</v>
      </c>
      <c r="E12327">
        <v>0</v>
      </c>
      <c r="F12327">
        <v>0</v>
      </c>
      <c r="H12327" t="s">
        <v>103</v>
      </c>
      <c r="I12327">
        <f t="shared" si="585"/>
        <v>0</v>
      </c>
      <c r="J12327">
        <f t="shared" si="586"/>
        <v>0</v>
      </c>
      <c r="L12327" t="str">
        <f t="shared" si="584"/>
        <v>2669NARADHAN</v>
      </c>
      <c r="M12327" t="s">
        <v>12617</v>
      </c>
    </row>
    <row r="12328" spans="1:13">
      <c r="A12328" t="s">
        <v>13780</v>
      </c>
      <c r="B12328" t="s">
        <v>13788</v>
      </c>
      <c r="C12328" t="s">
        <v>109</v>
      </c>
      <c r="D12328">
        <v>4</v>
      </c>
      <c r="E12328">
        <v>0</v>
      </c>
      <c r="F12328">
        <v>0</v>
      </c>
      <c r="H12328" t="s">
        <v>103</v>
      </c>
      <c r="I12328">
        <f t="shared" si="585"/>
        <v>0</v>
      </c>
      <c r="J12328">
        <f t="shared" si="586"/>
        <v>0</v>
      </c>
      <c r="L12328" t="str">
        <f t="shared" si="584"/>
        <v>2669NORTH YALGOGRIN</v>
      </c>
      <c r="M12328" t="s">
        <v>12617</v>
      </c>
    </row>
    <row r="12329" spans="1:13">
      <c r="A12329" t="s">
        <v>13780</v>
      </c>
      <c r="B12329" t="s">
        <v>13789</v>
      </c>
      <c r="C12329" t="s">
        <v>109</v>
      </c>
      <c r="D12329">
        <v>4</v>
      </c>
      <c r="E12329">
        <v>0</v>
      </c>
      <c r="F12329">
        <v>0</v>
      </c>
      <c r="H12329" t="s">
        <v>103</v>
      </c>
      <c r="I12329">
        <f t="shared" si="585"/>
        <v>0</v>
      </c>
      <c r="J12329">
        <f t="shared" si="586"/>
        <v>0</v>
      </c>
      <c r="L12329" t="str">
        <f t="shared" si="584"/>
        <v>2669RANKINS SPRINGS</v>
      </c>
      <c r="M12329" t="s">
        <v>12617</v>
      </c>
    </row>
    <row r="12330" spans="1:13">
      <c r="A12330" t="s">
        <v>13780</v>
      </c>
      <c r="B12330" t="s">
        <v>13790</v>
      </c>
      <c r="C12330" t="s">
        <v>109</v>
      </c>
      <c r="D12330">
        <v>4</v>
      </c>
      <c r="E12330">
        <v>0</v>
      </c>
      <c r="F12330">
        <v>0</v>
      </c>
      <c r="H12330" t="s">
        <v>103</v>
      </c>
      <c r="I12330">
        <f t="shared" si="585"/>
        <v>0</v>
      </c>
      <c r="J12330">
        <f t="shared" si="586"/>
        <v>0</v>
      </c>
      <c r="L12330" t="str">
        <f t="shared" si="584"/>
        <v>2669TALLIMBA</v>
      </c>
      <c r="M12330" t="s">
        <v>12617</v>
      </c>
    </row>
    <row r="12331" spans="1:13">
      <c r="A12331" t="s">
        <v>13780</v>
      </c>
      <c r="B12331" t="s">
        <v>13791</v>
      </c>
      <c r="C12331" t="s">
        <v>109</v>
      </c>
      <c r="D12331">
        <v>4</v>
      </c>
      <c r="E12331">
        <v>0</v>
      </c>
      <c r="F12331">
        <v>0</v>
      </c>
      <c r="H12331" t="s">
        <v>103</v>
      </c>
      <c r="I12331">
        <f t="shared" si="585"/>
        <v>0</v>
      </c>
      <c r="J12331">
        <f t="shared" si="586"/>
        <v>0</v>
      </c>
      <c r="L12331" t="str">
        <f t="shared" si="584"/>
        <v>2669TULLIBIGEAL</v>
      </c>
      <c r="M12331" t="s">
        <v>12617</v>
      </c>
    </row>
    <row r="12332" spans="1:13">
      <c r="A12332" t="s">
        <v>13780</v>
      </c>
      <c r="B12332" t="s">
        <v>13792</v>
      </c>
      <c r="C12332" t="s">
        <v>109</v>
      </c>
      <c r="D12332">
        <v>4</v>
      </c>
      <c r="E12332">
        <v>0</v>
      </c>
      <c r="F12332">
        <v>0</v>
      </c>
      <c r="H12332" t="s">
        <v>103</v>
      </c>
      <c r="I12332">
        <f t="shared" si="585"/>
        <v>0</v>
      </c>
      <c r="J12332">
        <f t="shared" si="586"/>
        <v>0</v>
      </c>
      <c r="L12332" t="str">
        <f t="shared" si="584"/>
        <v>2669UNGARIE</v>
      </c>
      <c r="M12332" t="s">
        <v>12617</v>
      </c>
    </row>
    <row r="12333" spans="1:13">
      <c r="A12333" t="s">
        <v>13780</v>
      </c>
      <c r="B12333" t="s">
        <v>13793</v>
      </c>
      <c r="C12333" t="s">
        <v>109</v>
      </c>
      <c r="D12333">
        <v>4</v>
      </c>
      <c r="E12333">
        <v>0</v>
      </c>
      <c r="F12333">
        <v>0</v>
      </c>
      <c r="H12333" t="s">
        <v>103</v>
      </c>
      <c r="I12333">
        <f t="shared" si="585"/>
        <v>0</v>
      </c>
      <c r="J12333">
        <f t="shared" si="586"/>
        <v>0</v>
      </c>
      <c r="L12333" t="str">
        <f t="shared" si="584"/>
        <v>2669WEETHALLE</v>
      </c>
      <c r="M12333" t="s">
        <v>12617</v>
      </c>
    </row>
    <row r="12334" spans="1:13">
      <c r="A12334" t="s">
        <v>13780</v>
      </c>
      <c r="B12334" t="s">
        <v>13794</v>
      </c>
      <c r="C12334" t="s">
        <v>109</v>
      </c>
      <c r="D12334">
        <v>4</v>
      </c>
      <c r="E12334">
        <v>0</v>
      </c>
      <c r="F12334">
        <v>0</v>
      </c>
      <c r="H12334" t="s">
        <v>103</v>
      </c>
      <c r="I12334">
        <f t="shared" si="585"/>
        <v>0</v>
      </c>
      <c r="J12334">
        <f t="shared" si="586"/>
        <v>0</v>
      </c>
      <c r="L12334" t="str">
        <f t="shared" si="584"/>
        <v>2669WEJA</v>
      </c>
      <c r="M12334" t="s">
        <v>12617</v>
      </c>
    </row>
    <row r="12335" spans="1:13">
      <c r="A12335" t="s">
        <v>13780</v>
      </c>
      <c r="B12335" t="s">
        <v>13795</v>
      </c>
      <c r="C12335" t="s">
        <v>109</v>
      </c>
      <c r="D12335">
        <v>4</v>
      </c>
      <c r="E12335">
        <v>0</v>
      </c>
      <c r="F12335">
        <v>0</v>
      </c>
      <c r="H12335" t="s">
        <v>103</v>
      </c>
      <c r="I12335">
        <f t="shared" si="585"/>
        <v>0</v>
      </c>
      <c r="J12335">
        <f t="shared" si="586"/>
        <v>0</v>
      </c>
      <c r="L12335" t="str">
        <f t="shared" si="584"/>
        <v>2669YADDRA</v>
      </c>
      <c r="M12335" t="s">
        <v>12617</v>
      </c>
    </row>
    <row r="12336" spans="1:13">
      <c r="A12336" t="s">
        <v>13796</v>
      </c>
      <c r="B12336" t="s">
        <v>13797</v>
      </c>
      <c r="C12336" t="s">
        <v>109</v>
      </c>
      <c r="D12336">
        <v>4</v>
      </c>
      <c r="E12336">
        <v>0</v>
      </c>
      <c r="F12336">
        <v>0</v>
      </c>
      <c r="H12336" t="s">
        <v>103</v>
      </c>
      <c r="I12336">
        <f t="shared" si="585"/>
        <v>0</v>
      </c>
      <c r="J12336">
        <f t="shared" si="586"/>
        <v>0</v>
      </c>
      <c r="L12336" t="str">
        <f t="shared" si="584"/>
        <v>2668BARMEDMAN</v>
      </c>
      <c r="M12336" t="s">
        <v>12617</v>
      </c>
    </row>
    <row r="12337" spans="1:13">
      <c r="A12337" t="s">
        <v>13798</v>
      </c>
      <c r="B12337" t="s">
        <v>13799</v>
      </c>
      <c r="C12337" t="s">
        <v>109</v>
      </c>
      <c r="D12337">
        <v>4</v>
      </c>
      <c r="E12337">
        <v>0</v>
      </c>
      <c r="F12337">
        <v>0</v>
      </c>
      <c r="H12337" t="s">
        <v>103</v>
      </c>
      <c r="I12337">
        <f t="shared" si="585"/>
        <v>0</v>
      </c>
      <c r="J12337">
        <f t="shared" si="586"/>
        <v>0</v>
      </c>
      <c r="L12337" t="str">
        <f t="shared" si="584"/>
        <v>2666COMBANING</v>
      </c>
      <c r="M12337" t="s">
        <v>12579</v>
      </c>
    </row>
    <row r="12338" spans="1:13">
      <c r="A12338" t="s">
        <v>13798</v>
      </c>
      <c r="B12338" t="s">
        <v>13800</v>
      </c>
      <c r="C12338" t="s">
        <v>109</v>
      </c>
      <c r="D12338">
        <v>4</v>
      </c>
      <c r="E12338">
        <v>0</v>
      </c>
      <c r="F12338">
        <v>0</v>
      </c>
      <c r="H12338" t="s">
        <v>103</v>
      </c>
      <c r="I12338">
        <f t="shared" si="585"/>
        <v>0</v>
      </c>
      <c r="J12338">
        <f t="shared" si="586"/>
        <v>0</v>
      </c>
      <c r="L12338" t="str">
        <f t="shared" si="584"/>
        <v>2666DIRNASEER</v>
      </c>
      <c r="M12338" t="s">
        <v>12579</v>
      </c>
    </row>
    <row r="12339" spans="1:13">
      <c r="A12339" t="s">
        <v>13798</v>
      </c>
      <c r="B12339" t="s">
        <v>13801</v>
      </c>
      <c r="C12339" t="s">
        <v>109</v>
      </c>
      <c r="D12339">
        <v>4</v>
      </c>
      <c r="E12339">
        <v>0</v>
      </c>
      <c r="F12339">
        <v>0</v>
      </c>
      <c r="H12339" t="s">
        <v>103</v>
      </c>
      <c r="I12339">
        <f t="shared" si="585"/>
        <v>0</v>
      </c>
      <c r="J12339">
        <f t="shared" si="586"/>
        <v>0</v>
      </c>
      <c r="L12339" t="str">
        <f t="shared" si="584"/>
        <v>2666GIDGINBUNG</v>
      </c>
      <c r="M12339" t="s">
        <v>12579</v>
      </c>
    </row>
    <row r="12340" spans="1:13">
      <c r="A12340" t="s">
        <v>13798</v>
      </c>
      <c r="B12340" t="s">
        <v>13802</v>
      </c>
      <c r="C12340" t="s">
        <v>109</v>
      </c>
      <c r="D12340">
        <v>4</v>
      </c>
      <c r="E12340">
        <v>0</v>
      </c>
      <c r="F12340">
        <v>0</v>
      </c>
      <c r="H12340" t="s">
        <v>103</v>
      </c>
      <c r="I12340">
        <f t="shared" si="585"/>
        <v>0</v>
      </c>
      <c r="J12340">
        <f t="shared" si="586"/>
        <v>0</v>
      </c>
      <c r="L12340" t="str">
        <f t="shared" si="584"/>
        <v>2666GROGAN</v>
      </c>
      <c r="M12340" t="s">
        <v>12579</v>
      </c>
    </row>
    <row r="12341" spans="1:13">
      <c r="A12341" t="s">
        <v>13798</v>
      </c>
      <c r="B12341" t="s">
        <v>13803</v>
      </c>
      <c r="C12341" t="s">
        <v>109</v>
      </c>
      <c r="D12341">
        <v>4</v>
      </c>
      <c r="E12341">
        <v>0</v>
      </c>
      <c r="F12341">
        <v>0</v>
      </c>
      <c r="H12341" t="s">
        <v>103</v>
      </c>
      <c r="I12341">
        <f t="shared" si="585"/>
        <v>0</v>
      </c>
      <c r="J12341">
        <f t="shared" si="586"/>
        <v>0</v>
      </c>
      <c r="L12341" t="str">
        <f t="shared" si="584"/>
        <v>2666JUNEE REEFS</v>
      </c>
      <c r="M12341" t="s">
        <v>12579</v>
      </c>
    </row>
    <row r="12342" spans="1:13">
      <c r="A12342" t="s">
        <v>13798</v>
      </c>
      <c r="B12342" t="s">
        <v>6413</v>
      </c>
      <c r="C12342" t="s">
        <v>109</v>
      </c>
      <c r="D12342">
        <v>4</v>
      </c>
      <c r="E12342">
        <v>0</v>
      </c>
      <c r="F12342">
        <v>0</v>
      </c>
      <c r="H12342" t="s">
        <v>103</v>
      </c>
      <c r="I12342">
        <f t="shared" si="585"/>
        <v>0</v>
      </c>
      <c r="J12342">
        <f t="shared" si="586"/>
        <v>0</v>
      </c>
      <c r="L12342" t="str">
        <f t="shared" si="584"/>
        <v>2666MIMOSA</v>
      </c>
      <c r="M12342" t="s">
        <v>12579</v>
      </c>
    </row>
    <row r="12343" spans="1:13">
      <c r="A12343" t="s">
        <v>13798</v>
      </c>
      <c r="B12343" t="s">
        <v>13804</v>
      </c>
      <c r="C12343" t="s">
        <v>109</v>
      </c>
      <c r="D12343">
        <v>4</v>
      </c>
      <c r="E12343">
        <v>0</v>
      </c>
      <c r="F12343">
        <v>0</v>
      </c>
      <c r="H12343" t="s">
        <v>103</v>
      </c>
      <c r="I12343">
        <f t="shared" si="585"/>
        <v>0</v>
      </c>
      <c r="J12343">
        <f t="shared" si="586"/>
        <v>0</v>
      </c>
      <c r="L12343" t="str">
        <f t="shared" si="584"/>
        <v>2666MORANGARELL</v>
      </c>
      <c r="M12343" t="s">
        <v>12579</v>
      </c>
    </row>
    <row r="12344" spans="1:13">
      <c r="A12344" t="s">
        <v>13798</v>
      </c>
      <c r="B12344" t="s">
        <v>13805</v>
      </c>
      <c r="C12344" t="s">
        <v>109</v>
      </c>
      <c r="D12344">
        <v>4</v>
      </c>
      <c r="E12344">
        <v>0</v>
      </c>
      <c r="F12344">
        <v>0</v>
      </c>
      <c r="H12344" t="s">
        <v>103</v>
      </c>
      <c r="I12344">
        <f t="shared" si="585"/>
        <v>0</v>
      </c>
      <c r="J12344">
        <f t="shared" si="586"/>
        <v>0</v>
      </c>
      <c r="L12344" t="str">
        <f t="shared" si="584"/>
        <v>2666NARRABURRA</v>
      </c>
      <c r="M12344" t="s">
        <v>12579</v>
      </c>
    </row>
    <row r="12345" spans="1:13">
      <c r="A12345" t="s">
        <v>13798</v>
      </c>
      <c r="B12345" t="s">
        <v>13806</v>
      </c>
      <c r="C12345" t="s">
        <v>109</v>
      </c>
      <c r="D12345">
        <v>4</v>
      </c>
      <c r="E12345">
        <v>0</v>
      </c>
      <c r="F12345">
        <v>0</v>
      </c>
      <c r="H12345" t="s">
        <v>103</v>
      </c>
      <c r="I12345">
        <f t="shared" si="585"/>
        <v>0</v>
      </c>
      <c r="J12345">
        <f t="shared" si="586"/>
        <v>0</v>
      </c>
      <c r="L12345" t="str">
        <f t="shared" si="584"/>
        <v>2666PUCAWAN</v>
      </c>
      <c r="M12345" t="s">
        <v>12579</v>
      </c>
    </row>
    <row r="12346" spans="1:13">
      <c r="A12346" t="s">
        <v>13798</v>
      </c>
      <c r="B12346" t="s">
        <v>9588</v>
      </c>
      <c r="C12346" t="s">
        <v>109</v>
      </c>
      <c r="D12346">
        <v>4</v>
      </c>
      <c r="E12346">
        <v>0</v>
      </c>
      <c r="F12346">
        <v>0</v>
      </c>
      <c r="H12346" t="s">
        <v>103</v>
      </c>
      <c r="I12346">
        <f t="shared" si="585"/>
        <v>0</v>
      </c>
      <c r="J12346">
        <f t="shared" si="586"/>
        <v>0</v>
      </c>
      <c r="L12346" t="str">
        <f t="shared" si="584"/>
        <v>2666REEFTON</v>
      </c>
      <c r="M12346" t="s">
        <v>12579</v>
      </c>
    </row>
    <row r="12347" spans="1:13">
      <c r="A12347" t="s">
        <v>13798</v>
      </c>
      <c r="B12347" t="s">
        <v>4249</v>
      </c>
      <c r="C12347" t="s">
        <v>109</v>
      </c>
      <c r="D12347">
        <v>4</v>
      </c>
      <c r="E12347">
        <v>0</v>
      </c>
      <c r="F12347">
        <v>0</v>
      </c>
      <c r="H12347" t="s">
        <v>103</v>
      </c>
      <c r="I12347">
        <f t="shared" si="585"/>
        <v>0</v>
      </c>
      <c r="J12347">
        <f t="shared" si="586"/>
        <v>0</v>
      </c>
      <c r="L12347" t="str">
        <f t="shared" si="584"/>
        <v>2666SEBASTOPOL</v>
      </c>
      <c r="M12347" t="s">
        <v>12579</v>
      </c>
    </row>
    <row r="12348" spans="1:13">
      <c r="A12348" t="s">
        <v>13798</v>
      </c>
      <c r="B12348" t="s">
        <v>7698</v>
      </c>
      <c r="C12348" t="s">
        <v>109</v>
      </c>
      <c r="D12348">
        <v>4</v>
      </c>
      <c r="E12348">
        <v>0</v>
      </c>
      <c r="F12348">
        <v>0</v>
      </c>
      <c r="H12348" t="s">
        <v>103</v>
      </c>
      <c r="I12348">
        <f t="shared" si="585"/>
        <v>0</v>
      </c>
      <c r="J12348">
        <f t="shared" si="586"/>
        <v>0</v>
      </c>
      <c r="L12348" t="str">
        <f t="shared" si="584"/>
        <v>2666SPRINGDALE</v>
      </c>
      <c r="M12348" t="s">
        <v>12579</v>
      </c>
    </row>
    <row r="12349" spans="1:13">
      <c r="A12349" t="s">
        <v>13798</v>
      </c>
      <c r="B12349" t="s">
        <v>13807</v>
      </c>
      <c r="C12349" t="s">
        <v>109</v>
      </c>
      <c r="D12349">
        <v>4</v>
      </c>
      <c r="E12349">
        <v>0</v>
      </c>
      <c r="F12349">
        <v>0</v>
      </c>
      <c r="H12349" t="s">
        <v>103</v>
      </c>
      <c r="I12349">
        <f t="shared" si="585"/>
        <v>0</v>
      </c>
      <c r="J12349">
        <f t="shared" si="586"/>
        <v>0</v>
      </c>
      <c r="L12349" t="str">
        <f t="shared" si="584"/>
        <v>2666TEMORA</v>
      </c>
      <c r="M12349" t="s">
        <v>12579</v>
      </c>
    </row>
    <row r="12350" spans="1:13">
      <c r="A12350" t="s">
        <v>13798</v>
      </c>
      <c r="B12350" t="s">
        <v>13808</v>
      </c>
      <c r="C12350" t="s">
        <v>109</v>
      </c>
      <c r="D12350">
        <v>4</v>
      </c>
      <c r="E12350">
        <v>0</v>
      </c>
      <c r="F12350">
        <v>0</v>
      </c>
      <c r="H12350" t="s">
        <v>103</v>
      </c>
      <c r="I12350">
        <f t="shared" si="585"/>
        <v>0</v>
      </c>
      <c r="J12350">
        <f t="shared" si="586"/>
        <v>0</v>
      </c>
      <c r="L12350" t="str">
        <f t="shared" si="584"/>
        <v>2666TRUNGLEY HALL</v>
      </c>
      <c r="M12350" t="s">
        <v>12579</v>
      </c>
    </row>
    <row r="12351" spans="1:13">
      <c r="A12351" t="s">
        <v>13809</v>
      </c>
      <c r="B12351" t="s">
        <v>13810</v>
      </c>
      <c r="C12351" t="s">
        <v>109</v>
      </c>
      <c r="D12351">
        <v>4</v>
      </c>
      <c r="E12351">
        <v>0</v>
      </c>
      <c r="F12351">
        <v>0</v>
      </c>
      <c r="H12351" t="s">
        <v>103</v>
      </c>
      <c r="I12351">
        <f t="shared" si="585"/>
        <v>0</v>
      </c>
      <c r="J12351">
        <f t="shared" si="586"/>
        <v>0</v>
      </c>
      <c r="L12351" t="str">
        <f t="shared" si="584"/>
        <v>2665ARDLETHAN</v>
      </c>
      <c r="M12351" t="s">
        <v>12617</v>
      </c>
    </row>
    <row r="12352" spans="1:13">
      <c r="A12352" t="s">
        <v>13809</v>
      </c>
      <c r="B12352" t="s">
        <v>13811</v>
      </c>
      <c r="C12352" t="s">
        <v>109</v>
      </c>
      <c r="D12352">
        <v>4</v>
      </c>
      <c r="E12352">
        <v>0</v>
      </c>
      <c r="F12352">
        <v>0</v>
      </c>
      <c r="H12352" t="s">
        <v>103</v>
      </c>
      <c r="I12352">
        <f t="shared" si="585"/>
        <v>0</v>
      </c>
      <c r="J12352">
        <f t="shared" si="586"/>
        <v>0</v>
      </c>
      <c r="L12352" t="str">
        <f t="shared" si="584"/>
        <v>2665ARIAH PARK</v>
      </c>
      <c r="M12352" t="s">
        <v>12617</v>
      </c>
    </row>
    <row r="12353" spans="1:13">
      <c r="A12353" t="s">
        <v>13809</v>
      </c>
      <c r="B12353" t="s">
        <v>13812</v>
      </c>
      <c r="C12353" t="s">
        <v>109</v>
      </c>
      <c r="D12353">
        <v>4</v>
      </c>
      <c r="E12353">
        <v>0</v>
      </c>
      <c r="F12353">
        <v>0</v>
      </c>
      <c r="H12353" t="s">
        <v>103</v>
      </c>
      <c r="I12353">
        <f t="shared" si="585"/>
        <v>0</v>
      </c>
      <c r="J12353">
        <f t="shared" si="586"/>
        <v>0</v>
      </c>
      <c r="L12353" t="str">
        <f t="shared" si="584"/>
        <v>2665BARELLAN</v>
      </c>
      <c r="M12353" t="s">
        <v>12617</v>
      </c>
    </row>
    <row r="12354" spans="1:13">
      <c r="A12354" t="s">
        <v>13809</v>
      </c>
      <c r="B12354" t="s">
        <v>13813</v>
      </c>
      <c r="C12354" t="s">
        <v>109</v>
      </c>
      <c r="D12354">
        <v>4</v>
      </c>
      <c r="E12354">
        <v>0</v>
      </c>
      <c r="F12354">
        <v>0</v>
      </c>
      <c r="H12354" t="s">
        <v>103</v>
      </c>
      <c r="I12354">
        <f t="shared" si="585"/>
        <v>0</v>
      </c>
      <c r="J12354">
        <f t="shared" si="586"/>
        <v>0</v>
      </c>
      <c r="L12354" t="str">
        <f t="shared" si="584"/>
        <v>2665BECKOM</v>
      </c>
      <c r="M12354" t="s">
        <v>12617</v>
      </c>
    </row>
    <row r="12355" spans="1:13">
      <c r="A12355" t="s">
        <v>13809</v>
      </c>
      <c r="B12355" t="s">
        <v>13814</v>
      </c>
      <c r="C12355" t="s">
        <v>109</v>
      </c>
      <c r="D12355">
        <v>4</v>
      </c>
      <c r="E12355">
        <v>0</v>
      </c>
      <c r="F12355">
        <v>0</v>
      </c>
      <c r="H12355" t="s">
        <v>103</v>
      </c>
      <c r="I12355">
        <f t="shared" si="585"/>
        <v>0</v>
      </c>
      <c r="J12355">
        <f t="shared" si="586"/>
        <v>0</v>
      </c>
      <c r="L12355" t="str">
        <f t="shared" si="584"/>
        <v>2665BECTRIC</v>
      </c>
      <c r="M12355" t="s">
        <v>12617</v>
      </c>
    </row>
    <row r="12356" spans="1:13">
      <c r="A12356" t="s">
        <v>13809</v>
      </c>
      <c r="B12356" t="s">
        <v>13815</v>
      </c>
      <c r="C12356" t="s">
        <v>109</v>
      </c>
      <c r="D12356">
        <v>4</v>
      </c>
      <c r="E12356">
        <v>0</v>
      </c>
      <c r="F12356">
        <v>0</v>
      </c>
      <c r="H12356" t="s">
        <v>103</v>
      </c>
      <c r="I12356">
        <f t="shared" si="585"/>
        <v>0</v>
      </c>
      <c r="J12356">
        <f t="shared" si="586"/>
        <v>0</v>
      </c>
      <c r="L12356" t="str">
        <f t="shared" si="584"/>
        <v>2665BINYA</v>
      </c>
      <c r="M12356" t="s">
        <v>12617</v>
      </c>
    </row>
    <row r="12357" spans="1:13">
      <c r="A12357" t="s">
        <v>13809</v>
      </c>
      <c r="B12357" t="s">
        <v>13816</v>
      </c>
      <c r="C12357" t="s">
        <v>109</v>
      </c>
      <c r="D12357">
        <v>4</v>
      </c>
      <c r="E12357">
        <v>0</v>
      </c>
      <c r="F12357">
        <v>0</v>
      </c>
      <c r="H12357" t="s">
        <v>103</v>
      </c>
      <c r="I12357">
        <f t="shared" si="585"/>
        <v>0</v>
      </c>
      <c r="J12357">
        <f t="shared" si="586"/>
        <v>0</v>
      </c>
      <c r="L12357" t="str">
        <f t="shared" ref="L12357:L12420" si="587">CONCATENATE(A12357,B12357)</f>
        <v>2665KAMARAH</v>
      </c>
      <c r="M12357" t="s">
        <v>12617</v>
      </c>
    </row>
    <row r="12358" spans="1:13">
      <c r="A12358" t="s">
        <v>13809</v>
      </c>
      <c r="B12358" t="s">
        <v>13817</v>
      </c>
      <c r="C12358" t="s">
        <v>109</v>
      </c>
      <c r="D12358">
        <v>4</v>
      </c>
      <c r="E12358">
        <v>0</v>
      </c>
      <c r="F12358">
        <v>0</v>
      </c>
      <c r="H12358" t="s">
        <v>103</v>
      </c>
      <c r="I12358">
        <f t="shared" si="585"/>
        <v>0</v>
      </c>
      <c r="J12358">
        <f t="shared" si="586"/>
        <v>0</v>
      </c>
      <c r="L12358" t="str">
        <f t="shared" si="587"/>
        <v>2665MIRROOL</v>
      </c>
      <c r="M12358" t="s">
        <v>12617</v>
      </c>
    </row>
    <row r="12359" spans="1:13">
      <c r="A12359" t="s">
        <v>13809</v>
      </c>
      <c r="B12359" t="s">
        <v>13818</v>
      </c>
      <c r="C12359" t="s">
        <v>109</v>
      </c>
      <c r="D12359">
        <v>4</v>
      </c>
      <c r="E12359">
        <v>0</v>
      </c>
      <c r="F12359">
        <v>0</v>
      </c>
      <c r="H12359" t="s">
        <v>103</v>
      </c>
      <c r="I12359">
        <f t="shared" si="585"/>
        <v>0</v>
      </c>
      <c r="J12359">
        <f t="shared" si="586"/>
        <v>0</v>
      </c>
      <c r="L12359" t="str">
        <f t="shared" si="587"/>
        <v>2665MOOMBOOLDOOL</v>
      </c>
      <c r="M12359" t="s">
        <v>12617</v>
      </c>
    </row>
    <row r="12360" spans="1:13">
      <c r="A12360" t="s">
        <v>13809</v>
      </c>
      <c r="B12360" t="s">
        <v>13819</v>
      </c>
      <c r="C12360" t="s">
        <v>109</v>
      </c>
      <c r="D12360">
        <v>4</v>
      </c>
      <c r="E12360">
        <v>0</v>
      </c>
      <c r="F12360">
        <v>0</v>
      </c>
      <c r="H12360" t="s">
        <v>103</v>
      </c>
      <c r="I12360">
        <f t="shared" si="585"/>
        <v>0</v>
      </c>
      <c r="J12360">
        <f t="shared" si="586"/>
        <v>0</v>
      </c>
      <c r="L12360" t="str">
        <f t="shared" si="587"/>
        <v>2665MOUNT CRYSTAL</v>
      </c>
      <c r="M12360" t="s">
        <v>12617</v>
      </c>
    </row>
    <row r="12361" spans="1:13">
      <c r="A12361" t="s">
        <v>13809</v>
      </c>
      <c r="B12361" t="s">
        <v>13820</v>
      </c>
      <c r="C12361" t="s">
        <v>109</v>
      </c>
      <c r="D12361">
        <v>4</v>
      </c>
      <c r="E12361">
        <v>0</v>
      </c>
      <c r="F12361">
        <v>0</v>
      </c>
      <c r="H12361" t="s">
        <v>103</v>
      </c>
      <c r="I12361">
        <f t="shared" si="585"/>
        <v>0</v>
      </c>
      <c r="J12361">
        <f t="shared" si="586"/>
        <v>0</v>
      </c>
      <c r="L12361" t="str">
        <f t="shared" si="587"/>
        <v>2665QUANDARY</v>
      </c>
      <c r="M12361" t="s">
        <v>12617</v>
      </c>
    </row>
    <row r="12362" spans="1:13">
      <c r="A12362" t="s">
        <v>13809</v>
      </c>
      <c r="B12362" t="s">
        <v>7526</v>
      </c>
      <c r="C12362" t="s">
        <v>109</v>
      </c>
      <c r="D12362">
        <v>4</v>
      </c>
      <c r="E12362">
        <v>0</v>
      </c>
      <c r="F12362">
        <v>0</v>
      </c>
      <c r="H12362" t="s">
        <v>103</v>
      </c>
      <c r="I12362">
        <f t="shared" si="585"/>
        <v>0</v>
      </c>
      <c r="J12362">
        <f t="shared" si="586"/>
        <v>0</v>
      </c>
      <c r="L12362" t="str">
        <f t="shared" si="587"/>
        <v>2665TARA</v>
      </c>
      <c r="M12362" t="s">
        <v>12617</v>
      </c>
    </row>
    <row r="12363" spans="1:13">
      <c r="A12363" t="s">
        <v>13809</v>
      </c>
      <c r="B12363" t="s">
        <v>13821</v>
      </c>
      <c r="C12363" t="s">
        <v>109</v>
      </c>
      <c r="D12363">
        <v>4</v>
      </c>
      <c r="E12363">
        <v>0</v>
      </c>
      <c r="F12363">
        <v>0</v>
      </c>
      <c r="H12363" t="s">
        <v>103</v>
      </c>
      <c r="I12363">
        <f t="shared" si="585"/>
        <v>0</v>
      </c>
      <c r="J12363">
        <f t="shared" si="586"/>
        <v>0</v>
      </c>
      <c r="L12363" t="str">
        <f t="shared" si="587"/>
        <v>2665WALLEROOBIE</v>
      </c>
      <c r="M12363" t="s">
        <v>12617</v>
      </c>
    </row>
    <row r="12364" spans="1:13">
      <c r="A12364" t="s">
        <v>13822</v>
      </c>
      <c r="B12364" t="s">
        <v>13823</v>
      </c>
      <c r="C12364" t="s">
        <v>109</v>
      </c>
      <c r="D12364">
        <v>4</v>
      </c>
      <c r="E12364">
        <v>0</v>
      </c>
      <c r="F12364">
        <v>0</v>
      </c>
      <c r="H12364" t="s">
        <v>103</v>
      </c>
      <c r="I12364">
        <f t="shared" si="585"/>
        <v>0</v>
      </c>
      <c r="J12364">
        <f t="shared" si="586"/>
        <v>0</v>
      </c>
      <c r="L12364" t="str">
        <f t="shared" si="587"/>
        <v>2663BUNDURE</v>
      </c>
      <c r="M12364" t="s">
        <v>9858</v>
      </c>
    </row>
    <row r="12365" spans="1:13">
      <c r="A12365" t="s">
        <v>13822</v>
      </c>
      <c r="B12365" t="s">
        <v>13824</v>
      </c>
      <c r="C12365" t="s">
        <v>109</v>
      </c>
      <c r="D12365">
        <v>4</v>
      </c>
      <c r="E12365">
        <v>0</v>
      </c>
      <c r="F12365">
        <v>0</v>
      </c>
      <c r="H12365" t="s">
        <v>103</v>
      </c>
      <c r="I12365">
        <f t="shared" si="585"/>
        <v>0</v>
      </c>
      <c r="J12365">
        <f t="shared" si="586"/>
        <v>0</v>
      </c>
      <c r="L12365" t="str">
        <f t="shared" si="587"/>
        <v>2663COOBA</v>
      </c>
      <c r="M12365" t="s">
        <v>9858</v>
      </c>
    </row>
    <row r="12366" spans="1:13">
      <c r="A12366" t="s">
        <v>13822</v>
      </c>
      <c r="B12366" t="s">
        <v>13825</v>
      </c>
      <c r="C12366" t="s">
        <v>109</v>
      </c>
      <c r="D12366">
        <v>4</v>
      </c>
      <c r="E12366">
        <v>0</v>
      </c>
      <c r="F12366">
        <v>0</v>
      </c>
      <c r="H12366" t="s">
        <v>103</v>
      </c>
      <c r="I12366">
        <f t="shared" si="585"/>
        <v>0</v>
      </c>
      <c r="J12366">
        <f t="shared" si="586"/>
        <v>0</v>
      </c>
      <c r="L12366" t="str">
        <f t="shared" si="587"/>
        <v>2663COWABBIE</v>
      </c>
      <c r="M12366" t="s">
        <v>9858</v>
      </c>
    </row>
    <row r="12367" spans="1:13">
      <c r="A12367" t="s">
        <v>13822</v>
      </c>
      <c r="B12367" t="s">
        <v>13826</v>
      </c>
      <c r="C12367" t="s">
        <v>109</v>
      </c>
      <c r="D12367">
        <v>4</v>
      </c>
      <c r="E12367">
        <v>0</v>
      </c>
      <c r="F12367">
        <v>0</v>
      </c>
      <c r="H12367" t="s">
        <v>103</v>
      </c>
      <c r="I12367">
        <f t="shared" si="585"/>
        <v>0</v>
      </c>
      <c r="J12367">
        <f t="shared" si="586"/>
        <v>0</v>
      </c>
      <c r="L12367" t="str">
        <f t="shared" si="587"/>
        <v>2663ERIN VALE</v>
      </c>
      <c r="M12367" t="s">
        <v>9858</v>
      </c>
    </row>
    <row r="12368" spans="1:13">
      <c r="A12368" t="s">
        <v>13822</v>
      </c>
      <c r="B12368" t="s">
        <v>13827</v>
      </c>
      <c r="C12368" t="s">
        <v>109</v>
      </c>
      <c r="D12368">
        <v>4</v>
      </c>
      <c r="E12368">
        <v>0</v>
      </c>
      <c r="F12368">
        <v>0</v>
      </c>
      <c r="H12368" t="s">
        <v>103</v>
      </c>
      <c r="I12368">
        <f t="shared" si="585"/>
        <v>0</v>
      </c>
      <c r="J12368">
        <f t="shared" si="586"/>
        <v>0</v>
      </c>
      <c r="L12368" t="str">
        <f t="shared" si="587"/>
        <v>2663EURONGILLY</v>
      </c>
      <c r="M12368" t="s">
        <v>9858</v>
      </c>
    </row>
    <row r="12369" spans="1:13">
      <c r="A12369" t="s">
        <v>13822</v>
      </c>
      <c r="B12369" t="s">
        <v>13828</v>
      </c>
      <c r="C12369" t="s">
        <v>109</v>
      </c>
      <c r="D12369">
        <v>4</v>
      </c>
      <c r="E12369">
        <v>0</v>
      </c>
      <c r="F12369">
        <v>0</v>
      </c>
      <c r="H12369" t="s">
        <v>103</v>
      </c>
      <c r="I12369">
        <f t="shared" ref="I12369:I12432" si="588">IF(ISERROR(VLOOKUP(A12369,SelPostCode,1,FALSE)),0,1)</f>
        <v>0</v>
      </c>
      <c r="J12369">
        <f t="shared" ref="J12369:J12432" si="589">IF(I12369=0,0,IF(ISERROR(VLOOKUP(B12369,SelSuburb,1,FALSE)),0,1))</f>
        <v>0</v>
      </c>
      <c r="L12369" t="str">
        <f t="shared" si="587"/>
        <v>2663JUNEE</v>
      </c>
      <c r="M12369" t="s">
        <v>9858</v>
      </c>
    </row>
    <row r="12370" spans="1:13">
      <c r="A12370" t="s">
        <v>13822</v>
      </c>
      <c r="B12370" t="s">
        <v>13829</v>
      </c>
      <c r="C12370" t="s">
        <v>109</v>
      </c>
      <c r="D12370">
        <v>4</v>
      </c>
      <c r="E12370">
        <v>0</v>
      </c>
      <c r="F12370">
        <v>0</v>
      </c>
      <c r="H12370" t="s">
        <v>103</v>
      </c>
      <c r="I12370">
        <f t="shared" si="588"/>
        <v>0</v>
      </c>
      <c r="J12370">
        <f t="shared" si="589"/>
        <v>0</v>
      </c>
      <c r="L12370" t="str">
        <f t="shared" si="587"/>
        <v>2663LANDERVALE</v>
      </c>
      <c r="M12370" t="s">
        <v>9858</v>
      </c>
    </row>
    <row r="12371" spans="1:13">
      <c r="A12371" t="s">
        <v>13822</v>
      </c>
      <c r="B12371" t="s">
        <v>13830</v>
      </c>
      <c r="C12371" t="s">
        <v>109</v>
      </c>
      <c r="D12371">
        <v>4</v>
      </c>
      <c r="E12371">
        <v>0</v>
      </c>
      <c r="F12371">
        <v>0</v>
      </c>
      <c r="H12371" t="s">
        <v>103</v>
      </c>
      <c r="I12371">
        <f t="shared" si="588"/>
        <v>0</v>
      </c>
      <c r="J12371">
        <f t="shared" si="589"/>
        <v>0</v>
      </c>
      <c r="L12371" t="str">
        <f t="shared" si="587"/>
        <v>2663MARINNA</v>
      </c>
      <c r="M12371" t="s">
        <v>9858</v>
      </c>
    </row>
    <row r="12372" spans="1:13">
      <c r="A12372" t="s">
        <v>13822</v>
      </c>
      <c r="B12372" t="s">
        <v>13831</v>
      </c>
      <c r="C12372" t="s">
        <v>109</v>
      </c>
      <c r="D12372">
        <v>4</v>
      </c>
      <c r="E12372">
        <v>0</v>
      </c>
      <c r="F12372">
        <v>0</v>
      </c>
      <c r="H12372" t="s">
        <v>103</v>
      </c>
      <c r="I12372">
        <f t="shared" si="588"/>
        <v>0</v>
      </c>
      <c r="J12372">
        <f t="shared" si="589"/>
        <v>0</v>
      </c>
      <c r="L12372" t="str">
        <f t="shared" si="587"/>
        <v>2663WANTIOOL</v>
      </c>
      <c r="M12372" t="s">
        <v>9858</v>
      </c>
    </row>
    <row r="12373" spans="1:13">
      <c r="A12373" t="s">
        <v>13832</v>
      </c>
      <c r="B12373" t="s">
        <v>13833</v>
      </c>
      <c r="C12373" t="s">
        <v>109</v>
      </c>
      <c r="D12373">
        <v>4</v>
      </c>
      <c r="E12373">
        <v>0</v>
      </c>
      <c r="F12373">
        <v>0</v>
      </c>
      <c r="H12373" t="s">
        <v>103</v>
      </c>
      <c r="I12373">
        <f t="shared" si="588"/>
        <v>0</v>
      </c>
      <c r="J12373">
        <f t="shared" si="589"/>
        <v>0</v>
      </c>
      <c r="L12373" t="str">
        <f t="shared" si="587"/>
        <v>2661KAPOOKA</v>
      </c>
      <c r="M12373" t="s">
        <v>9858</v>
      </c>
    </row>
    <row r="12374" spans="1:13">
      <c r="A12374" t="s">
        <v>13834</v>
      </c>
      <c r="B12374" t="s">
        <v>13835</v>
      </c>
      <c r="C12374" t="s">
        <v>109</v>
      </c>
      <c r="D12374">
        <v>4</v>
      </c>
      <c r="E12374">
        <v>0</v>
      </c>
      <c r="F12374">
        <v>0</v>
      </c>
      <c r="H12374" t="s">
        <v>103</v>
      </c>
      <c r="I12374">
        <f t="shared" si="588"/>
        <v>0</v>
      </c>
      <c r="J12374">
        <f t="shared" si="589"/>
        <v>0</v>
      </c>
      <c r="L12374" t="str">
        <f t="shared" si="587"/>
        <v>2660CARNSDALE</v>
      </c>
      <c r="M12374" t="s">
        <v>9851</v>
      </c>
    </row>
    <row r="12375" spans="1:13">
      <c r="A12375" t="s">
        <v>13834</v>
      </c>
      <c r="B12375" t="s">
        <v>13836</v>
      </c>
      <c r="C12375" t="s">
        <v>109</v>
      </c>
      <c r="D12375">
        <v>4</v>
      </c>
      <c r="E12375">
        <v>0</v>
      </c>
      <c r="F12375">
        <v>0</v>
      </c>
      <c r="H12375" t="s">
        <v>103</v>
      </c>
      <c r="I12375">
        <f t="shared" si="588"/>
        <v>0</v>
      </c>
      <c r="J12375">
        <f t="shared" si="589"/>
        <v>0</v>
      </c>
      <c r="L12375" t="str">
        <f t="shared" si="587"/>
        <v>2660CULCAIRN</v>
      </c>
      <c r="M12375" t="s">
        <v>9851</v>
      </c>
    </row>
    <row r="12376" spans="1:13">
      <c r="A12376" t="s">
        <v>13834</v>
      </c>
      <c r="B12376" t="s">
        <v>7450</v>
      </c>
      <c r="C12376" t="s">
        <v>109</v>
      </c>
      <c r="D12376">
        <v>4</v>
      </c>
      <c r="E12376">
        <v>0</v>
      </c>
      <c r="F12376">
        <v>0</v>
      </c>
      <c r="H12376" t="s">
        <v>103</v>
      </c>
      <c r="I12376">
        <f t="shared" si="588"/>
        <v>0</v>
      </c>
      <c r="J12376">
        <f t="shared" si="589"/>
        <v>0</v>
      </c>
      <c r="L12376" t="str">
        <f t="shared" si="587"/>
        <v>2660MORVEN</v>
      </c>
      <c r="M12376" t="s">
        <v>9851</v>
      </c>
    </row>
    <row r="12377" spans="1:13">
      <c r="A12377" t="s">
        <v>13837</v>
      </c>
      <c r="B12377" t="s">
        <v>13838</v>
      </c>
      <c r="C12377" t="s">
        <v>109</v>
      </c>
      <c r="D12377">
        <v>4</v>
      </c>
      <c r="E12377">
        <v>0</v>
      </c>
      <c r="F12377">
        <v>0</v>
      </c>
      <c r="H12377" t="s">
        <v>103</v>
      </c>
      <c r="I12377">
        <f t="shared" si="588"/>
        <v>0</v>
      </c>
      <c r="J12377">
        <f t="shared" si="589"/>
        <v>0</v>
      </c>
      <c r="L12377" t="str">
        <f t="shared" si="587"/>
        <v>2659ALMA PARK</v>
      </c>
      <c r="M12377" t="s">
        <v>9851</v>
      </c>
    </row>
    <row r="12378" spans="1:13">
      <c r="A12378" t="s">
        <v>13837</v>
      </c>
      <c r="B12378" t="s">
        <v>13839</v>
      </c>
      <c r="C12378" t="s">
        <v>109</v>
      </c>
      <c r="D12378">
        <v>4</v>
      </c>
      <c r="E12378">
        <v>0</v>
      </c>
      <c r="F12378">
        <v>0</v>
      </c>
      <c r="H12378" t="s">
        <v>103</v>
      </c>
      <c r="I12378">
        <f t="shared" si="588"/>
        <v>0</v>
      </c>
      <c r="J12378">
        <f t="shared" si="589"/>
        <v>0</v>
      </c>
      <c r="L12378" t="str">
        <f t="shared" si="587"/>
        <v>2659WALLA WALLA</v>
      </c>
      <c r="M12378" t="s">
        <v>9851</v>
      </c>
    </row>
    <row r="12379" spans="1:13">
      <c r="A12379" t="s">
        <v>13840</v>
      </c>
      <c r="B12379" t="s">
        <v>13841</v>
      </c>
      <c r="C12379" t="s">
        <v>109</v>
      </c>
      <c r="D12379">
        <v>4</v>
      </c>
      <c r="E12379">
        <v>0</v>
      </c>
      <c r="F12379">
        <v>0</v>
      </c>
      <c r="H12379" t="s">
        <v>103</v>
      </c>
      <c r="I12379">
        <f t="shared" si="588"/>
        <v>0</v>
      </c>
      <c r="J12379">
        <f t="shared" si="589"/>
        <v>0</v>
      </c>
      <c r="L12379" t="str">
        <f t="shared" si="587"/>
        <v>2658GRUBBEN</v>
      </c>
      <c r="M12379" t="s">
        <v>9851</v>
      </c>
    </row>
    <row r="12380" spans="1:13">
      <c r="A12380" t="s">
        <v>13840</v>
      </c>
      <c r="B12380" t="s">
        <v>2671</v>
      </c>
      <c r="C12380" t="s">
        <v>109</v>
      </c>
      <c r="D12380">
        <v>4</v>
      </c>
      <c r="E12380">
        <v>0</v>
      </c>
      <c r="F12380">
        <v>0</v>
      </c>
      <c r="H12380" t="s">
        <v>103</v>
      </c>
      <c r="I12380">
        <f t="shared" si="588"/>
        <v>0</v>
      </c>
      <c r="J12380">
        <f t="shared" si="589"/>
        <v>0</v>
      </c>
      <c r="L12380" t="str">
        <f t="shared" si="587"/>
        <v>2658HENTY</v>
      </c>
      <c r="M12380" t="s">
        <v>9851</v>
      </c>
    </row>
    <row r="12381" spans="1:13">
      <c r="A12381" t="s">
        <v>13840</v>
      </c>
      <c r="B12381" t="s">
        <v>13842</v>
      </c>
      <c r="C12381" t="s">
        <v>109</v>
      </c>
      <c r="D12381">
        <v>4</v>
      </c>
      <c r="E12381">
        <v>0</v>
      </c>
      <c r="F12381">
        <v>0</v>
      </c>
      <c r="H12381" t="s">
        <v>103</v>
      </c>
      <c r="I12381">
        <f t="shared" si="588"/>
        <v>0</v>
      </c>
      <c r="J12381">
        <f t="shared" si="589"/>
        <v>0</v>
      </c>
      <c r="L12381" t="str">
        <f t="shared" si="587"/>
        <v>2658MUNYABLA</v>
      </c>
      <c r="M12381" t="s">
        <v>9851</v>
      </c>
    </row>
    <row r="12382" spans="1:13">
      <c r="A12382" t="s">
        <v>13840</v>
      </c>
      <c r="B12382" t="s">
        <v>13843</v>
      </c>
      <c r="C12382" t="s">
        <v>109</v>
      </c>
      <c r="D12382">
        <v>4</v>
      </c>
      <c r="E12382">
        <v>0</v>
      </c>
      <c r="F12382">
        <v>0</v>
      </c>
      <c r="H12382" t="s">
        <v>103</v>
      </c>
      <c r="I12382">
        <f t="shared" si="588"/>
        <v>0</v>
      </c>
      <c r="J12382">
        <f t="shared" si="589"/>
        <v>0</v>
      </c>
      <c r="L12382" t="str">
        <f t="shared" si="587"/>
        <v>2658PLEASANT HILLS</v>
      </c>
      <c r="M12382" t="s">
        <v>9851</v>
      </c>
    </row>
    <row r="12383" spans="1:13">
      <c r="A12383" t="s">
        <v>13840</v>
      </c>
      <c r="B12383" t="s">
        <v>5763</v>
      </c>
      <c r="C12383" t="s">
        <v>109</v>
      </c>
      <c r="D12383">
        <v>4</v>
      </c>
      <c r="E12383">
        <v>0</v>
      </c>
      <c r="F12383">
        <v>0</v>
      </c>
      <c r="H12383" t="s">
        <v>103</v>
      </c>
      <c r="I12383">
        <f t="shared" si="588"/>
        <v>0</v>
      </c>
      <c r="J12383">
        <f t="shared" si="589"/>
        <v>0</v>
      </c>
      <c r="L12383" t="str">
        <f t="shared" si="587"/>
        <v>2658RYAN</v>
      </c>
      <c r="M12383" t="s">
        <v>9851</v>
      </c>
    </row>
    <row r="12384" spans="1:13">
      <c r="A12384" t="s">
        <v>13844</v>
      </c>
      <c r="B12384" t="s">
        <v>2952</v>
      </c>
      <c r="C12384" t="s">
        <v>109</v>
      </c>
      <c r="D12384">
        <v>4</v>
      </c>
      <c r="E12384">
        <v>0</v>
      </c>
      <c r="F12384">
        <v>0</v>
      </c>
      <c r="H12384" t="s">
        <v>103</v>
      </c>
      <c r="I12384">
        <f t="shared" si="588"/>
        <v>0</v>
      </c>
      <c r="J12384">
        <f t="shared" si="589"/>
        <v>0</v>
      </c>
      <c r="L12384" t="str">
        <f t="shared" si="587"/>
        <v>2656BROOKDALE</v>
      </c>
      <c r="M12384" t="s">
        <v>9858</v>
      </c>
    </row>
    <row r="12385" spans="1:13">
      <c r="A12385" t="s">
        <v>13844</v>
      </c>
      <c r="B12385" t="s">
        <v>13845</v>
      </c>
      <c r="C12385" t="s">
        <v>109</v>
      </c>
      <c r="D12385">
        <v>1</v>
      </c>
      <c r="E12385">
        <v>0</v>
      </c>
      <c r="F12385">
        <v>1</v>
      </c>
      <c r="H12385" t="s">
        <v>103</v>
      </c>
      <c r="I12385">
        <f t="shared" si="588"/>
        <v>0</v>
      </c>
      <c r="J12385">
        <f t="shared" si="589"/>
        <v>0</v>
      </c>
      <c r="L12385" t="str">
        <f t="shared" si="587"/>
        <v>2656BROOKONG</v>
      </c>
      <c r="M12385" t="s">
        <v>9858</v>
      </c>
    </row>
    <row r="12386" spans="1:13">
      <c r="A12386" t="s">
        <v>13844</v>
      </c>
      <c r="B12386" t="s">
        <v>13846</v>
      </c>
      <c r="C12386" t="s">
        <v>109</v>
      </c>
      <c r="D12386">
        <v>4</v>
      </c>
      <c r="E12386">
        <v>0</v>
      </c>
      <c r="F12386">
        <v>0</v>
      </c>
      <c r="H12386" t="s">
        <v>103</v>
      </c>
      <c r="I12386">
        <f t="shared" si="588"/>
        <v>0</v>
      </c>
      <c r="J12386">
        <f t="shared" si="589"/>
        <v>0</v>
      </c>
      <c r="L12386" t="str">
        <f t="shared" si="587"/>
        <v>2656FARGUNYAH</v>
      </c>
      <c r="M12386" t="s">
        <v>9858</v>
      </c>
    </row>
    <row r="12387" spans="1:13">
      <c r="A12387" t="s">
        <v>13844</v>
      </c>
      <c r="B12387" t="s">
        <v>5500</v>
      </c>
      <c r="C12387" t="s">
        <v>109</v>
      </c>
      <c r="D12387">
        <v>4</v>
      </c>
      <c r="E12387">
        <v>0</v>
      </c>
      <c r="F12387">
        <v>0</v>
      </c>
      <c r="H12387" t="s">
        <v>103</v>
      </c>
      <c r="I12387">
        <f t="shared" si="588"/>
        <v>0</v>
      </c>
      <c r="J12387">
        <f t="shared" si="589"/>
        <v>0</v>
      </c>
      <c r="L12387" t="str">
        <f t="shared" si="587"/>
        <v>2656LOCKHART</v>
      </c>
      <c r="M12387" t="s">
        <v>9858</v>
      </c>
    </row>
    <row r="12388" spans="1:13">
      <c r="A12388" t="s">
        <v>13844</v>
      </c>
      <c r="B12388" t="s">
        <v>13847</v>
      </c>
      <c r="C12388" t="s">
        <v>109</v>
      </c>
      <c r="D12388">
        <v>4</v>
      </c>
      <c r="E12388">
        <v>0</v>
      </c>
      <c r="F12388">
        <v>0</v>
      </c>
      <c r="H12388" t="s">
        <v>103</v>
      </c>
      <c r="I12388">
        <f t="shared" si="588"/>
        <v>0</v>
      </c>
      <c r="J12388">
        <f t="shared" si="589"/>
        <v>0</v>
      </c>
      <c r="L12388" t="str">
        <f t="shared" si="587"/>
        <v>2656MILBRULONG</v>
      </c>
      <c r="M12388" t="s">
        <v>9858</v>
      </c>
    </row>
    <row r="12389" spans="1:13">
      <c r="A12389" t="s">
        <v>13844</v>
      </c>
      <c r="B12389" t="s">
        <v>5208</v>
      </c>
      <c r="C12389" t="s">
        <v>109</v>
      </c>
      <c r="D12389">
        <v>4</v>
      </c>
      <c r="E12389">
        <v>0</v>
      </c>
      <c r="F12389">
        <v>0</v>
      </c>
      <c r="H12389" t="s">
        <v>103</v>
      </c>
      <c r="I12389">
        <f t="shared" si="588"/>
        <v>0</v>
      </c>
      <c r="J12389">
        <f t="shared" si="589"/>
        <v>0</v>
      </c>
      <c r="L12389" t="str">
        <f t="shared" si="587"/>
        <v>2656OSBORNE</v>
      </c>
      <c r="M12389" t="s">
        <v>9858</v>
      </c>
    </row>
    <row r="12390" spans="1:13">
      <c r="A12390" t="s">
        <v>13844</v>
      </c>
      <c r="B12390" t="s">
        <v>13848</v>
      </c>
      <c r="C12390" t="s">
        <v>109</v>
      </c>
      <c r="D12390">
        <v>4</v>
      </c>
      <c r="E12390">
        <v>0</v>
      </c>
      <c r="F12390">
        <v>0</v>
      </c>
      <c r="H12390" t="s">
        <v>103</v>
      </c>
      <c r="I12390">
        <f t="shared" si="588"/>
        <v>0</v>
      </c>
      <c r="J12390">
        <f t="shared" si="589"/>
        <v>0</v>
      </c>
      <c r="L12390" t="str">
        <f t="shared" si="587"/>
        <v>2656URANGELINE</v>
      </c>
      <c r="M12390" t="s">
        <v>9858</v>
      </c>
    </row>
    <row r="12391" spans="1:13">
      <c r="A12391" t="s">
        <v>13844</v>
      </c>
      <c r="B12391" t="s">
        <v>13849</v>
      </c>
      <c r="C12391" t="s">
        <v>109</v>
      </c>
      <c r="D12391">
        <v>4</v>
      </c>
      <c r="E12391">
        <v>0</v>
      </c>
      <c r="F12391">
        <v>0</v>
      </c>
      <c r="H12391" t="s">
        <v>103</v>
      </c>
      <c r="I12391">
        <f t="shared" si="588"/>
        <v>0</v>
      </c>
      <c r="J12391">
        <f t="shared" si="589"/>
        <v>0</v>
      </c>
      <c r="L12391" t="str">
        <f t="shared" si="587"/>
        <v>2656URANGELINE EAST</v>
      </c>
      <c r="M12391" t="s">
        <v>9858</v>
      </c>
    </row>
    <row r="12392" spans="1:13">
      <c r="A12392" t="s">
        <v>13850</v>
      </c>
      <c r="B12392" t="s">
        <v>13851</v>
      </c>
      <c r="C12392" t="s">
        <v>109</v>
      </c>
      <c r="D12392">
        <v>4</v>
      </c>
      <c r="E12392">
        <v>0</v>
      </c>
      <c r="F12392">
        <v>0</v>
      </c>
      <c r="H12392" t="s">
        <v>103</v>
      </c>
      <c r="I12392">
        <f t="shared" si="588"/>
        <v>0</v>
      </c>
      <c r="J12392">
        <f t="shared" si="589"/>
        <v>0</v>
      </c>
      <c r="L12392" t="str">
        <f t="shared" si="587"/>
        <v>2655BIRDLIP</v>
      </c>
      <c r="M12392" t="s">
        <v>9858</v>
      </c>
    </row>
    <row r="12393" spans="1:13">
      <c r="A12393" t="s">
        <v>13850</v>
      </c>
      <c r="B12393" t="s">
        <v>13852</v>
      </c>
      <c r="C12393" t="s">
        <v>109</v>
      </c>
      <c r="D12393">
        <v>4</v>
      </c>
      <c r="E12393">
        <v>0</v>
      </c>
      <c r="F12393">
        <v>0</v>
      </c>
      <c r="H12393" t="s">
        <v>103</v>
      </c>
      <c r="I12393">
        <f t="shared" si="588"/>
        <v>0</v>
      </c>
      <c r="J12393">
        <f t="shared" si="589"/>
        <v>0</v>
      </c>
      <c r="L12393" t="str">
        <f t="shared" si="587"/>
        <v>2655FRENCH PARK</v>
      </c>
      <c r="M12393" t="s">
        <v>9858</v>
      </c>
    </row>
    <row r="12394" spans="1:13">
      <c r="A12394" t="s">
        <v>13850</v>
      </c>
      <c r="B12394" t="s">
        <v>13853</v>
      </c>
      <c r="C12394" t="s">
        <v>109</v>
      </c>
      <c r="D12394">
        <v>4</v>
      </c>
      <c r="E12394">
        <v>0</v>
      </c>
      <c r="F12394">
        <v>0</v>
      </c>
      <c r="H12394" t="s">
        <v>103</v>
      </c>
      <c r="I12394">
        <f t="shared" si="588"/>
        <v>0</v>
      </c>
      <c r="J12394">
        <f t="shared" si="589"/>
        <v>0</v>
      </c>
      <c r="L12394" t="str">
        <f t="shared" si="587"/>
        <v>2655KUBURA</v>
      </c>
      <c r="M12394" t="s">
        <v>9858</v>
      </c>
    </row>
    <row r="12395" spans="1:13">
      <c r="A12395" t="s">
        <v>13850</v>
      </c>
      <c r="B12395" t="s">
        <v>13854</v>
      </c>
      <c r="C12395" t="s">
        <v>109</v>
      </c>
      <c r="D12395">
        <v>4</v>
      </c>
      <c r="E12395">
        <v>0</v>
      </c>
      <c r="F12395">
        <v>0</v>
      </c>
      <c r="H12395" t="s">
        <v>103</v>
      </c>
      <c r="I12395">
        <f t="shared" si="588"/>
        <v>0</v>
      </c>
      <c r="J12395">
        <f t="shared" si="589"/>
        <v>0</v>
      </c>
      <c r="L12395" t="str">
        <f t="shared" si="587"/>
        <v>2655THE ROCK</v>
      </c>
      <c r="M12395" t="s">
        <v>9858</v>
      </c>
    </row>
    <row r="12396" spans="1:13">
      <c r="A12396" t="s">
        <v>13850</v>
      </c>
      <c r="B12396" t="s">
        <v>13855</v>
      </c>
      <c r="C12396" t="s">
        <v>109</v>
      </c>
      <c r="D12396">
        <v>4</v>
      </c>
      <c r="E12396">
        <v>0</v>
      </c>
      <c r="F12396">
        <v>0</v>
      </c>
      <c r="H12396" t="s">
        <v>103</v>
      </c>
      <c r="I12396">
        <f t="shared" si="588"/>
        <v>0</v>
      </c>
      <c r="J12396">
        <f t="shared" si="589"/>
        <v>0</v>
      </c>
      <c r="L12396" t="str">
        <f t="shared" si="587"/>
        <v>2655TOOTOOL</v>
      </c>
      <c r="M12396" t="s">
        <v>9858</v>
      </c>
    </row>
    <row r="12397" spans="1:13">
      <c r="A12397" t="s">
        <v>13856</v>
      </c>
      <c r="B12397" t="s">
        <v>3903</v>
      </c>
      <c r="C12397" t="s">
        <v>109</v>
      </c>
      <c r="D12397">
        <v>4</v>
      </c>
      <c r="E12397">
        <v>0</v>
      </c>
      <c r="F12397">
        <v>0</v>
      </c>
      <c r="H12397" t="s">
        <v>103</v>
      </c>
      <c r="I12397">
        <f t="shared" si="588"/>
        <v>0</v>
      </c>
      <c r="J12397">
        <f t="shared" si="589"/>
        <v>0</v>
      </c>
      <c r="L12397" t="str">
        <f t="shared" si="587"/>
        <v>2653BURRA</v>
      </c>
      <c r="M12397" t="s">
        <v>9858</v>
      </c>
    </row>
    <row r="12398" spans="1:13">
      <c r="A12398" t="s">
        <v>13856</v>
      </c>
      <c r="B12398" t="s">
        <v>13857</v>
      </c>
      <c r="C12398" t="s">
        <v>109</v>
      </c>
      <c r="D12398">
        <v>4</v>
      </c>
      <c r="E12398">
        <v>0</v>
      </c>
      <c r="F12398">
        <v>0</v>
      </c>
      <c r="H12398" t="s">
        <v>103</v>
      </c>
      <c r="I12398">
        <f t="shared" si="588"/>
        <v>0</v>
      </c>
      <c r="J12398">
        <f t="shared" si="589"/>
        <v>0</v>
      </c>
      <c r="L12398" t="str">
        <f t="shared" si="587"/>
        <v>2653COURABYRA</v>
      </c>
      <c r="M12398" t="s">
        <v>9858</v>
      </c>
    </row>
    <row r="12399" spans="1:13">
      <c r="A12399" t="s">
        <v>13856</v>
      </c>
      <c r="B12399" t="s">
        <v>4268</v>
      </c>
      <c r="C12399" t="s">
        <v>109</v>
      </c>
      <c r="D12399">
        <v>4</v>
      </c>
      <c r="E12399">
        <v>0</v>
      </c>
      <c r="F12399">
        <v>0</v>
      </c>
      <c r="H12399" t="s">
        <v>103</v>
      </c>
      <c r="I12399">
        <f t="shared" si="588"/>
        <v>0</v>
      </c>
      <c r="J12399">
        <f t="shared" si="589"/>
        <v>0</v>
      </c>
      <c r="L12399" t="str">
        <f t="shared" si="587"/>
        <v>2653GLENROY</v>
      </c>
      <c r="M12399" t="s">
        <v>9858</v>
      </c>
    </row>
    <row r="12400" spans="1:13">
      <c r="A12400" t="s">
        <v>13856</v>
      </c>
      <c r="B12400" t="s">
        <v>13858</v>
      </c>
      <c r="C12400" t="s">
        <v>109</v>
      </c>
      <c r="D12400">
        <v>4</v>
      </c>
      <c r="E12400">
        <v>0</v>
      </c>
      <c r="F12400">
        <v>0</v>
      </c>
      <c r="H12400" t="s">
        <v>103</v>
      </c>
      <c r="I12400">
        <f t="shared" si="588"/>
        <v>0</v>
      </c>
      <c r="J12400">
        <f t="shared" si="589"/>
        <v>0</v>
      </c>
      <c r="L12400" t="str">
        <f t="shared" si="587"/>
        <v>2653MANNUS</v>
      </c>
      <c r="M12400" t="s">
        <v>9858</v>
      </c>
    </row>
    <row r="12401" spans="1:13">
      <c r="A12401" t="s">
        <v>13856</v>
      </c>
      <c r="B12401" t="s">
        <v>13859</v>
      </c>
      <c r="C12401" t="s">
        <v>109</v>
      </c>
      <c r="D12401">
        <v>4</v>
      </c>
      <c r="E12401">
        <v>0</v>
      </c>
      <c r="F12401">
        <v>0</v>
      </c>
      <c r="H12401" t="s">
        <v>103</v>
      </c>
      <c r="I12401">
        <f t="shared" si="588"/>
        <v>0</v>
      </c>
      <c r="J12401">
        <f t="shared" si="589"/>
        <v>0</v>
      </c>
      <c r="L12401" t="str">
        <f t="shared" si="587"/>
        <v>2653MARAGLE</v>
      </c>
      <c r="M12401" t="s">
        <v>9858</v>
      </c>
    </row>
    <row r="12402" spans="1:13">
      <c r="A12402" t="s">
        <v>13856</v>
      </c>
      <c r="B12402" t="s">
        <v>13860</v>
      </c>
      <c r="C12402" t="s">
        <v>109</v>
      </c>
      <c r="D12402">
        <v>4</v>
      </c>
      <c r="E12402">
        <v>0</v>
      </c>
      <c r="F12402">
        <v>0</v>
      </c>
      <c r="H12402" t="s">
        <v>103</v>
      </c>
      <c r="I12402">
        <f t="shared" si="588"/>
        <v>0</v>
      </c>
      <c r="J12402">
        <f t="shared" si="589"/>
        <v>0</v>
      </c>
      <c r="L12402" t="str">
        <f t="shared" si="587"/>
        <v>2653MUNDEROO</v>
      </c>
      <c r="M12402" t="s">
        <v>9858</v>
      </c>
    </row>
    <row r="12403" spans="1:13">
      <c r="A12403" t="s">
        <v>13856</v>
      </c>
      <c r="B12403" t="s">
        <v>13861</v>
      </c>
      <c r="C12403" t="s">
        <v>109</v>
      </c>
      <c r="D12403">
        <v>4</v>
      </c>
      <c r="E12403">
        <v>0</v>
      </c>
      <c r="F12403">
        <v>0</v>
      </c>
      <c r="H12403" t="s">
        <v>103</v>
      </c>
      <c r="I12403">
        <f t="shared" si="588"/>
        <v>0</v>
      </c>
      <c r="J12403">
        <f t="shared" si="589"/>
        <v>0</v>
      </c>
      <c r="L12403" t="str">
        <f t="shared" si="587"/>
        <v>2653PADDYS RIVER</v>
      </c>
      <c r="M12403" t="s">
        <v>9858</v>
      </c>
    </row>
    <row r="12404" spans="1:13">
      <c r="A12404" t="s">
        <v>13856</v>
      </c>
      <c r="B12404" t="s">
        <v>10940</v>
      </c>
      <c r="C12404" t="s">
        <v>109</v>
      </c>
      <c r="D12404">
        <v>4</v>
      </c>
      <c r="E12404">
        <v>0</v>
      </c>
      <c r="F12404">
        <v>0</v>
      </c>
      <c r="H12404" t="s">
        <v>103</v>
      </c>
      <c r="I12404">
        <f t="shared" si="588"/>
        <v>0</v>
      </c>
      <c r="J12404">
        <f t="shared" si="589"/>
        <v>0</v>
      </c>
      <c r="L12404" t="str">
        <f t="shared" si="587"/>
        <v>2653TARADALE</v>
      </c>
      <c r="M12404" t="s">
        <v>9858</v>
      </c>
    </row>
    <row r="12405" spans="1:13">
      <c r="A12405" t="s">
        <v>13856</v>
      </c>
      <c r="B12405" t="s">
        <v>13862</v>
      </c>
      <c r="C12405" t="s">
        <v>109</v>
      </c>
      <c r="D12405">
        <v>4</v>
      </c>
      <c r="E12405">
        <v>0</v>
      </c>
      <c r="F12405">
        <v>0</v>
      </c>
      <c r="H12405" t="s">
        <v>103</v>
      </c>
      <c r="I12405">
        <f t="shared" si="588"/>
        <v>0</v>
      </c>
      <c r="J12405">
        <f t="shared" si="589"/>
        <v>0</v>
      </c>
      <c r="L12405" t="str">
        <f t="shared" si="587"/>
        <v>2653TUMBARUMBA</v>
      </c>
      <c r="M12405" t="s">
        <v>9858</v>
      </c>
    </row>
    <row r="12406" spans="1:13">
      <c r="A12406" t="s">
        <v>13856</v>
      </c>
      <c r="B12406" t="s">
        <v>13863</v>
      </c>
      <c r="C12406" t="s">
        <v>109</v>
      </c>
      <c r="D12406">
        <v>4</v>
      </c>
      <c r="E12406">
        <v>0</v>
      </c>
      <c r="F12406">
        <v>0</v>
      </c>
      <c r="H12406" t="s">
        <v>103</v>
      </c>
      <c r="I12406">
        <f t="shared" si="588"/>
        <v>0</v>
      </c>
      <c r="J12406">
        <f t="shared" si="589"/>
        <v>0</v>
      </c>
      <c r="L12406" t="str">
        <f t="shared" si="587"/>
        <v>2653WILLIGOBUNG</v>
      </c>
      <c r="M12406" t="s">
        <v>9858</v>
      </c>
    </row>
    <row r="12407" spans="1:13">
      <c r="A12407" t="s">
        <v>13864</v>
      </c>
      <c r="B12407" t="s">
        <v>13865</v>
      </c>
      <c r="C12407" t="s">
        <v>109</v>
      </c>
      <c r="D12407">
        <v>4</v>
      </c>
      <c r="E12407">
        <v>0</v>
      </c>
      <c r="F12407">
        <v>0</v>
      </c>
      <c r="H12407" t="s">
        <v>103</v>
      </c>
      <c r="I12407">
        <f t="shared" si="588"/>
        <v>0</v>
      </c>
      <c r="J12407">
        <f t="shared" si="589"/>
        <v>0</v>
      </c>
      <c r="L12407" t="str">
        <f t="shared" si="587"/>
        <v>2652BOORGA</v>
      </c>
      <c r="M12407" t="s">
        <v>9858</v>
      </c>
    </row>
    <row r="12408" spans="1:13">
      <c r="A12408" t="s">
        <v>13864</v>
      </c>
      <c r="B12408" t="s">
        <v>13866</v>
      </c>
      <c r="C12408" t="s">
        <v>109</v>
      </c>
      <c r="D12408">
        <v>4</v>
      </c>
      <c r="E12408">
        <v>0</v>
      </c>
      <c r="F12408">
        <v>0</v>
      </c>
      <c r="H12408" t="s">
        <v>103</v>
      </c>
      <c r="I12408">
        <f t="shared" si="588"/>
        <v>0</v>
      </c>
      <c r="J12408">
        <f t="shared" si="589"/>
        <v>0</v>
      </c>
      <c r="L12408" t="str">
        <f t="shared" si="587"/>
        <v>2652BOREE CREEK</v>
      </c>
      <c r="M12408" t="s">
        <v>9858</v>
      </c>
    </row>
    <row r="12409" spans="1:13">
      <c r="A12409" t="s">
        <v>13864</v>
      </c>
      <c r="B12409" t="s">
        <v>13867</v>
      </c>
      <c r="C12409" t="s">
        <v>109</v>
      </c>
      <c r="D12409">
        <v>4</v>
      </c>
      <c r="E12409">
        <v>0</v>
      </c>
      <c r="F12409">
        <v>0</v>
      </c>
      <c r="H12409" t="s">
        <v>103</v>
      </c>
      <c r="I12409">
        <f t="shared" si="588"/>
        <v>0</v>
      </c>
      <c r="J12409">
        <f t="shared" si="589"/>
        <v>0</v>
      </c>
      <c r="L12409" t="str">
        <f t="shared" si="587"/>
        <v>2652GALORE</v>
      </c>
      <c r="M12409" t="s">
        <v>9858</v>
      </c>
    </row>
    <row r="12410" spans="1:13">
      <c r="A12410" t="s">
        <v>13864</v>
      </c>
      <c r="B12410" t="s">
        <v>13868</v>
      </c>
      <c r="C12410" t="s">
        <v>109</v>
      </c>
      <c r="D12410">
        <v>4</v>
      </c>
      <c r="E12410">
        <v>0</v>
      </c>
      <c r="F12410">
        <v>0</v>
      </c>
      <c r="H12410" t="s">
        <v>103</v>
      </c>
      <c r="I12410">
        <f t="shared" si="588"/>
        <v>0</v>
      </c>
      <c r="J12410">
        <f t="shared" si="589"/>
        <v>0</v>
      </c>
      <c r="L12410" t="str">
        <f t="shared" si="587"/>
        <v>2652GOOLGOWI</v>
      </c>
      <c r="M12410" t="s">
        <v>9858</v>
      </c>
    </row>
    <row r="12411" spans="1:13">
      <c r="A12411" t="s">
        <v>13864</v>
      </c>
      <c r="B12411" t="s">
        <v>13869</v>
      </c>
      <c r="C12411" t="s">
        <v>109</v>
      </c>
      <c r="D12411">
        <v>4</v>
      </c>
      <c r="E12411">
        <v>0</v>
      </c>
      <c r="F12411">
        <v>0</v>
      </c>
      <c r="H12411" t="s">
        <v>103</v>
      </c>
      <c r="I12411">
        <f t="shared" si="588"/>
        <v>0</v>
      </c>
      <c r="J12411">
        <f t="shared" si="589"/>
        <v>0</v>
      </c>
      <c r="L12411" t="str">
        <f t="shared" si="587"/>
        <v>2652GRONG GRONG</v>
      </c>
      <c r="M12411" t="s">
        <v>9858</v>
      </c>
    </row>
    <row r="12412" spans="1:13">
      <c r="A12412" t="s">
        <v>13864</v>
      </c>
      <c r="B12412" t="s">
        <v>13870</v>
      </c>
      <c r="C12412" t="s">
        <v>109</v>
      </c>
      <c r="D12412">
        <v>4</v>
      </c>
      <c r="E12412">
        <v>0</v>
      </c>
      <c r="F12412">
        <v>0</v>
      </c>
      <c r="H12412" t="s">
        <v>103</v>
      </c>
      <c r="I12412">
        <f t="shared" si="588"/>
        <v>0</v>
      </c>
      <c r="J12412">
        <f t="shared" si="589"/>
        <v>0</v>
      </c>
      <c r="L12412" t="str">
        <f t="shared" si="587"/>
        <v>2652GUMLY GUMLY</v>
      </c>
      <c r="M12412" t="s">
        <v>9858</v>
      </c>
    </row>
    <row r="12413" spans="1:13">
      <c r="A12413" t="s">
        <v>13864</v>
      </c>
      <c r="B12413" t="s">
        <v>13871</v>
      </c>
      <c r="C12413" t="s">
        <v>109</v>
      </c>
      <c r="D12413">
        <v>4</v>
      </c>
      <c r="E12413">
        <v>0</v>
      </c>
      <c r="F12413">
        <v>0</v>
      </c>
      <c r="H12413" t="s">
        <v>103</v>
      </c>
      <c r="I12413">
        <f t="shared" si="588"/>
        <v>0</v>
      </c>
      <c r="J12413">
        <f t="shared" si="589"/>
        <v>0</v>
      </c>
      <c r="L12413" t="str">
        <f t="shared" si="587"/>
        <v>2652HUMULA</v>
      </c>
      <c r="M12413" t="s">
        <v>9858</v>
      </c>
    </row>
    <row r="12414" spans="1:13">
      <c r="A12414" t="s">
        <v>13864</v>
      </c>
      <c r="B12414" t="s">
        <v>13872</v>
      </c>
      <c r="C12414" t="s">
        <v>109</v>
      </c>
      <c r="D12414">
        <v>4</v>
      </c>
      <c r="E12414">
        <v>0</v>
      </c>
      <c r="F12414">
        <v>0</v>
      </c>
      <c r="H12414" t="s">
        <v>103</v>
      </c>
      <c r="I12414">
        <f t="shared" si="588"/>
        <v>0</v>
      </c>
      <c r="J12414">
        <f t="shared" si="589"/>
        <v>0</v>
      </c>
      <c r="L12414" t="str">
        <f t="shared" si="587"/>
        <v>2652LADYSMITH</v>
      </c>
      <c r="M12414" t="s">
        <v>9858</v>
      </c>
    </row>
    <row r="12415" spans="1:13">
      <c r="A12415" t="s">
        <v>13864</v>
      </c>
      <c r="B12415" t="s">
        <v>13873</v>
      </c>
      <c r="C12415" t="s">
        <v>109</v>
      </c>
      <c r="D12415">
        <v>4</v>
      </c>
      <c r="E12415">
        <v>0</v>
      </c>
      <c r="F12415">
        <v>0</v>
      </c>
      <c r="H12415" t="s">
        <v>103</v>
      </c>
      <c r="I12415">
        <f t="shared" si="588"/>
        <v>0</v>
      </c>
      <c r="J12415">
        <f t="shared" si="589"/>
        <v>0</v>
      </c>
      <c r="L12415" t="str">
        <f t="shared" si="587"/>
        <v>2652MANGOPLAH</v>
      </c>
      <c r="M12415" t="s">
        <v>9858</v>
      </c>
    </row>
    <row r="12416" spans="1:13">
      <c r="A12416" t="s">
        <v>13864</v>
      </c>
      <c r="B12416" t="s">
        <v>13874</v>
      </c>
      <c r="C12416" t="s">
        <v>109</v>
      </c>
      <c r="D12416">
        <v>4</v>
      </c>
      <c r="E12416">
        <v>0</v>
      </c>
      <c r="F12416">
        <v>0</v>
      </c>
      <c r="H12416" t="s">
        <v>103</v>
      </c>
      <c r="I12416">
        <f t="shared" si="588"/>
        <v>0</v>
      </c>
      <c r="J12416">
        <f t="shared" si="589"/>
        <v>0</v>
      </c>
      <c r="L12416" t="str">
        <f t="shared" si="587"/>
        <v>2652MARRAR</v>
      </c>
      <c r="M12416" t="s">
        <v>9858</v>
      </c>
    </row>
    <row r="12417" spans="1:13">
      <c r="A12417" t="s">
        <v>13864</v>
      </c>
      <c r="B12417" t="s">
        <v>13875</v>
      </c>
      <c r="C12417" t="s">
        <v>109</v>
      </c>
      <c r="D12417">
        <v>4</v>
      </c>
      <c r="E12417">
        <v>0</v>
      </c>
      <c r="F12417">
        <v>0</v>
      </c>
      <c r="H12417" t="s">
        <v>103</v>
      </c>
      <c r="I12417">
        <f t="shared" si="588"/>
        <v>0</v>
      </c>
      <c r="J12417">
        <f t="shared" si="589"/>
        <v>0</v>
      </c>
      <c r="L12417" t="str">
        <f t="shared" si="587"/>
        <v>2652MATONG</v>
      </c>
      <c r="M12417" t="s">
        <v>9858</v>
      </c>
    </row>
    <row r="12418" spans="1:13">
      <c r="A12418" t="s">
        <v>13864</v>
      </c>
      <c r="B12418" t="s">
        <v>13876</v>
      </c>
      <c r="C12418" t="s">
        <v>109</v>
      </c>
      <c r="D12418">
        <v>4</v>
      </c>
      <c r="E12418">
        <v>0</v>
      </c>
      <c r="F12418">
        <v>0</v>
      </c>
      <c r="H12418" t="s">
        <v>103</v>
      </c>
      <c r="I12418">
        <f t="shared" si="588"/>
        <v>0</v>
      </c>
      <c r="J12418">
        <f t="shared" si="589"/>
        <v>0</v>
      </c>
      <c r="L12418" t="str">
        <f t="shared" si="587"/>
        <v>2652MERRIWAGGA</v>
      </c>
      <c r="M12418" t="s">
        <v>9858</v>
      </c>
    </row>
    <row r="12419" spans="1:13">
      <c r="A12419" t="s">
        <v>13864</v>
      </c>
      <c r="B12419" t="s">
        <v>13877</v>
      </c>
      <c r="C12419" t="s">
        <v>109</v>
      </c>
      <c r="D12419">
        <v>4</v>
      </c>
      <c r="E12419">
        <v>0</v>
      </c>
      <c r="F12419">
        <v>0</v>
      </c>
      <c r="H12419" t="s">
        <v>103</v>
      </c>
      <c r="I12419">
        <f t="shared" si="588"/>
        <v>0</v>
      </c>
      <c r="J12419">
        <f t="shared" si="589"/>
        <v>0</v>
      </c>
      <c r="L12419" t="str">
        <f t="shared" si="587"/>
        <v>2652MURRULEBALE</v>
      </c>
      <c r="M12419" t="s">
        <v>9858</v>
      </c>
    </row>
    <row r="12420" spans="1:13">
      <c r="A12420" t="s">
        <v>13864</v>
      </c>
      <c r="B12420" t="s">
        <v>13878</v>
      </c>
      <c r="C12420" t="s">
        <v>109</v>
      </c>
      <c r="D12420">
        <v>4</v>
      </c>
      <c r="E12420">
        <v>0</v>
      </c>
      <c r="F12420">
        <v>0</v>
      </c>
      <c r="H12420" t="s">
        <v>103</v>
      </c>
      <c r="I12420">
        <f t="shared" si="588"/>
        <v>0</v>
      </c>
      <c r="J12420">
        <f t="shared" si="589"/>
        <v>0</v>
      </c>
      <c r="L12420" t="str">
        <f t="shared" si="587"/>
        <v>2652OBERNE</v>
      </c>
      <c r="M12420" t="s">
        <v>9858</v>
      </c>
    </row>
    <row r="12421" spans="1:13">
      <c r="A12421" t="s">
        <v>13864</v>
      </c>
      <c r="B12421" t="s">
        <v>13879</v>
      </c>
      <c r="C12421" t="s">
        <v>109</v>
      </c>
      <c r="D12421">
        <v>4</v>
      </c>
      <c r="E12421">
        <v>0</v>
      </c>
      <c r="F12421">
        <v>0</v>
      </c>
      <c r="H12421" t="s">
        <v>103</v>
      </c>
      <c r="I12421">
        <f t="shared" si="588"/>
        <v>0</v>
      </c>
      <c r="J12421">
        <f t="shared" si="589"/>
        <v>0</v>
      </c>
      <c r="L12421" t="str">
        <f t="shared" ref="L12421:L12484" si="590">CONCATENATE(A12421,B12421)</f>
        <v>2652OLD JUNEE</v>
      </c>
      <c r="M12421" t="s">
        <v>9858</v>
      </c>
    </row>
    <row r="12422" spans="1:13">
      <c r="A12422" t="s">
        <v>13864</v>
      </c>
      <c r="B12422" t="s">
        <v>8064</v>
      </c>
      <c r="C12422" t="s">
        <v>109</v>
      </c>
      <c r="D12422">
        <v>4</v>
      </c>
      <c r="E12422">
        <v>0</v>
      </c>
      <c r="F12422">
        <v>0</v>
      </c>
      <c r="H12422" t="s">
        <v>103</v>
      </c>
      <c r="I12422">
        <f t="shared" si="588"/>
        <v>0</v>
      </c>
      <c r="J12422">
        <f t="shared" si="589"/>
        <v>0</v>
      </c>
      <c r="L12422" t="str">
        <f t="shared" si="590"/>
        <v>2652ROSEWOOD</v>
      </c>
      <c r="M12422" t="s">
        <v>9858</v>
      </c>
    </row>
    <row r="12423" spans="1:13">
      <c r="A12423" t="s">
        <v>13864</v>
      </c>
      <c r="B12423" t="s">
        <v>13880</v>
      </c>
      <c r="C12423" t="s">
        <v>109</v>
      </c>
      <c r="D12423">
        <v>4</v>
      </c>
      <c r="E12423">
        <v>0</v>
      </c>
      <c r="F12423">
        <v>0</v>
      </c>
      <c r="H12423" t="s">
        <v>103</v>
      </c>
      <c r="I12423">
        <f t="shared" si="588"/>
        <v>0</v>
      </c>
      <c r="J12423">
        <f t="shared" si="589"/>
        <v>0</v>
      </c>
      <c r="L12423" t="str">
        <f t="shared" si="590"/>
        <v>2652TABBITA</v>
      </c>
      <c r="M12423" t="s">
        <v>9858</v>
      </c>
    </row>
    <row r="12424" spans="1:13">
      <c r="A12424" t="s">
        <v>13864</v>
      </c>
      <c r="B12424" t="s">
        <v>13881</v>
      </c>
      <c r="C12424" t="s">
        <v>109</v>
      </c>
      <c r="D12424">
        <v>4</v>
      </c>
      <c r="E12424">
        <v>0</v>
      </c>
      <c r="F12424">
        <v>0</v>
      </c>
      <c r="H12424" t="s">
        <v>103</v>
      </c>
      <c r="I12424">
        <f t="shared" si="588"/>
        <v>0</v>
      </c>
      <c r="J12424">
        <f t="shared" si="589"/>
        <v>0</v>
      </c>
      <c r="L12424" t="str">
        <f t="shared" si="590"/>
        <v>2652TARCUTTA</v>
      </c>
      <c r="M12424" t="s">
        <v>9858</v>
      </c>
    </row>
    <row r="12425" spans="1:13">
      <c r="A12425" t="s">
        <v>13864</v>
      </c>
      <c r="B12425" t="s">
        <v>13882</v>
      </c>
      <c r="C12425" t="s">
        <v>109</v>
      </c>
      <c r="D12425">
        <v>4</v>
      </c>
      <c r="E12425">
        <v>0</v>
      </c>
      <c r="F12425">
        <v>0</v>
      </c>
      <c r="H12425" t="s">
        <v>103</v>
      </c>
      <c r="I12425">
        <f t="shared" si="588"/>
        <v>0</v>
      </c>
      <c r="J12425">
        <f t="shared" si="589"/>
        <v>0</v>
      </c>
      <c r="L12425" t="str">
        <f t="shared" si="590"/>
        <v>2652URANQUINTY</v>
      </c>
      <c r="M12425" t="s">
        <v>9858</v>
      </c>
    </row>
    <row r="12426" spans="1:13">
      <c r="A12426" t="s">
        <v>13883</v>
      </c>
      <c r="B12426" t="s">
        <v>2340</v>
      </c>
      <c r="C12426" t="s">
        <v>109</v>
      </c>
      <c r="D12426">
        <v>1</v>
      </c>
      <c r="E12426">
        <v>0</v>
      </c>
      <c r="F12426">
        <v>1</v>
      </c>
      <c r="H12426" t="s">
        <v>103</v>
      </c>
      <c r="I12426">
        <f t="shared" si="588"/>
        <v>0</v>
      </c>
      <c r="J12426">
        <f t="shared" si="589"/>
        <v>0</v>
      </c>
      <c r="L12426" t="str">
        <f t="shared" si="590"/>
        <v>2651FOREST HILL</v>
      </c>
      <c r="M12426" t="s">
        <v>9858</v>
      </c>
    </row>
    <row r="12427" spans="1:13">
      <c r="A12427" t="s">
        <v>13883</v>
      </c>
      <c r="B12427" t="s">
        <v>13884</v>
      </c>
      <c r="C12427" t="s">
        <v>109</v>
      </c>
      <c r="D12427">
        <v>1</v>
      </c>
      <c r="E12427">
        <v>0</v>
      </c>
      <c r="F12427">
        <v>1</v>
      </c>
      <c r="H12427" t="s">
        <v>103</v>
      </c>
      <c r="I12427">
        <f t="shared" si="588"/>
        <v>0</v>
      </c>
      <c r="J12427">
        <f t="shared" si="589"/>
        <v>0</v>
      </c>
      <c r="L12427" t="str">
        <f t="shared" si="590"/>
        <v>2651WAGGA WAGGA RAAF</v>
      </c>
      <c r="M12427" t="s">
        <v>9858</v>
      </c>
    </row>
    <row r="12428" spans="1:13">
      <c r="A12428" t="s">
        <v>13885</v>
      </c>
      <c r="B12428" t="s">
        <v>13886</v>
      </c>
      <c r="C12428" t="s">
        <v>109</v>
      </c>
      <c r="D12428">
        <v>4</v>
      </c>
      <c r="E12428">
        <v>0</v>
      </c>
      <c r="F12428">
        <v>0</v>
      </c>
      <c r="H12428" t="s">
        <v>103</v>
      </c>
      <c r="I12428">
        <f t="shared" si="588"/>
        <v>0</v>
      </c>
      <c r="J12428">
        <f t="shared" si="589"/>
        <v>0</v>
      </c>
      <c r="L12428" t="str">
        <f t="shared" si="590"/>
        <v>2650ALFREDTOWN</v>
      </c>
      <c r="M12428" t="s">
        <v>9851</v>
      </c>
    </row>
    <row r="12429" spans="1:13">
      <c r="A12429" t="s">
        <v>13885</v>
      </c>
      <c r="B12429" t="s">
        <v>13887</v>
      </c>
      <c r="C12429" t="s">
        <v>109</v>
      </c>
      <c r="D12429">
        <v>1</v>
      </c>
      <c r="E12429">
        <v>0</v>
      </c>
      <c r="F12429">
        <v>1</v>
      </c>
      <c r="H12429" t="s">
        <v>103</v>
      </c>
      <c r="I12429">
        <f t="shared" si="588"/>
        <v>0</v>
      </c>
      <c r="J12429">
        <f t="shared" si="589"/>
        <v>0</v>
      </c>
      <c r="L12429" t="str">
        <f t="shared" si="590"/>
        <v>2650ASHMONT</v>
      </c>
      <c r="M12429" t="s">
        <v>9851</v>
      </c>
    </row>
    <row r="12430" spans="1:13">
      <c r="A12430" t="s">
        <v>13885</v>
      </c>
      <c r="B12430" t="s">
        <v>13888</v>
      </c>
      <c r="C12430" t="s">
        <v>109</v>
      </c>
      <c r="D12430">
        <v>4</v>
      </c>
      <c r="E12430">
        <v>0</v>
      </c>
      <c r="F12430">
        <v>0</v>
      </c>
      <c r="H12430" t="s">
        <v>103</v>
      </c>
      <c r="I12430">
        <f t="shared" si="588"/>
        <v>0</v>
      </c>
      <c r="J12430">
        <f t="shared" si="589"/>
        <v>0</v>
      </c>
      <c r="L12430" t="str">
        <f t="shared" si="590"/>
        <v>2650BELFRAYDEN</v>
      </c>
      <c r="M12430" t="s">
        <v>9851</v>
      </c>
    </row>
    <row r="12431" spans="1:13">
      <c r="A12431" t="s">
        <v>13885</v>
      </c>
      <c r="B12431" t="s">
        <v>13889</v>
      </c>
      <c r="C12431" t="s">
        <v>109</v>
      </c>
      <c r="D12431">
        <v>4</v>
      </c>
      <c r="E12431">
        <v>0</v>
      </c>
      <c r="F12431">
        <v>0</v>
      </c>
      <c r="H12431" t="s">
        <v>103</v>
      </c>
      <c r="I12431">
        <f t="shared" si="588"/>
        <v>0</v>
      </c>
      <c r="J12431">
        <f t="shared" si="589"/>
        <v>0</v>
      </c>
      <c r="L12431" t="str">
        <f t="shared" si="590"/>
        <v>2650BERRY JERRY</v>
      </c>
      <c r="M12431" t="s">
        <v>9851</v>
      </c>
    </row>
    <row r="12432" spans="1:13">
      <c r="A12432" t="s">
        <v>13885</v>
      </c>
      <c r="B12432" t="s">
        <v>13890</v>
      </c>
      <c r="C12432" t="s">
        <v>109</v>
      </c>
      <c r="D12432">
        <v>4</v>
      </c>
      <c r="E12432">
        <v>0</v>
      </c>
      <c r="F12432">
        <v>0</v>
      </c>
      <c r="H12432" t="s">
        <v>103</v>
      </c>
      <c r="I12432">
        <f t="shared" si="588"/>
        <v>0</v>
      </c>
      <c r="J12432">
        <f t="shared" si="589"/>
        <v>0</v>
      </c>
      <c r="L12432" t="str">
        <f t="shared" si="590"/>
        <v>2650BIG SPRINGS</v>
      </c>
      <c r="M12432" t="s">
        <v>9851</v>
      </c>
    </row>
    <row r="12433" spans="1:13">
      <c r="A12433" t="s">
        <v>13885</v>
      </c>
      <c r="B12433" t="s">
        <v>13891</v>
      </c>
      <c r="C12433" t="s">
        <v>109</v>
      </c>
      <c r="D12433">
        <v>1</v>
      </c>
      <c r="E12433">
        <v>0</v>
      </c>
      <c r="F12433">
        <v>1</v>
      </c>
      <c r="H12433" t="s">
        <v>103</v>
      </c>
      <c r="I12433">
        <f t="shared" ref="I12433:I12496" si="591">IF(ISERROR(VLOOKUP(A12433,SelPostCode,1,FALSE)),0,1)</f>
        <v>0</v>
      </c>
      <c r="J12433">
        <f t="shared" ref="J12433:J12496" si="592">IF(I12433=0,0,IF(ISERROR(VLOOKUP(B12433,SelSuburb,1,FALSE)),0,1))</f>
        <v>0</v>
      </c>
      <c r="L12433" t="str">
        <f t="shared" si="590"/>
        <v>2650BOMEN</v>
      </c>
      <c r="M12433" t="s">
        <v>9851</v>
      </c>
    </row>
    <row r="12434" spans="1:13">
      <c r="A12434" t="s">
        <v>13885</v>
      </c>
      <c r="B12434" t="s">
        <v>13892</v>
      </c>
      <c r="C12434" t="s">
        <v>109</v>
      </c>
      <c r="D12434">
        <v>4</v>
      </c>
      <c r="E12434">
        <v>0</v>
      </c>
      <c r="F12434">
        <v>0</v>
      </c>
      <c r="H12434" t="s">
        <v>103</v>
      </c>
      <c r="I12434">
        <f t="shared" si="591"/>
        <v>0</v>
      </c>
      <c r="J12434">
        <f t="shared" si="592"/>
        <v>0</v>
      </c>
      <c r="L12434" t="str">
        <f t="shared" si="590"/>
        <v>2650BOOK BOOK</v>
      </c>
      <c r="M12434" t="s">
        <v>9851</v>
      </c>
    </row>
    <row r="12435" spans="1:13">
      <c r="A12435" t="s">
        <v>13885</v>
      </c>
      <c r="B12435" t="s">
        <v>12900</v>
      </c>
      <c r="C12435" t="s">
        <v>109</v>
      </c>
      <c r="D12435">
        <v>1</v>
      </c>
      <c r="E12435">
        <v>0</v>
      </c>
      <c r="F12435">
        <v>1</v>
      </c>
      <c r="H12435" t="s">
        <v>103</v>
      </c>
      <c r="I12435">
        <f t="shared" si="591"/>
        <v>0</v>
      </c>
      <c r="J12435">
        <f t="shared" si="592"/>
        <v>0</v>
      </c>
      <c r="L12435" t="str">
        <f t="shared" si="590"/>
        <v>2650BOOROOMA</v>
      </c>
      <c r="M12435" t="s">
        <v>9851</v>
      </c>
    </row>
    <row r="12436" spans="1:13">
      <c r="A12436" t="s">
        <v>13885</v>
      </c>
      <c r="B12436" t="s">
        <v>13893</v>
      </c>
      <c r="C12436" t="s">
        <v>109</v>
      </c>
      <c r="D12436">
        <v>4</v>
      </c>
      <c r="E12436">
        <v>0</v>
      </c>
      <c r="F12436">
        <v>0</v>
      </c>
      <c r="H12436" t="s">
        <v>103</v>
      </c>
      <c r="I12436">
        <f t="shared" si="591"/>
        <v>0</v>
      </c>
      <c r="J12436">
        <f t="shared" si="592"/>
        <v>0</v>
      </c>
      <c r="L12436" t="str">
        <f t="shared" si="590"/>
        <v>2650BORAMBOLA</v>
      </c>
      <c r="M12436" t="s">
        <v>9851</v>
      </c>
    </row>
    <row r="12437" spans="1:13">
      <c r="A12437" t="s">
        <v>13885</v>
      </c>
      <c r="B12437" t="s">
        <v>13894</v>
      </c>
      <c r="C12437" t="s">
        <v>109</v>
      </c>
      <c r="D12437">
        <v>1</v>
      </c>
      <c r="E12437">
        <v>0</v>
      </c>
      <c r="F12437">
        <v>1</v>
      </c>
      <c r="H12437" t="s">
        <v>103</v>
      </c>
      <c r="I12437">
        <f t="shared" si="591"/>
        <v>0</v>
      </c>
      <c r="J12437">
        <f t="shared" si="592"/>
        <v>0</v>
      </c>
      <c r="L12437" t="str">
        <f t="shared" si="590"/>
        <v>2650BOURKELANDS</v>
      </c>
      <c r="M12437" t="s">
        <v>9851</v>
      </c>
    </row>
    <row r="12438" spans="1:13">
      <c r="A12438" t="s">
        <v>13885</v>
      </c>
      <c r="B12438" t="s">
        <v>13895</v>
      </c>
      <c r="C12438" t="s">
        <v>109</v>
      </c>
      <c r="D12438">
        <v>4</v>
      </c>
      <c r="E12438">
        <v>0</v>
      </c>
      <c r="F12438">
        <v>0</v>
      </c>
      <c r="H12438" t="s">
        <v>103</v>
      </c>
      <c r="I12438">
        <f t="shared" si="591"/>
        <v>0</v>
      </c>
      <c r="J12438">
        <f t="shared" si="592"/>
        <v>0</v>
      </c>
      <c r="L12438" t="str">
        <f t="shared" si="590"/>
        <v>2650BRUCEDALE</v>
      </c>
      <c r="M12438" t="s">
        <v>9851</v>
      </c>
    </row>
    <row r="12439" spans="1:13">
      <c r="A12439" t="s">
        <v>13885</v>
      </c>
      <c r="B12439" t="s">
        <v>13896</v>
      </c>
      <c r="C12439" t="s">
        <v>109</v>
      </c>
      <c r="D12439">
        <v>4</v>
      </c>
      <c r="E12439">
        <v>0</v>
      </c>
      <c r="F12439">
        <v>0</v>
      </c>
      <c r="H12439" t="s">
        <v>103</v>
      </c>
      <c r="I12439">
        <f t="shared" si="591"/>
        <v>0</v>
      </c>
      <c r="J12439">
        <f t="shared" si="592"/>
        <v>0</v>
      </c>
      <c r="L12439" t="str">
        <f t="shared" si="590"/>
        <v>2650BULGARY</v>
      </c>
      <c r="M12439" t="s">
        <v>9851</v>
      </c>
    </row>
    <row r="12440" spans="1:13">
      <c r="A12440" t="s">
        <v>13885</v>
      </c>
      <c r="B12440" t="s">
        <v>13897</v>
      </c>
      <c r="C12440" t="s">
        <v>109</v>
      </c>
      <c r="D12440">
        <v>4</v>
      </c>
      <c r="E12440">
        <v>0</v>
      </c>
      <c r="F12440">
        <v>0</v>
      </c>
      <c r="H12440" t="s">
        <v>103</v>
      </c>
      <c r="I12440">
        <f t="shared" si="591"/>
        <v>0</v>
      </c>
      <c r="J12440">
        <f t="shared" si="592"/>
        <v>0</v>
      </c>
      <c r="L12440" t="str">
        <f t="shared" si="590"/>
        <v>2650BURRANDANA</v>
      </c>
      <c r="M12440" t="s">
        <v>9851</v>
      </c>
    </row>
    <row r="12441" spans="1:13">
      <c r="A12441" t="s">
        <v>13885</v>
      </c>
      <c r="B12441" t="s">
        <v>13898</v>
      </c>
      <c r="C12441" t="s">
        <v>109</v>
      </c>
      <c r="D12441">
        <v>4</v>
      </c>
      <c r="E12441">
        <v>0</v>
      </c>
      <c r="F12441">
        <v>0</v>
      </c>
      <c r="H12441" t="s">
        <v>103</v>
      </c>
      <c r="I12441">
        <f t="shared" si="591"/>
        <v>0</v>
      </c>
      <c r="J12441">
        <f t="shared" si="592"/>
        <v>0</v>
      </c>
      <c r="L12441" t="str">
        <f t="shared" si="590"/>
        <v>2650CARABOST</v>
      </c>
      <c r="M12441" t="s">
        <v>9851</v>
      </c>
    </row>
    <row r="12442" spans="1:13">
      <c r="A12442" t="s">
        <v>13885</v>
      </c>
      <c r="B12442" t="s">
        <v>13899</v>
      </c>
      <c r="C12442" t="s">
        <v>109</v>
      </c>
      <c r="D12442">
        <v>1</v>
      </c>
      <c r="E12442">
        <v>0</v>
      </c>
      <c r="F12442">
        <v>1</v>
      </c>
      <c r="H12442" t="s">
        <v>103</v>
      </c>
      <c r="I12442">
        <f t="shared" si="591"/>
        <v>0</v>
      </c>
      <c r="J12442">
        <f t="shared" si="592"/>
        <v>0</v>
      </c>
      <c r="L12442" t="str">
        <f t="shared" si="590"/>
        <v>2650CARTWRIGHTS HILL</v>
      </c>
      <c r="M12442" t="s">
        <v>9851</v>
      </c>
    </row>
    <row r="12443" spans="1:13">
      <c r="A12443" t="s">
        <v>13885</v>
      </c>
      <c r="B12443" t="s">
        <v>13900</v>
      </c>
      <c r="C12443" t="s">
        <v>109</v>
      </c>
      <c r="D12443">
        <v>4</v>
      </c>
      <c r="E12443">
        <v>0</v>
      </c>
      <c r="F12443">
        <v>0</v>
      </c>
      <c r="H12443" t="s">
        <v>103</v>
      </c>
      <c r="I12443">
        <f t="shared" si="591"/>
        <v>0</v>
      </c>
      <c r="J12443">
        <f t="shared" si="592"/>
        <v>0</v>
      </c>
      <c r="L12443" t="str">
        <f t="shared" si="590"/>
        <v>2650COLLINGULLIE</v>
      </c>
      <c r="M12443" t="s">
        <v>9851</v>
      </c>
    </row>
    <row r="12444" spans="1:13">
      <c r="A12444" t="s">
        <v>13885</v>
      </c>
      <c r="B12444" t="s">
        <v>13901</v>
      </c>
      <c r="C12444" t="s">
        <v>109</v>
      </c>
      <c r="D12444">
        <v>4</v>
      </c>
      <c r="E12444">
        <v>0</v>
      </c>
      <c r="F12444">
        <v>0</v>
      </c>
      <c r="H12444" t="s">
        <v>103</v>
      </c>
      <c r="I12444">
        <f t="shared" si="591"/>
        <v>0</v>
      </c>
      <c r="J12444">
        <f t="shared" si="592"/>
        <v>0</v>
      </c>
      <c r="L12444" t="str">
        <f t="shared" si="590"/>
        <v>2650COOKARDINIA</v>
      </c>
      <c r="M12444" t="s">
        <v>9851</v>
      </c>
    </row>
    <row r="12445" spans="1:13">
      <c r="A12445" t="s">
        <v>13885</v>
      </c>
      <c r="B12445" t="s">
        <v>13902</v>
      </c>
      <c r="C12445" t="s">
        <v>109</v>
      </c>
      <c r="D12445">
        <v>4</v>
      </c>
      <c r="E12445">
        <v>0</v>
      </c>
      <c r="F12445">
        <v>0</v>
      </c>
      <c r="H12445" t="s">
        <v>103</v>
      </c>
      <c r="I12445">
        <f t="shared" si="591"/>
        <v>0</v>
      </c>
      <c r="J12445">
        <f t="shared" si="592"/>
        <v>0</v>
      </c>
      <c r="L12445" t="str">
        <f t="shared" si="590"/>
        <v>2650COURSING PARK</v>
      </c>
      <c r="M12445" t="s">
        <v>9851</v>
      </c>
    </row>
    <row r="12446" spans="1:13">
      <c r="A12446" t="s">
        <v>13885</v>
      </c>
      <c r="B12446" t="s">
        <v>13903</v>
      </c>
      <c r="C12446" t="s">
        <v>109</v>
      </c>
      <c r="D12446">
        <v>4</v>
      </c>
      <c r="E12446">
        <v>0</v>
      </c>
      <c r="F12446">
        <v>0</v>
      </c>
      <c r="H12446" t="s">
        <v>103</v>
      </c>
      <c r="I12446">
        <f t="shared" si="591"/>
        <v>0</v>
      </c>
      <c r="J12446">
        <f t="shared" si="592"/>
        <v>0</v>
      </c>
      <c r="L12446" t="str">
        <f t="shared" si="590"/>
        <v>2650CURRAWANANNA</v>
      </c>
      <c r="M12446" t="s">
        <v>9851</v>
      </c>
    </row>
    <row r="12447" spans="1:13">
      <c r="A12447" t="s">
        <v>13885</v>
      </c>
      <c r="B12447" t="s">
        <v>13904</v>
      </c>
      <c r="C12447" t="s">
        <v>109</v>
      </c>
      <c r="D12447">
        <v>4</v>
      </c>
      <c r="E12447">
        <v>0</v>
      </c>
      <c r="F12447">
        <v>0</v>
      </c>
      <c r="H12447" t="s">
        <v>103</v>
      </c>
      <c r="I12447">
        <f t="shared" si="591"/>
        <v>0</v>
      </c>
      <c r="J12447">
        <f t="shared" si="592"/>
        <v>0</v>
      </c>
      <c r="L12447" t="str">
        <f t="shared" si="590"/>
        <v>2650CURRAWARNA</v>
      </c>
      <c r="M12447" t="s">
        <v>9851</v>
      </c>
    </row>
    <row r="12448" spans="1:13">
      <c r="A12448" t="s">
        <v>13885</v>
      </c>
      <c r="B12448" t="s">
        <v>13905</v>
      </c>
      <c r="C12448" t="s">
        <v>109</v>
      </c>
      <c r="D12448">
        <v>4</v>
      </c>
      <c r="E12448">
        <v>0</v>
      </c>
      <c r="F12448">
        <v>0</v>
      </c>
      <c r="H12448" t="s">
        <v>103</v>
      </c>
      <c r="I12448">
        <f t="shared" si="591"/>
        <v>0</v>
      </c>
      <c r="J12448">
        <f t="shared" si="592"/>
        <v>0</v>
      </c>
      <c r="L12448" t="str">
        <f t="shared" si="590"/>
        <v>2650DOWNSIDE</v>
      </c>
      <c r="M12448" t="s">
        <v>9851</v>
      </c>
    </row>
    <row r="12449" spans="1:13">
      <c r="A12449" t="s">
        <v>13885</v>
      </c>
      <c r="B12449" t="s">
        <v>13906</v>
      </c>
      <c r="C12449" t="s">
        <v>109</v>
      </c>
      <c r="D12449">
        <v>1</v>
      </c>
      <c r="E12449">
        <v>0</v>
      </c>
      <c r="F12449">
        <v>1</v>
      </c>
      <c r="H12449" t="s">
        <v>103</v>
      </c>
      <c r="I12449">
        <f t="shared" si="591"/>
        <v>0</v>
      </c>
      <c r="J12449">
        <f t="shared" si="592"/>
        <v>0</v>
      </c>
      <c r="L12449" t="str">
        <f t="shared" si="590"/>
        <v>2650EAST WAGGA WAGGA</v>
      </c>
      <c r="M12449" t="s">
        <v>9851</v>
      </c>
    </row>
    <row r="12450" spans="1:13">
      <c r="A12450" t="s">
        <v>13885</v>
      </c>
      <c r="B12450" t="s">
        <v>13907</v>
      </c>
      <c r="C12450" t="s">
        <v>109</v>
      </c>
      <c r="D12450">
        <v>1</v>
      </c>
      <c r="E12450">
        <v>0</v>
      </c>
      <c r="F12450">
        <v>1</v>
      </c>
      <c r="H12450" t="s">
        <v>103</v>
      </c>
      <c r="I12450">
        <f t="shared" si="591"/>
        <v>0</v>
      </c>
      <c r="J12450">
        <f t="shared" si="592"/>
        <v>0</v>
      </c>
      <c r="L12450" t="str">
        <f t="shared" si="590"/>
        <v>2650ESTELLA</v>
      </c>
      <c r="M12450" t="s">
        <v>9851</v>
      </c>
    </row>
    <row r="12451" spans="1:13">
      <c r="A12451" t="s">
        <v>13885</v>
      </c>
      <c r="B12451" t="s">
        <v>13908</v>
      </c>
      <c r="C12451" t="s">
        <v>109</v>
      </c>
      <c r="D12451">
        <v>4</v>
      </c>
      <c r="E12451">
        <v>0</v>
      </c>
      <c r="F12451">
        <v>0</v>
      </c>
      <c r="H12451" t="s">
        <v>103</v>
      </c>
      <c r="I12451">
        <f t="shared" si="591"/>
        <v>0</v>
      </c>
      <c r="J12451">
        <f t="shared" si="592"/>
        <v>0</v>
      </c>
      <c r="L12451" t="str">
        <f t="shared" si="590"/>
        <v>2650EUBERTA</v>
      </c>
      <c r="M12451" t="s">
        <v>9851</v>
      </c>
    </row>
    <row r="12452" spans="1:13">
      <c r="A12452" t="s">
        <v>13885</v>
      </c>
      <c r="B12452" t="s">
        <v>13909</v>
      </c>
      <c r="C12452" t="s">
        <v>109</v>
      </c>
      <c r="D12452">
        <v>3</v>
      </c>
      <c r="E12452">
        <v>0</v>
      </c>
      <c r="F12452">
        <v>0</v>
      </c>
      <c r="H12452" t="s">
        <v>103</v>
      </c>
      <c r="I12452">
        <f t="shared" si="591"/>
        <v>0</v>
      </c>
      <c r="J12452">
        <f t="shared" si="592"/>
        <v>0</v>
      </c>
      <c r="L12452" t="str">
        <f t="shared" si="590"/>
        <v>2650EUNANOREENYA</v>
      </c>
      <c r="M12452" t="s">
        <v>9851</v>
      </c>
    </row>
    <row r="12453" spans="1:13">
      <c r="A12453" t="s">
        <v>13885</v>
      </c>
      <c r="B12453" t="s">
        <v>13910</v>
      </c>
      <c r="C12453" t="s">
        <v>109</v>
      </c>
      <c r="D12453">
        <v>3</v>
      </c>
      <c r="E12453">
        <v>0</v>
      </c>
      <c r="F12453">
        <v>0</v>
      </c>
      <c r="H12453" t="s">
        <v>103</v>
      </c>
      <c r="I12453">
        <f t="shared" si="591"/>
        <v>0</v>
      </c>
      <c r="J12453">
        <f t="shared" si="592"/>
        <v>0</v>
      </c>
      <c r="L12453" t="str">
        <f t="shared" si="590"/>
        <v>2650EUNONOREENYA</v>
      </c>
      <c r="M12453" t="s">
        <v>9851</v>
      </c>
    </row>
    <row r="12454" spans="1:13">
      <c r="A12454" t="s">
        <v>13885</v>
      </c>
      <c r="B12454" t="s">
        <v>13911</v>
      </c>
      <c r="C12454" t="s">
        <v>109</v>
      </c>
      <c r="D12454">
        <v>3</v>
      </c>
      <c r="E12454">
        <v>0</v>
      </c>
      <c r="F12454">
        <v>0</v>
      </c>
      <c r="H12454" t="s">
        <v>103</v>
      </c>
      <c r="I12454">
        <f t="shared" si="591"/>
        <v>0</v>
      </c>
      <c r="J12454">
        <f t="shared" si="592"/>
        <v>0</v>
      </c>
      <c r="L12454" t="str">
        <f t="shared" si="590"/>
        <v>2650GELSTON PARK</v>
      </c>
      <c r="M12454" t="s">
        <v>9851</v>
      </c>
    </row>
    <row r="12455" spans="1:13">
      <c r="A12455" t="s">
        <v>13885</v>
      </c>
      <c r="B12455" t="s">
        <v>13912</v>
      </c>
      <c r="C12455" t="s">
        <v>109</v>
      </c>
      <c r="D12455">
        <v>1</v>
      </c>
      <c r="E12455">
        <v>0</v>
      </c>
      <c r="F12455">
        <v>1</v>
      </c>
      <c r="H12455" t="s">
        <v>103</v>
      </c>
      <c r="I12455">
        <f t="shared" si="591"/>
        <v>0</v>
      </c>
      <c r="J12455">
        <f t="shared" si="592"/>
        <v>0</v>
      </c>
      <c r="L12455" t="str">
        <f t="shared" si="590"/>
        <v>2650GLENFIELD PARK</v>
      </c>
      <c r="M12455" t="s">
        <v>9851</v>
      </c>
    </row>
    <row r="12456" spans="1:13">
      <c r="A12456" t="s">
        <v>13885</v>
      </c>
      <c r="B12456" t="s">
        <v>13913</v>
      </c>
      <c r="C12456" t="s">
        <v>109</v>
      </c>
      <c r="D12456">
        <v>1</v>
      </c>
      <c r="E12456">
        <v>0</v>
      </c>
      <c r="F12456">
        <v>1</v>
      </c>
      <c r="H12456" t="s">
        <v>103</v>
      </c>
      <c r="I12456">
        <f t="shared" si="591"/>
        <v>0</v>
      </c>
      <c r="J12456">
        <f t="shared" si="592"/>
        <v>0</v>
      </c>
      <c r="L12456" t="str">
        <f t="shared" si="590"/>
        <v>2650GOBBAGOMBALIN</v>
      </c>
      <c r="M12456" t="s">
        <v>9851</v>
      </c>
    </row>
    <row r="12457" spans="1:13">
      <c r="A12457" t="s">
        <v>13885</v>
      </c>
      <c r="B12457" t="s">
        <v>13914</v>
      </c>
      <c r="C12457" t="s">
        <v>109</v>
      </c>
      <c r="D12457">
        <v>3</v>
      </c>
      <c r="E12457">
        <v>0</v>
      </c>
      <c r="F12457">
        <v>0</v>
      </c>
      <c r="H12457" t="s">
        <v>103</v>
      </c>
      <c r="I12457">
        <f t="shared" si="591"/>
        <v>0</v>
      </c>
      <c r="J12457">
        <f t="shared" si="592"/>
        <v>0</v>
      </c>
      <c r="L12457" t="str">
        <f t="shared" si="590"/>
        <v>2650GREGADOO</v>
      </c>
      <c r="M12457" t="s">
        <v>9851</v>
      </c>
    </row>
    <row r="12458" spans="1:13">
      <c r="A12458" t="s">
        <v>13885</v>
      </c>
      <c r="B12458" t="s">
        <v>13915</v>
      </c>
      <c r="C12458" t="s">
        <v>109</v>
      </c>
      <c r="D12458">
        <v>4</v>
      </c>
      <c r="E12458">
        <v>0</v>
      </c>
      <c r="F12458">
        <v>0</v>
      </c>
      <c r="H12458" t="s">
        <v>103</v>
      </c>
      <c r="I12458">
        <f t="shared" si="591"/>
        <v>0</v>
      </c>
      <c r="J12458">
        <f t="shared" si="592"/>
        <v>0</v>
      </c>
      <c r="L12458" t="str">
        <f t="shared" si="590"/>
        <v>2650HAREFIELD</v>
      </c>
      <c r="M12458" t="s">
        <v>9851</v>
      </c>
    </row>
    <row r="12459" spans="1:13">
      <c r="A12459" t="s">
        <v>13885</v>
      </c>
      <c r="B12459" t="s">
        <v>13916</v>
      </c>
      <c r="C12459" t="s">
        <v>109</v>
      </c>
      <c r="D12459">
        <v>4</v>
      </c>
      <c r="E12459">
        <v>0</v>
      </c>
      <c r="F12459">
        <v>0</v>
      </c>
      <c r="H12459" t="s">
        <v>103</v>
      </c>
      <c r="I12459">
        <f t="shared" si="591"/>
        <v>0</v>
      </c>
      <c r="J12459">
        <f t="shared" si="592"/>
        <v>0</v>
      </c>
      <c r="L12459" t="str">
        <f t="shared" si="590"/>
        <v>2650HILLGROVE</v>
      </c>
      <c r="M12459" t="s">
        <v>9851</v>
      </c>
    </row>
    <row r="12460" spans="1:13">
      <c r="A12460" t="s">
        <v>13885</v>
      </c>
      <c r="B12460" t="s">
        <v>8762</v>
      </c>
      <c r="C12460" t="s">
        <v>109</v>
      </c>
      <c r="D12460">
        <v>1</v>
      </c>
      <c r="E12460">
        <v>0</v>
      </c>
      <c r="F12460">
        <v>1</v>
      </c>
      <c r="H12460" t="s">
        <v>103</v>
      </c>
      <c r="I12460">
        <f t="shared" si="591"/>
        <v>0</v>
      </c>
      <c r="J12460">
        <f t="shared" si="592"/>
        <v>0</v>
      </c>
      <c r="L12460" t="str">
        <f t="shared" si="590"/>
        <v>2650KOORINGAL</v>
      </c>
      <c r="M12460" t="s">
        <v>9851</v>
      </c>
    </row>
    <row r="12461" spans="1:13">
      <c r="A12461" t="s">
        <v>13885</v>
      </c>
      <c r="B12461" t="s">
        <v>13917</v>
      </c>
      <c r="C12461" t="s">
        <v>109</v>
      </c>
      <c r="D12461">
        <v>4</v>
      </c>
      <c r="E12461">
        <v>0</v>
      </c>
      <c r="F12461">
        <v>0</v>
      </c>
      <c r="H12461" t="s">
        <v>103</v>
      </c>
      <c r="I12461">
        <f t="shared" si="591"/>
        <v>0</v>
      </c>
      <c r="J12461">
        <f t="shared" si="592"/>
        <v>0</v>
      </c>
      <c r="L12461" t="str">
        <f t="shared" si="590"/>
        <v>2650KYEAMBA</v>
      </c>
      <c r="M12461" t="s">
        <v>9851</v>
      </c>
    </row>
    <row r="12462" spans="1:13">
      <c r="A12462" t="s">
        <v>13885</v>
      </c>
      <c r="B12462" t="s">
        <v>13918</v>
      </c>
      <c r="C12462" t="s">
        <v>109</v>
      </c>
      <c r="D12462">
        <v>1</v>
      </c>
      <c r="E12462">
        <v>0</v>
      </c>
      <c r="F12462">
        <v>1</v>
      </c>
      <c r="H12462" t="s">
        <v>103</v>
      </c>
      <c r="I12462">
        <f t="shared" si="591"/>
        <v>0</v>
      </c>
      <c r="J12462">
        <f t="shared" si="592"/>
        <v>0</v>
      </c>
      <c r="L12462" t="str">
        <f t="shared" si="590"/>
        <v>2650LAKE ALBERT</v>
      </c>
      <c r="M12462" t="s">
        <v>9851</v>
      </c>
    </row>
    <row r="12463" spans="1:13">
      <c r="A12463" t="s">
        <v>13885</v>
      </c>
      <c r="B12463" t="s">
        <v>13919</v>
      </c>
      <c r="C12463" t="s">
        <v>109</v>
      </c>
      <c r="D12463">
        <v>1</v>
      </c>
      <c r="E12463">
        <v>0</v>
      </c>
      <c r="F12463">
        <v>1</v>
      </c>
      <c r="H12463" t="s">
        <v>103</v>
      </c>
      <c r="I12463">
        <f t="shared" si="591"/>
        <v>0</v>
      </c>
      <c r="J12463">
        <f t="shared" si="592"/>
        <v>0</v>
      </c>
      <c r="L12463" t="str">
        <f t="shared" si="590"/>
        <v>2650LLOYD</v>
      </c>
      <c r="M12463" t="s">
        <v>9851</v>
      </c>
    </row>
    <row r="12464" spans="1:13">
      <c r="A12464" t="s">
        <v>13885</v>
      </c>
      <c r="B12464" t="s">
        <v>13920</v>
      </c>
      <c r="C12464" t="s">
        <v>109</v>
      </c>
      <c r="D12464">
        <v>4</v>
      </c>
      <c r="E12464">
        <v>0</v>
      </c>
      <c r="F12464">
        <v>0</v>
      </c>
      <c r="H12464" t="s">
        <v>103</v>
      </c>
      <c r="I12464">
        <f t="shared" si="591"/>
        <v>0</v>
      </c>
      <c r="J12464">
        <f t="shared" si="592"/>
        <v>0</v>
      </c>
      <c r="L12464" t="str">
        <f t="shared" si="590"/>
        <v>2650MAXWELL</v>
      </c>
      <c r="M12464" t="s">
        <v>9851</v>
      </c>
    </row>
    <row r="12465" spans="1:13">
      <c r="A12465" t="s">
        <v>13885</v>
      </c>
      <c r="B12465" t="s">
        <v>13921</v>
      </c>
      <c r="C12465" t="s">
        <v>109</v>
      </c>
      <c r="D12465">
        <v>1</v>
      </c>
      <c r="E12465">
        <v>0</v>
      </c>
      <c r="F12465">
        <v>1</v>
      </c>
      <c r="H12465" t="s">
        <v>103</v>
      </c>
      <c r="I12465">
        <f t="shared" si="591"/>
        <v>0</v>
      </c>
      <c r="J12465">
        <f t="shared" si="592"/>
        <v>0</v>
      </c>
      <c r="L12465" t="str">
        <f t="shared" si="590"/>
        <v>2650MOORONG</v>
      </c>
      <c r="M12465" t="s">
        <v>9851</v>
      </c>
    </row>
    <row r="12466" spans="1:13">
      <c r="A12466" t="s">
        <v>13885</v>
      </c>
      <c r="B12466" t="s">
        <v>13922</v>
      </c>
      <c r="C12466" t="s">
        <v>109</v>
      </c>
      <c r="D12466">
        <v>1</v>
      </c>
      <c r="E12466">
        <v>0</v>
      </c>
      <c r="F12466">
        <v>1</v>
      </c>
      <c r="H12466" t="s">
        <v>103</v>
      </c>
      <c r="I12466">
        <f t="shared" si="591"/>
        <v>0</v>
      </c>
      <c r="J12466">
        <f t="shared" si="592"/>
        <v>0</v>
      </c>
      <c r="L12466" t="str">
        <f t="shared" si="590"/>
        <v>2650MOUNT AUSTIN</v>
      </c>
      <c r="M12466" t="s">
        <v>9851</v>
      </c>
    </row>
    <row r="12467" spans="1:13">
      <c r="A12467" t="s">
        <v>13885</v>
      </c>
      <c r="B12467" t="s">
        <v>13923</v>
      </c>
      <c r="C12467" t="s">
        <v>109</v>
      </c>
      <c r="D12467">
        <v>1</v>
      </c>
      <c r="E12467">
        <v>0</v>
      </c>
      <c r="F12467">
        <v>1</v>
      </c>
      <c r="H12467" t="s">
        <v>103</v>
      </c>
      <c r="I12467">
        <f t="shared" si="591"/>
        <v>0</v>
      </c>
      <c r="J12467">
        <f t="shared" si="592"/>
        <v>0</v>
      </c>
      <c r="L12467" t="str">
        <f t="shared" si="590"/>
        <v>2650NORTH WAGGA WAGGA</v>
      </c>
      <c r="M12467" t="s">
        <v>9851</v>
      </c>
    </row>
    <row r="12468" spans="1:13">
      <c r="A12468" t="s">
        <v>13885</v>
      </c>
      <c r="B12468" t="s">
        <v>13924</v>
      </c>
      <c r="C12468" t="s">
        <v>109</v>
      </c>
      <c r="D12468">
        <v>4</v>
      </c>
      <c r="E12468">
        <v>0</v>
      </c>
      <c r="F12468">
        <v>0</v>
      </c>
      <c r="H12468" t="s">
        <v>103</v>
      </c>
      <c r="I12468">
        <f t="shared" si="591"/>
        <v>0</v>
      </c>
      <c r="J12468">
        <f t="shared" si="592"/>
        <v>0</v>
      </c>
      <c r="L12468" t="str">
        <f t="shared" si="590"/>
        <v>2650OBERNE CREEK</v>
      </c>
      <c r="M12468" t="s">
        <v>9851</v>
      </c>
    </row>
    <row r="12469" spans="1:13">
      <c r="A12469" t="s">
        <v>13885</v>
      </c>
      <c r="B12469" t="s">
        <v>13925</v>
      </c>
      <c r="C12469" t="s">
        <v>109</v>
      </c>
      <c r="D12469">
        <v>4</v>
      </c>
      <c r="E12469">
        <v>0</v>
      </c>
      <c r="F12469">
        <v>0</v>
      </c>
      <c r="H12469" t="s">
        <v>103</v>
      </c>
      <c r="I12469">
        <f t="shared" si="591"/>
        <v>0</v>
      </c>
      <c r="J12469">
        <f t="shared" si="592"/>
        <v>0</v>
      </c>
      <c r="L12469" t="str">
        <f t="shared" si="590"/>
        <v>2650OURA</v>
      </c>
      <c r="M12469" t="s">
        <v>9851</v>
      </c>
    </row>
    <row r="12470" spans="1:13">
      <c r="A12470" t="s">
        <v>13885</v>
      </c>
      <c r="B12470" t="s">
        <v>13926</v>
      </c>
      <c r="C12470" t="s">
        <v>109</v>
      </c>
      <c r="D12470">
        <v>4</v>
      </c>
      <c r="E12470">
        <v>0</v>
      </c>
      <c r="F12470">
        <v>0</v>
      </c>
      <c r="H12470" t="s">
        <v>103</v>
      </c>
      <c r="I12470">
        <f t="shared" si="591"/>
        <v>0</v>
      </c>
      <c r="J12470">
        <f t="shared" si="592"/>
        <v>0</v>
      </c>
      <c r="L12470" t="str">
        <f t="shared" si="590"/>
        <v>2650PULLETOP</v>
      </c>
      <c r="M12470" t="s">
        <v>9851</v>
      </c>
    </row>
    <row r="12471" spans="1:13">
      <c r="A12471" t="s">
        <v>13885</v>
      </c>
      <c r="B12471" t="s">
        <v>13927</v>
      </c>
      <c r="C12471" t="s">
        <v>109</v>
      </c>
      <c r="D12471">
        <v>2</v>
      </c>
      <c r="E12471">
        <v>0</v>
      </c>
      <c r="F12471">
        <v>1</v>
      </c>
      <c r="H12471" t="s">
        <v>103</v>
      </c>
      <c r="I12471">
        <f t="shared" si="591"/>
        <v>0</v>
      </c>
      <c r="J12471">
        <f t="shared" si="592"/>
        <v>0</v>
      </c>
      <c r="L12471" t="str">
        <f t="shared" si="590"/>
        <v>2650ROWAN</v>
      </c>
      <c r="M12471" t="s">
        <v>9851</v>
      </c>
    </row>
    <row r="12472" spans="1:13">
      <c r="A12472" t="s">
        <v>13885</v>
      </c>
      <c r="B12472" t="s">
        <v>13928</v>
      </c>
      <c r="C12472" t="s">
        <v>109</v>
      </c>
      <c r="D12472">
        <v>1</v>
      </c>
      <c r="E12472">
        <v>0</v>
      </c>
      <c r="F12472">
        <v>1</v>
      </c>
      <c r="H12472" t="s">
        <v>103</v>
      </c>
      <c r="I12472">
        <f t="shared" si="591"/>
        <v>0</v>
      </c>
      <c r="J12472">
        <f t="shared" si="592"/>
        <v>0</v>
      </c>
      <c r="L12472" t="str">
        <f t="shared" si="590"/>
        <v>2650SAN ISIDORE</v>
      </c>
      <c r="M12472" t="s">
        <v>9851</v>
      </c>
    </row>
    <row r="12473" spans="1:13">
      <c r="A12473" t="s">
        <v>13885</v>
      </c>
      <c r="B12473" t="s">
        <v>13929</v>
      </c>
      <c r="C12473" t="s">
        <v>109</v>
      </c>
      <c r="D12473">
        <v>1</v>
      </c>
      <c r="E12473">
        <v>0</v>
      </c>
      <c r="F12473">
        <v>1</v>
      </c>
      <c r="H12473" t="s">
        <v>103</v>
      </c>
      <c r="I12473">
        <f t="shared" si="591"/>
        <v>0</v>
      </c>
      <c r="J12473">
        <f t="shared" si="592"/>
        <v>0</v>
      </c>
      <c r="L12473" t="str">
        <f t="shared" si="590"/>
        <v>2650SOUTH WAGGA WAGGA</v>
      </c>
      <c r="M12473" t="s">
        <v>9851</v>
      </c>
    </row>
    <row r="12474" spans="1:13">
      <c r="A12474" t="s">
        <v>13885</v>
      </c>
      <c r="B12474" t="s">
        <v>12042</v>
      </c>
      <c r="C12474" t="s">
        <v>109</v>
      </c>
      <c r="D12474">
        <v>1</v>
      </c>
      <c r="E12474">
        <v>0</v>
      </c>
      <c r="F12474">
        <v>1</v>
      </c>
      <c r="H12474" t="s">
        <v>103</v>
      </c>
      <c r="I12474">
        <f t="shared" si="591"/>
        <v>0</v>
      </c>
      <c r="J12474">
        <f t="shared" si="592"/>
        <v>0</v>
      </c>
      <c r="L12474" t="str">
        <f t="shared" si="590"/>
        <v>2650SPRINGVALE</v>
      </c>
      <c r="M12474" t="s">
        <v>9851</v>
      </c>
    </row>
    <row r="12475" spans="1:13">
      <c r="A12475" t="s">
        <v>13885</v>
      </c>
      <c r="B12475" t="s">
        <v>13930</v>
      </c>
      <c r="C12475" t="s">
        <v>109</v>
      </c>
      <c r="D12475">
        <v>1</v>
      </c>
      <c r="E12475">
        <v>0</v>
      </c>
      <c r="F12475">
        <v>1</v>
      </c>
      <c r="H12475" t="s">
        <v>103</v>
      </c>
      <c r="I12475">
        <f t="shared" si="591"/>
        <v>0</v>
      </c>
      <c r="J12475">
        <f t="shared" si="592"/>
        <v>0</v>
      </c>
      <c r="L12475" t="str">
        <f t="shared" si="590"/>
        <v>2650TATTON</v>
      </c>
      <c r="M12475" t="s">
        <v>9851</v>
      </c>
    </row>
    <row r="12476" spans="1:13">
      <c r="A12476" t="s">
        <v>13885</v>
      </c>
      <c r="B12476" t="s">
        <v>4321</v>
      </c>
      <c r="C12476" t="s">
        <v>109</v>
      </c>
      <c r="D12476">
        <v>4</v>
      </c>
      <c r="E12476">
        <v>0</v>
      </c>
      <c r="F12476">
        <v>0</v>
      </c>
      <c r="H12476" t="s">
        <v>103</v>
      </c>
      <c r="I12476">
        <f t="shared" si="591"/>
        <v>0</v>
      </c>
      <c r="J12476">
        <f t="shared" si="592"/>
        <v>0</v>
      </c>
      <c r="L12476" t="str">
        <f t="shared" si="590"/>
        <v>2650THE GAP</v>
      </c>
      <c r="M12476" t="s">
        <v>9851</v>
      </c>
    </row>
    <row r="12477" spans="1:13">
      <c r="A12477" t="s">
        <v>13885</v>
      </c>
      <c r="B12477" t="s">
        <v>13931</v>
      </c>
      <c r="C12477" t="s">
        <v>109</v>
      </c>
      <c r="D12477">
        <v>1</v>
      </c>
      <c r="E12477">
        <v>0</v>
      </c>
      <c r="F12477">
        <v>1</v>
      </c>
      <c r="H12477" t="s">
        <v>103</v>
      </c>
      <c r="I12477">
        <f t="shared" si="591"/>
        <v>0</v>
      </c>
      <c r="J12477">
        <f t="shared" si="592"/>
        <v>0</v>
      </c>
      <c r="L12477" t="str">
        <f t="shared" si="590"/>
        <v>2650TOLLAND</v>
      </c>
      <c r="M12477" t="s">
        <v>9851</v>
      </c>
    </row>
    <row r="12478" spans="1:13">
      <c r="A12478" t="s">
        <v>13885</v>
      </c>
      <c r="B12478" t="s">
        <v>13932</v>
      </c>
      <c r="C12478" t="s">
        <v>109</v>
      </c>
      <c r="D12478">
        <v>1</v>
      </c>
      <c r="E12478">
        <v>0</v>
      </c>
      <c r="F12478">
        <v>1</v>
      </c>
      <c r="H12478" t="s">
        <v>103</v>
      </c>
      <c r="I12478">
        <f t="shared" si="591"/>
        <v>0</v>
      </c>
      <c r="J12478">
        <f t="shared" si="592"/>
        <v>0</v>
      </c>
      <c r="L12478" t="str">
        <f t="shared" si="590"/>
        <v>2650TURVEY PARK</v>
      </c>
      <c r="M12478" t="s">
        <v>9851</v>
      </c>
    </row>
    <row r="12479" spans="1:13">
      <c r="A12479" t="s">
        <v>13885</v>
      </c>
      <c r="B12479" t="s">
        <v>13933</v>
      </c>
      <c r="C12479" t="s">
        <v>109</v>
      </c>
      <c r="D12479">
        <v>1</v>
      </c>
      <c r="E12479">
        <v>0</v>
      </c>
      <c r="F12479">
        <v>1</v>
      </c>
      <c r="H12479" t="s">
        <v>103</v>
      </c>
      <c r="I12479">
        <f t="shared" si="591"/>
        <v>0</v>
      </c>
      <c r="J12479">
        <f t="shared" si="592"/>
        <v>0</v>
      </c>
      <c r="L12479" t="str">
        <f t="shared" si="590"/>
        <v>2650WAGGA WAGGA</v>
      </c>
      <c r="M12479" t="s">
        <v>9851</v>
      </c>
    </row>
    <row r="12480" spans="1:13">
      <c r="A12480" t="s">
        <v>13885</v>
      </c>
      <c r="B12480" t="s">
        <v>13934</v>
      </c>
      <c r="C12480" t="s">
        <v>109</v>
      </c>
      <c r="D12480">
        <v>1</v>
      </c>
      <c r="E12480">
        <v>0</v>
      </c>
      <c r="F12480">
        <v>1</v>
      </c>
      <c r="H12480" t="s">
        <v>103</v>
      </c>
      <c r="I12480">
        <f t="shared" si="591"/>
        <v>0</v>
      </c>
      <c r="J12480">
        <f t="shared" si="592"/>
        <v>0</v>
      </c>
      <c r="L12480" t="str">
        <f t="shared" si="590"/>
        <v>2650WAGGA WAGGA BC</v>
      </c>
      <c r="M12480" t="s">
        <v>9851</v>
      </c>
    </row>
    <row r="12481" spans="1:13">
      <c r="A12481" t="s">
        <v>13885</v>
      </c>
      <c r="B12481" t="s">
        <v>13935</v>
      </c>
      <c r="C12481" t="s">
        <v>109</v>
      </c>
      <c r="D12481">
        <v>1</v>
      </c>
      <c r="E12481">
        <v>0</v>
      </c>
      <c r="F12481">
        <v>1</v>
      </c>
      <c r="H12481" t="s">
        <v>103</v>
      </c>
      <c r="I12481">
        <f t="shared" si="591"/>
        <v>0</v>
      </c>
      <c r="J12481">
        <f t="shared" si="592"/>
        <v>0</v>
      </c>
      <c r="L12481" t="str">
        <f t="shared" si="590"/>
        <v>2650WAGGA WAGGA NORTH</v>
      </c>
      <c r="M12481" t="s">
        <v>9851</v>
      </c>
    </row>
    <row r="12482" spans="1:13">
      <c r="A12482" t="s">
        <v>13885</v>
      </c>
      <c r="B12482" t="s">
        <v>13936</v>
      </c>
      <c r="C12482" t="s">
        <v>109</v>
      </c>
      <c r="D12482">
        <v>1</v>
      </c>
      <c r="E12482">
        <v>0</v>
      </c>
      <c r="F12482">
        <v>1</v>
      </c>
      <c r="H12482" t="s">
        <v>103</v>
      </c>
      <c r="I12482">
        <f t="shared" si="591"/>
        <v>0</v>
      </c>
      <c r="J12482">
        <f t="shared" si="592"/>
        <v>0</v>
      </c>
      <c r="L12482" t="str">
        <f t="shared" si="590"/>
        <v>2650WAGGA WAGGA SOUTH</v>
      </c>
      <c r="M12482" t="s">
        <v>9851</v>
      </c>
    </row>
    <row r="12483" spans="1:13">
      <c r="A12483" t="s">
        <v>13885</v>
      </c>
      <c r="B12483" t="s">
        <v>13937</v>
      </c>
      <c r="C12483" t="s">
        <v>109</v>
      </c>
      <c r="D12483">
        <v>4</v>
      </c>
      <c r="E12483">
        <v>0</v>
      </c>
      <c r="F12483">
        <v>0</v>
      </c>
      <c r="H12483" t="s">
        <v>103</v>
      </c>
      <c r="I12483">
        <f t="shared" si="591"/>
        <v>0</v>
      </c>
      <c r="J12483">
        <f t="shared" si="592"/>
        <v>0</v>
      </c>
      <c r="L12483" t="str">
        <f t="shared" si="590"/>
        <v>2650WALLACETOWN</v>
      </c>
      <c r="M12483" t="s">
        <v>9851</v>
      </c>
    </row>
    <row r="12484" spans="1:13">
      <c r="A12484" t="s">
        <v>13885</v>
      </c>
      <c r="B12484" t="s">
        <v>13938</v>
      </c>
      <c r="C12484" t="s">
        <v>109</v>
      </c>
      <c r="D12484">
        <v>4</v>
      </c>
      <c r="E12484">
        <v>0</v>
      </c>
      <c r="F12484">
        <v>0</v>
      </c>
      <c r="H12484" t="s">
        <v>103</v>
      </c>
      <c r="I12484">
        <f t="shared" si="591"/>
        <v>0</v>
      </c>
      <c r="J12484">
        <f t="shared" si="592"/>
        <v>0</v>
      </c>
      <c r="L12484" t="str">
        <f t="shared" si="590"/>
        <v>2650WANTABADGERY</v>
      </c>
      <c r="M12484" t="s">
        <v>9851</v>
      </c>
    </row>
    <row r="12485" spans="1:13">
      <c r="A12485" t="s">
        <v>13885</v>
      </c>
      <c r="B12485" t="s">
        <v>10347</v>
      </c>
      <c r="C12485" t="s">
        <v>109</v>
      </c>
      <c r="D12485">
        <v>4</v>
      </c>
      <c r="E12485">
        <v>0</v>
      </c>
      <c r="F12485">
        <v>0</v>
      </c>
      <c r="H12485" t="s">
        <v>103</v>
      </c>
      <c r="I12485">
        <f t="shared" si="591"/>
        <v>0</v>
      </c>
      <c r="J12485">
        <f t="shared" si="592"/>
        <v>0</v>
      </c>
      <c r="L12485" t="str">
        <f t="shared" ref="L12485:L12548" si="593">CONCATENATE(A12485,B12485)</f>
        <v>2650WESTBY</v>
      </c>
      <c r="M12485" t="s">
        <v>9851</v>
      </c>
    </row>
    <row r="12486" spans="1:13">
      <c r="A12486" t="s">
        <v>13885</v>
      </c>
      <c r="B12486" t="s">
        <v>2447</v>
      </c>
      <c r="C12486" t="s">
        <v>109</v>
      </c>
      <c r="D12486">
        <v>4</v>
      </c>
      <c r="E12486">
        <v>0</v>
      </c>
      <c r="F12486">
        <v>0</v>
      </c>
      <c r="H12486" t="s">
        <v>103</v>
      </c>
      <c r="I12486">
        <f t="shared" si="591"/>
        <v>0</v>
      </c>
      <c r="J12486">
        <f t="shared" si="592"/>
        <v>0</v>
      </c>
      <c r="L12486" t="str">
        <f t="shared" si="593"/>
        <v>2650WESTDALE</v>
      </c>
      <c r="M12486" t="s">
        <v>9851</v>
      </c>
    </row>
    <row r="12487" spans="1:13">
      <c r="A12487" t="s">
        <v>13885</v>
      </c>
      <c r="B12487" t="s">
        <v>13939</v>
      </c>
      <c r="C12487" t="s">
        <v>109</v>
      </c>
      <c r="D12487">
        <v>3</v>
      </c>
      <c r="E12487">
        <v>0</v>
      </c>
      <c r="F12487">
        <v>0</v>
      </c>
      <c r="H12487" t="s">
        <v>103</v>
      </c>
      <c r="I12487">
        <f t="shared" si="591"/>
        <v>0</v>
      </c>
      <c r="J12487">
        <f t="shared" si="592"/>
        <v>0</v>
      </c>
      <c r="L12487" t="str">
        <f t="shared" si="593"/>
        <v>2650YARRAGUNDRY</v>
      </c>
      <c r="M12487" t="s">
        <v>9851</v>
      </c>
    </row>
    <row r="12488" spans="1:13">
      <c r="A12488" t="s">
        <v>13885</v>
      </c>
      <c r="B12488" t="s">
        <v>13940</v>
      </c>
      <c r="C12488" t="s">
        <v>109</v>
      </c>
      <c r="D12488">
        <v>4</v>
      </c>
      <c r="E12488">
        <v>0</v>
      </c>
      <c r="F12488">
        <v>0</v>
      </c>
      <c r="H12488" t="s">
        <v>103</v>
      </c>
      <c r="I12488">
        <f t="shared" si="591"/>
        <v>0</v>
      </c>
      <c r="J12488">
        <f t="shared" si="592"/>
        <v>0</v>
      </c>
      <c r="L12488" t="str">
        <f t="shared" si="593"/>
        <v>2650YATHELLA</v>
      </c>
      <c r="M12488" t="s">
        <v>9851</v>
      </c>
    </row>
    <row r="12489" spans="1:13">
      <c r="A12489" t="s">
        <v>13941</v>
      </c>
      <c r="B12489" t="s">
        <v>13942</v>
      </c>
      <c r="C12489" t="s">
        <v>109</v>
      </c>
      <c r="D12489">
        <v>4</v>
      </c>
      <c r="E12489">
        <v>0</v>
      </c>
      <c r="F12489">
        <v>0</v>
      </c>
      <c r="H12489" t="s">
        <v>103</v>
      </c>
      <c r="I12489">
        <f t="shared" si="591"/>
        <v>0</v>
      </c>
      <c r="J12489">
        <f t="shared" si="592"/>
        <v>0</v>
      </c>
      <c r="L12489" t="str">
        <f t="shared" si="593"/>
        <v>2649LAUREL HILL</v>
      </c>
      <c r="M12489" t="s">
        <v>9858</v>
      </c>
    </row>
    <row r="12490" spans="1:13">
      <c r="A12490" t="s">
        <v>13941</v>
      </c>
      <c r="B12490" t="s">
        <v>13943</v>
      </c>
      <c r="C12490" t="s">
        <v>109</v>
      </c>
      <c r="D12490">
        <v>4</v>
      </c>
      <c r="E12490">
        <v>0</v>
      </c>
      <c r="F12490">
        <v>0</v>
      </c>
      <c r="H12490" t="s">
        <v>103</v>
      </c>
      <c r="I12490">
        <f t="shared" si="591"/>
        <v>0</v>
      </c>
      <c r="J12490">
        <f t="shared" si="592"/>
        <v>0</v>
      </c>
      <c r="L12490" t="str">
        <f t="shared" si="593"/>
        <v>2649NURENMERENMONG</v>
      </c>
      <c r="M12490" t="s">
        <v>9858</v>
      </c>
    </row>
    <row r="12491" spans="1:13">
      <c r="A12491" t="s">
        <v>13944</v>
      </c>
      <c r="B12491" t="s">
        <v>13945</v>
      </c>
      <c r="C12491" t="s">
        <v>109</v>
      </c>
      <c r="D12491">
        <v>4</v>
      </c>
      <c r="E12491">
        <v>0</v>
      </c>
      <c r="F12491">
        <v>0</v>
      </c>
      <c r="H12491" t="s">
        <v>103</v>
      </c>
      <c r="I12491">
        <f t="shared" si="591"/>
        <v>0</v>
      </c>
      <c r="J12491">
        <f t="shared" si="592"/>
        <v>0</v>
      </c>
      <c r="L12491" t="str">
        <f t="shared" si="593"/>
        <v>2648ANABRANCH NORTH</v>
      </c>
      <c r="M12491" t="s">
        <v>7375</v>
      </c>
    </row>
    <row r="12492" spans="1:13">
      <c r="A12492" t="s">
        <v>13944</v>
      </c>
      <c r="B12492" t="s">
        <v>13946</v>
      </c>
      <c r="C12492" t="s">
        <v>109</v>
      </c>
      <c r="D12492">
        <v>4</v>
      </c>
      <c r="E12492">
        <v>0</v>
      </c>
      <c r="F12492">
        <v>0</v>
      </c>
      <c r="H12492" t="s">
        <v>103</v>
      </c>
      <c r="I12492">
        <f t="shared" si="591"/>
        <v>0</v>
      </c>
      <c r="J12492">
        <f t="shared" si="592"/>
        <v>0</v>
      </c>
      <c r="L12492" t="str">
        <f t="shared" si="593"/>
        <v>2648ANABRANCH SOUTH</v>
      </c>
      <c r="M12492" t="s">
        <v>7375</v>
      </c>
    </row>
    <row r="12493" spans="1:13">
      <c r="A12493" t="s">
        <v>13944</v>
      </c>
      <c r="B12493" t="s">
        <v>13947</v>
      </c>
      <c r="C12493" t="s">
        <v>109</v>
      </c>
      <c r="D12493">
        <v>4</v>
      </c>
      <c r="E12493">
        <v>0</v>
      </c>
      <c r="F12493">
        <v>0</v>
      </c>
      <c r="H12493" t="s">
        <v>103</v>
      </c>
      <c r="I12493">
        <f t="shared" si="591"/>
        <v>0</v>
      </c>
      <c r="J12493">
        <f t="shared" si="592"/>
        <v>0</v>
      </c>
      <c r="L12493" t="str">
        <f t="shared" si="593"/>
        <v>2648BOEILL CREEK</v>
      </c>
      <c r="M12493" t="s">
        <v>7375</v>
      </c>
    </row>
    <row r="12494" spans="1:13">
      <c r="A12494" t="s">
        <v>13944</v>
      </c>
      <c r="B12494" t="s">
        <v>13948</v>
      </c>
      <c r="C12494" t="s">
        <v>109</v>
      </c>
      <c r="D12494">
        <v>4</v>
      </c>
      <c r="E12494">
        <v>0</v>
      </c>
      <c r="F12494">
        <v>0</v>
      </c>
      <c r="H12494" t="s">
        <v>103</v>
      </c>
      <c r="I12494">
        <f t="shared" si="591"/>
        <v>0</v>
      </c>
      <c r="J12494">
        <f t="shared" si="592"/>
        <v>0</v>
      </c>
      <c r="L12494" t="str">
        <f t="shared" si="593"/>
        <v>2648CAL LAL</v>
      </c>
      <c r="M12494" t="s">
        <v>7375</v>
      </c>
    </row>
    <row r="12495" spans="1:13">
      <c r="A12495" t="s">
        <v>13944</v>
      </c>
      <c r="B12495" t="s">
        <v>13949</v>
      </c>
      <c r="C12495" t="s">
        <v>109</v>
      </c>
      <c r="D12495">
        <v>4</v>
      </c>
      <c r="E12495">
        <v>0</v>
      </c>
      <c r="F12495">
        <v>0</v>
      </c>
      <c r="H12495" t="s">
        <v>103</v>
      </c>
      <c r="I12495">
        <f t="shared" si="591"/>
        <v>0</v>
      </c>
      <c r="J12495">
        <f t="shared" si="592"/>
        <v>0</v>
      </c>
      <c r="L12495" t="str">
        <f t="shared" si="593"/>
        <v>2648CURLWAA</v>
      </c>
      <c r="M12495" t="s">
        <v>7375</v>
      </c>
    </row>
    <row r="12496" spans="1:13">
      <c r="A12496" t="s">
        <v>13944</v>
      </c>
      <c r="B12496" t="s">
        <v>13950</v>
      </c>
      <c r="C12496" t="s">
        <v>109</v>
      </c>
      <c r="D12496">
        <v>4</v>
      </c>
      <c r="E12496">
        <v>0</v>
      </c>
      <c r="F12496">
        <v>0</v>
      </c>
      <c r="H12496" t="s">
        <v>103</v>
      </c>
      <c r="I12496">
        <f t="shared" si="591"/>
        <v>0</v>
      </c>
      <c r="J12496">
        <f t="shared" si="592"/>
        <v>0</v>
      </c>
      <c r="L12496" t="str">
        <f t="shared" si="593"/>
        <v>2648MOORARA</v>
      </c>
      <c r="M12496" t="s">
        <v>7375</v>
      </c>
    </row>
    <row r="12497" spans="1:13">
      <c r="A12497" t="s">
        <v>13944</v>
      </c>
      <c r="B12497" t="s">
        <v>13951</v>
      </c>
      <c r="C12497" t="s">
        <v>109</v>
      </c>
      <c r="D12497">
        <v>4</v>
      </c>
      <c r="E12497">
        <v>0</v>
      </c>
      <c r="F12497">
        <v>0</v>
      </c>
      <c r="H12497" t="s">
        <v>103</v>
      </c>
      <c r="I12497">
        <f t="shared" ref="I12497:I12560" si="594">IF(ISERROR(VLOOKUP(A12497,SelPostCode,1,FALSE)),0,1)</f>
        <v>0</v>
      </c>
      <c r="J12497">
        <f t="shared" ref="J12497:J12560" si="595">IF(I12497=0,0,IF(ISERROR(VLOOKUP(B12497,SelSuburb,1,FALSE)),0,1))</f>
        <v>0</v>
      </c>
      <c r="L12497" t="str">
        <f t="shared" si="593"/>
        <v>2648MOURQUONG</v>
      </c>
      <c r="M12497" t="s">
        <v>7375</v>
      </c>
    </row>
    <row r="12498" spans="1:13">
      <c r="A12498" t="s">
        <v>13944</v>
      </c>
      <c r="B12498" t="s">
        <v>13952</v>
      </c>
      <c r="C12498" t="s">
        <v>109</v>
      </c>
      <c r="D12498">
        <v>4</v>
      </c>
      <c r="E12498">
        <v>0</v>
      </c>
      <c r="F12498">
        <v>0</v>
      </c>
      <c r="H12498" t="s">
        <v>103</v>
      </c>
      <c r="I12498">
        <f t="shared" si="594"/>
        <v>0</v>
      </c>
      <c r="J12498">
        <f t="shared" si="595"/>
        <v>0</v>
      </c>
      <c r="L12498" t="str">
        <f t="shared" si="593"/>
        <v>2648PALINYEWAH</v>
      </c>
      <c r="M12498" t="s">
        <v>7375</v>
      </c>
    </row>
    <row r="12499" spans="1:13">
      <c r="A12499" t="s">
        <v>13944</v>
      </c>
      <c r="B12499" t="s">
        <v>13953</v>
      </c>
      <c r="C12499" t="s">
        <v>109</v>
      </c>
      <c r="D12499">
        <v>4</v>
      </c>
      <c r="E12499">
        <v>0</v>
      </c>
      <c r="F12499">
        <v>0</v>
      </c>
      <c r="H12499" t="s">
        <v>103</v>
      </c>
      <c r="I12499">
        <f t="shared" si="594"/>
        <v>0</v>
      </c>
      <c r="J12499">
        <f t="shared" si="595"/>
        <v>0</v>
      </c>
      <c r="L12499" t="str">
        <f t="shared" si="593"/>
        <v>2648PAN BAN</v>
      </c>
      <c r="M12499" t="s">
        <v>7375</v>
      </c>
    </row>
    <row r="12500" spans="1:13">
      <c r="A12500" t="s">
        <v>13944</v>
      </c>
      <c r="B12500" t="s">
        <v>13954</v>
      </c>
      <c r="C12500" t="s">
        <v>109</v>
      </c>
      <c r="D12500">
        <v>4</v>
      </c>
      <c r="E12500">
        <v>0</v>
      </c>
      <c r="F12500">
        <v>0</v>
      </c>
      <c r="H12500" t="s">
        <v>103</v>
      </c>
      <c r="I12500">
        <f t="shared" si="594"/>
        <v>0</v>
      </c>
      <c r="J12500">
        <f t="shared" si="595"/>
        <v>0</v>
      </c>
      <c r="L12500" t="str">
        <f t="shared" si="593"/>
        <v>2648PARA</v>
      </c>
      <c r="M12500" t="s">
        <v>7375</v>
      </c>
    </row>
    <row r="12501" spans="1:13">
      <c r="A12501" t="s">
        <v>13944</v>
      </c>
      <c r="B12501" t="s">
        <v>13955</v>
      </c>
      <c r="C12501" t="s">
        <v>109</v>
      </c>
      <c r="D12501">
        <v>4</v>
      </c>
      <c r="E12501">
        <v>0</v>
      </c>
      <c r="F12501">
        <v>0</v>
      </c>
      <c r="H12501" t="s">
        <v>103</v>
      </c>
      <c r="I12501">
        <f t="shared" si="594"/>
        <v>0</v>
      </c>
      <c r="J12501">
        <f t="shared" si="595"/>
        <v>0</v>
      </c>
      <c r="L12501" t="str">
        <f t="shared" si="593"/>
        <v>2648PINE CAMP</v>
      </c>
      <c r="M12501" t="s">
        <v>7375</v>
      </c>
    </row>
    <row r="12502" spans="1:13">
      <c r="A12502" t="s">
        <v>13944</v>
      </c>
      <c r="B12502" t="s">
        <v>7106</v>
      </c>
      <c r="C12502" t="s">
        <v>109</v>
      </c>
      <c r="D12502">
        <v>4</v>
      </c>
      <c r="E12502">
        <v>0</v>
      </c>
      <c r="F12502">
        <v>0</v>
      </c>
      <c r="H12502" t="s">
        <v>103</v>
      </c>
      <c r="I12502">
        <f t="shared" si="594"/>
        <v>0</v>
      </c>
      <c r="J12502">
        <f t="shared" si="595"/>
        <v>0</v>
      </c>
      <c r="L12502" t="str">
        <f t="shared" si="593"/>
        <v>2648POMONA</v>
      </c>
      <c r="M12502" t="s">
        <v>7375</v>
      </c>
    </row>
    <row r="12503" spans="1:13">
      <c r="A12503" t="s">
        <v>13944</v>
      </c>
      <c r="B12503" t="s">
        <v>13956</v>
      </c>
      <c r="C12503" t="s">
        <v>109</v>
      </c>
      <c r="D12503">
        <v>4</v>
      </c>
      <c r="E12503">
        <v>0</v>
      </c>
      <c r="F12503">
        <v>0</v>
      </c>
      <c r="H12503" t="s">
        <v>103</v>
      </c>
      <c r="I12503">
        <f t="shared" si="594"/>
        <v>0</v>
      </c>
      <c r="J12503">
        <f t="shared" si="595"/>
        <v>0</v>
      </c>
      <c r="L12503" t="str">
        <f t="shared" si="593"/>
        <v>2648POONCARIE</v>
      </c>
      <c r="M12503" t="s">
        <v>7375</v>
      </c>
    </row>
    <row r="12504" spans="1:13">
      <c r="A12504" t="s">
        <v>13944</v>
      </c>
      <c r="B12504" t="s">
        <v>13957</v>
      </c>
      <c r="C12504" t="s">
        <v>109</v>
      </c>
      <c r="D12504">
        <v>4</v>
      </c>
      <c r="E12504">
        <v>0</v>
      </c>
      <c r="F12504">
        <v>0</v>
      </c>
      <c r="H12504" t="s">
        <v>103</v>
      </c>
      <c r="I12504">
        <f t="shared" si="594"/>
        <v>0</v>
      </c>
      <c r="J12504">
        <f t="shared" si="595"/>
        <v>0</v>
      </c>
      <c r="L12504" t="str">
        <f t="shared" si="593"/>
        <v>2648RUFUS</v>
      </c>
      <c r="M12504" t="s">
        <v>7375</v>
      </c>
    </row>
    <row r="12505" spans="1:13">
      <c r="A12505" t="s">
        <v>13944</v>
      </c>
      <c r="B12505" t="s">
        <v>13958</v>
      </c>
      <c r="C12505" t="s">
        <v>109</v>
      </c>
      <c r="D12505">
        <v>4</v>
      </c>
      <c r="E12505">
        <v>0</v>
      </c>
      <c r="F12505">
        <v>0</v>
      </c>
      <c r="H12505" t="s">
        <v>103</v>
      </c>
      <c r="I12505">
        <f t="shared" si="594"/>
        <v>0</v>
      </c>
      <c r="J12505">
        <f t="shared" si="595"/>
        <v>0</v>
      </c>
      <c r="L12505" t="str">
        <f t="shared" si="593"/>
        <v>2648RUFUS RIVER</v>
      </c>
      <c r="M12505" t="s">
        <v>7375</v>
      </c>
    </row>
    <row r="12506" spans="1:13">
      <c r="A12506" t="s">
        <v>13944</v>
      </c>
      <c r="B12506" t="s">
        <v>13959</v>
      </c>
      <c r="C12506" t="s">
        <v>109</v>
      </c>
      <c r="D12506">
        <v>4</v>
      </c>
      <c r="E12506">
        <v>0</v>
      </c>
      <c r="F12506">
        <v>0</v>
      </c>
      <c r="H12506" t="s">
        <v>103</v>
      </c>
      <c r="I12506">
        <f t="shared" si="594"/>
        <v>0</v>
      </c>
      <c r="J12506">
        <f t="shared" si="595"/>
        <v>0</v>
      </c>
      <c r="L12506" t="str">
        <f t="shared" si="593"/>
        <v>2648SCOTIA</v>
      </c>
      <c r="M12506" t="s">
        <v>7375</v>
      </c>
    </row>
    <row r="12507" spans="1:13">
      <c r="A12507" t="s">
        <v>13944</v>
      </c>
      <c r="B12507" t="s">
        <v>13960</v>
      </c>
      <c r="C12507" t="s">
        <v>109</v>
      </c>
      <c r="D12507">
        <v>4</v>
      </c>
      <c r="E12507">
        <v>0</v>
      </c>
      <c r="F12507">
        <v>0</v>
      </c>
      <c r="H12507" t="s">
        <v>103</v>
      </c>
      <c r="I12507">
        <f t="shared" si="594"/>
        <v>0</v>
      </c>
      <c r="J12507">
        <f t="shared" si="595"/>
        <v>0</v>
      </c>
      <c r="L12507" t="str">
        <f t="shared" si="593"/>
        <v>2648WENTWORTH</v>
      </c>
      <c r="M12507" t="s">
        <v>7375</v>
      </c>
    </row>
    <row r="12508" spans="1:13">
      <c r="A12508" t="s">
        <v>13961</v>
      </c>
      <c r="B12508" t="s">
        <v>13962</v>
      </c>
      <c r="C12508" t="s">
        <v>109</v>
      </c>
      <c r="D12508">
        <v>4</v>
      </c>
      <c r="E12508">
        <v>0</v>
      </c>
      <c r="F12508">
        <v>0</v>
      </c>
      <c r="H12508" t="s">
        <v>103</v>
      </c>
      <c r="I12508">
        <f t="shared" si="594"/>
        <v>0</v>
      </c>
      <c r="J12508">
        <f t="shared" si="595"/>
        <v>0</v>
      </c>
      <c r="L12508" t="str">
        <f t="shared" si="593"/>
        <v>2647MULWALA</v>
      </c>
      <c r="M12508" t="s">
        <v>9851</v>
      </c>
    </row>
    <row r="12509" spans="1:13">
      <c r="A12509" t="s">
        <v>13963</v>
      </c>
      <c r="B12509" t="s">
        <v>13964</v>
      </c>
      <c r="C12509" t="s">
        <v>109</v>
      </c>
      <c r="D12509">
        <v>4</v>
      </c>
      <c r="E12509">
        <v>0</v>
      </c>
      <c r="F12509">
        <v>0</v>
      </c>
      <c r="H12509" t="s">
        <v>103</v>
      </c>
      <c r="I12509">
        <f t="shared" si="594"/>
        <v>0</v>
      </c>
      <c r="J12509">
        <f t="shared" si="595"/>
        <v>0</v>
      </c>
      <c r="L12509" t="str">
        <f t="shared" si="593"/>
        <v>2646BALLDALE</v>
      </c>
      <c r="M12509" t="s">
        <v>9851</v>
      </c>
    </row>
    <row r="12510" spans="1:13">
      <c r="A12510" t="s">
        <v>13963</v>
      </c>
      <c r="B12510" t="s">
        <v>13965</v>
      </c>
      <c r="C12510" t="s">
        <v>109</v>
      </c>
      <c r="D12510">
        <v>4</v>
      </c>
      <c r="E12510">
        <v>0</v>
      </c>
      <c r="F12510">
        <v>0</v>
      </c>
      <c r="H12510" t="s">
        <v>103</v>
      </c>
      <c r="I12510">
        <f t="shared" si="594"/>
        <v>0</v>
      </c>
      <c r="J12510">
        <f t="shared" si="595"/>
        <v>0</v>
      </c>
      <c r="L12510" t="str">
        <f t="shared" si="593"/>
        <v>2646BULL PLAIN</v>
      </c>
      <c r="M12510" t="s">
        <v>9851</v>
      </c>
    </row>
    <row r="12511" spans="1:13">
      <c r="A12511" t="s">
        <v>13963</v>
      </c>
      <c r="B12511" t="s">
        <v>13966</v>
      </c>
      <c r="C12511" t="s">
        <v>109</v>
      </c>
      <c r="D12511">
        <v>4</v>
      </c>
      <c r="E12511">
        <v>0</v>
      </c>
      <c r="F12511">
        <v>0</v>
      </c>
      <c r="H12511" t="s">
        <v>103</v>
      </c>
      <c r="I12511">
        <f t="shared" si="594"/>
        <v>0</v>
      </c>
      <c r="J12511">
        <f t="shared" si="595"/>
        <v>0</v>
      </c>
      <c r="L12511" t="str">
        <f t="shared" si="593"/>
        <v>2646BURAJA</v>
      </c>
      <c r="M12511" t="s">
        <v>9851</v>
      </c>
    </row>
    <row r="12512" spans="1:13">
      <c r="A12512" t="s">
        <v>13963</v>
      </c>
      <c r="B12512" t="s">
        <v>13967</v>
      </c>
      <c r="C12512" t="s">
        <v>109</v>
      </c>
      <c r="D12512">
        <v>4</v>
      </c>
      <c r="E12512">
        <v>0</v>
      </c>
      <c r="F12512">
        <v>0</v>
      </c>
      <c r="H12512" t="s">
        <v>103</v>
      </c>
      <c r="I12512">
        <f t="shared" si="594"/>
        <v>0</v>
      </c>
      <c r="J12512">
        <f t="shared" si="595"/>
        <v>0</v>
      </c>
      <c r="L12512" t="str">
        <f t="shared" si="593"/>
        <v>2646COADS TANK</v>
      </c>
      <c r="M12512" t="s">
        <v>9851</v>
      </c>
    </row>
    <row r="12513" spans="1:13">
      <c r="A12513" t="s">
        <v>13963</v>
      </c>
      <c r="B12513" t="s">
        <v>13968</v>
      </c>
      <c r="C12513" t="s">
        <v>109</v>
      </c>
      <c r="D12513">
        <v>4</v>
      </c>
      <c r="E12513">
        <v>0</v>
      </c>
      <c r="F12513">
        <v>0</v>
      </c>
      <c r="H12513" t="s">
        <v>103</v>
      </c>
      <c r="I12513">
        <f t="shared" si="594"/>
        <v>0</v>
      </c>
      <c r="J12513">
        <f t="shared" si="595"/>
        <v>0</v>
      </c>
      <c r="L12513" t="str">
        <f t="shared" si="593"/>
        <v>2646COLLENDINA</v>
      </c>
      <c r="M12513" t="s">
        <v>9851</v>
      </c>
    </row>
    <row r="12514" spans="1:13">
      <c r="A12514" t="s">
        <v>13963</v>
      </c>
      <c r="B12514" t="s">
        <v>13969</v>
      </c>
      <c r="C12514" t="s">
        <v>109</v>
      </c>
      <c r="D12514">
        <v>4</v>
      </c>
      <c r="E12514">
        <v>0</v>
      </c>
      <c r="F12514">
        <v>0</v>
      </c>
      <c r="H12514" t="s">
        <v>103</v>
      </c>
      <c r="I12514">
        <f t="shared" si="594"/>
        <v>0</v>
      </c>
      <c r="J12514">
        <f t="shared" si="595"/>
        <v>0</v>
      </c>
      <c r="L12514" t="str">
        <f t="shared" si="593"/>
        <v>2646COREEN</v>
      </c>
      <c r="M12514" t="s">
        <v>9851</v>
      </c>
    </row>
    <row r="12515" spans="1:13">
      <c r="A12515" t="s">
        <v>13963</v>
      </c>
      <c r="B12515" t="s">
        <v>13970</v>
      </c>
      <c r="C12515" t="s">
        <v>109</v>
      </c>
      <c r="D12515">
        <v>4</v>
      </c>
      <c r="E12515">
        <v>0</v>
      </c>
      <c r="F12515">
        <v>0</v>
      </c>
      <c r="H12515" t="s">
        <v>103</v>
      </c>
      <c r="I12515">
        <f t="shared" si="594"/>
        <v>0</v>
      </c>
      <c r="J12515">
        <f t="shared" si="595"/>
        <v>0</v>
      </c>
      <c r="L12515" t="str">
        <f t="shared" si="593"/>
        <v>2646COROWA</v>
      </c>
      <c r="M12515" t="s">
        <v>9851</v>
      </c>
    </row>
    <row r="12516" spans="1:13">
      <c r="A12516" t="s">
        <v>13963</v>
      </c>
      <c r="B12516" t="s">
        <v>13971</v>
      </c>
      <c r="C12516" t="s">
        <v>109</v>
      </c>
      <c r="D12516">
        <v>4</v>
      </c>
      <c r="E12516">
        <v>0</v>
      </c>
      <c r="F12516">
        <v>0</v>
      </c>
      <c r="H12516" t="s">
        <v>103</v>
      </c>
      <c r="I12516">
        <f t="shared" si="594"/>
        <v>0</v>
      </c>
      <c r="J12516">
        <f t="shared" si="595"/>
        <v>0</v>
      </c>
      <c r="L12516" t="str">
        <f t="shared" si="593"/>
        <v>2646DAYSDALE</v>
      </c>
      <c r="M12516" t="s">
        <v>9851</v>
      </c>
    </row>
    <row r="12517" spans="1:13">
      <c r="A12517" t="s">
        <v>13963</v>
      </c>
      <c r="B12517" t="s">
        <v>13972</v>
      </c>
      <c r="C12517" t="s">
        <v>109</v>
      </c>
      <c r="D12517">
        <v>4</v>
      </c>
      <c r="E12517">
        <v>0</v>
      </c>
      <c r="F12517">
        <v>0</v>
      </c>
      <c r="H12517" t="s">
        <v>103</v>
      </c>
      <c r="I12517">
        <f t="shared" si="594"/>
        <v>0</v>
      </c>
      <c r="J12517">
        <f t="shared" si="595"/>
        <v>0</v>
      </c>
      <c r="L12517" t="str">
        <f t="shared" si="593"/>
        <v>2646GOOMBARGANA</v>
      </c>
      <c r="M12517" t="s">
        <v>9851</v>
      </c>
    </row>
    <row r="12518" spans="1:13">
      <c r="A12518" t="s">
        <v>13963</v>
      </c>
      <c r="B12518" t="s">
        <v>13973</v>
      </c>
      <c r="C12518" t="s">
        <v>109</v>
      </c>
      <c r="D12518">
        <v>4</v>
      </c>
      <c r="E12518">
        <v>0</v>
      </c>
      <c r="F12518">
        <v>0</v>
      </c>
      <c r="H12518" t="s">
        <v>103</v>
      </c>
      <c r="I12518">
        <f t="shared" si="594"/>
        <v>0</v>
      </c>
      <c r="J12518">
        <f t="shared" si="595"/>
        <v>0</v>
      </c>
      <c r="L12518" t="str">
        <f t="shared" si="593"/>
        <v>2646HOPEFIELD</v>
      </c>
      <c r="M12518" t="s">
        <v>9851</v>
      </c>
    </row>
    <row r="12519" spans="1:13">
      <c r="A12519" t="s">
        <v>13963</v>
      </c>
      <c r="B12519" t="s">
        <v>13974</v>
      </c>
      <c r="C12519" t="s">
        <v>109</v>
      </c>
      <c r="D12519">
        <v>4</v>
      </c>
      <c r="E12519">
        <v>0</v>
      </c>
      <c r="F12519">
        <v>0</v>
      </c>
      <c r="H12519" t="s">
        <v>103</v>
      </c>
      <c r="I12519">
        <f t="shared" si="594"/>
        <v>0</v>
      </c>
      <c r="J12519">
        <f t="shared" si="595"/>
        <v>0</v>
      </c>
      <c r="L12519" t="str">
        <f t="shared" si="593"/>
        <v>2646LOWESDALE</v>
      </c>
      <c r="M12519" t="s">
        <v>9851</v>
      </c>
    </row>
    <row r="12520" spans="1:13">
      <c r="A12520" t="s">
        <v>13963</v>
      </c>
      <c r="B12520" t="s">
        <v>13975</v>
      </c>
      <c r="C12520" t="s">
        <v>109</v>
      </c>
      <c r="D12520">
        <v>4</v>
      </c>
      <c r="E12520">
        <v>0</v>
      </c>
      <c r="F12520">
        <v>0</v>
      </c>
      <c r="H12520" t="s">
        <v>103</v>
      </c>
      <c r="I12520">
        <f t="shared" si="594"/>
        <v>0</v>
      </c>
      <c r="J12520">
        <f t="shared" si="595"/>
        <v>0</v>
      </c>
      <c r="L12520" t="str">
        <f t="shared" si="593"/>
        <v>2646MERTON VALE</v>
      </c>
      <c r="M12520" t="s">
        <v>9851</v>
      </c>
    </row>
    <row r="12521" spans="1:13">
      <c r="A12521" t="s">
        <v>13963</v>
      </c>
      <c r="B12521" t="s">
        <v>8860</v>
      </c>
      <c r="C12521" t="s">
        <v>109</v>
      </c>
      <c r="D12521">
        <v>4</v>
      </c>
      <c r="E12521">
        <v>0</v>
      </c>
      <c r="F12521">
        <v>0</v>
      </c>
      <c r="H12521" t="s">
        <v>103</v>
      </c>
      <c r="I12521">
        <f t="shared" si="594"/>
        <v>0</v>
      </c>
      <c r="J12521">
        <f t="shared" si="595"/>
        <v>0</v>
      </c>
      <c r="L12521" t="str">
        <f t="shared" si="593"/>
        <v>2646NYORA</v>
      </c>
      <c r="M12521" t="s">
        <v>9851</v>
      </c>
    </row>
    <row r="12522" spans="1:13">
      <c r="A12522" t="s">
        <v>13963</v>
      </c>
      <c r="B12522" t="s">
        <v>13976</v>
      </c>
      <c r="C12522" t="s">
        <v>109</v>
      </c>
      <c r="D12522">
        <v>4</v>
      </c>
      <c r="E12522">
        <v>0</v>
      </c>
      <c r="F12522">
        <v>0</v>
      </c>
      <c r="H12522" t="s">
        <v>103</v>
      </c>
      <c r="I12522">
        <f t="shared" si="594"/>
        <v>0</v>
      </c>
      <c r="J12522">
        <f t="shared" si="595"/>
        <v>0</v>
      </c>
      <c r="L12522" t="str">
        <f t="shared" si="593"/>
        <v>2646OAKLANDS</v>
      </c>
      <c r="M12522" t="s">
        <v>9851</v>
      </c>
    </row>
    <row r="12523" spans="1:13">
      <c r="A12523" t="s">
        <v>13963</v>
      </c>
      <c r="B12523" t="s">
        <v>13977</v>
      </c>
      <c r="C12523" t="s">
        <v>109</v>
      </c>
      <c r="D12523">
        <v>4</v>
      </c>
      <c r="E12523">
        <v>0</v>
      </c>
      <c r="F12523">
        <v>0</v>
      </c>
      <c r="H12523" t="s">
        <v>103</v>
      </c>
      <c r="I12523">
        <f t="shared" si="594"/>
        <v>0</v>
      </c>
      <c r="J12523">
        <f t="shared" si="595"/>
        <v>0</v>
      </c>
      <c r="L12523" t="str">
        <f t="shared" si="593"/>
        <v>2646REDLANDS</v>
      </c>
      <c r="M12523" t="s">
        <v>9851</v>
      </c>
    </row>
    <row r="12524" spans="1:13">
      <c r="A12524" t="s">
        <v>13963</v>
      </c>
      <c r="B12524" t="s">
        <v>13978</v>
      </c>
      <c r="C12524" t="s">
        <v>109</v>
      </c>
      <c r="D12524">
        <v>4</v>
      </c>
      <c r="E12524">
        <v>0</v>
      </c>
      <c r="F12524">
        <v>0</v>
      </c>
      <c r="H12524" t="s">
        <v>103</v>
      </c>
      <c r="I12524">
        <f t="shared" si="594"/>
        <v>0</v>
      </c>
      <c r="J12524">
        <f t="shared" si="595"/>
        <v>0</v>
      </c>
      <c r="L12524" t="str">
        <f t="shared" si="593"/>
        <v>2646RENNIE</v>
      </c>
      <c r="M12524" t="s">
        <v>9851</v>
      </c>
    </row>
    <row r="12525" spans="1:13">
      <c r="A12525" t="s">
        <v>13963</v>
      </c>
      <c r="B12525" t="s">
        <v>8021</v>
      </c>
      <c r="C12525" t="s">
        <v>109</v>
      </c>
      <c r="D12525">
        <v>4</v>
      </c>
      <c r="E12525">
        <v>0</v>
      </c>
      <c r="F12525">
        <v>0</v>
      </c>
      <c r="H12525" t="s">
        <v>103</v>
      </c>
      <c r="I12525">
        <f t="shared" si="594"/>
        <v>0</v>
      </c>
      <c r="J12525">
        <f t="shared" si="595"/>
        <v>0</v>
      </c>
      <c r="L12525" t="str">
        <f t="shared" si="593"/>
        <v>2646RINGWOOD</v>
      </c>
      <c r="M12525" t="s">
        <v>9851</v>
      </c>
    </row>
    <row r="12526" spans="1:13">
      <c r="A12526" t="s">
        <v>13963</v>
      </c>
      <c r="B12526" t="s">
        <v>13979</v>
      </c>
      <c r="C12526" t="s">
        <v>109</v>
      </c>
      <c r="D12526">
        <v>4</v>
      </c>
      <c r="E12526">
        <v>0</v>
      </c>
      <c r="F12526">
        <v>0</v>
      </c>
      <c r="H12526" t="s">
        <v>103</v>
      </c>
      <c r="I12526">
        <f t="shared" si="594"/>
        <v>0</v>
      </c>
      <c r="J12526">
        <f t="shared" si="595"/>
        <v>0</v>
      </c>
      <c r="L12526" t="str">
        <f t="shared" si="593"/>
        <v>2646SANGER</v>
      </c>
      <c r="M12526" t="s">
        <v>9851</v>
      </c>
    </row>
    <row r="12527" spans="1:13">
      <c r="A12527" t="s">
        <v>13963</v>
      </c>
      <c r="B12527" t="s">
        <v>13980</v>
      </c>
      <c r="C12527" t="s">
        <v>109</v>
      </c>
      <c r="D12527">
        <v>4</v>
      </c>
      <c r="E12527">
        <v>0</v>
      </c>
      <c r="F12527">
        <v>0</v>
      </c>
      <c r="H12527" t="s">
        <v>103</v>
      </c>
      <c r="I12527">
        <f t="shared" si="594"/>
        <v>0</v>
      </c>
      <c r="J12527">
        <f t="shared" si="595"/>
        <v>0</v>
      </c>
      <c r="L12527" t="str">
        <f t="shared" si="593"/>
        <v>2646SAVERNAKE</v>
      </c>
      <c r="M12527" t="s">
        <v>9851</v>
      </c>
    </row>
    <row r="12528" spans="1:13">
      <c r="A12528" t="s">
        <v>13981</v>
      </c>
      <c r="B12528" t="s">
        <v>13982</v>
      </c>
      <c r="C12528" t="s">
        <v>109</v>
      </c>
      <c r="D12528">
        <v>4</v>
      </c>
      <c r="E12528">
        <v>0</v>
      </c>
      <c r="F12528">
        <v>0</v>
      </c>
      <c r="H12528" t="s">
        <v>103</v>
      </c>
      <c r="I12528">
        <f t="shared" si="594"/>
        <v>0</v>
      </c>
      <c r="J12528">
        <f t="shared" si="595"/>
        <v>0</v>
      </c>
      <c r="L12528" t="str">
        <f t="shared" si="593"/>
        <v>2645COONONG</v>
      </c>
      <c r="M12528" t="s">
        <v>9851</v>
      </c>
    </row>
    <row r="12529" spans="1:13">
      <c r="A12529" t="s">
        <v>13981</v>
      </c>
      <c r="B12529" t="s">
        <v>13983</v>
      </c>
      <c r="C12529" t="s">
        <v>109</v>
      </c>
      <c r="D12529">
        <v>4</v>
      </c>
      <c r="E12529">
        <v>0</v>
      </c>
      <c r="F12529">
        <v>0</v>
      </c>
      <c r="H12529" t="s">
        <v>103</v>
      </c>
      <c r="I12529">
        <f t="shared" si="594"/>
        <v>0</v>
      </c>
      <c r="J12529">
        <f t="shared" si="595"/>
        <v>0</v>
      </c>
      <c r="L12529" t="str">
        <f t="shared" si="593"/>
        <v>2645CULLIVEL</v>
      </c>
      <c r="M12529" t="s">
        <v>9851</v>
      </c>
    </row>
    <row r="12530" spans="1:13">
      <c r="A12530" t="s">
        <v>13981</v>
      </c>
      <c r="B12530" t="s">
        <v>13984</v>
      </c>
      <c r="C12530" t="s">
        <v>109</v>
      </c>
      <c r="D12530">
        <v>4</v>
      </c>
      <c r="E12530">
        <v>0</v>
      </c>
      <c r="F12530">
        <v>0</v>
      </c>
      <c r="H12530" t="s">
        <v>103</v>
      </c>
      <c r="I12530">
        <f t="shared" si="594"/>
        <v>0</v>
      </c>
      <c r="J12530">
        <f t="shared" si="595"/>
        <v>0</v>
      </c>
      <c r="L12530" t="str">
        <f t="shared" si="593"/>
        <v>2645URANA</v>
      </c>
      <c r="M12530" t="s">
        <v>9851</v>
      </c>
    </row>
    <row r="12531" spans="1:13">
      <c r="A12531" t="s">
        <v>13981</v>
      </c>
      <c r="B12531" t="s">
        <v>13985</v>
      </c>
      <c r="C12531" t="s">
        <v>109</v>
      </c>
      <c r="D12531">
        <v>4</v>
      </c>
      <c r="E12531">
        <v>0</v>
      </c>
      <c r="F12531">
        <v>0</v>
      </c>
      <c r="H12531" t="s">
        <v>103</v>
      </c>
      <c r="I12531">
        <f t="shared" si="594"/>
        <v>0</v>
      </c>
      <c r="J12531">
        <f t="shared" si="595"/>
        <v>0</v>
      </c>
      <c r="L12531" t="str">
        <f t="shared" si="593"/>
        <v>2645YULUMA</v>
      </c>
      <c r="M12531" t="s">
        <v>9851</v>
      </c>
    </row>
    <row r="12532" spans="1:13">
      <c r="A12532" t="s">
        <v>13986</v>
      </c>
      <c r="B12532" t="s">
        <v>13987</v>
      </c>
      <c r="C12532" t="s">
        <v>109</v>
      </c>
      <c r="D12532">
        <v>4</v>
      </c>
      <c r="E12532">
        <v>0</v>
      </c>
      <c r="F12532">
        <v>0</v>
      </c>
      <c r="H12532" t="s">
        <v>103</v>
      </c>
      <c r="I12532">
        <f t="shared" si="594"/>
        <v>0</v>
      </c>
      <c r="J12532">
        <f t="shared" si="595"/>
        <v>0</v>
      </c>
      <c r="L12532" t="str">
        <f t="shared" si="593"/>
        <v>2644BOWNA</v>
      </c>
      <c r="M12532" t="s">
        <v>9851</v>
      </c>
    </row>
    <row r="12533" spans="1:13">
      <c r="A12533" t="s">
        <v>13986</v>
      </c>
      <c r="B12533" t="s">
        <v>6089</v>
      </c>
      <c r="C12533" t="s">
        <v>109</v>
      </c>
      <c r="D12533">
        <v>4</v>
      </c>
      <c r="E12533">
        <v>0</v>
      </c>
      <c r="F12533">
        <v>0</v>
      </c>
      <c r="H12533" t="s">
        <v>103</v>
      </c>
      <c r="I12533">
        <f t="shared" si="594"/>
        <v>0</v>
      </c>
      <c r="J12533">
        <f t="shared" si="595"/>
        <v>0</v>
      </c>
      <c r="L12533" t="str">
        <f t="shared" si="593"/>
        <v>2644COPPABELLA</v>
      </c>
      <c r="M12533" t="s">
        <v>9851</v>
      </c>
    </row>
    <row r="12534" spans="1:13">
      <c r="A12534" t="s">
        <v>13986</v>
      </c>
      <c r="B12534" t="s">
        <v>13988</v>
      </c>
      <c r="C12534" t="s">
        <v>109</v>
      </c>
      <c r="D12534">
        <v>4</v>
      </c>
      <c r="E12534">
        <v>0</v>
      </c>
      <c r="F12534">
        <v>0</v>
      </c>
      <c r="H12534" t="s">
        <v>103</v>
      </c>
      <c r="I12534">
        <f t="shared" si="594"/>
        <v>0</v>
      </c>
      <c r="J12534">
        <f t="shared" si="595"/>
        <v>0</v>
      </c>
      <c r="L12534" t="str">
        <f t="shared" si="593"/>
        <v>2644HOLBROOK</v>
      </c>
      <c r="M12534" t="s">
        <v>9851</v>
      </c>
    </row>
    <row r="12535" spans="1:13">
      <c r="A12535" t="s">
        <v>13986</v>
      </c>
      <c r="B12535" t="s">
        <v>13989</v>
      </c>
      <c r="C12535" t="s">
        <v>109</v>
      </c>
      <c r="D12535">
        <v>4</v>
      </c>
      <c r="E12535">
        <v>0</v>
      </c>
      <c r="F12535">
        <v>0</v>
      </c>
      <c r="H12535" t="s">
        <v>103</v>
      </c>
      <c r="I12535">
        <f t="shared" si="594"/>
        <v>0</v>
      </c>
      <c r="J12535">
        <f t="shared" si="595"/>
        <v>0</v>
      </c>
      <c r="L12535" t="str">
        <f t="shared" si="593"/>
        <v>2644LANKEYS CREEK</v>
      </c>
      <c r="M12535" t="s">
        <v>9851</v>
      </c>
    </row>
    <row r="12536" spans="1:13">
      <c r="A12536" t="s">
        <v>13986</v>
      </c>
      <c r="B12536" t="s">
        <v>13990</v>
      </c>
      <c r="C12536" t="s">
        <v>109</v>
      </c>
      <c r="D12536">
        <v>4</v>
      </c>
      <c r="E12536">
        <v>0</v>
      </c>
      <c r="F12536">
        <v>0</v>
      </c>
      <c r="H12536" t="s">
        <v>103</v>
      </c>
      <c r="I12536">
        <f t="shared" si="594"/>
        <v>0</v>
      </c>
      <c r="J12536">
        <f t="shared" si="595"/>
        <v>0</v>
      </c>
      <c r="L12536" t="str">
        <f t="shared" si="593"/>
        <v>2644LITTLE BILLABONG</v>
      </c>
      <c r="M12536" t="s">
        <v>9851</v>
      </c>
    </row>
    <row r="12537" spans="1:13">
      <c r="A12537" t="s">
        <v>13986</v>
      </c>
      <c r="B12537" t="s">
        <v>7180</v>
      </c>
      <c r="C12537" t="s">
        <v>109</v>
      </c>
      <c r="D12537">
        <v>4</v>
      </c>
      <c r="E12537">
        <v>0</v>
      </c>
      <c r="F12537">
        <v>0</v>
      </c>
      <c r="H12537" t="s">
        <v>103</v>
      </c>
      <c r="I12537">
        <f t="shared" si="594"/>
        <v>0</v>
      </c>
      <c r="J12537">
        <f t="shared" si="595"/>
        <v>0</v>
      </c>
      <c r="L12537" t="str">
        <f t="shared" si="593"/>
        <v>2644MOUNTAIN CREEK</v>
      </c>
      <c r="M12537" t="s">
        <v>9851</v>
      </c>
    </row>
    <row r="12538" spans="1:13">
      <c r="A12538" t="s">
        <v>13986</v>
      </c>
      <c r="B12538" t="s">
        <v>13991</v>
      </c>
      <c r="C12538" t="s">
        <v>109</v>
      </c>
      <c r="D12538">
        <v>4</v>
      </c>
      <c r="E12538">
        <v>0</v>
      </c>
      <c r="F12538">
        <v>0</v>
      </c>
      <c r="H12538" t="s">
        <v>103</v>
      </c>
      <c r="I12538">
        <f t="shared" si="594"/>
        <v>0</v>
      </c>
      <c r="J12538">
        <f t="shared" si="595"/>
        <v>0</v>
      </c>
      <c r="L12538" t="str">
        <f t="shared" si="593"/>
        <v>2644MULLENGANDRA</v>
      </c>
      <c r="M12538" t="s">
        <v>9851</v>
      </c>
    </row>
    <row r="12539" spans="1:13">
      <c r="A12539" t="s">
        <v>13986</v>
      </c>
      <c r="B12539" t="s">
        <v>13992</v>
      </c>
      <c r="C12539" t="s">
        <v>109</v>
      </c>
      <c r="D12539">
        <v>4</v>
      </c>
      <c r="E12539">
        <v>0</v>
      </c>
      <c r="F12539">
        <v>0</v>
      </c>
      <c r="H12539" t="s">
        <v>103</v>
      </c>
      <c r="I12539">
        <f t="shared" si="594"/>
        <v>0</v>
      </c>
      <c r="J12539">
        <f t="shared" si="595"/>
        <v>0</v>
      </c>
      <c r="L12539" t="str">
        <f t="shared" si="593"/>
        <v>2644WANTAGONG</v>
      </c>
      <c r="M12539" t="s">
        <v>9851</v>
      </c>
    </row>
    <row r="12540" spans="1:13">
      <c r="A12540" t="s">
        <v>13986</v>
      </c>
      <c r="B12540" t="s">
        <v>13993</v>
      </c>
      <c r="C12540" t="s">
        <v>109</v>
      </c>
      <c r="D12540">
        <v>4</v>
      </c>
      <c r="E12540">
        <v>0</v>
      </c>
      <c r="F12540">
        <v>0</v>
      </c>
      <c r="H12540" t="s">
        <v>103</v>
      </c>
      <c r="I12540">
        <f t="shared" si="594"/>
        <v>0</v>
      </c>
      <c r="J12540">
        <f t="shared" si="595"/>
        <v>0</v>
      </c>
      <c r="L12540" t="str">
        <f t="shared" si="593"/>
        <v>2644WOOMARGAMA</v>
      </c>
      <c r="M12540" t="s">
        <v>9851</v>
      </c>
    </row>
    <row r="12541" spans="1:13">
      <c r="A12541" t="s">
        <v>13986</v>
      </c>
      <c r="B12541" t="s">
        <v>13994</v>
      </c>
      <c r="C12541" t="s">
        <v>109</v>
      </c>
      <c r="D12541">
        <v>4</v>
      </c>
      <c r="E12541">
        <v>0</v>
      </c>
      <c r="F12541">
        <v>0</v>
      </c>
      <c r="H12541" t="s">
        <v>103</v>
      </c>
      <c r="I12541">
        <f t="shared" si="594"/>
        <v>0</v>
      </c>
      <c r="J12541">
        <f t="shared" si="595"/>
        <v>0</v>
      </c>
      <c r="L12541" t="str">
        <f t="shared" si="593"/>
        <v>2644YARARA</v>
      </c>
      <c r="M12541" t="s">
        <v>9851</v>
      </c>
    </row>
    <row r="12542" spans="1:13">
      <c r="A12542" t="s">
        <v>13995</v>
      </c>
      <c r="B12542" t="s">
        <v>13996</v>
      </c>
      <c r="C12542" t="s">
        <v>109</v>
      </c>
      <c r="D12542">
        <v>4</v>
      </c>
      <c r="E12542">
        <v>0</v>
      </c>
      <c r="F12542">
        <v>0</v>
      </c>
      <c r="H12542" t="s">
        <v>103</v>
      </c>
      <c r="I12542">
        <f t="shared" si="594"/>
        <v>0</v>
      </c>
      <c r="J12542">
        <f t="shared" si="595"/>
        <v>0</v>
      </c>
      <c r="L12542" t="str">
        <f t="shared" si="593"/>
        <v>2643HOWLONG</v>
      </c>
      <c r="M12542" t="s">
        <v>9851</v>
      </c>
    </row>
    <row r="12543" spans="1:13">
      <c r="A12543" t="s">
        <v>13997</v>
      </c>
      <c r="B12543" t="s">
        <v>13998</v>
      </c>
      <c r="C12543" t="s">
        <v>109</v>
      </c>
      <c r="D12543">
        <v>4</v>
      </c>
      <c r="E12543">
        <v>0</v>
      </c>
      <c r="F12543">
        <v>0</v>
      </c>
      <c r="H12543" t="s">
        <v>103</v>
      </c>
      <c r="I12543">
        <f t="shared" si="594"/>
        <v>0</v>
      </c>
      <c r="J12543">
        <f t="shared" si="595"/>
        <v>0</v>
      </c>
      <c r="L12543" t="str">
        <f t="shared" si="593"/>
        <v>2642BIDGEEMIA</v>
      </c>
      <c r="M12543" t="s">
        <v>9851</v>
      </c>
    </row>
    <row r="12544" spans="1:13">
      <c r="A12544" t="s">
        <v>13997</v>
      </c>
      <c r="B12544" t="s">
        <v>13999</v>
      </c>
      <c r="C12544" t="s">
        <v>109</v>
      </c>
      <c r="D12544">
        <v>4</v>
      </c>
      <c r="E12544">
        <v>0</v>
      </c>
      <c r="F12544">
        <v>0</v>
      </c>
      <c r="H12544" t="s">
        <v>103</v>
      </c>
      <c r="I12544">
        <f t="shared" si="594"/>
        <v>0</v>
      </c>
      <c r="J12544">
        <f t="shared" si="595"/>
        <v>0</v>
      </c>
      <c r="L12544" t="str">
        <f t="shared" si="593"/>
        <v>2642BROCKLESBY</v>
      </c>
      <c r="M12544" t="s">
        <v>9851</v>
      </c>
    </row>
    <row r="12545" spans="1:13">
      <c r="A12545" t="s">
        <v>13997</v>
      </c>
      <c r="B12545" t="s">
        <v>14000</v>
      </c>
      <c r="C12545" t="s">
        <v>109</v>
      </c>
      <c r="D12545">
        <v>4</v>
      </c>
      <c r="E12545">
        <v>0</v>
      </c>
      <c r="F12545">
        <v>0</v>
      </c>
      <c r="H12545" t="s">
        <v>103</v>
      </c>
      <c r="I12545">
        <f t="shared" si="594"/>
        <v>0</v>
      </c>
      <c r="J12545">
        <f t="shared" si="595"/>
        <v>0</v>
      </c>
      <c r="L12545" t="str">
        <f t="shared" si="593"/>
        <v>2642BURRUMBUTTOCK</v>
      </c>
      <c r="M12545" t="s">
        <v>9851</v>
      </c>
    </row>
    <row r="12546" spans="1:13">
      <c r="A12546" t="s">
        <v>13997</v>
      </c>
      <c r="B12546" t="s">
        <v>14001</v>
      </c>
      <c r="C12546" t="s">
        <v>109</v>
      </c>
      <c r="D12546">
        <v>4</v>
      </c>
      <c r="E12546">
        <v>0</v>
      </c>
      <c r="F12546">
        <v>0</v>
      </c>
      <c r="H12546" t="s">
        <v>103</v>
      </c>
      <c r="I12546">
        <f t="shared" si="594"/>
        <v>0</v>
      </c>
      <c r="J12546">
        <f t="shared" si="595"/>
        <v>0</v>
      </c>
      <c r="L12546" t="str">
        <f t="shared" si="593"/>
        <v>2642GEEHI</v>
      </c>
      <c r="M12546" t="s">
        <v>9851</v>
      </c>
    </row>
    <row r="12547" spans="1:13">
      <c r="A12547" t="s">
        <v>13997</v>
      </c>
      <c r="B12547" t="s">
        <v>14002</v>
      </c>
      <c r="C12547" t="s">
        <v>109</v>
      </c>
      <c r="D12547">
        <v>4</v>
      </c>
      <c r="E12547">
        <v>0</v>
      </c>
      <c r="F12547">
        <v>0</v>
      </c>
      <c r="H12547" t="s">
        <v>103</v>
      </c>
      <c r="I12547">
        <f t="shared" si="594"/>
        <v>0</v>
      </c>
      <c r="J12547">
        <f t="shared" si="595"/>
        <v>0</v>
      </c>
      <c r="L12547" t="str">
        <f t="shared" si="593"/>
        <v>2642GEROGERY</v>
      </c>
      <c r="M12547" t="s">
        <v>9851</v>
      </c>
    </row>
    <row r="12548" spans="1:13">
      <c r="A12548" t="s">
        <v>13997</v>
      </c>
      <c r="B12548" t="s">
        <v>14003</v>
      </c>
      <c r="C12548" t="s">
        <v>109</v>
      </c>
      <c r="D12548">
        <v>4</v>
      </c>
      <c r="E12548">
        <v>0</v>
      </c>
      <c r="F12548">
        <v>0</v>
      </c>
      <c r="H12548" t="s">
        <v>103</v>
      </c>
      <c r="I12548">
        <f t="shared" si="594"/>
        <v>0</v>
      </c>
      <c r="J12548">
        <f t="shared" si="595"/>
        <v>0</v>
      </c>
      <c r="L12548" t="str">
        <f t="shared" si="593"/>
        <v>2642GLENELLEN</v>
      </c>
      <c r="M12548" t="s">
        <v>9851</v>
      </c>
    </row>
    <row r="12549" spans="1:13">
      <c r="A12549" t="s">
        <v>13997</v>
      </c>
      <c r="B12549" t="s">
        <v>14004</v>
      </c>
      <c r="C12549" t="s">
        <v>109</v>
      </c>
      <c r="D12549">
        <v>4</v>
      </c>
      <c r="E12549">
        <v>0</v>
      </c>
      <c r="F12549">
        <v>0</v>
      </c>
      <c r="H12549" t="s">
        <v>103</v>
      </c>
      <c r="I12549">
        <f t="shared" si="594"/>
        <v>0</v>
      </c>
      <c r="J12549">
        <f t="shared" si="595"/>
        <v>0</v>
      </c>
      <c r="L12549" t="str">
        <f t="shared" ref="L12549:L12612" si="596">CONCATENATE(A12549,B12549)</f>
        <v>2642GREG GREG</v>
      </c>
      <c r="M12549" t="s">
        <v>9851</v>
      </c>
    </row>
    <row r="12550" spans="1:13">
      <c r="A12550" t="s">
        <v>13997</v>
      </c>
      <c r="B12550" t="s">
        <v>14005</v>
      </c>
      <c r="C12550" t="s">
        <v>109</v>
      </c>
      <c r="D12550">
        <v>4</v>
      </c>
      <c r="E12550">
        <v>0</v>
      </c>
      <c r="F12550">
        <v>0</v>
      </c>
      <c r="H12550" t="s">
        <v>103</v>
      </c>
      <c r="I12550">
        <f t="shared" si="594"/>
        <v>0</v>
      </c>
      <c r="J12550">
        <f t="shared" si="595"/>
        <v>0</v>
      </c>
      <c r="L12550" t="str">
        <f t="shared" si="596"/>
        <v>2642INDI</v>
      </c>
      <c r="M12550" t="s">
        <v>9851</v>
      </c>
    </row>
    <row r="12551" spans="1:13">
      <c r="A12551" t="s">
        <v>13997</v>
      </c>
      <c r="B12551" t="s">
        <v>14006</v>
      </c>
      <c r="C12551" t="s">
        <v>109</v>
      </c>
      <c r="D12551">
        <v>4</v>
      </c>
      <c r="E12551">
        <v>0</v>
      </c>
      <c r="F12551">
        <v>0</v>
      </c>
      <c r="H12551" t="s">
        <v>103</v>
      </c>
      <c r="I12551">
        <f t="shared" si="594"/>
        <v>0</v>
      </c>
      <c r="J12551">
        <f t="shared" si="595"/>
        <v>0</v>
      </c>
      <c r="L12551" t="str">
        <f t="shared" si="596"/>
        <v>2642JAGUMBA</v>
      </c>
      <c r="M12551" t="s">
        <v>9851</v>
      </c>
    </row>
    <row r="12552" spans="1:13">
      <c r="A12552" t="s">
        <v>13997</v>
      </c>
      <c r="B12552" t="s">
        <v>14007</v>
      </c>
      <c r="C12552" t="s">
        <v>109</v>
      </c>
      <c r="D12552">
        <v>4</v>
      </c>
      <c r="E12552">
        <v>0</v>
      </c>
      <c r="F12552">
        <v>0</v>
      </c>
      <c r="H12552" t="s">
        <v>103</v>
      </c>
      <c r="I12552">
        <f t="shared" si="594"/>
        <v>0</v>
      </c>
      <c r="J12552">
        <f t="shared" si="595"/>
        <v>0</v>
      </c>
      <c r="L12552" t="str">
        <f t="shared" si="596"/>
        <v>2642JAGUNGAL WILDERNESS</v>
      </c>
      <c r="M12552" t="s">
        <v>9851</v>
      </c>
    </row>
    <row r="12553" spans="1:13">
      <c r="A12553" t="s">
        <v>13997</v>
      </c>
      <c r="B12553" t="s">
        <v>14008</v>
      </c>
      <c r="C12553" t="s">
        <v>109</v>
      </c>
      <c r="D12553">
        <v>4</v>
      </c>
      <c r="E12553">
        <v>0</v>
      </c>
      <c r="F12553">
        <v>0</v>
      </c>
      <c r="H12553" t="s">
        <v>103</v>
      </c>
      <c r="I12553">
        <f t="shared" si="594"/>
        <v>0</v>
      </c>
      <c r="J12553">
        <f t="shared" si="595"/>
        <v>0</v>
      </c>
      <c r="L12553" t="str">
        <f t="shared" si="596"/>
        <v>2642JINDERA</v>
      </c>
      <c r="M12553" t="s">
        <v>9851</v>
      </c>
    </row>
    <row r="12554" spans="1:13">
      <c r="A12554" t="s">
        <v>13997</v>
      </c>
      <c r="B12554" t="s">
        <v>14009</v>
      </c>
      <c r="C12554" t="s">
        <v>109</v>
      </c>
      <c r="D12554">
        <v>4</v>
      </c>
      <c r="E12554">
        <v>0</v>
      </c>
      <c r="F12554">
        <v>0</v>
      </c>
      <c r="H12554" t="s">
        <v>103</v>
      </c>
      <c r="I12554">
        <f t="shared" si="594"/>
        <v>0</v>
      </c>
      <c r="J12554">
        <f t="shared" si="595"/>
        <v>0</v>
      </c>
      <c r="L12554" t="str">
        <f t="shared" si="596"/>
        <v>2642JINGELLIC</v>
      </c>
      <c r="M12554" t="s">
        <v>9851</v>
      </c>
    </row>
    <row r="12555" spans="1:13">
      <c r="A12555" t="s">
        <v>13997</v>
      </c>
      <c r="B12555" t="s">
        <v>14010</v>
      </c>
      <c r="C12555" t="s">
        <v>109</v>
      </c>
      <c r="D12555">
        <v>4</v>
      </c>
      <c r="E12555">
        <v>0</v>
      </c>
      <c r="F12555">
        <v>0</v>
      </c>
      <c r="H12555" t="s">
        <v>103</v>
      </c>
      <c r="I12555">
        <f t="shared" si="594"/>
        <v>0</v>
      </c>
      <c r="J12555">
        <f t="shared" si="595"/>
        <v>0</v>
      </c>
      <c r="L12555" t="str">
        <f t="shared" si="596"/>
        <v>2642KHANCOBAN</v>
      </c>
      <c r="M12555" t="s">
        <v>9851</v>
      </c>
    </row>
    <row r="12556" spans="1:13">
      <c r="A12556" t="s">
        <v>13997</v>
      </c>
      <c r="B12556" t="s">
        <v>14011</v>
      </c>
      <c r="C12556" t="s">
        <v>109</v>
      </c>
      <c r="D12556">
        <v>4</v>
      </c>
      <c r="E12556">
        <v>0</v>
      </c>
      <c r="F12556">
        <v>0</v>
      </c>
      <c r="H12556" t="s">
        <v>103</v>
      </c>
      <c r="I12556">
        <f t="shared" si="594"/>
        <v>0</v>
      </c>
      <c r="J12556">
        <f t="shared" si="595"/>
        <v>0</v>
      </c>
      <c r="L12556" t="str">
        <f t="shared" si="596"/>
        <v>2642MURRAY GORGE</v>
      </c>
      <c r="M12556" t="s">
        <v>9851</v>
      </c>
    </row>
    <row r="12557" spans="1:13">
      <c r="A12557" t="s">
        <v>13997</v>
      </c>
      <c r="B12557" t="s">
        <v>14012</v>
      </c>
      <c r="C12557" t="s">
        <v>109</v>
      </c>
      <c r="D12557">
        <v>4</v>
      </c>
      <c r="E12557">
        <v>0</v>
      </c>
      <c r="F12557">
        <v>0</v>
      </c>
      <c r="H12557" t="s">
        <v>103</v>
      </c>
      <c r="I12557">
        <f t="shared" si="594"/>
        <v>0</v>
      </c>
      <c r="J12557">
        <f t="shared" si="595"/>
        <v>0</v>
      </c>
      <c r="L12557" t="str">
        <f t="shared" si="596"/>
        <v>2642RAND</v>
      </c>
      <c r="M12557" t="s">
        <v>9851</v>
      </c>
    </row>
    <row r="12558" spans="1:13">
      <c r="A12558" t="s">
        <v>13997</v>
      </c>
      <c r="B12558" t="s">
        <v>14013</v>
      </c>
      <c r="C12558" t="s">
        <v>109</v>
      </c>
      <c r="D12558">
        <v>4</v>
      </c>
      <c r="E12558">
        <v>0</v>
      </c>
      <c r="F12558">
        <v>0</v>
      </c>
      <c r="H12558" t="s">
        <v>103</v>
      </c>
      <c r="I12558">
        <f t="shared" si="594"/>
        <v>0</v>
      </c>
      <c r="J12558">
        <f t="shared" si="595"/>
        <v>0</v>
      </c>
      <c r="L12558" t="str">
        <f t="shared" si="596"/>
        <v>2642TOOMA</v>
      </c>
      <c r="M12558" t="s">
        <v>9851</v>
      </c>
    </row>
    <row r="12559" spans="1:13">
      <c r="A12559" t="s">
        <v>13997</v>
      </c>
      <c r="B12559" t="s">
        <v>14014</v>
      </c>
      <c r="C12559" t="s">
        <v>109</v>
      </c>
      <c r="D12559">
        <v>4</v>
      </c>
      <c r="E12559">
        <v>0</v>
      </c>
      <c r="F12559">
        <v>0</v>
      </c>
      <c r="H12559" t="s">
        <v>103</v>
      </c>
      <c r="I12559">
        <f t="shared" si="594"/>
        <v>0</v>
      </c>
      <c r="J12559">
        <f t="shared" si="595"/>
        <v>0</v>
      </c>
      <c r="L12559" t="str">
        <f t="shared" si="596"/>
        <v>2642WALBUNDRIE</v>
      </c>
      <c r="M12559" t="s">
        <v>9851</v>
      </c>
    </row>
    <row r="12560" spans="1:13">
      <c r="A12560" t="s">
        <v>13997</v>
      </c>
      <c r="B12560" t="s">
        <v>14015</v>
      </c>
      <c r="C12560" t="s">
        <v>109</v>
      </c>
      <c r="D12560">
        <v>4</v>
      </c>
      <c r="E12560">
        <v>0</v>
      </c>
      <c r="F12560">
        <v>0</v>
      </c>
      <c r="H12560" t="s">
        <v>103</v>
      </c>
      <c r="I12560">
        <f t="shared" si="594"/>
        <v>0</v>
      </c>
      <c r="J12560">
        <f t="shared" si="595"/>
        <v>0</v>
      </c>
      <c r="L12560" t="str">
        <f t="shared" si="596"/>
        <v>2642WELAREGANG</v>
      </c>
      <c r="M12560" t="s">
        <v>9851</v>
      </c>
    </row>
    <row r="12561" spans="1:13">
      <c r="A12561" t="s">
        <v>13997</v>
      </c>
      <c r="B12561" t="s">
        <v>14016</v>
      </c>
      <c r="C12561" t="s">
        <v>109</v>
      </c>
      <c r="D12561">
        <v>4</v>
      </c>
      <c r="E12561">
        <v>0</v>
      </c>
      <c r="F12561">
        <v>0</v>
      </c>
      <c r="H12561" t="s">
        <v>103</v>
      </c>
      <c r="I12561">
        <f t="shared" ref="I12561:I12624" si="597">IF(ISERROR(VLOOKUP(A12561,SelPostCode,1,FALSE)),0,1)</f>
        <v>0</v>
      </c>
      <c r="J12561">
        <f t="shared" ref="J12561:J12624" si="598">IF(I12561=0,0,IF(ISERROR(VLOOKUP(B12561,SelSuburb,1,FALSE)),0,1))</f>
        <v>0</v>
      </c>
      <c r="L12561" t="str">
        <f t="shared" si="596"/>
        <v>2642WRATHALL</v>
      </c>
      <c r="M12561" t="s">
        <v>9851</v>
      </c>
    </row>
    <row r="12562" spans="1:13">
      <c r="A12562" t="s">
        <v>13997</v>
      </c>
      <c r="B12562" t="s">
        <v>14017</v>
      </c>
      <c r="C12562" t="s">
        <v>109</v>
      </c>
      <c r="D12562">
        <v>4</v>
      </c>
      <c r="E12562">
        <v>0</v>
      </c>
      <c r="F12562">
        <v>0</v>
      </c>
      <c r="H12562" t="s">
        <v>103</v>
      </c>
      <c r="I12562">
        <f t="shared" si="597"/>
        <v>0</v>
      </c>
      <c r="J12562">
        <f t="shared" si="598"/>
        <v>0</v>
      </c>
      <c r="L12562" t="str">
        <f t="shared" si="596"/>
        <v>2642YERONG CREEK</v>
      </c>
      <c r="M12562" t="s">
        <v>9851</v>
      </c>
    </row>
    <row r="12563" spans="1:13">
      <c r="A12563" t="s">
        <v>14018</v>
      </c>
      <c r="B12563" t="s">
        <v>14019</v>
      </c>
      <c r="C12563" t="s">
        <v>109</v>
      </c>
      <c r="D12563">
        <v>1</v>
      </c>
      <c r="E12563">
        <v>0</v>
      </c>
      <c r="F12563">
        <v>1</v>
      </c>
      <c r="H12563" t="s">
        <v>103</v>
      </c>
      <c r="I12563">
        <f t="shared" si="597"/>
        <v>0</v>
      </c>
      <c r="J12563">
        <f t="shared" si="598"/>
        <v>0</v>
      </c>
      <c r="L12563" t="str">
        <f t="shared" si="596"/>
        <v>2641HAMILTON VALLEY</v>
      </c>
      <c r="M12563" t="s">
        <v>9851</v>
      </c>
    </row>
    <row r="12564" spans="1:13">
      <c r="A12564" t="s">
        <v>14018</v>
      </c>
      <c r="B12564" t="s">
        <v>14020</v>
      </c>
      <c r="C12564" t="s">
        <v>109</v>
      </c>
      <c r="D12564">
        <v>1</v>
      </c>
      <c r="E12564">
        <v>0</v>
      </c>
      <c r="F12564">
        <v>1</v>
      </c>
      <c r="H12564" t="s">
        <v>103</v>
      </c>
      <c r="I12564">
        <f t="shared" si="597"/>
        <v>0</v>
      </c>
      <c r="J12564">
        <f t="shared" si="598"/>
        <v>0</v>
      </c>
      <c r="L12564" t="str">
        <f t="shared" si="596"/>
        <v>2641LAVINGTON</v>
      </c>
      <c r="M12564" t="s">
        <v>9851</v>
      </c>
    </row>
    <row r="12565" spans="1:13">
      <c r="A12565" t="s">
        <v>14018</v>
      </c>
      <c r="B12565" t="s">
        <v>14021</v>
      </c>
      <c r="C12565" t="s">
        <v>109</v>
      </c>
      <c r="D12565">
        <v>1</v>
      </c>
      <c r="E12565">
        <v>0</v>
      </c>
      <c r="F12565">
        <v>1</v>
      </c>
      <c r="H12565" t="s">
        <v>103</v>
      </c>
      <c r="I12565">
        <f t="shared" si="597"/>
        <v>0</v>
      </c>
      <c r="J12565">
        <f t="shared" si="598"/>
        <v>0</v>
      </c>
      <c r="L12565" t="str">
        <f t="shared" si="596"/>
        <v>2641SPRINGDALE HEIGHTS</v>
      </c>
      <c r="M12565" t="s">
        <v>9851</v>
      </c>
    </row>
    <row r="12566" spans="1:13">
      <c r="A12566" t="s">
        <v>14022</v>
      </c>
      <c r="B12566" t="s">
        <v>14023</v>
      </c>
      <c r="C12566" t="s">
        <v>109</v>
      </c>
      <c r="D12566">
        <v>1</v>
      </c>
      <c r="E12566">
        <v>0</v>
      </c>
      <c r="F12566">
        <v>1</v>
      </c>
      <c r="H12566" t="s">
        <v>103</v>
      </c>
      <c r="I12566">
        <f t="shared" si="597"/>
        <v>0</v>
      </c>
      <c r="J12566">
        <f t="shared" si="598"/>
        <v>0</v>
      </c>
      <c r="L12566" t="str">
        <f t="shared" si="596"/>
        <v>2640ALBURY</v>
      </c>
      <c r="M12566" t="s">
        <v>9851</v>
      </c>
    </row>
    <row r="12567" spans="1:13">
      <c r="A12567" t="s">
        <v>14022</v>
      </c>
      <c r="B12567" t="s">
        <v>14024</v>
      </c>
      <c r="C12567" t="s">
        <v>109</v>
      </c>
      <c r="D12567">
        <v>4</v>
      </c>
      <c r="E12567">
        <v>0</v>
      </c>
      <c r="F12567">
        <v>0</v>
      </c>
      <c r="H12567" t="s">
        <v>103</v>
      </c>
      <c r="I12567">
        <f t="shared" si="597"/>
        <v>0</v>
      </c>
      <c r="J12567">
        <f t="shared" si="598"/>
        <v>0</v>
      </c>
      <c r="L12567" t="str">
        <f t="shared" si="596"/>
        <v>2640BUNGOWANNAH</v>
      </c>
      <c r="M12567" t="s">
        <v>9851</v>
      </c>
    </row>
    <row r="12568" spans="1:13">
      <c r="A12568" t="s">
        <v>14022</v>
      </c>
      <c r="B12568" t="s">
        <v>14025</v>
      </c>
      <c r="C12568" t="s">
        <v>109</v>
      </c>
      <c r="D12568">
        <v>1</v>
      </c>
      <c r="E12568">
        <v>0</v>
      </c>
      <c r="F12568">
        <v>1</v>
      </c>
      <c r="H12568" t="s">
        <v>103</v>
      </c>
      <c r="I12568">
        <f t="shared" si="597"/>
        <v>0</v>
      </c>
      <c r="J12568">
        <f t="shared" si="598"/>
        <v>0</v>
      </c>
      <c r="L12568" t="str">
        <f t="shared" si="596"/>
        <v>2640EAST ALBURY</v>
      </c>
      <c r="M12568" t="s">
        <v>9851</v>
      </c>
    </row>
    <row r="12569" spans="1:13">
      <c r="A12569" t="s">
        <v>14022</v>
      </c>
      <c r="B12569" t="s">
        <v>14026</v>
      </c>
      <c r="C12569" t="s">
        <v>109</v>
      </c>
      <c r="D12569">
        <v>2</v>
      </c>
      <c r="E12569">
        <v>0</v>
      </c>
      <c r="F12569">
        <v>1</v>
      </c>
      <c r="H12569" t="s">
        <v>103</v>
      </c>
      <c r="I12569">
        <f t="shared" si="597"/>
        <v>0</v>
      </c>
      <c r="J12569">
        <f t="shared" si="598"/>
        <v>0</v>
      </c>
      <c r="L12569" t="str">
        <f t="shared" si="596"/>
        <v>2640ETTAMOGAH</v>
      </c>
      <c r="M12569" t="s">
        <v>9851</v>
      </c>
    </row>
    <row r="12570" spans="1:13">
      <c r="A12570" t="s">
        <v>14022</v>
      </c>
      <c r="B12570" t="s">
        <v>4268</v>
      </c>
      <c r="C12570" t="s">
        <v>109</v>
      </c>
      <c r="D12570">
        <v>1</v>
      </c>
      <c r="E12570">
        <v>0</v>
      </c>
      <c r="F12570">
        <v>1</v>
      </c>
      <c r="H12570" t="s">
        <v>103</v>
      </c>
      <c r="I12570">
        <f t="shared" si="597"/>
        <v>0</v>
      </c>
      <c r="J12570">
        <f t="shared" si="598"/>
        <v>0</v>
      </c>
      <c r="L12570" t="str">
        <f t="shared" si="596"/>
        <v>2640GLENROY</v>
      </c>
      <c r="M12570" t="s">
        <v>9851</v>
      </c>
    </row>
    <row r="12571" spans="1:13">
      <c r="A12571" t="s">
        <v>14022</v>
      </c>
      <c r="B12571" t="s">
        <v>14027</v>
      </c>
      <c r="C12571" t="s">
        <v>109</v>
      </c>
      <c r="D12571">
        <v>4</v>
      </c>
      <c r="E12571">
        <v>0</v>
      </c>
      <c r="F12571">
        <v>0</v>
      </c>
      <c r="H12571" t="s">
        <v>103</v>
      </c>
      <c r="I12571">
        <f t="shared" si="597"/>
        <v>0</v>
      </c>
      <c r="J12571">
        <f t="shared" si="598"/>
        <v>0</v>
      </c>
      <c r="L12571" t="str">
        <f t="shared" si="596"/>
        <v>2640LAKE HUME VILLAGE</v>
      </c>
      <c r="M12571" t="s">
        <v>9851</v>
      </c>
    </row>
    <row r="12572" spans="1:13">
      <c r="A12572" t="s">
        <v>14022</v>
      </c>
      <c r="B12572" t="s">
        <v>14028</v>
      </c>
      <c r="C12572" t="s">
        <v>109</v>
      </c>
      <c r="D12572">
        <v>4</v>
      </c>
      <c r="E12572">
        <v>0</v>
      </c>
      <c r="F12572">
        <v>0</v>
      </c>
      <c r="H12572" t="s">
        <v>103</v>
      </c>
      <c r="I12572">
        <f t="shared" si="597"/>
        <v>0</v>
      </c>
      <c r="J12572">
        <f t="shared" si="598"/>
        <v>0</v>
      </c>
      <c r="L12572" t="str">
        <f t="shared" si="596"/>
        <v>2640LAVINGTON DC</v>
      </c>
      <c r="M12572" t="s">
        <v>9851</v>
      </c>
    </row>
    <row r="12573" spans="1:13">
      <c r="A12573" t="s">
        <v>14022</v>
      </c>
      <c r="B12573" t="s">
        <v>14029</v>
      </c>
      <c r="C12573" t="s">
        <v>109</v>
      </c>
      <c r="D12573">
        <v>4</v>
      </c>
      <c r="E12573">
        <v>0</v>
      </c>
      <c r="F12573">
        <v>0</v>
      </c>
      <c r="H12573" t="s">
        <v>103</v>
      </c>
      <c r="I12573">
        <f t="shared" si="597"/>
        <v>0</v>
      </c>
      <c r="J12573">
        <f t="shared" si="598"/>
        <v>0</v>
      </c>
      <c r="L12573" t="str">
        <f t="shared" si="596"/>
        <v>2640MOORWATHA</v>
      </c>
      <c r="M12573" t="s">
        <v>9851</v>
      </c>
    </row>
    <row r="12574" spans="1:13">
      <c r="A12574" t="s">
        <v>14022</v>
      </c>
      <c r="B12574" t="s">
        <v>14030</v>
      </c>
      <c r="C12574" t="s">
        <v>109</v>
      </c>
      <c r="D12574">
        <v>1</v>
      </c>
      <c r="E12574">
        <v>0</v>
      </c>
      <c r="F12574">
        <v>1</v>
      </c>
      <c r="H12574" t="s">
        <v>103</v>
      </c>
      <c r="I12574">
        <f t="shared" si="597"/>
        <v>0</v>
      </c>
      <c r="J12574">
        <f t="shared" si="598"/>
        <v>0</v>
      </c>
      <c r="L12574" t="str">
        <f t="shared" si="596"/>
        <v>2640NORTH ALBURY</v>
      </c>
      <c r="M12574" t="s">
        <v>9851</v>
      </c>
    </row>
    <row r="12575" spans="1:13">
      <c r="A12575" t="s">
        <v>14022</v>
      </c>
      <c r="B12575" t="s">
        <v>14031</v>
      </c>
      <c r="C12575" t="s">
        <v>109</v>
      </c>
      <c r="D12575">
        <v>4</v>
      </c>
      <c r="E12575">
        <v>0</v>
      </c>
      <c r="F12575">
        <v>0</v>
      </c>
      <c r="H12575" t="s">
        <v>103</v>
      </c>
      <c r="I12575">
        <f t="shared" si="597"/>
        <v>0</v>
      </c>
      <c r="J12575">
        <f t="shared" si="598"/>
        <v>0</v>
      </c>
      <c r="L12575" t="str">
        <f t="shared" si="596"/>
        <v>2640OURNIE</v>
      </c>
      <c r="M12575" t="s">
        <v>9851</v>
      </c>
    </row>
    <row r="12576" spans="1:13">
      <c r="A12576" t="s">
        <v>14022</v>
      </c>
      <c r="B12576" t="s">
        <v>14032</v>
      </c>
      <c r="C12576" t="s">
        <v>109</v>
      </c>
      <c r="D12576">
        <v>1</v>
      </c>
      <c r="E12576">
        <v>0</v>
      </c>
      <c r="F12576">
        <v>1</v>
      </c>
      <c r="H12576" t="s">
        <v>103</v>
      </c>
      <c r="I12576">
        <f t="shared" si="597"/>
        <v>0</v>
      </c>
      <c r="J12576">
        <f t="shared" si="598"/>
        <v>0</v>
      </c>
      <c r="L12576" t="str">
        <f t="shared" si="596"/>
        <v>2640SOUTH ALBURY</v>
      </c>
      <c r="M12576" t="s">
        <v>9851</v>
      </c>
    </row>
    <row r="12577" spans="1:13">
      <c r="A12577" t="s">
        <v>14022</v>
      </c>
      <c r="B12577" t="s">
        <v>14033</v>
      </c>
      <c r="C12577" t="s">
        <v>109</v>
      </c>
      <c r="D12577">
        <v>1</v>
      </c>
      <c r="E12577">
        <v>0</v>
      </c>
      <c r="F12577">
        <v>1</v>
      </c>
      <c r="H12577" t="s">
        <v>103</v>
      </c>
      <c r="I12577">
        <f t="shared" si="597"/>
        <v>0</v>
      </c>
      <c r="J12577">
        <f t="shared" si="598"/>
        <v>0</v>
      </c>
      <c r="L12577" t="str">
        <f t="shared" si="596"/>
        <v>2640SPLITTERS CREEK</v>
      </c>
      <c r="M12577" t="s">
        <v>9851</v>
      </c>
    </row>
    <row r="12578" spans="1:13">
      <c r="A12578" t="s">
        <v>14022</v>
      </c>
      <c r="B12578" t="s">
        <v>14034</v>
      </c>
      <c r="C12578" t="s">
        <v>109</v>
      </c>
      <c r="D12578">
        <v>3</v>
      </c>
      <c r="E12578">
        <v>0</v>
      </c>
      <c r="F12578">
        <v>0</v>
      </c>
      <c r="H12578" t="s">
        <v>103</v>
      </c>
      <c r="I12578">
        <f t="shared" si="597"/>
        <v>0</v>
      </c>
      <c r="J12578">
        <f t="shared" si="598"/>
        <v>0</v>
      </c>
      <c r="L12578" t="str">
        <f t="shared" si="596"/>
        <v>2640TABLE TOP</v>
      </c>
      <c r="M12578" t="s">
        <v>9851</v>
      </c>
    </row>
    <row r="12579" spans="1:13">
      <c r="A12579" t="s">
        <v>14022</v>
      </c>
      <c r="B12579" t="s">
        <v>14035</v>
      </c>
      <c r="C12579" t="s">
        <v>109</v>
      </c>
      <c r="D12579">
        <v>4</v>
      </c>
      <c r="E12579">
        <v>0</v>
      </c>
      <c r="F12579">
        <v>0</v>
      </c>
      <c r="H12579" t="s">
        <v>103</v>
      </c>
      <c r="I12579">
        <f t="shared" si="597"/>
        <v>0</v>
      </c>
      <c r="J12579">
        <f t="shared" si="598"/>
        <v>0</v>
      </c>
      <c r="L12579" t="str">
        <f t="shared" si="596"/>
        <v>2640TALMALMO</v>
      </c>
      <c r="M12579" t="s">
        <v>9851</v>
      </c>
    </row>
    <row r="12580" spans="1:13">
      <c r="A12580" t="s">
        <v>14022</v>
      </c>
      <c r="B12580" t="s">
        <v>14036</v>
      </c>
      <c r="C12580" t="s">
        <v>109</v>
      </c>
      <c r="D12580">
        <v>1</v>
      </c>
      <c r="E12580">
        <v>0</v>
      </c>
      <c r="F12580">
        <v>1</v>
      </c>
      <c r="H12580" t="s">
        <v>103</v>
      </c>
      <c r="I12580">
        <f t="shared" si="597"/>
        <v>0</v>
      </c>
      <c r="J12580">
        <f t="shared" si="598"/>
        <v>0</v>
      </c>
      <c r="L12580" t="str">
        <f t="shared" si="596"/>
        <v>2640THURGOONA</v>
      </c>
      <c r="M12580" t="s">
        <v>9851</v>
      </c>
    </row>
    <row r="12581" spans="1:13">
      <c r="A12581" t="s">
        <v>14022</v>
      </c>
      <c r="B12581" t="s">
        <v>14037</v>
      </c>
      <c r="C12581" t="s">
        <v>109</v>
      </c>
      <c r="D12581">
        <v>1</v>
      </c>
      <c r="E12581">
        <v>0</v>
      </c>
      <c r="F12581">
        <v>1</v>
      </c>
      <c r="H12581" t="s">
        <v>103</v>
      </c>
      <c r="I12581">
        <f t="shared" si="597"/>
        <v>0</v>
      </c>
      <c r="J12581">
        <f t="shared" si="598"/>
        <v>0</v>
      </c>
      <c r="L12581" t="str">
        <f t="shared" si="596"/>
        <v>2640WEST ALBURY</v>
      </c>
      <c r="M12581" t="s">
        <v>9851</v>
      </c>
    </row>
    <row r="12582" spans="1:13">
      <c r="A12582" t="s">
        <v>14022</v>
      </c>
      <c r="B12582" t="s">
        <v>14038</v>
      </c>
      <c r="C12582" t="s">
        <v>109</v>
      </c>
      <c r="D12582">
        <v>2</v>
      </c>
      <c r="E12582">
        <v>0</v>
      </c>
      <c r="F12582">
        <v>1</v>
      </c>
      <c r="H12582" t="s">
        <v>103</v>
      </c>
      <c r="I12582">
        <f t="shared" si="597"/>
        <v>0</v>
      </c>
      <c r="J12582">
        <f t="shared" si="598"/>
        <v>0</v>
      </c>
      <c r="L12582" t="str">
        <f t="shared" si="596"/>
        <v>2640WIRLINGA</v>
      </c>
      <c r="M12582" t="s">
        <v>9851</v>
      </c>
    </row>
    <row r="12583" spans="1:13">
      <c r="A12583" t="s">
        <v>14022</v>
      </c>
      <c r="B12583" t="s">
        <v>14039</v>
      </c>
      <c r="C12583" t="s">
        <v>109</v>
      </c>
      <c r="D12583">
        <v>4</v>
      </c>
      <c r="E12583">
        <v>0</v>
      </c>
      <c r="F12583">
        <v>0</v>
      </c>
      <c r="H12583" t="s">
        <v>103</v>
      </c>
      <c r="I12583">
        <f t="shared" si="597"/>
        <v>0</v>
      </c>
      <c r="J12583">
        <f t="shared" si="598"/>
        <v>0</v>
      </c>
      <c r="L12583" t="str">
        <f t="shared" si="596"/>
        <v>2640WYMAH</v>
      </c>
      <c r="M12583" t="s">
        <v>9851</v>
      </c>
    </row>
    <row r="12584" spans="1:13">
      <c r="A12584" t="s">
        <v>14040</v>
      </c>
      <c r="B12584" t="s">
        <v>14041</v>
      </c>
      <c r="C12584" t="s">
        <v>109</v>
      </c>
      <c r="D12584">
        <v>4</v>
      </c>
      <c r="E12584">
        <v>0</v>
      </c>
      <c r="F12584">
        <v>0</v>
      </c>
      <c r="H12584" t="s">
        <v>116</v>
      </c>
      <c r="I12584">
        <f t="shared" si="597"/>
        <v>0</v>
      </c>
      <c r="J12584">
        <f t="shared" si="598"/>
        <v>0</v>
      </c>
      <c r="L12584" t="str">
        <f t="shared" si="596"/>
        <v>2633CORROWONG</v>
      </c>
      <c r="M12584" t="s">
        <v>12579</v>
      </c>
    </row>
    <row r="12585" spans="1:13">
      <c r="A12585" t="s">
        <v>14040</v>
      </c>
      <c r="B12585" t="s">
        <v>14042</v>
      </c>
      <c r="C12585" t="s">
        <v>109</v>
      </c>
      <c r="D12585">
        <v>4</v>
      </c>
      <c r="E12585">
        <v>0</v>
      </c>
      <c r="F12585">
        <v>0</v>
      </c>
      <c r="H12585" t="s">
        <v>116</v>
      </c>
      <c r="I12585">
        <f t="shared" si="597"/>
        <v>0</v>
      </c>
      <c r="J12585">
        <f t="shared" si="598"/>
        <v>0</v>
      </c>
      <c r="L12585" t="str">
        <f t="shared" si="596"/>
        <v>2633DELEGATE</v>
      </c>
      <c r="M12585" t="s">
        <v>12579</v>
      </c>
    </row>
    <row r="12586" spans="1:13">
      <c r="A12586" t="s">
        <v>14040</v>
      </c>
      <c r="B12586" t="s">
        <v>14043</v>
      </c>
      <c r="C12586" t="s">
        <v>109</v>
      </c>
      <c r="D12586">
        <v>4</v>
      </c>
      <c r="E12586">
        <v>0</v>
      </c>
      <c r="F12586">
        <v>0</v>
      </c>
      <c r="H12586" t="s">
        <v>116</v>
      </c>
      <c r="I12586">
        <f t="shared" si="597"/>
        <v>0</v>
      </c>
      <c r="J12586">
        <f t="shared" si="598"/>
        <v>0</v>
      </c>
      <c r="L12586" t="str">
        <f t="shared" si="596"/>
        <v>2633TOMBONG</v>
      </c>
      <c r="M12586" t="s">
        <v>12579</v>
      </c>
    </row>
    <row r="12587" spans="1:13">
      <c r="A12587" t="s">
        <v>14044</v>
      </c>
      <c r="B12587" t="s">
        <v>14045</v>
      </c>
      <c r="C12587" t="s">
        <v>109</v>
      </c>
      <c r="D12587">
        <v>4</v>
      </c>
      <c r="E12587">
        <v>0</v>
      </c>
      <c r="F12587">
        <v>0</v>
      </c>
      <c r="H12587" t="s">
        <v>116</v>
      </c>
      <c r="I12587">
        <f t="shared" si="597"/>
        <v>0</v>
      </c>
      <c r="J12587">
        <f t="shared" si="598"/>
        <v>0</v>
      </c>
      <c r="L12587" t="str">
        <f t="shared" si="596"/>
        <v>2632BIBBENLUKE</v>
      </c>
      <c r="M12587" t="s">
        <v>12579</v>
      </c>
    </row>
    <row r="12588" spans="1:13">
      <c r="A12588" t="s">
        <v>14044</v>
      </c>
      <c r="B12588" t="s">
        <v>14046</v>
      </c>
      <c r="C12588" t="s">
        <v>109</v>
      </c>
      <c r="D12588">
        <v>4</v>
      </c>
      <c r="E12588">
        <v>0</v>
      </c>
      <c r="F12588">
        <v>0</v>
      </c>
      <c r="H12588" t="s">
        <v>116</v>
      </c>
      <c r="I12588">
        <f t="shared" si="597"/>
        <v>0</v>
      </c>
      <c r="J12588">
        <f t="shared" si="598"/>
        <v>0</v>
      </c>
      <c r="L12588" t="str">
        <f t="shared" si="596"/>
        <v>2632BOMBALA</v>
      </c>
      <c r="M12588" t="s">
        <v>12579</v>
      </c>
    </row>
    <row r="12589" spans="1:13">
      <c r="A12589" t="s">
        <v>14044</v>
      </c>
      <c r="B12589" t="s">
        <v>14047</v>
      </c>
      <c r="C12589" t="s">
        <v>109</v>
      </c>
      <c r="D12589">
        <v>4</v>
      </c>
      <c r="E12589">
        <v>0</v>
      </c>
      <c r="F12589">
        <v>0</v>
      </c>
      <c r="H12589" t="s">
        <v>116</v>
      </c>
      <c r="I12589">
        <f t="shared" si="597"/>
        <v>0</v>
      </c>
      <c r="J12589">
        <f t="shared" si="598"/>
        <v>0</v>
      </c>
      <c r="L12589" t="str">
        <f t="shared" si="596"/>
        <v>2632BONDI FOREST</v>
      </c>
      <c r="M12589" t="s">
        <v>12579</v>
      </c>
    </row>
    <row r="12590" spans="1:13">
      <c r="A12590" t="s">
        <v>14044</v>
      </c>
      <c r="B12590" t="s">
        <v>14048</v>
      </c>
      <c r="C12590" t="s">
        <v>109</v>
      </c>
      <c r="D12590">
        <v>4</v>
      </c>
      <c r="E12590">
        <v>0</v>
      </c>
      <c r="F12590">
        <v>0</v>
      </c>
      <c r="H12590" t="s">
        <v>116</v>
      </c>
      <c r="I12590">
        <f t="shared" si="597"/>
        <v>0</v>
      </c>
      <c r="J12590">
        <f t="shared" si="598"/>
        <v>0</v>
      </c>
      <c r="L12590" t="str">
        <f t="shared" si="596"/>
        <v>2632BUKALONG</v>
      </c>
      <c r="M12590" t="s">
        <v>12579</v>
      </c>
    </row>
    <row r="12591" spans="1:13">
      <c r="A12591" t="s">
        <v>14044</v>
      </c>
      <c r="B12591" t="s">
        <v>14049</v>
      </c>
      <c r="C12591" t="s">
        <v>109</v>
      </c>
      <c r="D12591">
        <v>4</v>
      </c>
      <c r="E12591">
        <v>0</v>
      </c>
      <c r="F12591">
        <v>0</v>
      </c>
      <c r="H12591" t="s">
        <v>116</v>
      </c>
      <c r="I12591">
        <f t="shared" si="597"/>
        <v>0</v>
      </c>
      <c r="J12591">
        <f t="shared" si="598"/>
        <v>0</v>
      </c>
      <c r="L12591" t="str">
        <f t="shared" si="596"/>
        <v>2632CAMBALONG</v>
      </c>
      <c r="M12591" t="s">
        <v>12579</v>
      </c>
    </row>
    <row r="12592" spans="1:13">
      <c r="A12592" t="s">
        <v>14044</v>
      </c>
      <c r="B12592" t="s">
        <v>11203</v>
      </c>
      <c r="C12592" t="s">
        <v>109</v>
      </c>
      <c r="D12592">
        <v>4</v>
      </c>
      <c r="E12592">
        <v>0</v>
      </c>
      <c r="F12592">
        <v>0</v>
      </c>
      <c r="H12592" t="s">
        <v>116</v>
      </c>
      <c r="I12592">
        <f t="shared" si="597"/>
        <v>0</v>
      </c>
      <c r="J12592">
        <f t="shared" si="598"/>
        <v>0</v>
      </c>
      <c r="L12592" t="str">
        <f t="shared" si="596"/>
        <v>2632CATHCART</v>
      </c>
      <c r="M12592" t="s">
        <v>12579</v>
      </c>
    </row>
    <row r="12593" spans="1:13">
      <c r="A12593" t="s">
        <v>14044</v>
      </c>
      <c r="B12593" t="s">
        <v>14050</v>
      </c>
      <c r="C12593" t="s">
        <v>109</v>
      </c>
      <c r="D12593">
        <v>4</v>
      </c>
      <c r="E12593">
        <v>0</v>
      </c>
      <c r="F12593">
        <v>0</v>
      </c>
      <c r="H12593" t="s">
        <v>116</v>
      </c>
      <c r="I12593">
        <f t="shared" si="597"/>
        <v>0</v>
      </c>
      <c r="J12593">
        <f t="shared" si="598"/>
        <v>0</v>
      </c>
      <c r="L12593" t="str">
        <f t="shared" si="596"/>
        <v>2632COOLUMBOOKA</v>
      </c>
      <c r="M12593" t="s">
        <v>12579</v>
      </c>
    </row>
    <row r="12594" spans="1:13">
      <c r="A12594" t="s">
        <v>14044</v>
      </c>
      <c r="B12594" t="s">
        <v>3203</v>
      </c>
      <c r="C12594" t="s">
        <v>109</v>
      </c>
      <c r="D12594">
        <v>4</v>
      </c>
      <c r="E12594">
        <v>0</v>
      </c>
      <c r="F12594">
        <v>0</v>
      </c>
      <c r="H12594" t="s">
        <v>116</v>
      </c>
      <c r="I12594">
        <f t="shared" si="597"/>
        <v>0</v>
      </c>
      <c r="J12594">
        <f t="shared" si="598"/>
        <v>0</v>
      </c>
      <c r="L12594" t="str">
        <f t="shared" si="596"/>
        <v>2632CRAIGIE</v>
      </c>
      <c r="M12594" t="s">
        <v>12579</v>
      </c>
    </row>
    <row r="12595" spans="1:13">
      <c r="A12595" t="s">
        <v>14044</v>
      </c>
      <c r="B12595" t="s">
        <v>14051</v>
      </c>
      <c r="C12595" t="s">
        <v>109</v>
      </c>
      <c r="D12595">
        <v>4</v>
      </c>
      <c r="E12595">
        <v>0</v>
      </c>
      <c r="F12595">
        <v>0</v>
      </c>
      <c r="H12595" t="s">
        <v>116</v>
      </c>
      <c r="I12595">
        <f t="shared" si="597"/>
        <v>0</v>
      </c>
      <c r="J12595">
        <f t="shared" si="598"/>
        <v>0</v>
      </c>
      <c r="L12595" t="str">
        <f t="shared" si="596"/>
        <v>2632GUNNINGRAH</v>
      </c>
      <c r="M12595" t="s">
        <v>12579</v>
      </c>
    </row>
    <row r="12596" spans="1:13">
      <c r="A12596" t="s">
        <v>14044</v>
      </c>
      <c r="B12596" t="s">
        <v>14052</v>
      </c>
      <c r="C12596" t="s">
        <v>109</v>
      </c>
      <c r="D12596">
        <v>4</v>
      </c>
      <c r="E12596">
        <v>0</v>
      </c>
      <c r="F12596">
        <v>0</v>
      </c>
      <c r="H12596" t="s">
        <v>116</v>
      </c>
      <c r="I12596">
        <f t="shared" si="597"/>
        <v>0</v>
      </c>
      <c r="J12596">
        <f t="shared" si="598"/>
        <v>0</v>
      </c>
      <c r="L12596" t="str">
        <f t="shared" si="596"/>
        <v>2632LORDS HILL</v>
      </c>
      <c r="M12596" t="s">
        <v>12579</v>
      </c>
    </row>
    <row r="12597" spans="1:13">
      <c r="A12597" t="s">
        <v>14044</v>
      </c>
      <c r="B12597" t="s">
        <v>14053</v>
      </c>
      <c r="C12597" t="s">
        <v>109</v>
      </c>
      <c r="D12597">
        <v>4</v>
      </c>
      <c r="E12597">
        <v>0</v>
      </c>
      <c r="F12597">
        <v>0</v>
      </c>
      <c r="H12597" t="s">
        <v>116</v>
      </c>
      <c r="I12597">
        <f t="shared" si="597"/>
        <v>0</v>
      </c>
      <c r="J12597">
        <f t="shared" si="598"/>
        <v>0</v>
      </c>
      <c r="L12597" t="str">
        <f t="shared" si="596"/>
        <v>2632MERRIANGAAH</v>
      </c>
      <c r="M12597" t="s">
        <v>12579</v>
      </c>
    </row>
    <row r="12598" spans="1:13">
      <c r="A12598" t="s">
        <v>14044</v>
      </c>
      <c r="B12598" t="s">
        <v>14054</v>
      </c>
      <c r="C12598" t="s">
        <v>109</v>
      </c>
      <c r="D12598">
        <v>4</v>
      </c>
      <c r="E12598">
        <v>0</v>
      </c>
      <c r="F12598">
        <v>0</v>
      </c>
      <c r="H12598" t="s">
        <v>116</v>
      </c>
      <c r="I12598">
        <f t="shared" si="597"/>
        <v>0</v>
      </c>
      <c r="J12598">
        <f t="shared" si="598"/>
        <v>0</v>
      </c>
      <c r="L12598" t="str">
        <f t="shared" si="596"/>
        <v>2632MILA</v>
      </c>
      <c r="M12598" t="s">
        <v>12579</v>
      </c>
    </row>
    <row r="12599" spans="1:13">
      <c r="A12599" t="s">
        <v>14044</v>
      </c>
      <c r="B12599" t="s">
        <v>14055</v>
      </c>
      <c r="C12599" t="s">
        <v>109</v>
      </c>
      <c r="D12599">
        <v>4</v>
      </c>
      <c r="E12599">
        <v>0</v>
      </c>
      <c r="F12599">
        <v>0</v>
      </c>
      <c r="H12599" t="s">
        <v>116</v>
      </c>
      <c r="I12599">
        <f t="shared" si="597"/>
        <v>0</v>
      </c>
      <c r="J12599">
        <f t="shared" si="598"/>
        <v>0</v>
      </c>
      <c r="L12599" t="str">
        <f t="shared" si="596"/>
        <v>2632MOUNT DARRAGH</v>
      </c>
      <c r="M12599" t="s">
        <v>12579</v>
      </c>
    </row>
    <row r="12600" spans="1:13">
      <c r="A12600" t="s">
        <v>14044</v>
      </c>
      <c r="B12600" t="s">
        <v>14056</v>
      </c>
      <c r="C12600" t="s">
        <v>109</v>
      </c>
      <c r="D12600">
        <v>4</v>
      </c>
      <c r="E12600">
        <v>0</v>
      </c>
      <c r="F12600">
        <v>0</v>
      </c>
      <c r="H12600" t="s">
        <v>116</v>
      </c>
      <c r="I12600">
        <f t="shared" si="597"/>
        <v>0</v>
      </c>
      <c r="J12600">
        <f t="shared" si="598"/>
        <v>0</v>
      </c>
      <c r="L12600" t="str">
        <f t="shared" si="596"/>
        <v>2632PADDYS FLAT</v>
      </c>
      <c r="M12600" t="s">
        <v>12579</v>
      </c>
    </row>
    <row r="12601" spans="1:13">
      <c r="A12601" t="s">
        <v>14044</v>
      </c>
      <c r="B12601" t="s">
        <v>14057</v>
      </c>
      <c r="C12601" t="s">
        <v>109</v>
      </c>
      <c r="D12601">
        <v>4</v>
      </c>
      <c r="E12601">
        <v>0</v>
      </c>
      <c r="F12601">
        <v>0</v>
      </c>
      <c r="H12601" t="s">
        <v>116</v>
      </c>
      <c r="I12601">
        <f t="shared" si="597"/>
        <v>0</v>
      </c>
      <c r="J12601">
        <f t="shared" si="598"/>
        <v>0</v>
      </c>
      <c r="L12601" t="str">
        <f t="shared" si="596"/>
        <v>2632PALARANG</v>
      </c>
      <c r="M12601" t="s">
        <v>12579</v>
      </c>
    </row>
    <row r="12602" spans="1:13">
      <c r="A12602" t="s">
        <v>14044</v>
      </c>
      <c r="B12602" t="s">
        <v>14058</v>
      </c>
      <c r="C12602" t="s">
        <v>109</v>
      </c>
      <c r="D12602">
        <v>4</v>
      </c>
      <c r="E12602">
        <v>0</v>
      </c>
      <c r="F12602">
        <v>0</v>
      </c>
      <c r="H12602" t="s">
        <v>116</v>
      </c>
      <c r="I12602">
        <f t="shared" si="597"/>
        <v>0</v>
      </c>
      <c r="J12602">
        <f t="shared" si="598"/>
        <v>0</v>
      </c>
      <c r="L12602" t="str">
        <f t="shared" si="596"/>
        <v>2632QUIDONG</v>
      </c>
      <c r="M12602" t="s">
        <v>12579</v>
      </c>
    </row>
    <row r="12603" spans="1:13">
      <c r="A12603" t="s">
        <v>14044</v>
      </c>
      <c r="B12603" t="s">
        <v>14059</v>
      </c>
      <c r="C12603" t="s">
        <v>109</v>
      </c>
      <c r="D12603">
        <v>4</v>
      </c>
      <c r="E12603">
        <v>0</v>
      </c>
      <c r="F12603">
        <v>0</v>
      </c>
      <c r="H12603" t="s">
        <v>116</v>
      </c>
      <c r="I12603">
        <f t="shared" si="597"/>
        <v>0</v>
      </c>
      <c r="J12603">
        <f t="shared" si="598"/>
        <v>0</v>
      </c>
      <c r="L12603" t="str">
        <f t="shared" si="596"/>
        <v>2632ROCKTON</v>
      </c>
      <c r="M12603" t="s">
        <v>12579</v>
      </c>
    </row>
    <row r="12604" spans="1:13">
      <c r="A12604" t="s">
        <v>14044</v>
      </c>
      <c r="B12604" t="s">
        <v>14060</v>
      </c>
      <c r="C12604" t="s">
        <v>109</v>
      </c>
      <c r="D12604">
        <v>4</v>
      </c>
      <c r="E12604">
        <v>0</v>
      </c>
      <c r="F12604">
        <v>0</v>
      </c>
      <c r="H12604" t="s">
        <v>116</v>
      </c>
      <c r="I12604">
        <f t="shared" si="597"/>
        <v>0</v>
      </c>
      <c r="J12604">
        <f t="shared" si="598"/>
        <v>0</v>
      </c>
      <c r="L12604" t="str">
        <f t="shared" si="596"/>
        <v>2632ROSEMEATH</v>
      </c>
      <c r="M12604" t="s">
        <v>12579</v>
      </c>
    </row>
    <row r="12605" spans="1:13">
      <c r="A12605" t="s">
        <v>14061</v>
      </c>
      <c r="B12605" t="s">
        <v>14062</v>
      </c>
      <c r="C12605" t="s">
        <v>109</v>
      </c>
      <c r="D12605">
        <v>4</v>
      </c>
      <c r="E12605">
        <v>0</v>
      </c>
      <c r="F12605">
        <v>0</v>
      </c>
      <c r="H12605" t="s">
        <v>116</v>
      </c>
      <c r="I12605">
        <f t="shared" si="597"/>
        <v>0</v>
      </c>
      <c r="J12605">
        <f t="shared" si="598"/>
        <v>0</v>
      </c>
      <c r="L12605" t="str">
        <f t="shared" si="596"/>
        <v>2631ANDO</v>
      </c>
      <c r="M12605" t="s">
        <v>12579</v>
      </c>
    </row>
    <row r="12606" spans="1:13">
      <c r="A12606" t="s">
        <v>14061</v>
      </c>
      <c r="B12606" t="s">
        <v>14063</v>
      </c>
      <c r="C12606" t="s">
        <v>109</v>
      </c>
      <c r="D12606">
        <v>4</v>
      </c>
      <c r="E12606">
        <v>0</v>
      </c>
      <c r="F12606">
        <v>0</v>
      </c>
      <c r="H12606" t="s">
        <v>116</v>
      </c>
      <c r="I12606">
        <f t="shared" si="597"/>
        <v>0</v>
      </c>
      <c r="J12606">
        <f t="shared" si="598"/>
        <v>0</v>
      </c>
      <c r="L12606" t="str">
        <f t="shared" si="596"/>
        <v>2631BOCCI</v>
      </c>
      <c r="M12606" t="s">
        <v>12579</v>
      </c>
    </row>
    <row r="12607" spans="1:13">
      <c r="A12607" t="s">
        <v>14061</v>
      </c>
      <c r="B12607" t="s">
        <v>14064</v>
      </c>
      <c r="C12607" t="s">
        <v>109</v>
      </c>
      <c r="D12607">
        <v>4</v>
      </c>
      <c r="E12607">
        <v>0</v>
      </c>
      <c r="F12607">
        <v>0</v>
      </c>
      <c r="H12607" t="s">
        <v>116</v>
      </c>
      <c r="I12607">
        <f t="shared" si="597"/>
        <v>0</v>
      </c>
      <c r="J12607">
        <f t="shared" si="598"/>
        <v>0</v>
      </c>
      <c r="L12607" t="str">
        <f t="shared" si="596"/>
        <v>2631BOCO</v>
      </c>
      <c r="M12607" t="s">
        <v>12579</v>
      </c>
    </row>
    <row r="12608" spans="1:13">
      <c r="A12608" t="s">
        <v>14061</v>
      </c>
      <c r="B12608" t="s">
        <v>14065</v>
      </c>
      <c r="C12608" t="s">
        <v>109</v>
      </c>
      <c r="D12608">
        <v>4</v>
      </c>
      <c r="E12608">
        <v>0</v>
      </c>
      <c r="F12608">
        <v>0</v>
      </c>
      <c r="H12608" t="s">
        <v>116</v>
      </c>
      <c r="I12608">
        <f t="shared" si="597"/>
        <v>0</v>
      </c>
      <c r="J12608">
        <f t="shared" si="598"/>
        <v>0</v>
      </c>
      <c r="L12608" t="str">
        <f t="shared" si="596"/>
        <v>2631CREEWAH</v>
      </c>
      <c r="M12608" t="s">
        <v>12579</v>
      </c>
    </row>
    <row r="12609" spans="1:13">
      <c r="A12609" t="s">
        <v>14061</v>
      </c>
      <c r="B12609" t="s">
        <v>14066</v>
      </c>
      <c r="C12609" t="s">
        <v>109</v>
      </c>
      <c r="D12609">
        <v>4</v>
      </c>
      <c r="E12609">
        <v>0</v>
      </c>
      <c r="F12609">
        <v>0</v>
      </c>
      <c r="H12609" t="s">
        <v>116</v>
      </c>
      <c r="I12609">
        <f t="shared" si="597"/>
        <v>0</v>
      </c>
      <c r="J12609">
        <f t="shared" si="598"/>
        <v>0</v>
      </c>
      <c r="L12609" t="str">
        <f t="shared" si="596"/>
        <v>2631GLEN ALLEN</v>
      </c>
      <c r="M12609" t="s">
        <v>12579</v>
      </c>
    </row>
    <row r="12610" spans="1:13">
      <c r="A12610" t="s">
        <v>14061</v>
      </c>
      <c r="B12610" t="s">
        <v>7690</v>
      </c>
      <c r="C12610" t="s">
        <v>109</v>
      </c>
      <c r="D12610">
        <v>4</v>
      </c>
      <c r="E12610">
        <v>0</v>
      </c>
      <c r="F12610">
        <v>0</v>
      </c>
      <c r="H12610" t="s">
        <v>116</v>
      </c>
      <c r="I12610">
        <f t="shared" si="597"/>
        <v>0</v>
      </c>
      <c r="J12610">
        <f t="shared" si="598"/>
        <v>0</v>
      </c>
      <c r="L12610" t="str">
        <f t="shared" si="596"/>
        <v>2631GREENLANDS</v>
      </c>
      <c r="M12610" t="s">
        <v>12579</v>
      </c>
    </row>
    <row r="12611" spans="1:13">
      <c r="A12611" t="s">
        <v>14061</v>
      </c>
      <c r="B12611" t="s">
        <v>14067</v>
      </c>
      <c r="C12611" t="s">
        <v>109</v>
      </c>
      <c r="D12611">
        <v>4</v>
      </c>
      <c r="E12611">
        <v>0</v>
      </c>
      <c r="F12611">
        <v>0</v>
      </c>
      <c r="H12611" t="s">
        <v>116</v>
      </c>
      <c r="I12611">
        <f t="shared" si="597"/>
        <v>0</v>
      </c>
      <c r="J12611">
        <f t="shared" si="598"/>
        <v>0</v>
      </c>
      <c r="L12611" t="str">
        <f t="shared" si="596"/>
        <v>2631HOLTS FLAT</v>
      </c>
      <c r="M12611" t="s">
        <v>12579</v>
      </c>
    </row>
    <row r="12612" spans="1:13">
      <c r="A12612" t="s">
        <v>14061</v>
      </c>
      <c r="B12612" t="s">
        <v>14068</v>
      </c>
      <c r="C12612" t="s">
        <v>109</v>
      </c>
      <c r="D12612">
        <v>4</v>
      </c>
      <c r="E12612">
        <v>0</v>
      </c>
      <c r="F12612">
        <v>0</v>
      </c>
      <c r="H12612" t="s">
        <v>116</v>
      </c>
      <c r="I12612">
        <f t="shared" si="597"/>
        <v>0</v>
      </c>
      <c r="J12612">
        <f t="shared" si="598"/>
        <v>0</v>
      </c>
      <c r="L12612" t="str">
        <f t="shared" si="596"/>
        <v>2631JIMCUMBILLY</v>
      </c>
      <c r="M12612" t="s">
        <v>12579</v>
      </c>
    </row>
    <row r="12613" spans="1:13">
      <c r="A12613" t="s">
        <v>14061</v>
      </c>
      <c r="B12613" t="s">
        <v>14069</v>
      </c>
      <c r="C12613" t="s">
        <v>109</v>
      </c>
      <c r="D12613">
        <v>4</v>
      </c>
      <c r="E12613">
        <v>0</v>
      </c>
      <c r="F12613">
        <v>0</v>
      </c>
      <c r="H12613" t="s">
        <v>116</v>
      </c>
      <c r="I12613">
        <f t="shared" si="597"/>
        <v>0</v>
      </c>
      <c r="J12613">
        <f t="shared" si="598"/>
        <v>0</v>
      </c>
      <c r="L12613" t="str">
        <f t="shared" ref="L12613:L12676" si="599">CONCATENATE(A12613,B12613)</f>
        <v>2631JINCUMBILLY</v>
      </c>
      <c r="M12613" t="s">
        <v>12579</v>
      </c>
    </row>
    <row r="12614" spans="1:13">
      <c r="A12614" t="s">
        <v>14061</v>
      </c>
      <c r="B12614" t="s">
        <v>14070</v>
      </c>
      <c r="C12614" t="s">
        <v>109</v>
      </c>
      <c r="D12614">
        <v>4</v>
      </c>
      <c r="E12614">
        <v>0</v>
      </c>
      <c r="F12614">
        <v>0</v>
      </c>
      <c r="H12614" t="s">
        <v>116</v>
      </c>
      <c r="I12614">
        <f t="shared" si="597"/>
        <v>0</v>
      </c>
      <c r="J12614">
        <f t="shared" si="598"/>
        <v>0</v>
      </c>
      <c r="L12614" t="str">
        <f t="shared" si="599"/>
        <v>2631KYBEYAN</v>
      </c>
      <c r="M12614" t="s">
        <v>12579</v>
      </c>
    </row>
    <row r="12615" spans="1:13">
      <c r="A12615" t="s">
        <v>14061</v>
      </c>
      <c r="B12615" t="s">
        <v>3365</v>
      </c>
      <c r="C12615" t="s">
        <v>109</v>
      </c>
      <c r="D12615">
        <v>4</v>
      </c>
      <c r="E12615">
        <v>0</v>
      </c>
      <c r="F12615">
        <v>0</v>
      </c>
      <c r="H12615" t="s">
        <v>116</v>
      </c>
      <c r="I12615">
        <f t="shared" si="597"/>
        <v>0</v>
      </c>
      <c r="J12615">
        <f t="shared" si="598"/>
        <v>0</v>
      </c>
      <c r="L12615" t="str">
        <f t="shared" si="599"/>
        <v>2631MOUNT COOPER</v>
      </c>
      <c r="M12615" t="s">
        <v>12579</v>
      </c>
    </row>
    <row r="12616" spans="1:13">
      <c r="A12616" t="s">
        <v>14061</v>
      </c>
      <c r="B12616" t="s">
        <v>14071</v>
      </c>
      <c r="C12616" t="s">
        <v>109</v>
      </c>
      <c r="D12616">
        <v>4</v>
      </c>
      <c r="E12616">
        <v>0</v>
      </c>
      <c r="F12616">
        <v>0</v>
      </c>
      <c r="H12616" t="s">
        <v>116</v>
      </c>
      <c r="I12616">
        <f t="shared" si="597"/>
        <v>0</v>
      </c>
      <c r="J12616">
        <f t="shared" si="598"/>
        <v>0</v>
      </c>
      <c r="L12616" t="str">
        <f t="shared" si="599"/>
        <v>2631NIMMITABEL</v>
      </c>
      <c r="M12616" t="s">
        <v>12579</v>
      </c>
    </row>
    <row r="12617" spans="1:13">
      <c r="A12617" t="s">
        <v>14061</v>
      </c>
      <c r="B12617" t="s">
        <v>14072</v>
      </c>
      <c r="C12617" t="s">
        <v>109</v>
      </c>
      <c r="D12617">
        <v>4</v>
      </c>
      <c r="E12617">
        <v>0</v>
      </c>
      <c r="F12617">
        <v>0</v>
      </c>
      <c r="H12617" t="s">
        <v>116</v>
      </c>
      <c r="I12617">
        <f t="shared" si="597"/>
        <v>0</v>
      </c>
      <c r="J12617">
        <f t="shared" si="598"/>
        <v>0</v>
      </c>
      <c r="L12617" t="str">
        <f t="shared" si="599"/>
        <v>2631STEEPLE FLAT</v>
      </c>
      <c r="M12617" t="s">
        <v>12579</v>
      </c>
    </row>
    <row r="12618" spans="1:13">
      <c r="A12618" t="s">
        <v>14061</v>
      </c>
      <c r="B12618" t="s">
        <v>14073</v>
      </c>
      <c r="C12618" t="s">
        <v>109</v>
      </c>
      <c r="D12618">
        <v>4</v>
      </c>
      <c r="E12618">
        <v>0</v>
      </c>
      <c r="F12618">
        <v>0</v>
      </c>
      <c r="H12618" t="s">
        <v>116</v>
      </c>
      <c r="I12618">
        <f t="shared" si="597"/>
        <v>0</v>
      </c>
      <c r="J12618">
        <f t="shared" si="598"/>
        <v>0</v>
      </c>
      <c r="L12618" t="str">
        <f t="shared" si="599"/>
        <v>2631WINIFRED</v>
      </c>
      <c r="M12618" t="s">
        <v>12579</v>
      </c>
    </row>
    <row r="12619" spans="1:13">
      <c r="A12619" t="s">
        <v>14074</v>
      </c>
      <c r="B12619" t="s">
        <v>14075</v>
      </c>
      <c r="C12619" t="s">
        <v>109</v>
      </c>
      <c r="D12619">
        <v>4</v>
      </c>
      <c r="E12619">
        <v>0</v>
      </c>
      <c r="F12619">
        <v>0</v>
      </c>
      <c r="H12619" t="s">
        <v>116</v>
      </c>
      <c r="I12619">
        <f t="shared" si="597"/>
        <v>0</v>
      </c>
      <c r="J12619">
        <f t="shared" si="598"/>
        <v>0</v>
      </c>
      <c r="L12619" t="str">
        <f t="shared" si="599"/>
        <v>2630ARABLE</v>
      </c>
      <c r="M12619" t="s">
        <v>12579</v>
      </c>
    </row>
    <row r="12620" spans="1:13">
      <c r="A12620" t="s">
        <v>14074</v>
      </c>
      <c r="B12620" t="s">
        <v>14076</v>
      </c>
      <c r="C12620" t="s">
        <v>109</v>
      </c>
      <c r="D12620">
        <v>4</v>
      </c>
      <c r="E12620">
        <v>0</v>
      </c>
      <c r="F12620">
        <v>0</v>
      </c>
      <c r="H12620" t="s">
        <v>116</v>
      </c>
      <c r="I12620">
        <f t="shared" si="597"/>
        <v>0</v>
      </c>
      <c r="J12620">
        <f t="shared" si="598"/>
        <v>0</v>
      </c>
      <c r="L12620" t="str">
        <f t="shared" si="599"/>
        <v>2630BADJA</v>
      </c>
      <c r="M12620" t="s">
        <v>12579</v>
      </c>
    </row>
    <row r="12621" spans="1:13">
      <c r="A12621" t="s">
        <v>14074</v>
      </c>
      <c r="B12621" t="s">
        <v>14077</v>
      </c>
      <c r="C12621" t="s">
        <v>109</v>
      </c>
      <c r="D12621">
        <v>4</v>
      </c>
      <c r="E12621">
        <v>0</v>
      </c>
      <c r="F12621">
        <v>0</v>
      </c>
      <c r="H12621" t="s">
        <v>116</v>
      </c>
      <c r="I12621">
        <f t="shared" si="597"/>
        <v>0</v>
      </c>
      <c r="J12621">
        <f t="shared" si="598"/>
        <v>0</v>
      </c>
      <c r="L12621" t="str">
        <f t="shared" si="599"/>
        <v>2630BILLILINGRA</v>
      </c>
      <c r="M12621" t="s">
        <v>12579</v>
      </c>
    </row>
    <row r="12622" spans="1:13">
      <c r="A12622" t="s">
        <v>14074</v>
      </c>
      <c r="B12622" t="s">
        <v>14078</v>
      </c>
      <c r="C12622" t="s">
        <v>109</v>
      </c>
      <c r="D12622">
        <v>4</v>
      </c>
      <c r="E12622">
        <v>0</v>
      </c>
      <c r="F12622">
        <v>0</v>
      </c>
      <c r="H12622" t="s">
        <v>116</v>
      </c>
      <c r="I12622">
        <f t="shared" si="597"/>
        <v>0</v>
      </c>
      <c r="J12622">
        <f t="shared" si="598"/>
        <v>0</v>
      </c>
      <c r="L12622" t="str">
        <f t="shared" si="599"/>
        <v>2630BINJURA</v>
      </c>
      <c r="M12622" t="s">
        <v>12579</v>
      </c>
    </row>
    <row r="12623" spans="1:13">
      <c r="A12623" t="s">
        <v>14074</v>
      </c>
      <c r="B12623" t="s">
        <v>14079</v>
      </c>
      <c r="C12623" t="s">
        <v>109</v>
      </c>
      <c r="D12623">
        <v>4</v>
      </c>
      <c r="E12623">
        <v>0</v>
      </c>
      <c r="F12623">
        <v>0</v>
      </c>
      <c r="H12623" t="s">
        <v>116</v>
      </c>
      <c r="I12623">
        <f t="shared" si="597"/>
        <v>0</v>
      </c>
      <c r="J12623">
        <f t="shared" si="598"/>
        <v>0</v>
      </c>
      <c r="L12623" t="str">
        <f t="shared" si="599"/>
        <v>2630BOBUNDARA</v>
      </c>
      <c r="M12623" t="s">
        <v>12579</v>
      </c>
    </row>
    <row r="12624" spans="1:13">
      <c r="A12624" t="s">
        <v>14074</v>
      </c>
      <c r="B12624" t="s">
        <v>14080</v>
      </c>
      <c r="C12624" t="s">
        <v>109</v>
      </c>
      <c r="D12624">
        <v>4</v>
      </c>
      <c r="E12624">
        <v>0</v>
      </c>
      <c r="F12624">
        <v>0</v>
      </c>
      <c r="H12624" t="s">
        <v>116</v>
      </c>
      <c r="I12624">
        <f t="shared" si="597"/>
        <v>0</v>
      </c>
      <c r="J12624">
        <f t="shared" si="598"/>
        <v>0</v>
      </c>
      <c r="L12624" t="str">
        <f t="shared" si="599"/>
        <v>2630BUCKENDERRA</v>
      </c>
      <c r="M12624" t="s">
        <v>12579</v>
      </c>
    </row>
    <row r="12625" spans="1:13">
      <c r="A12625" t="s">
        <v>14074</v>
      </c>
      <c r="B12625" t="s">
        <v>14081</v>
      </c>
      <c r="C12625" t="s">
        <v>109</v>
      </c>
      <c r="D12625">
        <v>4</v>
      </c>
      <c r="E12625">
        <v>0</v>
      </c>
      <c r="F12625">
        <v>0</v>
      </c>
      <c r="H12625" t="s">
        <v>116</v>
      </c>
      <c r="I12625">
        <f t="shared" ref="I12625:I12688" si="600">IF(ISERROR(VLOOKUP(A12625,SelPostCode,1,FALSE)),0,1)</f>
        <v>0</v>
      </c>
      <c r="J12625">
        <f t="shared" ref="J12625:J12688" si="601">IF(I12625=0,0,IF(ISERROR(VLOOKUP(B12625,SelSuburb,1,FALSE)),0,1))</f>
        <v>0</v>
      </c>
      <c r="L12625" t="str">
        <f t="shared" si="599"/>
        <v>2630BUNGARBY</v>
      </c>
      <c r="M12625" t="s">
        <v>12579</v>
      </c>
    </row>
    <row r="12626" spans="1:13">
      <c r="A12626" t="s">
        <v>14074</v>
      </c>
      <c r="B12626" t="s">
        <v>14082</v>
      </c>
      <c r="C12626" t="s">
        <v>109</v>
      </c>
      <c r="D12626">
        <v>4</v>
      </c>
      <c r="E12626">
        <v>0</v>
      </c>
      <c r="F12626">
        <v>0</v>
      </c>
      <c r="H12626" t="s">
        <v>116</v>
      </c>
      <c r="I12626">
        <f t="shared" si="600"/>
        <v>0</v>
      </c>
      <c r="J12626">
        <f t="shared" si="601"/>
        <v>0</v>
      </c>
      <c r="L12626" t="str">
        <f t="shared" si="599"/>
        <v>2630BUNYAN</v>
      </c>
      <c r="M12626" t="s">
        <v>12579</v>
      </c>
    </row>
    <row r="12627" spans="1:13">
      <c r="A12627" t="s">
        <v>14074</v>
      </c>
      <c r="B12627" t="s">
        <v>14083</v>
      </c>
      <c r="C12627" t="s">
        <v>109</v>
      </c>
      <c r="D12627">
        <v>4</v>
      </c>
      <c r="E12627">
        <v>0</v>
      </c>
      <c r="F12627">
        <v>0</v>
      </c>
      <c r="H12627" t="s">
        <v>116</v>
      </c>
      <c r="I12627">
        <f t="shared" si="600"/>
        <v>0</v>
      </c>
      <c r="J12627">
        <f t="shared" si="601"/>
        <v>0</v>
      </c>
      <c r="L12627" t="str">
        <f t="shared" si="599"/>
        <v>2630CARLAMINDA</v>
      </c>
      <c r="M12627" t="s">
        <v>12579</v>
      </c>
    </row>
    <row r="12628" spans="1:13">
      <c r="A12628" t="s">
        <v>14074</v>
      </c>
      <c r="B12628" t="s">
        <v>14084</v>
      </c>
      <c r="C12628" t="s">
        <v>109</v>
      </c>
      <c r="D12628">
        <v>4</v>
      </c>
      <c r="E12628">
        <v>0</v>
      </c>
      <c r="F12628">
        <v>0</v>
      </c>
      <c r="H12628" t="s">
        <v>116</v>
      </c>
      <c r="I12628">
        <f t="shared" si="600"/>
        <v>0</v>
      </c>
      <c r="J12628">
        <f t="shared" si="601"/>
        <v>0</v>
      </c>
      <c r="L12628" t="str">
        <f t="shared" si="599"/>
        <v>2630CHAKOLA</v>
      </c>
      <c r="M12628" t="s">
        <v>12579</v>
      </c>
    </row>
    <row r="12629" spans="1:13">
      <c r="A12629" t="s">
        <v>14074</v>
      </c>
      <c r="B12629" t="s">
        <v>14085</v>
      </c>
      <c r="C12629" t="s">
        <v>109</v>
      </c>
      <c r="D12629">
        <v>4</v>
      </c>
      <c r="E12629">
        <v>0</v>
      </c>
      <c r="F12629">
        <v>0</v>
      </c>
      <c r="H12629" t="s">
        <v>116</v>
      </c>
      <c r="I12629">
        <f t="shared" si="600"/>
        <v>0</v>
      </c>
      <c r="J12629">
        <f t="shared" si="601"/>
        <v>0</v>
      </c>
      <c r="L12629" t="str">
        <f t="shared" si="599"/>
        <v>2630COOLRINGDON</v>
      </c>
      <c r="M12629" t="s">
        <v>12579</v>
      </c>
    </row>
    <row r="12630" spans="1:13">
      <c r="A12630" t="s">
        <v>14074</v>
      </c>
      <c r="B12630" t="s">
        <v>10226</v>
      </c>
      <c r="C12630" t="s">
        <v>109</v>
      </c>
      <c r="D12630">
        <v>3</v>
      </c>
      <c r="E12630">
        <v>0</v>
      </c>
      <c r="F12630">
        <v>0</v>
      </c>
      <c r="H12630" t="s">
        <v>116</v>
      </c>
      <c r="I12630">
        <f t="shared" si="600"/>
        <v>0</v>
      </c>
      <c r="J12630">
        <f t="shared" si="601"/>
        <v>0</v>
      </c>
      <c r="L12630" t="str">
        <f t="shared" si="599"/>
        <v>2630COOMA</v>
      </c>
      <c r="M12630" t="s">
        <v>12579</v>
      </c>
    </row>
    <row r="12631" spans="1:13">
      <c r="A12631" t="s">
        <v>14074</v>
      </c>
      <c r="B12631" t="s">
        <v>14086</v>
      </c>
      <c r="C12631" t="s">
        <v>109</v>
      </c>
      <c r="D12631">
        <v>3</v>
      </c>
      <c r="E12631">
        <v>0</v>
      </c>
      <c r="F12631">
        <v>0</v>
      </c>
      <c r="H12631" t="s">
        <v>116</v>
      </c>
      <c r="I12631">
        <f t="shared" si="600"/>
        <v>0</v>
      </c>
      <c r="J12631">
        <f t="shared" si="601"/>
        <v>0</v>
      </c>
      <c r="L12631" t="str">
        <f t="shared" si="599"/>
        <v>2630COOMA NORTH</v>
      </c>
      <c r="M12631" t="s">
        <v>12579</v>
      </c>
    </row>
    <row r="12632" spans="1:13">
      <c r="A12632" t="s">
        <v>14074</v>
      </c>
      <c r="B12632" t="s">
        <v>14087</v>
      </c>
      <c r="C12632" t="s">
        <v>109</v>
      </c>
      <c r="D12632">
        <v>4</v>
      </c>
      <c r="E12632">
        <v>0</v>
      </c>
      <c r="F12632">
        <v>0</v>
      </c>
      <c r="H12632" t="s">
        <v>116</v>
      </c>
      <c r="I12632">
        <f t="shared" si="600"/>
        <v>0</v>
      </c>
      <c r="J12632">
        <f t="shared" si="601"/>
        <v>0</v>
      </c>
      <c r="L12632" t="str">
        <f t="shared" si="599"/>
        <v>2630COONERANG</v>
      </c>
      <c r="M12632" t="s">
        <v>12579</v>
      </c>
    </row>
    <row r="12633" spans="1:13">
      <c r="A12633" t="s">
        <v>14074</v>
      </c>
      <c r="B12633" t="s">
        <v>14088</v>
      </c>
      <c r="C12633" t="s">
        <v>109</v>
      </c>
      <c r="D12633">
        <v>4</v>
      </c>
      <c r="E12633">
        <v>0</v>
      </c>
      <c r="F12633">
        <v>0</v>
      </c>
      <c r="H12633" t="s">
        <v>116</v>
      </c>
      <c r="I12633">
        <f t="shared" si="600"/>
        <v>0</v>
      </c>
      <c r="J12633">
        <f t="shared" si="601"/>
        <v>0</v>
      </c>
      <c r="L12633" t="str">
        <f t="shared" si="599"/>
        <v>2630COUNTEGANY</v>
      </c>
      <c r="M12633" t="s">
        <v>12579</v>
      </c>
    </row>
    <row r="12634" spans="1:13">
      <c r="A12634" t="s">
        <v>14074</v>
      </c>
      <c r="B12634" t="s">
        <v>14089</v>
      </c>
      <c r="C12634" t="s">
        <v>109</v>
      </c>
      <c r="D12634">
        <v>4</v>
      </c>
      <c r="E12634">
        <v>0</v>
      </c>
      <c r="F12634">
        <v>0</v>
      </c>
      <c r="H12634" t="s">
        <v>116</v>
      </c>
      <c r="I12634">
        <f t="shared" si="600"/>
        <v>0</v>
      </c>
      <c r="J12634">
        <f t="shared" si="601"/>
        <v>0</v>
      </c>
      <c r="L12634" t="str">
        <f t="shared" si="599"/>
        <v>2630DAIRYMANS PLAINS</v>
      </c>
      <c r="M12634" t="s">
        <v>12579</v>
      </c>
    </row>
    <row r="12635" spans="1:13">
      <c r="A12635" t="s">
        <v>14074</v>
      </c>
      <c r="B12635" t="s">
        <v>14090</v>
      </c>
      <c r="C12635" t="s">
        <v>109</v>
      </c>
      <c r="D12635">
        <v>4</v>
      </c>
      <c r="E12635">
        <v>0</v>
      </c>
      <c r="F12635">
        <v>0</v>
      </c>
      <c r="H12635" t="s">
        <v>116</v>
      </c>
      <c r="I12635">
        <f t="shared" si="600"/>
        <v>0</v>
      </c>
      <c r="J12635">
        <f t="shared" si="601"/>
        <v>0</v>
      </c>
      <c r="L12635" t="str">
        <f t="shared" si="599"/>
        <v>2630DANGELONG</v>
      </c>
      <c r="M12635" t="s">
        <v>12579</v>
      </c>
    </row>
    <row r="12636" spans="1:13">
      <c r="A12636" t="s">
        <v>14074</v>
      </c>
      <c r="B12636" t="s">
        <v>14091</v>
      </c>
      <c r="C12636" t="s">
        <v>109</v>
      </c>
      <c r="D12636">
        <v>4</v>
      </c>
      <c r="E12636">
        <v>0</v>
      </c>
      <c r="F12636">
        <v>0</v>
      </c>
      <c r="H12636" t="s">
        <v>116</v>
      </c>
      <c r="I12636">
        <f t="shared" si="600"/>
        <v>0</v>
      </c>
      <c r="J12636">
        <f t="shared" si="601"/>
        <v>0</v>
      </c>
      <c r="L12636" t="str">
        <f t="shared" si="599"/>
        <v>2630DRY PLAIN</v>
      </c>
      <c r="M12636" t="s">
        <v>12579</v>
      </c>
    </row>
    <row r="12637" spans="1:13">
      <c r="A12637" t="s">
        <v>14074</v>
      </c>
      <c r="B12637" t="s">
        <v>14092</v>
      </c>
      <c r="C12637" t="s">
        <v>109</v>
      </c>
      <c r="D12637">
        <v>4</v>
      </c>
      <c r="E12637">
        <v>0</v>
      </c>
      <c r="F12637">
        <v>0</v>
      </c>
      <c r="H12637" t="s">
        <v>116</v>
      </c>
      <c r="I12637">
        <f t="shared" si="600"/>
        <v>0</v>
      </c>
      <c r="J12637">
        <f t="shared" si="601"/>
        <v>0</v>
      </c>
      <c r="L12637" t="str">
        <f t="shared" si="599"/>
        <v>2630FRYING PAN</v>
      </c>
      <c r="M12637" t="s">
        <v>12579</v>
      </c>
    </row>
    <row r="12638" spans="1:13">
      <c r="A12638" t="s">
        <v>14074</v>
      </c>
      <c r="B12638" t="s">
        <v>14093</v>
      </c>
      <c r="C12638" t="s">
        <v>109</v>
      </c>
      <c r="D12638">
        <v>4</v>
      </c>
      <c r="E12638">
        <v>0</v>
      </c>
      <c r="F12638">
        <v>0</v>
      </c>
      <c r="H12638" t="s">
        <v>116</v>
      </c>
      <c r="I12638">
        <f t="shared" si="600"/>
        <v>0</v>
      </c>
      <c r="J12638">
        <f t="shared" si="601"/>
        <v>0</v>
      </c>
      <c r="L12638" t="str">
        <f t="shared" si="599"/>
        <v>2630GLEN FERGUS</v>
      </c>
      <c r="M12638" t="s">
        <v>12579</v>
      </c>
    </row>
    <row r="12639" spans="1:13">
      <c r="A12639" t="s">
        <v>14074</v>
      </c>
      <c r="B12639" t="s">
        <v>14094</v>
      </c>
      <c r="C12639" t="s">
        <v>109</v>
      </c>
      <c r="D12639">
        <v>4</v>
      </c>
      <c r="E12639">
        <v>0</v>
      </c>
      <c r="F12639">
        <v>0</v>
      </c>
      <c r="H12639" t="s">
        <v>116</v>
      </c>
      <c r="I12639">
        <f t="shared" si="600"/>
        <v>0</v>
      </c>
      <c r="J12639">
        <f t="shared" si="601"/>
        <v>0</v>
      </c>
      <c r="L12639" t="str">
        <f t="shared" si="599"/>
        <v>2630IRONMUNGY</v>
      </c>
      <c r="M12639" t="s">
        <v>12579</v>
      </c>
    </row>
    <row r="12640" spans="1:13">
      <c r="A12640" t="s">
        <v>14074</v>
      </c>
      <c r="B12640" t="s">
        <v>14095</v>
      </c>
      <c r="C12640" t="s">
        <v>109</v>
      </c>
      <c r="D12640">
        <v>4</v>
      </c>
      <c r="E12640">
        <v>0</v>
      </c>
      <c r="F12640">
        <v>0</v>
      </c>
      <c r="H12640" t="s">
        <v>116</v>
      </c>
      <c r="I12640">
        <f t="shared" si="600"/>
        <v>0</v>
      </c>
      <c r="J12640">
        <f t="shared" si="601"/>
        <v>0</v>
      </c>
      <c r="L12640" t="str">
        <f t="shared" si="599"/>
        <v>2630JERANGLE</v>
      </c>
      <c r="M12640" t="s">
        <v>12579</v>
      </c>
    </row>
    <row r="12641" spans="1:13">
      <c r="A12641" t="s">
        <v>14074</v>
      </c>
      <c r="B12641" t="s">
        <v>14096</v>
      </c>
      <c r="C12641" t="s">
        <v>109</v>
      </c>
      <c r="D12641">
        <v>4</v>
      </c>
      <c r="E12641">
        <v>0</v>
      </c>
      <c r="F12641">
        <v>0</v>
      </c>
      <c r="H12641" t="s">
        <v>116</v>
      </c>
      <c r="I12641">
        <f t="shared" si="600"/>
        <v>0</v>
      </c>
      <c r="J12641">
        <f t="shared" si="601"/>
        <v>0</v>
      </c>
      <c r="L12641" t="str">
        <f t="shared" si="599"/>
        <v>2630JIMENBUEN</v>
      </c>
      <c r="M12641" t="s">
        <v>12579</v>
      </c>
    </row>
    <row r="12642" spans="1:13">
      <c r="A12642" t="s">
        <v>14074</v>
      </c>
      <c r="B12642" t="s">
        <v>9328</v>
      </c>
      <c r="C12642" t="s">
        <v>109</v>
      </c>
      <c r="D12642">
        <v>4</v>
      </c>
      <c r="E12642">
        <v>0</v>
      </c>
      <c r="F12642">
        <v>0</v>
      </c>
      <c r="H12642" t="s">
        <v>116</v>
      </c>
      <c r="I12642">
        <f t="shared" si="600"/>
        <v>0</v>
      </c>
      <c r="J12642">
        <f t="shared" si="601"/>
        <v>0</v>
      </c>
      <c r="L12642" t="str">
        <f t="shared" si="599"/>
        <v>2630MAFFRA</v>
      </c>
      <c r="M12642" t="s">
        <v>12579</v>
      </c>
    </row>
    <row r="12643" spans="1:13">
      <c r="A12643" t="s">
        <v>14074</v>
      </c>
      <c r="B12643" t="s">
        <v>14097</v>
      </c>
      <c r="C12643" t="s">
        <v>109</v>
      </c>
      <c r="D12643">
        <v>4</v>
      </c>
      <c r="E12643">
        <v>0</v>
      </c>
      <c r="F12643">
        <v>0</v>
      </c>
      <c r="H12643" t="s">
        <v>116</v>
      </c>
      <c r="I12643">
        <f t="shared" si="600"/>
        <v>0</v>
      </c>
      <c r="J12643">
        <f t="shared" si="601"/>
        <v>0</v>
      </c>
      <c r="L12643" t="str">
        <f t="shared" si="599"/>
        <v>2630MIDDLE FLAT</v>
      </c>
      <c r="M12643" t="s">
        <v>12579</v>
      </c>
    </row>
    <row r="12644" spans="1:13">
      <c r="A12644" t="s">
        <v>14074</v>
      </c>
      <c r="B12644" t="s">
        <v>14098</v>
      </c>
      <c r="C12644" t="s">
        <v>109</v>
      </c>
      <c r="D12644">
        <v>4</v>
      </c>
      <c r="E12644">
        <v>0</v>
      </c>
      <c r="F12644">
        <v>0</v>
      </c>
      <c r="H12644" t="s">
        <v>116</v>
      </c>
      <c r="I12644">
        <f t="shared" si="600"/>
        <v>0</v>
      </c>
      <c r="J12644">
        <f t="shared" si="601"/>
        <v>0</v>
      </c>
      <c r="L12644" t="str">
        <f t="shared" si="599"/>
        <v>2630MIDDLINGBANK</v>
      </c>
      <c r="M12644" t="s">
        <v>12579</v>
      </c>
    </row>
    <row r="12645" spans="1:13">
      <c r="A12645" t="s">
        <v>14074</v>
      </c>
      <c r="B12645" t="s">
        <v>14099</v>
      </c>
      <c r="C12645" t="s">
        <v>109</v>
      </c>
      <c r="D12645">
        <v>4</v>
      </c>
      <c r="E12645">
        <v>0</v>
      </c>
      <c r="F12645">
        <v>0</v>
      </c>
      <c r="H12645" t="s">
        <v>116</v>
      </c>
      <c r="I12645">
        <f t="shared" si="600"/>
        <v>0</v>
      </c>
      <c r="J12645">
        <f t="shared" si="601"/>
        <v>0</v>
      </c>
      <c r="L12645" t="str">
        <f t="shared" si="599"/>
        <v>2630MURRUMBUCCA</v>
      </c>
      <c r="M12645" t="s">
        <v>12579</v>
      </c>
    </row>
    <row r="12646" spans="1:13">
      <c r="A12646" t="s">
        <v>14074</v>
      </c>
      <c r="B12646" t="s">
        <v>203</v>
      </c>
      <c r="C12646" t="s">
        <v>109</v>
      </c>
      <c r="D12646">
        <v>4</v>
      </c>
      <c r="E12646">
        <v>0</v>
      </c>
      <c r="F12646">
        <v>0</v>
      </c>
      <c r="H12646" t="s">
        <v>116</v>
      </c>
      <c r="I12646">
        <f t="shared" si="600"/>
        <v>0</v>
      </c>
      <c r="J12646">
        <f t="shared" si="601"/>
        <v>0</v>
      </c>
      <c r="L12646" t="str">
        <f t="shared" si="599"/>
        <v>2630MYALLA</v>
      </c>
      <c r="M12646" t="s">
        <v>12579</v>
      </c>
    </row>
    <row r="12647" spans="1:13">
      <c r="A12647" t="s">
        <v>14074</v>
      </c>
      <c r="B12647" t="s">
        <v>14100</v>
      </c>
      <c r="C12647" t="s">
        <v>109</v>
      </c>
      <c r="D12647">
        <v>4</v>
      </c>
      <c r="E12647">
        <v>0</v>
      </c>
      <c r="F12647">
        <v>0</v>
      </c>
      <c r="H12647" t="s">
        <v>116</v>
      </c>
      <c r="I12647">
        <f t="shared" si="600"/>
        <v>0</v>
      </c>
      <c r="J12647">
        <f t="shared" si="601"/>
        <v>0</v>
      </c>
      <c r="L12647" t="str">
        <f t="shared" si="599"/>
        <v>2630NUMERALLA</v>
      </c>
      <c r="M12647" t="s">
        <v>12579</v>
      </c>
    </row>
    <row r="12648" spans="1:13">
      <c r="A12648" t="s">
        <v>14074</v>
      </c>
      <c r="B12648" t="s">
        <v>14101</v>
      </c>
      <c r="C12648" t="s">
        <v>109</v>
      </c>
      <c r="D12648">
        <v>4</v>
      </c>
      <c r="E12648">
        <v>0</v>
      </c>
      <c r="F12648">
        <v>0</v>
      </c>
      <c r="H12648" t="s">
        <v>116</v>
      </c>
      <c r="I12648">
        <f t="shared" si="600"/>
        <v>0</v>
      </c>
      <c r="J12648">
        <f t="shared" si="601"/>
        <v>0</v>
      </c>
      <c r="L12648" t="str">
        <f t="shared" si="599"/>
        <v>2630PEAK VIEW</v>
      </c>
      <c r="M12648" t="s">
        <v>12579</v>
      </c>
    </row>
    <row r="12649" spans="1:13">
      <c r="A12649" t="s">
        <v>14074</v>
      </c>
      <c r="B12649" t="s">
        <v>14102</v>
      </c>
      <c r="C12649" t="s">
        <v>109</v>
      </c>
      <c r="D12649">
        <v>4</v>
      </c>
      <c r="E12649">
        <v>0</v>
      </c>
      <c r="F12649">
        <v>0</v>
      </c>
      <c r="H12649" t="s">
        <v>116</v>
      </c>
      <c r="I12649">
        <f t="shared" si="600"/>
        <v>0</v>
      </c>
      <c r="J12649">
        <f t="shared" si="601"/>
        <v>0</v>
      </c>
      <c r="L12649" t="str">
        <f t="shared" si="599"/>
        <v>2630PINE VALLEY</v>
      </c>
      <c r="M12649" t="s">
        <v>12579</v>
      </c>
    </row>
    <row r="12650" spans="1:13">
      <c r="A12650" t="s">
        <v>14074</v>
      </c>
      <c r="B12650" t="s">
        <v>14103</v>
      </c>
      <c r="C12650" t="s">
        <v>109</v>
      </c>
      <c r="D12650">
        <v>4</v>
      </c>
      <c r="E12650">
        <v>0</v>
      </c>
      <c r="F12650">
        <v>0</v>
      </c>
      <c r="H12650" t="s">
        <v>116</v>
      </c>
      <c r="I12650">
        <f t="shared" si="600"/>
        <v>0</v>
      </c>
      <c r="J12650">
        <f t="shared" si="601"/>
        <v>0</v>
      </c>
      <c r="L12650" t="str">
        <f t="shared" si="599"/>
        <v>2630POLO FLAT</v>
      </c>
      <c r="M12650" t="s">
        <v>12579</v>
      </c>
    </row>
    <row r="12651" spans="1:13">
      <c r="A12651" t="s">
        <v>14074</v>
      </c>
      <c r="B12651" t="s">
        <v>14104</v>
      </c>
      <c r="C12651" t="s">
        <v>109</v>
      </c>
      <c r="D12651">
        <v>4</v>
      </c>
      <c r="E12651">
        <v>0</v>
      </c>
      <c r="F12651">
        <v>0</v>
      </c>
      <c r="H12651" t="s">
        <v>116</v>
      </c>
      <c r="I12651">
        <f t="shared" si="600"/>
        <v>0</v>
      </c>
      <c r="J12651">
        <f t="shared" si="601"/>
        <v>0</v>
      </c>
      <c r="L12651" t="str">
        <f t="shared" si="599"/>
        <v>2630RHINE FALLS</v>
      </c>
      <c r="M12651" t="s">
        <v>12579</v>
      </c>
    </row>
    <row r="12652" spans="1:13">
      <c r="A12652" t="s">
        <v>14074</v>
      </c>
      <c r="B12652" t="s">
        <v>14105</v>
      </c>
      <c r="C12652" t="s">
        <v>109</v>
      </c>
      <c r="D12652">
        <v>4</v>
      </c>
      <c r="E12652">
        <v>0</v>
      </c>
      <c r="F12652">
        <v>0</v>
      </c>
      <c r="H12652" t="s">
        <v>116</v>
      </c>
      <c r="I12652">
        <f t="shared" si="600"/>
        <v>0</v>
      </c>
      <c r="J12652">
        <f t="shared" si="601"/>
        <v>0</v>
      </c>
      <c r="L12652" t="str">
        <f t="shared" si="599"/>
        <v>2630ROCK FLAT</v>
      </c>
      <c r="M12652" t="s">
        <v>12579</v>
      </c>
    </row>
    <row r="12653" spans="1:13">
      <c r="A12653" t="s">
        <v>14074</v>
      </c>
      <c r="B12653" t="s">
        <v>14106</v>
      </c>
      <c r="C12653" t="s">
        <v>109</v>
      </c>
      <c r="D12653">
        <v>4</v>
      </c>
      <c r="E12653">
        <v>0</v>
      </c>
      <c r="F12653">
        <v>0</v>
      </c>
      <c r="H12653" t="s">
        <v>116</v>
      </c>
      <c r="I12653">
        <f t="shared" si="600"/>
        <v>0</v>
      </c>
      <c r="J12653">
        <f t="shared" si="601"/>
        <v>0</v>
      </c>
      <c r="L12653" t="str">
        <f t="shared" si="599"/>
        <v>2630ROSE VALLEY</v>
      </c>
      <c r="M12653" t="s">
        <v>12579</v>
      </c>
    </row>
    <row r="12654" spans="1:13">
      <c r="A12654" t="s">
        <v>14074</v>
      </c>
      <c r="B12654" t="s">
        <v>14107</v>
      </c>
      <c r="C12654" t="s">
        <v>109</v>
      </c>
      <c r="D12654">
        <v>4</v>
      </c>
      <c r="E12654">
        <v>0</v>
      </c>
      <c r="F12654">
        <v>0</v>
      </c>
      <c r="H12654" t="s">
        <v>116</v>
      </c>
      <c r="I12654">
        <f t="shared" si="600"/>
        <v>0</v>
      </c>
      <c r="J12654">
        <f t="shared" si="601"/>
        <v>0</v>
      </c>
      <c r="L12654" t="str">
        <f t="shared" si="599"/>
        <v>2630SHANNONS FLAT</v>
      </c>
      <c r="M12654" t="s">
        <v>12579</v>
      </c>
    </row>
    <row r="12655" spans="1:13">
      <c r="A12655" t="s">
        <v>14074</v>
      </c>
      <c r="B12655" t="s">
        <v>514</v>
      </c>
      <c r="C12655" t="s">
        <v>109</v>
      </c>
      <c r="D12655">
        <v>4</v>
      </c>
      <c r="E12655">
        <v>0</v>
      </c>
      <c r="F12655">
        <v>0</v>
      </c>
      <c r="H12655" t="s">
        <v>116</v>
      </c>
      <c r="I12655">
        <f t="shared" si="600"/>
        <v>0</v>
      </c>
      <c r="J12655">
        <f t="shared" si="601"/>
        <v>0</v>
      </c>
      <c r="L12655" t="str">
        <f t="shared" si="599"/>
        <v>2630SPRINGFIELD</v>
      </c>
      <c r="M12655" t="s">
        <v>12579</v>
      </c>
    </row>
    <row r="12656" spans="1:13">
      <c r="A12656" t="s">
        <v>14074</v>
      </c>
      <c r="B12656" t="s">
        <v>14108</v>
      </c>
      <c r="C12656" t="s">
        <v>109</v>
      </c>
      <c r="D12656">
        <v>4</v>
      </c>
      <c r="E12656">
        <v>0</v>
      </c>
      <c r="F12656">
        <v>0</v>
      </c>
      <c r="H12656" t="s">
        <v>116</v>
      </c>
      <c r="I12656">
        <f t="shared" si="600"/>
        <v>0</v>
      </c>
      <c r="J12656">
        <f t="shared" si="601"/>
        <v>0</v>
      </c>
      <c r="L12656" t="str">
        <f t="shared" si="599"/>
        <v>2630THE BROTHERS</v>
      </c>
      <c r="M12656" t="s">
        <v>12579</v>
      </c>
    </row>
    <row r="12657" spans="1:13">
      <c r="A12657" t="s">
        <v>14074</v>
      </c>
      <c r="B12657" t="s">
        <v>14109</v>
      </c>
      <c r="C12657" t="s">
        <v>109</v>
      </c>
      <c r="D12657">
        <v>4</v>
      </c>
      <c r="E12657">
        <v>0</v>
      </c>
      <c r="F12657">
        <v>0</v>
      </c>
      <c r="H12657" t="s">
        <v>116</v>
      </c>
      <c r="I12657">
        <f t="shared" si="600"/>
        <v>0</v>
      </c>
      <c r="J12657">
        <f t="shared" si="601"/>
        <v>0</v>
      </c>
      <c r="L12657" t="str">
        <f t="shared" si="599"/>
        <v>2630TUROSS</v>
      </c>
      <c r="M12657" t="s">
        <v>12579</v>
      </c>
    </row>
    <row r="12658" spans="1:13">
      <c r="A12658" t="s">
        <v>14074</v>
      </c>
      <c r="B12658" t="s">
        <v>14110</v>
      </c>
      <c r="C12658" t="s">
        <v>109</v>
      </c>
      <c r="D12658">
        <v>4</v>
      </c>
      <c r="E12658">
        <v>0</v>
      </c>
      <c r="F12658">
        <v>0</v>
      </c>
      <c r="H12658" t="s">
        <v>116</v>
      </c>
      <c r="I12658">
        <f t="shared" si="600"/>
        <v>0</v>
      </c>
      <c r="J12658">
        <f t="shared" si="601"/>
        <v>0</v>
      </c>
      <c r="L12658" t="str">
        <f t="shared" si="599"/>
        <v>2630WAMBROOK</v>
      </c>
      <c r="M12658" t="s">
        <v>12579</v>
      </c>
    </row>
    <row r="12659" spans="1:13">
      <c r="A12659" t="s">
        <v>14111</v>
      </c>
      <c r="B12659" t="s">
        <v>14112</v>
      </c>
      <c r="C12659" t="s">
        <v>109</v>
      </c>
      <c r="D12659">
        <v>4</v>
      </c>
      <c r="E12659">
        <v>0</v>
      </c>
      <c r="F12659">
        <v>0</v>
      </c>
      <c r="H12659" t="s">
        <v>116</v>
      </c>
      <c r="I12659">
        <f t="shared" si="600"/>
        <v>0</v>
      </c>
      <c r="J12659">
        <f t="shared" si="601"/>
        <v>0</v>
      </c>
      <c r="L12659" t="str">
        <f t="shared" si="599"/>
        <v>2629ADAMINABY</v>
      </c>
      <c r="M12659" t="s">
        <v>12579</v>
      </c>
    </row>
    <row r="12660" spans="1:13">
      <c r="A12660" t="s">
        <v>14111</v>
      </c>
      <c r="B12660" t="s">
        <v>14113</v>
      </c>
      <c r="C12660" t="s">
        <v>109</v>
      </c>
      <c r="D12660">
        <v>4</v>
      </c>
      <c r="E12660">
        <v>0</v>
      </c>
      <c r="F12660">
        <v>0</v>
      </c>
      <c r="H12660" t="s">
        <v>116</v>
      </c>
      <c r="I12660">
        <f t="shared" si="600"/>
        <v>0</v>
      </c>
      <c r="J12660">
        <f t="shared" si="601"/>
        <v>0</v>
      </c>
      <c r="L12660" t="str">
        <f t="shared" si="599"/>
        <v>2629ANGLERS REACH</v>
      </c>
      <c r="M12660" t="s">
        <v>12579</v>
      </c>
    </row>
    <row r="12661" spans="1:13">
      <c r="A12661" t="s">
        <v>14111</v>
      </c>
      <c r="B12661" t="s">
        <v>14114</v>
      </c>
      <c r="C12661" t="s">
        <v>109</v>
      </c>
      <c r="D12661">
        <v>4</v>
      </c>
      <c r="E12661">
        <v>0</v>
      </c>
      <c r="F12661">
        <v>0</v>
      </c>
      <c r="H12661" t="s">
        <v>116</v>
      </c>
      <c r="I12661">
        <f t="shared" si="600"/>
        <v>0</v>
      </c>
      <c r="J12661">
        <f t="shared" si="601"/>
        <v>0</v>
      </c>
      <c r="L12661" t="str">
        <f t="shared" si="599"/>
        <v>2629BOLARO</v>
      </c>
      <c r="M12661" t="s">
        <v>12579</v>
      </c>
    </row>
    <row r="12662" spans="1:13">
      <c r="A12662" t="s">
        <v>14111</v>
      </c>
      <c r="B12662" t="s">
        <v>14115</v>
      </c>
      <c r="C12662" t="s">
        <v>109</v>
      </c>
      <c r="D12662">
        <v>4</v>
      </c>
      <c r="E12662">
        <v>0</v>
      </c>
      <c r="F12662">
        <v>0</v>
      </c>
      <c r="H12662" t="s">
        <v>116</v>
      </c>
      <c r="I12662">
        <f t="shared" si="600"/>
        <v>0</v>
      </c>
      <c r="J12662">
        <f t="shared" si="601"/>
        <v>0</v>
      </c>
      <c r="L12662" t="str">
        <f t="shared" si="599"/>
        <v>2629CABRAMURRA</v>
      </c>
      <c r="M12662" t="s">
        <v>12579</v>
      </c>
    </row>
    <row r="12663" spans="1:13">
      <c r="A12663" t="s">
        <v>14111</v>
      </c>
      <c r="B12663" t="s">
        <v>14116</v>
      </c>
      <c r="C12663" t="s">
        <v>109</v>
      </c>
      <c r="D12663">
        <v>4</v>
      </c>
      <c r="E12663">
        <v>0</v>
      </c>
      <c r="F12663">
        <v>0</v>
      </c>
      <c r="H12663" t="s">
        <v>116</v>
      </c>
      <c r="I12663">
        <f t="shared" si="600"/>
        <v>0</v>
      </c>
      <c r="J12663">
        <f t="shared" si="601"/>
        <v>0</v>
      </c>
      <c r="L12663" t="str">
        <f t="shared" si="599"/>
        <v>2629KIANDRA</v>
      </c>
      <c r="M12663" t="s">
        <v>12579</v>
      </c>
    </row>
    <row r="12664" spans="1:13">
      <c r="A12664" t="s">
        <v>14111</v>
      </c>
      <c r="B12664" t="s">
        <v>14117</v>
      </c>
      <c r="C12664" t="s">
        <v>109</v>
      </c>
      <c r="D12664">
        <v>4</v>
      </c>
      <c r="E12664">
        <v>0</v>
      </c>
      <c r="F12664">
        <v>0</v>
      </c>
      <c r="H12664" t="s">
        <v>116</v>
      </c>
      <c r="I12664">
        <f t="shared" si="600"/>
        <v>0</v>
      </c>
      <c r="J12664">
        <f t="shared" si="601"/>
        <v>0</v>
      </c>
      <c r="L12664" t="str">
        <f t="shared" si="599"/>
        <v>2629LONG PLAIN</v>
      </c>
      <c r="M12664" t="s">
        <v>12579</v>
      </c>
    </row>
    <row r="12665" spans="1:13">
      <c r="A12665" t="s">
        <v>14111</v>
      </c>
      <c r="B12665" t="s">
        <v>14118</v>
      </c>
      <c r="C12665" t="s">
        <v>109</v>
      </c>
      <c r="D12665">
        <v>4</v>
      </c>
      <c r="E12665">
        <v>0</v>
      </c>
      <c r="F12665">
        <v>0</v>
      </c>
      <c r="H12665" t="s">
        <v>116</v>
      </c>
      <c r="I12665">
        <f t="shared" si="600"/>
        <v>0</v>
      </c>
      <c r="J12665">
        <f t="shared" si="601"/>
        <v>0</v>
      </c>
      <c r="L12665" t="str">
        <f t="shared" si="599"/>
        <v>2629OLD ADAMINABY</v>
      </c>
      <c r="M12665" t="s">
        <v>12579</v>
      </c>
    </row>
    <row r="12666" spans="1:13">
      <c r="A12666" t="s">
        <v>14111</v>
      </c>
      <c r="B12666" t="s">
        <v>14119</v>
      </c>
      <c r="C12666" t="s">
        <v>109</v>
      </c>
      <c r="D12666">
        <v>4</v>
      </c>
      <c r="E12666">
        <v>0</v>
      </c>
      <c r="F12666">
        <v>0</v>
      </c>
      <c r="H12666" t="s">
        <v>116</v>
      </c>
      <c r="I12666">
        <f t="shared" si="600"/>
        <v>0</v>
      </c>
      <c r="J12666">
        <f t="shared" si="601"/>
        <v>0</v>
      </c>
      <c r="L12666" t="str">
        <f t="shared" si="599"/>
        <v>2629PROVIDENCE PORTAL</v>
      </c>
      <c r="M12666" t="s">
        <v>12579</v>
      </c>
    </row>
    <row r="12667" spans="1:13">
      <c r="A12667" t="s">
        <v>14111</v>
      </c>
      <c r="B12667" t="s">
        <v>14120</v>
      </c>
      <c r="C12667" t="s">
        <v>109</v>
      </c>
      <c r="D12667">
        <v>4</v>
      </c>
      <c r="E12667">
        <v>0</v>
      </c>
      <c r="F12667">
        <v>0</v>
      </c>
      <c r="H12667" t="s">
        <v>116</v>
      </c>
      <c r="I12667">
        <f t="shared" si="600"/>
        <v>0</v>
      </c>
      <c r="J12667">
        <f t="shared" si="601"/>
        <v>0</v>
      </c>
      <c r="L12667" t="str">
        <f t="shared" si="599"/>
        <v>2629TANTANGARA</v>
      </c>
      <c r="M12667" t="s">
        <v>12579</v>
      </c>
    </row>
    <row r="12668" spans="1:13">
      <c r="A12668" t="s">
        <v>14111</v>
      </c>
      <c r="B12668" t="s">
        <v>14121</v>
      </c>
      <c r="C12668" t="s">
        <v>109</v>
      </c>
      <c r="D12668">
        <v>4</v>
      </c>
      <c r="E12668">
        <v>0</v>
      </c>
      <c r="F12668">
        <v>0</v>
      </c>
      <c r="H12668" t="s">
        <v>116</v>
      </c>
      <c r="I12668">
        <f t="shared" si="600"/>
        <v>0</v>
      </c>
      <c r="J12668">
        <f t="shared" si="601"/>
        <v>0</v>
      </c>
      <c r="L12668" t="str">
        <f t="shared" si="599"/>
        <v>2629YAOUK</v>
      </c>
      <c r="M12668" t="s">
        <v>12579</v>
      </c>
    </row>
    <row r="12669" spans="1:13">
      <c r="A12669" t="s">
        <v>14122</v>
      </c>
      <c r="B12669" t="s">
        <v>14123</v>
      </c>
      <c r="C12669" t="s">
        <v>109</v>
      </c>
      <c r="D12669">
        <v>4</v>
      </c>
      <c r="E12669">
        <v>0</v>
      </c>
      <c r="F12669">
        <v>0</v>
      </c>
      <c r="H12669" t="s">
        <v>116</v>
      </c>
      <c r="I12669">
        <f t="shared" si="600"/>
        <v>0</v>
      </c>
      <c r="J12669">
        <f t="shared" si="601"/>
        <v>0</v>
      </c>
      <c r="L12669" t="str">
        <f t="shared" si="599"/>
        <v>2628AVONSIDE</v>
      </c>
      <c r="M12669" t="s">
        <v>12579</v>
      </c>
    </row>
    <row r="12670" spans="1:13">
      <c r="A12670" t="s">
        <v>14122</v>
      </c>
      <c r="B12670" t="s">
        <v>14124</v>
      </c>
      <c r="C12670" t="s">
        <v>109</v>
      </c>
      <c r="D12670">
        <v>4</v>
      </c>
      <c r="E12670">
        <v>0</v>
      </c>
      <c r="F12670">
        <v>0</v>
      </c>
      <c r="H12670" t="s">
        <v>116</v>
      </c>
      <c r="I12670">
        <f t="shared" si="600"/>
        <v>0</v>
      </c>
      <c r="J12670">
        <f t="shared" si="601"/>
        <v>0</v>
      </c>
      <c r="L12670" t="str">
        <f t="shared" si="599"/>
        <v>2628BELOKA</v>
      </c>
      <c r="M12670" t="s">
        <v>12579</v>
      </c>
    </row>
    <row r="12671" spans="1:13">
      <c r="A12671" t="s">
        <v>14122</v>
      </c>
      <c r="B12671" t="s">
        <v>14125</v>
      </c>
      <c r="C12671" t="s">
        <v>109</v>
      </c>
      <c r="D12671">
        <v>4</v>
      </c>
      <c r="E12671">
        <v>0</v>
      </c>
      <c r="F12671">
        <v>0</v>
      </c>
      <c r="H12671" t="s">
        <v>116</v>
      </c>
      <c r="I12671">
        <f t="shared" si="600"/>
        <v>0</v>
      </c>
      <c r="J12671">
        <f t="shared" si="601"/>
        <v>0</v>
      </c>
      <c r="L12671" t="str">
        <f t="shared" si="599"/>
        <v>2628BERRIDALE</v>
      </c>
      <c r="M12671" t="s">
        <v>12579</v>
      </c>
    </row>
    <row r="12672" spans="1:13">
      <c r="A12672" t="s">
        <v>14122</v>
      </c>
      <c r="B12672" t="s">
        <v>14126</v>
      </c>
      <c r="C12672" t="s">
        <v>109</v>
      </c>
      <c r="D12672">
        <v>4</v>
      </c>
      <c r="E12672">
        <v>0</v>
      </c>
      <c r="F12672">
        <v>0</v>
      </c>
      <c r="H12672" t="s">
        <v>116</v>
      </c>
      <c r="I12672">
        <f t="shared" si="600"/>
        <v>0</v>
      </c>
      <c r="J12672">
        <f t="shared" si="601"/>
        <v>0</v>
      </c>
      <c r="L12672" t="str">
        <f t="shared" si="599"/>
        <v>2628BRAEMAR BAY</v>
      </c>
      <c r="M12672" t="s">
        <v>12579</v>
      </c>
    </row>
    <row r="12673" spans="1:13">
      <c r="A12673" t="s">
        <v>14122</v>
      </c>
      <c r="B12673" t="s">
        <v>14127</v>
      </c>
      <c r="C12673" t="s">
        <v>109</v>
      </c>
      <c r="D12673">
        <v>4</v>
      </c>
      <c r="E12673">
        <v>0</v>
      </c>
      <c r="F12673">
        <v>0</v>
      </c>
      <c r="H12673" t="s">
        <v>116</v>
      </c>
      <c r="I12673">
        <f t="shared" si="600"/>
        <v>0</v>
      </c>
      <c r="J12673">
        <f t="shared" si="601"/>
        <v>0</v>
      </c>
      <c r="L12673" t="str">
        <f t="shared" si="599"/>
        <v>2628BYADBO WILDERNESS</v>
      </c>
      <c r="M12673" t="s">
        <v>12579</v>
      </c>
    </row>
    <row r="12674" spans="1:13">
      <c r="A12674" t="s">
        <v>14122</v>
      </c>
      <c r="B12674" t="s">
        <v>14128</v>
      </c>
      <c r="C12674" t="s">
        <v>109</v>
      </c>
      <c r="D12674">
        <v>4</v>
      </c>
      <c r="E12674">
        <v>0</v>
      </c>
      <c r="F12674">
        <v>0</v>
      </c>
      <c r="H12674" t="s">
        <v>116</v>
      </c>
      <c r="I12674">
        <f t="shared" si="600"/>
        <v>0</v>
      </c>
      <c r="J12674">
        <f t="shared" si="601"/>
        <v>0</v>
      </c>
      <c r="L12674" t="str">
        <f t="shared" si="599"/>
        <v>2628COOTRALANTRA</v>
      </c>
      <c r="M12674" t="s">
        <v>12579</v>
      </c>
    </row>
    <row r="12675" spans="1:13">
      <c r="A12675" t="s">
        <v>14122</v>
      </c>
      <c r="B12675" t="s">
        <v>14129</v>
      </c>
      <c r="C12675" t="s">
        <v>109</v>
      </c>
      <c r="D12675">
        <v>4</v>
      </c>
      <c r="E12675">
        <v>0</v>
      </c>
      <c r="F12675">
        <v>0</v>
      </c>
      <c r="H12675" t="s">
        <v>116</v>
      </c>
      <c r="I12675">
        <f t="shared" si="600"/>
        <v>0</v>
      </c>
      <c r="J12675">
        <f t="shared" si="601"/>
        <v>0</v>
      </c>
      <c r="L12675" t="str">
        <f t="shared" si="599"/>
        <v>2628DALGETY</v>
      </c>
      <c r="M12675" t="s">
        <v>12579</v>
      </c>
    </row>
    <row r="12676" spans="1:13">
      <c r="A12676" t="s">
        <v>14122</v>
      </c>
      <c r="B12676" t="s">
        <v>14130</v>
      </c>
      <c r="C12676" t="s">
        <v>109</v>
      </c>
      <c r="D12676">
        <v>4</v>
      </c>
      <c r="E12676">
        <v>0</v>
      </c>
      <c r="F12676">
        <v>0</v>
      </c>
      <c r="H12676" t="s">
        <v>116</v>
      </c>
      <c r="I12676">
        <f t="shared" si="600"/>
        <v>0</v>
      </c>
      <c r="J12676">
        <f t="shared" si="601"/>
        <v>0</v>
      </c>
      <c r="L12676" t="str">
        <f t="shared" si="599"/>
        <v>2628EUCUMBENE</v>
      </c>
      <c r="M12676" t="s">
        <v>12579</v>
      </c>
    </row>
    <row r="12677" spans="1:13">
      <c r="A12677" t="s">
        <v>14122</v>
      </c>
      <c r="B12677" t="s">
        <v>14131</v>
      </c>
      <c r="C12677" t="s">
        <v>109</v>
      </c>
      <c r="D12677">
        <v>1</v>
      </c>
      <c r="E12677">
        <v>0</v>
      </c>
      <c r="F12677">
        <v>1</v>
      </c>
      <c r="H12677" t="s">
        <v>116</v>
      </c>
      <c r="I12677">
        <f t="shared" si="600"/>
        <v>0</v>
      </c>
      <c r="J12677">
        <f t="shared" si="601"/>
        <v>0</v>
      </c>
      <c r="L12677" t="str">
        <f t="shared" ref="L12677:L12740" si="602">CONCATENATE(A12677,B12677)</f>
        <v>2628EUCUMBENE COVE</v>
      </c>
      <c r="M12677" t="s">
        <v>12579</v>
      </c>
    </row>
    <row r="12678" spans="1:13">
      <c r="A12678" t="s">
        <v>14122</v>
      </c>
      <c r="B12678" t="s">
        <v>14132</v>
      </c>
      <c r="C12678" t="s">
        <v>109</v>
      </c>
      <c r="D12678">
        <v>4</v>
      </c>
      <c r="E12678">
        <v>0</v>
      </c>
      <c r="F12678">
        <v>0</v>
      </c>
      <c r="H12678" t="s">
        <v>116</v>
      </c>
      <c r="I12678">
        <f t="shared" si="600"/>
        <v>0</v>
      </c>
      <c r="J12678">
        <f t="shared" si="601"/>
        <v>0</v>
      </c>
      <c r="L12678" t="str">
        <f t="shared" si="602"/>
        <v>2628LOWER EUCEMBENE</v>
      </c>
      <c r="M12678" t="s">
        <v>12579</v>
      </c>
    </row>
    <row r="12679" spans="1:13">
      <c r="A12679" t="s">
        <v>14122</v>
      </c>
      <c r="B12679" t="s">
        <v>14133</v>
      </c>
      <c r="C12679" t="s">
        <v>109</v>
      </c>
      <c r="D12679">
        <v>4</v>
      </c>
      <c r="E12679">
        <v>0</v>
      </c>
      <c r="F12679">
        <v>0</v>
      </c>
      <c r="H12679" t="s">
        <v>116</v>
      </c>
      <c r="I12679">
        <f t="shared" si="600"/>
        <v>0</v>
      </c>
      <c r="J12679">
        <f t="shared" si="601"/>
        <v>0</v>
      </c>
      <c r="L12679" t="str">
        <f t="shared" si="602"/>
        <v>2628NIMMO</v>
      </c>
      <c r="M12679" t="s">
        <v>12579</v>
      </c>
    </row>
    <row r="12680" spans="1:13">
      <c r="A12680" t="s">
        <v>14122</v>
      </c>
      <c r="B12680" t="s">
        <v>14134</v>
      </c>
      <c r="C12680" t="s">
        <v>109</v>
      </c>
      <c r="D12680">
        <v>4</v>
      </c>
      <c r="E12680">
        <v>0</v>
      </c>
      <c r="F12680">
        <v>0</v>
      </c>
      <c r="H12680" t="s">
        <v>116</v>
      </c>
      <c r="I12680">
        <f t="shared" si="600"/>
        <v>0</v>
      </c>
      <c r="J12680">
        <f t="shared" si="601"/>
        <v>0</v>
      </c>
      <c r="L12680" t="str">
        <f t="shared" si="602"/>
        <v>2628NUMBLA VALE</v>
      </c>
      <c r="M12680" t="s">
        <v>12579</v>
      </c>
    </row>
    <row r="12681" spans="1:13">
      <c r="A12681" t="s">
        <v>14122</v>
      </c>
      <c r="B12681" t="s">
        <v>14135</v>
      </c>
      <c r="C12681" t="s">
        <v>109</v>
      </c>
      <c r="D12681">
        <v>4</v>
      </c>
      <c r="E12681">
        <v>0</v>
      </c>
      <c r="F12681">
        <v>0</v>
      </c>
      <c r="H12681" t="s">
        <v>116</v>
      </c>
      <c r="I12681">
        <f t="shared" si="600"/>
        <v>0</v>
      </c>
      <c r="J12681">
        <f t="shared" si="601"/>
        <v>0</v>
      </c>
      <c r="L12681" t="str">
        <f t="shared" si="602"/>
        <v>2628PAUPONG</v>
      </c>
      <c r="M12681" t="s">
        <v>12579</v>
      </c>
    </row>
    <row r="12682" spans="1:13">
      <c r="A12682" t="s">
        <v>14122</v>
      </c>
      <c r="B12682" t="s">
        <v>3953</v>
      </c>
      <c r="C12682" t="s">
        <v>109</v>
      </c>
      <c r="D12682">
        <v>4</v>
      </c>
      <c r="E12682">
        <v>0</v>
      </c>
      <c r="F12682">
        <v>0</v>
      </c>
      <c r="H12682" t="s">
        <v>116</v>
      </c>
      <c r="I12682">
        <f t="shared" si="600"/>
        <v>0</v>
      </c>
      <c r="J12682">
        <f t="shared" si="601"/>
        <v>0</v>
      </c>
      <c r="L12682" t="str">
        <f t="shared" si="602"/>
        <v>2628ROCKY PLAIN</v>
      </c>
      <c r="M12682" t="s">
        <v>12579</v>
      </c>
    </row>
    <row r="12683" spans="1:13">
      <c r="A12683" t="s">
        <v>14122</v>
      </c>
      <c r="B12683" t="s">
        <v>14136</v>
      </c>
      <c r="C12683" t="s">
        <v>109</v>
      </c>
      <c r="D12683">
        <v>4</v>
      </c>
      <c r="E12683">
        <v>0</v>
      </c>
      <c r="F12683">
        <v>0</v>
      </c>
      <c r="H12683" t="s">
        <v>116</v>
      </c>
      <c r="I12683">
        <f t="shared" si="600"/>
        <v>0</v>
      </c>
      <c r="J12683">
        <f t="shared" si="601"/>
        <v>0</v>
      </c>
      <c r="L12683" t="str">
        <f t="shared" si="602"/>
        <v>2628SNOWY PLAIN</v>
      </c>
      <c r="M12683" t="s">
        <v>12579</v>
      </c>
    </row>
    <row r="12684" spans="1:13">
      <c r="A12684" t="s">
        <v>14122</v>
      </c>
      <c r="B12684" t="s">
        <v>14137</v>
      </c>
      <c r="C12684" t="s">
        <v>109</v>
      </c>
      <c r="D12684">
        <v>4</v>
      </c>
      <c r="E12684">
        <v>0</v>
      </c>
      <c r="F12684">
        <v>0</v>
      </c>
      <c r="H12684" t="s">
        <v>116</v>
      </c>
      <c r="I12684">
        <f t="shared" si="600"/>
        <v>0</v>
      </c>
      <c r="J12684">
        <f t="shared" si="601"/>
        <v>0</v>
      </c>
      <c r="L12684" t="str">
        <f t="shared" si="602"/>
        <v>2628SNOWY PLAINS</v>
      </c>
      <c r="M12684" t="s">
        <v>12579</v>
      </c>
    </row>
    <row r="12685" spans="1:13">
      <c r="A12685" t="s">
        <v>14138</v>
      </c>
      <c r="B12685" t="s">
        <v>14139</v>
      </c>
      <c r="C12685" t="s">
        <v>109</v>
      </c>
      <c r="D12685">
        <v>4</v>
      </c>
      <c r="E12685">
        <v>0</v>
      </c>
      <c r="F12685">
        <v>0</v>
      </c>
      <c r="H12685" t="s">
        <v>116</v>
      </c>
      <c r="I12685">
        <f t="shared" si="600"/>
        <v>0</v>
      </c>
      <c r="J12685">
        <f t="shared" si="601"/>
        <v>0</v>
      </c>
      <c r="L12685" t="str">
        <f t="shared" si="602"/>
        <v>2627BULLOCKS FLAT</v>
      </c>
      <c r="M12685" t="s">
        <v>12579</v>
      </c>
    </row>
    <row r="12686" spans="1:13">
      <c r="A12686" t="s">
        <v>14138</v>
      </c>
      <c r="B12686" t="s">
        <v>14140</v>
      </c>
      <c r="C12686" t="s">
        <v>109</v>
      </c>
      <c r="D12686">
        <v>4</v>
      </c>
      <c r="E12686">
        <v>0</v>
      </c>
      <c r="F12686">
        <v>0</v>
      </c>
      <c r="H12686" t="s">
        <v>116</v>
      </c>
      <c r="I12686">
        <f t="shared" si="600"/>
        <v>0</v>
      </c>
      <c r="J12686">
        <f t="shared" si="601"/>
        <v>0</v>
      </c>
      <c r="L12686" t="str">
        <f t="shared" si="602"/>
        <v>2627CRACKENBACK</v>
      </c>
      <c r="M12686" t="s">
        <v>12579</v>
      </c>
    </row>
    <row r="12687" spans="1:13">
      <c r="A12687" t="s">
        <v>14138</v>
      </c>
      <c r="B12687" t="s">
        <v>14141</v>
      </c>
      <c r="C12687" t="s">
        <v>109</v>
      </c>
      <c r="D12687">
        <v>4</v>
      </c>
      <c r="E12687">
        <v>0</v>
      </c>
      <c r="F12687">
        <v>0</v>
      </c>
      <c r="H12687" t="s">
        <v>116</v>
      </c>
      <c r="I12687">
        <f t="shared" si="600"/>
        <v>0</v>
      </c>
      <c r="J12687">
        <f t="shared" si="601"/>
        <v>0</v>
      </c>
      <c r="L12687" t="str">
        <f t="shared" si="602"/>
        <v>2627EAST JINDABYNE</v>
      </c>
      <c r="M12687" t="s">
        <v>12579</v>
      </c>
    </row>
    <row r="12688" spans="1:13">
      <c r="A12688" t="s">
        <v>14138</v>
      </c>
      <c r="B12688" t="s">
        <v>14142</v>
      </c>
      <c r="C12688" t="s">
        <v>109</v>
      </c>
      <c r="D12688">
        <v>4</v>
      </c>
      <c r="E12688">
        <v>0</v>
      </c>
      <c r="F12688">
        <v>0</v>
      </c>
      <c r="H12688" t="s">
        <v>116</v>
      </c>
      <c r="I12688">
        <f t="shared" si="600"/>
        <v>0</v>
      </c>
      <c r="J12688">
        <f t="shared" si="601"/>
        <v>0</v>
      </c>
      <c r="L12688" t="str">
        <f t="shared" si="602"/>
        <v>2627GROSSES PLAIN</v>
      </c>
      <c r="M12688" t="s">
        <v>12579</v>
      </c>
    </row>
    <row r="12689" spans="1:13">
      <c r="A12689" t="s">
        <v>14138</v>
      </c>
      <c r="B12689" t="s">
        <v>14143</v>
      </c>
      <c r="C12689" t="s">
        <v>109</v>
      </c>
      <c r="D12689">
        <v>4</v>
      </c>
      <c r="E12689">
        <v>0</v>
      </c>
      <c r="F12689">
        <v>0</v>
      </c>
      <c r="H12689" t="s">
        <v>116</v>
      </c>
      <c r="I12689">
        <f t="shared" ref="I12689:I12752" si="603">IF(ISERROR(VLOOKUP(A12689,SelPostCode,1,FALSE)),0,1)</f>
        <v>0</v>
      </c>
      <c r="J12689">
        <f t="shared" ref="J12689:J12752" si="604">IF(I12689=0,0,IF(ISERROR(VLOOKUP(B12689,SelSuburb,1,FALSE)),0,1))</f>
        <v>0</v>
      </c>
      <c r="L12689" t="str">
        <f t="shared" si="602"/>
        <v>2627GUNGARLIN</v>
      </c>
      <c r="M12689" t="s">
        <v>12579</v>
      </c>
    </row>
    <row r="12690" spans="1:13">
      <c r="A12690" t="s">
        <v>14138</v>
      </c>
      <c r="B12690" t="s">
        <v>14144</v>
      </c>
      <c r="C12690" t="s">
        <v>109</v>
      </c>
      <c r="D12690">
        <v>4</v>
      </c>
      <c r="E12690">
        <v>0</v>
      </c>
      <c r="F12690">
        <v>0</v>
      </c>
      <c r="H12690" t="s">
        <v>116</v>
      </c>
      <c r="I12690">
        <f t="shared" si="603"/>
        <v>0</v>
      </c>
      <c r="J12690">
        <f t="shared" si="604"/>
        <v>0</v>
      </c>
      <c r="L12690" t="str">
        <f t="shared" si="602"/>
        <v>2627HILL TOP</v>
      </c>
      <c r="M12690" t="s">
        <v>12579</v>
      </c>
    </row>
    <row r="12691" spans="1:13">
      <c r="A12691" t="s">
        <v>14138</v>
      </c>
      <c r="B12691" t="s">
        <v>14145</v>
      </c>
      <c r="C12691" t="s">
        <v>109</v>
      </c>
      <c r="D12691">
        <v>4</v>
      </c>
      <c r="E12691">
        <v>0</v>
      </c>
      <c r="F12691">
        <v>0</v>
      </c>
      <c r="H12691" t="s">
        <v>116</v>
      </c>
      <c r="I12691">
        <f t="shared" si="603"/>
        <v>0</v>
      </c>
      <c r="J12691">
        <f t="shared" si="604"/>
        <v>0</v>
      </c>
      <c r="L12691" t="str">
        <f t="shared" si="602"/>
        <v>2627INGEBIRAH</v>
      </c>
      <c r="M12691" t="s">
        <v>12579</v>
      </c>
    </row>
    <row r="12692" spans="1:13">
      <c r="A12692" t="s">
        <v>14138</v>
      </c>
      <c r="B12692" t="s">
        <v>14146</v>
      </c>
      <c r="C12692" t="s">
        <v>109</v>
      </c>
      <c r="D12692">
        <v>4</v>
      </c>
      <c r="E12692">
        <v>0</v>
      </c>
      <c r="F12692">
        <v>0</v>
      </c>
      <c r="H12692" t="s">
        <v>116</v>
      </c>
      <c r="I12692">
        <f t="shared" si="603"/>
        <v>0</v>
      </c>
      <c r="J12692">
        <f t="shared" si="604"/>
        <v>0</v>
      </c>
      <c r="L12692" t="str">
        <f t="shared" si="602"/>
        <v>2627INGEBYRA</v>
      </c>
      <c r="M12692" t="s">
        <v>12579</v>
      </c>
    </row>
    <row r="12693" spans="1:13">
      <c r="A12693" t="s">
        <v>14138</v>
      </c>
      <c r="B12693" t="s">
        <v>14147</v>
      </c>
      <c r="C12693" t="s">
        <v>109</v>
      </c>
      <c r="D12693">
        <v>4</v>
      </c>
      <c r="E12693">
        <v>0</v>
      </c>
      <c r="F12693">
        <v>0</v>
      </c>
      <c r="H12693" t="s">
        <v>116</v>
      </c>
      <c r="I12693">
        <f t="shared" si="603"/>
        <v>0</v>
      </c>
      <c r="J12693">
        <f t="shared" si="604"/>
        <v>0</v>
      </c>
      <c r="L12693" t="str">
        <f t="shared" si="602"/>
        <v>2627JINDABYNE</v>
      </c>
      <c r="M12693" t="s">
        <v>12579</v>
      </c>
    </row>
    <row r="12694" spans="1:13">
      <c r="A12694" t="s">
        <v>14138</v>
      </c>
      <c r="B12694" t="s">
        <v>14148</v>
      </c>
      <c r="C12694" t="s">
        <v>109</v>
      </c>
      <c r="D12694">
        <v>4</v>
      </c>
      <c r="E12694">
        <v>0</v>
      </c>
      <c r="F12694">
        <v>0</v>
      </c>
      <c r="H12694" t="s">
        <v>116</v>
      </c>
      <c r="I12694">
        <f t="shared" si="603"/>
        <v>0</v>
      </c>
      <c r="J12694">
        <f t="shared" si="604"/>
        <v>0</v>
      </c>
      <c r="L12694" t="str">
        <f t="shared" si="602"/>
        <v>2627KALKITE</v>
      </c>
      <c r="M12694" t="s">
        <v>12579</v>
      </c>
    </row>
    <row r="12695" spans="1:13">
      <c r="A12695" t="s">
        <v>14138</v>
      </c>
      <c r="B12695" t="s">
        <v>14149</v>
      </c>
      <c r="C12695" t="s">
        <v>109</v>
      </c>
      <c r="D12695">
        <v>4</v>
      </c>
      <c r="E12695">
        <v>0</v>
      </c>
      <c r="F12695">
        <v>0</v>
      </c>
      <c r="H12695" t="s">
        <v>116</v>
      </c>
      <c r="I12695">
        <f t="shared" si="603"/>
        <v>0</v>
      </c>
      <c r="J12695">
        <f t="shared" si="604"/>
        <v>0</v>
      </c>
      <c r="L12695" t="str">
        <f t="shared" si="602"/>
        <v>2627KOSCIUSZKO NATIONAL PARK</v>
      </c>
      <c r="M12695" t="s">
        <v>12579</v>
      </c>
    </row>
    <row r="12696" spans="1:13">
      <c r="A12696" t="s">
        <v>14138</v>
      </c>
      <c r="B12696" t="s">
        <v>14150</v>
      </c>
      <c r="C12696" t="s">
        <v>109</v>
      </c>
      <c r="D12696">
        <v>4</v>
      </c>
      <c r="E12696">
        <v>0</v>
      </c>
      <c r="F12696">
        <v>0</v>
      </c>
      <c r="H12696" t="s">
        <v>116</v>
      </c>
      <c r="I12696">
        <f t="shared" si="603"/>
        <v>0</v>
      </c>
      <c r="J12696">
        <f t="shared" si="604"/>
        <v>0</v>
      </c>
      <c r="L12696" t="str">
        <f t="shared" si="602"/>
        <v>2627LOWER THREDBO</v>
      </c>
      <c r="M12696" t="s">
        <v>12579</v>
      </c>
    </row>
    <row r="12697" spans="1:13">
      <c r="A12697" t="s">
        <v>14138</v>
      </c>
      <c r="B12697" t="s">
        <v>14151</v>
      </c>
      <c r="C12697" t="s">
        <v>109</v>
      </c>
      <c r="D12697">
        <v>4</v>
      </c>
      <c r="E12697">
        <v>0</v>
      </c>
      <c r="F12697">
        <v>0</v>
      </c>
      <c r="H12697" t="s">
        <v>116</v>
      </c>
      <c r="I12697">
        <f t="shared" si="603"/>
        <v>0</v>
      </c>
      <c r="J12697">
        <f t="shared" si="604"/>
        <v>0</v>
      </c>
      <c r="L12697" t="str">
        <f t="shared" si="602"/>
        <v>2627MOONBAH</v>
      </c>
      <c r="M12697" t="s">
        <v>12579</v>
      </c>
    </row>
    <row r="12698" spans="1:13">
      <c r="A12698" t="s">
        <v>14138</v>
      </c>
      <c r="B12698" t="s">
        <v>14152</v>
      </c>
      <c r="C12698" t="s">
        <v>109</v>
      </c>
      <c r="D12698">
        <v>4</v>
      </c>
      <c r="E12698">
        <v>0</v>
      </c>
      <c r="F12698">
        <v>0</v>
      </c>
      <c r="H12698" t="s">
        <v>116</v>
      </c>
      <c r="I12698">
        <f t="shared" si="603"/>
        <v>0</v>
      </c>
      <c r="J12698">
        <f t="shared" si="604"/>
        <v>0</v>
      </c>
      <c r="L12698" t="str">
        <f t="shared" si="602"/>
        <v>2627PILOT WILDERNESS</v>
      </c>
      <c r="M12698" t="s">
        <v>12579</v>
      </c>
    </row>
    <row r="12699" spans="1:13">
      <c r="A12699" t="s">
        <v>14138</v>
      </c>
      <c r="B12699" t="s">
        <v>14153</v>
      </c>
      <c r="C12699" t="s">
        <v>109</v>
      </c>
      <c r="D12699">
        <v>4</v>
      </c>
      <c r="E12699">
        <v>0</v>
      </c>
      <c r="F12699">
        <v>0</v>
      </c>
      <c r="H12699" t="s">
        <v>116</v>
      </c>
      <c r="I12699">
        <f t="shared" si="603"/>
        <v>0</v>
      </c>
      <c r="J12699">
        <f t="shared" si="604"/>
        <v>0</v>
      </c>
      <c r="L12699" t="str">
        <f t="shared" si="602"/>
        <v>2627SAWPIT CREEK</v>
      </c>
      <c r="M12699" t="s">
        <v>12579</v>
      </c>
    </row>
    <row r="12700" spans="1:13">
      <c r="A12700" t="s">
        <v>14154</v>
      </c>
      <c r="B12700" t="s">
        <v>14155</v>
      </c>
      <c r="C12700" t="s">
        <v>109</v>
      </c>
      <c r="D12700">
        <v>4</v>
      </c>
      <c r="E12700">
        <v>0</v>
      </c>
      <c r="F12700">
        <v>0</v>
      </c>
      <c r="H12700" t="s">
        <v>116</v>
      </c>
      <c r="I12700">
        <f t="shared" si="603"/>
        <v>0</v>
      </c>
      <c r="J12700">
        <f t="shared" si="604"/>
        <v>0</v>
      </c>
      <c r="L12700" t="str">
        <f t="shared" si="602"/>
        <v>2626BREDBO</v>
      </c>
      <c r="M12700" t="s">
        <v>12579</v>
      </c>
    </row>
    <row r="12701" spans="1:13">
      <c r="A12701" t="s">
        <v>14154</v>
      </c>
      <c r="B12701" t="s">
        <v>14156</v>
      </c>
      <c r="C12701" t="s">
        <v>109</v>
      </c>
      <c r="D12701">
        <v>4</v>
      </c>
      <c r="E12701">
        <v>0</v>
      </c>
      <c r="F12701">
        <v>0</v>
      </c>
      <c r="H12701" t="s">
        <v>116</v>
      </c>
      <c r="I12701">
        <f t="shared" si="603"/>
        <v>0</v>
      </c>
      <c r="J12701">
        <f t="shared" si="604"/>
        <v>0</v>
      </c>
      <c r="L12701" t="str">
        <f t="shared" si="602"/>
        <v>2626BUMBALONG</v>
      </c>
      <c r="M12701" t="s">
        <v>12579</v>
      </c>
    </row>
    <row r="12702" spans="1:13">
      <c r="A12702" t="s">
        <v>14154</v>
      </c>
      <c r="B12702" t="s">
        <v>8073</v>
      </c>
      <c r="C12702" t="s">
        <v>109</v>
      </c>
      <c r="D12702">
        <v>4</v>
      </c>
      <c r="E12702">
        <v>0</v>
      </c>
      <c r="F12702">
        <v>0</v>
      </c>
      <c r="H12702" t="s">
        <v>116</v>
      </c>
      <c r="I12702">
        <f t="shared" si="603"/>
        <v>0</v>
      </c>
      <c r="J12702">
        <f t="shared" si="604"/>
        <v>0</v>
      </c>
      <c r="L12702" t="str">
        <f t="shared" si="602"/>
        <v>2626COLINTON</v>
      </c>
      <c r="M12702" t="s">
        <v>12579</v>
      </c>
    </row>
    <row r="12703" spans="1:13">
      <c r="A12703" t="s">
        <v>14157</v>
      </c>
      <c r="B12703" t="s">
        <v>14158</v>
      </c>
      <c r="C12703" t="s">
        <v>109</v>
      </c>
      <c r="D12703">
        <v>4</v>
      </c>
      <c r="E12703">
        <v>0</v>
      </c>
      <c r="F12703">
        <v>0</v>
      </c>
      <c r="H12703" t="s">
        <v>116</v>
      </c>
      <c r="I12703">
        <f t="shared" si="603"/>
        <v>0</v>
      </c>
      <c r="J12703">
        <f t="shared" si="604"/>
        <v>0</v>
      </c>
      <c r="L12703" t="str">
        <f t="shared" si="602"/>
        <v>2625THREDBO</v>
      </c>
      <c r="M12703" t="s">
        <v>12579</v>
      </c>
    </row>
    <row r="12704" spans="1:13">
      <c r="A12704" t="s">
        <v>14157</v>
      </c>
      <c r="B12704" t="s">
        <v>14159</v>
      </c>
      <c r="C12704" t="s">
        <v>109</v>
      </c>
      <c r="D12704">
        <v>4</v>
      </c>
      <c r="E12704">
        <v>0</v>
      </c>
      <c r="F12704">
        <v>0</v>
      </c>
      <c r="H12704" t="s">
        <v>116</v>
      </c>
      <c r="I12704">
        <f t="shared" si="603"/>
        <v>0</v>
      </c>
      <c r="J12704">
        <f t="shared" si="604"/>
        <v>0</v>
      </c>
      <c r="L12704" t="str">
        <f t="shared" si="602"/>
        <v>2625THREDBO VILLAGE</v>
      </c>
      <c r="M12704" t="s">
        <v>12579</v>
      </c>
    </row>
    <row r="12705" spans="1:13">
      <c r="A12705" t="s">
        <v>14160</v>
      </c>
      <c r="B12705" t="s">
        <v>14161</v>
      </c>
      <c r="C12705" t="s">
        <v>109</v>
      </c>
      <c r="D12705">
        <v>4</v>
      </c>
      <c r="E12705">
        <v>0</v>
      </c>
      <c r="F12705">
        <v>0</v>
      </c>
      <c r="H12705" t="s">
        <v>116</v>
      </c>
      <c r="I12705">
        <f t="shared" si="603"/>
        <v>0</v>
      </c>
      <c r="J12705">
        <f t="shared" si="604"/>
        <v>0</v>
      </c>
      <c r="L12705" t="str">
        <f t="shared" si="602"/>
        <v>2624KOSCIUSZKO</v>
      </c>
      <c r="M12705" t="s">
        <v>9858</v>
      </c>
    </row>
    <row r="12706" spans="1:13">
      <c r="A12706" t="s">
        <v>14160</v>
      </c>
      <c r="B12706" t="s">
        <v>14162</v>
      </c>
      <c r="C12706" t="s">
        <v>109</v>
      </c>
      <c r="D12706">
        <v>4</v>
      </c>
      <c r="E12706">
        <v>0</v>
      </c>
      <c r="F12706">
        <v>0</v>
      </c>
      <c r="H12706" t="s">
        <v>116</v>
      </c>
      <c r="I12706">
        <f t="shared" si="603"/>
        <v>0</v>
      </c>
      <c r="J12706">
        <f t="shared" si="604"/>
        <v>0</v>
      </c>
      <c r="L12706" t="str">
        <f t="shared" si="602"/>
        <v>2624PERISHER VALLEY</v>
      </c>
      <c r="M12706" t="s">
        <v>9858</v>
      </c>
    </row>
    <row r="12707" spans="1:13">
      <c r="A12707" t="s">
        <v>14163</v>
      </c>
      <c r="B12707" t="s">
        <v>14164</v>
      </c>
      <c r="C12707" t="s">
        <v>109</v>
      </c>
      <c r="D12707">
        <v>4</v>
      </c>
      <c r="E12707">
        <v>0</v>
      </c>
      <c r="F12707">
        <v>0</v>
      </c>
      <c r="H12707" t="s">
        <v>116</v>
      </c>
      <c r="I12707">
        <f t="shared" si="603"/>
        <v>0</v>
      </c>
      <c r="J12707">
        <f t="shared" si="604"/>
        <v>0</v>
      </c>
      <c r="L12707" t="str">
        <f t="shared" si="602"/>
        <v>2623CAPTAINS FLAT</v>
      </c>
      <c r="M12707" t="s">
        <v>12579</v>
      </c>
    </row>
    <row r="12708" spans="1:13">
      <c r="A12708" t="s">
        <v>14165</v>
      </c>
      <c r="B12708" t="s">
        <v>7020</v>
      </c>
      <c r="C12708" t="s">
        <v>109</v>
      </c>
      <c r="D12708">
        <v>4</v>
      </c>
      <c r="E12708">
        <v>0</v>
      </c>
      <c r="F12708">
        <v>0</v>
      </c>
      <c r="H12708" t="s">
        <v>116</v>
      </c>
      <c r="I12708">
        <f t="shared" si="603"/>
        <v>0</v>
      </c>
      <c r="J12708">
        <f t="shared" si="604"/>
        <v>0</v>
      </c>
      <c r="L12708" t="str">
        <f t="shared" si="602"/>
        <v>2622ARALUEN</v>
      </c>
      <c r="M12708" t="s">
        <v>12579</v>
      </c>
    </row>
    <row r="12709" spans="1:13">
      <c r="A12709" t="s">
        <v>14165</v>
      </c>
      <c r="B12709" t="s">
        <v>14166</v>
      </c>
      <c r="C12709" t="s">
        <v>109</v>
      </c>
      <c r="D12709">
        <v>4</v>
      </c>
      <c r="E12709">
        <v>0</v>
      </c>
      <c r="F12709">
        <v>0</v>
      </c>
      <c r="H12709" t="s">
        <v>116</v>
      </c>
      <c r="I12709">
        <f t="shared" si="603"/>
        <v>0</v>
      </c>
      <c r="J12709">
        <f t="shared" si="604"/>
        <v>0</v>
      </c>
      <c r="L12709" t="str">
        <f t="shared" si="602"/>
        <v>2622ARALUEN NORTH</v>
      </c>
      <c r="M12709" t="s">
        <v>12579</v>
      </c>
    </row>
    <row r="12710" spans="1:13">
      <c r="A12710" t="s">
        <v>14165</v>
      </c>
      <c r="B12710" t="s">
        <v>14167</v>
      </c>
      <c r="C12710" t="s">
        <v>109</v>
      </c>
      <c r="D12710">
        <v>4</v>
      </c>
      <c r="E12710">
        <v>0</v>
      </c>
      <c r="F12710">
        <v>0</v>
      </c>
      <c r="H12710" t="s">
        <v>116</v>
      </c>
      <c r="I12710">
        <f t="shared" si="603"/>
        <v>0</v>
      </c>
      <c r="J12710">
        <f t="shared" si="604"/>
        <v>0</v>
      </c>
      <c r="L12710" t="str">
        <f t="shared" si="602"/>
        <v>2622BACK CREEK</v>
      </c>
      <c r="M12710" t="s">
        <v>12579</v>
      </c>
    </row>
    <row r="12711" spans="1:13">
      <c r="A12711" t="s">
        <v>14165</v>
      </c>
      <c r="B12711" t="s">
        <v>14168</v>
      </c>
      <c r="C12711" t="s">
        <v>109</v>
      </c>
      <c r="D12711">
        <v>4</v>
      </c>
      <c r="E12711">
        <v>0</v>
      </c>
      <c r="F12711">
        <v>0</v>
      </c>
      <c r="H12711" t="s">
        <v>116</v>
      </c>
      <c r="I12711">
        <f t="shared" si="603"/>
        <v>0</v>
      </c>
      <c r="J12711">
        <f t="shared" si="604"/>
        <v>0</v>
      </c>
      <c r="L12711" t="str">
        <f t="shared" si="602"/>
        <v>2622BALLALABA</v>
      </c>
      <c r="M12711" t="s">
        <v>12579</v>
      </c>
    </row>
    <row r="12712" spans="1:13">
      <c r="A12712" t="s">
        <v>14165</v>
      </c>
      <c r="B12712" t="s">
        <v>14169</v>
      </c>
      <c r="C12712" t="s">
        <v>109</v>
      </c>
      <c r="D12712">
        <v>4</v>
      </c>
      <c r="E12712">
        <v>0</v>
      </c>
      <c r="F12712">
        <v>0</v>
      </c>
      <c r="H12712" t="s">
        <v>116</v>
      </c>
      <c r="I12712">
        <f t="shared" si="603"/>
        <v>0</v>
      </c>
      <c r="J12712">
        <f t="shared" si="604"/>
        <v>0</v>
      </c>
      <c r="L12712" t="str">
        <f t="shared" si="602"/>
        <v>2622BENDOURA</v>
      </c>
      <c r="M12712" t="s">
        <v>12579</v>
      </c>
    </row>
    <row r="12713" spans="1:13">
      <c r="A12713" t="s">
        <v>14165</v>
      </c>
      <c r="B12713" t="s">
        <v>14170</v>
      </c>
      <c r="C12713" t="s">
        <v>109</v>
      </c>
      <c r="D12713">
        <v>4</v>
      </c>
      <c r="E12713">
        <v>0</v>
      </c>
      <c r="F12713">
        <v>0</v>
      </c>
      <c r="H12713" t="s">
        <v>116</v>
      </c>
      <c r="I12713">
        <f t="shared" si="603"/>
        <v>0</v>
      </c>
      <c r="J12713">
        <f t="shared" si="604"/>
        <v>0</v>
      </c>
      <c r="L12713" t="str">
        <f t="shared" si="602"/>
        <v>2622BERLANG</v>
      </c>
      <c r="M12713" t="s">
        <v>12579</v>
      </c>
    </row>
    <row r="12714" spans="1:13">
      <c r="A12714" t="s">
        <v>14165</v>
      </c>
      <c r="B12714" t="s">
        <v>14171</v>
      </c>
      <c r="C12714" t="s">
        <v>109</v>
      </c>
      <c r="D12714">
        <v>4</v>
      </c>
      <c r="E12714">
        <v>0</v>
      </c>
      <c r="F12714">
        <v>0</v>
      </c>
      <c r="H12714" t="s">
        <v>116</v>
      </c>
      <c r="I12714">
        <f t="shared" si="603"/>
        <v>0</v>
      </c>
      <c r="J12714">
        <f t="shared" si="604"/>
        <v>0</v>
      </c>
      <c r="L12714" t="str">
        <f t="shared" si="602"/>
        <v>2622BOMBAY</v>
      </c>
      <c r="M12714" t="s">
        <v>12579</v>
      </c>
    </row>
    <row r="12715" spans="1:13">
      <c r="A12715" t="s">
        <v>14165</v>
      </c>
      <c r="B12715" t="s">
        <v>14172</v>
      </c>
      <c r="C12715" t="s">
        <v>109</v>
      </c>
      <c r="D12715">
        <v>4</v>
      </c>
      <c r="E12715">
        <v>0</v>
      </c>
      <c r="F12715">
        <v>0</v>
      </c>
      <c r="H12715" t="s">
        <v>116</v>
      </c>
      <c r="I12715">
        <f t="shared" si="603"/>
        <v>0</v>
      </c>
      <c r="J12715">
        <f t="shared" si="604"/>
        <v>0</v>
      </c>
      <c r="L12715" t="str">
        <f t="shared" si="602"/>
        <v>2622BORO</v>
      </c>
      <c r="M12715" t="s">
        <v>12579</v>
      </c>
    </row>
    <row r="12716" spans="1:13">
      <c r="A12716" t="s">
        <v>14165</v>
      </c>
      <c r="B12716" t="s">
        <v>14173</v>
      </c>
      <c r="C12716" t="s">
        <v>109</v>
      </c>
      <c r="D12716">
        <v>4</v>
      </c>
      <c r="E12716">
        <v>0</v>
      </c>
      <c r="F12716">
        <v>0</v>
      </c>
      <c r="H12716" t="s">
        <v>116</v>
      </c>
      <c r="I12716">
        <f t="shared" si="603"/>
        <v>0</v>
      </c>
      <c r="J12716">
        <f t="shared" si="604"/>
        <v>0</v>
      </c>
      <c r="L12716" t="str">
        <f t="shared" si="602"/>
        <v>2622BRAIDWOOD</v>
      </c>
      <c r="M12716" t="s">
        <v>12579</v>
      </c>
    </row>
    <row r="12717" spans="1:13">
      <c r="A12717" t="s">
        <v>14165</v>
      </c>
      <c r="B12717" t="s">
        <v>14174</v>
      </c>
      <c r="C12717" t="s">
        <v>109</v>
      </c>
      <c r="D12717">
        <v>4</v>
      </c>
      <c r="E12717">
        <v>0</v>
      </c>
      <c r="F12717">
        <v>0</v>
      </c>
      <c r="H12717" t="s">
        <v>116</v>
      </c>
      <c r="I12717">
        <f t="shared" si="603"/>
        <v>0</v>
      </c>
      <c r="J12717">
        <f t="shared" si="604"/>
        <v>0</v>
      </c>
      <c r="L12717" t="str">
        <f t="shared" si="602"/>
        <v>2622BUDAWANG</v>
      </c>
      <c r="M12717" t="s">
        <v>12579</v>
      </c>
    </row>
    <row r="12718" spans="1:13">
      <c r="A12718" t="s">
        <v>14165</v>
      </c>
      <c r="B12718" t="s">
        <v>14175</v>
      </c>
      <c r="C12718" t="s">
        <v>109</v>
      </c>
      <c r="D12718">
        <v>4</v>
      </c>
      <c r="E12718">
        <v>0</v>
      </c>
      <c r="F12718">
        <v>0</v>
      </c>
      <c r="H12718" t="s">
        <v>116</v>
      </c>
      <c r="I12718">
        <f t="shared" si="603"/>
        <v>0</v>
      </c>
      <c r="J12718">
        <f t="shared" si="604"/>
        <v>0</v>
      </c>
      <c r="L12718" t="str">
        <f t="shared" si="602"/>
        <v>2622BULEE</v>
      </c>
      <c r="M12718" t="s">
        <v>12579</v>
      </c>
    </row>
    <row r="12719" spans="1:13">
      <c r="A12719" t="s">
        <v>14165</v>
      </c>
      <c r="B12719" t="s">
        <v>14176</v>
      </c>
      <c r="C12719" t="s">
        <v>109</v>
      </c>
      <c r="D12719">
        <v>4</v>
      </c>
      <c r="E12719">
        <v>0</v>
      </c>
      <c r="F12719">
        <v>0</v>
      </c>
      <c r="H12719" t="s">
        <v>116</v>
      </c>
      <c r="I12719">
        <f t="shared" si="603"/>
        <v>0</v>
      </c>
      <c r="J12719">
        <f t="shared" si="604"/>
        <v>0</v>
      </c>
      <c r="L12719" t="str">
        <f t="shared" si="602"/>
        <v>2622CHARLEYS FOREST</v>
      </c>
      <c r="M12719" t="s">
        <v>12579</v>
      </c>
    </row>
    <row r="12720" spans="1:13">
      <c r="A12720" t="s">
        <v>14165</v>
      </c>
      <c r="B12720" t="s">
        <v>14177</v>
      </c>
      <c r="C12720" t="s">
        <v>109</v>
      </c>
      <c r="D12720">
        <v>4</v>
      </c>
      <c r="E12720">
        <v>0</v>
      </c>
      <c r="F12720">
        <v>0</v>
      </c>
      <c r="H12720" t="s">
        <v>116</v>
      </c>
      <c r="I12720">
        <f t="shared" si="603"/>
        <v>0</v>
      </c>
      <c r="J12720">
        <f t="shared" si="604"/>
        <v>0</v>
      </c>
      <c r="L12720" t="str">
        <f t="shared" si="602"/>
        <v>2622COOLUMBURRA</v>
      </c>
      <c r="M12720" t="s">
        <v>12579</v>
      </c>
    </row>
    <row r="12721" spans="1:13">
      <c r="A12721" t="s">
        <v>14165</v>
      </c>
      <c r="B12721" t="s">
        <v>14178</v>
      </c>
      <c r="C12721" t="s">
        <v>109</v>
      </c>
      <c r="D12721">
        <v>4</v>
      </c>
      <c r="E12721">
        <v>0</v>
      </c>
      <c r="F12721">
        <v>0</v>
      </c>
      <c r="H12721" t="s">
        <v>116</v>
      </c>
      <c r="I12721">
        <f t="shared" si="603"/>
        <v>0</v>
      </c>
      <c r="J12721">
        <f t="shared" si="604"/>
        <v>0</v>
      </c>
      <c r="L12721" t="str">
        <f t="shared" si="602"/>
        <v>2622CORANG</v>
      </c>
      <c r="M12721" t="s">
        <v>12579</v>
      </c>
    </row>
    <row r="12722" spans="1:13">
      <c r="A12722" t="s">
        <v>14165</v>
      </c>
      <c r="B12722" t="s">
        <v>14179</v>
      </c>
      <c r="C12722" t="s">
        <v>109</v>
      </c>
      <c r="D12722">
        <v>4</v>
      </c>
      <c r="E12722">
        <v>0</v>
      </c>
      <c r="F12722">
        <v>0</v>
      </c>
      <c r="H12722" t="s">
        <v>116</v>
      </c>
      <c r="I12722">
        <f t="shared" si="603"/>
        <v>0</v>
      </c>
      <c r="J12722">
        <f t="shared" si="604"/>
        <v>0</v>
      </c>
      <c r="L12722" t="str">
        <f t="shared" si="602"/>
        <v>2622DURRAN DURRA</v>
      </c>
      <c r="M12722" t="s">
        <v>12579</v>
      </c>
    </row>
    <row r="12723" spans="1:13">
      <c r="A12723" t="s">
        <v>14165</v>
      </c>
      <c r="B12723" t="s">
        <v>14180</v>
      </c>
      <c r="C12723" t="s">
        <v>109</v>
      </c>
      <c r="D12723">
        <v>4</v>
      </c>
      <c r="E12723">
        <v>0</v>
      </c>
      <c r="F12723">
        <v>0</v>
      </c>
      <c r="H12723" t="s">
        <v>116</v>
      </c>
      <c r="I12723">
        <f t="shared" si="603"/>
        <v>0</v>
      </c>
      <c r="J12723">
        <f t="shared" si="604"/>
        <v>0</v>
      </c>
      <c r="L12723" t="str">
        <f t="shared" si="602"/>
        <v>2622ENDRICK</v>
      </c>
      <c r="M12723" t="s">
        <v>12579</v>
      </c>
    </row>
    <row r="12724" spans="1:13">
      <c r="A12724" t="s">
        <v>14165</v>
      </c>
      <c r="B12724" t="s">
        <v>14181</v>
      </c>
      <c r="C12724" t="s">
        <v>109</v>
      </c>
      <c r="D12724">
        <v>4</v>
      </c>
      <c r="E12724">
        <v>0</v>
      </c>
      <c r="F12724">
        <v>0</v>
      </c>
      <c r="H12724" t="s">
        <v>116</v>
      </c>
      <c r="I12724">
        <f t="shared" si="603"/>
        <v>0</v>
      </c>
      <c r="J12724">
        <f t="shared" si="604"/>
        <v>0</v>
      </c>
      <c r="L12724" t="str">
        <f t="shared" si="602"/>
        <v>2622FARRINGDON</v>
      </c>
      <c r="M12724" t="s">
        <v>12579</v>
      </c>
    </row>
    <row r="12725" spans="1:13">
      <c r="A12725" t="s">
        <v>14165</v>
      </c>
      <c r="B12725" t="s">
        <v>14182</v>
      </c>
      <c r="C12725" t="s">
        <v>109</v>
      </c>
      <c r="D12725">
        <v>4</v>
      </c>
      <c r="E12725">
        <v>0</v>
      </c>
      <c r="F12725">
        <v>0</v>
      </c>
      <c r="H12725" t="s">
        <v>116</v>
      </c>
      <c r="I12725">
        <f t="shared" si="603"/>
        <v>0</v>
      </c>
      <c r="J12725">
        <f t="shared" si="604"/>
        <v>0</v>
      </c>
      <c r="L12725" t="str">
        <f t="shared" si="602"/>
        <v>2622GUNDILLION</v>
      </c>
      <c r="M12725" t="s">
        <v>12579</v>
      </c>
    </row>
    <row r="12726" spans="1:13">
      <c r="A12726" t="s">
        <v>14165</v>
      </c>
      <c r="B12726" t="s">
        <v>14183</v>
      </c>
      <c r="C12726" t="s">
        <v>109</v>
      </c>
      <c r="D12726">
        <v>4</v>
      </c>
      <c r="E12726">
        <v>0</v>
      </c>
      <c r="F12726">
        <v>0</v>
      </c>
      <c r="H12726" t="s">
        <v>116</v>
      </c>
      <c r="I12726">
        <f t="shared" si="603"/>
        <v>0</v>
      </c>
      <c r="J12726">
        <f t="shared" si="604"/>
        <v>0</v>
      </c>
      <c r="L12726" t="str">
        <f t="shared" si="602"/>
        <v>2622HAROLDS CROSS</v>
      </c>
      <c r="M12726" t="s">
        <v>12579</v>
      </c>
    </row>
    <row r="12727" spans="1:13">
      <c r="A12727" t="s">
        <v>14165</v>
      </c>
      <c r="B12727" t="s">
        <v>14184</v>
      </c>
      <c r="C12727" t="s">
        <v>109</v>
      </c>
      <c r="D12727">
        <v>4</v>
      </c>
      <c r="E12727">
        <v>0</v>
      </c>
      <c r="F12727">
        <v>0</v>
      </c>
      <c r="H12727" t="s">
        <v>116</v>
      </c>
      <c r="I12727">
        <f t="shared" si="603"/>
        <v>0</v>
      </c>
      <c r="J12727">
        <f t="shared" si="604"/>
        <v>0</v>
      </c>
      <c r="L12727" t="str">
        <f t="shared" si="602"/>
        <v>2622HEREFORD HALL</v>
      </c>
      <c r="M12727" t="s">
        <v>12579</v>
      </c>
    </row>
    <row r="12728" spans="1:13">
      <c r="A12728" t="s">
        <v>14165</v>
      </c>
      <c r="B12728" t="s">
        <v>14185</v>
      </c>
      <c r="C12728" t="s">
        <v>109</v>
      </c>
      <c r="D12728">
        <v>4</v>
      </c>
      <c r="E12728">
        <v>0</v>
      </c>
      <c r="F12728">
        <v>0</v>
      </c>
      <c r="H12728" t="s">
        <v>116</v>
      </c>
      <c r="I12728">
        <f t="shared" si="603"/>
        <v>0</v>
      </c>
      <c r="J12728">
        <f t="shared" si="604"/>
        <v>0</v>
      </c>
      <c r="L12728" t="str">
        <f t="shared" si="602"/>
        <v>2622JEMBAICUMBENE</v>
      </c>
      <c r="M12728" t="s">
        <v>12579</v>
      </c>
    </row>
    <row r="12729" spans="1:13">
      <c r="A12729" t="s">
        <v>14165</v>
      </c>
      <c r="B12729" t="s">
        <v>14186</v>
      </c>
      <c r="C12729" t="s">
        <v>109</v>
      </c>
      <c r="D12729">
        <v>4</v>
      </c>
      <c r="E12729">
        <v>0</v>
      </c>
      <c r="F12729">
        <v>0</v>
      </c>
      <c r="H12729" t="s">
        <v>116</v>
      </c>
      <c r="I12729">
        <f t="shared" si="603"/>
        <v>0</v>
      </c>
      <c r="J12729">
        <f t="shared" si="604"/>
        <v>0</v>
      </c>
      <c r="L12729" t="str">
        <f t="shared" si="602"/>
        <v>2622JERRABATTCULLA</v>
      </c>
      <c r="M12729" t="s">
        <v>12579</v>
      </c>
    </row>
    <row r="12730" spans="1:13">
      <c r="A12730" t="s">
        <v>14165</v>
      </c>
      <c r="B12730" t="s">
        <v>14187</v>
      </c>
      <c r="C12730" t="s">
        <v>109</v>
      </c>
      <c r="D12730">
        <v>4</v>
      </c>
      <c r="E12730">
        <v>0</v>
      </c>
      <c r="F12730">
        <v>0</v>
      </c>
      <c r="H12730" t="s">
        <v>116</v>
      </c>
      <c r="I12730">
        <f t="shared" si="603"/>
        <v>0</v>
      </c>
      <c r="J12730">
        <f t="shared" si="604"/>
        <v>0</v>
      </c>
      <c r="L12730" t="str">
        <f t="shared" si="602"/>
        <v>2622JERRABATTGULLA</v>
      </c>
      <c r="M12730" t="s">
        <v>12579</v>
      </c>
    </row>
    <row r="12731" spans="1:13">
      <c r="A12731" t="s">
        <v>14165</v>
      </c>
      <c r="B12731" t="s">
        <v>14188</v>
      </c>
      <c r="C12731" t="s">
        <v>109</v>
      </c>
      <c r="D12731">
        <v>4</v>
      </c>
      <c r="E12731">
        <v>0</v>
      </c>
      <c r="F12731">
        <v>0</v>
      </c>
      <c r="H12731" t="s">
        <v>116</v>
      </c>
      <c r="I12731">
        <f t="shared" si="603"/>
        <v>0</v>
      </c>
      <c r="J12731">
        <f t="shared" si="604"/>
        <v>0</v>
      </c>
      <c r="L12731" t="str">
        <f t="shared" si="602"/>
        <v>2622JINDEN</v>
      </c>
      <c r="M12731" t="s">
        <v>12579</v>
      </c>
    </row>
    <row r="12732" spans="1:13">
      <c r="A12732" t="s">
        <v>14165</v>
      </c>
      <c r="B12732" t="s">
        <v>14189</v>
      </c>
      <c r="C12732" t="s">
        <v>109</v>
      </c>
      <c r="D12732">
        <v>4</v>
      </c>
      <c r="E12732">
        <v>0</v>
      </c>
      <c r="F12732">
        <v>0</v>
      </c>
      <c r="H12732" t="s">
        <v>116</v>
      </c>
      <c r="I12732">
        <f t="shared" si="603"/>
        <v>0</v>
      </c>
      <c r="J12732">
        <f t="shared" si="604"/>
        <v>0</v>
      </c>
      <c r="L12732" t="str">
        <f t="shared" si="602"/>
        <v>2622JINGERA</v>
      </c>
      <c r="M12732" t="s">
        <v>12579</v>
      </c>
    </row>
    <row r="12733" spans="1:13">
      <c r="A12733" t="s">
        <v>14165</v>
      </c>
      <c r="B12733" t="s">
        <v>14190</v>
      </c>
      <c r="C12733" t="s">
        <v>109</v>
      </c>
      <c r="D12733">
        <v>4</v>
      </c>
      <c r="E12733">
        <v>0</v>
      </c>
      <c r="F12733">
        <v>0</v>
      </c>
      <c r="H12733" t="s">
        <v>116</v>
      </c>
      <c r="I12733">
        <f t="shared" si="603"/>
        <v>0</v>
      </c>
      <c r="J12733">
        <f t="shared" si="604"/>
        <v>0</v>
      </c>
      <c r="L12733" t="str">
        <f t="shared" si="602"/>
        <v>2622KAIN</v>
      </c>
      <c r="M12733" t="s">
        <v>12579</v>
      </c>
    </row>
    <row r="12734" spans="1:13">
      <c r="A12734" t="s">
        <v>14165</v>
      </c>
      <c r="B12734" t="s">
        <v>14191</v>
      </c>
      <c r="C12734" t="s">
        <v>109</v>
      </c>
      <c r="D12734">
        <v>4</v>
      </c>
      <c r="E12734">
        <v>0</v>
      </c>
      <c r="F12734">
        <v>0</v>
      </c>
      <c r="H12734" t="s">
        <v>116</v>
      </c>
      <c r="I12734">
        <f t="shared" si="603"/>
        <v>0</v>
      </c>
      <c r="J12734">
        <f t="shared" si="604"/>
        <v>0</v>
      </c>
      <c r="L12734" t="str">
        <f t="shared" si="602"/>
        <v>2622KINDERVALE</v>
      </c>
      <c r="M12734" t="s">
        <v>12579</v>
      </c>
    </row>
    <row r="12735" spans="1:13">
      <c r="A12735" t="s">
        <v>14165</v>
      </c>
      <c r="B12735" t="s">
        <v>14192</v>
      </c>
      <c r="C12735" t="s">
        <v>109</v>
      </c>
      <c r="D12735">
        <v>4</v>
      </c>
      <c r="E12735">
        <v>0</v>
      </c>
      <c r="F12735">
        <v>0</v>
      </c>
      <c r="H12735" t="s">
        <v>116</v>
      </c>
      <c r="I12735">
        <f t="shared" si="603"/>
        <v>0</v>
      </c>
      <c r="J12735">
        <f t="shared" si="604"/>
        <v>0</v>
      </c>
      <c r="L12735" t="str">
        <f t="shared" si="602"/>
        <v>2622KRAWARREE</v>
      </c>
      <c r="M12735" t="s">
        <v>12579</v>
      </c>
    </row>
    <row r="12736" spans="1:13">
      <c r="A12736" t="s">
        <v>14165</v>
      </c>
      <c r="B12736" t="s">
        <v>14193</v>
      </c>
      <c r="C12736" t="s">
        <v>109</v>
      </c>
      <c r="D12736">
        <v>4</v>
      </c>
      <c r="E12736">
        <v>0</v>
      </c>
      <c r="F12736">
        <v>0</v>
      </c>
      <c r="H12736" t="s">
        <v>116</v>
      </c>
      <c r="I12736">
        <f t="shared" si="603"/>
        <v>0</v>
      </c>
      <c r="J12736">
        <f t="shared" si="604"/>
        <v>0</v>
      </c>
      <c r="L12736" t="str">
        <f t="shared" si="602"/>
        <v>2622LARBERT</v>
      </c>
      <c r="M12736" t="s">
        <v>12579</v>
      </c>
    </row>
    <row r="12737" spans="1:13">
      <c r="A12737" t="s">
        <v>14165</v>
      </c>
      <c r="B12737" t="s">
        <v>5868</v>
      </c>
      <c r="C12737" t="s">
        <v>109</v>
      </c>
      <c r="D12737">
        <v>4</v>
      </c>
      <c r="E12737">
        <v>0</v>
      </c>
      <c r="F12737">
        <v>0</v>
      </c>
      <c r="H12737" t="s">
        <v>116</v>
      </c>
      <c r="I12737">
        <f t="shared" si="603"/>
        <v>0</v>
      </c>
      <c r="J12737">
        <f t="shared" si="604"/>
        <v>0</v>
      </c>
      <c r="L12737" t="str">
        <f t="shared" si="602"/>
        <v>2622MAJORS CREEK</v>
      </c>
      <c r="M12737" t="s">
        <v>12579</v>
      </c>
    </row>
    <row r="12738" spans="1:13">
      <c r="A12738" t="s">
        <v>14165</v>
      </c>
      <c r="B12738" t="s">
        <v>14194</v>
      </c>
      <c r="C12738" t="s">
        <v>109</v>
      </c>
      <c r="D12738">
        <v>4</v>
      </c>
      <c r="E12738">
        <v>0</v>
      </c>
      <c r="F12738">
        <v>0</v>
      </c>
      <c r="H12738" t="s">
        <v>116</v>
      </c>
      <c r="I12738">
        <f t="shared" si="603"/>
        <v>0</v>
      </c>
      <c r="J12738">
        <f t="shared" si="604"/>
        <v>0</v>
      </c>
      <c r="L12738" t="str">
        <f t="shared" si="602"/>
        <v>2622MANAR</v>
      </c>
      <c r="M12738" t="s">
        <v>12579</v>
      </c>
    </row>
    <row r="12739" spans="1:13">
      <c r="A12739" t="s">
        <v>14165</v>
      </c>
      <c r="B12739" t="s">
        <v>14195</v>
      </c>
      <c r="C12739" t="s">
        <v>109</v>
      </c>
      <c r="D12739">
        <v>4</v>
      </c>
      <c r="E12739">
        <v>0</v>
      </c>
      <c r="F12739">
        <v>0</v>
      </c>
      <c r="H12739" t="s">
        <v>116</v>
      </c>
      <c r="I12739">
        <f t="shared" si="603"/>
        <v>0</v>
      </c>
      <c r="J12739">
        <f t="shared" si="604"/>
        <v>0</v>
      </c>
      <c r="L12739" t="str">
        <f t="shared" si="602"/>
        <v>2622MARLOWE</v>
      </c>
      <c r="M12739" t="s">
        <v>12579</v>
      </c>
    </row>
    <row r="12740" spans="1:13">
      <c r="A12740" t="s">
        <v>14165</v>
      </c>
      <c r="B12740" t="s">
        <v>615</v>
      </c>
      <c r="C12740" t="s">
        <v>109</v>
      </c>
      <c r="D12740">
        <v>4</v>
      </c>
      <c r="E12740">
        <v>0</v>
      </c>
      <c r="F12740">
        <v>0</v>
      </c>
      <c r="H12740" t="s">
        <v>116</v>
      </c>
      <c r="I12740">
        <f t="shared" si="603"/>
        <v>0</v>
      </c>
      <c r="J12740">
        <f t="shared" si="604"/>
        <v>0</v>
      </c>
      <c r="L12740" t="str">
        <f t="shared" si="602"/>
        <v>2622MAYFIELD</v>
      </c>
      <c r="M12740" t="s">
        <v>12579</v>
      </c>
    </row>
    <row r="12741" spans="1:13">
      <c r="A12741" t="s">
        <v>14165</v>
      </c>
      <c r="B12741" t="s">
        <v>14196</v>
      </c>
      <c r="C12741" t="s">
        <v>109</v>
      </c>
      <c r="D12741">
        <v>4</v>
      </c>
      <c r="E12741">
        <v>0</v>
      </c>
      <c r="F12741">
        <v>0</v>
      </c>
      <c r="H12741" t="s">
        <v>116</v>
      </c>
      <c r="I12741">
        <f t="shared" si="603"/>
        <v>0</v>
      </c>
      <c r="J12741">
        <f t="shared" si="604"/>
        <v>0</v>
      </c>
      <c r="L12741" t="str">
        <f t="shared" ref="L12741:L12804" si="605">CONCATENATE(A12741,B12741)</f>
        <v>2622MERRICUMBENE</v>
      </c>
      <c r="M12741" t="s">
        <v>12579</v>
      </c>
    </row>
    <row r="12742" spans="1:13">
      <c r="A12742" t="s">
        <v>14165</v>
      </c>
      <c r="B12742" t="s">
        <v>14197</v>
      </c>
      <c r="C12742" t="s">
        <v>109</v>
      </c>
      <c r="D12742">
        <v>4</v>
      </c>
      <c r="E12742">
        <v>0</v>
      </c>
      <c r="F12742">
        <v>0</v>
      </c>
      <c r="H12742" t="s">
        <v>116</v>
      </c>
      <c r="I12742">
        <f t="shared" si="603"/>
        <v>0</v>
      </c>
      <c r="J12742">
        <f t="shared" si="604"/>
        <v>0</v>
      </c>
      <c r="L12742" t="str">
        <f t="shared" si="605"/>
        <v>2622MONGA</v>
      </c>
      <c r="M12742" t="s">
        <v>12579</v>
      </c>
    </row>
    <row r="12743" spans="1:13">
      <c r="A12743" t="s">
        <v>14165</v>
      </c>
      <c r="B12743" t="s">
        <v>14198</v>
      </c>
      <c r="C12743" t="s">
        <v>109</v>
      </c>
      <c r="D12743">
        <v>4</v>
      </c>
      <c r="E12743">
        <v>0</v>
      </c>
      <c r="F12743">
        <v>0</v>
      </c>
      <c r="H12743" t="s">
        <v>116</v>
      </c>
      <c r="I12743">
        <f t="shared" si="603"/>
        <v>0</v>
      </c>
      <c r="J12743">
        <f t="shared" si="604"/>
        <v>0</v>
      </c>
      <c r="L12743" t="str">
        <f t="shared" si="605"/>
        <v>2622MONGARLOWE</v>
      </c>
      <c r="M12743" t="s">
        <v>12579</v>
      </c>
    </row>
    <row r="12744" spans="1:13">
      <c r="A12744" t="s">
        <v>14165</v>
      </c>
      <c r="B12744" t="s">
        <v>14199</v>
      </c>
      <c r="C12744" t="s">
        <v>109</v>
      </c>
      <c r="D12744">
        <v>4</v>
      </c>
      <c r="E12744">
        <v>0</v>
      </c>
      <c r="F12744">
        <v>0</v>
      </c>
      <c r="H12744" t="s">
        <v>116</v>
      </c>
      <c r="I12744">
        <f t="shared" si="603"/>
        <v>0</v>
      </c>
      <c r="J12744">
        <f t="shared" si="604"/>
        <v>0</v>
      </c>
      <c r="L12744" t="str">
        <f t="shared" si="605"/>
        <v>2622MULLOON</v>
      </c>
      <c r="M12744" t="s">
        <v>12579</v>
      </c>
    </row>
    <row r="12745" spans="1:13">
      <c r="A12745" t="s">
        <v>14165</v>
      </c>
      <c r="B12745" t="s">
        <v>14200</v>
      </c>
      <c r="C12745" t="s">
        <v>109</v>
      </c>
      <c r="D12745">
        <v>4</v>
      </c>
      <c r="E12745">
        <v>0</v>
      </c>
      <c r="F12745">
        <v>0</v>
      </c>
      <c r="H12745" t="s">
        <v>116</v>
      </c>
      <c r="I12745">
        <f t="shared" si="603"/>
        <v>0</v>
      </c>
      <c r="J12745">
        <f t="shared" si="604"/>
        <v>0</v>
      </c>
      <c r="L12745" t="str">
        <f t="shared" si="605"/>
        <v>2622MURRENGENBURG</v>
      </c>
      <c r="M12745" t="s">
        <v>12579</v>
      </c>
    </row>
    <row r="12746" spans="1:13">
      <c r="A12746" t="s">
        <v>14165</v>
      </c>
      <c r="B12746" t="s">
        <v>14201</v>
      </c>
      <c r="C12746" t="s">
        <v>109</v>
      </c>
      <c r="D12746">
        <v>4</v>
      </c>
      <c r="E12746">
        <v>0</v>
      </c>
      <c r="F12746">
        <v>0</v>
      </c>
      <c r="H12746" t="s">
        <v>116</v>
      </c>
      <c r="I12746">
        <f t="shared" si="603"/>
        <v>0</v>
      </c>
      <c r="J12746">
        <f t="shared" si="604"/>
        <v>0</v>
      </c>
      <c r="L12746" t="str">
        <f t="shared" si="605"/>
        <v>2622NERINGLA</v>
      </c>
      <c r="M12746" t="s">
        <v>12579</v>
      </c>
    </row>
    <row r="12747" spans="1:13">
      <c r="A12747" t="s">
        <v>14165</v>
      </c>
      <c r="B12747" t="s">
        <v>14202</v>
      </c>
      <c r="C12747" t="s">
        <v>109</v>
      </c>
      <c r="D12747">
        <v>4</v>
      </c>
      <c r="E12747">
        <v>0</v>
      </c>
      <c r="F12747">
        <v>0</v>
      </c>
      <c r="H12747" t="s">
        <v>116</v>
      </c>
      <c r="I12747">
        <f t="shared" si="603"/>
        <v>0</v>
      </c>
      <c r="J12747">
        <f t="shared" si="604"/>
        <v>0</v>
      </c>
      <c r="L12747" t="str">
        <f t="shared" si="605"/>
        <v>2622NERRIGA</v>
      </c>
      <c r="M12747" t="s">
        <v>12579</v>
      </c>
    </row>
    <row r="12748" spans="1:13">
      <c r="A12748" t="s">
        <v>14165</v>
      </c>
      <c r="B12748" t="s">
        <v>14203</v>
      </c>
      <c r="C12748" t="s">
        <v>109</v>
      </c>
      <c r="D12748">
        <v>4</v>
      </c>
      <c r="E12748">
        <v>0</v>
      </c>
      <c r="F12748">
        <v>0</v>
      </c>
      <c r="H12748" t="s">
        <v>116</v>
      </c>
      <c r="I12748">
        <f t="shared" si="603"/>
        <v>0</v>
      </c>
      <c r="J12748">
        <f t="shared" si="604"/>
        <v>0</v>
      </c>
      <c r="L12748" t="str">
        <f t="shared" si="605"/>
        <v>2622NORTHANGERA</v>
      </c>
      <c r="M12748" t="s">
        <v>12579</v>
      </c>
    </row>
    <row r="12749" spans="1:13">
      <c r="A12749" t="s">
        <v>14165</v>
      </c>
      <c r="B12749" t="s">
        <v>14204</v>
      </c>
      <c r="C12749" t="s">
        <v>109</v>
      </c>
      <c r="D12749">
        <v>4</v>
      </c>
      <c r="E12749">
        <v>0</v>
      </c>
      <c r="F12749">
        <v>0</v>
      </c>
      <c r="H12749" t="s">
        <v>116</v>
      </c>
      <c r="I12749">
        <f t="shared" si="603"/>
        <v>0</v>
      </c>
      <c r="J12749">
        <f t="shared" si="604"/>
        <v>0</v>
      </c>
      <c r="L12749" t="str">
        <f t="shared" si="605"/>
        <v>2622OALLEN</v>
      </c>
      <c r="M12749" t="s">
        <v>12579</v>
      </c>
    </row>
    <row r="12750" spans="1:13">
      <c r="A12750" t="s">
        <v>14165</v>
      </c>
      <c r="B12750" t="s">
        <v>14205</v>
      </c>
      <c r="C12750" t="s">
        <v>109</v>
      </c>
      <c r="D12750">
        <v>4</v>
      </c>
      <c r="E12750">
        <v>0</v>
      </c>
      <c r="F12750">
        <v>0</v>
      </c>
      <c r="H12750" t="s">
        <v>116</v>
      </c>
      <c r="I12750">
        <f t="shared" si="603"/>
        <v>0</v>
      </c>
      <c r="J12750">
        <f t="shared" si="604"/>
        <v>0</v>
      </c>
      <c r="L12750" t="str">
        <f t="shared" si="605"/>
        <v>2622ORANMEIR</v>
      </c>
      <c r="M12750" t="s">
        <v>12579</v>
      </c>
    </row>
    <row r="12751" spans="1:13">
      <c r="A12751" t="s">
        <v>14165</v>
      </c>
      <c r="B12751" t="s">
        <v>14206</v>
      </c>
      <c r="C12751" t="s">
        <v>109</v>
      </c>
      <c r="D12751">
        <v>4</v>
      </c>
      <c r="E12751">
        <v>0</v>
      </c>
      <c r="F12751">
        <v>0</v>
      </c>
      <c r="H12751" t="s">
        <v>116</v>
      </c>
      <c r="I12751">
        <f t="shared" si="603"/>
        <v>0</v>
      </c>
      <c r="J12751">
        <f t="shared" si="604"/>
        <v>0</v>
      </c>
      <c r="L12751" t="str">
        <f t="shared" si="605"/>
        <v>2622PALERANG</v>
      </c>
      <c r="M12751" t="s">
        <v>12579</v>
      </c>
    </row>
    <row r="12752" spans="1:13">
      <c r="A12752" t="s">
        <v>14165</v>
      </c>
      <c r="B12752" t="s">
        <v>14207</v>
      </c>
      <c r="C12752" t="s">
        <v>109</v>
      </c>
      <c r="D12752">
        <v>4</v>
      </c>
      <c r="E12752">
        <v>0</v>
      </c>
      <c r="F12752">
        <v>0</v>
      </c>
      <c r="H12752" t="s">
        <v>116</v>
      </c>
      <c r="I12752">
        <f t="shared" si="603"/>
        <v>0</v>
      </c>
      <c r="J12752">
        <f t="shared" si="604"/>
        <v>0</v>
      </c>
      <c r="L12752" t="str">
        <f t="shared" si="605"/>
        <v>2622QUIERA</v>
      </c>
      <c r="M12752" t="s">
        <v>12579</v>
      </c>
    </row>
    <row r="12753" spans="1:13">
      <c r="A12753" t="s">
        <v>14165</v>
      </c>
      <c r="B12753" t="s">
        <v>14208</v>
      </c>
      <c r="C12753" t="s">
        <v>109</v>
      </c>
      <c r="D12753">
        <v>4</v>
      </c>
      <c r="E12753">
        <v>0</v>
      </c>
      <c r="F12753">
        <v>0</v>
      </c>
      <c r="H12753" t="s">
        <v>116</v>
      </c>
      <c r="I12753">
        <f t="shared" ref="I12753:I12816" si="606">IF(ISERROR(VLOOKUP(A12753,SelPostCode,1,FALSE)),0,1)</f>
        <v>0</v>
      </c>
      <c r="J12753">
        <f t="shared" ref="J12753:J12816" si="607">IF(I12753=0,0,IF(ISERROR(VLOOKUP(B12753,SelSuburb,1,FALSE)),0,1))</f>
        <v>0</v>
      </c>
      <c r="L12753" t="str">
        <f t="shared" si="605"/>
        <v>2622REIDSDALE</v>
      </c>
      <c r="M12753" t="s">
        <v>12579</v>
      </c>
    </row>
    <row r="12754" spans="1:13">
      <c r="A12754" t="s">
        <v>14165</v>
      </c>
      <c r="B12754" t="s">
        <v>335</v>
      </c>
      <c r="C12754" t="s">
        <v>109</v>
      </c>
      <c r="D12754">
        <v>4</v>
      </c>
      <c r="E12754">
        <v>0</v>
      </c>
      <c r="F12754">
        <v>0</v>
      </c>
      <c r="H12754" t="s">
        <v>116</v>
      </c>
      <c r="I12754">
        <f t="shared" si="606"/>
        <v>0</v>
      </c>
      <c r="J12754">
        <f t="shared" si="607"/>
        <v>0</v>
      </c>
      <c r="L12754" t="str">
        <f t="shared" si="605"/>
        <v>2622SASSAFRAS</v>
      </c>
      <c r="M12754" t="s">
        <v>12579</v>
      </c>
    </row>
    <row r="12755" spans="1:13">
      <c r="A12755" t="s">
        <v>14165</v>
      </c>
      <c r="B12755" t="s">
        <v>14209</v>
      </c>
      <c r="C12755" t="s">
        <v>109</v>
      </c>
      <c r="D12755">
        <v>4</v>
      </c>
      <c r="E12755">
        <v>0</v>
      </c>
      <c r="F12755">
        <v>0</v>
      </c>
      <c r="H12755" t="s">
        <v>116</v>
      </c>
      <c r="I12755">
        <f t="shared" si="606"/>
        <v>0</v>
      </c>
      <c r="J12755">
        <f t="shared" si="607"/>
        <v>0</v>
      </c>
      <c r="L12755" t="str">
        <f t="shared" si="605"/>
        <v>2622SNOWBALL</v>
      </c>
      <c r="M12755" t="s">
        <v>12579</v>
      </c>
    </row>
    <row r="12756" spans="1:13">
      <c r="A12756" t="s">
        <v>14165</v>
      </c>
      <c r="B12756" t="s">
        <v>7404</v>
      </c>
      <c r="C12756" t="s">
        <v>109</v>
      </c>
      <c r="D12756">
        <v>4</v>
      </c>
      <c r="E12756">
        <v>0</v>
      </c>
      <c r="F12756">
        <v>0</v>
      </c>
      <c r="H12756" t="s">
        <v>116</v>
      </c>
      <c r="I12756">
        <f t="shared" si="606"/>
        <v>0</v>
      </c>
      <c r="J12756">
        <f t="shared" si="607"/>
        <v>0</v>
      </c>
      <c r="L12756" t="str">
        <f t="shared" si="605"/>
        <v>2622ST GEORGE</v>
      </c>
      <c r="M12756" t="s">
        <v>12579</v>
      </c>
    </row>
    <row r="12757" spans="1:13">
      <c r="A12757" t="s">
        <v>14165</v>
      </c>
      <c r="B12757" t="s">
        <v>14210</v>
      </c>
      <c r="C12757" t="s">
        <v>109</v>
      </c>
      <c r="D12757">
        <v>4</v>
      </c>
      <c r="E12757">
        <v>0</v>
      </c>
      <c r="F12757">
        <v>0</v>
      </c>
      <c r="H12757" t="s">
        <v>116</v>
      </c>
      <c r="I12757">
        <f t="shared" si="606"/>
        <v>0</v>
      </c>
      <c r="J12757">
        <f t="shared" si="607"/>
        <v>0</v>
      </c>
      <c r="L12757" t="str">
        <f t="shared" si="605"/>
        <v>2622TIANJARA</v>
      </c>
      <c r="M12757" t="s">
        <v>12579</v>
      </c>
    </row>
    <row r="12758" spans="1:13">
      <c r="A12758" t="s">
        <v>14165</v>
      </c>
      <c r="B12758" t="s">
        <v>14211</v>
      </c>
      <c r="C12758" t="s">
        <v>109</v>
      </c>
      <c r="D12758">
        <v>4</v>
      </c>
      <c r="E12758">
        <v>0</v>
      </c>
      <c r="F12758">
        <v>0</v>
      </c>
      <c r="H12758" t="s">
        <v>116</v>
      </c>
      <c r="I12758">
        <f t="shared" si="606"/>
        <v>0</v>
      </c>
      <c r="J12758">
        <f t="shared" si="607"/>
        <v>0</v>
      </c>
      <c r="L12758" t="str">
        <f t="shared" si="605"/>
        <v>2622TOLWONG</v>
      </c>
      <c r="M12758" t="s">
        <v>12579</v>
      </c>
    </row>
    <row r="12759" spans="1:13">
      <c r="A12759" t="s">
        <v>14165</v>
      </c>
      <c r="B12759" t="s">
        <v>14212</v>
      </c>
      <c r="C12759" t="s">
        <v>109</v>
      </c>
      <c r="D12759">
        <v>4</v>
      </c>
      <c r="E12759">
        <v>0</v>
      </c>
      <c r="F12759">
        <v>0</v>
      </c>
      <c r="H12759" t="s">
        <v>116</v>
      </c>
      <c r="I12759">
        <f t="shared" si="606"/>
        <v>0</v>
      </c>
      <c r="J12759">
        <f t="shared" si="607"/>
        <v>0</v>
      </c>
      <c r="L12759" t="str">
        <f t="shared" si="605"/>
        <v>2622TOMBOYE</v>
      </c>
      <c r="M12759" t="s">
        <v>12579</v>
      </c>
    </row>
    <row r="12760" spans="1:13">
      <c r="A12760" t="s">
        <v>14165</v>
      </c>
      <c r="B12760" t="s">
        <v>14213</v>
      </c>
      <c r="C12760" t="s">
        <v>109</v>
      </c>
      <c r="D12760">
        <v>4</v>
      </c>
      <c r="E12760">
        <v>0</v>
      </c>
      <c r="F12760">
        <v>0</v>
      </c>
      <c r="H12760" t="s">
        <v>116</v>
      </c>
      <c r="I12760">
        <f t="shared" si="606"/>
        <v>0</v>
      </c>
      <c r="J12760">
        <f t="shared" si="607"/>
        <v>0</v>
      </c>
      <c r="L12760" t="str">
        <f t="shared" si="605"/>
        <v>2622TOUGA</v>
      </c>
      <c r="M12760" t="s">
        <v>12579</v>
      </c>
    </row>
    <row r="12761" spans="1:13">
      <c r="A12761" t="s">
        <v>14165</v>
      </c>
      <c r="B12761" t="s">
        <v>14214</v>
      </c>
      <c r="C12761" t="s">
        <v>109</v>
      </c>
      <c r="D12761">
        <v>4</v>
      </c>
      <c r="E12761">
        <v>0</v>
      </c>
      <c r="F12761">
        <v>0</v>
      </c>
      <c r="H12761" t="s">
        <v>116</v>
      </c>
      <c r="I12761">
        <f t="shared" si="606"/>
        <v>0</v>
      </c>
      <c r="J12761">
        <f t="shared" si="607"/>
        <v>0</v>
      </c>
      <c r="L12761" t="str">
        <f t="shared" si="605"/>
        <v>2622WARRI</v>
      </c>
      <c r="M12761" t="s">
        <v>12579</v>
      </c>
    </row>
    <row r="12762" spans="1:13">
      <c r="A12762" t="s">
        <v>14165</v>
      </c>
      <c r="B12762" t="s">
        <v>14215</v>
      </c>
      <c r="C12762" t="s">
        <v>109</v>
      </c>
      <c r="D12762">
        <v>4</v>
      </c>
      <c r="E12762">
        <v>0</v>
      </c>
      <c r="F12762">
        <v>0</v>
      </c>
      <c r="H12762" t="s">
        <v>116</v>
      </c>
      <c r="I12762">
        <f t="shared" si="606"/>
        <v>0</v>
      </c>
      <c r="J12762">
        <f t="shared" si="607"/>
        <v>0</v>
      </c>
      <c r="L12762" t="str">
        <f t="shared" si="605"/>
        <v>2622WOG WOG</v>
      </c>
      <c r="M12762" t="s">
        <v>12579</v>
      </c>
    </row>
    <row r="12763" spans="1:13">
      <c r="A12763" t="s">
        <v>14165</v>
      </c>
      <c r="B12763" t="s">
        <v>14216</v>
      </c>
      <c r="C12763" t="s">
        <v>109</v>
      </c>
      <c r="D12763">
        <v>4</v>
      </c>
      <c r="E12763">
        <v>0</v>
      </c>
      <c r="F12763">
        <v>0</v>
      </c>
      <c r="H12763" t="s">
        <v>116</v>
      </c>
      <c r="I12763">
        <f t="shared" si="606"/>
        <v>0</v>
      </c>
      <c r="J12763">
        <f t="shared" si="607"/>
        <v>0</v>
      </c>
      <c r="L12763" t="str">
        <f t="shared" si="605"/>
        <v>2622WYANBENE</v>
      </c>
      <c r="M12763" t="s">
        <v>12579</v>
      </c>
    </row>
    <row r="12764" spans="1:13">
      <c r="A12764" t="s">
        <v>14217</v>
      </c>
      <c r="B12764" t="s">
        <v>14218</v>
      </c>
      <c r="C12764" t="s">
        <v>109</v>
      </c>
      <c r="D12764">
        <v>4</v>
      </c>
      <c r="E12764">
        <v>0</v>
      </c>
      <c r="F12764">
        <v>0</v>
      </c>
      <c r="H12764" t="s">
        <v>116</v>
      </c>
      <c r="I12764">
        <f t="shared" si="606"/>
        <v>0</v>
      </c>
      <c r="J12764">
        <f t="shared" si="607"/>
        <v>0</v>
      </c>
      <c r="L12764" t="str">
        <f t="shared" si="605"/>
        <v>2621ANEMBO</v>
      </c>
      <c r="M12764" t="s">
        <v>12579</v>
      </c>
    </row>
    <row r="12765" spans="1:13">
      <c r="A12765" t="s">
        <v>14217</v>
      </c>
      <c r="B12765" t="s">
        <v>14219</v>
      </c>
      <c r="C12765" t="s">
        <v>109</v>
      </c>
      <c r="D12765">
        <v>4</v>
      </c>
      <c r="E12765">
        <v>0</v>
      </c>
      <c r="F12765">
        <v>0</v>
      </c>
      <c r="H12765" t="s">
        <v>116</v>
      </c>
      <c r="I12765">
        <f t="shared" si="606"/>
        <v>0</v>
      </c>
      <c r="J12765">
        <f t="shared" si="607"/>
        <v>0</v>
      </c>
      <c r="L12765" t="str">
        <f t="shared" si="605"/>
        <v>2621BUNGENDORE</v>
      </c>
      <c r="M12765" t="s">
        <v>12579</v>
      </c>
    </row>
    <row r="12766" spans="1:13">
      <c r="A12766" t="s">
        <v>14217</v>
      </c>
      <c r="B12766" t="s">
        <v>14220</v>
      </c>
      <c r="C12766" t="s">
        <v>109</v>
      </c>
      <c r="D12766">
        <v>4</v>
      </c>
      <c r="E12766">
        <v>0</v>
      </c>
      <c r="F12766">
        <v>0</v>
      </c>
      <c r="H12766" t="s">
        <v>116</v>
      </c>
      <c r="I12766">
        <f t="shared" si="606"/>
        <v>0</v>
      </c>
      <c r="J12766">
        <f t="shared" si="607"/>
        <v>0</v>
      </c>
      <c r="L12766" t="str">
        <f t="shared" si="605"/>
        <v>2621BYWONG</v>
      </c>
      <c r="M12766" t="s">
        <v>12579</v>
      </c>
    </row>
    <row r="12767" spans="1:13">
      <c r="A12767" t="s">
        <v>14217</v>
      </c>
      <c r="B12767" t="s">
        <v>14221</v>
      </c>
      <c r="C12767" t="s">
        <v>109</v>
      </c>
      <c r="D12767">
        <v>4</v>
      </c>
      <c r="E12767">
        <v>0</v>
      </c>
      <c r="F12767">
        <v>0</v>
      </c>
      <c r="H12767" t="s">
        <v>116</v>
      </c>
      <c r="I12767">
        <f t="shared" si="606"/>
        <v>0</v>
      </c>
      <c r="J12767">
        <f t="shared" si="607"/>
        <v>0</v>
      </c>
      <c r="L12767" t="str">
        <f t="shared" si="605"/>
        <v>2621FORBES CREEK</v>
      </c>
      <c r="M12767" t="s">
        <v>12579</v>
      </c>
    </row>
    <row r="12768" spans="1:13">
      <c r="A12768" t="s">
        <v>14217</v>
      </c>
      <c r="B12768" t="s">
        <v>14222</v>
      </c>
      <c r="C12768" t="s">
        <v>109</v>
      </c>
      <c r="D12768">
        <v>4</v>
      </c>
      <c r="E12768">
        <v>0</v>
      </c>
      <c r="F12768">
        <v>0</v>
      </c>
      <c r="H12768" t="s">
        <v>116</v>
      </c>
      <c r="I12768">
        <f t="shared" si="606"/>
        <v>0</v>
      </c>
      <c r="J12768">
        <f t="shared" si="607"/>
        <v>0</v>
      </c>
      <c r="L12768" t="str">
        <f t="shared" si="605"/>
        <v>2621HOSKINSTOWN</v>
      </c>
      <c r="M12768" t="s">
        <v>12579</v>
      </c>
    </row>
    <row r="12769" spans="1:13">
      <c r="A12769" t="s">
        <v>14217</v>
      </c>
      <c r="B12769" t="s">
        <v>14223</v>
      </c>
      <c r="C12769" t="s">
        <v>109</v>
      </c>
      <c r="D12769">
        <v>4</v>
      </c>
      <c r="E12769">
        <v>0</v>
      </c>
      <c r="F12769">
        <v>0</v>
      </c>
      <c r="H12769" t="s">
        <v>116</v>
      </c>
      <c r="I12769">
        <f t="shared" si="606"/>
        <v>0</v>
      </c>
      <c r="J12769">
        <f t="shared" si="607"/>
        <v>0</v>
      </c>
      <c r="L12769" t="str">
        <f t="shared" si="605"/>
        <v>2621PRIMROSE VALLEY</v>
      </c>
      <c r="M12769" t="s">
        <v>12579</v>
      </c>
    </row>
    <row r="12770" spans="1:13">
      <c r="A12770" t="s">
        <v>14217</v>
      </c>
      <c r="B12770" t="s">
        <v>14224</v>
      </c>
      <c r="C12770" t="s">
        <v>109</v>
      </c>
      <c r="D12770">
        <v>4</v>
      </c>
      <c r="E12770">
        <v>0</v>
      </c>
      <c r="F12770">
        <v>0</v>
      </c>
      <c r="H12770" t="s">
        <v>116</v>
      </c>
      <c r="I12770">
        <f t="shared" si="606"/>
        <v>0</v>
      </c>
      <c r="J12770">
        <f t="shared" si="607"/>
        <v>0</v>
      </c>
      <c r="L12770" t="str">
        <f t="shared" si="605"/>
        <v>2621ROSSI</v>
      </c>
      <c r="M12770" t="s">
        <v>12579</v>
      </c>
    </row>
    <row r="12771" spans="1:13">
      <c r="A12771" t="s">
        <v>14225</v>
      </c>
      <c r="B12771" t="s">
        <v>14226</v>
      </c>
      <c r="C12771" t="s">
        <v>102</v>
      </c>
      <c r="D12771">
        <v>1</v>
      </c>
      <c r="E12771">
        <v>0</v>
      </c>
      <c r="F12771">
        <v>1</v>
      </c>
      <c r="H12771" t="s">
        <v>116</v>
      </c>
      <c r="I12771">
        <f t="shared" si="606"/>
        <v>0</v>
      </c>
      <c r="J12771">
        <f t="shared" si="607"/>
        <v>0</v>
      </c>
      <c r="L12771" t="str">
        <f t="shared" si="605"/>
        <v>2620BEARD</v>
      </c>
      <c r="M12771" t="s">
        <v>12579</v>
      </c>
    </row>
    <row r="12772" spans="1:13">
      <c r="A12772" t="s">
        <v>14225</v>
      </c>
      <c r="B12772" t="s">
        <v>14227</v>
      </c>
      <c r="C12772" t="s">
        <v>109</v>
      </c>
      <c r="D12772">
        <v>2</v>
      </c>
      <c r="E12772">
        <v>0</v>
      </c>
      <c r="F12772">
        <v>1</v>
      </c>
      <c r="H12772" t="s">
        <v>116</v>
      </c>
      <c r="I12772">
        <f t="shared" si="606"/>
        <v>0</v>
      </c>
      <c r="J12772">
        <f t="shared" si="607"/>
        <v>0</v>
      </c>
      <c r="L12772" t="str">
        <f t="shared" si="605"/>
        <v>2620BURBONG</v>
      </c>
      <c r="M12772" t="s">
        <v>12579</v>
      </c>
    </row>
    <row r="12773" spans="1:13">
      <c r="A12773" t="s">
        <v>14225</v>
      </c>
      <c r="B12773" t="s">
        <v>3903</v>
      </c>
      <c r="C12773" t="s">
        <v>109</v>
      </c>
      <c r="D12773">
        <v>4</v>
      </c>
      <c r="E12773">
        <v>0</v>
      </c>
      <c r="F12773">
        <v>0</v>
      </c>
      <c r="H12773" t="s">
        <v>116</v>
      </c>
      <c r="I12773">
        <f t="shared" si="606"/>
        <v>0</v>
      </c>
      <c r="J12773">
        <f t="shared" si="607"/>
        <v>0</v>
      </c>
      <c r="L12773" t="str">
        <f t="shared" si="605"/>
        <v>2620BURRA</v>
      </c>
      <c r="M12773" t="s">
        <v>12579</v>
      </c>
    </row>
    <row r="12774" spans="1:13">
      <c r="A12774" t="s">
        <v>14225</v>
      </c>
      <c r="B12774" t="s">
        <v>14228</v>
      </c>
      <c r="C12774" t="s">
        <v>109</v>
      </c>
      <c r="D12774">
        <v>3</v>
      </c>
      <c r="E12774">
        <v>0</v>
      </c>
      <c r="F12774">
        <v>0</v>
      </c>
      <c r="H12774" t="s">
        <v>116</v>
      </c>
      <c r="I12774">
        <f t="shared" si="606"/>
        <v>0</v>
      </c>
      <c r="J12774">
        <f t="shared" si="607"/>
        <v>0</v>
      </c>
      <c r="L12774" t="str">
        <f t="shared" si="605"/>
        <v>2620CARWOOLA</v>
      </c>
      <c r="M12774" t="s">
        <v>12579</v>
      </c>
    </row>
    <row r="12775" spans="1:13">
      <c r="A12775" t="s">
        <v>14225</v>
      </c>
      <c r="B12775" t="s">
        <v>14229</v>
      </c>
      <c r="C12775" t="s">
        <v>109</v>
      </c>
      <c r="D12775">
        <v>4</v>
      </c>
      <c r="E12775">
        <v>0</v>
      </c>
      <c r="F12775">
        <v>0</v>
      </c>
      <c r="H12775" t="s">
        <v>116</v>
      </c>
      <c r="I12775">
        <f t="shared" si="606"/>
        <v>0</v>
      </c>
      <c r="J12775">
        <f t="shared" si="607"/>
        <v>0</v>
      </c>
      <c r="L12775" t="str">
        <f t="shared" si="605"/>
        <v>2620CLEAR RANGE</v>
      </c>
      <c r="M12775" t="s">
        <v>12579</v>
      </c>
    </row>
    <row r="12776" spans="1:13">
      <c r="A12776" t="s">
        <v>14225</v>
      </c>
      <c r="B12776" t="s">
        <v>14230</v>
      </c>
      <c r="C12776" t="s">
        <v>109</v>
      </c>
      <c r="D12776">
        <v>1</v>
      </c>
      <c r="E12776">
        <v>0</v>
      </c>
      <c r="F12776">
        <v>1</v>
      </c>
      <c r="H12776" t="s">
        <v>116</v>
      </c>
      <c r="I12776">
        <f t="shared" si="606"/>
        <v>0</v>
      </c>
      <c r="J12776">
        <f t="shared" si="607"/>
        <v>0</v>
      </c>
      <c r="L12776" t="str">
        <f t="shared" si="605"/>
        <v>2620CRESTWOOD</v>
      </c>
      <c r="M12776" t="s">
        <v>12579</v>
      </c>
    </row>
    <row r="12777" spans="1:13">
      <c r="A12777" t="s">
        <v>14225</v>
      </c>
      <c r="B12777" t="s">
        <v>14231</v>
      </c>
      <c r="C12777" t="s">
        <v>109</v>
      </c>
      <c r="D12777">
        <v>1</v>
      </c>
      <c r="E12777">
        <v>0</v>
      </c>
      <c r="F12777">
        <v>1</v>
      </c>
      <c r="H12777" t="s">
        <v>116</v>
      </c>
      <c r="I12777">
        <f t="shared" si="606"/>
        <v>0</v>
      </c>
      <c r="J12777">
        <f t="shared" si="607"/>
        <v>0</v>
      </c>
      <c r="L12777" t="str">
        <f t="shared" si="605"/>
        <v>2620DODSWORTH</v>
      </c>
      <c r="M12777" t="s">
        <v>12579</v>
      </c>
    </row>
    <row r="12778" spans="1:13">
      <c r="A12778" t="s">
        <v>14225</v>
      </c>
      <c r="B12778" t="s">
        <v>14232</v>
      </c>
      <c r="C12778" t="s">
        <v>109</v>
      </c>
      <c r="D12778">
        <v>3</v>
      </c>
      <c r="E12778">
        <v>0</v>
      </c>
      <c r="F12778">
        <v>0</v>
      </c>
      <c r="H12778" t="s">
        <v>116</v>
      </c>
      <c r="I12778">
        <f t="shared" si="606"/>
        <v>0</v>
      </c>
      <c r="J12778">
        <f t="shared" si="607"/>
        <v>0</v>
      </c>
      <c r="L12778" t="str">
        <f t="shared" si="605"/>
        <v>2620ENVIRONA</v>
      </c>
      <c r="M12778" t="s">
        <v>12579</v>
      </c>
    </row>
    <row r="12779" spans="1:13">
      <c r="A12779" t="s">
        <v>14225</v>
      </c>
      <c r="B12779" t="s">
        <v>14233</v>
      </c>
      <c r="C12779" t="s">
        <v>109</v>
      </c>
      <c r="D12779">
        <v>2</v>
      </c>
      <c r="E12779">
        <v>0</v>
      </c>
      <c r="F12779">
        <v>1</v>
      </c>
      <c r="H12779" t="s">
        <v>116</v>
      </c>
      <c r="I12779">
        <f t="shared" si="606"/>
        <v>0</v>
      </c>
      <c r="J12779">
        <f t="shared" si="607"/>
        <v>0</v>
      </c>
      <c r="L12779" t="str">
        <f t="shared" si="605"/>
        <v>2620GOOGONG</v>
      </c>
      <c r="M12779" t="s">
        <v>12579</v>
      </c>
    </row>
    <row r="12780" spans="1:13">
      <c r="A12780" t="s">
        <v>14225</v>
      </c>
      <c r="B12780" t="s">
        <v>14234</v>
      </c>
      <c r="C12780" t="s">
        <v>109</v>
      </c>
      <c r="D12780">
        <v>1</v>
      </c>
      <c r="E12780">
        <v>0</v>
      </c>
      <c r="F12780">
        <v>1</v>
      </c>
      <c r="H12780" t="s">
        <v>116</v>
      </c>
      <c r="I12780">
        <f t="shared" si="606"/>
        <v>0</v>
      </c>
      <c r="J12780">
        <f t="shared" si="607"/>
        <v>0</v>
      </c>
      <c r="L12780" t="str">
        <f t="shared" si="605"/>
        <v>2620GREENLEIGH</v>
      </c>
      <c r="M12780" t="s">
        <v>12579</v>
      </c>
    </row>
    <row r="12781" spans="1:13">
      <c r="A12781" t="s">
        <v>14225</v>
      </c>
      <c r="B12781" t="s">
        <v>14235</v>
      </c>
      <c r="C12781" t="s">
        <v>109</v>
      </c>
      <c r="D12781">
        <v>4</v>
      </c>
      <c r="E12781">
        <v>0</v>
      </c>
      <c r="F12781">
        <v>0</v>
      </c>
      <c r="H12781" t="s">
        <v>116</v>
      </c>
      <c r="I12781">
        <f t="shared" si="606"/>
        <v>0</v>
      </c>
      <c r="J12781">
        <f t="shared" si="607"/>
        <v>0</v>
      </c>
      <c r="L12781" t="str">
        <f t="shared" si="605"/>
        <v>2620GUNDAROO</v>
      </c>
      <c r="M12781" t="s">
        <v>12579</v>
      </c>
    </row>
    <row r="12782" spans="1:13">
      <c r="A12782" t="s">
        <v>14225</v>
      </c>
      <c r="B12782" t="s">
        <v>14236</v>
      </c>
      <c r="C12782" t="s">
        <v>102</v>
      </c>
      <c r="D12782">
        <v>1</v>
      </c>
      <c r="E12782">
        <v>0</v>
      </c>
      <c r="F12782">
        <v>1</v>
      </c>
      <c r="H12782" t="s">
        <v>116</v>
      </c>
      <c r="I12782">
        <f t="shared" si="606"/>
        <v>0</v>
      </c>
      <c r="J12782">
        <f t="shared" si="607"/>
        <v>0</v>
      </c>
      <c r="L12782" t="str">
        <f t="shared" si="605"/>
        <v>2620HUME</v>
      </c>
      <c r="M12782" t="s">
        <v>12579</v>
      </c>
    </row>
    <row r="12783" spans="1:13">
      <c r="A12783" t="s">
        <v>14225</v>
      </c>
      <c r="B12783" t="s">
        <v>14237</v>
      </c>
      <c r="C12783" t="s">
        <v>109</v>
      </c>
      <c r="D12783">
        <v>1</v>
      </c>
      <c r="E12783">
        <v>0</v>
      </c>
      <c r="F12783">
        <v>1</v>
      </c>
      <c r="H12783" t="s">
        <v>116</v>
      </c>
      <c r="I12783">
        <f t="shared" si="606"/>
        <v>0</v>
      </c>
      <c r="J12783">
        <f t="shared" si="607"/>
        <v>0</v>
      </c>
      <c r="L12783" t="str">
        <f t="shared" si="605"/>
        <v>2620KARABAR</v>
      </c>
      <c r="M12783" t="s">
        <v>12579</v>
      </c>
    </row>
    <row r="12784" spans="1:13">
      <c r="A12784" t="s">
        <v>14225</v>
      </c>
      <c r="B12784" t="s">
        <v>14238</v>
      </c>
      <c r="C12784" t="s">
        <v>102</v>
      </c>
      <c r="D12784">
        <v>4</v>
      </c>
      <c r="E12784">
        <v>0</v>
      </c>
      <c r="F12784">
        <v>0</v>
      </c>
      <c r="H12784" t="s">
        <v>116</v>
      </c>
      <c r="I12784">
        <f t="shared" si="606"/>
        <v>0</v>
      </c>
      <c r="J12784">
        <f t="shared" si="607"/>
        <v>0</v>
      </c>
      <c r="L12784" t="str">
        <f t="shared" si="605"/>
        <v>2620KOWEN</v>
      </c>
      <c r="M12784" t="s">
        <v>12579</v>
      </c>
    </row>
    <row r="12785" spans="1:13">
      <c r="A12785" t="s">
        <v>14225</v>
      </c>
      <c r="B12785" t="s">
        <v>14239</v>
      </c>
      <c r="C12785" t="s">
        <v>102</v>
      </c>
      <c r="D12785">
        <v>4</v>
      </c>
      <c r="E12785">
        <v>0</v>
      </c>
      <c r="F12785">
        <v>0</v>
      </c>
      <c r="H12785" t="s">
        <v>116</v>
      </c>
      <c r="I12785">
        <f t="shared" si="606"/>
        <v>0</v>
      </c>
      <c r="J12785">
        <f t="shared" si="607"/>
        <v>0</v>
      </c>
      <c r="L12785" t="str">
        <f t="shared" si="605"/>
        <v>2620KOWEN FOREST</v>
      </c>
      <c r="M12785" t="s">
        <v>12579</v>
      </c>
    </row>
    <row r="12786" spans="1:13">
      <c r="A12786" t="s">
        <v>14225</v>
      </c>
      <c r="B12786" t="s">
        <v>14240</v>
      </c>
      <c r="C12786" t="s">
        <v>109</v>
      </c>
      <c r="D12786">
        <v>1</v>
      </c>
      <c r="E12786">
        <v>0</v>
      </c>
      <c r="F12786">
        <v>1</v>
      </c>
      <c r="H12786" t="s">
        <v>116</v>
      </c>
      <c r="I12786">
        <f t="shared" si="606"/>
        <v>0</v>
      </c>
      <c r="J12786">
        <f t="shared" si="607"/>
        <v>0</v>
      </c>
      <c r="L12786" t="str">
        <f t="shared" si="605"/>
        <v>2620LETCHWORTH</v>
      </c>
      <c r="M12786" t="s">
        <v>12579</v>
      </c>
    </row>
    <row r="12787" spans="1:13">
      <c r="A12787" t="s">
        <v>14225</v>
      </c>
      <c r="B12787" t="s">
        <v>14241</v>
      </c>
      <c r="C12787" t="s">
        <v>109</v>
      </c>
      <c r="D12787">
        <v>4</v>
      </c>
      <c r="E12787">
        <v>0</v>
      </c>
      <c r="F12787">
        <v>0</v>
      </c>
      <c r="H12787" t="s">
        <v>116</v>
      </c>
      <c r="I12787">
        <f t="shared" si="606"/>
        <v>0</v>
      </c>
      <c r="J12787">
        <f t="shared" si="607"/>
        <v>0</v>
      </c>
      <c r="L12787" t="str">
        <f t="shared" si="605"/>
        <v>2620MICHELAGO</v>
      </c>
      <c r="M12787" t="s">
        <v>12579</v>
      </c>
    </row>
    <row r="12788" spans="1:13">
      <c r="A12788" t="s">
        <v>14225</v>
      </c>
      <c r="B12788" t="s">
        <v>14242</v>
      </c>
      <c r="C12788" t="s">
        <v>102</v>
      </c>
      <c r="D12788">
        <v>2</v>
      </c>
      <c r="E12788">
        <v>0</v>
      </c>
      <c r="F12788">
        <v>1</v>
      </c>
      <c r="H12788" t="s">
        <v>116</v>
      </c>
      <c r="I12788">
        <f t="shared" si="606"/>
        <v>0</v>
      </c>
      <c r="J12788">
        <f t="shared" si="607"/>
        <v>0</v>
      </c>
      <c r="L12788" t="str">
        <f t="shared" si="605"/>
        <v>2620OAKS ESTATE</v>
      </c>
      <c r="M12788" t="s">
        <v>12579</v>
      </c>
    </row>
    <row r="12789" spans="1:13">
      <c r="A12789" t="s">
        <v>14225</v>
      </c>
      <c r="B12789" t="s">
        <v>14243</v>
      </c>
      <c r="C12789" t="s">
        <v>109</v>
      </c>
      <c r="D12789">
        <v>1</v>
      </c>
      <c r="E12789">
        <v>0</v>
      </c>
      <c r="F12789">
        <v>1</v>
      </c>
      <c r="H12789" t="s">
        <v>116</v>
      </c>
      <c r="I12789">
        <f t="shared" si="606"/>
        <v>0</v>
      </c>
      <c r="J12789">
        <f t="shared" si="607"/>
        <v>0</v>
      </c>
      <c r="L12789" t="str">
        <f t="shared" si="605"/>
        <v>2620QUEANBEYAN</v>
      </c>
      <c r="M12789" t="s">
        <v>12579</v>
      </c>
    </row>
    <row r="12790" spans="1:13">
      <c r="A12790" t="s">
        <v>14225</v>
      </c>
      <c r="B12790" t="s">
        <v>14244</v>
      </c>
      <c r="C12790" t="s">
        <v>109</v>
      </c>
      <c r="D12790">
        <v>1</v>
      </c>
      <c r="E12790">
        <v>0</v>
      </c>
      <c r="F12790">
        <v>1</v>
      </c>
      <c r="H12790" t="s">
        <v>116</v>
      </c>
      <c r="I12790">
        <f t="shared" si="606"/>
        <v>0</v>
      </c>
      <c r="J12790">
        <f t="shared" si="607"/>
        <v>0</v>
      </c>
      <c r="L12790" t="str">
        <f t="shared" si="605"/>
        <v>2620QUEANBEYAN EAST</v>
      </c>
      <c r="M12790" t="s">
        <v>12579</v>
      </c>
    </row>
    <row r="12791" spans="1:13">
      <c r="A12791" t="s">
        <v>14225</v>
      </c>
      <c r="B12791" t="s">
        <v>14245</v>
      </c>
      <c r="C12791" t="s">
        <v>109</v>
      </c>
      <c r="D12791">
        <v>1</v>
      </c>
      <c r="E12791">
        <v>0</v>
      </c>
      <c r="F12791">
        <v>1</v>
      </c>
      <c r="H12791" t="s">
        <v>116</v>
      </c>
      <c r="I12791">
        <f t="shared" si="606"/>
        <v>0</v>
      </c>
      <c r="J12791">
        <f t="shared" si="607"/>
        <v>0</v>
      </c>
      <c r="L12791" t="str">
        <f t="shared" si="605"/>
        <v>2620QUEANBEYAN WEST</v>
      </c>
      <c r="M12791" t="s">
        <v>12579</v>
      </c>
    </row>
    <row r="12792" spans="1:13">
      <c r="A12792" t="s">
        <v>14225</v>
      </c>
      <c r="B12792" t="s">
        <v>922</v>
      </c>
      <c r="C12792" t="s">
        <v>109</v>
      </c>
      <c r="D12792">
        <v>1</v>
      </c>
      <c r="E12792">
        <v>0</v>
      </c>
      <c r="F12792">
        <v>1</v>
      </c>
      <c r="H12792" t="s">
        <v>116</v>
      </c>
      <c r="I12792">
        <f t="shared" si="606"/>
        <v>0</v>
      </c>
      <c r="J12792">
        <f t="shared" si="607"/>
        <v>0</v>
      </c>
      <c r="L12792" t="str">
        <f t="shared" si="605"/>
        <v>2620RIDGEWAY</v>
      </c>
      <c r="M12792" t="s">
        <v>12579</v>
      </c>
    </row>
    <row r="12793" spans="1:13">
      <c r="A12793" t="s">
        <v>14225</v>
      </c>
      <c r="B12793" t="s">
        <v>14246</v>
      </c>
      <c r="C12793" t="s">
        <v>109</v>
      </c>
      <c r="D12793">
        <v>3</v>
      </c>
      <c r="E12793">
        <v>0</v>
      </c>
      <c r="F12793">
        <v>0</v>
      </c>
      <c r="H12793" t="s">
        <v>116</v>
      </c>
      <c r="I12793">
        <f t="shared" si="606"/>
        <v>0</v>
      </c>
      <c r="J12793">
        <f t="shared" si="607"/>
        <v>0</v>
      </c>
      <c r="L12793" t="str">
        <f t="shared" si="605"/>
        <v>2620ROYALLA</v>
      </c>
      <c r="M12793" t="s">
        <v>12579</v>
      </c>
    </row>
    <row r="12794" spans="1:13">
      <c r="A12794" t="s">
        <v>14225</v>
      </c>
      <c r="B12794" t="s">
        <v>14247</v>
      </c>
      <c r="C12794" t="s">
        <v>109</v>
      </c>
      <c r="D12794">
        <v>4</v>
      </c>
      <c r="E12794">
        <v>0</v>
      </c>
      <c r="F12794">
        <v>0</v>
      </c>
      <c r="H12794" t="s">
        <v>116</v>
      </c>
      <c r="I12794">
        <f t="shared" si="606"/>
        <v>0</v>
      </c>
      <c r="J12794">
        <f t="shared" si="607"/>
        <v>0</v>
      </c>
      <c r="L12794" t="str">
        <f t="shared" si="605"/>
        <v>2620SUTTON</v>
      </c>
      <c r="M12794" t="s">
        <v>12579</v>
      </c>
    </row>
    <row r="12795" spans="1:13">
      <c r="A12795" t="s">
        <v>14225</v>
      </c>
      <c r="B12795" t="s">
        <v>14248</v>
      </c>
      <c r="C12795" t="s">
        <v>102</v>
      </c>
      <c r="D12795">
        <v>4</v>
      </c>
      <c r="E12795">
        <v>0</v>
      </c>
      <c r="F12795">
        <v>0</v>
      </c>
      <c r="H12795" t="s">
        <v>116</v>
      </c>
      <c r="I12795">
        <f t="shared" si="606"/>
        <v>0</v>
      </c>
      <c r="J12795">
        <f t="shared" si="607"/>
        <v>0</v>
      </c>
      <c r="L12795" t="str">
        <f t="shared" si="605"/>
        <v>2620THARWA</v>
      </c>
      <c r="M12795" t="s">
        <v>12579</v>
      </c>
    </row>
    <row r="12796" spans="1:13">
      <c r="A12796" t="s">
        <v>14225</v>
      </c>
      <c r="B12796" t="s">
        <v>14249</v>
      </c>
      <c r="C12796" t="s">
        <v>109</v>
      </c>
      <c r="D12796">
        <v>4</v>
      </c>
      <c r="E12796">
        <v>0</v>
      </c>
      <c r="F12796">
        <v>0</v>
      </c>
      <c r="H12796" t="s">
        <v>116</v>
      </c>
      <c r="I12796">
        <f t="shared" si="606"/>
        <v>0</v>
      </c>
      <c r="J12796">
        <f t="shared" si="607"/>
        <v>0</v>
      </c>
      <c r="L12796" t="str">
        <f t="shared" si="605"/>
        <v>2620THE ANGLE</v>
      </c>
      <c r="M12796" t="s">
        <v>12579</v>
      </c>
    </row>
    <row r="12797" spans="1:13">
      <c r="A12797" t="s">
        <v>14225</v>
      </c>
      <c r="B12797" t="s">
        <v>14250</v>
      </c>
      <c r="C12797" t="s">
        <v>109</v>
      </c>
      <c r="D12797">
        <v>1</v>
      </c>
      <c r="E12797">
        <v>0</v>
      </c>
      <c r="F12797">
        <v>1</v>
      </c>
      <c r="H12797" t="s">
        <v>116</v>
      </c>
      <c r="I12797">
        <f t="shared" si="606"/>
        <v>0</v>
      </c>
      <c r="J12797">
        <f t="shared" si="607"/>
        <v>0</v>
      </c>
      <c r="L12797" t="str">
        <f t="shared" si="605"/>
        <v>2620THE RIDGEWAY</v>
      </c>
      <c r="M12797" t="s">
        <v>12579</v>
      </c>
    </row>
    <row r="12798" spans="1:13">
      <c r="A12798" t="s">
        <v>14225</v>
      </c>
      <c r="B12798" t="s">
        <v>14251</v>
      </c>
      <c r="C12798" t="s">
        <v>109</v>
      </c>
      <c r="D12798">
        <v>4</v>
      </c>
      <c r="E12798">
        <v>0</v>
      </c>
      <c r="F12798">
        <v>0</v>
      </c>
      <c r="H12798" t="s">
        <v>116</v>
      </c>
      <c r="I12798">
        <f t="shared" si="606"/>
        <v>0</v>
      </c>
      <c r="J12798">
        <f t="shared" si="607"/>
        <v>0</v>
      </c>
      <c r="L12798" t="str">
        <f t="shared" si="605"/>
        <v>2620TINDERRY</v>
      </c>
      <c r="M12798" t="s">
        <v>12579</v>
      </c>
    </row>
    <row r="12799" spans="1:13">
      <c r="A12799" t="s">
        <v>14225</v>
      </c>
      <c r="B12799" t="s">
        <v>14252</v>
      </c>
      <c r="C12799" t="s">
        <v>102</v>
      </c>
      <c r="D12799">
        <v>4</v>
      </c>
      <c r="E12799">
        <v>0</v>
      </c>
      <c r="F12799">
        <v>0</v>
      </c>
      <c r="H12799" t="s">
        <v>116</v>
      </c>
      <c r="I12799">
        <f t="shared" si="606"/>
        <v>0</v>
      </c>
      <c r="J12799">
        <f t="shared" si="607"/>
        <v>0</v>
      </c>
      <c r="L12799" t="str">
        <f t="shared" si="605"/>
        <v>2620TOP NAAS</v>
      </c>
      <c r="M12799" t="s">
        <v>12579</v>
      </c>
    </row>
    <row r="12800" spans="1:13">
      <c r="A12800" t="s">
        <v>14225</v>
      </c>
      <c r="B12800" t="s">
        <v>14253</v>
      </c>
      <c r="C12800" t="s">
        <v>109</v>
      </c>
      <c r="D12800">
        <v>2</v>
      </c>
      <c r="E12800">
        <v>0</v>
      </c>
      <c r="F12800">
        <v>1</v>
      </c>
      <c r="H12800" t="s">
        <v>116</v>
      </c>
      <c r="I12800">
        <f t="shared" si="606"/>
        <v>0</v>
      </c>
      <c r="J12800">
        <f t="shared" si="607"/>
        <v>0</v>
      </c>
      <c r="L12800" t="str">
        <f t="shared" si="605"/>
        <v>2620TRALEE</v>
      </c>
      <c r="M12800" t="s">
        <v>12579</v>
      </c>
    </row>
    <row r="12801" spans="1:14">
      <c r="A12801" t="s">
        <v>14225</v>
      </c>
      <c r="B12801" t="s">
        <v>14254</v>
      </c>
      <c r="C12801" t="s">
        <v>109</v>
      </c>
      <c r="D12801">
        <v>4</v>
      </c>
      <c r="E12801">
        <v>0</v>
      </c>
      <c r="F12801">
        <v>0</v>
      </c>
      <c r="H12801" t="s">
        <v>116</v>
      </c>
      <c r="I12801">
        <f t="shared" si="606"/>
        <v>0</v>
      </c>
      <c r="J12801">
        <f t="shared" si="607"/>
        <v>0</v>
      </c>
      <c r="L12801" t="str">
        <f t="shared" si="605"/>
        <v>2620URILA</v>
      </c>
      <c r="M12801" t="s">
        <v>12579</v>
      </c>
    </row>
    <row r="12802" spans="1:14">
      <c r="A12802" t="s">
        <v>14225</v>
      </c>
      <c r="B12802" t="s">
        <v>14255</v>
      </c>
      <c r="C12802" t="s">
        <v>109</v>
      </c>
      <c r="D12802">
        <v>4</v>
      </c>
      <c r="E12802">
        <v>0</v>
      </c>
      <c r="F12802">
        <v>0</v>
      </c>
      <c r="H12802" t="s">
        <v>116</v>
      </c>
      <c r="I12802">
        <f t="shared" si="606"/>
        <v>0</v>
      </c>
      <c r="J12802">
        <f t="shared" si="607"/>
        <v>0</v>
      </c>
      <c r="L12802" t="str">
        <f t="shared" si="605"/>
        <v>2620WAMBOIN</v>
      </c>
      <c r="M12802" t="s">
        <v>12579</v>
      </c>
    </row>
    <row r="12803" spans="1:14">
      <c r="A12803" t="s">
        <v>14225</v>
      </c>
      <c r="B12803" t="s">
        <v>14256</v>
      </c>
      <c r="C12803" t="s">
        <v>109</v>
      </c>
      <c r="D12803">
        <v>4</v>
      </c>
      <c r="E12803">
        <v>0</v>
      </c>
      <c r="F12803">
        <v>0</v>
      </c>
      <c r="H12803" t="s">
        <v>116</v>
      </c>
      <c r="I12803">
        <f t="shared" si="606"/>
        <v>0</v>
      </c>
      <c r="J12803">
        <f t="shared" si="607"/>
        <v>0</v>
      </c>
      <c r="L12803" t="str">
        <f t="shared" si="605"/>
        <v>2620WILLIAMSDALE</v>
      </c>
      <c r="M12803" t="s">
        <v>12579</v>
      </c>
    </row>
    <row r="12804" spans="1:14">
      <c r="A12804" t="s">
        <v>14225</v>
      </c>
      <c r="B12804" t="s">
        <v>14257</v>
      </c>
      <c r="C12804" t="s">
        <v>109</v>
      </c>
      <c r="D12804">
        <v>4</v>
      </c>
      <c r="E12804">
        <v>0</v>
      </c>
      <c r="F12804">
        <v>0</v>
      </c>
      <c r="H12804" t="s">
        <v>116</v>
      </c>
      <c r="I12804">
        <f t="shared" si="606"/>
        <v>0</v>
      </c>
      <c r="J12804">
        <f t="shared" si="607"/>
        <v>0</v>
      </c>
      <c r="L12804" t="str">
        <f t="shared" si="605"/>
        <v>2620YARROW</v>
      </c>
      <c r="M12804" t="s">
        <v>12579</v>
      </c>
    </row>
    <row r="12805" spans="1:14">
      <c r="A12805" t="s">
        <v>14258</v>
      </c>
      <c r="B12805" t="s">
        <v>14259</v>
      </c>
      <c r="C12805" t="s">
        <v>109</v>
      </c>
      <c r="D12805">
        <v>1</v>
      </c>
      <c r="E12805">
        <v>0</v>
      </c>
      <c r="F12805">
        <v>1</v>
      </c>
      <c r="H12805" t="s">
        <v>116</v>
      </c>
      <c r="I12805">
        <f t="shared" si="606"/>
        <v>0</v>
      </c>
      <c r="J12805">
        <f t="shared" si="607"/>
        <v>0</v>
      </c>
      <c r="L12805" t="str">
        <f t="shared" ref="L12805:L12868" si="608">CONCATENATE(A12805,B12805)</f>
        <v>2619JERRABOMBERRA</v>
      </c>
      <c r="M12805" t="s">
        <v>12579</v>
      </c>
    </row>
    <row r="12806" spans="1:14">
      <c r="A12806" t="s">
        <v>14260</v>
      </c>
      <c r="B12806" t="s">
        <v>14261</v>
      </c>
      <c r="C12806" t="s">
        <v>102</v>
      </c>
      <c r="D12806">
        <v>1</v>
      </c>
      <c r="E12806">
        <v>0</v>
      </c>
      <c r="F12806">
        <v>1</v>
      </c>
      <c r="H12806" t="s">
        <v>116</v>
      </c>
      <c r="I12806">
        <f t="shared" si="606"/>
        <v>0</v>
      </c>
      <c r="J12806">
        <f t="shared" si="607"/>
        <v>0</v>
      </c>
      <c r="L12806" t="str">
        <f t="shared" si="608"/>
        <v>2618HALL</v>
      </c>
      <c r="M12806" t="s">
        <v>12579</v>
      </c>
    </row>
    <row r="12807" spans="1:14">
      <c r="A12807" t="s">
        <v>14260</v>
      </c>
      <c r="B12807" t="s">
        <v>14262</v>
      </c>
      <c r="C12807" t="s">
        <v>109</v>
      </c>
      <c r="D12807">
        <v>4</v>
      </c>
      <c r="E12807">
        <v>0</v>
      </c>
      <c r="F12807">
        <v>0</v>
      </c>
      <c r="H12807" t="s">
        <v>116</v>
      </c>
      <c r="I12807">
        <f t="shared" si="606"/>
        <v>0</v>
      </c>
      <c r="J12807">
        <f t="shared" si="607"/>
        <v>0</v>
      </c>
      <c r="L12807" t="str">
        <f t="shared" si="608"/>
        <v>2618SPRINGRANGE</v>
      </c>
      <c r="M12807" t="s">
        <v>12579</v>
      </c>
    </row>
    <row r="12808" spans="1:14">
      <c r="A12808" t="s">
        <v>14260</v>
      </c>
      <c r="B12808" t="s">
        <v>1946</v>
      </c>
      <c r="C12808" t="s">
        <v>102</v>
      </c>
      <c r="D12808">
        <v>1</v>
      </c>
      <c r="E12808">
        <v>0</v>
      </c>
      <c r="F12808">
        <v>1</v>
      </c>
      <c r="H12808" t="s">
        <v>116</v>
      </c>
      <c r="I12808">
        <f t="shared" si="606"/>
        <v>0</v>
      </c>
      <c r="J12808">
        <f t="shared" si="607"/>
        <v>0</v>
      </c>
      <c r="L12808" t="str">
        <f t="shared" si="608"/>
        <v>2618WALLAROO</v>
      </c>
      <c r="M12808" t="s">
        <v>12579</v>
      </c>
    </row>
    <row r="12809" spans="1:14">
      <c r="A12809" t="s">
        <v>14263</v>
      </c>
      <c r="B12809" t="s">
        <v>14264</v>
      </c>
      <c r="C12809" t="s">
        <v>102</v>
      </c>
      <c r="D12809">
        <v>1</v>
      </c>
      <c r="E12809">
        <v>0</v>
      </c>
      <c r="F12809">
        <v>1</v>
      </c>
      <c r="H12809" t="s">
        <v>116</v>
      </c>
      <c r="I12809">
        <f t="shared" si="606"/>
        <v>0</v>
      </c>
      <c r="J12809">
        <f t="shared" si="607"/>
        <v>0</v>
      </c>
      <c r="L12809" t="str">
        <f t="shared" si="608"/>
        <v>2617BELCONNEN</v>
      </c>
      <c r="M12809" t="s">
        <v>87</v>
      </c>
      <c r="N12809" t="s">
        <v>732</v>
      </c>
    </row>
    <row r="12810" spans="1:14">
      <c r="A12810" t="s">
        <v>14263</v>
      </c>
      <c r="B12810" t="s">
        <v>3842</v>
      </c>
      <c r="C12810" t="s">
        <v>102</v>
      </c>
      <c r="D12810">
        <v>1</v>
      </c>
      <c r="E12810">
        <v>0</v>
      </c>
      <c r="F12810">
        <v>1</v>
      </c>
      <c r="H12810" t="s">
        <v>116</v>
      </c>
      <c r="I12810">
        <f t="shared" si="606"/>
        <v>0</v>
      </c>
      <c r="J12810">
        <f t="shared" si="607"/>
        <v>0</v>
      </c>
      <c r="L12810" t="str">
        <f t="shared" si="608"/>
        <v>2617BRUCE</v>
      </c>
      <c r="M12810" t="s">
        <v>87</v>
      </c>
      <c r="N12810" t="s">
        <v>732</v>
      </c>
    </row>
    <row r="12811" spans="1:14">
      <c r="A12811" t="s">
        <v>14263</v>
      </c>
      <c r="B12811" t="s">
        <v>14265</v>
      </c>
      <c r="C12811" t="s">
        <v>102</v>
      </c>
      <c r="D12811">
        <v>1</v>
      </c>
      <c r="E12811">
        <v>0</v>
      </c>
      <c r="F12811">
        <v>1</v>
      </c>
      <c r="H12811" t="s">
        <v>116</v>
      </c>
      <c r="I12811">
        <f t="shared" si="606"/>
        <v>0</v>
      </c>
      <c r="J12811">
        <f t="shared" si="607"/>
        <v>0</v>
      </c>
      <c r="L12811" t="str">
        <f t="shared" si="608"/>
        <v>2617CANBERRA</v>
      </c>
      <c r="M12811" t="s">
        <v>87</v>
      </c>
      <c r="N12811" t="s">
        <v>732</v>
      </c>
    </row>
    <row r="12812" spans="1:14">
      <c r="A12812" t="s">
        <v>14263</v>
      </c>
      <c r="B12812" t="s">
        <v>14266</v>
      </c>
      <c r="C12812" t="s">
        <v>102</v>
      </c>
      <c r="D12812">
        <v>1</v>
      </c>
      <c r="E12812">
        <v>0</v>
      </c>
      <c r="F12812">
        <v>1</v>
      </c>
      <c r="H12812" t="s">
        <v>116</v>
      </c>
      <c r="I12812">
        <f t="shared" si="606"/>
        <v>0</v>
      </c>
      <c r="J12812">
        <f t="shared" si="607"/>
        <v>0</v>
      </c>
      <c r="L12812" t="str">
        <f t="shared" si="608"/>
        <v>2617EVATT</v>
      </c>
      <c r="M12812" t="s">
        <v>87</v>
      </c>
      <c r="N12812" t="s">
        <v>732</v>
      </c>
    </row>
    <row r="12813" spans="1:14">
      <c r="A12813" t="s">
        <v>14263</v>
      </c>
      <c r="B12813" t="s">
        <v>14267</v>
      </c>
      <c r="C12813" t="s">
        <v>102</v>
      </c>
      <c r="D12813">
        <v>1</v>
      </c>
      <c r="E12813">
        <v>0</v>
      </c>
      <c r="F12813">
        <v>1</v>
      </c>
      <c r="H12813" t="s">
        <v>116</v>
      </c>
      <c r="I12813">
        <f t="shared" si="606"/>
        <v>0</v>
      </c>
      <c r="J12813">
        <f t="shared" si="607"/>
        <v>0</v>
      </c>
      <c r="L12813" t="str">
        <f t="shared" si="608"/>
        <v>2617GIRALANG</v>
      </c>
      <c r="M12813" t="s">
        <v>87</v>
      </c>
      <c r="N12813" t="s">
        <v>732</v>
      </c>
    </row>
    <row r="12814" spans="1:14">
      <c r="A12814" t="s">
        <v>14263</v>
      </c>
      <c r="B12814" t="s">
        <v>14268</v>
      </c>
      <c r="C12814" t="s">
        <v>102</v>
      </c>
      <c r="D12814">
        <v>1</v>
      </c>
      <c r="E12814">
        <v>0</v>
      </c>
      <c r="F12814">
        <v>1</v>
      </c>
      <c r="H12814" t="s">
        <v>116</v>
      </c>
      <c r="I12814">
        <f t="shared" si="606"/>
        <v>0</v>
      </c>
      <c r="J12814">
        <f t="shared" si="607"/>
        <v>0</v>
      </c>
      <c r="L12814" t="str">
        <f t="shared" si="608"/>
        <v>2617KALEEN</v>
      </c>
      <c r="M12814" t="s">
        <v>87</v>
      </c>
      <c r="N12814" t="s">
        <v>732</v>
      </c>
    </row>
    <row r="12815" spans="1:14">
      <c r="A12815" t="s">
        <v>14263</v>
      </c>
      <c r="B12815" t="s">
        <v>13323</v>
      </c>
      <c r="C12815" t="s">
        <v>102</v>
      </c>
      <c r="D12815">
        <v>1</v>
      </c>
      <c r="E12815">
        <v>0</v>
      </c>
      <c r="F12815">
        <v>1</v>
      </c>
      <c r="H12815" t="s">
        <v>116</v>
      </c>
      <c r="I12815">
        <f t="shared" si="606"/>
        <v>0</v>
      </c>
      <c r="J12815">
        <f t="shared" si="607"/>
        <v>0</v>
      </c>
      <c r="L12815" t="str">
        <f t="shared" si="608"/>
        <v>2617LAWSON</v>
      </c>
      <c r="M12815" t="s">
        <v>87</v>
      </c>
      <c r="N12815" t="s">
        <v>732</v>
      </c>
    </row>
    <row r="12816" spans="1:14">
      <c r="A12816" t="s">
        <v>14263</v>
      </c>
      <c r="B12816" t="s">
        <v>14269</v>
      </c>
      <c r="C12816" t="s">
        <v>102</v>
      </c>
      <c r="D12816">
        <v>1</v>
      </c>
      <c r="E12816">
        <v>0</v>
      </c>
      <c r="F12816">
        <v>1</v>
      </c>
      <c r="H12816" t="s">
        <v>116</v>
      </c>
      <c r="I12816">
        <f t="shared" si="606"/>
        <v>0</v>
      </c>
      <c r="J12816">
        <f t="shared" si="607"/>
        <v>0</v>
      </c>
      <c r="L12816" t="str">
        <f t="shared" si="608"/>
        <v>2617MCKELLAR</v>
      </c>
      <c r="M12816" t="s">
        <v>87</v>
      </c>
      <c r="N12816" t="s">
        <v>732</v>
      </c>
    </row>
    <row r="12817" spans="1:14">
      <c r="A12817" t="s">
        <v>14270</v>
      </c>
      <c r="B12817" t="s">
        <v>14264</v>
      </c>
      <c r="C12817" t="s">
        <v>102</v>
      </c>
      <c r="D12817">
        <v>1</v>
      </c>
      <c r="E12817">
        <v>0</v>
      </c>
      <c r="F12817">
        <v>1</v>
      </c>
      <c r="H12817" t="s">
        <v>116</v>
      </c>
      <c r="I12817">
        <f t="shared" ref="I12817:I12880" si="609">IF(ISERROR(VLOOKUP(A12817,SelPostCode,1,FALSE)),0,1)</f>
        <v>0</v>
      </c>
      <c r="J12817">
        <f t="shared" ref="J12817:J12880" si="610">IF(I12817=0,0,IF(ISERROR(VLOOKUP(B12817,SelSuburb,1,FALSE)),0,1))</f>
        <v>0</v>
      </c>
      <c r="L12817" t="str">
        <f t="shared" si="608"/>
        <v>2616BELCONNEN</v>
      </c>
      <c r="M12817" t="s">
        <v>87</v>
      </c>
    </row>
    <row r="12818" spans="1:14">
      <c r="A12818" t="s">
        <v>14271</v>
      </c>
      <c r="B12818" t="s">
        <v>14272</v>
      </c>
      <c r="C12818" t="s">
        <v>102</v>
      </c>
      <c r="D12818">
        <v>1</v>
      </c>
      <c r="E12818">
        <v>0</v>
      </c>
      <c r="F12818">
        <v>1</v>
      </c>
      <c r="H12818" t="s">
        <v>116</v>
      </c>
      <c r="I12818">
        <f t="shared" si="609"/>
        <v>0</v>
      </c>
      <c r="J12818">
        <f t="shared" si="610"/>
        <v>0</v>
      </c>
      <c r="L12818" t="str">
        <f t="shared" si="608"/>
        <v>2615CHARNWOOD</v>
      </c>
      <c r="M12818" t="s">
        <v>87</v>
      </c>
      <c r="N12818" t="s">
        <v>732</v>
      </c>
    </row>
    <row r="12819" spans="1:14">
      <c r="A12819" t="s">
        <v>14271</v>
      </c>
      <c r="B12819" t="s">
        <v>14273</v>
      </c>
      <c r="C12819" t="s">
        <v>102</v>
      </c>
      <c r="D12819">
        <v>1</v>
      </c>
      <c r="E12819">
        <v>0</v>
      </c>
      <c r="F12819">
        <v>1</v>
      </c>
      <c r="H12819" t="s">
        <v>116</v>
      </c>
      <c r="I12819">
        <f t="shared" si="609"/>
        <v>0</v>
      </c>
      <c r="J12819">
        <f t="shared" si="610"/>
        <v>0</v>
      </c>
      <c r="L12819" t="str">
        <f t="shared" si="608"/>
        <v>2615DUNLOP</v>
      </c>
      <c r="M12819" t="s">
        <v>87</v>
      </c>
      <c r="N12819" t="s">
        <v>732</v>
      </c>
    </row>
    <row r="12820" spans="1:14">
      <c r="A12820" t="s">
        <v>14271</v>
      </c>
      <c r="B12820" t="s">
        <v>14274</v>
      </c>
      <c r="C12820" t="s">
        <v>102</v>
      </c>
      <c r="D12820">
        <v>1</v>
      </c>
      <c r="E12820">
        <v>0</v>
      </c>
      <c r="F12820">
        <v>1</v>
      </c>
      <c r="H12820" t="s">
        <v>116</v>
      </c>
      <c r="I12820">
        <f t="shared" si="609"/>
        <v>0</v>
      </c>
      <c r="J12820">
        <f t="shared" si="610"/>
        <v>0</v>
      </c>
      <c r="L12820" t="str">
        <f t="shared" si="608"/>
        <v>2615FLOREY</v>
      </c>
      <c r="M12820" t="s">
        <v>87</v>
      </c>
      <c r="N12820" t="s">
        <v>732</v>
      </c>
    </row>
    <row r="12821" spans="1:14">
      <c r="A12821" t="s">
        <v>14271</v>
      </c>
      <c r="B12821" t="s">
        <v>2456</v>
      </c>
      <c r="C12821" t="s">
        <v>102</v>
      </c>
      <c r="D12821">
        <v>1</v>
      </c>
      <c r="E12821">
        <v>0</v>
      </c>
      <c r="F12821">
        <v>1</v>
      </c>
      <c r="H12821" t="s">
        <v>116</v>
      </c>
      <c r="I12821">
        <f t="shared" si="609"/>
        <v>0</v>
      </c>
      <c r="J12821">
        <f t="shared" si="610"/>
        <v>0</v>
      </c>
      <c r="L12821" t="str">
        <f t="shared" si="608"/>
        <v>2615FLYNN</v>
      </c>
      <c r="M12821" t="s">
        <v>87</v>
      </c>
      <c r="N12821" t="s">
        <v>732</v>
      </c>
    </row>
    <row r="12822" spans="1:14">
      <c r="A12822" t="s">
        <v>14271</v>
      </c>
      <c r="B12822" t="s">
        <v>14275</v>
      </c>
      <c r="C12822" t="s">
        <v>102</v>
      </c>
      <c r="D12822">
        <v>1</v>
      </c>
      <c r="E12822">
        <v>0</v>
      </c>
      <c r="F12822">
        <v>1</v>
      </c>
      <c r="H12822" t="s">
        <v>116</v>
      </c>
      <c r="I12822">
        <f t="shared" si="609"/>
        <v>0</v>
      </c>
      <c r="J12822">
        <f t="shared" si="610"/>
        <v>0</v>
      </c>
      <c r="L12822" t="str">
        <f t="shared" si="608"/>
        <v>2615FRASER</v>
      </c>
      <c r="M12822" t="s">
        <v>87</v>
      </c>
      <c r="N12822" t="s">
        <v>732</v>
      </c>
    </row>
    <row r="12823" spans="1:14">
      <c r="A12823" t="s">
        <v>14271</v>
      </c>
      <c r="B12823" t="s">
        <v>14276</v>
      </c>
      <c r="C12823" t="s">
        <v>102</v>
      </c>
      <c r="D12823">
        <v>1</v>
      </c>
      <c r="E12823">
        <v>0</v>
      </c>
      <c r="F12823">
        <v>1</v>
      </c>
      <c r="H12823" t="s">
        <v>116</v>
      </c>
      <c r="I12823">
        <f t="shared" si="609"/>
        <v>0</v>
      </c>
      <c r="J12823">
        <f t="shared" si="610"/>
        <v>0</v>
      </c>
      <c r="L12823" t="str">
        <f t="shared" si="608"/>
        <v>2615HIGGINS</v>
      </c>
      <c r="M12823" t="s">
        <v>87</v>
      </c>
      <c r="N12823" t="s">
        <v>732</v>
      </c>
    </row>
    <row r="12824" spans="1:14">
      <c r="A12824" t="s">
        <v>14271</v>
      </c>
      <c r="B12824" t="s">
        <v>14277</v>
      </c>
      <c r="C12824" t="s">
        <v>102</v>
      </c>
      <c r="D12824">
        <v>1</v>
      </c>
      <c r="E12824">
        <v>0</v>
      </c>
      <c r="F12824">
        <v>1</v>
      </c>
      <c r="H12824" t="s">
        <v>116</v>
      </c>
      <c r="I12824">
        <f t="shared" si="609"/>
        <v>0</v>
      </c>
      <c r="J12824">
        <f t="shared" si="610"/>
        <v>0</v>
      </c>
      <c r="L12824" t="str">
        <f t="shared" si="608"/>
        <v>2615HOLT</v>
      </c>
      <c r="M12824" t="s">
        <v>87</v>
      </c>
      <c r="N12824" t="s">
        <v>732</v>
      </c>
    </row>
    <row r="12825" spans="1:14">
      <c r="A12825" t="s">
        <v>14271</v>
      </c>
      <c r="B12825" t="s">
        <v>14278</v>
      </c>
      <c r="C12825" t="s">
        <v>102</v>
      </c>
      <c r="D12825">
        <v>1</v>
      </c>
      <c r="E12825">
        <v>0</v>
      </c>
      <c r="F12825">
        <v>1</v>
      </c>
      <c r="H12825" t="s">
        <v>116</v>
      </c>
      <c r="I12825">
        <f t="shared" si="609"/>
        <v>0</v>
      </c>
      <c r="J12825">
        <f t="shared" si="610"/>
        <v>0</v>
      </c>
      <c r="L12825" t="str">
        <f t="shared" si="608"/>
        <v>2615KIPPAX</v>
      </c>
      <c r="M12825" t="s">
        <v>87</v>
      </c>
      <c r="N12825" t="s">
        <v>732</v>
      </c>
    </row>
    <row r="12826" spans="1:14">
      <c r="A12826" t="s">
        <v>14271</v>
      </c>
      <c r="B12826" t="s">
        <v>14279</v>
      </c>
      <c r="C12826" t="s">
        <v>102</v>
      </c>
      <c r="D12826">
        <v>1</v>
      </c>
      <c r="E12826">
        <v>0</v>
      </c>
      <c r="F12826">
        <v>1</v>
      </c>
      <c r="H12826" t="s">
        <v>116</v>
      </c>
      <c r="I12826">
        <f t="shared" si="609"/>
        <v>0</v>
      </c>
      <c r="J12826">
        <f t="shared" si="610"/>
        <v>0</v>
      </c>
      <c r="L12826" t="str">
        <f t="shared" si="608"/>
        <v>2615KIPPAX CENTRE</v>
      </c>
      <c r="M12826" t="s">
        <v>87</v>
      </c>
      <c r="N12826" t="s">
        <v>732</v>
      </c>
    </row>
    <row r="12827" spans="1:14">
      <c r="A12827" t="s">
        <v>14271</v>
      </c>
      <c r="B12827" t="s">
        <v>1429</v>
      </c>
      <c r="C12827" t="s">
        <v>102</v>
      </c>
      <c r="D12827">
        <v>1</v>
      </c>
      <c r="E12827">
        <v>0</v>
      </c>
      <c r="F12827">
        <v>1</v>
      </c>
      <c r="H12827" t="s">
        <v>116</v>
      </c>
      <c r="I12827">
        <f t="shared" si="609"/>
        <v>0</v>
      </c>
      <c r="J12827">
        <f t="shared" si="610"/>
        <v>0</v>
      </c>
      <c r="L12827" t="str">
        <f t="shared" si="608"/>
        <v>2615LATHAM</v>
      </c>
      <c r="M12827" t="s">
        <v>87</v>
      </c>
      <c r="N12827" t="s">
        <v>732</v>
      </c>
    </row>
    <row r="12828" spans="1:14">
      <c r="A12828" t="s">
        <v>14271</v>
      </c>
      <c r="B12828" t="s">
        <v>8619</v>
      </c>
      <c r="C12828" t="s">
        <v>102</v>
      </c>
      <c r="D12828">
        <v>1</v>
      </c>
      <c r="E12828">
        <v>0</v>
      </c>
      <c r="F12828">
        <v>1</v>
      </c>
      <c r="H12828" t="s">
        <v>116</v>
      </c>
      <c r="I12828">
        <f t="shared" si="609"/>
        <v>0</v>
      </c>
      <c r="J12828">
        <f t="shared" si="610"/>
        <v>0</v>
      </c>
      <c r="L12828" t="str">
        <f t="shared" si="608"/>
        <v>2615MACGREGOR</v>
      </c>
      <c r="M12828" t="s">
        <v>87</v>
      </c>
      <c r="N12828" t="s">
        <v>732</v>
      </c>
    </row>
    <row r="12829" spans="1:14">
      <c r="A12829" t="s">
        <v>14271</v>
      </c>
      <c r="B12829" t="s">
        <v>14280</v>
      </c>
      <c r="C12829" t="s">
        <v>102</v>
      </c>
      <c r="D12829">
        <v>1</v>
      </c>
      <c r="E12829">
        <v>0</v>
      </c>
      <c r="F12829">
        <v>1</v>
      </c>
      <c r="H12829" t="s">
        <v>116</v>
      </c>
      <c r="I12829">
        <f t="shared" si="609"/>
        <v>0</v>
      </c>
      <c r="J12829">
        <f t="shared" si="610"/>
        <v>0</v>
      </c>
      <c r="L12829" t="str">
        <f t="shared" si="608"/>
        <v>2615MELBA</v>
      </c>
      <c r="M12829" t="s">
        <v>87</v>
      </c>
      <c r="N12829" t="s">
        <v>732</v>
      </c>
    </row>
    <row r="12830" spans="1:14">
      <c r="A12830" t="s">
        <v>14271</v>
      </c>
      <c r="B12830" t="s">
        <v>4318</v>
      </c>
      <c r="C12830" t="s">
        <v>102</v>
      </c>
      <c r="D12830">
        <v>1</v>
      </c>
      <c r="E12830">
        <v>0</v>
      </c>
      <c r="F12830">
        <v>1</v>
      </c>
      <c r="H12830" t="s">
        <v>116</v>
      </c>
      <c r="I12830">
        <f t="shared" si="609"/>
        <v>0</v>
      </c>
      <c r="J12830">
        <f t="shared" si="610"/>
        <v>0</v>
      </c>
      <c r="L12830" t="str">
        <f t="shared" si="608"/>
        <v>2615SPENCE</v>
      </c>
      <c r="M12830" t="s">
        <v>87</v>
      </c>
      <c r="N12830" t="s">
        <v>732</v>
      </c>
    </row>
    <row r="12831" spans="1:14">
      <c r="A12831" t="s">
        <v>14281</v>
      </c>
      <c r="B12831" t="s">
        <v>14282</v>
      </c>
      <c r="C12831" t="s">
        <v>102</v>
      </c>
      <c r="D12831">
        <v>1</v>
      </c>
      <c r="E12831">
        <v>0</v>
      </c>
      <c r="F12831">
        <v>1</v>
      </c>
      <c r="H12831" t="s">
        <v>116</v>
      </c>
      <c r="I12831">
        <f t="shared" si="609"/>
        <v>0</v>
      </c>
      <c r="J12831">
        <f t="shared" si="610"/>
        <v>0</v>
      </c>
      <c r="L12831" t="str">
        <f t="shared" si="608"/>
        <v>2614ARANDA</v>
      </c>
      <c r="M12831" t="s">
        <v>87</v>
      </c>
      <c r="N12831" t="s">
        <v>732</v>
      </c>
    </row>
    <row r="12832" spans="1:14">
      <c r="A12832" t="s">
        <v>14281</v>
      </c>
      <c r="B12832" t="s">
        <v>3301</v>
      </c>
      <c r="C12832" t="s">
        <v>102</v>
      </c>
      <c r="D12832">
        <v>1</v>
      </c>
      <c r="E12832">
        <v>0</v>
      </c>
      <c r="F12832">
        <v>1</v>
      </c>
      <c r="H12832" t="s">
        <v>116</v>
      </c>
      <c r="I12832">
        <f t="shared" si="609"/>
        <v>0</v>
      </c>
      <c r="J12832">
        <f t="shared" si="610"/>
        <v>0</v>
      </c>
      <c r="L12832" t="str">
        <f t="shared" si="608"/>
        <v>2614COOK</v>
      </c>
      <c r="M12832" t="s">
        <v>87</v>
      </c>
      <c r="N12832" t="s">
        <v>732</v>
      </c>
    </row>
    <row r="12833" spans="1:14">
      <c r="A12833" t="s">
        <v>14281</v>
      </c>
      <c r="B12833" t="s">
        <v>3839</v>
      </c>
      <c r="C12833" t="s">
        <v>102</v>
      </c>
      <c r="D12833">
        <v>1</v>
      </c>
      <c r="E12833">
        <v>0</v>
      </c>
      <c r="F12833">
        <v>1</v>
      </c>
      <c r="H12833" t="s">
        <v>116</v>
      </c>
      <c r="I12833">
        <f t="shared" si="609"/>
        <v>0</v>
      </c>
      <c r="J12833">
        <f t="shared" si="610"/>
        <v>0</v>
      </c>
      <c r="L12833" t="str">
        <f t="shared" si="608"/>
        <v>2614HAWKER</v>
      </c>
      <c r="M12833" t="s">
        <v>87</v>
      </c>
      <c r="N12833" t="s">
        <v>732</v>
      </c>
    </row>
    <row r="12834" spans="1:14">
      <c r="A12834" t="s">
        <v>14281</v>
      </c>
      <c r="B12834" t="s">
        <v>14283</v>
      </c>
      <c r="C12834" t="s">
        <v>102</v>
      </c>
      <c r="D12834">
        <v>1</v>
      </c>
      <c r="E12834">
        <v>0</v>
      </c>
      <c r="F12834">
        <v>1</v>
      </c>
      <c r="H12834" t="s">
        <v>116</v>
      </c>
      <c r="I12834">
        <f t="shared" si="609"/>
        <v>0</v>
      </c>
      <c r="J12834">
        <f t="shared" si="610"/>
        <v>0</v>
      </c>
      <c r="L12834" t="str">
        <f t="shared" si="608"/>
        <v>2614JAMISON CENTRE</v>
      </c>
      <c r="M12834" t="s">
        <v>87</v>
      </c>
      <c r="N12834" t="s">
        <v>732</v>
      </c>
    </row>
    <row r="12835" spans="1:14">
      <c r="A12835" t="s">
        <v>14281</v>
      </c>
      <c r="B12835" t="s">
        <v>759</v>
      </c>
      <c r="C12835" t="s">
        <v>102</v>
      </c>
      <c r="D12835">
        <v>1</v>
      </c>
      <c r="E12835">
        <v>0</v>
      </c>
      <c r="F12835">
        <v>1</v>
      </c>
      <c r="H12835" t="s">
        <v>116</v>
      </c>
      <c r="I12835">
        <f t="shared" si="609"/>
        <v>0</v>
      </c>
      <c r="J12835">
        <f t="shared" si="610"/>
        <v>0</v>
      </c>
      <c r="L12835" t="str">
        <f t="shared" si="608"/>
        <v>2614MACQUARIE</v>
      </c>
      <c r="M12835" t="s">
        <v>87</v>
      </c>
      <c r="N12835" t="s">
        <v>732</v>
      </c>
    </row>
    <row r="12836" spans="1:14">
      <c r="A12836" t="s">
        <v>14281</v>
      </c>
      <c r="B12836" t="s">
        <v>14284</v>
      </c>
      <c r="C12836" t="s">
        <v>102</v>
      </c>
      <c r="D12836">
        <v>1</v>
      </c>
      <c r="E12836">
        <v>0</v>
      </c>
      <c r="F12836">
        <v>1</v>
      </c>
      <c r="H12836" t="s">
        <v>116</v>
      </c>
      <c r="I12836">
        <f t="shared" si="609"/>
        <v>0</v>
      </c>
      <c r="J12836">
        <f t="shared" si="610"/>
        <v>0</v>
      </c>
      <c r="L12836" t="str">
        <f t="shared" si="608"/>
        <v>2614PAGE</v>
      </c>
      <c r="M12836" t="s">
        <v>87</v>
      </c>
      <c r="N12836" t="s">
        <v>732</v>
      </c>
    </row>
    <row r="12837" spans="1:14">
      <c r="A12837" t="s">
        <v>14281</v>
      </c>
      <c r="B12837" t="s">
        <v>14285</v>
      </c>
      <c r="C12837" t="s">
        <v>102</v>
      </c>
      <c r="D12837">
        <v>1</v>
      </c>
      <c r="E12837">
        <v>0</v>
      </c>
      <c r="F12837">
        <v>1</v>
      </c>
      <c r="H12837" t="s">
        <v>116</v>
      </c>
      <c r="I12837">
        <f t="shared" si="609"/>
        <v>0</v>
      </c>
      <c r="J12837">
        <f t="shared" si="610"/>
        <v>0</v>
      </c>
      <c r="L12837" t="str">
        <f t="shared" si="608"/>
        <v>2614SCULLIN</v>
      </c>
      <c r="M12837" t="s">
        <v>87</v>
      </c>
      <c r="N12837" t="s">
        <v>732</v>
      </c>
    </row>
    <row r="12838" spans="1:14">
      <c r="A12838" t="s">
        <v>14281</v>
      </c>
      <c r="B12838" t="s">
        <v>14286</v>
      </c>
      <c r="C12838" t="s">
        <v>102</v>
      </c>
      <c r="D12838">
        <v>1</v>
      </c>
      <c r="E12838">
        <v>0</v>
      </c>
      <c r="F12838">
        <v>1</v>
      </c>
      <c r="H12838" t="s">
        <v>116</v>
      </c>
      <c r="I12838">
        <f t="shared" si="609"/>
        <v>0</v>
      </c>
      <c r="J12838">
        <f t="shared" si="610"/>
        <v>0</v>
      </c>
      <c r="L12838" t="str">
        <f t="shared" si="608"/>
        <v>2614WEETANGERA</v>
      </c>
      <c r="M12838" t="s">
        <v>87</v>
      </c>
      <c r="N12838" t="s">
        <v>732</v>
      </c>
    </row>
    <row r="12839" spans="1:14">
      <c r="A12839" t="s">
        <v>14287</v>
      </c>
      <c r="B12839" t="s">
        <v>14288</v>
      </c>
      <c r="C12839" t="s">
        <v>102</v>
      </c>
      <c r="D12839">
        <v>1</v>
      </c>
      <c r="E12839">
        <v>0</v>
      </c>
      <c r="F12839">
        <v>1</v>
      </c>
      <c r="H12839" t="s">
        <v>116</v>
      </c>
      <c r="I12839">
        <f t="shared" si="609"/>
        <v>0</v>
      </c>
      <c r="J12839">
        <f t="shared" si="610"/>
        <v>0</v>
      </c>
      <c r="L12839" t="str">
        <f t="shared" si="608"/>
        <v>2612BRADDON</v>
      </c>
      <c r="M12839" t="s">
        <v>87</v>
      </c>
      <c r="N12839" t="s">
        <v>732</v>
      </c>
    </row>
    <row r="12840" spans="1:14">
      <c r="A12840" t="s">
        <v>14287</v>
      </c>
      <c r="B12840" t="s">
        <v>14289</v>
      </c>
      <c r="C12840" t="s">
        <v>102</v>
      </c>
      <c r="D12840">
        <v>1</v>
      </c>
      <c r="E12840">
        <v>0</v>
      </c>
      <c r="F12840">
        <v>1</v>
      </c>
      <c r="H12840" t="s">
        <v>116</v>
      </c>
      <c r="I12840">
        <f t="shared" si="609"/>
        <v>0</v>
      </c>
      <c r="J12840">
        <f t="shared" si="610"/>
        <v>0</v>
      </c>
      <c r="L12840" t="str">
        <f t="shared" si="608"/>
        <v>2612CAMPBELL</v>
      </c>
      <c r="M12840" t="s">
        <v>87</v>
      </c>
      <c r="N12840" t="s">
        <v>732</v>
      </c>
    </row>
    <row r="12841" spans="1:14">
      <c r="A12841" t="s">
        <v>14287</v>
      </c>
      <c r="B12841" t="s">
        <v>4838</v>
      </c>
      <c r="C12841" t="s">
        <v>102</v>
      </c>
      <c r="D12841">
        <v>1</v>
      </c>
      <c r="E12841">
        <v>0</v>
      </c>
      <c r="F12841">
        <v>1</v>
      </c>
      <c r="H12841" t="s">
        <v>116</v>
      </c>
      <c r="I12841">
        <f t="shared" si="609"/>
        <v>0</v>
      </c>
      <c r="J12841">
        <f t="shared" si="610"/>
        <v>0</v>
      </c>
      <c r="L12841" t="str">
        <f t="shared" si="608"/>
        <v>2612REID</v>
      </c>
      <c r="M12841" t="s">
        <v>87</v>
      </c>
      <c r="N12841" t="s">
        <v>732</v>
      </c>
    </row>
    <row r="12842" spans="1:14">
      <c r="A12842" t="s">
        <v>14287</v>
      </c>
      <c r="B12842" t="s">
        <v>14290</v>
      </c>
      <c r="C12842" t="s">
        <v>102</v>
      </c>
      <c r="D12842">
        <v>1</v>
      </c>
      <c r="E12842">
        <v>0</v>
      </c>
      <c r="F12842">
        <v>1</v>
      </c>
      <c r="H12842" t="s">
        <v>116</v>
      </c>
      <c r="I12842">
        <f t="shared" si="609"/>
        <v>0</v>
      </c>
      <c r="J12842">
        <f t="shared" si="610"/>
        <v>0</v>
      </c>
      <c r="L12842" t="str">
        <f t="shared" si="608"/>
        <v>2612TURNER</v>
      </c>
      <c r="M12842" t="s">
        <v>87</v>
      </c>
      <c r="N12842" t="s">
        <v>732</v>
      </c>
    </row>
    <row r="12843" spans="1:14">
      <c r="A12843" t="s">
        <v>14291</v>
      </c>
      <c r="B12843" t="s">
        <v>14292</v>
      </c>
      <c r="C12843" t="s">
        <v>109</v>
      </c>
      <c r="D12843">
        <v>4</v>
      </c>
      <c r="E12843">
        <v>0</v>
      </c>
      <c r="F12843">
        <v>0</v>
      </c>
      <c r="H12843" t="s">
        <v>116</v>
      </c>
      <c r="I12843">
        <f t="shared" si="609"/>
        <v>0</v>
      </c>
      <c r="J12843">
        <f t="shared" si="610"/>
        <v>0</v>
      </c>
      <c r="L12843" t="str">
        <f t="shared" si="608"/>
        <v>2611BIMBERI</v>
      </c>
      <c r="M12843" t="s">
        <v>12579</v>
      </c>
    </row>
    <row r="12844" spans="1:14">
      <c r="A12844" t="s">
        <v>14291</v>
      </c>
      <c r="B12844" t="s">
        <v>14293</v>
      </c>
      <c r="C12844" t="s">
        <v>102</v>
      </c>
      <c r="D12844">
        <v>3</v>
      </c>
      <c r="E12844">
        <v>0</v>
      </c>
      <c r="F12844">
        <v>0</v>
      </c>
      <c r="H12844" t="s">
        <v>116</v>
      </c>
      <c r="I12844">
        <f t="shared" si="609"/>
        <v>0</v>
      </c>
      <c r="J12844">
        <f t="shared" si="610"/>
        <v>0</v>
      </c>
      <c r="L12844" t="str">
        <f t="shared" si="608"/>
        <v>2611BRINDABELLA</v>
      </c>
      <c r="M12844" t="s">
        <v>12579</v>
      </c>
    </row>
    <row r="12845" spans="1:14">
      <c r="A12845" t="s">
        <v>14291</v>
      </c>
      <c r="B12845" t="s">
        <v>14294</v>
      </c>
      <c r="C12845" t="s">
        <v>102</v>
      </c>
      <c r="D12845">
        <v>1</v>
      </c>
      <c r="E12845">
        <v>0</v>
      </c>
      <c r="F12845">
        <v>1</v>
      </c>
      <c r="H12845" t="s">
        <v>116</v>
      </c>
      <c r="I12845">
        <f t="shared" si="609"/>
        <v>0</v>
      </c>
      <c r="J12845">
        <f t="shared" si="610"/>
        <v>0</v>
      </c>
      <c r="L12845" t="str">
        <f t="shared" si="608"/>
        <v>2611CHAPMAN</v>
      </c>
      <c r="M12845" t="s">
        <v>12579</v>
      </c>
    </row>
    <row r="12846" spans="1:14">
      <c r="A12846" t="s">
        <v>14291</v>
      </c>
      <c r="B12846" t="s">
        <v>14295</v>
      </c>
      <c r="C12846" t="s">
        <v>109</v>
      </c>
      <c r="D12846">
        <v>4</v>
      </c>
      <c r="E12846">
        <v>0</v>
      </c>
      <c r="F12846">
        <v>0</v>
      </c>
      <c r="H12846" t="s">
        <v>116</v>
      </c>
      <c r="I12846">
        <f t="shared" si="609"/>
        <v>0</v>
      </c>
      <c r="J12846">
        <f t="shared" si="610"/>
        <v>0</v>
      </c>
      <c r="L12846" t="str">
        <f t="shared" si="608"/>
        <v>2611COOLEMAN</v>
      </c>
      <c r="M12846" t="s">
        <v>12579</v>
      </c>
    </row>
    <row r="12847" spans="1:14">
      <c r="A12847" t="s">
        <v>14291</v>
      </c>
      <c r="B12847" t="s">
        <v>14296</v>
      </c>
      <c r="C12847" t="s">
        <v>102</v>
      </c>
      <c r="D12847">
        <v>1</v>
      </c>
      <c r="E12847">
        <v>0</v>
      </c>
      <c r="F12847">
        <v>0</v>
      </c>
      <c r="H12847" t="s">
        <v>116</v>
      </c>
      <c r="I12847">
        <f t="shared" si="609"/>
        <v>0</v>
      </c>
      <c r="J12847">
        <f t="shared" si="610"/>
        <v>0</v>
      </c>
      <c r="L12847" t="str">
        <f t="shared" si="608"/>
        <v>2611COOMBS</v>
      </c>
      <c r="M12847" t="s">
        <v>12579</v>
      </c>
    </row>
    <row r="12848" spans="1:14">
      <c r="A12848" t="s">
        <v>14291</v>
      </c>
      <c r="B12848" t="s">
        <v>14297</v>
      </c>
      <c r="C12848" t="s">
        <v>102</v>
      </c>
      <c r="D12848">
        <v>1</v>
      </c>
      <c r="E12848">
        <v>0</v>
      </c>
      <c r="F12848">
        <v>1</v>
      </c>
      <c r="H12848" t="s">
        <v>116</v>
      </c>
      <c r="I12848">
        <f t="shared" si="609"/>
        <v>0</v>
      </c>
      <c r="J12848">
        <f t="shared" si="610"/>
        <v>0</v>
      </c>
      <c r="L12848" t="str">
        <f t="shared" si="608"/>
        <v>2611DENMAN PROSPECT</v>
      </c>
      <c r="M12848" t="s">
        <v>12579</v>
      </c>
    </row>
    <row r="12849" spans="1:13">
      <c r="A12849" t="s">
        <v>14291</v>
      </c>
      <c r="B12849" t="s">
        <v>14298</v>
      </c>
      <c r="C12849" t="s">
        <v>102</v>
      </c>
      <c r="D12849">
        <v>1</v>
      </c>
      <c r="E12849">
        <v>0</v>
      </c>
      <c r="F12849">
        <v>1</v>
      </c>
      <c r="H12849" t="s">
        <v>116</v>
      </c>
      <c r="I12849">
        <f t="shared" si="609"/>
        <v>0</v>
      </c>
      <c r="J12849">
        <f t="shared" si="610"/>
        <v>0</v>
      </c>
      <c r="L12849" t="str">
        <f t="shared" si="608"/>
        <v>2611DUFFY</v>
      </c>
      <c r="M12849" t="s">
        <v>12579</v>
      </c>
    </row>
    <row r="12850" spans="1:13">
      <c r="A12850" t="s">
        <v>14291</v>
      </c>
      <c r="B12850" t="s">
        <v>4019</v>
      </c>
      <c r="C12850" t="s">
        <v>102</v>
      </c>
      <c r="D12850">
        <v>1</v>
      </c>
      <c r="E12850">
        <v>0</v>
      </c>
      <c r="F12850">
        <v>1</v>
      </c>
      <c r="H12850" t="s">
        <v>116</v>
      </c>
      <c r="I12850">
        <f t="shared" si="609"/>
        <v>0</v>
      </c>
      <c r="J12850">
        <f t="shared" si="610"/>
        <v>0</v>
      </c>
      <c r="L12850" t="str">
        <f t="shared" si="608"/>
        <v>2611FISHER</v>
      </c>
      <c r="M12850" t="s">
        <v>12579</v>
      </c>
    </row>
    <row r="12851" spans="1:13">
      <c r="A12851" t="s">
        <v>14291</v>
      </c>
      <c r="B12851" t="s">
        <v>4114</v>
      </c>
      <c r="C12851" t="s">
        <v>102</v>
      </c>
      <c r="D12851">
        <v>1</v>
      </c>
      <c r="E12851">
        <v>0</v>
      </c>
      <c r="F12851">
        <v>1</v>
      </c>
      <c r="H12851" t="s">
        <v>116</v>
      </c>
      <c r="I12851">
        <f t="shared" si="609"/>
        <v>0</v>
      </c>
      <c r="J12851">
        <f t="shared" si="610"/>
        <v>0</v>
      </c>
      <c r="L12851" t="str">
        <f t="shared" si="608"/>
        <v>2611HOLDER</v>
      </c>
      <c r="M12851" t="s">
        <v>12579</v>
      </c>
    </row>
    <row r="12852" spans="1:13">
      <c r="A12852" t="s">
        <v>14291</v>
      </c>
      <c r="B12852" t="s">
        <v>14299</v>
      </c>
      <c r="C12852" t="s">
        <v>102</v>
      </c>
      <c r="D12852">
        <v>1</v>
      </c>
      <c r="E12852">
        <v>0</v>
      </c>
      <c r="F12852">
        <v>1</v>
      </c>
      <c r="H12852" t="s">
        <v>116</v>
      </c>
      <c r="I12852">
        <f t="shared" si="609"/>
        <v>0</v>
      </c>
      <c r="J12852">
        <f t="shared" si="610"/>
        <v>0</v>
      </c>
      <c r="L12852" t="str">
        <f t="shared" si="608"/>
        <v>2611MOUNT STROMLO</v>
      </c>
      <c r="M12852" t="s">
        <v>12579</v>
      </c>
    </row>
    <row r="12853" spans="1:13">
      <c r="A12853" t="s">
        <v>14291</v>
      </c>
      <c r="B12853" t="s">
        <v>7857</v>
      </c>
      <c r="C12853" t="s">
        <v>102</v>
      </c>
      <c r="D12853">
        <v>3</v>
      </c>
      <c r="E12853">
        <v>0</v>
      </c>
      <c r="F12853">
        <v>0</v>
      </c>
      <c r="H12853" t="s">
        <v>116</v>
      </c>
      <c r="I12853">
        <f t="shared" si="609"/>
        <v>0</v>
      </c>
      <c r="J12853">
        <f t="shared" si="610"/>
        <v>0</v>
      </c>
      <c r="L12853" t="str">
        <f t="shared" si="608"/>
        <v>2611PIERCES CREEK</v>
      </c>
      <c r="M12853" t="s">
        <v>12579</v>
      </c>
    </row>
    <row r="12854" spans="1:13">
      <c r="A12854" t="s">
        <v>14291</v>
      </c>
      <c r="B12854" t="s">
        <v>14300</v>
      </c>
      <c r="C12854" t="s">
        <v>102</v>
      </c>
      <c r="D12854">
        <v>1</v>
      </c>
      <c r="E12854">
        <v>0</v>
      </c>
      <c r="F12854">
        <v>1</v>
      </c>
      <c r="H12854" t="s">
        <v>116</v>
      </c>
      <c r="I12854">
        <f t="shared" si="609"/>
        <v>0</v>
      </c>
      <c r="J12854">
        <f t="shared" si="610"/>
        <v>0</v>
      </c>
      <c r="L12854" t="str">
        <f t="shared" si="608"/>
        <v>2611RIVETT</v>
      </c>
      <c r="M12854" t="s">
        <v>12579</v>
      </c>
    </row>
    <row r="12855" spans="1:13">
      <c r="A12855" t="s">
        <v>14291</v>
      </c>
      <c r="B12855" t="s">
        <v>3213</v>
      </c>
      <c r="C12855" t="s">
        <v>102</v>
      </c>
      <c r="D12855">
        <v>1</v>
      </c>
      <c r="E12855">
        <v>0</v>
      </c>
      <c r="F12855">
        <v>1</v>
      </c>
      <c r="H12855" t="s">
        <v>116</v>
      </c>
      <c r="I12855">
        <f t="shared" si="609"/>
        <v>0</v>
      </c>
      <c r="J12855">
        <f t="shared" si="610"/>
        <v>0</v>
      </c>
      <c r="L12855" t="str">
        <f t="shared" si="608"/>
        <v>2611STIRLING</v>
      </c>
      <c r="M12855" t="s">
        <v>12579</v>
      </c>
    </row>
    <row r="12856" spans="1:13">
      <c r="A12856" t="s">
        <v>14291</v>
      </c>
      <c r="B12856" t="s">
        <v>14301</v>
      </c>
      <c r="C12856" t="s">
        <v>102</v>
      </c>
      <c r="D12856">
        <v>4</v>
      </c>
      <c r="E12856">
        <v>0</v>
      </c>
      <c r="F12856">
        <v>0</v>
      </c>
      <c r="H12856" t="s">
        <v>116</v>
      </c>
      <c r="I12856">
        <f t="shared" si="609"/>
        <v>0</v>
      </c>
      <c r="J12856">
        <f t="shared" si="610"/>
        <v>0</v>
      </c>
      <c r="L12856" t="str">
        <f t="shared" si="608"/>
        <v>2611STROMLO</v>
      </c>
      <c r="M12856" t="s">
        <v>12579</v>
      </c>
    </row>
    <row r="12857" spans="1:13">
      <c r="A12857" t="s">
        <v>14291</v>
      </c>
      <c r="B12857" t="s">
        <v>14302</v>
      </c>
      <c r="C12857" t="s">
        <v>102</v>
      </c>
      <c r="D12857">
        <v>3</v>
      </c>
      <c r="E12857">
        <v>0</v>
      </c>
      <c r="F12857">
        <v>0</v>
      </c>
      <c r="H12857" t="s">
        <v>116</v>
      </c>
      <c r="I12857">
        <f t="shared" si="609"/>
        <v>0</v>
      </c>
      <c r="J12857">
        <f t="shared" si="610"/>
        <v>0</v>
      </c>
      <c r="L12857" t="str">
        <f t="shared" si="608"/>
        <v>2611URIARRA</v>
      </c>
      <c r="M12857" t="s">
        <v>12579</v>
      </c>
    </row>
    <row r="12858" spans="1:13">
      <c r="A12858" t="s">
        <v>14291</v>
      </c>
      <c r="B12858" t="s">
        <v>14303</v>
      </c>
      <c r="C12858" t="s">
        <v>102</v>
      </c>
      <c r="D12858">
        <v>3</v>
      </c>
      <c r="E12858">
        <v>0</v>
      </c>
      <c r="F12858">
        <v>0</v>
      </c>
      <c r="H12858" t="s">
        <v>116</v>
      </c>
      <c r="I12858">
        <f t="shared" si="609"/>
        <v>0</v>
      </c>
      <c r="J12858">
        <f t="shared" si="610"/>
        <v>0</v>
      </c>
      <c r="L12858" t="str">
        <f t="shared" si="608"/>
        <v>2611URIARRA FOREST</v>
      </c>
      <c r="M12858" t="s">
        <v>12579</v>
      </c>
    </row>
    <row r="12859" spans="1:13">
      <c r="A12859" t="s">
        <v>14291</v>
      </c>
      <c r="B12859" t="s">
        <v>14304</v>
      </c>
      <c r="C12859" t="s">
        <v>102</v>
      </c>
      <c r="D12859">
        <v>1</v>
      </c>
      <c r="E12859">
        <v>0</v>
      </c>
      <c r="F12859">
        <v>1</v>
      </c>
      <c r="H12859" t="s">
        <v>116</v>
      </c>
      <c r="I12859">
        <f t="shared" si="609"/>
        <v>0</v>
      </c>
      <c r="J12859">
        <f t="shared" si="610"/>
        <v>0</v>
      </c>
      <c r="L12859" t="str">
        <f t="shared" si="608"/>
        <v>2611WARAMANGA</v>
      </c>
      <c r="M12859" t="s">
        <v>12579</v>
      </c>
    </row>
    <row r="12860" spans="1:13">
      <c r="A12860" t="s">
        <v>14291</v>
      </c>
      <c r="B12860" t="s">
        <v>14305</v>
      </c>
      <c r="C12860" t="s">
        <v>102</v>
      </c>
      <c r="D12860">
        <v>1</v>
      </c>
      <c r="E12860">
        <v>0</v>
      </c>
      <c r="F12860">
        <v>1</v>
      </c>
      <c r="H12860" t="s">
        <v>116</v>
      </c>
      <c r="I12860">
        <f t="shared" si="609"/>
        <v>0</v>
      </c>
      <c r="J12860">
        <f t="shared" si="610"/>
        <v>0</v>
      </c>
      <c r="L12860" t="str">
        <f t="shared" si="608"/>
        <v>2611WESTON</v>
      </c>
      <c r="M12860" t="s">
        <v>12579</v>
      </c>
    </row>
    <row r="12861" spans="1:13">
      <c r="A12861" t="s">
        <v>14291</v>
      </c>
      <c r="B12861" t="s">
        <v>14306</v>
      </c>
      <c r="C12861" t="s">
        <v>102</v>
      </c>
      <c r="D12861">
        <v>1</v>
      </c>
      <c r="E12861">
        <v>0</v>
      </c>
      <c r="F12861">
        <v>1</v>
      </c>
      <c r="H12861" t="s">
        <v>116</v>
      </c>
      <c r="I12861">
        <f t="shared" si="609"/>
        <v>0</v>
      </c>
      <c r="J12861">
        <f t="shared" si="610"/>
        <v>0</v>
      </c>
      <c r="L12861" t="str">
        <f t="shared" si="608"/>
        <v>2611WESTON CREEK</v>
      </c>
      <c r="M12861" t="s">
        <v>12579</v>
      </c>
    </row>
    <row r="12862" spans="1:13">
      <c r="A12862" t="s">
        <v>14291</v>
      </c>
      <c r="B12862" t="s">
        <v>14307</v>
      </c>
      <c r="C12862" t="s">
        <v>102</v>
      </c>
      <c r="D12862">
        <v>1</v>
      </c>
      <c r="E12862">
        <v>0</v>
      </c>
      <c r="F12862">
        <v>1</v>
      </c>
      <c r="H12862" t="s">
        <v>116</v>
      </c>
      <c r="I12862">
        <f t="shared" si="609"/>
        <v>0</v>
      </c>
      <c r="J12862">
        <f t="shared" si="610"/>
        <v>0</v>
      </c>
      <c r="L12862" t="str">
        <f t="shared" si="608"/>
        <v>2611WRIGHT</v>
      </c>
      <c r="M12862" t="s">
        <v>12579</v>
      </c>
    </row>
    <row r="12863" spans="1:13">
      <c r="A12863" t="s">
        <v>14308</v>
      </c>
      <c r="B12863" t="s">
        <v>14309</v>
      </c>
      <c r="C12863" t="s">
        <v>102</v>
      </c>
      <c r="D12863">
        <v>3</v>
      </c>
      <c r="E12863">
        <v>0</v>
      </c>
      <c r="F12863">
        <v>0</v>
      </c>
      <c r="H12863" t="s">
        <v>116</v>
      </c>
      <c r="I12863">
        <f t="shared" si="609"/>
        <v>0</v>
      </c>
      <c r="J12863">
        <f t="shared" si="610"/>
        <v>0</v>
      </c>
      <c r="L12863" t="str">
        <f t="shared" si="608"/>
        <v>2609MAJURA</v>
      </c>
      <c r="M12863" t="s">
        <v>87</v>
      </c>
    </row>
    <row r="12864" spans="1:13">
      <c r="A12864" t="s">
        <v>14308</v>
      </c>
      <c r="B12864" t="s">
        <v>14310</v>
      </c>
      <c r="C12864" t="s">
        <v>102</v>
      </c>
      <c r="D12864">
        <v>1</v>
      </c>
      <c r="E12864">
        <v>0</v>
      </c>
      <c r="F12864">
        <v>1</v>
      </c>
      <c r="H12864" t="s">
        <v>116</v>
      </c>
      <c r="I12864">
        <f t="shared" si="609"/>
        <v>0</v>
      </c>
      <c r="J12864">
        <f t="shared" si="610"/>
        <v>0</v>
      </c>
      <c r="L12864" t="str">
        <f t="shared" si="608"/>
        <v>2609FYSHWICK</v>
      </c>
      <c r="M12864" t="s">
        <v>87</v>
      </c>
    </row>
    <row r="12865" spans="1:14">
      <c r="A12865" t="s">
        <v>14308</v>
      </c>
      <c r="B12865" t="s">
        <v>14311</v>
      </c>
      <c r="C12865" t="s">
        <v>102</v>
      </c>
      <c r="D12865">
        <v>1</v>
      </c>
      <c r="E12865">
        <v>0</v>
      </c>
      <c r="F12865">
        <v>1</v>
      </c>
      <c r="H12865" t="s">
        <v>116</v>
      </c>
      <c r="I12865">
        <f t="shared" si="609"/>
        <v>0</v>
      </c>
      <c r="J12865">
        <f t="shared" si="610"/>
        <v>0</v>
      </c>
      <c r="L12865" t="str">
        <f t="shared" si="608"/>
        <v>2609PIALLIGO</v>
      </c>
      <c r="M12865" t="s">
        <v>87</v>
      </c>
    </row>
    <row r="12866" spans="1:14">
      <c r="A12866" t="s">
        <v>14308</v>
      </c>
      <c r="B12866" t="s">
        <v>14312</v>
      </c>
      <c r="C12866" t="s">
        <v>102</v>
      </c>
      <c r="D12866">
        <v>1</v>
      </c>
      <c r="E12866">
        <v>0</v>
      </c>
      <c r="F12866">
        <v>1</v>
      </c>
      <c r="H12866" t="s">
        <v>116</v>
      </c>
      <c r="I12866">
        <f t="shared" si="609"/>
        <v>0</v>
      </c>
      <c r="J12866">
        <f t="shared" si="610"/>
        <v>0</v>
      </c>
      <c r="L12866" t="str">
        <f t="shared" si="608"/>
        <v>2609SYMONSTON</v>
      </c>
      <c r="M12866" t="s">
        <v>87</v>
      </c>
    </row>
    <row r="12867" spans="1:14">
      <c r="A12867" t="s">
        <v>14313</v>
      </c>
      <c r="B12867" t="s">
        <v>14314</v>
      </c>
      <c r="C12867" t="s">
        <v>102</v>
      </c>
      <c r="D12867">
        <v>1</v>
      </c>
      <c r="E12867">
        <v>0</v>
      </c>
      <c r="F12867">
        <v>1</v>
      </c>
      <c r="H12867" t="s">
        <v>116</v>
      </c>
      <c r="I12867">
        <f t="shared" si="609"/>
        <v>0</v>
      </c>
      <c r="J12867">
        <f t="shared" si="610"/>
        <v>0</v>
      </c>
      <c r="L12867" t="str">
        <f t="shared" si="608"/>
        <v>2608CIVIC SQUARE</v>
      </c>
      <c r="M12867" t="s">
        <v>87</v>
      </c>
    </row>
    <row r="12868" spans="1:14">
      <c r="A12868" t="s">
        <v>14315</v>
      </c>
      <c r="B12868" t="s">
        <v>14316</v>
      </c>
      <c r="C12868" t="s">
        <v>102</v>
      </c>
      <c r="D12868">
        <v>1</v>
      </c>
      <c r="E12868">
        <v>0</v>
      </c>
      <c r="F12868">
        <v>1</v>
      </c>
      <c r="H12868" t="s">
        <v>116</v>
      </c>
      <c r="I12868">
        <f t="shared" si="609"/>
        <v>0</v>
      </c>
      <c r="J12868">
        <f t="shared" si="610"/>
        <v>0</v>
      </c>
      <c r="L12868" t="str">
        <f t="shared" si="608"/>
        <v>2607FARRER</v>
      </c>
      <c r="M12868" t="s">
        <v>87</v>
      </c>
      <c r="N12868" t="s">
        <v>732</v>
      </c>
    </row>
    <row r="12869" spans="1:14">
      <c r="A12869" t="s">
        <v>14315</v>
      </c>
      <c r="B12869" t="s">
        <v>14317</v>
      </c>
      <c r="C12869" t="s">
        <v>102</v>
      </c>
      <c r="D12869">
        <v>1</v>
      </c>
      <c r="E12869">
        <v>0</v>
      </c>
      <c r="F12869">
        <v>1</v>
      </c>
      <c r="H12869" t="s">
        <v>116</v>
      </c>
      <c r="I12869">
        <f t="shared" si="609"/>
        <v>0</v>
      </c>
      <c r="J12869">
        <f t="shared" si="610"/>
        <v>0</v>
      </c>
      <c r="L12869" t="str">
        <f t="shared" ref="L12869:L12932" si="611">CONCATENATE(A12869,B12869)</f>
        <v>2607ISAACS</v>
      </c>
      <c r="M12869" t="s">
        <v>87</v>
      </c>
      <c r="N12869" t="s">
        <v>732</v>
      </c>
    </row>
    <row r="12870" spans="1:14">
      <c r="A12870" t="s">
        <v>14315</v>
      </c>
      <c r="B12870" t="s">
        <v>761</v>
      </c>
      <c r="C12870" t="s">
        <v>102</v>
      </c>
      <c r="D12870">
        <v>1</v>
      </c>
      <c r="E12870">
        <v>0</v>
      </c>
      <c r="F12870">
        <v>1</v>
      </c>
      <c r="H12870" t="s">
        <v>116</v>
      </c>
      <c r="I12870">
        <f t="shared" si="609"/>
        <v>0</v>
      </c>
      <c r="J12870">
        <f t="shared" si="610"/>
        <v>0</v>
      </c>
      <c r="L12870" t="str">
        <f t="shared" si="611"/>
        <v>2607MAWSON</v>
      </c>
      <c r="M12870" t="s">
        <v>87</v>
      </c>
      <c r="N12870" t="s">
        <v>732</v>
      </c>
    </row>
    <row r="12871" spans="1:14">
      <c r="A12871" t="s">
        <v>14315</v>
      </c>
      <c r="B12871" t="s">
        <v>14318</v>
      </c>
      <c r="C12871" t="s">
        <v>102</v>
      </c>
      <c r="D12871">
        <v>1</v>
      </c>
      <c r="E12871">
        <v>0</v>
      </c>
      <c r="F12871">
        <v>1</v>
      </c>
      <c r="H12871" t="s">
        <v>116</v>
      </c>
      <c r="I12871">
        <f t="shared" si="609"/>
        <v>0</v>
      </c>
      <c r="J12871">
        <f t="shared" si="610"/>
        <v>0</v>
      </c>
      <c r="L12871" t="str">
        <f t="shared" si="611"/>
        <v>2607PEARCE</v>
      </c>
      <c r="M12871" t="s">
        <v>87</v>
      </c>
      <c r="N12871" t="s">
        <v>732</v>
      </c>
    </row>
    <row r="12872" spans="1:14">
      <c r="A12872" t="s">
        <v>14315</v>
      </c>
      <c r="B12872" t="s">
        <v>14319</v>
      </c>
      <c r="C12872" t="s">
        <v>102</v>
      </c>
      <c r="D12872">
        <v>1</v>
      </c>
      <c r="E12872">
        <v>0</v>
      </c>
      <c r="F12872">
        <v>1</v>
      </c>
      <c r="H12872" t="s">
        <v>116</v>
      </c>
      <c r="I12872">
        <f t="shared" si="609"/>
        <v>0</v>
      </c>
      <c r="J12872">
        <f t="shared" si="610"/>
        <v>0</v>
      </c>
      <c r="L12872" t="str">
        <f t="shared" si="611"/>
        <v>2607TORRENS</v>
      </c>
      <c r="M12872" t="s">
        <v>87</v>
      </c>
      <c r="N12872" t="s">
        <v>732</v>
      </c>
    </row>
    <row r="12873" spans="1:14">
      <c r="A12873" t="s">
        <v>14320</v>
      </c>
      <c r="B12873" t="s">
        <v>14321</v>
      </c>
      <c r="C12873" t="s">
        <v>102</v>
      </c>
      <c r="D12873">
        <v>1</v>
      </c>
      <c r="E12873">
        <v>0</v>
      </c>
      <c r="F12873">
        <v>1</v>
      </c>
      <c r="H12873" t="s">
        <v>116</v>
      </c>
      <c r="I12873">
        <f t="shared" si="609"/>
        <v>0</v>
      </c>
      <c r="J12873">
        <f t="shared" si="610"/>
        <v>0</v>
      </c>
      <c r="L12873" t="str">
        <f t="shared" si="611"/>
        <v>2606CHIFLEY</v>
      </c>
      <c r="M12873" t="s">
        <v>87</v>
      </c>
      <c r="N12873" t="s">
        <v>732</v>
      </c>
    </row>
    <row r="12874" spans="1:14">
      <c r="A12874" t="s">
        <v>14320</v>
      </c>
      <c r="B12874" t="s">
        <v>8566</v>
      </c>
      <c r="C12874" t="s">
        <v>102</v>
      </c>
      <c r="D12874">
        <v>1</v>
      </c>
      <c r="E12874">
        <v>0</v>
      </c>
      <c r="F12874">
        <v>1</v>
      </c>
      <c r="H12874" t="s">
        <v>116</v>
      </c>
      <c r="I12874">
        <f t="shared" si="609"/>
        <v>0</v>
      </c>
      <c r="J12874">
        <f t="shared" si="610"/>
        <v>0</v>
      </c>
      <c r="L12874" t="str">
        <f t="shared" si="611"/>
        <v>2606LYONS</v>
      </c>
      <c r="M12874" t="s">
        <v>87</v>
      </c>
      <c r="N12874" t="s">
        <v>732</v>
      </c>
    </row>
    <row r="12875" spans="1:14">
      <c r="A12875" t="s">
        <v>14320</v>
      </c>
      <c r="B12875" t="s">
        <v>14322</v>
      </c>
      <c r="C12875" t="s">
        <v>102</v>
      </c>
      <c r="D12875">
        <v>1</v>
      </c>
      <c r="E12875">
        <v>0</v>
      </c>
      <c r="F12875">
        <v>1</v>
      </c>
      <c r="H12875" t="s">
        <v>116</v>
      </c>
      <c r="I12875">
        <f t="shared" si="609"/>
        <v>0</v>
      </c>
      <c r="J12875">
        <f t="shared" si="610"/>
        <v>0</v>
      </c>
      <c r="L12875" t="str">
        <f t="shared" si="611"/>
        <v>2606O'MALLEY</v>
      </c>
      <c r="M12875" t="s">
        <v>87</v>
      </c>
      <c r="N12875" t="s">
        <v>732</v>
      </c>
    </row>
    <row r="12876" spans="1:14">
      <c r="A12876" t="s">
        <v>14320</v>
      </c>
      <c r="B12876" t="s">
        <v>14323</v>
      </c>
      <c r="C12876" t="s">
        <v>102</v>
      </c>
      <c r="D12876">
        <v>1</v>
      </c>
      <c r="E12876">
        <v>0</v>
      </c>
      <c r="F12876">
        <v>1</v>
      </c>
      <c r="H12876" t="s">
        <v>116</v>
      </c>
      <c r="I12876">
        <f t="shared" si="609"/>
        <v>0</v>
      </c>
      <c r="J12876">
        <f t="shared" si="610"/>
        <v>0</v>
      </c>
      <c r="L12876" t="str">
        <f t="shared" si="611"/>
        <v>2606PHILLIP</v>
      </c>
      <c r="M12876" t="s">
        <v>87</v>
      </c>
      <c r="N12876" t="s">
        <v>732</v>
      </c>
    </row>
    <row r="12877" spans="1:14">
      <c r="A12877" t="s">
        <v>14320</v>
      </c>
      <c r="B12877" t="s">
        <v>14324</v>
      </c>
      <c r="C12877" t="s">
        <v>102</v>
      </c>
      <c r="D12877">
        <v>1</v>
      </c>
      <c r="E12877">
        <v>0</v>
      </c>
      <c r="F12877">
        <v>1</v>
      </c>
      <c r="H12877" t="s">
        <v>116</v>
      </c>
      <c r="I12877">
        <f t="shared" si="609"/>
        <v>0</v>
      </c>
      <c r="J12877">
        <f t="shared" si="610"/>
        <v>0</v>
      </c>
      <c r="L12877" t="str">
        <f t="shared" si="611"/>
        <v>2606SWINGER HILL</v>
      </c>
      <c r="M12877" t="s">
        <v>87</v>
      </c>
      <c r="N12877" t="s">
        <v>732</v>
      </c>
    </row>
    <row r="12878" spans="1:14">
      <c r="A12878" t="s">
        <v>14320</v>
      </c>
      <c r="B12878" t="s">
        <v>14325</v>
      </c>
      <c r="C12878" t="s">
        <v>102</v>
      </c>
      <c r="D12878">
        <v>1</v>
      </c>
      <c r="E12878">
        <v>0</v>
      </c>
      <c r="F12878">
        <v>1</v>
      </c>
      <c r="H12878" t="s">
        <v>116</v>
      </c>
      <c r="I12878">
        <f t="shared" si="609"/>
        <v>0</v>
      </c>
      <c r="J12878">
        <f t="shared" si="610"/>
        <v>0</v>
      </c>
      <c r="L12878" t="str">
        <f t="shared" si="611"/>
        <v>2606WODEN</v>
      </c>
      <c r="M12878" t="s">
        <v>87</v>
      </c>
      <c r="N12878" t="s">
        <v>732</v>
      </c>
    </row>
    <row r="12879" spans="1:14">
      <c r="A12879" t="s">
        <v>14326</v>
      </c>
      <c r="B12879" t="s">
        <v>14327</v>
      </c>
      <c r="C12879" t="s">
        <v>102</v>
      </c>
      <c r="D12879">
        <v>1</v>
      </c>
      <c r="E12879">
        <v>0</v>
      </c>
      <c r="F12879">
        <v>1</v>
      </c>
      <c r="H12879" t="s">
        <v>116</v>
      </c>
      <c r="I12879">
        <f t="shared" si="609"/>
        <v>0</v>
      </c>
      <c r="J12879">
        <f t="shared" si="610"/>
        <v>0</v>
      </c>
      <c r="L12879" t="str">
        <f t="shared" si="611"/>
        <v>2605CURTIN</v>
      </c>
      <c r="M12879" t="s">
        <v>87</v>
      </c>
      <c r="N12879" t="s">
        <v>732</v>
      </c>
    </row>
    <row r="12880" spans="1:14">
      <c r="A12880" t="s">
        <v>14326</v>
      </c>
      <c r="B12880" t="s">
        <v>14328</v>
      </c>
      <c r="C12880" t="s">
        <v>102</v>
      </c>
      <c r="D12880">
        <v>1</v>
      </c>
      <c r="E12880">
        <v>0</v>
      </c>
      <c r="F12880">
        <v>1</v>
      </c>
      <c r="H12880" t="s">
        <v>116</v>
      </c>
      <c r="I12880">
        <f t="shared" si="609"/>
        <v>0</v>
      </c>
      <c r="J12880">
        <f t="shared" si="610"/>
        <v>0</v>
      </c>
      <c r="L12880" t="str">
        <f t="shared" si="611"/>
        <v>2605GARRAN</v>
      </c>
      <c r="M12880" t="s">
        <v>87</v>
      </c>
      <c r="N12880" t="s">
        <v>732</v>
      </c>
    </row>
    <row r="12881" spans="1:14">
      <c r="A12881" t="s">
        <v>14326</v>
      </c>
      <c r="B12881" t="s">
        <v>14329</v>
      </c>
      <c r="C12881" t="s">
        <v>102</v>
      </c>
      <c r="D12881">
        <v>1</v>
      </c>
      <c r="E12881">
        <v>0</v>
      </c>
      <c r="F12881">
        <v>1</v>
      </c>
      <c r="H12881" t="s">
        <v>116</v>
      </c>
      <c r="I12881">
        <f t="shared" ref="I12881:I12944" si="612">IF(ISERROR(VLOOKUP(A12881,SelPostCode,1,FALSE)),0,1)</f>
        <v>0</v>
      </c>
      <c r="J12881">
        <f t="shared" ref="J12881:J12944" si="613">IF(I12881=0,0,IF(ISERROR(VLOOKUP(B12881,SelSuburb,1,FALSE)),0,1))</f>
        <v>0</v>
      </c>
      <c r="L12881" t="str">
        <f t="shared" si="611"/>
        <v>2605HUGHES</v>
      </c>
      <c r="M12881" t="s">
        <v>87</v>
      </c>
      <c r="N12881" t="s">
        <v>732</v>
      </c>
    </row>
    <row r="12882" spans="1:14">
      <c r="A12882" t="s">
        <v>14330</v>
      </c>
      <c r="B12882" t="s">
        <v>14331</v>
      </c>
      <c r="C12882" t="s">
        <v>102</v>
      </c>
      <c r="D12882">
        <v>1</v>
      </c>
      <c r="E12882">
        <v>0</v>
      </c>
      <c r="F12882">
        <v>1</v>
      </c>
      <c r="H12882" t="s">
        <v>116</v>
      </c>
      <c r="I12882">
        <f t="shared" si="612"/>
        <v>0</v>
      </c>
      <c r="J12882">
        <f t="shared" si="613"/>
        <v>0</v>
      </c>
      <c r="L12882" t="str">
        <f t="shared" si="611"/>
        <v>2604CAUSEWAY</v>
      </c>
      <c r="M12882" t="s">
        <v>87</v>
      </c>
      <c r="N12882" t="s">
        <v>732</v>
      </c>
    </row>
    <row r="12883" spans="1:14">
      <c r="A12883" t="s">
        <v>14330</v>
      </c>
      <c r="B12883" t="s">
        <v>932</v>
      </c>
      <c r="C12883" t="s">
        <v>102</v>
      </c>
      <c r="D12883">
        <v>1</v>
      </c>
      <c r="E12883">
        <v>0</v>
      </c>
      <c r="F12883">
        <v>1</v>
      </c>
      <c r="H12883" t="s">
        <v>116</v>
      </c>
      <c r="I12883">
        <f t="shared" si="612"/>
        <v>0</v>
      </c>
      <c r="J12883">
        <f t="shared" si="613"/>
        <v>0</v>
      </c>
      <c r="L12883" t="str">
        <f t="shared" si="611"/>
        <v>2604KINGSTON</v>
      </c>
      <c r="M12883" t="s">
        <v>87</v>
      </c>
      <c r="N12883" t="s">
        <v>732</v>
      </c>
    </row>
    <row r="12884" spans="1:14">
      <c r="A12884" t="s">
        <v>14330</v>
      </c>
      <c r="B12884" t="s">
        <v>14332</v>
      </c>
      <c r="C12884" t="s">
        <v>102</v>
      </c>
      <c r="D12884">
        <v>1</v>
      </c>
      <c r="E12884">
        <v>0</v>
      </c>
      <c r="F12884">
        <v>1</v>
      </c>
      <c r="H12884" t="s">
        <v>116</v>
      </c>
      <c r="I12884">
        <f t="shared" si="612"/>
        <v>0</v>
      </c>
      <c r="J12884">
        <f t="shared" si="613"/>
        <v>0</v>
      </c>
      <c r="L12884" t="str">
        <f t="shared" si="611"/>
        <v>2604NARRABUNDAH</v>
      </c>
      <c r="M12884" t="s">
        <v>87</v>
      </c>
      <c r="N12884" t="s">
        <v>732</v>
      </c>
    </row>
    <row r="12885" spans="1:14">
      <c r="A12885" t="s">
        <v>14333</v>
      </c>
      <c r="B12885" t="s">
        <v>1899</v>
      </c>
      <c r="C12885" t="s">
        <v>102</v>
      </c>
      <c r="D12885">
        <v>1</v>
      </c>
      <c r="E12885">
        <v>0</v>
      </c>
      <c r="F12885">
        <v>1</v>
      </c>
      <c r="H12885" t="s">
        <v>116</v>
      </c>
      <c r="I12885">
        <f t="shared" si="612"/>
        <v>0</v>
      </c>
      <c r="J12885">
        <f t="shared" si="613"/>
        <v>0</v>
      </c>
      <c r="L12885" t="str">
        <f t="shared" si="611"/>
        <v>2603FORREST</v>
      </c>
      <c r="M12885" t="s">
        <v>87</v>
      </c>
      <c r="N12885" t="s">
        <v>732</v>
      </c>
    </row>
    <row r="12886" spans="1:14">
      <c r="A12886" t="s">
        <v>14333</v>
      </c>
      <c r="B12886" t="s">
        <v>13747</v>
      </c>
      <c r="C12886" t="s">
        <v>102</v>
      </c>
      <c r="D12886">
        <v>1</v>
      </c>
      <c r="E12886">
        <v>0</v>
      </c>
      <c r="F12886">
        <v>1</v>
      </c>
      <c r="H12886" t="s">
        <v>116</v>
      </c>
      <c r="I12886">
        <f t="shared" si="612"/>
        <v>0</v>
      </c>
      <c r="J12886">
        <f t="shared" si="613"/>
        <v>0</v>
      </c>
      <c r="L12886" t="str">
        <f t="shared" si="611"/>
        <v>2603GRIFFITH</v>
      </c>
      <c r="M12886" t="s">
        <v>87</v>
      </c>
      <c r="N12886" t="s">
        <v>732</v>
      </c>
    </row>
    <row r="12887" spans="1:14">
      <c r="A12887" t="s">
        <v>14333</v>
      </c>
      <c r="B12887" t="s">
        <v>14334</v>
      </c>
      <c r="C12887" t="s">
        <v>102</v>
      </c>
      <c r="D12887">
        <v>1</v>
      </c>
      <c r="E12887">
        <v>0</v>
      </c>
      <c r="F12887">
        <v>1</v>
      </c>
      <c r="H12887" t="s">
        <v>116</v>
      </c>
      <c r="I12887">
        <f t="shared" si="612"/>
        <v>0</v>
      </c>
      <c r="J12887">
        <f t="shared" si="613"/>
        <v>0</v>
      </c>
      <c r="L12887" t="str">
        <f t="shared" si="611"/>
        <v>2603MANUKA</v>
      </c>
      <c r="M12887" t="s">
        <v>87</v>
      </c>
      <c r="N12887" t="s">
        <v>732</v>
      </c>
    </row>
    <row r="12888" spans="1:14">
      <c r="A12888" t="s">
        <v>14333</v>
      </c>
      <c r="B12888" t="s">
        <v>3118</v>
      </c>
      <c r="C12888" t="s">
        <v>102</v>
      </c>
      <c r="D12888">
        <v>1</v>
      </c>
      <c r="E12888">
        <v>0</v>
      </c>
      <c r="F12888">
        <v>1</v>
      </c>
      <c r="H12888" t="s">
        <v>116</v>
      </c>
      <c r="I12888">
        <f t="shared" si="612"/>
        <v>0</v>
      </c>
      <c r="J12888">
        <f t="shared" si="613"/>
        <v>0</v>
      </c>
      <c r="L12888" t="str">
        <f t="shared" si="611"/>
        <v>2603RED HILL</v>
      </c>
      <c r="M12888" t="s">
        <v>87</v>
      </c>
      <c r="N12888" t="s">
        <v>732</v>
      </c>
    </row>
    <row r="12889" spans="1:14">
      <c r="A12889" t="s">
        <v>14335</v>
      </c>
      <c r="B12889" t="s">
        <v>14336</v>
      </c>
      <c r="C12889" t="s">
        <v>102</v>
      </c>
      <c r="D12889">
        <v>1</v>
      </c>
      <c r="E12889">
        <v>0</v>
      </c>
      <c r="F12889">
        <v>1</v>
      </c>
      <c r="H12889" t="s">
        <v>116</v>
      </c>
      <c r="I12889">
        <f t="shared" si="612"/>
        <v>0</v>
      </c>
      <c r="J12889">
        <f t="shared" si="613"/>
        <v>0</v>
      </c>
      <c r="L12889" t="str">
        <f t="shared" si="611"/>
        <v>2602AINSLIE</v>
      </c>
      <c r="M12889" t="s">
        <v>87</v>
      </c>
      <c r="N12889" t="s">
        <v>732</v>
      </c>
    </row>
    <row r="12890" spans="1:14">
      <c r="A12890" t="s">
        <v>14335</v>
      </c>
      <c r="B12890" t="s">
        <v>14337</v>
      </c>
      <c r="C12890" t="s">
        <v>102</v>
      </c>
      <c r="D12890">
        <v>1</v>
      </c>
      <c r="E12890">
        <v>0</v>
      </c>
      <c r="F12890">
        <v>1</v>
      </c>
      <c r="H12890" t="s">
        <v>116</v>
      </c>
      <c r="I12890">
        <f t="shared" si="612"/>
        <v>0</v>
      </c>
      <c r="J12890">
        <f t="shared" si="613"/>
        <v>0</v>
      </c>
      <c r="L12890" t="str">
        <f t="shared" si="611"/>
        <v>2602DICKSON</v>
      </c>
      <c r="M12890" t="s">
        <v>87</v>
      </c>
      <c r="N12890" t="s">
        <v>732</v>
      </c>
    </row>
    <row r="12891" spans="1:14">
      <c r="A12891" t="s">
        <v>14335</v>
      </c>
      <c r="B12891" t="s">
        <v>14338</v>
      </c>
      <c r="C12891" t="s">
        <v>102</v>
      </c>
      <c r="D12891">
        <v>1</v>
      </c>
      <c r="E12891">
        <v>0</v>
      </c>
      <c r="F12891">
        <v>1</v>
      </c>
      <c r="H12891" t="s">
        <v>116</v>
      </c>
      <c r="I12891">
        <f t="shared" si="612"/>
        <v>0</v>
      </c>
      <c r="J12891">
        <f t="shared" si="613"/>
        <v>0</v>
      </c>
      <c r="L12891" t="str">
        <f t="shared" si="611"/>
        <v>2602DOWNER</v>
      </c>
      <c r="M12891" t="s">
        <v>87</v>
      </c>
      <c r="N12891" t="s">
        <v>732</v>
      </c>
    </row>
    <row r="12892" spans="1:14">
      <c r="A12892" t="s">
        <v>14335</v>
      </c>
      <c r="B12892" t="s">
        <v>14339</v>
      </c>
      <c r="C12892" t="s">
        <v>102</v>
      </c>
      <c r="D12892">
        <v>1</v>
      </c>
      <c r="E12892">
        <v>0</v>
      </c>
      <c r="F12892">
        <v>1</v>
      </c>
      <c r="H12892" t="s">
        <v>116</v>
      </c>
      <c r="I12892">
        <f t="shared" si="612"/>
        <v>0</v>
      </c>
      <c r="J12892">
        <f t="shared" si="613"/>
        <v>0</v>
      </c>
      <c r="L12892" t="str">
        <f t="shared" si="611"/>
        <v>2602HACKETT</v>
      </c>
      <c r="M12892" t="s">
        <v>87</v>
      </c>
      <c r="N12892" t="s">
        <v>732</v>
      </c>
    </row>
    <row r="12893" spans="1:14">
      <c r="A12893" t="s">
        <v>14335</v>
      </c>
      <c r="B12893" t="s">
        <v>14340</v>
      </c>
      <c r="C12893" t="s">
        <v>102</v>
      </c>
      <c r="D12893">
        <v>1</v>
      </c>
      <c r="E12893">
        <v>0</v>
      </c>
      <c r="F12893">
        <v>1</v>
      </c>
      <c r="H12893" t="s">
        <v>116</v>
      </c>
      <c r="I12893">
        <f t="shared" si="612"/>
        <v>0</v>
      </c>
      <c r="J12893">
        <f t="shared" si="613"/>
        <v>0</v>
      </c>
      <c r="L12893" t="str">
        <f t="shared" si="611"/>
        <v>2602LYNEHAM</v>
      </c>
      <c r="M12893" t="s">
        <v>87</v>
      </c>
      <c r="N12893" t="s">
        <v>732</v>
      </c>
    </row>
    <row r="12894" spans="1:14">
      <c r="A12894" t="s">
        <v>14335</v>
      </c>
      <c r="B12894" t="s">
        <v>2874</v>
      </c>
      <c r="C12894" t="s">
        <v>102</v>
      </c>
      <c r="D12894">
        <v>1</v>
      </c>
      <c r="E12894">
        <v>0</v>
      </c>
      <c r="F12894">
        <v>1</v>
      </c>
      <c r="H12894" t="s">
        <v>116</v>
      </c>
      <c r="I12894">
        <f t="shared" si="612"/>
        <v>0</v>
      </c>
      <c r="J12894">
        <f t="shared" si="613"/>
        <v>0</v>
      </c>
      <c r="L12894" t="str">
        <f t="shared" si="611"/>
        <v>2602O'CONNOR</v>
      </c>
      <c r="M12894" t="s">
        <v>87</v>
      </c>
      <c r="N12894" t="s">
        <v>732</v>
      </c>
    </row>
    <row r="12895" spans="1:14">
      <c r="A12895" t="s">
        <v>14335</v>
      </c>
      <c r="B12895" t="s">
        <v>14341</v>
      </c>
      <c r="C12895" t="s">
        <v>102</v>
      </c>
      <c r="D12895">
        <v>1</v>
      </c>
      <c r="E12895">
        <v>0</v>
      </c>
      <c r="F12895">
        <v>1</v>
      </c>
      <c r="H12895" t="s">
        <v>116</v>
      </c>
      <c r="I12895">
        <f t="shared" si="612"/>
        <v>0</v>
      </c>
      <c r="J12895">
        <f t="shared" si="613"/>
        <v>0</v>
      </c>
      <c r="L12895" t="str">
        <f t="shared" si="611"/>
        <v>2602WATSON</v>
      </c>
      <c r="M12895" t="s">
        <v>87</v>
      </c>
      <c r="N12895" t="s">
        <v>732</v>
      </c>
    </row>
    <row r="12896" spans="1:14">
      <c r="A12896" t="s">
        <v>14342</v>
      </c>
      <c r="B12896" t="s">
        <v>253</v>
      </c>
      <c r="C12896" t="s">
        <v>102</v>
      </c>
      <c r="D12896">
        <v>1</v>
      </c>
      <c r="E12896">
        <v>0</v>
      </c>
      <c r="F12896">
        <v>1</v>
      </c>
      <c r="H12896" t="s">
        <v>116</v>
      </c>
      <c r="I12896">
        <f t="shared" si="612"/>
        <v>0</v>
      </c>
      <c r="J12896">
        <f t="shared" si="613"/>
        <v>0</v>
      </c>
      <c r="L12896" t="str">
        <f t="shared" si="611"/>
        <v>2601ACTON</v>
      </c>
      <c r="M12896" t="s">
        <v>87</v>
      </c>
      <c r="N12896" t="s">
        <v>732</v>
      </c>
    </row>
    <row r="12897" spans="1:14">
      <c r="A12897" t="s">
        <v>14342</v>
      </c>
      <c r="B12897" t="s">
        <v>7128</v>
      </c>
      <c r="C12897" t="s">
        <v>102</v>
      </c>
      <c r="D12897">
        <v>1</v>
      </c>
      <c r="E12897">
        <v>0</v>
      </c>
      <c r="F12897">
        <v>1</v>
      </c>
      <c r="H12897" t="s">
        <v>116</v>
      </c>
      <c r="I12897">
        <f t="shared" si="612"/>
        <v>0</v>
      </c>
      <c r="J12897">
        <f t="shared" si="613"/>
        <v>0</v>
      </c>
      <c r="L12897" t="str">
        <f t="shared" si="611"/>
        <v>2601BLACK MOUNTAIN</v>
      </c>
      <c r="M12897" t="s">
        <v>87</v>
      </c>
      <c r="N12897" t="s">
        <v>732</v>
      </c>
    </row>
    <row r="12898" spans="1:14">
      <c r="A12898" t="s">
        <v>14342</v>
      </c>
      <c r="B12898" t="s">
        <v>14265</v>
      </c>
      <c r="C12898" t="s">
        <v>102</v>
      </c>
      <c r="D12898">
        <v>1</v>
      </c>
      <c r="E12898">
        <v>0</v>
      </c>
      <c r="F12898">
        <v>1</v>
      </c>
      <c r="H12898" t="s">
        <v>116</v>
      </c>
      <c r="I12898">
        <f t="shared" si="612"/>
        <v>0</v>
      </c>
      <c r="J12898">
        <f t="shared" si="613"/>
        <v>0</v>
      </c>
      <c r="L12898" t="str">
        <f t="shared" si="611"/>
        <v>2601CANBERRA</v>
      </c>
      <c r="M12898" t="s">
        <v>87</v>
      </c>
      <c r="N12898" t="s">
        <v>732</v>
      </c>
    </row>
    <row r="12899" spans="1:14">
      <c r="A12899" t="s">
        <v>14342</v>
      </c>
      <c r="B12899" t="s">
        <v>14343</v>
      </c>
      <c r="C12899" t="s">
        <v>102</v>
      </c>
      <c r="D12899">
        <v>1</v>
      </c>
      <c r="E12899">
        <v>0</v>
      </c>
      <c r="F12899">
        <v>1</v>
      </c>
      <c r="H12899" t="s">
        <v>116</v>
      </c>
      <c r="I12899">
        <f t="shared" si="612"/>
        <v>0</v>
      </c>
      <c r="J12899">
        <f t="shared" si="613"/>
        <v>0</v>
      </c>
      <c r="L12899" t="str">
        <f t="shared" si="611"/>
        <v>2601CITY</v>
      </c>
      <c r="M12899" t="s">
        <v>87</v>
      </c>
      <c r="N12899" t="s">
        <v>732</v>
      </c>
    </row>
    <row r="12900" spans="1:14">
      <c r="A12900" t="s">
        <v>14344</v>
      </c>
      <c r="B12900" t="s">
        <v>14345</v>
      </c>
      <c r="C12900" t="s">
        <v>102</v>
      </c>
      <c r="D12900">
        <v>4</v>
      </c>
      <c r="E12900">
        <v>0</v>
      </c>
      <c r="F12900">
        <v>0</v>
      </c>
      <c r="H12900" t="s">
        <v>116</v>
      </c>
      <c r="I12900">
        <f t="shared" si="612"/>
        <v>0</v>
      </c>
      <c r="J12900">
        <f t="shared" si="613"/>
        <v>0</v>
      </c>
      <c r="L12900" t="str">
        <f t="shared" si="611"/>
        <v>2600DUNTROON</v>
      </c>
      <c r="M12900" t="s">
        <v>87</v>
      </c>
    </row>
    <row r="12901" spans="1:14">
      <c r="A12901" t="s">
        <v>14344</v>
      </c>
      <c r="B12901" t="s">
        <v>14346</v>
      </c>
      <c r="C12901" t="s">
        <v>102</v>
      </c>
      <c r="D12901">
        <v>1</v>
      </c>
      <c r="E12901">
        <v>0</v>
      </c>
      <c r="F12901">
        <v>1</v>
      </c>
      <c r="H12901" t="s">
        <v>116</v>
      </c>
      <c r="I12901">
        <f t="shared" si="612"/>
        <v>0</v>
      </c>
      <c r="J12901">
        <f t="shared" si="613"/>
        <v>0</v>
      </c>
      <c r="L12901" t="str">
        <f t="shared" si="611"/>
        <v>2600BARTON</v>
      </c>
      <c r="M12901" t="s">
        <v>87</v>
      </c>
      <c r="N12901" t="s">
        <v>732</v>
      </c>
    </row>
    <row r="12902" spans="1:14">
      <c r="A12902" t="s">
        <v>14344</v>
      </c>
      <c r="B12902" t="s">
        <v>14265</v>
      </c>
      <c r="C12902" t="s">
        <v>102</v>
      </c>
      <c r="D12902">
        <v>1</v>
      </c>
      <c r="E12902">
        <v>0</v>
      </c>
      <c r="F12902">
        <v>1</v>
      </c>
      <c r="H12902" t="s">
        <v>116</v>
      </c>
      <c r="I12902">
        <f t="shared" si="612"/>
        <v>0</v>
      </c>
      <c r="J12902">
        <f t="shared" si="613"/>
        <v>0</v>
      </c>
      <c r="L12902" t="str">
        <f t="shared" si="611"/>
        <v>2600CANBERRA</v>
      </c>
      <c r="M12902" t="s">
        <v>87</v>
      </c>
      <c r="N12902" t="s">
        <v>732</v>
      </c>
    </row>
    <row r="12903" spans="1:14">
      <c r="A12903" t="s">
        <v>14344</v>
      </c>
      <c r="B12903" t="s">
        <v>14347</v>
      </c>
      <c r="C12903" t="s">
        <v>102</v>
      </c>
      <c r="D12903">
        <v>1</v>
      </c>
      <c r="E12903">
        <v>0</v>
      </c>
      <c r="F12903">
        <v>1</v>
      </c>
      <c r="H12903" t="s">
        <v>116</v>
      </c>
      <c r="I12903">
        <f t="shared" si="612"/>
        <v>0</v>
      </c>
      <c r="J12903">
        <f t="shared" si="613"/>
        <v>0</v>
      </c>
      <c r="L12903" t="str">
        <f t="shared" si="611"/>
        <v>2600CAPITAL HILL</v>
      </c>
      <c r="M12903" t="s">
        <v>87</v>
      </c>
      <c r="N12903" t="s">
        <v>732</v>
      </c>
    </row>
    <row r="12904" spans="1:14">
      <c r="A12904" t="s">
        <v>14344</v>
      </c>
      <c r="B12904" t="s">
        <v>14348</v>
      </c>
      <c r="C12904" t="s">
        <v>102</v>
      </c>
      <c r="D12904">
        <v>1</v>
      </c>
      <c r="E12904">
        <v>0</v>
      </c>
      <c r="F12904">
        <v>1</v>
      </c>
      <c r="H12904" t="s">
        <v>116</v>
      </c>
      <c r="I12904">
        <f t="shared" si="612"/>
        <v>0</v>
      </c>
      <c r="J12904">
        <f t="shared" si="613"/>
        <v>0</v>
      </c>
      <c r="L12904" t="str">
        <f t="shared" si="611"/>
        <v>2600DEAKIN</v>
      </c>
      <c r="M12904" t="s">
        <v>87</v>
      </c>
      <c r="N12904" t="s">
        <v>732</v>
      </c>
    </row>
    <row r="12905" spans="1:14">
      <c r="A12905" t="s">
        <v>14344</v>
      </c>
      <c r="B12905" t="s">
        <v>14349</v>
      </c>
      <c r="C12905" t="s">
        <v>102</v>
      </c>
      <c r="D12905">
        <v>1</v>
      </c>
      <c r="E12905">
        <v>0</v>
      </c>
      <c r="F12905">
        <v>1</v>
      </c>
      <c r="H12905" t="s">
        <v>116</v>
      </c>
      <c r="I12905">
        <f t="shared" si="612"/>
        <v>0</v>
      </c>
      <c r="J12905">
        <f t="shared" si="613"/>
        <v>0</v>
      </c>
      <c r="L12905" t="str">
        <f t="shared" si="611"/>
        <v>2600DEAKIN WEST</v>
      </c>
      <c r="M12905" t="s">
        <v>87</v>
      </c>
      <c r="N12905" t="s">
        <v>732</v>
      </c>
    </row>
    <row r="12906" spans="1:14">
      <c r="A12906" t="s">
        <v>14344</v>
      </c>
      <c r="B12906" t="s">
        <v>14350</v>
      </c>
      <c r="C12906" t="s">
        <v>102</v>
      </c>
      <c r="D12906">
        <v>1</v>
      </c>
      <c r="E12906">
        <v>0</v>
      </c>
      <c r="F12906">
        <v>1</v>
      </c>
      <c r="H12906" t="s">
        <v>116</v>
      </c>
      <c r="I12906">
        <f t="shared" si="612"/>
        <v>0</v>
      </c>
      <c r="J12906">
        <f t="shared" si="613"/>
        <v>0</v>
      </c>
      <c r="L12906" t="str">
        <f t="shared" si="611"/>
        <v>2600HARMAN</v>
      </c>
      <c r="M12906" t="s">
        <v>87</v>
      </c>
      <c r="N12906" t="s">
        <v>732</v>
      </c>
    </row>
    <row r="12907" spans="1:14">
      <c r="A12907" t="s">
        <v>14344</v>
      </c>
      <c r="B12907" t="s">
        <v>12680</v>
      </c>
      <c r="C12907" t="s">
        <v>102</v>
      </c>
      <c r="D12907">
        <v>1</v>
      </c>
      <c r="E12907">
        <v>0</v>
      </c>
      <c r="F12907">
        <v>1</v>
      </c>
      <c r="H12907" t="s">
        <v>116</v>
      </c>
      <c r="I12907">
        <f t="shared" si="612"/>
        <v>0</v>
      </c>
      <c r="J12907">
        <f t="shared" si="613"/>
        <v>0</v>
      </c>
      <c r="L12907" t="str">
        <f t="shared" si="611"/>
        <v>2600PARKES</v>
      </c>
      <c r="M12907" t="s">
        <v>87</v>
      </c>
      <c r="N12907" t="s">
        <v>732</v>
      </c>
    </row>
    <row r="12908" spans="1:14">
      <c r="A12908" t="s">
        <v>14344</v>
      </c>
      <c r="B12908" t="s">
        <v>14351</v>
      </c>
      <c r="C12908" t="s">
        <v>102</v>
      </c>
      <c r="D12908">
        <v>1</v>
      </c>
      <c r="E12908">
        <v>0</v>
      </c>
      <c r="F12908">
        <v>1</v>
      </c>
      <c r="H12908" t="s">
        <v>116</v>
      </c>
      <c r="I12908">
        <f t="shared" si="612"/>
        <v>0</v>
      </c>
      <c r="J12908">
        <f t="shared" si="613"/>
        <v>0</v>
      </c>
      <c r="L12908" t="str">
        <f t="shared" si="611"/>
        <v>2600RUSSELL</v>
      </c>
      <c r="M12908" t="s">
        <v>87</v>
      </c>
      <c r="N12908" t="s">
        <v>732</v>
      </c>
    </row>
    <row r="12909" spans="1:14">
      <c r="A12909" t="s">
        <v>14344</v>
      </c>
      <c r="B12909" t="s">
        <v>14352</v>
      </c>
      <c r="C12909" t="s">
        <v>102</v>
      </c>
      <c r="D12909">
        <v>1</v>
      </c>
      <c r="E12909">
        <v>0</v>
      </c>
      <c r="F12909">
        <v>1</v>
      </c>
      <c r="H12909" t="s">
        <v>116</v>
      </c>
      <c r="I12909">
        <f t="shared" si="612"/>
        <v>0</v>
      </c>
      <c r="J12909">
        <f t="shared" si="613"/>
        <v>0</v>
      </c>
      <c r="L12909" t="str">
        <f t="shared" si="611"/>
        <v>2600RUSSELL HILL</v>
      </c>
      <c r="M12909" t="s">
        <v>87</v>
      </c>
      <c r="N12909" t="s">
        <v>732</v>
      </c>
    </row>
    <row r="12910" spans="1:14">
      <c r="A12910" t="s">
        <v>14344</v>
      </c>
      <c r="B12910" t="s">
        <v>14353</v>
      </c>
      <c r="C12910" t="s">
        <v>102</v>
      </c>
      <c r="D12910">
        <v>1</v>
      </c>
      <c r="E12910">
        <v>0</v>
      </c>
      <c r="F12910">
        <v>1</v>
      </c>
      <c r="H12910" t="s">
        <v>116</v>
      </c>
      <c r="I12910">
        <f t="shared" si="612"/>
        <v>0</v>
      </c>
      <c r="J12910">
        <f t="shared" si="613"/>
        <v>0</v>
      </c>
      <c r="L12910" t="str">
        <f t="shared" si="611"/>
        <v>2600YARRALUMLA</v>
      </c>
      <c r="M12910" t="s">
        <v>87</v>
      </c>
      <c r="N12910" t="s">
        <v>732</v>
      </c>
    </row>
    <row r="12911" spans="1:14">
      <c r="A12911" t="s">
        <v>14354</v>
      </c>
      <c r="B12911" t="s">
        <v>4389</v>
      </c>
      <c r="C12911" t="s">
        <v>109</v>
      </c>
      <c r="D12911">
        <v>4</v>
      </c>
      <c r="E12911">
        <v>0</v>
      </c>
      <c r="F12911">
        <v>0</v>
      </c>
      <c r="H12911" t="s">
        <v>103</v>
      </c>
      <c r="I12911">
        <f t="shared" si="612"/>
        <v>0</v>
      </c>
      <c r="J12911">
        <f t="shared" si="613"/>
        <v>0</v>
      </c>
      <c r="L12911" t="str">
        <f t="shared" si="611"/>
        <v>2594ASHVILLE</v>
      </c>
      <c r="M12911" t="s">
        <v>12579</v>
      </c>
    </row>
    <row r="12912" spans="1:14">
      <c r="A12912" t="s">
        <v>14354</v>
      </c>
      <c r="B12912" t="s">
        <v>14355</v>
      </c>
      <c r="C12912" t="s">
        <v>109</v>
      </c>
      <c r="D12912">
        <v>4</v>
      </c>
      <c r="E12912">
        <v>0</v>
      </c>
      <c r="F12912">
        <v>0</v>
      </c>
      <c r="H12912" t="s">
        <v>103</v>
      </c>
      <c r="I12912">
        <f t="shared" si="612"/>
        <v>0</v>
      </c>
      <c r="J12912">
        <f t="shared" si="613"/>
        <v>0</v>
      </c>
      <c r="L12912" t="str">
        <f t="shared" si="611"/>
        <v>2594BERTHONG</v>
      </c>
      <c r="M12912" t="s">
        <v>12579</v>
      </c>
    </row>
    <row r="12913" spans="1:13">
      <c r="A12913" t="s">
        <v>14354</v>
      </c>
      <c r="B12913" t="s">
        <v>14356</v>
      </c>
      <c r="C12913" t="s">
        <v>109</v>
      </c>
      <c r="D12913">
        <v>4</v>
      </c>
      <c r="E12913">
        <v>0</v>
      </c>
      <c r="F12913">
        <v>0</v>
      </c>
      <c r="H12913" t="s">
        <v>103</v>
      </c>
      <c r="I12913">
        <f t="shared" si="612"/>
        <v>0</v>
      </c>
      <c r="J12913">
        <f t="shared" si="613"/>
        <v>0</v>
      </c>
      <c r="L12913" t="str">
        <f t="shared" si="611"/>
        <v>2594BRIBBAREE</v>
      </c>
      <c r="M12913" t="s">
        <v>12579</v>
      </c>
    </row>
    <row r="12914" spans="1:13">
      <c r="A12914" t="s">
        <v>14354</v>
      </c>
      <c r="B12914" t="s">
        <v>14357</v>
      </c>
      <c r="C12914" t="s">
        <v>109</v>
      </c>
      <c r="D12914">
        <v>4</v>
      </c>
      <c r="E12914">
        <v>0</v>
      </c>
      <c r="F12914">
        <v>0</v>
      </c>
      <c r="H12914" t="s">
        <v>103</v>
      </c>
      <c r="I12914">
        <f t="shared" si="612"/>
        <v>0</v>
      </c>
      <c r="J12914">
        <f t="shared" si="613"/>
        <v>0</v>
      </c>
      <c r="L12914" t="str">
        <f t="shared" si="611"/>
        <v>2594BULLA CREEK</v>
      </c>
      <c r="M12914" t="s">
        <v>12579</v>
      </c>
    </row>
    <row r="12915" spans="1:13">
      <c r="A12915" t="s">
        <v>14354</v>
      </c>
      <c r="B12915" t="s">
        <v>14358</v>
      </c>
      <c r="C12915" t="s">
        <v>109</v>
      </c>
      <c r="D12915">
        <v>3</v>
      </c>
      <c r="E12915">
        <v>0</v>
      </c>
      <c r="F12915">
        <v>0</v>
      </c>
      <c r="H12915" t="s">
        <v>103</v>
      </c>
      <c r="I12915">
        <f t="shared" si="612"/>
        <v>0</v>
      </c>
      <c r="J12915">
        <f t="shared" si="613"/>
        <v>0</v>
      </c>
      <c r="L12915" t="str">
        <f t="shared" si="611"/>
        <v>2594BURRANGONG</v>
      </c>
      <c r="M12915" t="s">
        <v>12579</v>
      </c>
    </row>
    <row r="12916" spans="1:13">
      <c r="A12916" t="s">
        <v>14354</v>
      </c>
      <c r="B12916" t="s">
        <v>14359</v>
      </c>
      <c r="C12916" t="s">
        <v>109</v>
      </c>
      <c r="D12916">
        <v>4</v>
      </c>
      <c r="E12916">
        <v>0</v>
      </c>
      <c r="F12916">
        <v>0</v>
      </c>
      <c r="H12916" t="s">
        <v>103</v>
      </c>
      <c r="I12916">
        <f t="shared" si="612"/>
        <v>0</v>
      </c>
      <c r="J12916">
        <f t="shared" si="613"/>
        <v>0</v>
      </c>
      <c r="L12916" t="str">
        <f t="shared" si="611"/>
        <v>2594KIKIAMAH</v>
      </c>
      <c r="M12916" t="s">
        <v>12579</v>
      </c>
    </row>
    <row r="12917" spans="1:13">
      <c r="A12917" t="s">
        <v>14354</v>
      </c>
      <c r="B12917" t="s">
        <v>14360</v>
      </c>
      <c r="C12917" t="s">
        <v>109</v>
      </c>
      <c r="D12917">
        <v>4</v>
      </c>
      <c r="E12917">
        <v>0</v>
      </c>
      <c r="F12917">
        <v>0</v>
      </c>
      <c r="H12917" t="s">
        <v>103</v>
      </c>
      <c r="I12917">
        <f t="shared" si="612"/>
        <v>0</v>
      </c>
      <c r="J12917">
        <f t="shared" si="613"/>
        <v>0</v>
      </c>
      <c r="L12917" t="str">
        <f t="shared" si="611"/>
        <v>2594MAIMURU</v>
      </c>
      <c r="M12917" t="s">
        <v>12579</v>
      </c>
    </row>
    <row r="12918" spans="1:13">
      <c r="A12918" t="s">
        <v>14354</v>
      </c>
      <c r="B12918" t="s">
        <v>14361</v>
      </c>
      <c r="C12918" t="s">
        <v>109</v>
      </c>
      <c r="D12918">
        <v>4</v>
      </c>
      <c r="E12918">
        <v>0</v>
      </c>
      <c r="F12918">
        <v>0</v>
      </c>
      <c r="H12918" t="s">
        <v>103</v>
      </c>
      <c r="I12918">
        <f t="shared" si="612"/>
        <v>0</v>
      </c>
      <c r="J12918">
        <f t="shared" si="613"/>
        <v>0</v>
      </c>
      <c r="L12918" t="str">
        <f t="shared" si="611"/>
        <v>2594MEMAGONG</v>
      </c>
      <c r="M12918" t="s">
        <v>12579</v>
      </c>
    </row>
    <row r="12919" spans="1:13">
      <c r="A12919" t="s">
        <v>14354</v>
      </c>
      <c r="B12919" t="s">
        <v>14362</v>
      </c>
      <c r="C12919" t="s">
        <v>109</v>
      </c>
      <c r="D12919">
        <v>4</v>
      </c>
      <c r="E12919">
        <v>0</v>
      </c>
      <c r="F12919">
        <v>0</v>
      </c>
      <c r="H12919" t="s">
        <v>103</v>
      </c>
      <c r="I12919">
        <f t="shared" si="612"/>
        <v>0</v>
      </c>
      <c r="J12919">
        <f t="shared" si="613"/>
        <v>0</v>
      </c>
      <c r="L12919" t="str">
        <f t="shared" si="611"/>
        <v>2594MILVALE</v>
      </c>
      <c r="M12919" t="s">
        <v>12579</v>
      </c>
    </row>
    <row r="12920" spans="1:13">
      <c r="A12920" t="s">
        <v>14354</v>
      </c>
      <c r="B12920" t="s">
        <v>14363</v>
      </c>
      <c r="C12920" t="s">
        <v>109</v>
      </c>
      <c r="D12920">
        <v>4</v>
      </c>
      <c r="E12920">
        <v>0</v>
      </c>
      <c r="F12920">
        <v>0</v>
      </c>
      <c r="H12920" t="s">
        <v>103</v>
      </c>
      <c r="I12920">
        <f t="shared" si="612"/>
        <v>0</v>
      </c>
      <c r="J12920">
        <f t="shared" si="613"/>
        <v>0</v>
      </c>
      <c r="L12920" t="str">
        <f t="shared" si="611"/>
        <v>2594MONTEAGLE</v>
      </c>
      <c r="M12920" t="s">
        <v>12579</v>
      </c>
    </row>
    <row r="12921" spans="1:13">
      <c r="A12921" t="s">
        <v>14354</v>
      </c>
      <c r="B12921" t="s">
        <v>14364</v>
      </c>
      <c r="C12921" t="s">
        <v>109</v>
      </c>
      <c r="D12921">
        <v>4</v>
      </c>
      <c r="E12921">
        <v>0</v>
      </c>
      <c r="F12921">
        <v>0</v>
      </c>
      <c r="H12921" t="s">
        <v>103</v>
      </c>
      <c r="I12921">
        <f t="shared" si="612"/>
        <v>0</v>
      </c>
      <c r="J12921">
        <f t="shared" si="613"/>
        <v>0</v>
      </c>
      <c r="L12921" t="str">
        <f t="shared" si="611"/>
        <v>2594THUDDUNGRA</v>
      </c>
      <c r="M12921" t="s">
        <v>12579</v>
      </c>
    </row>
    <row r="12922" spans="1:13">
      <c r="A12922" t="s">
        <v>14354</v>
      </c>
      <c r="B12922" t="s">
        <v>14365</v>
      </c>
      <c r="C12922" t="s">
        <v>109</v>
      </c>
      <c r="D12922">
        <v>4</v>
      </c>
      <c r="E12922">
        <v>0</v>
      </c>
      <c r="F12922">
        <v>0</v>
      </c>
      <c r="H12922" t="s">
        <v>103</v>
      </c>
      <c r="I12922">
        <f t="shared" si="612"/>
        <v>0</v>
      </c>
      <c r="J12922">
        <f t="shared" si="613"/>
        <v>0</v>
      </c>
      <c r="L12922" t="str">
        <f t="shared" si="611"/>
        <v>2594TUBBUL</v>
      </c>
      <c r="M12922" t="s">
        <v>12579</v>
      </c>
    </row>
    <row r="12923" spans="1:13">
      <c r="A12923" t="s">
        <v>14354</v>
      </c>
      <c r="B12923" t="s">
        <v>14366</v>
      </c>
      <c r="C12923" t="s">
        <v>109</v>
      </c>
      <c r="D12923">
        <v>4</v>
      </c>
      <c r="E12923">
        <v>0</v>
      </c>
      <c r="F12923">
        <v>0</v>
      </c>
      <c r="H12923" t="s">
        <v>103</v>
      </c>
      <c r="I12923">
        <f t="shared" si="612"/>
        <v>0</v>
      </c>
      <c r="J12923">
        <f t="shared" si="613"/>
        <v>0</v>
      </c>
      <c r="L12923" t="str">
        <f t="shared" si="611"/>
        <v>2594WEEDALLION</v>
      </c>
      <c r="M12923" t="s">
        <v>12579</v>
      </c>
    </row>
    <row r="12924" spans="1:13">
      <c r="A12924" t="s">
        <v>14354</v>
      </c>
      <c r="B12924" t="s">
        <v>14367</v>
      </c>
      <c r="C12924" t="s">
        <v>109</v>
      </c>
      <c r="D12924">
        <v>4</v>
      </c>
      <c r="E12924">
        <v>0</v>
      </c>
      <c r="F12924">
        <v>0</v>
      </c>
      <c r="H12924" t="s">
        <v>103</v>
      </c>
      <c r="I12924">
        <f t="shared" si="612"/>
        <v>0</v>
      </c>
      <c r="J12924">
        <f t="shared" si="613"/>
        <v>0</v>
      </c>
      <c r="L12924" t="str">
        <f t="shared" si="611"/>
        <v>2594YANNAWAH</v>
      </c>
      <c r="M12924" t="s">
        <v>12579</v>
      </c>
    </row>
    <row r="12925" spans="1:13">
      <c r="A12925" t="s">
        <v>14354</v>
      </c>
      <c r="B12925" t="s">
        <v>14368</v>
      </c>
      <c r="C12925" t="s">
        <v>109</v>
      </c>
      <c r="D12925">
        <v>3</v>
      </c>
      <c r="E12925">
        <v>0</v>
      </c>
      <c r="F12925">
        <v>0</v>
      </c>
      <c r="H12925" t="s">
        <v>103</v>
      </c>
      <c r="I12925">
        <f t="shared" si="612"/>
        <v>0</v>
      </c>
      <c r="J12925">
        <f t="shared" si="613"/>
        <v>0</v>
      </c>
      <c r="L12925" t="str">
        <f t="shared" si="611"/>
        <v>2594YOUNG</v>
      </c>
      <c r="M12925" t="s">
        <v>12579</v>
      </c>
    </row>
    <row r="12926" spans="1:13">
      <c r="A12926" t="s">
        <v>14369</v>
      </c>
      <c r="B12926" t="s">
        <v>14370</v>
      </c>
      <c r="C12926" t="s">
        <v>109</v>
      </c>
      <c r="D12926">
        <v>4</v>
      </c>
      <c r="E12926">
        <v>0</v>
      </c>
      <c r="F12926">
        <v>0</v>
      </c>
      <c r="H12926" t="s">
        <v>103</v>
      </c>
      <c r="I12926">
        <f t="shared" si="612"/>
        <v>0</v>
      </c>
      <c r="J12926">
        <f t="shared" si="613"/>
        <v>0</v>
      </c>
      <c r="L12926" t="str">
        <f t="shared" si="611"/>
        <v>2590BETHUNGRA</v>
      </c>
      <c r="M12926" t="s">
        <v>9858</v>
      </c>
    </row>
    <row r="12927" spans="1:13">
      <c r="A12927" t="s">
        <v>14369</v>
      </c>
      <c r="B12927" t="s">
        <v>14371</v>
      </c>
      <c r="C12927" t="s">
        <v>109</v>
      </c>
      <c r="D12927">
        <v>4</v>
      </c>
      <c r="E12927">
        <v>0</v>
      </c>
      <c r="F12927">
        <v>0</v>
      </c>
      <c r="H12927" t="s">
        <v>103</v>
      </c>
      <c r="I12927">
        <f t="shared" si="612"/>
        <v>0</v>
      </c>
      <c r="J12927">
        <f t="shared" si="613"/>
        <v>0</v>
      </c>
      <c r="L12927" t="str">
        <f t="shared" si="611"/>
        <v>2590COOTAMUNDRA</v>
      </c>
      <c r="M12927" t="s">
        <v>9858</v>
      </c>
    </row>
    <row r="12928" spans="1:13">
      <c r="A12928" t="s">
        <v>14369</v>
      </c>
      <c r="B12928" t="s">
        <v>14372</v>
      </c>
      <c r="C12928" t="s">
        <v>109</v>
      </c>
      <c r="D12928">
        <v>4</v>
      </c>
      <c r="E12928">
        <v>0</v>
      </c>
      <c r="F12928">
        <v>0</v>
      </c>
      <c r="H12928" t="s">
        <v>103</v>
      </c>
      <c r="I12928">
        <f t="shared" si="612"/>
        <v>0</v>
      </c>
      <c r="J12928">
        <f t="shared" si="613"/>
        <v>0</v>
      </c>
      <c r="L12928" t="str">
        <f t="shared" si="611"/>
        <v>2590ILLABO</v>
      </c>
      <c r="M12928" t="s">
        <v>9858</v>
      </c>
    </row>
    <row r="12929" spans="1:13">
      <c r="A12929" t="s">
        <v>14373</v>
      </c>
      <c r="B12929" t="s">
        <v>14374</v>
      </c>
      <c r="C12929" t="s">
        <v>109</v>
      </c>
      <c r="D12929">
        <v>4</v>
      </c>
      <c r="E12929">
        <v>0</v>
      </c>
      <c r="F12929">
        <v>0</v>
      </c>
      <c r="H12929" t="s">
        <v>103</v>
      </c>
      <c r="I12929">
        <f t="shared" si="612"/>
        <v>0</v>
      </c>
      <c r="J12929">
        <f t="shared" si="613"/>
        <v>0</v>
      </c>
      <c r="L12929" t="str">
        <f t="shared" si="611"/>
        <v>2588CULLINGA</v>
      </c>
      <c r="M12929" t="s">
        <v>9858</v>
      </c>
    </row>
    <row r="12930" spans="1:13">
      <c r="A12930" t="s">
        <v>14373</v>
      </c>
      <c r="B12930" t="s">
        <v>14375</v>
      </c>
      <c r="C12930" t="s">
        <v>109</v>
      </c>
      <c r="D12930">
        <v>4</v>
      </c>
      <c r="E12930">
        <v>0</v>
      </c>
      <c r="F12930">
        <v>0</v>
      </c>
      <c r="H12930" t="s">
        <v>103</v>
      </c>
      <c r="I12930">
        <f t="shared" si="612"/>
        <v>0</v>
      </c>
      <c r="J12930">
        <f t="shared" si="613"/>
        <v>0</v>
      </c>
      <c r="L12930" t="str">
        <f t="shared" si="611"/>
        <v>2588WALLENDBEEN</v>
      </c>
      <c r="M12930" t="s">
        <v>9858</v>
      </c>
    </row>
    <row r="12931" spans="1:13">
      <c r="A12931" t="s">
        <v>14376</v>
      </c>
      <c r="B12931" t="s">
        <v>14377</v>
      </c>
      <c r="C12931" t="s">
        <v>109</v>
      </c>
      <c r="D12931">
        <v>4</v>
      </c>
      <c r="E12931">
        <v>0</v>
      </c>
      <c r="F12931">
        <v>0</v>
      </c>
      <c r="H12931" t="s">
        <v>103</v>
      </c>
      <c r="I12931">
        <f t="shared" si="612"/>
        <v>0</v>
      </c>
      <c r="J12931">
        <f t="shared" si="613"/>
        <v>0</v>
      </c>
      <c r="L12931" t="str">
        <f t="shared" si="611"/>
        <v>2587AURVILLE</v>
      </c>
      <c r="M12931" t="s">
        <v>12579</v>
      </c>
    </row>
    <row r="12932" spans="1:13">
      <c r="A12932" t="s">
        <v>14376</v>
      </c>
      <c r="B12932" t="s">
        <v>14378</v>
      </c>
      <c r="C12932" t="s">
        <v>109</v>
      </c>
      <c r="D12932">
        <v>4</v>
      </c>
      <c r="E12932">
        <v>0</v>
      </c>
      <c r="F12932">
        <v>0</v>
      </c>
      <c r="H12932" t="s">
        <v>103</v>
      </c>
      <c r="I12932">
        <f t="shared" si="612"/>
        <v>0</v>
      </c>
      <c r="J12932">
        <f t="shared" si="613"/>
        <v>0</v>
      </c>
      <c r="L12932" t="str">
        <f t="shared" si="611"/>
        <v>2587CUNNINGAR</v>
      </c>
      <c r="M12932" t="s">
        <v>12579</v>
      </c>
    </row>
    <row r="12933" spans="1:13">
      <c r="A12933" t="s">
        <v>14376</v>
      </c>
      <c r="B12933" t="s">
        <v>14379</v>
      </c>
      <c r="C12933" t="s">
        <v>109</v>
      </c>
      <c r="D12933">
        <v>4</v>
      </c>
      <c r="E12933">
        <v>0</v>
      </c>
      <c r="F12933">
        <v>0</v>
      </c>
      <c r="H12933" t="s">
        <v>103</v>
      </c>
      <c r="I12933">
        <f t="shared" si="612"/>
        <v>0</v>
      </c>
      <c r="J12933">
        <f t="shared" si="613"/>
        <v>0</v>
      </c>
      <c r="L12933" t="str">
        <f t="shared" ref="L12933:L12996" si="614">CONCATENATE(A12933,B12933)</f>
        <v>2587DEMONDRILLE</v>
      </c>
      <c r="M12933" t="s">
        <v>12579</v>
      </c>
    </row>
    <row r="12934" spans="1:13">
      <c r="A12934" t="s">
        <v>14376</v>
      </c>
      <c r="B12934" t="s">
        <v>14380</v>
      </c>
      <c r="C12934" t="s">
        <v>109</v>
      </c>
      <c r="D12934">
        <v>4</v>
      </c>
      <c r="E12934">
        <v>0</v>
      </c>
      <c r="F12934">
        <v>0</v>
      </c>
      <c r="H12934" t="s">
        <v>103</v>
      </c>
      <c r="I12934">
        <f t="shared" si="612"/>
        <v>0</v>
      </c>
      <c r="J12934">
        <f t="shared" si="613"/>
        <v>0</v>
      </c>
      <c r="L12934" t="str">
        <f t="shared" si="614"/>
        <v>2587GARANGULA</v>
      </c>
      <c r="M12934" t="s">
        <v>12579</v>
      </c>
    </row>
    <row r="12935" spans="1:13">
      <c r="A12935" t="s">
        <v>14376</v>
      </c>
      <c r="B12935" t="s">
        <v>14381</v>
      </c>
      <c r="C12935" t="s">
        <v>109</v>
      </c>
      <c r="D12935">
        <v>4</v>
      </c>
      <c r="E12935">
        <v>0</v>
      </c>
      <c r="F12935">
        <v>0</v>
      </c>
      <c r="H12935" t="s">
        <v>103</v>
      </c>
      <c r="I12935">
        <f t="shared" si="612"/>
        <v>0</v>
      </c>
      <c r="J12935">
        <f t="shared" si="613"/>
        <v>0</v>
      </c>
      <c r="L12935" t="str">
        <f t="shared" si="614"/>
        <v>2587HARDEN</v>
      </c>
      <c r="M12935" t="s">
        <v>12579</v>
      </c>
    </row>
    <row r="12936" spans="1:13">
      <c r="A12936" t="s">
        <v>14376</v>
      </c>
      <c r="B12936" t="s">
        <v>14382</v>
      </c>
      <c r="C12936" t="s">
        <v>109</v>
      </c>
      <c r="D12936">
        <v>4</v>
      </c>
      <c r="E12936">
        <v>0</v>
      </c>
      <c r="F12936">
        <v>0</v>
      </c>
      <c r="H12936" t="s">
        <v>103</v>
      </c>
      <c r="I12936">
        <f t="shared" si="612"/>
        <v>0</v>
      </c>
      <c r="J12936">
        <f t="shared" si="613"/>
        <v>0</v>
      </c>
      <c r="L12936" t="str">
        <f t="shared" si="614"/>
        <v>2587KINGSVALE</v>
      </c>
      <c r="M12936" t="s">
        <v>12579</v>
      </c>
    </row>
    <row r="12937" spans="1:13">
      <c r="A12937" t="s">
        <v>14376</v>
      </c>
      <c r="B12937" t="s">
        <v>14383</v>
      </c>
      <c r="C12937" t="s">
        <v>109</v>
      </c>
      <c r="D12937">
        <v>4</v>
      </c>
      <c r="E12937">
        <v>0</v>
      </c>
      <c r="F12937">
        <v>0</v>
      </c>
      <c r="H12937" t="s">
        <v>103</v>
      </c>
      <c r="I12937">
        <f t="shared" si="612"/>
        <v>0</v>
      </c>
      <c r="J12937">
        <f t="shared" si="613"/>
        <v>0</v>
      </c>
      <c r="L12937" t="str">
        <f t="shared" si="614"/>
        <v>2587MCMAHONS REEF</v>
      </c>
      <c r="M12937" t="s">
        <v>12579</v>
      </c>
    </row>
    <row r="12938" spans="1:13">
      <c r="A12938" t="s">
        <v>14376</v>
      </c>
      <c r="B12938" t="s">
        <v>14384</v>
      </c>
      <c r="C12938" t="s">
        <v>109</v>
      </c>
      <c r="D12938">
        <v>4</v>
      </c>
      <c r="E12938">
        <v>0</v>
      </c>
      <c r="F12938">
        <v>0</v>
      </c>
      <c r="H12938" t="s">
        <v>103</v>
      </c>
      <c r="I12938">
        <f t="shared" si="612"/>
        <v>0</v>
      </c>
      <c r="J12938">
        <f t="shared" si="613"/>
        <v>0</v>
      </c>
      <c r="L12938" t="str">
        <f t="shared" si="614"/>
        <v>2587MURRUMBURRAH</v>
      </c>
      <c r="M12938" t="s">
        <v>12579</v>
      </c>
    </row>
    <row r="12939" spans="1:13">
      <c r="A12939" t="s">
        <v>14376</v>
      </c>
      <c r="B12939" t="s">
        <v>14385</v>
      </c>
      <c r="C12939" t="s">
        <v>109</v>
      </c>
      <c r="D12939">
        <v>4</v>
      </c>
      <c r="E12939">
        <v>0</v>
      </c>
      <c r="F12939">
        <v>0</v>
      </c>
      <c r="H12939" t="s">
        <v>103</v>
      </c>
      <c r="I12939">
        <f t="shared" si="612"/>
        <v>0</v>
      </c>
      <c r="J12939">
        <f t="shared" si="613"/>
        <v>0</v>
      </c>
      <c r="L12939" t="str">
        <f t="shared" si="614"/>
        <v>2587NUBBA</v>
      </c>
      <c r="M12939" t="s">
        <v>12579</v>
      </c>
    </row>
    <row r="12940" spans="1:13">
      <c r="A12940" t="s">
        <v>14376</v>
      </c>
      <c r="B12940" t="s">
        <v>14386</v>
      </c>
      <c r="C12940" t="s">
        <v>109</v>
      </c>
      <c r="D12940">
        <v>4</v>
      </c>
      <c r="E12940">
        <v>0</v>
      </c>
      <c r="F12940">
        <v>0</v>
      </c>
      <c r="H12940" t="s">
        <v>103</v>
      </c>
      <c r="I12940">
        <f t="shared" si="612"/>
        <v>0</v>
      </c>
      <c r="J12940">
        <f t="shared" si="613"/>
        <v>0</v>
      </c>
      <c r="L12940" t="str">
        <f t="shared" si="614"/>
        <v>2587PRUNEVALE</v>
      </c>
      <c r="M12940" t="s">
        <v>12579</v>
      </c>
    </row>
    <row r="12941" spans="1:13">
      <c r="A12941" t="s">
        <v>14376</v>
      </c>
      <c r="B12941" t="s">
        <v>14387</v>
      </c>
      <c r="C12941" t="s">
        <v>109</v>
      </c>
      <c r="D12941">
        <v>4</v>
      </c>
      <c r="E12941">
        <v>0</v>
      </c>
      <c r="F12941">
        <v>0</v>
      </c>
      <c r="H12941" t="s">
        <v>103</v>
      </c>
      <c r="I12941">
        <f t="shared" si="612"/>
        <v>0</v>
      </c>
      <c r="J12941">
        <f t="shared" si="613"/>
        <v>0</v>
      </c>
      <c r="L12941" t="str">
        <f t="shared" si="614"/>
        <v>2587WOMBAT</v>
      </c>
      <c r="M12941" t="s">
        <v>12579</v>
      </c>
    </row>
    <row r="12942" spans="1:13">
      <c r="A12942" t="s">
        <v>14388</v>
      </c>
      <c r="B12942" t="s">
        <v>14389</v>
      </c>
      <c r="C12942" t="s">
        <v>109</v>
      </c>
      <c r="D12942">
        <v>4</v>
      </c>
      <c r="E12942">
        <v>0</v>
      </c>
      <c r="F12942">
        <v>0</v>
      </c>
      <c r="H12942" t="s">
        <v>103</v>
      </c>
      <c r="I12942">
        <f t="shared" si="612"/>
        <v>0</v>
      </c>
      <c r="J12942">
        <f t="shared" si="613"/>
        <v>0</v>
      </c>
      <c r="L12942" t="str">
        <f t="shared" si="614"/>
        <v>2586BOOROWA</v>
      </c>
      <c r="M12942" t="s">
        <v>12579</v>
      </c>
    </row>
    <row r="12943" spans="1:13">
      <c r="A12943" t="s">
        <v>14388</v>
      </c>
      <c r="B12943" t="s">
        <v>14390</v>
      </c>
      <c r="C12943" t="s">
        <v>109</v>
      </c>
      <c r="D12943">
        <v>4</v>
      </c>
      <c r="E12943">
        <v>0</v>
      </c>
      <c r="F12943">
        <v>0</v>
      </c>
      <c r="H12943" t="s">
        <v>103</v>
      </c>
      <c r="I12943">
        <f t="shared" si="612"/>
        <v>0</v>
      </c>
      <c r="J12943">
        <f t="shared" si="613"/>
        <v>0</v>
      </c>
      <c r="L12943" t="str">
        <f t="shared" si="614"/>
        <v>2586FROGMORE</v>
      </c>
      <c r="M12943" t="s">
        <v>12579</v>
      </c>
    </row>
    <row r="12944" spans="1:13">
      <c r="A12944" t="s">
        <v>14388</v>
      </c>
      <c r="B12944" t="s">
        <v>14391</v>
      </c>
      <c r="C12944" t="s">
        <v>109</v>
      </c>
      <c r="D12944">
        <v>4</v>
      </c>
      <c r="E12944">
        <v>0</v>
      </c>
      <c r="F12944">
        <v>0</v>
      </c>
      <c r="H12944" t="s">
        <v>103</v>
      </c>
      <c r="I12944">
        <f t="shared" si="612"/>
        <v>0</v>
      </c>
      <c r="J12944">
        <f t="shared" si="613"/>
        <v>0</v>
      </c>
      <c r="L12944" t="str">
        <f t="shared" si="614"/>
        <v>2586GOBA CREEK</v>
      </c>
      <c r="M12944" t="s">
        <v>12579</v>
      </c>
    </row>
    <row r="12945" spans="1:13">
      <c r="A12945" t="s">
        <v>14388</v>
      </c>
      <c r="B12945" t="s">
        <v>14392</v>
      </c>
      <c r="C12945" t="s">
        <v>109</v>
      </c>
      <c r="D12945">
        <v>4</v>
      </c>
      <c r="E12945">
        <v>0</v>
      </c>
      <c r="F12945">
        <v>0</v>
      </c>
      <c r="H12945" t="s">
        <v>103</v>
      </c>
      <c r="I12945">
        <f t="shared" ref="I12945:I13008" si="615">IF(ISERROR(VLOOKUP(A12945,SelPostCode,1,FALSE)),0,1)</f>
        <v>0</v>
      </c>
      <c r="J12945">
        <f t="shared" ref="J12945:J13008" si="616">IF(I12945=0,0,IF(ISERROR(VLOOKUP(B12945,SelSuburb,1,FALSE)),0,1))</f>
        <v>0</v>
      </c>
      <c r="L12945" t="str">
        <f t="shared" si="614"/>
        <v>2586GODFREYS CREEK</v>
      </c>
      <c r="M12945" t="s">
        <v>12579</v>
      </c>
    </row>
    <row r="12946" spans="1:13">
      <c r="A12946" t="s">
        <v>14388</v>
      </c>
      <c r="B12946" t="s">
        <v>14393</v>
      </c>
      <c r="C12946" t="s">
        <v>109</v>
      </c>
      <c r="D12946">
        <v>4</v>
      </c>
      <c r="E12946">
        <v>0</v>
      </c>
      <c r="F12946">
        <v>0</v>
      </c>
      <c r="H12946" t="s">
        <v>103</v>
      </c>
      <c r="I12946">
        <f t="shared" si="615"/>
        <v>0</v>
      </c>
      <c r="J12946">
        <f t="shared" si="616"/>
        <v>0</v>
      </c>
      <c r="L12946" t="str">
        <f t="shared" si="614"/>
        <v>2586KENYU</v>
      </c>
      <c r="M12946" t="s">
        <v>12579</v>
      </c>
    </row>
    <row r="12947" spans="1:13">
      <c r="A12947" t="s">
        <v>14388</v>
      </c>
      <c r="B12947" t="s">
        <v>14394</v>
      </c>
      <c r="C12947" t="s">
        <v>109</v>
      </c>
      <c r="D12947">
        <v>4</v>
      </c>
      <c r="E12947">
        <v>0</v>
      </c>
      <c r="F12947">
        <v>0</v>
      </c>
      <c r="H12947" t="s">
        <v>103</v>
      </c>
      <c r="I12947">
        <f t="shared" si="615"/>
        <v>0</v>
      </c>
      <c r="J12947">
        <f t="shared" si="616"/>
        <v>0</v>
      </c>
      <c r="L12947" t="str">
        <f t="shared" si="614"/>
        <v>2586MURRINGO</v>
      </c>
      <c r="M12947" t="s">
        <v>12579</v>
      </c>
    </row>
    <row r="12948" spans="1:13">
      <c r="A12948" t="s">
        <v>14388</v>
      </c>
      <c r="B12948" t="s">
        <v>14395</v>
      </c>
      <c r="C12948" t="s">
        <v>109</v>
      </c>
      <c r="D12948">
        <v>4</v>
      </c>
      <c r="E12948">
        <v>0</v>
      </c>
      <c r="F12948">
        <v>0</v>
      </c>
      <c r="H12948" t="s">
        <v>103</v>
      </c>
      <c r="I12948">
        <f t="shared" si="615"/>
        <v>0</v>
      </c>
      <c r="J12948">
        <f t="shared" si="616"/>
        <v>0</v>
      </c>
      <c r="L12948" t="str">
        <f t="shared" si="614"/>
        <v>2586REIDS FLAT</v>
      </c>
      <c r="M12948" t="s">
        <v>12579</v>
      </c>
    </row>
    <row r="12949" spans="1:13">
      <c r="A12949" t="s">
        <v>14388</v>
      </c>
      <c r="B12949" t="s">
        <v>14396</v>
      </c>
      <c r="C12949" t="s">
        <v>109</v>
      </c>
      <c r="D12949">
        <v>4</v>
      </c>
      <c r="E12949">
        <v>0</v>
      </c>
      <c r="F12949">
        <v>0</v>
      </c>
      <c r="H12949" t="s">
        <v>103</v>
      </c>
      <c r="I12949">
        <f t="shared" si="615"/>
        <v>0</v>
      </c>
      <c r="J12949">
        <f t="shared" si="616"/>
        <v>0</v>
      </c>
      <c r="L12949" t="str">
        <f t="shared" si="614"/>
        <v>2586RYE PARK</v>
      </c>
      <c r="M12949" t="s">
        <v>12579</v>
      </c>
    </row>
    <row r="12950" spans="1:13">
      <c r="A12950" t="s">
        <v>14388</v>
      </c>
      <c r="B12950" t="s">
        <v>14397</v>
      </c>
      <c r="C12950" t="s">
        <v>109</v>
      </c>
      <c r="D12950">
        <v>4</v>
      </c>
      <c r="E12950">
        <v>0</v>
      </c>
      <c r="F12950">
        <v>0</v>
      </c>
      <c r="H12950" t="s">
        <v>103</v>
      </c>
      <c r="I12950">
        <f t="shared" si="615"/>
        <v>0</v>
      </c>
      <c r="J12950">
        <f t="shared" si="616"/>
        <v>0</v>
      </c>
      <c r="L12950" t="str">
        <f t="shared" si="614"/>
        <v>2586TAYLORS FLAT</v>
      </c>
      <c r="M12950" t="s">
        <v>12579</v>
      </c>
    </row>
    <row r="12951" spans="1:13">
      <c r="A12951" t="s">
        <v>14398</v>
      </c>
      <c r="B12951" t="s">
        <v>14399</v>
      </c>
      <c r="C12951" t="s">
        <v>109</v>
      </c>
      <c r="D12951">
        <v>4</v>
      </c>
      <c r="E12951">
        <v>0</v>
      </c>
      <c r="F12951">
        <v>0</v>
      </c>
      <c r="H12951" t="s">
        <v>103</v>
      </c>
      <c r="I12951">
        <f t="shared" si="615"/>
        <v>0</v>
      </c>
      <c r="J12951">
        <f t="shared" si="616"/>
        <v>0</v>
      </c>
      <c r="L12951" t="str">
        <f t="shared" si="614"/>
        <v>2585GALONG</v>
      </c>
      <c r="M12951" t="s">
        <v>12579</v>
      </c>
    </row>
    <row r="12952" spans="1:13">
      <c r="A12952" t="s">
        <v>14400</v>
      </c>
      <c r="B12952" t="s">
        <v>14401</v>
      </c>
      <c r="C12952" t="s">
        <v>109</v>
      </c>
      <c r="D12952">
        <v>4</v>
      </c>
      <c r="E12952">
        <v>0</v>
      </c>
      <c r="F12952">
        <v>0</v>
      </c>
      <c r="H12952" t="s">
        <v>103</v>
      </c>
      <c r="I12952">
        <f t="shared" si="615"/>
        <v>0</v>
      </c>
      <c r="J12952">
        <f t="shared" si="616"/>
        <v>0</v>
      </c>
      <c r="L12952" t="str">
        <f t="shared" si="614"/>
        <v>2584BINALONG</v>
      </c>
      <c r="M12952" t="s">
        <v>12579</v>
      </c>
    </row>
    <row r="12953" spans="1:13">
      <c r="A12953" t="s">
        <v>14400</v>
      </c>
      <c r="B12953" t="s">
        <v>14402</v>
      </c>
      <c r="C12953" t="s">
        <v>109</v>
      </c>
      <c r="D12953">
        <v>4</v>
      </c>
      <c r="E12953">
        <v>0</v>
      </c>
      <c r="F12953">
        <v>0</v>
      </c>
      <c r="H12953" t="s">
        <v>103</v>
      </c>
      <c r="I12953">
        <f t="shared" si="615"/>
        <v>0</v>
      </c>
      <c r="J12953">
        <f t="shared" si="616"/>
        <v>0</v>
      </c>
      <c r="L12953" t="str">
        <f t="shared" si="614"/>
        <v>2584ILLALONG CREEK</v>
      </c>
      <c r="M12953" t="s">
        <v>12579</v>
      </c>
    </row>
    <row r="12954" spans="1:13">
      <c r="A12954" t="s">
        <v>14403</v>
      </c>
      <c r="B12954" t="s">
        <v>14404</v>
      </c>
      <c r="C12954" t="s">
        <v>109</v>
      </c>
      <c r="D12954">
        <v>4</v>
      </c>
      <c r="E12954">
        <v>0</v>
      </c>
      <c r="F12954">
        <v>0</v>
      </c>
      <c r="H12954" t="s">
        <v>103</v>
      </c>
      <c r="I12954">
        <f t="shared" si="615"/>
        <v>0</v>
      </c>
      <c r="J12954">
        <f t="shared" si="616"/>
        <v>0</v>
      </c>
      <c r="L12954" t="str">
        <f t="shared" si="614"/>
        <v>2583BIGGA</v>
      </c>
      <c r="M12954" t="s">
        <v>12579</v>
      </c>
    </row>
    <row r="12955" spans="1:13">
      <c r="A12955" t="s">
        <v>14403</v>
      </c>
      <c r="B12955" t="s">
        <v>14405</v>
      </c>
      <c r="C12955" t="s">
        <v>109</v>
      </c>
      <c r="D12955">
        <v>4</v>
      </c>
      <c r="E12955">
        <v>0</v>
      </c>
      <c r="F12955">
        <v>0</v>
      </c>
      <c r="H12955" t="s">
        <v>103</v>
      </c>
      <c r="I12955">
        <f t="shared" si="615"/>
        <v>0</v>
      </c>
      <c r="J12955">
        <f t="shared" si="616"/>
        <v>0</v>
      </c>
      <c r="L12955" t="str">
        <f t="shared" si="614"/>
        <v>2583BINDA</v>
      </c>
      <c r="M12955" t="s">
        <v>12579</v>
      </c>
    </row>
    <row r="12956" spans="1:13">
      <c r="A12956" t="s">
        <v>14403</v>
      </c>
      <c r="B12956" t="s">
        <v>14406</v>
      </c>
      <c r="C12956" t="s">
        <v>109</v>
      </c>
      <c r="D12956">
        <v>4</v>
      </c>
      <c r="E12956">
        <v>0</v>
      </c>
      <c r="F12956">
        <v>0</v>
      </c>
      <c r="H12956" t="s">
        <v>103</v>
      </c>
      <c r="I12956">
        <f t="shared" si="615"/>
        <v>0</v>
      </c>
      <c r="J12956">
        <f t="shared" si="616"/>
        <v>0</v>
      </c>
      <c r="L12956" t="str">
        <f t="shared" si="614"/>
        <v>2583BLANKET FLAT</v>
      </c>
      <c r="M12956" t="s">
        <v>12579</v>
      </c>
    </row>
    <row r="12957" spans="1:13">
      <c r="A12957" t="s">
        <v>14403</v>
      </c>
      <c r="B12957" t="s">
        <v>6860</v>
      </c>
      <c r="C12957" t="s">
        <v>109</v>
      </c>
      <c r="D12957">
        <v>4</v>
      </c>
      <c r="E12957">
        <v>0</v>
      </c>
      <c r="F12957">
        <v>0</v>
      </c>
      <c r="H12957" t="s">
        <v>103</v>
      </c>
      <c r="I12957">
        <f t="shared" si="615"/>
        <v>0</v>
      </c>
      <c r="J12957">
        <f t="shared" si="616"/>
        <v>0</v>
      </c>
      <c r="L12957" t="str">
        <f t="shared" si="614"/>
        <v>2583BROOKLANDS</v>
      </c>
      <c r="M12957" t="s">
        <v>12579</v>
      </c>
    </row>
    <row r="12958" spans="1:13">
      <c r="A12958" t="s">
        <v>14403</v>
      </c>
      <c r="B12958" t="s">
        <v>14407</v>
      </c>
      <c r="C12958" t="s">
        <v>109</v>
      </c>
      <c r="D12958">
        <v>4</v>
      </c>
      <c r="E12958">
        <v>0</v>
      </c>
      <c r="F12958">
        <v>0</v>
      </c>
      <c r="H12958" t="s">
        <v>103</v>
      </c>
      <c r="I12958">
        <f t="shared" si="615"/>
        <v>0</v>
      </c>
      <c r="J12958">
        <f t="shared" si="616"/>
        <v>0</v>
      </c>
      <c r="L12958" t="str">
        <f t="shared" si="614"/>
        <v>2583COTTAWALLA</v>
      </c>
      <c r="M12958" t="s">
        <v>12579</v>
      </c>
    </row>
    <row r="12959" spans="1:13">
      <c r="A12959" t="s">
        <v>14403</v>
      </c>
      <c r="B12959" t="s">
        <v>14408</v>
      </c>
      <c r="C12959" t="s">
        <v>109</v>
      </c>
      <c r="D12959">
        <v>4</v>
      </c>
      <c r="E12959">
        <v>0</v>
      </c>
      <c r="F12959">
        <v>0</v>
      </c>
      <c r="H12959" t="s">
        <v>103</v>
      </c>
      <c r="I12959">
        <f t="shared" si="615"/>
        <v>0</v>
      </c>
      <c r="J12959">
        <f t="shared" si="616"/>
        <v>0</v>
      </c>
      <c r="L12959" t="str">
        <f t="shared" si="614"/>
        <v>2583CROOKED CORNER</v>
      </c>
      <c r="M12959" t="s">
        <v>12579</v>
      </c>
    </row>
    <row r="12960" spans="1:13">
      <c r="A12960" t="s">
        <v>14403</v>
      </c>
      <c r="B12960" t="s">
        <v>14409</v>
      </c>
      <c r="C12960" t="s">
        <v>109</v>
      </c>
      <c r="D12960">
        <v>4</v>
      </c>
      <c r="E12960">
        <v>0</v>
      </c>
      <c r="F12960">
        <v>0</v>
      </c>
      <c r="H12960" t="s">
        <v>103</v>
      </c>
      <c r="I12960">
        <f t="shared" si="615"/>
        <v>0</v>
      </c>
      <c r="J12960">
        <f t="shared" si="616"/>
        <v>0</v>
      </c>
      <c r="L12960" t="str">
        <f t="shared" si="614"/>
        <v>2583CROOKWELL</v>
      </c>
      <c r="M12960" t="s">
        <v>12579</v>
      </c>
    </row>
    <row r="12961" spans="1:13">
      <c r="A12961" t="s">
        <v>14403</v>
      </c>
      <c r="B12961" t="s">
        <v>14410</v>
      </c>
      <c r="C12961" t="s">
        <v>109</v>
      </c>
      <c r="D12961">
        <v>4</v>
      </c>
      <c r="E12961">
        <v>0</v>
      </c>
      <c r="F12961">
        <v>0</v>
      </c>
      <c r="H12961" t="s">
        <v>103</v>
      </c>
      <c r="I12961">
        <f t="shared" si="615"/>
        <v>0</v>
      </c>
      <c r="J12961">
        <f t="shared" si="616"/>
        <v>0</v>
      </c>
      <c r="L12961" t="str">
        <f t="shared" si="614"/>
        <v>2583FULLERTON</v>
      </c>
      <c r="M12961" t="s">
        <v>12579</v>
      </c>
    </row>
    <row r="12962" spans="1:13">
      <c r="A12962" t="s">
        <v>14403</v>
      </c>
      <c r="B12962" t="s">
        <v>14411</v>
      </c>
      <c r="C12962" t="s">
        <v>109</v>
      </c>
      <c r="D12962">
        <v>4</v>
      </c>
      <c r="E12962">
        <v>0</v>
      </c>
      <c r="F12962">
        <v>0</v>
      </c>
      <c r="H12962" t="s">
        <v>103</v>
      </c>
      <c r="I12962">
        <f t="shared" si="615"/>
        <v>0</v>
      </c>
      <c r="J12962">
        <f t="shared" si="616"/>
        <v>0</v>
      </c>
      <c r="L12962" t="str">
        <f t="shared" si="614"/>
        <v>2583GLENERIN</v>
      </c>
      <c r="M12962" t="s">
        <v>12579</v>
      </c>
    </row>
    <row r="12963" spans="1:13">
      <c r="A12963" t="s">
        <v>14403</v>
      </c>
      <c r="B12963" t="s">
        <v>14412</v>
      </c>
      <c r="C12963" t="s">
        <v>109</v>
      </c>
      <c r="D12963">
        <v>4</v>
      </c>
      <c r="E12963">
        <v>0</v>
      </c>
      <c r="F12963">
        <v>0</v>
      </c>
      <c r="H12963" t="s">
        <v>103</v>
      </c>
      <c r="I12963">
        <f t="shared" si="615"/>
        <v>0</v>
      </c>
      <c r="J12963">
        <f t="shared" si="616"/>
        <v>0</v>
      </c>
      <c r="L12963" t="str">
        <f t="shared" si="614"/>
        <v>2583GRABBEN GULLEN</v>
      </c>
      <c r="M12963" t="s">
        <v>12579</v>
      </c>
    </row>
    <row r="12964" spans="1:13">
      <c r="A12964" t="s">
        <v>14403</v>
      </c>
      <c r="B12964" t="s">
        <v>14413</v>
      </c>
      <c r="C12964" t="s">
        <v>109</v>
      </c>
      <c r="D12964">
        <v>4</v>
      </c>
      <c r="E12964">
        <v>0</v>
      </c>
      <c r="F12964">
        <v>0</v>
      </c>
      <c r="H12964" t="s">
        <v>103</v>
      </c>
      <c r="I12964">
        <f t="shared" si="615"/>
        <v>0</v>
      </c>
      <c r="J12964">
        <f t="shared" si="616"/>
        <v>0</v>
      </c>
      <c r="L12964" t="str">
        <f t="shared" si="614"/>
        <v>2583GRABINE</v>
      </c>
      <c r="M12964" t="s">
        <v>12579</v>
      </c>
    </row>
    <row r="12965" spans="1:13">
      <c r="A12965" t="s">
        <v>14403</v>
      </c>
      <c r="B12965" t="s">
        <v>14414</v>
      </c>
      <c r="C12965" t="s">
        <v>109</v>
      </c>
      <c r="D12965">
        <v>4</v>
      </c>
      <c r="E12965">
        <v>0</v>
      </c>
      <c r="F12965">
        <v>0</v>
      </c>
      <c r="H12965" t="s">
        <v>103</v>
      </c>
      <c r="I12965">
        <f t="shared" si="615"/>
        <v>0</v>
      </c>
      <c r="J12965">
        <f t="shared" si="616"/>
        <v>0</v>
      </c>
      <c r="L12965" t="str">
        <f t="shared" si="614"/>
        <v>2583GREENMANTLE</v>
      </c>
      <c r="M12965" t="s">
        <v>12579</v>
      </c>
    </row>
    <row r="12966" spans="1:13">
      <c r="A12966" t="s">
        <v>14403</v>
      </c>
      <c r="B12966" t="s">
        <v>14415</v>
      </c>
      <c r="C12966" t="s">
        <v>109</v>
      </c>
      <c r="D12966">
        <v>4</v>
      </c>
      <c r="E12966">
        <v>0</v>
      </c>
      <c r="F12966">
        <v>0</v>
      </c>
      <c r="H12966" t="s">
        <v>103</v>
      </c>
      <c r="I12966">
        <f t="shared" si="615"/>
        <v>0</v>
      </c>
      <c r="J12966">
        <f t="shared" si="616"/>
        <v>0</v>
      </c>
      <c r="L12966" t="str">
        <f t="shared" si="614"/>
        <v>2583HADLEY</v>
      </c>
      <c r="M12966" t="s">
        <v>12579</v>
      </c>
    </row>
    <row r="12967" spans="1:13">
      <c r="A12967" t="s">
        <v>14403</v>
      </c>
      <c r="B12967" t="s">
        <v>14416</v>
      </c>
      <c r="C12967" t="s">
        <v>109</v>
      </c>
      <c r="D12967">
        <v>4</v>
      </c>
      <c r="E12967">
        <v>0</v>
      </c>
      <c r="F12967">
        <v>0</v>
      </c>
      <c r="H12967" t="s">
        <v>103</v>
      </c>
      <c r="I12967">
        <f t="shared" si="615"/>
        <v>0</v>
      </c>
      <c r="J12967">
        <f t="shared" si="616"/>
        <v>0</v>
      </c>
      <c r="L12967" t="str">
        <f t="shared" si="614"/>
        <v>2583JUNCTION POINT</v>
      </c>
      <c r="M12967" t="s">
        <v>12579</v>
      </c>
    </row>
    <row r="12968" spans="1:13">
      <c r="A12968" t="s">
        <v>14403</v>
      </c>
      <c r="B12968" t="s">
        <v>956</v>
      </c>
      <c r="C12968" t="s">
        <v>109</v>
      </c>
      <c r="D12968">
        <v>4</v>
      </c>
      <c r="E12968">
        <v>0</v>
      </c>
      <c r="F12968">
        <v>0</v>
      </c>
      <c r="H12968" t="s">
        <v>103</v>
      </c>
      <c r="I12968">
        <f t="shared" si="615"/>
        <v>0</v>
      </c>
      <c r="J12968">
        <f t="shared" si="616"/>
        <v>0</v>
      </c>
      <c r="L12968" t="str">
        <f t="shared" si="614"/>
        <v>2583KEMPTON</v>
      </c>
      <c r="M12968" t="s">
        <v>12579</v>
      </c>
    </row>
    <row r="12969" spans="1:13">
      <c r="A12969" t="s">
        <v>14403</v>
      </c>
      <c r="B12969" t="s">
        <v>10173</v>
      </c>
      <c r="C12969" t="s">
        <v>109</v>
      </c>
      <c r="D12969">
        <v>4</v>
      </c>
      <c r="E12969">
        <v>0</v>
      </c>
      <c r="F12969">
        <v>0</v>
      </c>
      <c r="H12969" t="s">
        <v>103</v>
      </c>
      <c r="I12969">
        <f t="shared" si="615"/>
        <v>0</v>
      </c>
      <c r="J12969">
        <f t="shared" si="616"/>
        <v>0</v>
      </c>
      <c r="L12969" t="str">
        <f t="shared" si="614"/>
        <v>2583KIALLA</v>
      </c>
      <c r="M12969" t="s">
        <v>12579</v>
      </c>
    </row>
    <row r="12970" spans="1:13">
      <c r="A12970" t="s">
        <v>14403</v>
      </c>
      <c r="B12970" t="s">
        <v>14417</v>
      </c>
      <c r="C12970" t="s">
        <v>109</v>
      </c>
      <c r="D12970">
        <v>4</v>
      </c>
      <c r="E12970">
        <v>0</v>
      </c>
      <c r="F12970">
        <v>0</v>
      </c>
      <c r="H12970" t="s">
        <v>103</v>
      </c>
      <c r="I12970">
        <f t="shared" si="615"/>
        <v>0</v>
      </c>
      <c r="J12970">
        <f t="shared" si="616"/>
        <v>0</v>
      </c>
      <c r="L12970" t="str">
        <f t="shared" si="614"/>
        <v>2583LAGGAN</v>
      </c>
      <c r="M12970" t="s">
        <v>12579</v>
      </c>
    </row>
    <row r="12971" spans="1:13">
      <c r="A12971" t="s">
        <v>14403</v>
      </c>
      <c r="B12971" t="s">
        <v>14418</v>
      </c>
      <c r="C12971" t="s">
        <v>109</v>
      </c>
      <c r="D12971">
        <v>4</v>
      </c>
      <c r="E12971">
        <v>0</v>
      </c>
      <c r="F12971">
        <v>0</v>
      </c>
      <c r="H12971" t="s">
        <v>103</v>
      </c>
      <c r="I12971">
        <f t="shared" si="615"/>
        <v>0</v>
      </c>
      <c r="J12971">
        <f t="shared" si="616"/>
        <v>0</v>
      </c>
      <c r="L12971" t="str">
        <f t="shared" si="614"/>
        <v>2583LIMERICK</v>
      </c>
      <c r="M12971" t="s">
        <v>12579</v>
      </c>
    </row>
    <row r="12972" spans="1:13">
      <c r="A12972" t="s">
        <v>14403</v>
      </c>
      <c r="B12972" t="s">
        <v>14419</v>
      </c>
      <c r="C12972" t="s">
        <v>109</v>
      </c>
      <c r="D12972">
        <v>4</v>
      </c>
      <c r="E12972">
        <v>0</v>
      </c>
      <c r="F12972">
        <v>0</v>
      </c>
      <c r="H12972" t="s">
        <v>103</v>
      </c>
      <c r="I12972">
        <f t="shared" si="615"/>
        <v>0</v>
      </c>
      <c r="J12972">
        <f t="shared" si="616"/>
        <v>0</v>
      </c>
      <c r="L12972" t="str">
        <f t="shared" si="614"/>
        <v>2583LOST RIVER</v>
      </c>
      <c r="M12972" t="s">
        <v>12579</v>
      </c>
    </row>
    <row r="12973" spans="1:13">
      <c r="A12973" t="s">
        <v>14403</v>
      </c>
      <c r="B12973" t="s">
        <v>14420</v>
      </c>
      <c r="C12973" t="s">
        <v>109</v>
      </c>
      <c r="D12973">
        <v>4</v>
      </c>
      <c r="E12973">
        <v>0</v>
      </c>
      <c r="F12973">
        <v>0</v>
      </c>
      <c r="H12973" t="s">
        <v>103</v>
      </c>
      <c r="I12973">
        <f t="shared" si="615"/>
        <v>0</v>
      </c>
      <c r="J12973">
        <f t="shared" si="616"/>
        <v>0</v>
      </c>
      <c r="L12973" t="str">
        <f t="shared" si="614"/>
        <v>2583MULGOWRIE</v>
      </c>
      <c r="M12973" t="s">
        <v>12579</v>
      </c>
    </row>
    <row r="12974" spans="1:13">
      <c r="A12974" t="s">
        <v>14403</v>
      </c>
      <c r="B12974" t="s">
        <v>14421</v>
      </c>
      <c r="C12974" t="s">
        <v>109</v>
      </c>
      <c r="D12974">
        <v>4</v>
      </c>
      <c r="E12974">
        <v>0</v>
      </c>
      <c r="F12974">
        <v>0</v>
      </c>
      <c r="H12974" t="s">
        <v>103</v>
      </c>
      <c r="I12974">
        <f t="shared" si="615"/>
        <v>0</v>
      </c>
      <c r="J12974">
        <f t="shared" si="616"/>
        <v>0</v>
      </c>
      <c r="L12974" t="str">
        <f t="shared" si="614"/>
        <v>2583NARRAWA</v>
      </c>
      <c r="M12974" t="s">
        <v>12579</v>
      </c>
    </row>
    <row r="12975" spans="1:13">
      <c r="A12975" t="s">
        <v>14403</v>
      </c>
      <c r="B12975" t="s">
        <v>14422</v>
      </c>
      <c r="C12975" t="s">
        <v>109</v>
      </c>
      <c r="D12975">
        <v>4</v>
      </c>
      <c r="E12975">
        <v>0</v>
      </c>
      <c r="F12975">
        <v>0</v>
      </c>
      <c r="H12975" t="s">
        <v>103</v>
      </c>
      <c r="I12975">
        <f t="shared" si="615"/>
        <v>0</v>
      </c>
      <c r="J12975">
        <f t="shared" si="616"/>
        <v>0</v>
      </c>
      <c r="L12975" t="str">
        <f t="shared" si="614"/>
        <v>2583PEELWOOD</v>
      </c>
      <c r="M12975" t="s">
        <v>12579</v>
      </c>
    </row>
    <row r="12976" spans="1:13">
      <c r="A12976" t="s">
        <v>14403</v>
      </c>
      <c r="B12976" t="s">
        <v>14423</v>
      </c>
      <c r="C12976" t="s">
        <v>109</v>
      </c>
      <c r="D12976">
        <v>4</v>
      </c>
      <c r="E12976">
        <v>0</v>
      </c>
      <c r="F12976">
        <v>0</v>
      </c>
      <c r="H12976" t="s">
        <v>103</v>
      </c>
      <c r="I12976">
        <f t="shared" si="615"/>
        <v>0</v>
      </c>
      <c r="J12976">
        <f t="shared" si="616"/>
        <v>0</v>
      </c>
      <c r="L12976" t="str">
        <f t="shared" si="614"/>
        <v>2583PEJAR</v>
      </c>
      <c r="M12976" t="s">
        <v>12579</v>
      </c>
    </row>
    <row r="12977" spans="1:13">
      <c r="A12977" t="s">
        <v>14403</v>
      </c>
      <c r="B12977" t="s">
        <v>14424</v>
      </c>
      <c r="C12977" t="s">
        <v>109</v>
      </c>
      <c r="D12977">
        <v>4</v>
      </c>
      <c r="E12977">
        <v>0</v>
      </c>
      <c r="F12977">
        <v>0</v>
      </c>
      <c r="H12977" t="s">
        <v>103</v>
      </c>
      <c r="I12977">
        <f t="shared" si="615"/>
        <v>0</v>
      </c>
      <c r="J12977">
        <f t="shared" si="616"/>
        <v>0</v>
      </c>
      <c r="L12977" t="str">
        <f t="shared" si="614"/>
        <v>2583RUGBY</v>
      </c>
      <c r="M12977" t="s">
        <v>12579</v>
      </c>
    </row>
    <row r="12978" spans="1:13">
      <c r="A12978" t="s">
        <v>14403</v>
      </c>
      <c r="B12978" t="s">
        <v>14425</v>
      </c>
      <c r="C12978" t="s">
        <v>109</v>
      </c>
      <c r="D12978">
        <v>4</v>
      </c>
      <c r="E12978">
        <v>0</v>
      </c>
      <c r="F12978">
        <v>0</v>
      </c>
      <c r="H12978" t="s">
        <v>103</v>
      </c>
      <c r="I12978">
        <f t="shared" si="615"/>
        <v>0</v>
      </c>
      <c r="J12978">
        <f t="shared" si="616"/>
        <v>0</v>
      </c>
      <c r="L12978" t="str">
        <f t="shared" si="614"/>
        <v>2583THALABA</v>
      </c>
      <c r="M12978" t="s">
        <v>12579</v>
      </c>
    </row>
    <row r="12979" spans="1:13">
      <c r="A12979" t="s">
        <v>14403</v>
      </c>
      <c r="B12979" t="s">
        <v>14426</v>
      </c>
      <c r="C12979" t="s">
        <v>109</v>
      </c>
      <c r="D12979">
        <v>4</v>
      </c>
      <c r="E12979">
        <v>0</v>
      </c>
      <c r="F12979">
        <v>0</v>
      </c>
      <c r="H12979" t="s">
        <v>103</v>
      </c>
      <c r="I12979">
        <f t="shared" si="615"/>
        <v>0</v>
      </c>
      <c r="J12979">
        <f t="shared" si="616"/>
        <v>0</v>
      </c>
      <c r="L12979" t="str">
        <f t="shared" si="614"/>
        <v>2583THIRD CREEK</v>
      </c>
      <c r="M12979" t="s">
        <v>12579</v>
      </c>
    </row>
    <row r="12980" spans="1:13">
      <c r="A12980" t="s">
        <v>14403</v>
      </c>
      <c r="B12980" t="s">
        <v>14427</v>
      </c>
      <c r="C12980" t="s">
        <v>109</v>
      </c>
      <c r="D12980">
        <v>4</v>
      </c>
      <c r="E12980">
        <v>0</v>
      </c>
      <c r="F12980">
        <v>0</v>
      </c>
      <c r="H12980" t="s">
        <v>103</v>
      </c>
      <c r="I12980">
        <f t="shared" si="615"/>
        <v>0</v>
      </c>
      <c r="J12980">
        <f t="shared" si="616"/>
        <v>0</v>
      </c>
      <c r="L12980" t="str">
        <f t="shared" si="614"/>
        <v>2583TUENA</v>
      </c>
      <c r="M12980" t="s">
        <v>12579</v>
      </c>
    </row>
    <row r="12981" spans="1:13">
      <c r="A12981" t="s">
        <v>14403</v>
      </c>
      <c r="B12981" t="s">
        <v>14428</v>
      </c>
      <c r="C12981" t="s">
        <v>109</v>
      </c>
      <c r="D12981">
        <v>4</v>
      </c>
      <c r="E12981">
        <v>0</v>
      </c>
      <c r="F12981">
        <v>0</v>
      </c>
      <c r="H12981" t="s">
        <v>103</v>
      </c>
      <c r="I12981">
        <f t="shared" si="615"/>
        <v>0</v>
      </c>
      <c r="J12981">
        <f t="shared" si="616"/>
        <v>0</v>
      </c>
      <c r="L12981" t="str">
        <f t="shared" si="614"/>
        <v>2583WHEEO</v>
      </c>
      <c r="M12981" t="s">
        <v>12579</v>
      </c>
    </row>
    <row r="12982" spans="1:13">
      <c r="A12982" t="s">
        <v>14429</v>
      </c>
      <c r="B12982" t="s">
        <v>14430</v>
      </c>
      <c r="C12982" t="s">
        <v>109</v>
      </c>
      <c r="D12982">
        <v>4</v>
      </c>
      <c r="E12982">
        <v>0</v>
      </c>
      <c r="F12982">
        <v>0</v>
      </c>
      <c r="H12982" t="s">
        <v>103</v>
      </c>
      <c r="I12982">
        <f t="shared" si="615"/>
        <v>0</v>
      </c>
      <c r="J12982">
        <f t="shared" si="616"/>
        <v>0</v>
      </c>
      <c r="L12982" t="str">
        <f t="shared" si="614"/>
        <v>2582BANGO</v>
      </c>
      <c r="M12982" t="s">
        <v>12579</v>
      </c>
    </row>
    <row r="12983" spans="1:13">
      <c r="A12983" t="s">
        <v>14429</v>
      </c>
      <c r="B12983" t="s">
        <v>14431</v>
      </c>
      <c r="C12983" t="s">
        <v>109</v>
      </c>
      <c r="D12983">
        <v>3</v>
      </c>
      <c r="E12983">
        <v>0</v>
      </c>
      <c r="F12983">
        <v>0</v>
      </c>
      <c r="H12983" t="s">
        <v>103</v>
      </c>
      <c r="I12983">
        <f t="shared" si="615"/>
        <v>0</v>
      </c>
      <c r="J12983">
        <f t="shared" si="616"/>
        <v>0</v>
      </c>
      <c r="L12983" t="str">
        <f t="shared" si="614"/>
        <v>2582BERREMANGRA</v>
      </c>
      <c r="M12983" t="s">
        <v>12579</v>
      </c>
    </row>
    <row r="12984" spans="1:13">
      <c r="A12984" t="s">
        <v>14429</v>
      </c>
      <c r="B12984" t="s">
        <v>14432</v>
      </c>
      <c r="C12984" t="s">
        <v>109</v>
      </c>
      <c r="D12984">
        <v>4</v>
      </c>
      <c r="E12984">
        <v>0</v>
      </c>
      <c r="F12984">
        <v>0</v>
      </c>
      <c r="H12984" t="s">
        <v>103</v>
      </c>
      <c r="I12984">
        <f t="shared" si="615"/>
        <v>0</v>
      </c>
      <c r="J12984">
        <f t="shared" si="616"/>
        <v>0</v>
      </c>
      <c r="L12984" t="str">
        <f t="shared" si="614"/>
        <v>2582BOAMBOLO</v>
      </c>
      <c r="M12984" t="s">
        <v>12579</v>
      </c>
    </row>
    <row r="12985" spans="1:13">
      <c r="A12985" t="s">
        <v>14429</v>
      </c>
      <c r="B12985" t="s">
        <v>14433</v>
      </c>
      <c r="C12985" t="s">
        <v>109</v>
      </c>
      <c r="D12985">
        <v>3</v>
      </c>
      <c r="E12985">
        <v>0</v>
      </c>
      <c r="F12985">
        <v>0</v>
      </c>
      <c r="H12985" t="s">
        <v>103</v>
      </c>
      <c r="I12985">
        <f t="shared" si="615"/>
        <v>0</v>
      </c>
      <c r="J12985">
        <f t="shared" si="616"/>
        <v>0</v>
      </c>
      <c r="L12985" t="str">
        <f t="shared" si="614"/>
        <v>2582BOOKHAM</v>
      </c>
      <c r="M12985" t="s">
        <v>12579</v>
      </c>
    </row>
    <row r="12986" spans="1:13">
      <c r="A12986" t="s">
        <v>14429</v>
      </c>
      <c r="B12986" t="s">
        <v>14434</v>
      </c>
      <c r="C12986" t="s">
        <v>109</v>
      </c>
      <c r="D12986">
        <v>3</v>
      </c>
      <c r="E12986">
        <v>0</v>
      </c>
      <c r="F12986">
        <v>0</v>
      </c>
      <c r="H12986" t="s">
        <v>103</v>
      </c>
      <c r="I12986">
        <f t="shared" si="615"/>
        <v>0</v>
      </c>
      <c r="J12986">
        <f t="shared" si="616"/>
        <v>0</v>
      </c>
      <c r="L12986" t="str">
        <f t="shared" si="614"/>
        <v>2582BOWNING</v>
      </c>
      <c r="M12986" t="s">
        <v>12579</v>
      </c>
    </row>
    <row r="12987" spans="1:13">
      <c r="A12987" t="s">
        <v>14429</v>
      </c>
      <c r="B12987" t="s">
        <v>14435</v>
      </c>
      <c r="C12987" t="s">
        <v>109</v>
      </c>
      <c r="D12987">
        <v>3</v>
      </c>
      <c r="E12987">
        <v>0</v>
      </c>
      <c r="F12987">
        <v>0</v>
      </c>
      <c r="H12987" t="s">
        <v>103</v>
      </c>
      <c r="I12987">
        <f t="shared" si="615"/>
        <v>0</v>
      </c>
      <c r="J12987">
        <f t="shared" si="616"/>
        <v>0</v>
      </c>
      <c r="L12987" t="str">
        <f t="shared" si="614"/>
        <v>2582BURRINJUCK</v>
      </c>
      <c r="M12987" t="s">
        <v>12579</v>
      </c>
    </row>
    <row r="12988" spans="1:13">
      <c r="A12988" t="s">
        <v>14429</v>
      </c>
      <c r="B12988" t="s">
        <v>4929</v>
      </c>
      <c r="C12988" t="s">
        <v>109</v>
      </c>
      <c r="D12988">
        <v>3</v>
      </c>
      <c r="E12988">
        <v>0</v>
      </c>
      <c r="F12988">
        <v>0</v>
      </c>
      <c r="H12988" t="s">
        <v>103</v>
      </c>
      <c r="I12988">
        <f t="shared" si="615"/>
        <v>0</v>
      </c>
      <c r="J12988">
        <f t="shared" si="616"/>
        <v>0</v>
      </c>
      <c r="L12988" t="str">
        <f t="shared" si="614"/>
        <v>2582CAVAN</v>
      </c>
      <c r="M12988" t="s">
        <v>12579</v>
      </c>
    </row>
    <row r="12989" spans="1:13">
      <c r="A12989" t="s">
        <v>14429</v>
      </c>
      <c r="B12989" t="s">
        <v>14436</v>
      </c>
      <c r="C12989" t="s">
        <v>109</v>
      </c>
      <c r="D12989">
        <v>3</v>
      </c>
      <c r="E12989">
        <v>0</v>
      </c>
      <c r="F12989">
        <v>0</v>
      </c>
      <c r="H12989" t="s">
        <v>103</v>
      </c>
      <c r="I12989">
        <f t="shared" si="615"/>
        <v>0</v>
      </c>
      <c r="J12989">
        <f t="shared" si="616"/>
        <v>0</v>
      </c>
      <c r="L12989" t="str">
        <f t="shared" si="614"/>
        <v>2582DOG TRAP CROSSING</v>
      </c>
      <c r="M12989" t="s">
        <v>12579</v>
      </c>
    </row>
    <row r="12990" spans="1:13">
      <c r="A12990" t="s">
        <v>14429</v>
      </c>
      <c r="B12990" t="s">
        <v>14437</v>
      </c>
      <c r="C12990" t="s">
        <v>109</v>
      </c>
      <c r="D12990">
        <v>3</v>
      </c>
      <c r="E12990">
        <v>0</v>
      </c>
      <c r="F12990">
        <v>0</v>
      </c>
      <c r="H12990" t="s">
        <v>103</v>
      </c>
      <c r="I12990">
        <f t="shared" si="615"/>
        <v>0</v>
      </c>
      <c r="J12990">
        <f t="shared" si="616"/>
        <v>0</v>
      </c>
      <c r="L12990" t="str">
        <f t="shared" si="614"/>
        <v>2582GOOD HOPE</v>
      </c>
      <c r="M12990" t="s">
        <v>12579</v>
      </c>
    </row>
    <row r="12991" spans="1:13">
      <c r="A12991" t="s">
        <v>14429</v>
      </c>
      <c r="B12991" t="s">
        <v>14438</v>
      </c>
      <c r="C12991" t="s">
        <v>109</v>
      </c>
      <c r="D12991">
        <v>3</v>
      </c>
      <c r="E12991">
        <v>0</v>
      </c>
      <c r="F12991">
        <v>0</v>
      </c>
      <c r="H12991" t="s">
        <v>103</v>
      </c>
      <c r="I12991">
        <f t="shared" si="615"/>
        <v>0</v>
      </c>
      <c r="J12991">
        <f t="shared" si="616"/>
        <v>0</v>
      </c>
      <c r="L12991" t="str">
        <f t="shared" si="614"/>
        <v>2582GOONDAH</v>
      </c>
      <c r="M12991" t="s">
        <v>12579</v>
      </c>
    </row>
    <row r="12992" spans="1:13">
      <c r="A12992" t="s">
        <v>14429</v>
      </c>
      <c r="B12992" t="s">
        <v>14439</v>
      </c>
      <c r="C12992" t="s">
        <v>109</v>
      </c>
      <c r="D12992">
        <v>4</v>
      </c>
      <c r="E12992">
        <v>0</v>
      </c>
      <c r="F12992">
        <v>0</v>
      </c>
      <c r="H12992" t="s">
        <v>103</v>
      </c>
      <c r="I12992">
        <f t="shared" si="615"/>
        <v>0</v>
      </c>
      <c r="J12992">
        <f t="shared" si="616"/>
        <v>0</v>
      </c>
      <c r="L12992" t="str">
        <f t="shared" si="614"/>
        <v>2582JEIR</v>
      </c>
      <c r="M12992" t="s">
        <v>12579</v>
      </c>
    </row>
    <row r="12993" spans="1:13">
      <c r="A12993" t="s">
        <v>14429</v>
      </c>
      <c r="B12993" t="s">
        <v>14440</v>
      </c>
      <c r="C12993" t="s">
        <v>109</v>
      </c>
      <c r="D12993">
        <v>3</v>
      </c>
      <c r="E12993">
        <v>0</v>
      </c>
      <c r="F12993">
        <v>0</v>
      </c>
      <c r="H12993" t="s">
        <v>103</v>
      </c>
      <c r="I12993">
        <f t="shared" si="615"/>
        <v>0</v>
      </c>
      <c r="J12993">
        <f t="shared" si="616"/>
        <v>0</v>
      </c>
      <c r="L12993" t="str">
        <f t="shared" si="614"/>
        <v>2582JERRAWA</v>
      </c>
      <c r="M12993" t="s">
        <v>12579</v>
      </c>
    </row>
    <row r="12994" spans="1:13">
      <c r="A12994" t="s">
        <v>14429</v>
      </c>
      <c r="B12994" t="s">
        <v>14441</v>
      </c>
      <c r="C12994" t="s">
        <v>109</v>
      </c>
      <c r="D12994">
        <v>3</v>
      </c>
      <c r="E12994">
        <v>0</v>
      </c>
      <c r="F12994">
        <v>0</v>
      </c>
      <c r="H12994" t="s">
        <v>103</v>
      </c>
      <c r="I12994">
        <f t="shared" si="615"/>
        <v>0</v>
      </c>
      <c r="J12994">
        <f t="shared" si="616"/>
        <v>0</v>
      </c>
      <c r="L12994" t="str">
        <f t="shared" si="614"/>
        <v>2582KANGIARA</v>
      </c>
      <c r="M12994" t="s">
        <v>12579</v>
      </c>
    </row>
    <row r="12995" spans="1:13">
      <c r="A12995" t="s">
        <v>14429</v>
      </c>
      <c r="B12995" t="s">
        <v>14442</v>
      </c>
      <c r="C12995" t="s">
        <v>109</v>
      </c>
      <c r="D12995">
        <v>4</v>
      </c>
      <c r="E12995">
        <v>0</v>
      </c>
      <c r="F12995">
        <v>0</v>
      </c>
      <c r="H12995" t="s">
        <v>103</v>
      </c>
      <c r="I12995">
        <f t="shared" si="615"/>
        <v>0</v>
      </c>
      <c r="J12995">
        <f t="shared" si="616"/>
        <v>0</v>
      </c>
      <c r="L12995" t="str">
        <f t="shared" si="614"/>
        <v>2582LAVERSTOCK</v>
      </c>
      <c r="M12995" t="s">
        <v>12579</v>
      </c>
    </row>
    <row r="12996" spans="1:13">
      <c r="A12996" t="s">
        <v>14429</v>
      </c>
      <c r="B12996" t="s">
        <v>14443</v>
      </c>
      <c r="C12996" t="s">
        <v>109</v>
      </c>
      <c r="D12996">
        <v>3</v>
      </c>
      <c r="E12996">
        <v>0</v>
      </c>
      <c r="F12996">
        <v>0</v>
      </c>
      <c r="H12996" t="s">
        <v>103</v>
      </c>
      <c r="I12996">
        <f t="shared" si="615"/>
        <v>0</v>
      </c>
      <c r="J12996">
        <f t="shared" si="616"/>
        <v>0</v>
      </c>
      <c r="L12996" t="str">
        <f t="shared" si="614"/>
        <v>2582MANTON</v>
      </c>
      <c r="M12996" t="s">
        <v>12579</v>
      </c>
    </row>
    <row r="12997" spans="1:13">
      <c r="A12997" t="s">
        <v>14429</v>
      </c>
      <c r="B12997" t="s">
        <v>14444</v>
      </c>
      <c r="C12997" t="s">
        <v>109</v>
      </c>
      <c r="D12997">
        <v>3</v>
      </c>
      <c r="E12997">
        <v>0</v>
      </c>
      <c r="F12997">
        <v>0</v>
      </c>
      <c r="H12997" t="s">
        <v>103</v>
      </c>
      <c r="I12997">
        <f t="shared" si="615"/>
        <v>0</v>
      </c>
      <c r="J12997">
        <f t="shared" si="616"/>
        <v>0</v>
      </c>
      <c r="L12997" t="str">
        <f t="shared" ref="L12997:L13060" si="617">CONCATENATE(A12997,B12997)</f>
        <v>2582MARCHMONT</v>
      </c>
      <c r="M12997" t="s">
        <v>12579</v>
      </c>
    </row>
    <row r="12998" spans="1:13">
      <c r="A12998" t="s">
        <v>14429</v>
      </c>
      <c r="B12998" t="s">
        <v>14445</v>
      </c>
      <c r="C12998" t="s">
        <v>109</v>
      </c>
      <c r="D12998">
        <v>4</v>
      </c>
      <c r="E12998">
        <v>0</v>
      </c>
      <c r="F12998">
        <v>0</v>
      </c>
      <c r="H12998" t="s">
        <v>103</v>
      </c>
      <c r="I12998">
        <f t="shared" si="615"/>
        <v>0</v>
      </c>
      <c r="J12998">
        <f t="shared" si="616"/>
        <v>0</v>
      </c>
      <c r="L12998" t="str">
        <f t="shared" si="617"/>
        <v>2582MULLION</v>
      </c>
      <c r="M12998" t="s">
        <v>12579</v>
      </c>
    </row>
    <row r="12999" spans="1:13">
      <c r="A12999" t="s">
        <v>14429</v>
      </c>
      <c r="B12999" t="s">
        <v>14446</v>
      </c>
      <c r="C12999" t="s">
        <v>109</v>
      </c>
      <c r="D12999">
        <v>3</v>
      </c>
      <c r="E12999">
        <v>0</v>
      </c>
      <c r="F12999">
        <v>0</v>
      </c>
      <c r="H12999" t="s">
        <v>103</v>
      </c>
      <c r="I12999">
        <f t="shared" si="615"/>
        <v>0</v>
      </c>
      <c r="J12999">
        <f t="shared" si="616"/>
        <v>0</v>
      </c>
      <c r="L12999" t="str">
        <f t="shared" si="617"/>
        <v>2582MURRUMBATEMAN</v>
      </c>
      <c r="M12999" t="s">
        <v>12579</v>
      </c>
    </row>
    <row r="13000" spans="1:13">
      <c r="A13000" t="s">
        <v>14429</v>
      </c>
      <c r="B13000" t="s">
        <v>14447</v>
      </c>
      <c r="C13000" t="s">
        <v>109</v>
      </c>
      <c r="D13000">
        <v>3</v>
      </c>
      <c r="E13000">
        <v>0</v>
      </c>
      <c r="F13000">
        <v>0</v>
      </c>
      <c r="H13000" t="s">
        <v>103</v>
      </c>
      <c r="I13000">
        <f t="shared" si="615"/>
        <v>0</v>
      </c>
      <c r="J13000">
        <f t="shared" si="616"/>
        <v>0</v>
      </c>
      <c r="L13000" t="str">
        <f t="shared" si="617"/>
        <v>2582NANANGROE</v>
      </c>
      <c r="M13000" t="s">
        <v>12579</v>
      </c>
    </row>
    <row r="13001" spans="1:13">
      <c r="A13001" t="s">
        <v>14429</v>
      </c>
      <c r="B13001" t="s">
        <v>14448</v>
      </c>
      <c r="C13001" t="s">
        <v>109</v>
      </c>
      <c r="D13001">
        <v>4</v>
      </c>
      <c r="E13001">
        <v>0</v>
      </c>
      <c r="F13001">
        <v>0</v>
      </c>
      <c r="H13001" t="s">
        <v>103</v>
      </c>
      <c r="I13001">
        <f t="shared" si="615"/>
        <v>0</v>
      </c>
      <c r="J13001">
        <f t="shared" si="616"/>
        <v>0</v>
      </c>
      <c r="L13001" t="str">
        <f t="shared" si="617"/>
        <v>2582NARRANGULLEN</v>
      </c>
      <c r="M13001" t="s">
        <v>12579</v>
      </c>
    </row>
    <row r="13002" spans="1:13">
      <c r="A13002" t="s">
        <v>14429</v>
      </c>
      <c r="B13002" t="s">
        <v>14449</v>
      </c>
      <c r="C13002" t="s">
        <v>109</v>
      </c>
      <c r="D13002">
        <v>3</v>
      </c>
      <c r="E13002">
        <v>0</v>
      </c>
      <c r="F13002">
        <v>0</v>
      </c>
      <c r="H13002" t="s">
        <v>103</v>
      </c>
      <c r="I13002">
        <f t="shared" si="615"/>
        <v>0</v>
      </c>
      <c r="J13002">
        <f t="shared" si="616"/>
        <v>0</v>
      </c>
      <c r="L13002" t="str">
        <f t="shared" si="617"/>
        <v>2582TANGMANGAROO</v>
      </c>
      <c r="M13002" t="s">
        <v>12579</v>
      </c>
    </row>
    <row r="13003" spans="1:13">
      <c r="A13003" t="s">
        <v>14429</v>
      </c>
      <c r="B13003" t="s">
        <v>14450</v>
      </c>
      <c r="C13003" t="s">
        <v>109</v>
      </c>
      <c r="D13003">
        <v>3</v>
      </c>
      <c r="E13003">
        <v>0</v>
      </c>
      <c r="F13003">
        <v>0</v>
      </c>
      <c r="H13003" t="s">
        <v>103</v>
      </c>
      <c r="I13003">
        <f t="shared" si="615"/>
        <v>0</v>
      </c>
      <c r="J13003">
        <f t="shared" si="616"/>
        <v>0</v>
      </c>
      <c r="L13003" t="str">
        <f t="shared" si="617"/>
        <v>2582WEE JASPER</v>
      </c>
      <c r="M13003" t="s">
        <v>12579</v>
      </c>
    </row>
    <row r="13004" spans="1:13">
      <c r="A13004" t="s">
        <v>14429</v>
      </c>
      <c r="B13004" t="s">
        <v>14451</v>
      </c>
      <c r="C13004" t="s">
        <v>109</v>
      </c>
      <c r="D13004">
        <v>3</v>
      </c>
      <c r="E13004">
        <v>0</v>
      </c>
      <c r="F13004">
        <v>0</v>
      </c>
      <c r="H13004" t="s">
        <v>103</v>
      </c>
      <c r="I13004">
        <f t="shared" si="615"/>
        <v>0</v>
      </c>
      <c r="J13004">
        <f t="shared" si="616"/>
        <v>0</v>
      </c>
      <c r="L13004" t="str">
        <f t="shared" si="617"/>
        <v>2582WOOLGARLO</v>
      </c>
      <c r="M13004" t="s">
        <v>12579</v>
      </c>
    </row>
    <row r="13005" spans="1:13">
      <c r="A13005" t="s">
        <v>14429</v>
      </c>
      <c r="B13005" t="s">
        <v>14452</v>
      </c>
      <c r="C13005" t="s">
        <v>109</v>
      </c>
      <c r="D13005">
        <v>3</v>
      </c>
      <c r="E13005">
        <v>0</v>
      </c>
      <c r="F13005">
        <v>0</v>
      </c>
      <c r="H13005" t="s">
        <v>103</v>
      </c>
      <c r="I13005">
        <f t="shared" si="615"/>
        <v>0</v>
      </c>
      <c r="J13005">
        <f t="shared" si="616"/>
        <v>0</v>
      </c>
      <c r="L13005" t="str">
        <f t="shared" si="617"/>
        <v>2582YASS</v>
      </c>
      <c r="M13005" t="s">
        <v>12579</v>
      </c>
    </row>
    <row r="13006" spans="1:13">
      <c r="A13006" t="s">
        <v>14429</v>
      </c>
      <c r="B13006" t="s">
        <v>14453</v>
      </c>
      <c r="C13006" t="s">
        <v>109</v>
      </c>
      <c r="D13006">
        <v>3</v>
      </c>
      <c r="E13006">
        <v>0</v>
      </c>
      <c r="F13006">
        <v>0</v>
      </c>
      <c r="H13006" t="s">
        <v>103</v>
      </c>
      <c r="I13006">
        <f t="shared" si="615"/>
        <v>0</v>
      </c>
      <c r="J13006">
        <f t="shared" si="616"/>
        <v>0</v>
      </c>
      <c r="L13006" t="str">
        <f t="shared" si="617"/>
        <v>2582YASS RIVER</v>
      </c>
      <c r="M13006" t="s">
        <v>12579</v>
      </c>
    </row>
    <row r="13007" spans="1:13">
      <c r="A13007" t="s">
        <v>14454</v>
      </c>
      <c r="B13007" t="s">
        <v>14455</v>
      </c>
      <c r="C13007" t="s">
        <v>109</v>
      </c>
      <c r="D13007">
        <v>4</v>
      </c>
      <c r="E13007">
        <v>0</v>
      </c>
      <c r="F13007">
        <v>0</v>
      </c>
      <c r="H13007" t="s">
        <v>103</v>
      </c>
      <c r="I13007">
        <f t="shared" si="615"/>
        <v>0</v>
      </c>
      <c r="J13007">
        <f t="shared" si="616"/>
        <v>0</v>
      </c>
      <c r="L13007" t="str">
        <f t="shared" si="617"/>
        <v>2581BELLMOUNT FOREST</v>
      </c>
      <c r="M13007" t="s">
        <v>12579</v>
      </c>
    </row>
    <row r="13008" spans="1:13">
      <c r="A13008" t="s">
        <v>14454</v>
      </c>
      <c r="B13008" t="s">
        <v>14456</v>
      </c>
      <c r="C13008" t="s">
        <v>109</v>
      </c>
      <c r="D13008">
        <v>4</v>
      </c>
      <c r="E13008">
        <v>0</v>
      </c>
      <c r="F13008">
        <v>0</v>
      </c>
      <c r="H13008" t="s">
        <v>103</v>
      </c>
      <c r="I13008">
        <f t="shared" si="615"/>
        <v>0</v>
      </c>
      <c r="J13008">
        <f t="shared" si="616"/>
        <v>0</v>
      </c>
      <c r="L13008" t="str">
        <f t="shared" si="617"/>
        <v>2581BEVENDALE</v>
      </c>
      <c r="M13008" t="s">
        <v>12579</v>
      </c>
    </row>
    <row r="13009" spans="1:13">
      <c r="A13009" t="s">
        <v>14454</v>
      </c>
      <c r="B13009" t="s">
        <v>14457</v>
      </c>
      <c r="C13009" t="s">
        <v>109</v>
      </c>
      <c r="D13009">
        <v>4</v>
      </c>
      <c r="E13009">
        <v>0</v>
      </c>
      <c r="F13009">
        <v>0</v>
      </c>
      <c r="H13009" t="s">
        <v>103</v>
      </c>
      <c r="I13009">
        <f t="shared" ref="I13009:I13072" si="618">IF(ISERROR(VLOOKUP(A13009,SelPostCode,1,FALSE)),0,1)</f>
        <v>0</v>
      </c>
      <c r="J13009">
        <f t="shared" ref="J13009:J13072" si="619">IF(I13009=0,0,IF(ISERROR(VLOOKUP(B13009,SelSuburb,1,FALSE)),0,1))</f>
        <v>0</v>
      </c>
      <c r="L13009" t="str">
        <f t="shared" si="617"/>
        <v>2581BIALA</v>
      </c>
      <c r="M13009" t="s">
        <v>12579</v>
      </c>
    </row>
    <row r="13010" spans="1:13">
      <c r="A13010" t="s">
        <v>14454</v>
      </c>
      <c r="B13010" t="s">
        <v>14458</v>
      </c>
      <c r="C13010" t="s">
        <v>109</v>
      </c>
      <c r="D13010">
        <v>4</v>
      </c>
      <c r="E13010">
        <v>0</v>
      </c>
      <c r="F13010">
        <v>0</v>
      </c>
      <c r="H13010" t="s">
        <v>103</v>
      </c>
      <c r="I13010">
        <f t="shared" si="618"/>
        <v>0</v>
      </c>
      <c r="J13010">
        <f t="shared" si="619"/>
        <v>0</v>
      </c>
      <c r="L13010" t="str">
        <f t="shared" si="617"/>
        <v>2581BLAKNEY CREEK</v>
      </c>
      <c r="M13010" t="s">
        <v>12579</v>
      </c>
    </row>
    <row r="13011" spans="1:13">
      <c r="A13011" t="s">
        <v>14454</v>
      </c>
      <c r="B13011" t="s">
        <v>525</v>
      </c>
      <c r="C13011" t="s">
        <v>109</v>
      </c>
      <c r="D13011">
        <v>4</v>
      </c>
      <c r="E13011">
        <v>0</v>
      </c>
      <c r="F13011">
        <v>0</v>
      </c>
      <c r="H13011" t="s">
        <v>103</v>
      </c>
      <c r="I13011">
        <f t="shared" si="618"/>
        <v>0</v>
      </c>
      <c r="J13011">
        <f t="shared" si="619"/>
        <v>0</v>
      </c>
      <c r="L13011" t="str">
        <f t="shared" si="617"/>
        <v>2581BREADALBANE</v>
      </c>
      <c r="M13011" t="s">
        <v>12579</v>
      </c>
    </row>
    <row r="13012" spans="1:13">
      <c r="A13012" t="s">
        <v>14454</v>
      </c>
      <c r="B13012" t="s">
        <v>14459</v>
      </c>
      <c r="C13012" t="s">
        <v>109</v>
      </c>
      <c r="D13012">
        <v>4</v>
      </c>
      <c r="E13012">
        <v>0</v>
      </c>
      <c r="F13012">
        <v>0</v>
      </c>
      <c r="H13012" t="s">
        <v>103</v>
      </c>
      <c r="I13012">
        <f t="shared" si="618"/>
        <v>0</v>
      </c>
      <c r="J13012">
        <f t="shared" si="619"/>
        <v>0</v>
      </c>
      <c r="L13012" t="str">
        <f t="shared" si="617"/>
        <v>2581BROADWAY</v>
      </c>
      <c r="M13012" t="s">
        <v>12579</v>
      </c>
    </row>
    <row r="13013" spans="1:13">
      <c r="A13013" t="s">
        <v>14454</v>
      </c>
      <c r="B13013" t="s">
        <v>14460</v>
      </c>
      <c r="C13013" t="s">
        <v>109</v>
      </c>
      <c r="D13013">
        <v>4</v>
      </c>
      <c r="E13013">
        <v>0</v>
      </c>
      <c r="F13013">
        <v>0</v>
      </c>
      <c r="H13013" t="s">
        <v>103</v>
      </c>
      <c r="I13013">
        <f t="shared" si="618"/>
        <v>0</v>
      </c>
      <c r="J13013">
        <f t="shared" si="619"/>
        <v>0</v>
      </c>
      <c r="L13013" t="str">
        <f t="shared" si="617"/>
        <v>2581COLLECTOR</v>
      </c>
      <c r="M13013" t="s">
        <v>12579</v>
      </c>
    </row>
    <row r="13014" spans="1:13">
      <c r="A13014" t="s">
        <v>14454</v>
      </c>
      <c r="B13014" t="s">
        <v>14461</v>
      </c>
      <c r="C13014" t="s">
        <v>109</v>
      </c>
      <c r="D13014">
        <v>4</v>
      </c>
      <c r="E13014">
        <v>0</v>
      </c>
      <c r="F13014">
        <v>0</v>
      </c>
      <c r="H13014" t="s">
        <v>103</v>
      </c>
      <c r="I13014">
        <f t="shared" si="618"/>
        <v>0</v>
      </c>
      <c r="J13014">
        <f t="shared" si="619"/>
        <v>0</v>
      </c>
      <c r="L13014" t="str">
        <f t="shared" si="617"/>
        <v>2581CULLERIN</v>
      </c>
      <c r="M13014" t="s">
        <v>12579</v>
      </c>
    </row>
    <row r="13015" spans="1:13">
      <c r="A13015" t="s">
        <v>14454</v>
      </c>
      <c r="B13015" t="s">
        <v>14462</v>
      </c>
      <c r="C13015" t="s">
        <v>109</v>
      </c>
      <c r="D13015">
        <v>4</v>
      </c>
      <c r="E13015">
        <v>0</v>
      </c>
      <c r="F13015">
        <v>0</v>
      </c>
      <c r="H13015" t="s">
        <v>103</v>
      </c>
      <c r="I13015">
        <f t="shared" si="618"/>
        <v>0</v>
      </c>
      <c r="J13015">
        <f t="shared" si="619"/>
        <v>0</v>
      </c>
      <c r="L13015" t="str">
        <f t="shared" si="617"/>
        <v>2581DALTON</v>
      </c>
      <c r="M13015" t="s">
        <v>12579</v>
      </c>
    </row>
    <row r="13016" spans="1:13">
      <c r="A13016" t="s">
        <v>14454</v>
      </c>
      <c r="B13016" t="s">
        <v>14463</v>
      </c>
      <c r="C13016" t="s">
        <v>109</v>
      </c>
      <c r="D13016">
        <v>4</v>
      </c>
      <c r="E13016">
        <v>0</v>
      </c>
      <c r="F13016">
        <v>0</v>
      </c>
      <c r="H13016" t="s">
        <v>103</v>
      </c>
      <c r="I13016">
        <f t="shared" si="618"/>
        <v>0</v>
      </c>
      <c r="J13016">
        <f t="shared" si="619"/>
        <v>0</v>
      </c>
      <c r="L13016" t="str">
        <f t="shared" si="617"/>
        <v>2581GUNNING</v>
      </c>
      <c r="M13016" t="s">
        <v>12579</v>
      </c>
    </row>
    <row r="13017" spans="1:13">
      <c r="A13017" t="s">
        <v>14454</v>
      </c>
      <c r="B13017" t="s">
        <v>14464</v>
      </c>
      <c r="C13017" t="s">
        <v>109</v>
      </c>
      <c r="D13017">
        <v>4</v>
      </c>
      <c r="E13017">
        <v>0</v>
      </c>
      <c r="F13017">
        <v>0</v>
      </c>
      <c r="H13017" t="s">
        <v>103</v>
      </c>
      <c r="I13017">
        <f t="shared" si="618"/>
        <v>0</v>
      </c>
      <c r="J13017">
        <f t="shared" si="619"/>
        <v>0</v>
      </c>
      <c r="L13017" t="str">
        <f t="shared" si="617"/>
        <v>2581GURRUNDAH</v>
      </c>
      <c r="M13017" t="s">
        <v>12579</v>
      </c>
    </row>
    <row r="13018" spans="1:13">
      <c r="A13018" t="s">
        <v>14454</v>
      </c>
      <c r="B13018" t="s">
        <v>14465</v>
      </c>
      <c r="C13018" t="s">
        <v>109</v>
      </c>
      <c r="D13018">
        <v>4</v>
      </c>
      <c r="E13018">
        <v>0</v>
      </c>
      <c r="F13018">
        <v>0</v>
      </c>
      <c r="H13018" t="s">
        <v>103</v>
      </c>
      <c r="I13018">
        <f t="shared" si="618"/>
        <v>0</v>
      </c>
      <c r="J13018">
        <f t="shared" si="619"/>
        <v>0</v>
      </c>
      <c r="L13018" t="str">
        <f t="shared" si="617"/>
        <v>2581LADE VALE</v>
      </c>
      <c r="M13018" t="s">
        <v>12579</v>
      </c>
    </row>
    <row r="13019" spans="1:13">
      <c r="A13019" t="s">
        <v>14454</v>
      </c>
      <c r="B13019" t="s">
        <v>14466</v>
      </c>
      <c r="C13019" t="s">
        <v>109</v>
      </c>
      <c r="D13019">
        <v>4</v>
      </c>
      <c r="E13019">
        <v>0</v>
      </c>
      <c r="F13019">
        <v>0</v>
      </c>
      <c r="H13019" t="s">
        <v>103</v>
      </c>
      <c r="I13019">
        <f t="shared" si="618"/>
        <v>0</v>
      </c>
      <c r="J13019">
        <f t="shared" si="619"/>
        <v>0</v>
      </c>
      <c r="L13019" t="str">
        <f t="shared" si="617"/>
        <v>2581LAKE GEORGE</v>
      </c>
      <c r="M13019" t="s">
        <v>12579</v>
      </c>
    </row>
    <row r="13020" spans="1:13">
      <c r="A13020" t="s">
        <v>14454</v>
      </c>
      <c r="B13020" t="s">
        <v>12891</v>
      </c>
      <c r="C13020" t="s">
        <v>109</v>
      </c>
      <c r="D13020">
        <v>4</v>
      </c>
      <c r="E13020">
        <v>0</v>
      </c>
      <c r="F13020">
        <v>0</v>
      </c>
      <c r="H13020" t="s">
        <v>103</v>
      </c>
      <c r="I13020">
        <f t="shared" si="618"/>
        <v>0</v>
      </c>
      <c r="J13020">
        <f t="shared" si="619"/>
        <v>0</v>
      </c>
      <c r="L13020" t="str">
        <f t="shared" si="617"/>
        <v>2581LERIDA</v>
      </c>
      <c r="M13020" t="s">
        <v>12579</v>
      </c>
    </row>
    <row r="13021" spans="1:13">
      <c r="A13021" t="s">
        <v>14454</v>
      </c>
      <c r="B13021" t="s">
        <v>14467</v>
      </c>
      <c r="C13021" t="s">
        <v>109</v>
      </c>
      <c r="D13021">
        <v>4</v>
      </c>
      <c r="E13021">
        <v>0</v>
      </c>
      <c r="F13021">
        <v>0</v>
      </c>
      <c r="H13021" t="s">
        <v>103</v>
      </c>
      <c r="I13021">
        <f t="shared" si="618"/>
        <v>0</v>
      </c>
      <c r="J13021">
        <f t="shared" si="619"/>
        <v>0</v>
      </c>
      <c r="L13021" t="str">
        <f t="shared" si="617"/>
        <v>2581MERRILL</v>
      </c>
      <c r="M13021" t="s">
        <v>12579</v>
      </c>
    </row>
    <row r="13022" spans="1:13">
      <c r="A13022" t="s">
        <v>14454</v>
      </c>
      <c r="B13022" t="s">
        <v>14468</v>
      </c>
      <c r="C13022" t="s">
        <v>109</v>
      </c>
      <c r="D13022">
        <v>4</v>
      </c>
      <c r="E13022">
        <v>0</v>
      </c>
      <c r="F13022">
        <v>0</v>
      </c>
      <c r="H13022" t="s">
        <v>103</v>
      </c>
      <c r="I13022">
        <f t="shared" si="618"/>
        <v>0</v>
      </c>
      <c r="J13022">
        <f t="shared" si="619"/>
        <v>0</v>
      </c>
      <c r="L13022" t="str">
        <f t="shared" si="617"/>
        <v>2581OOLONG</v>
      </c>
      <c r="M13022" t="s">
        <v>12579</v>
      </c>
    </row>
    <row r="13023" spans="1:13">
      <c r="A13023" t="s">
        <v>14454</v>
      </c>
      <c r="B13023" t="s">
        <v>14469</v>
      </c>
      <c r="C13023" t="s">
        <v>109</v>
      </c>
      <c r="D13023">
        <v>4</v>
      </c>
      <c r="E13023">
        <v>0</v>
      </c>
      <c r="F13023">
        <v>0</v>
      </c>
      <c r="H13023" t="s">
        <v>103</v>
      </c>
      <c r="I13023">
        <f t="shared" si="618"/>
        <v>0</v>
      </c>
      <c r="J13023">
        <f t="shared" si="619"/>
        <v>0</v>
      </c>
      <c r="L13023" t="str">
        <f t="shared" si="617"/>
        <v>2581TALLAGANDA</v>
      </c>
      <c r="M13023" t="s">
        <v>12579</v>
      </c>
    </row>
    <row r="13024" spans="1:13">
      <c r="A13024" t="s">
        <v>14454</v>
      </c>
      <c r="B13024" t="s">
        <v>14470</v>
      </c>
      <c r="C13024" t="s">
        <v>109</v>
      </c>
      <c r="D13024">
        <v>4</v>
      </c>
      <c r="E13024">
        <v>0</v>
      </c>
      <c r="F13024">
        <v>0</v>
      </c>
      <c r="H13024" t="s">
        <v>103</v>
      </c>
      <c r="I13024">
        <f t="shared" si="618"/>
        <v>0</v>
      </c>
      <c r="J13024">
        <f t="shared" si="619"/>
        <v>0</v>
      </c>
      <c r="L13024" t="str">
        <f t="shared" si="617"/>
        <v>2581WOLLOGORANG</v>
      </c>
      <c r="M13024" t="s">
        <v>12579</v>
      </c>
    </row>
    <row r="13025" spans="1:13">
      <c r="A13025" t="s">
        <v>14471</v>
      </c>
      <c r="B13025" t="s">
        <v>14472</v>
      </c>
      <c r="C13025" t="s">
        <v>109</v>
      </c>
      <c r="D13025">
        <v>4</v>
      </c>
      <c r="E13025">
        <v>0</v>
      </c>
      <c r="F13025">
        <v>0</v>
      </c>
      <c r="H13025" t="s">
        <v>103</v>
      </c>
      <c r="I13025">
        <f t="shared" si="618"/>
        <v>0</v>
      </c>
      <c r="J13025">
        <f t="shared" si="619"/>
        <v>0</v>
      </c>
      <c r="L13025" t="str">
        <f t="shared" si="617"/>
        <v>2580BANNABY</v>
      </c>
      <c r="M13025" t="s">
        <v>12579</v>
      </c>
    </row>
    <row r="13026" spans="1:13">
      <c r="A13026" t="s">
        <v>14471</v>
      </c>
      <c r="B13026" t="s">
        <v>2100</v>
      </c>
      <c r="C13026" t="s">
        <v>109</v>
      </c>
      <c r="D13026">
        <v>4</v>
      </c>
      <c r="E13026">
        <v>0</v>
      </c>
      <c r="F13026">
        <v>0</v>
      </c>
      <c r="H13026" t="s">
        <v>103</v>
      </c>
      <c r="I13026">
        <f t="shared" si="618"/>
        <v>0</v>
      </c>
      <c r="J13026">
        <f t="shared" si="619"/>
        <v>0</v>
      </c>
      <c r="L13026" t="str">
        <f t="shared" si="617"/>
        <v>2580BANNISTER</v>
      </c>
      <c r="M13026" t="s">
        <v>12579</v>
      </c>
    </row>
    <row r="13027" spans="1:13">
      <c r="A13027" t="s">
        <v>14471</v>
      </c>
      <c r="B13027" t="s">
        <v>14473</v>
      </c>
      <c r="C13027" t="s">
        <v>109</v>
      </c>
      <c r="D13027">
        <v>4</v>
      </c>
      <c r="E13027">
        <v>0</v>
      </c>
      <c r="F13027">
        <v>0</v>
      </c>
      <c r="H13027" t="s">
        <v>103</v>
      </c>
      <c r="I13027">
        <f t="shared" si="618"/>
        <v>0</v>
      </c>
      <c r="J13027">
        <f t="shared" si="619"/>
        <v>0</v>
      </c>
      <c r="L13027" t="str">
        <f t="shared" si="617"/>
        <v>2580BOXERS CREEK</v>
      </c>
      <c r="M13027" t="s">
        <v>12579</v>
      </c>
    </row>
    <row r="13028" spans="1:13">
      <c r="A13028" t="s">
        <v>14471</v>
      </c>
      <c r="B13028" t="s">
        <v>14474</v>
      </c>
      <c r="C13028" t="s">
        <v>109</v>
      </c>
      <c r="D13028">
        <v>2</v>
      </c>
      <c r="E13028">
        <v>0</v>
      </c>
      <c r="F13028">
        <v>1</v>
      </c>
      <c r="H13028" t="s">
        <v>103</v>
      </c>
      <c r="I13028">
        <f t="shared" si="618"/>
        <v>0</v>
      </c>
      <c r="J13028">
        <f t="shared" si="619"/>
        <v>0</v>
      </c>
      <c r="L13028" t="str">
        <f t="shared" si="617"/>
        <v>2580BRISBANE GROVE</v>
      </c>
      <c r="M13028" t="s">
        <v>12579</v>
      </c>
    </row>
    <row r="13029" spans="1:13">
      <c r="A13029" t="s">
        <v>14471</v>
      </c>
      <c r="B13029" t="s">
        <v>14475</v>
      </c>
      <c r="C13029" t="s">
        <v>109</v>
      </c>
      <c r="D13029">
        <v>4</v>
      </c>
      <c r="E13029">
        <v>0</v>
      </c>
      <c r="F13029">
        <v>0</v>
      </c>
      <c r="H13029" t="s">
        <v>103</v>
      </c>
      <c r="I13029">
        <f t="shared" si="618"/>
        <v>0</v>
      </c>
      <c r="J13029">
        <f t="shared" si="619"/>
        <v>0</v>
      </c>
      <c r="L13029" t="str">
        <f t="shared" si="617"/>
        <v>2580BUNGONIA</v>
      </c>
      <c r="M13029" t="s">
        <v>12579</v>
      </c>
    </row>
    <row r="13030" spans="1:13">
      <c r="A13030" t="s">
        <v>14471</v>
      </c>
      <c r="B13030" t="s">
        <v>14476</v>
      </c>
      <c r="C13030" t="s">
        <v>109</v>
      </c>
      <c r="D13030">
        <v>4</v>
      </c>
      <c r="E13030">
        <v>0</v>
      </c>
      <c r="F13030">
        <v>0</v>
      </c>
      <c r="H13030" t="s">
        <v>103</v>
      </c>
      <c r="I13030">
        <f t="shared" si="618"/>
        <v>0</v>
      </c>
      <c r="J13030">
        <f t="shared" si="619"/>
        <v>0</v>
      </c>
      <c r="L13030" t="str">
        <f t="shared" si="617"/>
        <v>2580CHATSBURY</v>
      </c>
      <c r="M13030" t="s">
        <v>12579</v>
      </c>
    </row>
    <row r="13031" spans="1:13">
      <c r="A13031" t="s">
        <v>14471</v>
      </c>
      <c r="B13031" t="s">
        <v>14477</v>
      </c>
      <c r="C13031" t="s">
        <v>109</v>
      </c>
      <c r="D13031">
        <v>4</v>
      </c>
      <c r="E13031">
        <v>0</v>
      </c>
      <c r="F13031">
        <v>0</v>
      </c>
      <c r="H13031" t="s">
        <v>103</v>
      </c>
      <c r="I13031">
        <f t="shared" si="618"/>
        <v>0</v>
      </c>
      <c r="J13031">
        <f t="shared" si="619"/>
        <v>0</v>
      </c>
      <c r="L13031" t="str">
        <f t="shared" si="617"/>
        <v>2580CURRAWANG</v>
      </c>
      <c r="M13031" t="s">
        <v>12579</v>
      </c>
    </row>
    <row r="13032" spans="1:13">
      <c r="A13032" t="s">
        <v>14471</v>
      </c>
      <c r="B13032" t="s">
        <v>14478</v>
      </c>
      <c r="C13032" t="s">
        <v>109</v>
      </c>
      <c r="D13032">
        <v>4</v>
      </c>
      <c r="E13032">
        <v>0</v>
      </c>
      <c r="F13032">
        <v>0</v>
      </c>
      <c r="H13032" t="s">
        <v>103</v>
      </c>
      <c r="I13032">
        <f t="shared" si="618"/>
        <v>0</v>
      </c>
      <c r="J13032">
        <f t="shared" si="619"/>
        <v>0</v>
      </c>
      <c r="L13032" t="str">
        <f t="shared" si="617"/>
        <v>2580CURRAWEELA</v>
      </c>
      <c r="M13032" t="s">
        <v>12579</v>
      </c>
    </row>
    <row r="13033" spans="1:13">
      <c r="A13033" t="s">
        <v>14471</v>
      </c>
      <c r="B13033" t="s">
        <v>14479</v>
      </c>
      <c r="C13033" t="s">
        <v>109</v>
      </c>
      <c r="D13033">
        <v>4</v>
      </c>
      <c r="E13033">
        <v>0</v>
      </c>
      <c r="F13033">
        <v>0</v>
      </c>
      <c r="H13033" t="s">
        <v>103</v>
      </c>
      <c r="I13033">
        <f t="shared" si="618"/>
        <v>0</v>
      </c>
      <c r="J13033">
        <f t="shared" si="619"/>
        <v>0</v>
      </c>
      <c r="L13033" t="str">
        <f t="shared" si="617"/>
        <v>2580GOLSPIE</v>
      </c>
      <c r="M13033" t="s">
        <v>12579</v>
      </c>
    </row>
    <row r="13034" spans="1:13">
      <c r="A13034" t="s">
        <v>14471</v>
      </c>
      <c r="B13034" t="s">
        <v>14480</v>
      </c>
      <c r="C13034" t="s">
        <v>109</v>
      </c>
      <c r="D13034">
        <v>2</v>
      </c>
      <c r="E13034">
        <v>0</v>
      </c>
      <c r="F13034">
        <v>1</v>
      </c>
      <c r="H13034" t="s">
        <v>103</v>
      </c>
      <c r="I13034">
        <f t="shared" si="618"/>
        <v>0</v>
      </c>
      <c r="J13034">
        <f t="shared" si="619"/>
        <v>0</v>
      </c>
      <c r="L13034" t="str">
        <f t="shared" si="617"/>
        <v>2580GOULBURN</v>
      </c>
      <c r="M13034" t="s">
        <v>12579</v>
      </c>
    </row>
    <row r="13035" spans="1:13">
      <c r="A13035" t="s">
        <v>14471</v>
      </c>
      <c r="B13035" t="s">
        <v>14481</v>
      </c>
      <c r="C13035" t="s">
        <v>109</v>
      </c>
      <c r="D13035">
        <v>2</v>
      </c>
      <c r="E13035">
        <v>0</v>
      </c>
      <c r="F13035">
        <v>1</v>
      </c>
      <c r="H13035" t="s">
        <v>103</v>
      </c>
      <c r="I13035">
        <f t="shared" si="618"/>
        <v>0</v>
      </c>
      <c r="J13035">
        <f t="shared" si="619"/>
        <v>0</v>
      </c>
      <c r="L13035" t="str">
        <f t="shared" si="617"/>
        <v>2580GOULBURN NORTH</v>
      </c>
      <c r="M13035" t="s">
        <v>12579</v>
      </c>
    </row>
    <row r="13036" spans="1:13">
      <c r="A13036" t="s">
        <v>14471</v>
      </c>
      <c r="B13036" t="s">
        <v>14482</v>
      </c>
      <c r="C13036" t="s">
        <v>109</v>
      </c>
      <c r="D13036">
        <v>4</v>
      </c>
      <c r="E13036">
        <v>0</v>
      </c>
      <c r="F13036">
        <v>0</v>
      </c>
      <c r="H13036" t="s">
        <v>103</v>
      </c>
      <c r="I13036">
        <f t="shared" si="618"/>
        <v>0</v>
      </c>
      <c r="J13036">
        <f t="shared" si="619"/>
        <v>0</v>
      </c>
      <c r="L13036" t="str">
        <f t="shared" si="617"/>
        <v>2580GREENWICH PARK</v>
      </c>
      <c r="M13036" t="s">
        <v>12579</v>
      </c>
    </row>
    <row r="13037" spans="1:13">
      <c r="A13037" t="s">
        <v>14471</v>
      </c>
      <c r="B13037" t="s">
        <v>14483</v>
      </c>
      <c r="C13037" t="s">
        <v>109</v>
      </c>
      <c r="D13037">
        <v>4</v>
      </c>
      <c r="E13037">
        <v>0</v>
      </c>
      <c r="F13037">
        <v>0</v>
      </c>
      <c r="H13037" t="s">
        <v>103</v>
      </c>
      <c r="I13037">
        <f t="shared" si="618"/>
        <v>0</v>
      </c>
      <c r="J13037">
        <f t="shared" si="619"/>
        <v>0</v>
      </c>
      <c r="L13037" t="str">
        <f t="shared" si="617"/>
        <v>2580GUNDARY</v>
      </c>
      <c r="M13037" t="s">
        <v>12579</v>
      </c>
    </row>
    <row r="13038" spans="1:13">
      <c r="A13038" t="s">
        <v>14471</v>
      </c>
      <c r="B13038" t="s">
        <v>14484</v>
      </c>
      <c r="C13038" t="s">
        <v>109</v>
      </c>
      <c r="D13038">
        <v>4</v>
      </c>
      <c r="E13038">
        <v>0</v>
      </c>
      <c r="F13038">
        <v>0</v>
      </c>
      <c r="H13038" t="s">
        <v>103</v>
      </c>
      <c r="I13038">
        <f t="shared" si="618"/>
        <v>0</v>
      </c>
      <c r="J13038">
        <f t="shared" si="619"/>
        <v>0</v>
      </c>
      <c r="L13038" t="str">
        <f t="shared" si="617"/>
        <v>2580JERRONG</v>
      </c>
      <c r="M13038" t="s">
        <v>12579</v>
      </c>
    </row>
    <row r="13039" spans="1:13">
      <c r="A13039" t="s">
        <v>14471</v>
      </c>
      <c r="B13039" t="s">
        <v>14485</v>
      </c>
      <c r="C13039" t="s">
        <v>109</v>
      </c>
      <c r="D13039">
        <v>2</v>
      </c>
      <c r="E13039">
        <v>0</v>
      </c>
      <c r="F13039">
        <v>1</v>
      </c>
      <c r="H13039" t="s">
        <v>103</v>
      </c>
      <c r="I13039">
        <f t="shared" si="618"/>
        <v>0</v>
      </c>
      <c r="J13039">
        <f t="shared" si="619"/>
        <v>0</v>
      </c>
      <c r="L13039" t="str">
        <f t="shared" si="617"/>
        <v>2580KINGSDALE</v>
      </c>
      <c r="M13039" t="s">
        <v>12579</v>
      </c>
    </row>
    <row r="13040" spans="1:13">
      <c r="A13040" t="s">
        <v>14471</v>
      </c>
      <c r="B13040" t="s">
        <v>14486</v>
      </c>
      <c r="C13040" t="s">
        <v>109</v>
      </c>
      <c r="D13040">
        <v>4</v>
      </c>
      <c r="E13040">
        <v>0</v>
      </c>
      <c r="F13040">
        <v>0</v>
      </c>
      <c r="H13040" t="s">
        <v>103</v>
      </c>
      <c r="I13040">
        <f t="shared" si="618"/>
        <v>0</v>
      </c>
      <c r="J13040">
        <f t="shared" si="619"/>
        <v>0</v>
      </c>
      <c r="L13040" t="str">
        <f t="shared" si="617"/>
        <v>2580KOMUNGLA</v>
      </c>
      <c r="M13040" t="s">
        <v>12579</v>
      </c>
    </row>
    <row r="13041" spans="1:13">
      <c r="A13041" t="s">
        <v>14471</v>
      </c>
      <c r="B13041" t="s">
        <v>14487</v>
      </c>
      <c r="C13041" t="s">
        <v>109</v>
      </c>
      <c r="D13041">
        <v>4</v>
      </c>
      <c r="E13041">
        <v>0</v>
      </c>
      <c r="F13041">
        <v>0</v>
      </c>
      <c r="H13041" t="s">
        <v>103</v>
      </c>
      <c r="I13041">
        <f t="shared" si="618"/>
        <v>0</v>
      </c>
      <c r="J13041">
        <f t="shared" si="619"/>
        <v>0</v>
      </c>
      <c r="L13041" t="str">
        <f t="shared" si="617"/>
        <v>2580LAKE BATHURST</v>
      </c>
      <c r="M13041" t="s">
        <v>12579</v>
      </c>
    </row>
    <row r="13042" spans="1:13">
      <c r="A13042" t="s">
        <v>14471</v>
      </c>
      <c r="B13042" t="s">
        <v>14488</v>
      </c>
      <c r="C13042" t="s">
        <v>109</v>
      </c>
      <c r="D13042">
        <v>4</v>
      </c>
      <c r="E13042">
        <v>0</v>
      </c>
      <c r="F13042">
        <v>0</v>
      </c>
      <c r="H13042" t="s">
        <v>103</v>
      </c>
      <c r="I13042">
        <f t="shared" si="618"/>
        <v>0</v>
      </c>
      <c r="J13042">
        <f t="shared" si="619"/>
        <v>0</v>
      </c>
      <c r="L13042" t="str">
        <f t="shared" si="617"/>
        <v>2580LEIGHWOOD</v>
      </c>
      <c r="M13042" t="s">
        <v>12579</v>
      </c>
    </row>
    <row r="13043" spans="1:13">
      <c r="A13043" t="s">
        <v>14471</v>
      </c>
      <c r="B13043" t="s">
        <v>14489</v>
      </c>
      <c r="C13043" t="s">
        <v>109</v>
      </c>
      <c r="D13043">
        <v>4</v>
      </c>
      <c r="E13043">
        <v>0</v>
      </c>
      <c r="F13043">
        <v>0</v>
      </c>
      <c r="H13043" t="s">
        <v>103</v>
      </c>
      <c r="I13043">
        <f t="shared" si="618"/>
        <v>0</v>
      </c>
      <c r="J13043">
        <f t="shared" si="619"/>
        <v>0</v>
      </c>
      <c r="L13043" t="str">
        <f t="shared" si="617"/>
        <v>2580LOWER BORO</v>
      </c>
      <c r="M13043" t="s">
        <v>12579</v>
      </c>
    </row>
    <row r="13044" spans="1:13">
      <c r="A13044" t="s">
        <v>14471</v>
      </c>
      <c r="B13044" t="s">
        <v>615</v>
      </c>
      <c r="C13044" t="s">
        <v>109</v>
      </c>
      <c r="D13044">
        <v>4</v>
      </c>
      <c r="E13044">
        <v>0</v>
      </c>
      <c r="F13044">
        <v>0</v>
      </c>
      <c r="H13044" t="s">
        <v>103</v>
      </c>
      <c r="I13044">
        <f t="shared" si="618"/>
        <v>0</v>
      </c>
      <c r="J13044">
        <f t="shared" si="619"/>
        <v>0</v>
      </c>
      <c r="L13044" t="str">
        <f t="shared" si="617"/>
        <v>2580MAYFIELD</v>
      </c>
      <c r="M13044" t="s">
        <v>12579</v>
      </c>
    </row>
    <row r="13045" spans="1:13">
      <c r="A13045" t="s">
        <v>14471</v>
      </c>
      <c r="B13045" t="s">
        <v>14490</v>
      </c>
      <c r="C13045" t="s">
        <v>109</v>
      </c>
      <c r="D13045">
        <v>4</v>
      </c>
      <c r="E13045">
        <v>0</v>
      </c>
      <c r="F13045">
        <v>0</v>
      </c>
      <c r="H13045" t="s">
        <v>103</v>
      </c>
      <c r="I13045">
        <f t="shared" si="618"/>
        <v>0</v>
      </c>
      <c r="J13045">
        <f t="shared" si="619"/>
        <v>0</v>
      </c>
      <c r="L13045" t="str">
        <f t="shared" si="617"/>
        <v>2580MCALISTER</v>
      </c>
      <c r="M13045" t="s">
        <v>12579</v>
      </c>
    </row>
    <row r="13046" spans="1:13">
      <c r="A13046" t="s">
        <v>14471</v>
      </c>
      <c r="B13046" t="s">
        <v>14491</v>
      </c>
      <c r="C13046" t="s">
        <v>109</v>
      </c>
      <c r="D13046">
        <v>4</v>
      </c>
      <c r="E13046">
        <v>0</v>
      </c>
      <c r="F13046">
        <v>0</v>
      </c>
      <c r="H13046" t="s">
        <v>103</v>
      </c>
      <c r="I13046">
        <f t="shared" si="618"/>
        <v>0</v>
      </c>
      <c r="J13046">
        <f t="shared" si="619"/>
        <v>0</v>
      </c>
      <c r="L13046" t="str">
        <f t="shared" si="617"/>
        <v>2580MIDDLE ARM</v>
      </c>
      <c r="M13046" t="s">
        <v>12579</v>
      </c>
    </row>
    <row r="13047" spans="1:13">
      <c r="A13047" t="s">
        <v>14471</v>
      </c>
      <c r="B13047" t="s">
        <v>14492</v>
      </c>
      <c r="C13047" t="s">
        <v>109</v>
      </c>
      <c r="D13047">
        <v>4</v>
      </c>
      <c r="E13047">
        <v>0</v>
      </c>
      <c r="F13047">
        <v>0</v>
      </c>
      <c r="H13047" t="s">
        <v>103</v>
      </c>
      <c r="I13047">
        <f t="shared" si="618"/>
        <v>0</v>
      </c>
      <c r="J13047">
        <f t="shared" si="619"/>
        <v>0</v>
      </c>
      <c r="L13047" t="str">
        <f t="shared" si="617"/>
        <v>2580MOUNT FAIRY</v>
      </c>
      <c r="M13047" t="s">
        <v>12579</v>
      </c>
    </row>
    <row r="13048" spans="1:13">
      <c r="A13048" t="s">
        <v>14471</v>
      </c>
      <c r="B13048" t="s">
        <v>14493</v>
      </c>
      <c r="C13048" t="s">
        <v>109</v>
      </c>
      <c r="D13048">
        <v>4</v>
      </c>
      <c r="E13048">
        <v>0</v>
      </c>
      <c r="F13048">
        <v>0</v>
      </c>
      <c r="H13048" t="s">
        <v>103</v>
      </c>
      <c r="I13048">
        <f t="shared" si="618"/>
        <v>0</v>
      </c>
      <c r="J13048">
        <f t="shared" si="619"/>
        <v>0</v>
      </c>
      <c r="L13048" t="str">
        <f t="shared" si="617"/>
        <v>2580MOUNT RAE</v>
      </c>
      <c r="M13048" t="s">
        <v>12579</v>
      </c>
    </row>
    <row r="13049" spans="1:13">
      <c r="A13049" t="s">
        <v>14471</v>
      </c>
      <c r="B13049" t="s">
        <v>14494</v>
      </c>
      <c r="C13049" t="s">
        <v>109</v>
      </c>
      <c r="D13049">
        <v>4</v>
      </c>
      <c r="E13049">
        <v>0</v>
      </c>
      <c r="F13049">
        <v>0</v>
      </c>
      <c r="H13049" t="s">
        <v>103</v>
      </c>
      <c r="I13049">
        <f t="shared" si="618"/>
        <v>0</v>
      </c>
      <c r="J13049">
        <f t="shared" si="619"/>
        <v>0</v>
      </c>
      <c r="L13049" t="str">
        <f t="shared" si="617"/>
        <v>2580MUMMEL</v>
      </c>
      <c r="M13049" t="s">
        <v>12579</v>
      </c>
    </row>
    <row r="13050" spans="1:13">
      <c r="A13050" t="s">
        <v>14471</v>
      </c>
      <c r="B13050" t="s">
        <v>14495</v>
      </c>
      <c r="C13050" t="s">
        <v>109</v>
      </c>
      <c r="D13050">
        <v>4</v>
      </c>
      <c r="E13050">
        <v>0</v>
      </c>
      <c r="F13050">
        <v>0</v>
      </c>
      <c r="H13050" t="s">
        <v>103</v>
      </c>
      <c r="I13050">
        <f t="shared" si="618"/>
        <v>0</v>
      </c>
      <c r="J13050">
        <f t="shared" si="619"/>
        <v>0</v>
      </c>
      <c r="L13050" t="str">
        <f t="shared" si="617"/>
        <v>2580MYRTLEVILLE</v>
      </c>
      <c r="M13050" t="s">
        <v>12579</v>
      </c>
    </row>
    <row r="13051" spans="1:13">
      <c r="A13051" t="s">
        <v>14471</v>
      </c>
      <c r="B13051" t="s">
        <v>14496</v>
      </c>
      <c r="C13051" t="s">
        <v>109</v>
      </c>
      <c r="D13051">
        <v>4</v>
      </c>
      <c r="E13051">
        <v>0</v>
      </c>
      <c r="F13051">
        <v>0</v>
      </c>
      <c r="H13051" t="s">
        <v>103</v>
      </c>
      <c r="I13051">
        <f t="shared" si="618"/>
        <v>0</v>
      </c>
      <c r="J13051">
        <f t="shared" si="619"/>
        <v>0</v>
      </c>
      <c r="L13051" t="str">
        <f t="shared" si="617"/>
        <v>2580PARKESBOURNE</v>
      </c>
      <c r="M13051" t="s">
        <v>12579</v>
      </c>
    </row>
    <row r="13052" spans="1:13">
      <c r="A13052" t="s">
        <v>14471</v>
      </c>
      <c r="B13052" t="s">
        <v>14497</v>
      </c>
      <c r="C13052" t="s">
        <v>109</v>
      </c>
      <c r="D13052">
        <v>4</v>
      </c>
      <c r="E13052">
        <v>0</v>
      </c>
      <c r="F13052">
        <v>0</v>
      </c>
      <c r="H13052" t="s">
        <v>103</v>
      </c>
      <c r="I13052">
        <f t="shared" si="618"/>
        <v>0</v>
      </c>
      <c r="J13052">
        <f t="shared" si="619"/>
        <v>0</v>
      </c>
      <c r="L13052" t="str">
        <f t="shared" si="617"/>
        <v>2580POMEROY</v>
      </c>
      <c r="M13052" t="s">
        <v>12579</v>
      </c>
    </row>
    <row r="13053" spans="1:13">
      <c r="A13053" t="s">
        <v>14471</v>
      </c>
      <c r="B13053" t="s">
        <v>14498</v>
      </c>
      <c r="C13053" t="s">
        <v>109</v>
      </c>
      <c r="D13053">
        <v>4</v>
      </c>
      <c r="E13053">
        <v>0</v>
      </c>
      <c r="F13053">
        <v>0</v>
      </c>
      <c r="H13053" t="s">
        <v>103</v>
      </c>
      <c r="I13053">
        <f t="shared" si="618"/>
        <v>0</v>
      </c>
      <c r="J13053">
        <f t="shared" si="619"/>
        <v>0</v>
      </c>
      <c r="L13053" t="str">
        <f t="shared" si="617"/>
        <v>2580QUIALIGO</v>
      </c>
      <c r="M13053" t="s">
        <v>12579</v>
      </c>
    </row>
    <row r="13054" spans="1:13">
      <c r="A13054" t="s">
        <v>14471</v>
      </c>
      <c r="B13054" t="s">
        <v>14499</v>
      </c>
      <c r="C13054" t="s">
        <v>109</v>
      </c>
      <c r="D13054">
        <v>4</v>
      </c>
      <c r="E13054">
        <v>0</v>
      </c>
      <c r="F13054">
        <v>0</v>
      </c>
      <c r="H13054" t="s">
        <v>103</v>
      </c>
      <c r="I13054">
        <f t="shared" si="618"/>
        <v>0</v>
      </c>
      <c r="J13054">
        <f t="shared" si="619"/>
        <v>0</v>
      </c>
      <c r="L13054" t="str">
        <f t="shared" si="617"/>
        <v>2580ROSLYN</v>
      </c>
      <c r="M13054" t="s">
        <v>12579</v>
      </c>
    </row>
    <row r="13055" spans="1:13">
      <c r="A13055" t="s">
        <v>14471</v>
      </c>
      <c r="B13055" t="s">
        <v>14500</v>
      </c>
      <c r="C13055" t="s">
        <v>109</v>
      </c>
      <c r="D13055">
        <v>2</v>
      </c>
      <c r="E13055">
        <v>0</v>
      </c>
      <c r="F13055">
        <v>1</v>
      </c>
      <c r="H13055" t="s">
        <v>103</v>
      </c>
      <c r="I13055">
        <f t="shared" si="618"/>
        <v>0</v>
      </c>
      <c r="J13055">
        <f t="shared" si="619"/>
        <v>0</v>
      </c>
      <c r="L13055" t="str">
        <f t="shared" si="617"/>
        <v>2580RUN-O-WATERS</v>
      </c>
      <c r="M13055" t="s">
        <v>12579</v>
      </c>
    </row>
    <row r="13056" spans="1:13">
      <c r="A13056" t="s">
        <v>14471</v>
      </c>
      <c r="B13056" t="s">
        <v>14501</v>
      </c>
      <c r="C13056" t="s">
        <v>109</v>
      </c>
      <c r="D13056">
        <v>4</v>
      </c>
      <c r="E13056">
        <v>0</v>
      </c>
      <c r="F13056">
        <v>0</v>
      </c>
      <c r="H13056" t="s">
        <v>103</v>
      </c>
      <c r="I13056">
        <f t="shared" si="618"/>
        <v>0</v>
      </c>
      <c r="J13056">
        <f t="shared" si="619"/>
        <v>0</v>
      </c>
      <c r="L13056" t="str">
        <f t="shared" si="617"/>
        <v>2580SIX MILE FLAT</v>
      </c>
      <c r="M13056" t="s">
        <v>12579</v>
      </c>
    </row>
    <row r="13057" spans="1:13">
      <c r="A13057" t="s">
        <v>14471</v>
      </c>
      <c r="B13057" t="s">
        <v>14502</v>
      </c>
      <c r="C13057" t="s">
        <v>109</v>
      </c>
      <c r="D13057">
        <v>4</v>
      </c>
      <c r="E13057">
        <v>0</v>
      </c>
      <c r="F13057">
        <v>0</v>
      </c>
      <c r="H13057" t="s">
        <v>103</v>
      </c>
      <c r="I13057">
        <f t="shared" si="618"/>
        <v>0</v>
      </c>
      <c r="J13057">
        <f t="shared" si="619"/>
        <v>0</v>
      </c>
      <c r="L13057" t="str">
        <f t="shared" si="617"/>
        <v>2580SPRING VALLEY</v>
      </c>
      <c r="M13057" t="s">
        <v>12579</v>
      </c>
    </row>
    <row r="13058" spans="1:13">
      <c r="A13058" t="s">
        <v>14471</v>
      </c>
      <c r="B13058" t="s">
        <v>14503</v>
      </c>
      <c r="C13058" t="s">
        <v>109</v>
      </c>
      <c r="D13058">
        <v>4</v>
      </c>
      <c r="E13058">
        <v>0</v>
      </c>
      <c r="F13058">
        <v>0</v>
      </c>
      <c r="H13058" t="s">
        <v>103</v>
      </c>
      <c r="I13058">
        <f t="shared" si="618"/>
        <v>0</v>
      </c>
      <c r="J13058">
        <f t="shared" si="619"/>
        <v>0</v>
      </c>
      <c r="L13058" t="str">
        <f t="shared" si="617"/>
        <v>2580STONEQUARRY</v>
      </c>
      <c r="M13058" t="s">
        <v>12579</v>
      </c>
    </row>
    <row r="13059" spans="1:13">
      <c r="A13059" t="s">
        <v>14471</v>
      </c>
      <c r="B13059" t="s">
        <v>9533</v>
      </c>
      <c r="C13059" t="s">
        <v>109</v>
      </c>
      <c r="D13059">
        <v>4</v>
      </c>
      <c r="E13059">
        <v>0</v>
      </c>
      <c r="F13059">
        <v>0</v>
      </c>
      <c r="H13059" t="s">
        <v>103</v>
      </c>
      <c r="I13059">
        <f t="shared" si="618"/>
        <v>0</v>
      </c>
      <c r="J13059">
        <f t="shared" si="619"/>
        <v>0</v>
      </c>
      <c r="L13059" t="str">
        <f t="shared" si="617"/>
        <v>2580TARAGO</v>
      </c>
      <c r="M13059" t="s">
        <v>12579</v>
      </c>
    </row>
    <row r="13060" spans="1:13">
      <c r="A13060" t="s">
        <v>14471</v>
      </c>
      <c r="B13060" t="s">
        <v>14504</v>
      </c>
      <c r="C13060" t="s">
        <v>109</v>
      </c>
      <c r="D13060">
        <v>4</v>
      </c>
      <c r="E13060">
        <v>0</v>
      </c>
      <c r="F13060">
        <v>0</v>
      </c>
      <c r="H13060" t="s">
        <v>103</v>
      </c>
      <c r="I13060">
        <f t="shared" si="618"/>
        <v>0</v>
      </c>
      <c r="J13060">
        <f t="shared" si="619"/>
        <v>0</v>
      </c>
      <c r="L13060" t="str">
        <f t="shared" si="617"/>
        <v>2580TARALGA</v>
      </c>
      <c r="M13060" t="s">
        <v>12579</v>
      </c>
    </row>
    <row r="13061" spans="1:13">
      <c r="A13061" t="s">
        <v>14471</v>
      </c>
      <c r="B13061" t="s">
        <v>14505</v>
      </c>
      <c r="C13061" t="s">
        <v>109</v>
      </c>
      <c r="D13061">
        <v>2</v>
      </c>
      <c r="E13061">
        <v>0</v>
      </c>
      <c r="F13061">
        <v>1</v>
      </c>
      <c r="H13061" t="s">
        <v>103</v>
      </c>
      <c r="I13061">
        <f t="shared" si="618"/>
        <v>0</v>
      </c>
      <c r="J13061">
        <f t="shared" si="619"/>
        <v>0</v>
      </c>
      <c r="L13061" t="str">
        <f t="shared" ref="L13061:L13124" si="620">CONCATENATE(A13061,B13061)</f>
        <v>2580TARLO</v>
      </c>
      <c r="M13061" t="s">
        <v>12579</v>
      </c>
    </row>
    <row r="13062" spans="1:13">
      <c r="A13062" t="s">
        <v>14471</v>
      </c>
      <c r="B13062" t="s">
        <v>14506</v>
      </c>
      <c r="C13062" t="s">
        <v>109</v>
      </c>
      <c r="D13062">
        <v>2</v>
      </c>
      <c r="E13062">
        <v>0</v>
      </c>
      <c r="F13062">
        <v>1</v>
      </c>
      <c r="H13062" t="s">
        <v>103</v>
      </c>
      <c r="I13062">
        <f t="shared" si="618"/>
        <v>0</v>
      </c>
      <c r="J13062">
        <f t="shared" si="619"/>
        <v>0</v>
      </c>
      <c r="L13062" t="str">
        <f t="shared" si="620"/>
        <v>2580TIRRANNAVILLE</v>
      </c>
      <c r="M13062" t="s">
        <v>12579</v>
      </c>
    </row>
    <row r="13063" spans="1:13">
      <c r="A13063" t="s">
        <v>14471</v>
      </c>
      <c r="B13063" t="s">
        <v>14507</v>
      </c>
      <c r="C13063" t="s">
        <v>109</v>
      </c>
      <c r="D13063">
        <v>4</v>
      </c>
      <c r="E13063">
        <v>0</v>
      </c>
      <c r="F13063">
        <v>0</v>
      </c>
      <c r="H13063" t="s">
        <v>103</v>
      </c>
      <c r="I13063">
        <f t="shared" si="618"/>
        <v>0</v>
      </c>
      <c r="J13063">
        <f t="shared" si="619"/>
        <v>0</v>
      </c>
      <c r="L13063" t="str">
        <f t="shared" si="620"/>
        <v>2580TOWRANG</v>
      </c>
      <c r="M13063" t="s">
        <v>12579</v>
      </c>
    </row>
    <row r="13064" spans="1:13">
      <c r="A13064" t="s">
        <v>14471</v>
      </c>
      <c r="B13064" t="s">
        <v>14508</v>
      </c>
      <c r="C13064" t="s">
        <v>109</v>
      </c>
      <c r="D13064">
        <v>4</v>
      </c>
      <c r="E13064">
        <v>0</v>
      </c>
      <c r="F13064">
        <v>0</v>
      </c>
      <c r="H13064" t="s">
        <v>103</v>
      </c>
      <c r="I13064">
        <f t="shared" si="618"/>
        <v>0</v>
      </c>
      <c r="J13064">
        <f t="shared" si="619"/>
        <v>0</v>
      </c>
      <c r="L13064" t="str">
        <f t="shared" si="620"/>
        <v>2580WAYO</v>
      </c>
      <c r="M13064" t="s">
        <v>12579</v>
      </c>
    </row>
    <row r="13065" spans="1:13">
      <c r="A13065" t="s">
        <v>14471</v>
      </c>
      <c r="B13065" t="s">
        <v>14509</v>
      </c>
      <c r="C13065" t="s">
        <v>109</v>
      </c>
      <c r="D13065">
        <v>4</v>
      </c>
      <c r="E13065">
        <v>0</v>
      </c>
      <c r="F13065">
        <v>0</v>
      </c>
      <c r="H13065" t="s">
        <v>103</v>
      </c>
      <c r="I13065">
        <f t="shared" si="618"/>
        <v>0</v>
      </c>
      <c r="J13065">
        <f t="shared" si="619"/>
        <v>0</v>
      </c>
      <c r="L13065" t="str">
        <f t="shared" si="620"/>
        <v>2580WIABOROUGH</v>
      </c>
      <c r="M13065" t="s">
        <v>12579</v>
      </c>
    </row>
    <row r="13066" spans="1:13">
      <c r="A13066" t="s">
        <v>14471</v>
      </c>
      <c r="B13066" t="s">
        <v>14510</v>
      </c>
      <c r="C13066" t="s">
        <v>109</v>
      </c>
      <c r="D13066">
        <v>4</v>
      </c>
      <c r="E13066">
        <v>0</v>
      </c>
      <c r="F13066">
        <v>0</v>
      </c>
      <c r="H13066" t="s">
        <v>103</v>
      </c>
      <c r="I13066">
        <f t="shared" si="618"/>
        <v>0</v>
      </c>
      <c r="J13066">
        <f t="shared" si="619"/>
        <v>0</v>
      </c>
      <c r="L13066" t="str">
        <f t="shared" si="620"/>
        <v>2580WIARBOROUGH</v>
      </c>
      <c r="M13066" t="s">
        <v>12579</v>
      </c>
    </row>
    <row r="13067" spans="1:13">
      <c r="A13067" t="s">
        <v>14471</v>
      </c>
      <c r="B13067" t="s">
        <v>14511</v>
      </c>
      <c r="C13067" t="s">
        <v>109</v>
      </c>
      <c r="D13067">
        <v>4</v>
      </c>
      <c r="E13067">
        <v>0</v>
      </c>
      <c r="F13067">
        <v>0</v>
      </c>
      <c r="H13067" t="s">
        <v>103</v>
      </c>
      <c r="I13067">
        <f t="shared" si="618"/>
        <v>0</v>
      </c>
      <c r="J13067">
        <f t="shared" si="619"/>
        <v>0</v>
      </c>
      <c r="L13067" t="str">
        <f t="shared" si="620"/>
        <v>2580WINDELLAMA</v>
      </c>
      <c r="M13067" t="s">
        <v>12579</v>
      </c>
    </row>
    <row r="13068" spans="1:13">
      <c r="A13068" t="s">
        <v>14471</v>
      </c>
      <c r="B13068" t="s">
        <v>14512</v>
      </c>
      <c r="C13068" t="s">
        <v>109</v>
      </c>
      <c r="D13068">
        <v>4</v>
      </c>
      <c r="E13068">
        <v>0</v>
      </c>
      <c r="F13068">
        <v>0</v>
      </c>
      <c r="H13068" t="s">
        <v>103</v>
      </c>
      <c r="I13068">
        <f t="shared" si="618"/>
        <v>0</v>
      </c>
      <c r="J13068">
        <f t="shared" si="619"/>
        <v>0</v>
      </c>
      <c r="L13068" t="str">
        <f t="shared" si="620"/>
        <v>2580WOMBEYAN CAVES</v>
      </c>
      <c r="M13068" t="s">
        <v>12579</v>
      </c>
    </row>
    <row r="13069" spans="1:13">
      <c r="A13069" t="s">
        <v>14471</v>
      </c>
      <c r="B13069" t="s">
        <v>14513</v>
      </c>
      <c r="C13069" t="s">
        <v>109</v>
      </c>
      <c r="D13069">
        <v>4</v>
      </c>
      <c r="E13069">
        <v>0</v>
      </c>
      <c r="F13069">
        <v>0</v>
      </c>
      <c r="H13069" t="s">
        <v>103</v>
      </c>
      <c r="I13069">
        <f t="shared" si="618"/>
        <v>0</v>
      </c>
      <c r="J13069">
        <f t="shared" si="619"/>
        <v>0</v>
      </c>
      <c r="L13069" t="str">
        <f t="shared" si="620"/>
        <v>2580WOODHOUSELEE</v>
      </c>
      <c r="M13069" t="s">
        <v>12579</v>
      </c>
    </row>
    <row r="13070" spans="1:13">
      <c r="A13070" t="s">
        <v>14471</v>
      </c>
      <c r="B13070" t="s">
        <v>14514</v>
      </c>
      <c r="C13070" t="s">
        <v>109</v>
      </c>
      <c r="D13070">
        <v>4</v>
      </c>
      <c r="E13070">
        <v>0</v>
      </c>
      <c r="F13070">
        <v>0</v>
      </c>
      <c r="H13070" t="s">
        <v>103</v>
      </c>
      <c r="I13070">
        <f t="shared" si="618"/>
        <v>0</v>
      </c>
      <c r="J13070">
        <f t="shared" si="619"/>
        <v>0</v>
      </c>
      <c r="L13070" t="str">
        <f t="shared" si="620"/>
        <v>2580WOWAGIN</v>
      </c>
      <c r="M13070" t="s">
        <v>12579</v>
      </c>
    </row>
    <row r="13071" spans="1:13">
      <c r="A13071" t="s">
        <v>14471</v>
      </c>
      <c r="B13071" t="s">
        <v>14515</v>
      </c>
      <c r="C13071" t="s">
        <v>109</v>
      </c>
      <c r="D13071">
        <v>4</v>
      </c>
      <c r="E13071">
        <v>0</v>
      </c>
      <c r="F13071">
        <v>0</v>
      </c>
      <c r="H13071" t="s">
        <v>103</v>
      </c>
      <c r="I13071">
        <f t="shared" si="618"/>
        <v>0</v>
      </c>
      <c r="J13071">
        <f t="shared" si="619"/>
        <v>0</v>
      </c>
      <c r="L13071" t="str">
        <f t="shared" si="620"/>
        <v>2580YALBRAITH</v>
      </c>
      <c r="M13071" t="s">
        <v>12579</v>
      </c>
    </row>
    <row r="13072" spans="1:13">
      <c r="A13072" t="s">
        <v>14471</v>
      </c>
      <c r="B13072" t="s">
        <v>14516</v>
      </c>
      <c r="C13072" t="s">
        <v>109</v>
      </c>
      <c r="D13072">
        <v>2</v>
      </c>
      <c r="E13072">
        <v>0</v>
      </c>
      <c r="F13072">
        <v>1</v>
      </c>
      <c r="H13072" t="s">
        <v>103</v>
      </c>
      <c r="I13072">
        <f t="shared" si="618"/>
        <v>0</v>
      </c>
      <c r="J13072">
        <f t="shared" si="619"/>
        <v>0</v>
      </c>
      <c r="L13072" t="str">
        <f t="shared" si="620"/>
        <v>2580YARRA</v>
      </c>
      <c r="M13072" t="s">
        <v>12579</v>
      </c>
    </row>
    <row r="13073" spans="1:13">
      <c r="A13073" t="s">
        <v>14517</v>
      </c>
      <c r="B13073" t="s">
        <v>11838</v>
      </c>
      <c r="C13073" t="s">
        <v>109</v>
      </c>
      <c r="D13073">
        <v>4</v>
      </c>
      <c r="E13073">
        <v>0</v>
      </c>
      <c r="F13073">
        <v>0</v>
      </c>
      <c r="H13073" t="s">
        <v>103</v>
      </c>
      <c r="I13073">
        <f t="shared" ref="I13073:I13136" si="621">IF(ISERROR(VLOOKUP(A13073,SelPostCode,1,FALSE)),0,1)</f>
        <v>0</v>
      </c>
      <c r="J13073">
        <f t="shared" ref="J13073:J13136" si="622">IF(I13073=0,0,IF(ISERROR(VLOOKUP(B13073,SelSuburb,1,FALSE)),0,1))</f>
        <v>0</v>
      </c>
      <c r="L13073" t="str">
        <f t="shared" si="620"/>
        <v>2579BIG HILL</v>
      </c>
      <c r="M13073" t="s">
        <v>12579</v>
      </c>
    </row>
    <row r="13074" spans="1:13">
      <c r="A13074" t="s">
        <v>14517</v>
      </c>
      <c r="B13074" t="s">
        <v>14518</v>
      </c>
      <c r="C13074" t="s">
        <v>109</v>
      </c>
      <c r="D13074">
        <v>4</v>
      </c>
      <c r="E13074">
        <v>0</v>
      </c>
      <c r="F13074">
        <v>0</v>
      </c>
      <c r="H13074" t="s">
        <v>103</v>
      </c>
      <c r="I13074">
        <f t="shared" si="621"/>
        <v>0</v>
      </c>
      <c r="J13074">
        <f t="shared" si="622"/>
        <v>0</v>
      </c>
      <c r="L13074" t="str">
        <f t="shared" si="620"/>
        <v>2579BRAYTON</v>
      </c>
      <c r="M13074" t="s">
        <v>12579</v>
      </c>
    </row>
    <row r="13075" spans="1:13">
      <c r="A13075" t="s">
        <v>14517</v>
      </c>
      <c r="B13075" t="s">
        <v>438</v>
      </c>
      <c r="C13075" t="s">
        <v>109</v>
      </c>
      <c r="D13075">
        <v>4</v>
      </c>
      <c r="E13075">
        <v>0</v>
      </c>
      <c r="F13075">
        <v>0</v>
      </c>
      <c r="H13075" t="s">
        <v>103</v>
      </c>
      <c r="I13075">
        <f t="shared" si="621"/>
        <v>0</v>
      </c>
      <c r="J13075">
        <f t="shared" si="622"/>
        <v>0</v>
      </c>
      <c r="L13075" t="str">
        <f t="shared" si="620"/>
        <v>2579EXETER</v>
      </c>
      <c r="M13075" t="s">
        <v>12579</v>
      </c>
    </row>
    <row r="13076" spans="1:13">
      <c r="A13076" t="s">
        <v>14517</v>
      </c>
      <c r="B13076" t="s">
        <v>14519</v>
      </c>
      <c r="C13076" t="s">
        <v>109</v>
      </c>
      <c r="D13076">
        <v>4</v>
      </c>
      <c r="E13076">
        <v>0</v>
      </c>
      <c r="F13076">
        <v>0</v>
      </c>
      <c r="H13076" t="s">
        <v>103</v>
      </c>
      <c r="I13076">
        <f t="shared" si="621"/>
        <v>0</v>
      </c>
      <c r="J13076">
        <f t="shared" si="622"/>
        <v>0</v>
      </c>
      <c r="L13076" t="str">
        <f t="shared" si="620"/>
        <v>2579MARULAN</v>
      </c>
      <c r="M13076" t="s">
        <v>12579</v>
      </c>
    </row>
    <row r="13077" spans="1:13">
      <c r="A13077" t="s">
        <v>14517</v>
      </c>
      <c r="B13077" t="s">
        <v>14520</v>
      </c>
      <c r="C13077" t="s">
        <v>109</v>
      </c>
      <c r="D13077">
        <v>4</v>
      </c>
      <c r="E13077">
        <v>0</v>
      </c>
      <c r="F13077">
        <v>0</v>
      </c>
      <c r="H13077" t="s">
        <v>103</v>
      </c>
      <c r="I13077">
        <f t="shared" si="621"/>
        <v>0</v>
      </c>
      <c r="J13077">
        <f t="shared" si="622"/>
        <v>0</v>
      </c>
      <c r="L13077" t="str">
        <f t="shared" si="620"/>
        <v>2579MARULAN SOUTH</v>
      </c>
      <c r="M13077" t="s">
        <v>12579</v>
      </c>
    </row>
    <row r="13078" spans="1:13">
      <c r="A13078" t="s">
        <v>14517</v>
      </c>
      <c r="B13078" t="s">
        <v>14521</v>
      </c>
      <c r="C13078" t="s">
        <v>109</v>
      </c>
      <c r="D13078">
        <v>4</v>
      </c>
      <c r="E13078">
        <v>0</v>
      </c>
      <c r="F13078">
        <v>0</v>
      </c>
      <c r="H13078" t="s">
        <v>103</v>
      </c>
      <c r="I13078">
        <f t="shared" si="621"/>
        <v>0</v>
      </c>
      <c r="J13078">
        <f t="shared" si="622"/>
        <v>0</v>
      </c>
      <c r="L13078" t="str">
        <f t="shared" si="620"/>
        <v>2579PENROSE</v>
      </c>
      <c r="M13078" t="s">
        <v>12579</v>
      </c>
    </row>
    <row r="13079" spans="1:13">
      <c r="A13079" t="s">
        <v>14517</v>
      </c>
      <c r="B13079" t="s">
        <v>14522</v>
      </c>
      <c r="C13079" t="s">
        <v>109</v>
      </c>
      <c r="D13079">
        <v>4</v>
      </c>
      <c r="E13079">
        <v>0</v>
      </c>
      <c r="F13079">
        <v>0</v>
      </c>
      <c r="H13079" t="s">
        <v>103</v>
      </c>
      <c r="I13079">
        <f t="shared" si="621"/>
        <v>0</v>
      </c>
      <c r="J13079">
        <f t="shared" si="622"/>
        <v>0</v>
      </c>
      <c r="L13079" t="str">
        <f t="shared" si="620"/>
        <v>2579TALLONG</v>
      </c>
      <c r="M13079" t="s">
        <v>12579</v>
      </c>
    </row>
    <row r="13080" spans="1:13">
      <c r="A13080" t="s">
        <v>14517</v>
      </c>
      <c r="B13080" t="s">
        <v>14523</v>
      </c>
      <c r="C13080" t="s">
        <v>109</v>
      </c>
      <c r="D13080">
        <v>4</v>
      </c>
      <c r="E13080">
        <v>0</v>
      </c>
      <c r="F13080">
        <v>0</v>
      </c>
      <c r="H13080" t="s">
        <v>103</v>
      </c>
      <c r="I13080">
        <f t="shared" si="621"/>
        <v>0</v>
      </c>
      <c r="J13080">
        <f t="shared" si="622"/>
        <v>0</v>
      </c>
      <c r="L13080" t="str">
        <f t="shared" si="620"/>
        <v>2579WINGELLO</v>
      </c>
      <c r="M13080" t="s">
        <v>12579</v>
      </c>
    </row>
    <row r="13081" spans="1:13">
      <c r="A13081" t="s">
        <v>14524</v>
      </c>
      <c r="B13081" t="s">
        <v>1631</v>
      </c>
      <c r="C13081" t="s">
        <v>109</v>
      </c>
      <c r="D13081">
        <v>4</v>
      </c>
      <c r="E13081">
        <v>0</v>
      </c>
      <c r="F13081">
        <v>0</v>
      </c>
      <c r="H13081" t="s">
        <v>103</v>
      </c>
      <c r="I13081">
        <f t="shared" si="621"/>
        <v>0</v>
      </c>
      <c r="J13081">
        <f t="shared" si="622"/>
        <v>0</v>
      </c>
      <c r="L13081" t="str">
        <f t="shared" si="620"/>
        <v>2578BUNDANOON</v>
      </c>
      <c r="M13081" t="s">
        <v>14525</v>
      </c>
    </row>
    <row r="13082" spans="1:13">
      <c r="A13082" t="s">
        <v>14526</v>
      </c>
      <c r="B13082" t="s">
        <v>14527</v>
      </c>
      <c r="C13082" t="s">
        <v>109</v>
      </c>
      <c r="D13082">
        <v>2</v>
      </c>
      <c r="E13082">
        <v>0</v>
      </c>
      <c r="F13082">
        <v>1</v>
      </c>
      <c r="H13082" t="s">
        <v>103</v>
      </c>
      <c r="I13082">
        <f t="shared" si="621"/>
        <v>0</v>
      </c>
      <c r="J13082">
        <f t="shared" si="622"/>
        <v>0</v>
      </c>
      <c r="L13082" t="str">
        <f t="shared" si="620"/>
        <v>2577BARREN GROUNDS</v>
      </c>
      <c r="M13082" t="s">
        <v>14528</v>
      </c>
    </row>
    <row r="13083" spans="1:13">
      <c r="A13083" t="s">
        <v>14526</v>
      </c>
      <c r="B13083" t="s">
        <v>1828</v>
      </c>
      <c r="C13083" t="s">
        <v>109</v>
      </c>
      <c r="D13083">
        <v>2</v>
      </c>
      <c r="E13083">
        <v>0</v>
      </c>
      <c r="F13083">
        <v>1</v>
      </c>
      <c r="H13083" t="s">
        <v>103</v>
      </c>
      <c r="I13083">
        <f t="shared" si="621"/>
        <v>0</v>
      </c>
      <c r="J13083">
        <f t="shared" si="622"/>
        <v>0</v>
      </c>
      <c r="L13083" t="str">
        <f t="shared" si="620"/>
        <v>2577BEAUMONT</v>
      </c>
      <c r="M13083" t="s">
        <v>14528</v>
      </c>
    </row>
    <row r="13084" spans="1:13">
      <c r="A13084" t="s">
        <v>14526</v>
      </c>
      <c r="B13084" t="s">
        <v>14529</v>
      </c>
      <c r="C13084" t="s">
        <v>109</v>
      </c>
      <c r="D13084">
        <v>2</v>
      </c>
      <c r="E13084">
        <v>0</v>
      </c>
      <c r="F13084">
        <v>1</v>
      </c>
      <c r="H13084" t="s">
        <v>103</v>
      </c>
      <c r="I13084">
        <f t="shared" si="621"/>
        <v>0</v>
      </c>
      <c r="J13084">
        <f t="shared" si="622"/>
        <v>0</v>
      </c>
      <c r="L13084" t="str">
        <f t="shared" si="620"/>
        <v>2577BERRIMA</v>
      </c>
      <c r="M13084" t="s">
        <v>14528</v>
      </c>
    </row>
    <row r="13085" spans="1:13">
      <c r="A13085" t="s">
        <v>14526</v>
      </c>
      <c r="B13085" t="s">
        <v>14530</v>
      </c>
      <c r="C13085" t="s">
        <v>109</v>
      </c>
      <c r="D13085">
        <v>2</v>
      </c>
      <c r="E13085">
        <v>0</v>
      </c>
      <c r="F13085">
        <v>1</v>
      </c>
      <c r="H13085" t="s">
        <v>103</v>
      </c>
      <c r="I13085">
        <f t="shared" si="621"/>
        <v>0</v>
      </c>
      <c r="J13085">
        <f t="shared" si="622"/>
        <v>0</v>
      </c>
      <c r="L13085" t="str">
        <f t="shared" si="620"/>
        <v>2577BURRAWANG</v>
      </c>
      <c r="M13085" t="s">
        <v>14528</v>
      </c>
    </row>
    <row r="13086" spans="1:13">
      <c r="A13086" t="s">
        <v>14526</v>
      </c>
      <c r="B13086" t="s">
        <v>14531</v>
      </c>
      <c r="C13086" t="s">
        <v>109</v>
      </c>
      <c r="D13086">
        <v>2</v>
      </c>
      <c r="E13086">
        <v>0</v>
      </c>
      <c r="F13086">
        <v>1</v>
      </c>
      <c r="H13086" t="s">
        <v>103</v>
      </c>
      <c r="I13086">
        <f t="shared" si="621"/>
        <v>0</v>
      </c>
      <c r="J13086">
        <f t="shared" si="622"/>
        <v>0</v>
      </c>
      <c r="L13086" t="str">
        <f t="shared" si="620"/>
        <v>2577CALWALLA</v>
      </c>
      <c r="M13086" t="s">
        <v>14528</v>
      </c>
    </row>
    <row r="13087" spans="1:13">
      <c r="A13087" t="s">
        <v>14526</v>
      </c>
      <c r="B13087" t="s">
        <v>14532</v>
      </c>
      <c r="C13087" t="s">
        <v>109</v>
      </c>
      <c r="D13087">
        <v>2</v>
      </c>
      <c r="E13087">
        <v>0</v>
      </c>
      <c r="F13087">
        <v>1</v>
      </c>
      <c r="H13087" t="s">
        <v>103</v>
      </c>
      <c r="I13087">
        <f t="shared" si="621"/>
        <v>0</v>
      </c>
      <c r="J13087">
        <f t="shared" si="622"/>
        <v>0</v>
      </c>
      <c r="L13087" t="str">
        <f t="shared" si="620"/>
        <v>2577CARRINGTON FALLS</v>
      </c>
      <c r="M13087" t="s">
        <v>14528</v>
      </c>
    </row>
    <row r="13088" spans="1:13">
      <c r="A13088" t="s">
        <v>14526</v>
      </c>
      <c r="B13088" t="s">
        <v>14533</v>
      </c>
      <c r="C13088" t="s">
        <v>109</v>
      </c>
      <c r="D13088">
        <v>2</v>
      </c>
      <c r="E13088">
        <v>0</v>
      </c>
      <c r="F13088">
        <v>1</v>
      </c>
      <c r="H13088" t="s">
        <v>103</v>
      </c>
      <c r="I13088">
        <f t="shared" si="621"/>
        <v>0</v>
      </c>
      <c r="J13088">
        <f t="shared" si="622"/>
        <v>0</v>
      </c>
      <c r="L13088" t="str">
        <f t="shared" si="620"/>
        <v>2577KANGAROO VALLEY</v>
      </c>
      <c r="M13088" t="s">
        <v>14528</v>
      </c>
    </row>
    <row r="13089" spans="1:13">
      <c r="A13089" t="s">
        <v>14526</v>
      </c>
      <c r="B13089" t="s">
        <v>14534</v>
      </c>
      <c r="C13089" t="s">
        <v>109</v>
      </c>
      <c r="D13089">
        <v>2</v>
      </c>
      <c r="E13089">
        <v>0</v>
      </c>
      <c r="F13089">
        <v>1</v>
      </c>
      <c r="H13089" t="s">
        <v>103</v>
      </c>
      <c r="I13089">
        <f t="shared" si="621"/>
        <v>0</v>
      </c>
      <c r="J13089">
        <f t="shared" si="622"/>
        <v>0</v>
      </c>
      <c r="L13089" t="str">
        <f t="shared" si="620"/>
        <v>2577KNIGHTS HILL</v>
      </c>
      <c r="M13089" t="s">
        <v>14528</v>
      </c>
    </row>
    <row r="13090" spans="1:13">
      <c r="A13090" t="s">
        <v>14526</v>
      </c>
      <c r="B13090" t="s">
        <v>14535</v>
      </c>
      <c r="C13090" t="s">
        <v>109</v>
      </c>
      <c r="D13090">
        <v>2</v>
      </c>
      <c r="E13090">
        <v>0</v>
      </c>
      <c r="F13090">
        <v>1</v>
      </c>
      <c r="H13090" t="s">
        <v>103</v>
      </c>
      <c r="I13090">
        <f t="shared" si="621"/>
        <v>0</v>
      </c>
      <c r="J13090">
        <f t="shared" si="622"/>
        <v>0</v>
      </c>
      <c r="L13090" t="str">
        <f t="shared" si="620"/>
        <v>2577MACQUARIE PASS</v>
      </c>
      <c r="M13090" t="s">
        <v>14528</v>
      </c>
    </row>
    <row r="13091" spans="1:13">
      <c r="A13091" t="s">
        <v>14526</v>
      </c>
      <c r="B13091" t="s">
        <v>14536</v>
      </c>
      <c r="C13091" t="s">
        <v>109</v>
      </c>
      <c r="D13091">
        <v>2</v>
      </c>
      <c r="E13091">
        <v>0</v>
      </c>
      <c r="F13091">
        <v>1</v>
      </c>
      <c r="H13091" t="s">
        <v>103</v>
      </c>
      <c r="I13091">
        <f t="shared" si="621"/>
        <v>0</v>
      </c>
      <c r="J13091">
        <f t="shared" si="622"/>
        <v>0</v>
      </c>
      <c r="L13091" t="str">
        <f t="shared" si="620"/>
        <v>2577MANCHESTER SQUARE</v>
      </c>
      <c r="M13091" t="s">
        <v>14528</v>
      </c>
    </row>
    <row r="13092" spans="1:13">
      <c r="A13092" t="s">
        <v>14526</v>
      </c>
      <c r="B13092" t="s">
        <v>14537</v>
      </c>
      <c r="C13092" t="s">
        <v>109</v>
      </c>
      <c r="D13092">
        <v>2</v>
      </c>
      <c r="E13092">
        <v>0</v>
      </c>
      <c r="F13092">
        <v>1</v>
      </c>
      <c r="H13092" t="s">
        <v>103</v>
      </c>
      <c r="I13092">
        <f t="shared" si="621"/>
        <v>0</v>
      </c>
      <c r="J13092">
        <f t="shared" si="622"/>
        <v>0</v>
      </c>
      <c r="L13092" t="str">
        <f t="shared" si="620"/>
        <v>2577MEDWAY</v>
      </c>
      <c r="M13092" t="s">
        <v>14528</v>
      </c>
    </row>
    <row r="13093" spans="1:13">
      <c r="A13093" t="s">
        <v>14526</v>
      </c>
      <c r="B13093" t="s">
        <v>14538</v>
      </c>
      <c r="C13093" t="s">
        <v>109</v>
      </c>
      <c r="D13093">
        <v>2</v>
      </c>
      <c r="E13093">
        <v>0</v>
      </c>
      <c r="F13093">
        <v>1</v>
      </c>
      <c r="H13093" t="s">
        <v>103</v>
      </c>
      <c r="I13093">
        <f t="shared" si="621"/>
        <v>0</v>
      </c>
      <c r="J13093">
        <f t="shared" si="622"/>
        <v>0</v>
      </c>
      <c r="L13093" t="str">
        <f t="shared" si="620"/>
        <v>2577MERYLA</v>
      </c>
      <c r="M13093" t="s">
        <v>14528</v>
      </c>
    </row>
    <row r="13094" spans="1:13">
      <c r="A13094" t="s">
        <v>14526</v>
      </c>
      <c r="B13094" t="s">
        <v>14539</v>
      </c>
      <c r="C13094" t="s">
        <v>109</v>
      </c>
      <c r="D13094">
        <v>2</v>
      </c>
      <c r="E13094">
        <v>0</v>
      </c>
      <c r="F13094">
        <v>1</v>
      </c>
      <c r="H13094" t="s">
        <v>103</v>
      </c>
      <c r="I13094">
        <f t="shared" si="621"/>
        <v>0</v>
      </c>
      <c r="J13094">
        <f t="shared" si="622"/>
        <v>0</v>
      </c>
      <c r="L13094" t="str">
        <f t="shared" si="620"/>
        <v>2577MOSS VALE</v>
      </c>
      <c r="M13094" t="s">
        <v>14528</v>
      </c>
    </row>
    <row r="13095" spans="1:13">
      <c r="A13095" t="s">
        <v>14526</v>
      </c>
      <c r="B13095" t="s">
        <v>14540</v>
      </c>
      <c r="C13095" t="s">
        <v>109</v>
      </c>
      <c r="D13095">
        <v>2</v>
      </c>
      <c r="E13095">
        <v>0</v>
      </c>
      <c r="F13095">
        <v>1</v>
      </c>
      <c r="H13095" t="s">
        <v>103</v>
      </c>
      <c r="I13095">
        <f t="shared" si="621"/>
        <v>0</v>
      </c>
      <c r="J13095">
        <f t="shared" si="622"/>
        <v>0</v>
      </c>
      <c r="L13095" t="str">
        <f t="shared" si="620"/>
        <v>2577NEW BERRIMA</v>
      </c>
      <c r="M13095" t="s">
        <v>14528</v>
      </c>
    </row>
    <row r="13096" spans="1:13">
      <c r="A13096" t="s">
        <v>14526</v>
      </c>
      <c r="B13096" t="s">
        <v>13861</v>
      </c>
      <c r="C13096" t="s">
        <v>109</v>
      </c>
      <c r="D13096">
        <v>2</v>
      </c>
      <c r="E13096">
        <v>0</v>
      </c>
      <c r="F13096">
        <v>1</v>
      </c>
      <c r="H13096" t="s">
        <v>103</v>
      </c>
      <c r="I13096">
        <f t="shared" si="621"/>
        <v>0</v>
      </c>
      <c r="J13096">
        <f t="shared" si="622"/>
        <v>0</v>
      </c>
      <c r="L13096" t="str">
        <f t="shared" si="620"/>
        <v>2577PADDYS RIVER</v>
      </c>
      <c r="M13096" t="s">
        <v>14528</v>
      </c>
    </row>
    <row r="13097" spans="1:13">
      <c r="A13097" t="s">
        <v>14526</v>
      </c>
      <c r="B13097" t="s">
        <v>14541</v>
      </c>
      <c r="C13097" t="s">
        <v>109</v>
      </c>
      <c r="D13097">
        <v>2</v>
      </c>
      <c r="E13097">
        <v>0</v>
      </c>
      <c r="F13097">
        <v>1</v>
      </c>
      <c r="H13097" t="s">
        <v>103</v>
      </c>
      <c r="I13097">
        <f t="shared" si="621"/>
        <v>0</v>
      </c>
      <c r="J13097">
        <f t="shared" si="622"/>
        <v>0</v>
      </c>
      <c r="L13097" t="str">
        <f t="shared" si="620"/>
        <v>2577PHEASANT GROUND</v>
      </c>
      <c r="M13097" t="s">
        <v>14528</v>
      </c>
    </row>
    <row r="13098" spans="1:13">
      <c r="A13098" t="s">
        <v>14526</v>
      </c>
      <c r="B13098" t="s">
        <v>8620</v>
      </c>
      <c r="C13098" t="s">
        <v>109</v>
      </c>
      <c r="D13098">
        <v>2</v>
      </c>
      <c r="E13098">
        <v>0</v>
      </c>
      <c r="F13098">
        <v>1</v>
      </c>
      <c r="H13098" t="s">
        <v>103</v>
      </c>
      <c r="I13098">
        <f t="shared" si="621"/>
        <v>0</v>
      </c>
      <c r="J13098">
        <f t="shared" si="622"/>
        <v>0</v>
      </c>
      <c r="L13098" t="str">
        <f t="shared" si="620"/>
        <v>2577ROBERTSON</v>
      </c>
      <c r="M13098" t="s">
        <v>14528</v>
      </c>
    </row>
    <row r="13099" spans="1:13">
      <c r="A13099" t="s">
        <v>14526</v>
      </c>
      <c r="B13099" t="s">
        <v>14542</v>
      </c>
      <c r="C13099" t="s">
        <v>109</v>
      </c>
      <c r="D13099">
        <v>2</v>
      </c>
      <c r="E13099">
        <v>0</v>
      </c>
      <c r="F13099">
        <v>1</v>
      </c>
      <c r="H13099" t="s">
        <v>103</v>
      </c>
      <c r="I13099">
        <f t="shared" si="621"/>
        <v>0</v>
      </c>
      <c r="J13099">
        <f t="shared" si="622"/>
        <v>0</v>
      </c>
      <c r="L13099" t="str">
        <f t="shared" si="620"/>
        <v>2577SUTTON FOREST</v>
      </c>
      <c r="M13099" t="s">
        <v>14528</v>
      </c>
    </row>
    <row r="13100" spans="1:13">
      <c r="A13100" t="s">
        <v>14526</v>
      </c>
      <c r="B13100" t="s">
        <v>14543</v>
      </c>
      <c r="C13100" t="s">
        <v>109</v>
      </c>
      <c r="D13100">
        <v>2</v>
      </c>
      <c r="E13100">
        <v>0</v>
      </c>
      <c r="F13100">
        <v>1</v>
      </c>
      <c r="H13100" t="s">
        <v>103</v>
      </c>
      <c r="I13100">
        <f t="shared" si="621"/>
        <v>0</v>
      </c>
      <c r="J13100">
        <f t="shared" si="622"/>
        <v>0</v>
      </c>
      <c r="L13100" t="str">
        <f t="shared" si="620"/>
        <v>2577UPPER KANGAROO VALLEY</v>
      </c>
      <c r="M13100" t="s">
        <v>14528</v>
      </c>
    </row>
    <row r="13101" spans="1:13">
      <c r="A13101" t="s">
        <v>14526</v>
      </c>
      <c r="B13101" t="s">
        <v>14544</v>
      </c>
      <c r="C13101" t="s">
        <v>109</v>
      </c>
      <c r="D13101">
        <v>2</v>
      </c>
      <c r="E13101">
        <v>0</v>
      </c>
      <c r="F13101">
        <v>1</v>
      </c>
      <c r="H13101" t="s">
        <v>103</v>
      </c>
      <c r="I13101">
        <f t="shared" si="621"/>
        <v>0</v>
      </c>
      <c r="J13101">
        <f t="shared" si="622"/>
        <v>0</v>
      </c>
      <c r="L13101" t="str">
        <f t="shared" si="620"/>
        <v>2577WERAI</v>
      </c>
      <c r="M13101" t="s">
        <v>14528</v>
      </c>
    </row>
    <row r="13102" spans="1:13">
      <c r="A13102" t="s">
        <v>14526</v>
      </c>
      <c r="B13102" t="s">
        <v>14545</v>
      </c>
      <c r="C13102" t="s">
        <v>109</v>
      </c>
      <c r="D13102">
        <v>2</v>
      </c>
      <c r="E13102">
        <v>0</v>
      </c>
      <c r="F13102">
        <v>1</v>
      </c>
      <c r="H13102" t="s">
        <v>103</v>
      </c>
      <c r="I13102">
        <f t="shared" si="621"/>
        <v>0</v>
      </c>
      <c r="J13102">
        <f t="shared" si="622"/>
        <v>0</v>
      </c>
      <c r="L13102" t="str">
        <f t="shared" si="620"/>
        <v>2577WILDES MEADOW</v>
      </c>
      <c r="M13102" t="s">
        <v>14528</v>
      </c>
    </row>
    <row r="13103" spans="1:13">
      <c r="A13103" t="s">
        <v>14526</v>
      </c>
      <c r="B13103" t="s">
        <v>10004</v>
      </c>
      <c r="C13103" t="s">
        <v>109</v>
      </c>
      <c r="D13103">
        <v>2</v>
      </c>
      <c r="E13103">
        <v>0</v>
      </c>
      <c r="F13103">
        <v>1</v>
      </c>
      <c r="H13103" t="s">
        <v>103</v>
      </c>
      <c r="I13103">
        <f t="shared" si="621"/>
        <v>0</v>
      </c>
      <c r="J13103">
        <f t="shared" si="622"/>
        <v>0</v>
      </c>
      <c r="L13103" t="str">
        <f t="shared" si="620"/>
        <v>2577YARRUNGA</v>
      </c>
      <c r="M13103" t="s">
        <v>14528</v>
      </c>
    </row>
    <row r="13104" spans="1:13">
      <c r="A13104" t="s">
        <v>14526</v>
      </c>
      <c r="B13104" t="s">
        <v>653</v>
      </c>
      <c r="C13104" t="s">
        <v>109</v>
      </c>
      <c r="D13104">
        <v>4</v>
      </c>
      <c r="E13104">
        <v>0</v>
      </c>
      <c r="F13104">
        <v>0</v>
      </c>
      <c r="H13104" t="s">
        <v>103</v>
      </c>
      <c r="I13104">
        <f t="shared" si="621"/>
        <v>0</v>
      </c>
      <c r="J13104">
        <f t="shared" si="622"/>
        <v>0</v>
      </c>
      <c r="L13104" t="str">
        <f t="shared" si="620"/>
        <v>2577AVOCA</v>
      </c>
      <c r="M13104" t="s">
        <v>14528</v>
      </c>
    </row>
    <row r="13105" spans="1:13">
      <c r="A13105" t="s">
        <v>14526</v>
      </c>
      <c r="B13105" t="s">
        <v>14546</v>
      </c>
      <c r="C13105" t="s">
        <v>109</v>
      </c>
      <c r="D13105">
        <v>4</v>
      </c>
      <c r="E13105">
        <v>0</v>
      </c>
      <c r="F13105">
        <v>0</v>
      </c>
      <c r="H13105" t="s">
        <v>103</v>
      </c>
      <c r="I13105">
        <f t="shared" si="621"/>
        <v>0</v>
      </c>
      <c r="J13105">
        <f t="shared" si="622"/>
        <v>0</v>
      </c>
      <c r="L13105" t="str">
        <f t="shared" si="620"/>
        <v>2577BANGADILLY</v>
      </c>
      <c r="M13105" t="s">
        <v>14528</v>
      </c>
    </row>
    <row r="13106" spans="1:13">
      <c r="A13106" t="s">
        <v>14526</v>
      </c>
      <c r="B13106" t="s">
        <v>14547</v>
      </c>
      <c r="C13106" t="s">
        <v>109</v>
      </c>
      <c r="D13106">
        <v>4</v>
      </c>
      <c r="E13106">
        <v>0</v>
      </c>
      <c r="F13106">
        <v>0</v>
      </c>
      <c r="H13106" t="s">
        <v>103</v>
      </c>
      <c r="I13106">
        <f t="shared" si="621"/>
        <v>0</v>
      </c>
      <c r="J13106">
        <f t="shared" si="622"/>
        <v>0</v>
      </c>
      <c r="L13106" t="str">
        <f t="shared" si="620"/>
        <v>2577BARRENGARRY</v>
      </c>
      <c r="M13106" t="s">
        <v>14528</v>
      </c>
    </row>
    <row r="13107" spans="1:13">
      <c r="A13107" t="s">
        <v>14526</v>
      </c>
      <c r="B13107" t="s">
        <v>14548</v>
      </c>
      <c r="C13107" t="s">
        <v>109</v>
      </c>
      <c r="D13107">
        <v>4</v>
      </c>
      <c r="E13107">
        <v>0</v>
      </c>
      <c r="F13107">
        <v>0</v>
      </c>
      <c r="H13107" t="s">
        <v>103</v>
      </c>
      <c r="I13107">
        <f t="shared" si="621"/>
        <v>0</v>
      </c>
      <c r="J13107">
        <f t="shared" si="622"/>
        <v>0</v>
      </c>
      <c r="L13107" t="str">
        <f t="shared" si="620"/>
        <v>2577BELANGLO</v>
      </c>
      <c r="M13107" t="s">
        <v>14528</v>
      </c>
    </row>
    <row r="13108" spans="1:13">
      <c r="A13108" t="s">
        <v>14526</v>
      </c>
      <c r="B13108" t="s">
        <v>14549</v>
      </c>
      <c r="C13108" t="s">
        <v>109</v>
      </c>
      <c r="D13108">
        <v>4</v>
      </c>
      <c r="E13108">
        <v>0</v>
      </c>
      <c r="F13108">
        <v>0</v>
      </c>
      <c r="H13108" t="s">
        <v>103</v>
      </c>
      <c r="I13108">
        <f t="shared" si="621"/>
        <v>0</v>
      </c>
      <c r="J13108">
        <f t="shared" si="622"/>
        <v>0</v>
      </c>
      <c r="L13108" t="str">
        <f t="shared" si="620"/>
        <v>2577BENDEELA</v>
      </c>
      <c r="M13108" t="s">
        <v>14528</v>
      </c>
    </row>
    <row r="13109" spans="1:13">
      <c r="A13109" t="s">
        <v>14526</v>
      </c>
      <c r="B13109" t="s">
        <v>14550</v>
      </c>
      <c r="C13109" t="s">
        <v>109</v>
      </c>
      <c r="D13109">
        <v>4</v>
      </c>
      <c r="E13109">
        <v>0</v>
      </c>
      <c r="F13109">
        <v>0</v>
      </c>
      <c r="H13109" t="s">
        <v>103</v>
      </c>
      <c r="I13109">
        <f t="shared" si="621"/>
        <v>0</v>
      </c>
      <c r="J13109">
        <f t="shared" si="622"/>
        <v>0</v>
      </c>
      <c r="L13109" t="str">
        <f t="shared" si="620"/>
        <v>2577BUDGONG</v>
      </c>
      <c r="M13109" t="s">
        <v>14528</v>
      </c>
    </row>
    <row r="13110" spans="1:13">
      <c r="A13110" t="s">
        <v>14526</v>
      </c>
      <c r="B13110" t="s">
        <v>14551</v>
      </c>
      <c r="C13110" t="s">
        <v>109</v>
      </c>
      <c r="D13110">
        <v>4</v>
      </c>
      <c r="E13110">
        <v>0</v>
      </c>
      <c r="F13110">
        <v>0</v>
      </c>
      <c r="H13110" t="s">
        <v>103</v>
      </c>
      <c r="I13110">
        <f t="shared" si="621"/>
        <v>0</v>
      </c>
      <c r="J13110">
        <f t="shared" si="622"/>
        <v>0</v>
      </c>
      <c r="L13110" t="str">
        <f t="shared" si="620"/>
        <v>2577CANYONLEIGH</v>
      </c>
      <c r="M13110" t="s">
        <v>14528</v>
      </c>
    </row>
    <row r="13111" spans="1:13">
      <c r="A13111" t="s">
        <v>14526</v>
      </c>
      <c r="B13111" t="s">
        <v>14552</v>
      </c>
      <c r="C13111" t="s">
        <v>109</v>
      </c>
      <c r="D13111">
        <v>4</v>
      </c>
      <c r="E13111">
        <v>0</v>
      </c>
      <c r="F13111">
        <v>0</v>
      </c>
      <c r="H13111" t="s">
        <v>103</v>
      </c>
      <c r="I13111">
        <f t="shared" si="621"/>
        <v>0</v>
      </c>
      <c r="J13111">
        <f t="shared" si="622"/>
        <v>0</v>
      </c>
      <c r="L13111" t="str">
        <f t="shared" si="620"/>
        <v>2577FITZROY FALLS</v>
      </c>
      <c r="M13111" t="s">
        <v>14528</v>
      </c>
    </row>
    <row r="13112" spans="1:13">
      <c r="A13112" t="s">
        <v>14526</v>
      </c>
      <c r="B13112" t="s">
        <v>14553</v>
      </c>
      <c r="C13112" t="s">
        <v>109</v>
      </c>
      <c r="D13112">
        <v>4</v>
      </c>
      <c r="E13112">
        <v>0</v>
      </c>
      <c r="F13112">
        <v>0</v>
      </c>
      <c r="H13112" t="s">
        <v>103</v>
      </c>
      <c r="I13112">
        <f t="shared" si="621"/>
        <v>0</v>
      </c>
      <c r="J13112">
        <f t="shared" si="622"/>
        <v>0</v>
      </c>
      <c r="L13112" t="str">
        <f t="shared" si="620"/>
        <v>2577MOUNT MURRAY</v>
      </c>
      <c r="M13112" t="s">
        <v>14528</v>
      </c>
    </row>
    <row r="13113" spans="1:13">
      <c r="A13113" t="s">
        <v>14526</v>
      </c>
      <c r="B13113" t="s">
        <v>14554</v>
      </c>
      <c r="C13113" t="s">
        <v>109</v>
      </c>
      <c r="D13113">
        <v>4</v>
      </c>
      <c r="E13113">
        <v>0</v>
      </c>
      <c r="F13113">
        <v>0</v>
      </c>
      <c r="H13113" t="s">
        <v>103</v>
      </c>
      <c r="I13113">
        <f t="shared" si="621"/>
        <v>0</v>
      </c>
      <c r="J13113">
        <f t="shared" si="622"/>
        <v>0</v>
      </c>
      <c r="L13113" t="str">
        <f t="shared" si="620"/>
        <v>2577MYRA VALE</v>
      </c>
      <c r="M13113" t="s">
        <v>14528</v>
      </c>
    </row>
    <row r="13114" spans="1:13">
      <c r="A13114" t="s">
        <v>14526</v>
      </c>
      <c r="B13114" t="s">
        <v>14555</v>
      </c>
      <c r="C13114" t="s">
        <v>109</v>
      </c>
      <c r="D13114">
        <v>4</v>
      </c>
      <c r="E13114">
        <v>0</v>
      </c>
      <c r="F13114">
        <v>0</v>
      </c>
      <c r="H13114" t="s">
        <v>103</v>
      </c>
      <c r="I13114">
        <f t="shared" si="621"/>
        <v>0</v>
      </c>
      <c r="J13114">
        <f t="shared" si="622"/>
        <v>0</v>
      </c>
      <c r="L13114" t="str">
        <f t="shared" si="620"/>
        <v>2577RED ROCKS</v>
      </c>
      <c r="M13114" t="s">
        <v>14528</v>
      </c>
    </row>
    <row r="13115" spans="1:13">
      <c r="A13115" t="s">
        <v>14526</v>
      </c>
      <c r="B13115" t="s">
        <v>14556</v>
      </c>
      <c r="C13115" t="s">
        <v>109</v>
      </c>
      <c r="D13115">
        <v>4</v>
      </c>
      <c r="E13115">
        <v>0</v>
      </c>
      <c r="F13115">
        <v>0</v>
      </c>
      <c r="H13115" t="s">
        <v>103</v>
      </c>
      <c r="I13115">
        <f t="shared" si="621"/>
        <v>0</v>
      </c>
      <c r="J13115">
        <f t="shared" si="622"/>
        <v>0</v>
      </c>
      <c r="L13115" t="str">
        <f t="shared" si="620"/>
        <v>2577UPPER KANGAROO RIVER</v>
      </c>
      <c r="M13115" t="s">
        <v>14528</v>
      </c>
    </row>
    <row r="13116" spans="1:13">
      <c r="A13116" t="s">
        <v>14557</v>
      </c>
      <c r="B13116" t="s">
        <v>14558</v>
      </c>
      <c r="C13116" t="s">
        <v>109</v>
      </c>
      <c r="D13116">
        <v>2</v>
      </c>
      <c r="E13116">
        <v>0</v>
      </c>
      <c r="F13116">
        <v>1</v>
      </c>
      <c r="H13116" t="s">
        <v>103</v>
      </c>
      <c r="I13116">
        <f t="shared" si="621"/>
        <v>0</v>
      </c>
      <c r="J13116">
        <f t="shared" si="622"/>
        <v>0</v>
      </c>
      <c r="L13116" t="str">
        <f t="shared" si="620"/>
        <v>2576BONG BONG</v>
      </c>
      <c r="M13116" t="s">
        <v>14525</v>
      </c>
    </row>
    <row r="13117" spans="1:13">
      <c r="A13117" t="s">
        <v>14557</v>
      </c>
      <c r="B13117" t="s">
        <v>14559</v>
      </c>
      <c r="C13117" t="s">
        <v>109</v>
      </c>
      <c r="D13117">
        <v>2</v>
      </c>
      <c r="E13117">
        <v>0</v>
      </c>
      <c r="F13117">
        <v>1</v>
      </c>
      <c r="H13117" t="s">
        <v>103</v>
      </c>
      <c r="I13117">
        <f t="shared" si="621"/>
        <v>0</v>
      </c>
      <c r="J13117">
        <f t="shared" si="622"/>
        <v>0</v>
      </c>
      <c r="L13117" t="str">
        <f t="shared" si="620"/>
        <v>2576BOWRAL</v>
      </c>
      <c r="M13117" t="s">
        <v>14525</v>
      </c>
    </row>
    <row r="13118" spans="1:13">
      <c r="A13118" t="s">
        <v>14557</v>
      </c>
      <c r="B13118" t="s">
        <v>14560</v>
      </c>
      <c r="C13118" t="s">
        <v>109</v>
      </c>
      <c r="D13118">
        <v>2</v>
      </c>
      <c r="E13118">
        <v>0</v>
      </c>
      <c r="F13118">
        <v>1</v>
      </c>
      <c r="H13118" t="s">
        <v>103</v>
      </c>
      <c r="I13118">
        <f t="shared" si="621"/>
        <v>0</v>
      </c>
      <c r="J13118">
        <f t="shared" si="622"/>
        <v>0</v>
      </c>
      <c r="L13118" t="str">
        <f t="shared" si="620"/>
        <v>2576BURRADOO</v>
      </c>
      <c r="M13118" t="s">
        <v>14525</v>
      </c>
    </row>
    <row r="13119" spans="1:13">
      <c r="A13119" t="s">
        <v>14557</v>
      </c>
      <c r="B13119" t="s">
        <v>14561</v>
      </c>
      <c r="C13119" t="s">
        <v>109</v>
      </c>
      <c r="D13119">
        <v>2</v>
      </c>
      <c r="E13119">
        <v>0</v>
      </c>
      <c r="F13119">
        <v>1</v>
      </c>
      <c r="H13119" t="s">
        <v>103</v>
      </c>
      <c r="I13119">
        <f t="shared" si="621"/>
        <v>0</v>
      </c>
      <c r="J13119">
        <f t="shared" si="622"/>
        <v>0</v>
      </c>
      <c r="L13119" t="str">
        <f t="shared" si="620"/>
        <v>2576EAST BOWRAL</v>
      </c>
      <c r="M13119" t="s">
        <v>14525</v>
      </c>
    </row>
    <row r="13120" spans="1:13">
      <c r="A13120" t="s">
        <v>14557</v>
      </c>
      <c r="B13120" t="s">
        <v>14562</v>
      </c>
      <c r="C13120" t="s">
        <v>109</v>
      </c>
      <c r="D13120">
        <v>4</v>
      </c>
      <c r="E13120">
        <v>0</v>
      </c>
      <c r="F13120">
        <v>0</v>
      </c>
      <c r="H13120" t="s">
        <v>103</v>
      </c>
      <c r="I13120">
        <f t="shared" si="621"/>
        <v>0</v>
      </c>
      <c r="J13120">
        <f t="shared" si="622"/>
        <v>0</v>
      </c>
      <c r="L13120" t="str">
        <f t="shared" si="620"/>
        <v>2576EAST KANGALOON</v>
      </c>
      <c r="M13120" t="s">
        <v>14525</v>
      </c>
    </row>
    <row r="13121" spans="1:13">
      <c r="A13121" t="s">
        <v>14557</v>
      </c>
      <c r="B13121" t="s">
        <v>14563</v>
      </c>
      <c r="C13121" t="s">
        <v>109</v>
      </c>
      <c r="D13121">
        <v>2</v>
      </c>
      <c r="E13121">
        <v>0</v>
      </c>
      <c r="F13121">
        <v>1</v>
      </c>
      <c r="H13121" t="s">
        <v>103</v>
      </c>
      <c r="I13121">
        <f t="shared" si="621"/>
        <v>0</v>
      </c>
      <c r="J13121">
        <f t="shared" si="622"/>
        <v>0</v>
      </c>
      <c r="L13121" t="str">
        <f t="shared" si="620"/>
        <v>2576GLENQUARRY</v>
      </c>
      <c r="M13121" t="s">
        <v>14525</v>
      </c>
    </row>
    <row r="13122" spans="1:13">
      <c r="A13122" t="s">
        <v>14557</v>
      </c>
      <c r="B13122" t="s">
        <v>14564</v>
      </c>
      <c r="C13122" t="s">
        <v>109</v>
      </c>
      <c r="D13122">
        <v>2</v>
      </c>
      <c r="E13122">
        <v>0</v>
      </c>
      <c r="F13122">
        <v>1</v>
      </c>
      <c r="H13122" t="s">
        <v>103</v>
      </c>
      <c r="I13122">
        <f t="shared" si="621"/>
        <v>0</v>
      </c>
      <c r="J13122">
        <f t="shared" si="622"/>
        <v>0</v>
      </c>
      <c r="L13122" t="str">
        <f t="shared" si="620"/>
        <v>2576KANGALOON</v>
      </c>
      <c r="M13122" t="s">
        <v>14525</v>
      </c>
    </row>
    <row r="13123" spans="1:13">
      <c r="A13123" t="s">
        <v>14565</v>
      </c>
      <c r="B13123" t="s">
        <v>14566</v>
      </c>
      <c r="C13123" t="s">
        <v>109</v>
      </c>
      <c r="D13123">
        <v>2</v>
      </c>
      <c r="E13123">
        <v>0</v>
      </c>
      <c r="F13123">
        <v>1</v>
      </c>
      <c r="H13123" t="s">
        <v>103</v>
      </c>
      <c r="I13123">
        <f t="shared" si="621"/>
        <v>0</v>
      </c>
      <c r="J13123">
        <f t="shared" si="622"/>
        <v>0</v>
      </c>
      <c r="L13123" t="str">
        <f t="shared" si="620"/>
        <v>2575ALPINE</v>
      </c>
      <c r="M13123" t="s">
        <v>14525</v>
      </c>
    </row>
    <row r="13124" spans="1:13">
      <c r="A13124" t="s">
        <v>14565</v>
      </c>
      <c r="B13124" t="s">
        <v>14567</v>
      </c>
      <c r="C13124" t="s">
        <v>109</v>
      </c>
      <c r="D13124">
        <v>2</v>
      </c>
      <c r="E13124">
        <v>0</v>
      </c>
      <c r="F13124">
        <v>1</v>
      </c>
      <c r="H13124" t="s">
        <v>103</v>
      </c>
      <c r="I13124">
        <f t="shared" si="621"/>
        <v>0</v>
      </c>
      <c r="J13124">
        <f t="shared" si="622"/>
        <v>0</v>
      </c>
      <c r="L13124" t="str">
        <f t="shared" si="620"/>
        <v>2575AYLMERTON</v>
      </c>
      <c r="M13124" t="s">
        <v>14525</v>
      </c>
    </row>
    <row r="13125" spans="1:13">
      <c r="A13125" t="s">
        <v>14565</v>
      </c>
      <c r="B13125" t="s">
        <v>14568</v>
      </c>
      <c r="C13125" t="s">
        <v>109</v>
      </c>
      <c r="D13125">
        <v>4</v>
      </c>
      <c r="E13125">
        <v>0</v>
      </c>
      <c r="F13125">
        <v>0</v>
      </c>
      <c r="H13125" t="s">
        <v>103</v>
      </c>
      <c r="I13125">
        <f t="shared" si="621"/>
        <v>0</v>
      </c>
      <c r="J13125">
        <f t="shared" si="622"/>
        <v>0</v>
      </c>
      <c r="L13125" t="str">
        <f t="shared" ref="L13125:L13188" si="623">CONCATENATE(A13125,B13125)</f>
        <v>2575BARRALLIER</v>
      </c>
      <c r="M13125" t="s">
        <v>14525</v>
      </c>
    </row>
    <row r="13126" spans="1:13">
      <c r="A13126" t="s">
        <v>14565</v>
      </c>
      <c r="B13126" t="s">
        <v>14569</v>
      </c>
      <c r="C13126" t="s">
        <v>109</v>
      </c>
      <c r="D13126">
        <v>2</v>
      </c>
      <c r="E13126">
        <v>0</v>
      </c>
      <c r="F13126">
        <v>1</v>
      </c>
      <c r="H13126" t="s">
        <v>103</v>
      </c>
      <c r="I13126">
        <f t="shared" si="621"/>
        <v>0</v>
      </c>
      <c r="J13126">
        <f t="shared" si="622"/>
        <v>0</v>
      </c>
      <c r="L13126" t="str">
        <f t="shared" si="623"/>
        <v>2575BRAEMAR</v>
      </c>
      <c r="M13126" t="s">
        <v>14525</v>
      </c>
    </row>
    <row r="13127" spans="1:13">
      <c r="A13127" t="s">
        <v>14565</v>
      </c>
      <c r="B13127" t="s">
        <v>14570</v>
      </c>
      <c r="C13127" t="s">
        <v>109</v>
      </c>
      <c r="D13127">
        <v>4</v>
      </c>
      <c r="E13127">
        <v>0</v>
      </c>
      <c r="F13127">
        <v>0</v>
      </c>
      <c r="H13127" t="s">
        <v>103</v>
      </c>
      <c r="I13127">
        <f t="shared" si="621"/>
        <v>0</v>
      </c>
      <c r="J13127">
        <f t="shared" si="622"/>
        <v>0</v>
      </c>
      <c r="L13127" t="str">
        <f t="shared" si="623"/>
        <v>2575BULLIO</v>
      </c>
      <c r="M13127" t="s">
        <v>14525</v>
      </c>
    </row>
    <row r="13128" spans="1:13">
      <c r="A13128" t="s">
        <v>14565</v>
      </c>
      <c r="B13128" t="s">
        <v>14571</v>
      </c>
      <c r="C13128" t="s">
        <v>109</v>
      </c>
      <c r="D13128">
        <v>2</v>
      </c>
      <c r="E13128">
        <v>0</v>
      </c>
      <c r="F13128">
        <v>1</v>
      </c>
      <c r="H13128" t="s">
        <v>103</v>
      </c>
      <c r="I13128">
        <f t="shared" si="621"/>
        <v>0</v>
      </c>
      <c r="J13128">
        <f t="shared" si="622"/>
        <v>0</v>
      </c>
      <c r="L13128" t="str">
        <f t="shared" si="623"/>
        <v>2575COLO VALE</v>
      </c>
      <c r="M13128" t="s">
        <v>14525</v>
      </c>
    </row>
    <row r="13129" spans="1:13">
      <c r="A13129" t="s">
        <v>14565</v>
      </c>
      <c r="B13129" t="s">
        <v>14572</v>
      </c>
      <c r="C13129" t="s">
        <v>109</v>
      </c>
      <c r="D13129">
        <v>4</v>
      </c>
      <c r="E13129">
        <v>0</v>
      </c>
      <c r="F13129">
        <v>0</v>
      </c>
      <c r="H13129" t="s">
        <v>103</v>
      </c>
      <c r="I13129">
        <f t="shared" si="621"/>
        <v>0</v>
      </c>
      <c r="J13129">
        <f t="shared" si="622"/>
        <v>0</v>
      </c>
      <c r="L13129" t="str">
        <f t="shared" si="623"/>
        <v>2575GOODMANS FORD</v>
      </c>
      <c r="M13129" t="s">
        <v>14525</v>
      </c>
    </row>
    <row r="13130" spans="1:13">
      <c r="A13130" t="s">
        <v>14565</v>
      </c>
      <c r="B13130" t="s">
        <v>14573</v>
      </c>
      <c r="C13130" t="s">
        <v>109</v>
      </c>
      <c r="D13130">
        <v>4</v>
      </c>
      <c r="E13130">
        <v>0</v>
      </c>
      <c r="F13130">
        <v>0</v>
      </c>
      <c r="H13130" t="s">
        <v>103</v>
      </c>
      <c r="I13130">
        <f t="shared" si="621"/>
        <v>0</v>
      </c>
      <c r="J13130">
        <f t="shared" si="622"/>
        <v>0</v>
      </c>
      <c r="L13130" t="str">
        <f t="shared" si="623"/>
        <v>2575HIGH RANGE</v>
      </c>
      <c r="M13130" t="s">
        <v>14525</v>
      </c>
    </row>
    <row r="13131" spans="1:13">
      <c r="A13131" t="s">
        <v>14565</v>
      </c>
      <c r="B13131" t="s">
        <v>14144</v>
      </c>
      <c r="C13131" t="s">
        <v>109</v>
      </c>
      <c r="D13131">
        <v>2</v>
      </c>
      <c r="E13131">
        <v>0</v>
      </c>
      <c r="F13131">
        <v>1</v>
      </c>
      <c r="H13131" t="s">
        <v>103</v>
      </c>
      <c r="I13131">
        <f t="shared" si="621"/>
        <v>0</v>
      </c>
      <c r="J13131">
        <f t="shared" si="622"/>
        <v>0</v>
      </c>
      <c r="L13131" t="str">
        <f t="shared" si="623"/>
        <v>2575HILL TOP</v>
      </c>
      <c r="M13131" t="s">
        <v>14525</v>
      </c>
    </row>
    <row r="13132" spans="1:13">
      <c r="A13132" t="s">
        <v>14565</v>
      </c>
      <c r="B13132" t="s">
        <v>14574</v>
      </c>
      <c r="C13132" t="s">
        <v>109</v>
      </c>
      <c r="D13132">
        <v>4</v>
      </c>
      <c r="E13132">
        <v>0</v>
      </c>
      <c r="F13132">
        <v>0</v>
      </c>
      <c r="H13132" t="s">
        <v>103</v>
      </c>
      <c r="I13132">
        <f t="shared" si="621"/>
        <v>0</v>
      </c>
      <c r="J13132">
        <f t="shared" si="622"/>
        <v>0</v>
      </c>
      <c r="L13132" t="str">
        <f t="shared" si="623"/>
        <v>2575JOADJA</v>
      </c>
      <c r="M13132" t="s">
        <v>14525</v>
      </c>
    </row>
    <row r="13133" spans="1:13">
      <c r="A13133" t="s">
        <v>14565</v>
      </c>
      <c r="B13133" t="s">
        <v>14575</v>
      </c>
      <c r="C13133" t="s">
        <v>109</v>
      </c>
      <c r="D13133">
        <v>4</v>
      </c>
      <c r="E13133">
        <v>0</v>
      </c>
      <c r="F13133">
        <v>0</v>
      </c>
      <c r="H13133" t="s">
        <v>103</v>
      </c>
      <c r="I13133">
        <f t="shared" si="621"/>
        <v>0</v>
      </c>
      <c r="J13133">
        <f t="shared" si="622"/>
        <v>0</v>
      </c>
      <c r="L13133" t="str">
        <f t="shared" si="623"/>
        <v>2575MANDEMAR</v>
      </c>
      <c r="M13133" t="s">
        <v>14525</v>
      </c>
    </row>
    <row r="13134" spans="1:13">
      <c r="A13134" t="s">
        <v>14565</v>
      </c>
      <c r="B13134" t="s">
        <v>14576</v>
      </c>
      <c r="C13134" t="s">
        <v>109</v>
      </c>
      <c r="D13134">
        <v>2</v>
      </c>
      <c r="E13134">
        <v>0</v>
      </c>
      <c r="F13134">
        <v>1</v>
      </c>
      <c r="H13134" t="s">
        <v>103</v>
      </c>
      <c r="I13134">
        <f t="shared" si="621"/>
        <v>0</v>
      </c>
      <c r="J13134">
        <f t="shared" si="622"/>
        <v>0</v>
      </c>
      <c r="L13134" t="str">
        <f t="shared" si="623"/>
        <v>2575MITTAGONG</v>
      </c>
      <c r="M13134" t="s">
        <v>14525</v>
      </c>
    </row>
    <row r="13135" spans="1:13">
      <c r="A13135" t="s">
        <v>14565</v>
      </c>
      <c r="B13135" t="s">
        <v>14577</v>
      </c>
      <c r="C13135" t="s">
        <v>109</v>
      </c>
      <c r="D13135">
        <v>2</v>
      </c>
      <c r="E13135">
        <v>0</v>
      </c>
      <c r="F13135">
        <v>1</v>
      </c>
      <c r="H13135" t="s">
        <v>103</v>
      </c>
      <c r="I13135">
        <f t="shared" si="621"/>
        <v>0</v>
      </c>
      <c r="J13135">
        <f t="shared" si="622"/>
        <v>0</v>
      </c>
      <c r="L13135" t="str">
        <f t="shared" si="623"/>
        <v>2575MOUNT LINDSEY</v>
      </c>
      <c r="M13135" t="s">
        <v>14525</v>
      </c>
    </row>
    <row r="13136" spans="1:13">
      <c r="A13136" t="s">
        <v>14565</v>
      </c>
      <c r="B13136" t="s">
        <v>14578</v>
      </c>
      <c r="C13136" t="s">
        <v>109</v>
      </c>
      <c r="D13136">
        <v>4</v>
      </c>
      <c r="E13136">
        <v>0</v>
      </c>
      <c r="F13136">
        <v>0</v>
      </c>
      <c r="H13136" t="s">
        <v>103</v>
      </c>
      <c r="I13136">
        <f t="shared" si="621"/>
        <v>0</v>
      </c>
      <c r="J13136">
        <f t="shared" si="622"/>
        <v>0</v>
      </c>
      <c r="L13136" t="str">
        <f t="shared" si="623"/>
        <v>2575RENWICK</v>
      </c>
      <c r="M13136" t="s">
        <v>14525</v>
      </c>
    </row>
    <row r="13137" spans="1:13">
      <c r="A13137" t="s">
        <v>14565</v>
      </c>
      <c r="B13137" t="s">
        <v>7830</v>
      </c>
      <c r="C13137" t="s">
        <v>109</v>
      </c>
      <c r="D13137">
        <v>4</v>
      </c>
      <c r="E13137">
        <v>0</v>
      </c>
      <c r="F13137">
        <v>0</v>
      </c>
      <c r="H13137" t="s">
        <v>103</v>
      </c>
      <c r="I13137">
        <f t="shared" ref="I13137:I13200" si="624">IF(ISERROR(VLOOKUP(A13137,SelPostCode,1,FALSE)),0,1)</f>
        <v>0</v>
      </c>
      <c r="J13137">
        <f t="shared" ref="J13137:J13200" si="625">IF(I13137=0,0,IF(ISERROR(VLOOKUP(B13137,SelSuburb,1,FALSE)),0,1))</f>
        <v>0</v>
      </c>
      <c r="L13137" t="str">
        <f t="shared" si="623"/>
        <v>2575WATTLE RIDGE</v>
      </c>
      <c r="M13137" t="s">
        <v>14525</v>
      </c>
    </row>
    <row r="13138" spans="1:13">
      <c r="A13138" t="s">
        <v>14565</v>
      </c>
      <c r="B13138" t="s">
        <v>14579</v>
      </c>
      <c r="C13138" t="s">
        <v>109</v>
      </c>
      <c r="D13138">
        <v>2</v>
      </c>
      <c r="E13138">
        <v>0</v>
      </c>
      <c r="F13138">
        <v>1</v>
      </c>
      <c r="H13138" t="s">
        <v>103</v>
      </c>
      <c r="I13138">
        <f t="shared" si="624"/>
        <v>0</v>
      </c>
      <c r="J13138">
        <f t="shared" si="625"/>
        <v>0</v>
      </c>
      <c r="L13138" t="str">
        <f t="shared" si="623"/>
        <v>2575WELBY</v>
      </c>
      <c r="M13138" t="s">
        <v>14525</v>
      </c>
    </row>
    <row r="13139" spans="1:13">
      <c r="A13139" t="s">
        <v>14565</v>
      </c>
      <c r="B13139" t="s">
        <v>8433</v>
      </c>
      <c r="C13139" t="s">
        <v>109</v>
      </c>
      <c r="D13139">
        <v>2</v>
      </c>
      <c r="E13139">
        <v>0</v>
      </c>
      <c r="F13139">
        <v>1</v>
      </c>
      <c r="H13139" t="s">
        <v>103</v>
      </c>
      <c r="I13139">
        <f t="shared" si="624"/>
        <v>0</v>
      </c>
      <c r="J13139">
        <f t="shared" si="625"/>
        <v>0</v>
      </c>
      <c r="L13139" t="str">
        <f t="shared" si="623"/>
        <v>2575WILLOW VALE</v>
      </c>
      <c r="M13139" t="s">
        <v>14525</v>
      </c>
    </row>
    <row r="13140" spans="1:13">
      <c r="A13140" t="s">
        <v>14565</v>
      </c>
      <c r="B13140" t="s">
        <v>14580</v>
      </c>
      <c r="C13140" t="s">
        <v>109</v>
      </c>
      <c r="D13140">
        <v>2</v>
      </c>
      <c r="E13140">
        <v>0</v>
      </c>
      <c r="F13140">
        <v>1</v>
      </c>
      <c r="H13140" t="s">
        <v>103</v>
      </c>
      <c r="I13140">
        <f t="shared" si="624"/>
        <v>0</v>
      </c>
      <c r="J13140">
        <f t="shared" si="625"/>
        <v>0</v>
      </c>
      <c r="L13140" t="str">
        <f t="shared" si="623"/>
        <v>2575YERRINBOOL</v>
      </c>
      <c r="M13140" t="s">
        <v>14525</v>
      </c>
    </row>
    <row r="13141" spans="1:13">
      <c r="A13141" t="s">
        <v>14581</v>
      </c>
      <c r="B13141" t="s">
        <v>14582</v>
      </c>
      <c r="C13141" t="s">
        <v>109</v>
      </c>
      <c r="D13141">
        <v>2</v>
      </c>
      <c r="E13141">
        <v>0</v>
      </c>
      <c r="F13141">
        <v>1</v>
      </c>
      <c r="H13141" t="s">
        <v>116</v>
      </c>
      <c r="I13141">
        <f t="shared" si="624"/>
        <v>0</v>
      </c>
      <c r="J13141">
        <f t="shared" si="625"/>
        <v>0</v>
      </c>
      <c r="L13141" t="str">
        <f t="shared" si="623"/>
        <v>2574BARGO</v>
      </c>
      <c r="M13141" t="s">
        <v>14583</v>
      </c>
    </row>
    <row r="13142" spans="1:13">
      <c r="A13142" t="s">
        <v>14581</v>
      </c>
      <c r="B13142" t="s">
        <v>14584</v>
      </c>
      <c r="C13142" t="s">
        <v>109</v>
      </c>
      <c r="D13142">
        <v>2</v>
      </c>
      <c r="E13142">
        <v>0</v>
      </c>
      <c r="F13142">
        <v>1</v>
      </c>
      <c r="H13142" t="s">
        <v>116</v>
      </c>
      <c r="I13142">
        <f t="shared" si="624"/>
        <v>0</v>
      </c>
      <c r="J13142">
        <f t="shared" si="625"/>
        <v>0</v>
      </c>
      <c r="L13142" t="str">
        <f t="shared" si="623"/>
        <v>2574PHEASANTS NEST</v>
      </c>
      <c r="M13142" t="s">
        <v>14583</v>
      </c>
    </row>
    <row r="13143" spans="1:13">
      <c r="A13143" t="s">
        <v>14581</v>
      </c>
      <c r="B13143" t="s">
        <v>14585</v>
      </c>
      <c r="C13143" t="s">
        <v>109</v>
      </c>
      <c r="D13143">
        <v>2</v>
      </c>
      <c r="E13143">
        <v>0</v>
      </c>
      <c r="F13143">
        <v>1</v>
      </c>
      <c r="H13143" t="s">
        <v>116</v>
      </c>
      <c r="I13143">
        <f t="shared" si="624"/>
        <v>0</v>
      </c>
      <c r="J13143">
        <f t="shared" si="625"/>
        <v>0</v>
      </c>
      <c r="L13143" t="str">
        <f t="shared" si="623"/>
        <v>2574YANDERRA</v>
      </c>
      <c r="M13143" t="s">
        <v>14583</v>
      </c>
    </row>
    <row r="13144" spans="1:13">
      <c r="A13144" t="s">
        <v>14581</v>
      </c>
      <c r="B13144" t="s">
        <v>3714</v>
      </c>
      <c r="C13144" t="s">
        <v>109</v>
      </c>
      <c r="D13144">
        <v>4</v>
      </c>
      <c r="E13144">
        <v>0</v>
      </c>
      <c r="F13144">
        <v>0</v>
      </c>
      <c r="H13144" t="s">
        <v>116</v>
      </c>
      <c r="I13144">
        <f t="shared" si="624"/>
        <v>0</v>
      </c>
      <c r="J13144">
        <f t="shared" si="625"/>
        <v>0</v>
      </c>
      <c r="L13144" t="str">
        <f t="shared" si="623"/>
        <v>2574AVON</v>
      </c>
      <c r="M13144" t="s">
        <v>14583</v>
      </c>
    </row>
    <row r="13145" spans="1:13">
      <c r="A13145" t="s">
        <v>14586</v>
      </c>
      <c r="B13145" t="s">
        <v>14587</v>
      </c>
      <c r="C13145" t="s">
        <v>109</v>
      </c>
      <c r="D13145">
        <v>2</v>
      </c>
      <c r="E13145">
        <v>0</v>
      </c>
      <c r="F13145">
        <v>1</v>
      </c>
      <c r="H13145" t="s">
        <v>116</v>
      </c>
      <c r="I13145">
        <f t="shared" si="624"/>
        <v>0</v>
      </c>
      <c r="J13145">
        <f t="shared" si="625"/>
        <v>0</v>
      </c>
      <c r="L13145" t="str">
        <f t="shared" si="623"/>
        <v>2573TAHMOOR</v>
      </c>
      <c r="M13145" t="s">
        <v>14583</v>
      </c>
    </row>
    <row r="13146" spans="1:13">
      <c r="A13146" t="s">
        <v>14588</v>
      </c>
      <c r="B13146" t="s">
        <v>14589</v>
      </c>
      <c r="C13146" t="s">
        <v>109</v>
      </c>
      <c r="D13146">
        <v>2</v>
      </c>
      <c r="E13146">
        <v>0</v>
      </c>
      <c r="F13146">
        <v>1</v>
      </c>
      <c r="H13146" t="s">
        <v>116</v>
      </c>
      <c r="I13146">
        <f t="shared" si="624"/>
        <v>0</v>
      </c>
      <c r="J13146">
        <f t="shared" si="625"/>
        <v>0</v>
      </c>
      <c r="L13146" t="str">
        <f t="shared" si="623"/>
        <v>2572LAKESLAND</v>
      </c>
      <c r="M13146" t="s">
        <v>14583</v>
      </c>
    </row>
    <row r="13147" spans="1:13">
      <c r="A13147" t="s">
        <v>14588</v>
      </c>
      <c r="B13147" t="s">
        <v>14590</v>
      </c>
      <c r="C13147" t="s">
        <v>109</v>
      </c>
      <c r="D13147">
        <v>2</v>
      </c>
      <c r="E13147">
        <v>0</v>
      </c>
      <c r="F13147">
        <v>1</v>
      </c>
      <c r="H13147" t="s">
        <v>116</v>
      </c>
      <c r="I13147">
        <f t="shared" si="624"/>
        <v>0</v>
      </c>
      <c r="J13147">
        <f t="shared" si="625"/>
        <v>0</v>
      </c>
      <c r="L13147" t="str">
        <f t="shared" si="623"/>
        <v>2572THIRLMERE</v>
      </c>
      <c r="M13147" t="s">
        <v>14583</v>
      </c>
    </row>
    <row r="13148" spans="1:13">
      <c r="A13148" t="s">
        <v>14591</v>
      </c>
      <c r="B13148" t="s">
        <v>14592</v>
      </c>
      <c r="C13148" t="s">
        <v>109</v>
      </c>
      <c r="D13148">
        <v>2</v>
      </c>
      <c r="E13148">
        <v>0</v>
      </c>
      <c r="F13148">
        <v>1</v>
      </c>
      <c r="H13148" t="s">
        <v>116</v>
      </c>
      <c r="I13148">
        <f t="shared" si="624"/>
        <v>0</v>
      </c>
      <c r="J13148">
        <f t="shared" si="625"/>
        <v>0</v>
      </c>
      <c r="L13148" t="str">
        <f t="shared" si="623"/>
        <v>2571BALMORAL VILLAGE</v>
      </c>
      <c r="M13148" t="s">
        <v>14525</v>
      </c>
    </row>
    <row r="13149" spans="1:13">
      <c r="A13149" t="s">
        <v>14591</v>
      </c>
      <c r="B13149" t="s">
        <v>6650</v>
      </c>
      <c r="C13149" t="s">
        <v>109</v>
      </c>
      <c r="D13149">
        <v>2</v>
      </c>
      <c r="E13149">
        <v>0</v>
      </c>
      <c r="F13149">
        <v>1</v>
      </c>
      <c r="H13149" t="s">
        <v>116</v>
      </c>
      <c r="I13149">
        <f t="shared" si="624"/>
        <v>0</v>
      </c>
      <c r="J13149">
        <f t="shared" si="625"/>
        <v>0</v>
      </c>
      <c r="L13149" t="str">
        <f t="shared" si="623"/>
        <v>2571BUXTON</v>
      </c>
      <c r="M13149" t="s">
        <v>14525</v>
      </c>
    </row>
    <row r="13150" spans="1:13">
      <c r="A13150" t="s">
        <v>14591</v>
      </c>
      <c r="B13150" t="s">
        <v>14593</v>
      </c>
      <c r="C13150" t="s">
        <v>109</v>
      </c>
      <c r="D13150">
        <v>2</v>
      </c>
      <c r="E13150">
        <v>0</v>
      </c>
      <c r="F13150">
        <v>1</v>
      </c>
      <c r="H13150" t="s">
        <v>116</v>
      </c>
      <c r="I13150">
        <f t="shared" si="624"/>
        <v>0</v>
      </c>
      <c r="J13150">
        <f t="shared" si="625"/>
        <v>0</v>
      </c>
      <c r="L13150" t="str">
        <f t="shared" si="623"/>
        <v>2571COURIDJAH</v>
      </c>
      <c r="M13150" t="s">
        <v>14525</v>
      </c>
    </row>
    <row r="13151" spans="1:13">
      <c r="A13151" t="s">
        <v>14591</v>
      </c>
      <c r="B13151" t="s">
        <v>10861</v>
      </c>
      <c r="C13151" t="s">
        <v>109</v>
      </c>
      <c r="D13151">
        <v>2</v>
      </c>
      <c r="E13151">
        <v>0</v>
      </c>
      <c r="F13151">
        <v>1</v>
      </c>
      <c r="H13151" t="s">
        <v>116</v>
      </c>
      <c r="I13151">
        <f t="shared" si="624"/>
        <v>0</v>
      </c>
      <c r="J13151">
        <f t="shared" si="625"/>
        <v>0</v>
      </c>
      <c r="L13151" t="str">
        <f t="shared" si="623"/>
        <v>2571MALDON</v>
      </c>
      <c r="M13151" t="s">
        <v>14525</v>
      </c>
    </row>
    <row r="13152" spans="1:13">
      <c r="A13152" t="s">
        <v>14591</v>
      </c>
      <c r="B13152" t="s">
        <v>14594</v>
      </c>
      <c r="C13152" t="s">
        <v>109</v>
      </c>
      <c r="D13152">
        <v>2</v>
      </c>
      <c r="E13152">
        <v>0</v>
      </c>
      <c r="F13152">
        <v>1</v>
      </c>
      <c r="H13152" t="s">
        <v>116</v>
      </c>
      <c r="I13152">
        <f t="shared" si="624"/>
        <v>0</v>
      </c>
      <c r="J13152">
        <f t="shared" si="625"/>
        <v>0</v>
      </c>
      <c r="L13152" t="str">
        <f t="shared" si="623"/>
        <v>2571MOWBRAY PARK</v>
      </c>
      <c r="M13152" t="s">
        <v>14525</v>
      </c>
    </row>
    <row r="13153" spans="1:13">
      <c r="A13153" t="s">
        <v>14591</v>
      </c>
      <c r="B13153" t="s">
        <v>2699</v>
      </c>
      <c r="C13153" t="s">
        <v>109</v>
      </c>
      <c r="D13153">
        <v>2</v>
      </c>
      <c r="E13153">
        <v>0</v>
      </c>
      <c r="F13153">
        <v>1</v>
      </c>
      <c r="H13153" t="s">
        <v>116</v>
      </c>
      <c r="I13153">
        <f t="shared" si="624"/>
        <v>0</v>
      </c>
      <c r="J13153">
        <f t="shared" si="625"/>
        <v>0</v>
      </c>
      <c r="L13153" t="str">
        <f t="shared" si="623"/>
        <v>2571PICTON</v>
      </c>
      <c r="M13153" t="s">
        <v>14525</v>
      </c>
    </row>
    <row r="13154" spans="1:13">
      <c r="A13154" t="s">
        <v>14591</v>
      </c>
      <c r="B13154" t="s">
        <v>12788</v>
      </c>
      <c r="C13154" t="s">
        <v>109</v>
      </c>
      <c r="D13154">
        <v>2</v>
      </c>
      <c r="E13154">
        <v>0</v>
      </c>
      <c r="F13154">
        <v>1</v>
      </c>
      <c r="H13154" t="s">
        <v>116</v>
      </c>
      <c r="I13154">
        <f t="shared" si="624"/>
        <v>0</v>
      </c>
      <c r="J13154">
        <f t="shared" si="625"/>
        <v>0</v>
      </c>
      <c r="L13154" t="str">
        <f t="shared" si="623"/>
        <v>2571RAZORBACK</v>
      </c>
      <c r="M13154" t="s">
        <v>14525</v>
      </c>
    </row>
    <row r="13155" spans="1:13">
      <c r="A13155" t="s">
        <v>14591</v>
      </c>
      <c r="B13155" t="s">
        <v>14595</v>
      </c>
      <c r="C13155" t="s">
        <v>109</v>
      </c>
      <c r="D13155">
        <v>2</v>
      </c>
      <c r="E13155">
        <v>0</v>
      </c>
      <c r="F13155">
        <v>1</v>
      </c>
      <c r="H13155" t="s">
        <v>116</v>
      </c>
      <c r="I13155">
        <f t="shared" si="624"/>
        <v>0</v>
      </c>
      <c r="J13155">
        <f t="shared" si="625"/>
        <v>0</v>
      </c>
      <c r="L13155" t="str">
        <f t="shared" si="623"/>
        <v>2571WILTON</v>
      </c>
      <c r="M13155" t="s">
        <v>14525</v>
      </c>
    </row>
    <row r="13156" spans="1:13">
      <c r="A13156" t="s">
        <v>14596</v>
      </c>
      <c r="B13156" t="s">
        <v>14597</v>
      </c>
      <c r="C13156" t="s">
        <v>109</v>
      </c>
      <c r="D13156">
        <v>2</v>
      </c>
      <c r="E13156">
        <v>0</v>
      </c>
      <c r="F13156">
        <v>1</v>
      </c>
      <c r="H13156" t="s">
        <v>116</v>
      </c>
      <c r="I13156">
        <f t="shared" si="624"/>
        <v>0</v>
      </c>
      <c r="J13156">
        <f t="shared" si="625"/>
        <v>0</v>
      </c>
      <c r="L13156" t="str">
        <f t="shared" si="623"/>
        <v>2570BELIMBLA PARK</v>
      </c>
      <c r="M13156" t="s">
        <v>14583</v>
      </c>
    </row>
    <row r="13157" spans="1:13">
      <c r="A13157" t="s">
        <v>14596</v>
      </c>
      <c r="B13157" t="s">
        <v>14598</v>
      </c>
      <c r="C13157" t="s">
        <v>109</v>
      </c>
      <c r="D13157">
        <v>2</v>
      </c>
      <c r="E13157">
        <v>0</v>
      </c>
      <c r="F13157">
        <v>1</v>
      </c>
      <c r="H13157" t="s">
        <v>116</v>
      </c>
      <c r="I13157">
        <f t="shared" si="624"/>
        <v>0</v>
      </c>
      <c r="J13157">
        <f t="shared" si="625"/>
        <v>0</v>
      </c>
      <c r="L13157" t="str">
        <f t="shared" si="623"/>
        <v>2570BICKLEY VALE</v>
      </c>
      <c r="M13157" t="s">
        <v>14583</v>
      </c>
    </row>
    <row r="13158" spans="1:13">
      <c r="A13158" t="s">
        <v>14596</v>
      </c>
      <c r="B13158" t="s">
        <v>14599</v>
      </c>
      <c r="C13158" t="s">
        <v>109</v>
      </c>
      <c r="D13158">
        <v>2</v>
      </c>
      <c r="E13158">
        <v>0</v>
      </c>
      <c r="F13158">
        <v>1</v>
      </c>
      <c r="H13158" t="s">
        <v>116</v>
      </c>
      <c r="I13158">
        <f t="shared" si="624"/>
        <v>0</v>
      </c>
      <c r="J13158">
        <f t="shared" si="625"/>
        <v>0</v>
      </c>
      <c r="L13158" t="str">
        <f t="shared" si="623"/>
        <v>2570BROWNLOW HILL</v>
      </c>
      <c r="M13158" t="s">
        <v>14583</v>
      </c>
    </row>
    <row r="13159" spans="1:13">
      <c r="A13159" t="s">
        <v>14596</v>
      </c>
      <c r="B13159" t="s">
        <v>14600</v>
      </c>
      <c r="C13159" t="s">
        <v>109</v>
      </c>
      <c r="D13159">
        <v>1</v>
      </c>
      <c r="E13159">
        <v>1</v>
      </c>
      <c r="F13159">
        <v>1</v>
      </c>
      <c r="H13159" t="s">
        <v>116</v>
      </c>
      <c r="I13159">
        <f t="shared" si="624"/>
        <v>0</v>
      </c>
      <c r="J13159">
        <f t="shared" si="625"/>
        <v>0</v>
      </c>
      <c r="L13159" t="str">
        <f t="shared" si="623"/>
        <v>2570CAMDEN</v>
      </c>
      <c r="M13159" t="s">
        <v>14583</v>
      </c>
    </row>
    <row r="13160" spans="1:13">
      <c r="A13160" t="s">
        <v>14596</v>
      </c>
      <c r="B13160" t="s">
        <v>5144</v>
      </c>
      <c r="C13160" t="s">
        <v>109</v>
      </c>
      <c r="D13160">
        <v>1</v>
      </c>
      <c r="E13160">
        <v>11</v>
      </c>
      <c r="F13160">
        <v>1</v>
      </c>
      <c r="H13160" t="s">
        <v>116</v>
      </c>
      <c r="I13160">
        <f t="shared" si="624"/>
        <v>0</v>
      </c>
      <c r="J13160">
        <f t="shared" si="625"/>
        <v>0</v>
      </c>
      <c r="L13160" t="str">
        <f t="shared" si="623"/>
        <v>2570CAMDEN PARK</v>
      </c>
      <c r="M13160" t="s">
        <v>14583</v>
      </c>
    </row>
    <row r="13161" spans="1:13">
      <c r="A13161" t="s">
        <v>14596</v>
      </c>
      <c r="B13161" t="s">
        <v>14601</v>
      </c>
      <c r="C13161" t="s">
        <v>109</v>
      </c>
      <c r="D13161">
        <v>1</v>
      </c>
      <c r="E13161">
        <v>1</v>
      </c>
      <c r="F13161">
        <v>1</v>
      </c>
      <c r="H13161" t="s">
        <v>116</v>
      </c>
      <c r="I13161">
        <f t="shared" si="624"/>
        <v>0</v>
      </c>
      <c r="J13161">
        <f t="shared" si="625"/>
        <v>0</v>
      </c>
      <c r="L13161" t="str">
        <f t="shared" si="623"/>
        <v>2570CAMDEN SOUTH</v>
      </c>
      <c r="M13161" t="s">
        <v>14583</v>
      </c>
    </row>
    <row r="13162" spans="1:13">
      <c r="A13162" t="s">
        <v>14596</v>
      </c>
      <c r="B13162" t="s">
        <v>7877</v>
      </c>
      <c r="C13162" t="s">
        <v>109</v>
      </c>
      <c r="D13162">
        <v>2</v>
      </c>
      <c r="E13162">
        <v>0</v>
      </c>
      <c r="F13162">
        <v>1</v>
      </c>
      <c r="H13162" t="s">
        <v>116</v>
      </c>
      <c r="I13162">
        <f t="shared" si="624"/>
        <v>0</v>
      </c>
      <c r="J13162">
        <f t="shared" si="625"/>
        <v>0</v>
      </c>
      <c r="L13162" t="str">
        <f t="shared" si="623"/>
        <v>2570CAWDOR</v>
      </c>
      <c r="M13162" t="s">
        <v>14583</v>
      </c>
    </row>
    <row r="13163" spans="1:13">
      <c r="A13163" t="s">
        <v>14596</v>
      </c>
      <c r="B13163" t="s">
        <v>14602</v>
      </c>
      <c r="C13163" t="s">
        <v>109</v>
      </c>
      <c r="D13163">
        <v>1</v>
      </c>
      <c r="E13163">
        <v>1</v>
      </c>
      <c r="F13163">
        <v>1</v>
      </c>
      <c r="H13163" t="s">
        <v>116</v>
      </c>
      <c r="I13163">
        <f t="shared" si="624"/>
        <v>0</v>
      </c>
      <c r="J13163">
        <f t="shared" si="625"/>
        <v>0</v>
      </c>
      <c r="L13163" t="str">
        <f t="shared" si="623"/>
        <v>2570COBBITTY</v>
      </c>
      <c r="M13163" t="s">
        <v>14583</v>
      </c>
    </row>
    <row r="13164" spans="1:13">
      <c r="A13164" t="s">
        <v>14596</v>
      </c>
      <c r="B13164" t="s">
        <v>948</v>
      </c>
      <c r="C13164" t="s">
        <v>109</v>
      </c>
      <c r="D13164">
        <v>1</v>
      </c>
      <c r="E13164">
        <v>1</v>
      </c>
      <c r="F13164">
        <v>1</v>
      </c>
      <c r="H13164" t="s">
        <v>116</v>
      </c>
      <c r="I13164">
        <f t="shared" si="624"/>
        <v>0</v>
      </c>
      <c r="J13164">
        <f t="shared" si="625"/>
        <v>0</v>
      </c>
      <c r="L13164" t="str">
        <f t="shared" si="623"/>
        <v>2570ELDERSLIE</v>
      </c>
      <c r="M13164" t="s">
        <v>14583</v>
      </c>
    </row>
    <row r="13165" spans="1:13">
      <c r="A13165" t="s">
        <v>14596</v>
      </c>
      <c r="B13165" t="s">
        <v>14603</v>
      </c>
      <c r="C13165" t="s">
        <v>109</v>
      </c>
      <c r="D13165">
        <v>2</v>
      </c>
      <c r="E13165">
        <v>0</v>
      </c>
      <c r="F13165">
        <v>1</v>
      </c>
      <c r="H13165" t="s">
        <v>116</v>
      </c>
      <c r="I13165">
        <f t="shared" si="624"/>
        <v>0</v>
      </c>
      <c r="J13165">
        <f t="shared" si="625"/>
        <v>0</v>
      </c>
      <c r="L13165" t="str">
        <f t="shared" si="623"/>
        <v>2570ELLIS LANE</v>
      </c>
      <c r="M13165" t="s">
        <v>14583</v>
      </c>
    </row>
    <row r="13166" spans="1:13">
      <c r="A13166" t="s">
        <v>14596</v>
      </c>
      <c r="B13166" t="s">
        <v>11399</v>
      </c>
      <c r="C13166" t="s">
        <v>109</v>
      </c>
      <c r="D13166">
        <v>2</v>
      </c>
      <c r="E13166">
        <v>0</v>
      </c>
      <c r="F13166">
        <v>1</v>
      </c>
      <c r="H13166" t="s">
        <v>116</v>
      </c>
      <c r="I13166">
        <f t="shared" si="624"/>
        <v>0</v>
      </c>
      <c r="J13166">
        <f t="shared" si="625"/>
        <v>0</v>
      </c>
      <c r="L13166" t="str">
        <f t="shared" si="623"/>
        <v>2570GLENMORE</v>
      </c>
      <c r="M13166" t="s">
        <v>14583</v>
      </c>
    </row>
    <row r="13167" spans="1:13">
      <c r="A13167" t="s">
        <v>14596</v>
      </c>
      <c r="B13167" t="s">
        <v>14604</v>
      </c>
      <c r="C13167" t="s">
        <v>109</v>
      </c>
      <c r="D13167">
        <v>2</v>
      </c>
      <c r="E13167">
        <v>0</v>
      </c>
      <c r="F13167">
        <v>1</v>
      </c>
      <c r="H13167" t="s">
        <v>116</v>
      </c>
      <c r="I13167">
        <f t="shared" si="624"/>
        <v>0</v>
      </c>
      <c r="J13167">
        <f t="shared" si="625"/>
        <v>0</v>
      </c>
      <c r="L13167" t="str">
        <f t="shared" si="623"/>
        <v>2570GRASMERE</v>
      </c>
      <c r="M13167" t="s">
        <v>14583</v>
      </c>
    </row>
    <row r="13168" spans="1:13">
      <c r="A13168" t="s">
        <v>14596</v>
      </c>
      <c r="B13168" t="s">
        <v>14605</v>
      </c>
      <c r="C13168" t="s">
        <v>109</v>
      </c>
      <c r="D13168">
        <v>2</v>
      </c>
      <c r="E13168">
        <v>0</v>
      </c>
      <c r="F13168">
        <v>1</v>
      </c>
      <c r="H13168" t="s">
        <v>116</v>
      </c>
      <c r="I13168">
        <f t="shared" si="624"/>
        <v>0</v>
      </c>
      <c r="J13168">
        <f t="shared" si="625"/>
        <v>0</v>
      </c>
      <c r="L13168" t="str">
        <f t="shared" si="623"/>
        <v>2570KIRKHAM</v>
      </c>
      <c r="M13168" t="s">
        <v>14583</v>
      </c>
    </row>
    <row r="13169" spans="1:14">
      <c r="A13169" t="s">
        <v>14596</v>
      </c>
      <c r="B13169" t="s">
        <v>14606</v>
      </c>
      <c r="C13169" t="s">
        <v>109</v>
      </c>
      <c r="D13169">
        <v>2</v>
      </c>
      <c r="E13169">
        <v>0</v>
      </c>
      <c r="F13169">
        <v>1</v>
      </c>
      <c r="H13169" t="s">
        <v>116</v>
      </c>
      <c r="I13169">
        <f t="shared" si="624"/>
        <v>0</v>
      </c>
      <c r="J13169">
        <f t="shared" si="625"/>
        <v>0</v>
      </c>
      <c r="L13169" t="str">
        <f t="shared" si="623"/>
        <v>2570MOUNT HUNTER</v>
      </c>
      <c r="M13169" t="s">
        <v>14583</v>
      </c>
    </row>
    <row r="13170" spans="1:14">
      <c r="A13170" t="s">
        <v>14596</v>
      </c>
      <c r="B13170" t="s">
        <v>6955</v>
      </c>
      <c r="C13170" t="s">
        <v>109</v>
      </c>
      <c r="D13170">
        <v>2</v>
      </c>
      <c r="E13170">
        <v>0</v>
      </c>
      <c r="F13170">
        <v>1</v>
      </c>
      <c r="H13170" t="s">
        <v>116</v>
      </c>
      <c r="I13170">
        <f t="shared" si="624"/>
        <v>0</v>
      </c>
      <c r="J13170">
        <f t="shared" si="625"/>
        <v>0</v>
      </c>
      <c r="L13170" t="str">
        <f t="shared" si="623"/>
        <v>2570OAKDALE</v>
      </c>
      <c r="M13170" t="s">
        <v>14583</v>
      </c>
    </row>
    <row r="13171" spans="1:14">
      <c r="A13171" t="s">
        <v>14596</v>
      </c>
      <c r="B13171" t="s">
        <v>14607</v>
      </c>
      <c r="C13171" t="s">
        <v>109</v>
      </c>
      <c r="D13171">
        <v>1</v>
      </c>
      <c r="E13171">
        <v>1</v>
      </c>
      <c r="F13171">
        <v>1</v>
      </c>
      <c r="H13171" t="s">
        <v>116</v>
      </c>
      <c r="I13171">
        <f t="shared" si="624"/>
        <v>0</v>
      </c>
      <c r="J13171">
        <f t="shared" si="625"/>
        <v>0</v>
      </c>
      <c r="L13171" t="str">
        <f t="shared" si="623"/>
        <v>2570ORAN PARK</v>
      </c>
      <c r="M13171" t="s">
        <v>14583</v>
      </c>
    </row>
    <row r="13172" spans="1:14">
      <c r="A13172" t="s">
        <v>14596</v>
      </c>
      <c r="B13172" t="s">
        <v>14608</v>
      </c>
      <c r="C13172" t="s">
        <v>109</v>
      </c>
      <c r="D13172">
        <v>2</v>
      </c>
      <c r="E13172">
        <v>0</v>
      </c>
      <c r="F13172">
        <v>1</v>
      </c>
      <c r="H13172" t="s">
        <v>116</v>
      </c>
      <c r="I13172">
        <f t="shared" si="624"/>
        <v>0</v>
      </c>
      <c r="J13172">
        <f t="shared" si="625"/>
        <v>0</v>
      </c>
      <c r="L13172" t="str">
        <f t="shared" si="623"/>
        <v>2570ORANGEVILLE</v>
      </c>
      <c r="M13172" t="s">
        <v>14583</v>
      </c>
    </row>
    <row r="13173" spans="1:14">
      <c r="A13173" t="s">
        <v>14596</v>
      </c>
      <c r="B13173" t="s">
        <v>3820</v>
      </c>
      <c r="C13173" t="s">
        <v>109</v>
      </c>
      <c r="D13173">
        <v>5</v>
      </c>
      <c r="E13173">
        <v>0</v>
      </c>
      <c r="F13173">
        <v>1</v>
      </c>
      <c r="H13173" t="s">
        <v>116</v>
      </c>
      <c r="I13173">
        <f t="shared" si="624"/>
        <v>0</v>
      </c>
      <c r="J13173">
        <f t="shared" si="625"/>
        <v>0</v>
      </c>
      <c r="L13173" t="str">
        <f t="shared" si="623"/>
        <v>2570SPRING FARM</v>
      </c>
      <c r="M13173" t="s">
        <v>14583</v>
      </c>
    </row>
    <row r="13174" spans="1:14">
      <c r="A13174" t="s">
        <v>14596</v>
      </c>
      <c r="B13174" t="s">
        <v>14609</v>
      </c>
      <c r="C13174" t="s">
        <v>109</v>
      </c>
      <c r="D13174">
        <v>2</v>
      </c>
      <c r="E13174">
        <v>0</v>
      </c>
      <c r="F13174">
        <v>1</v>
      </c>
      <c r="H13174" t="s">
        <v>116</v>
      </c>
      <c r="I13174">
        <f t="shared" si="624"/>
        <v>0</v>
      </c>
      <c r="J13174">
        <f t="shared" si="625"/>
        <v>0</v>
      </c>
      <c r="L13174" t="str">
        <f t="shared" si="623"/>
        <v>2570THE OAKS</v>
      </c>
      <c r="M13174" t="s">
        <v>14583</v>
      </c>
    </row>
    <row r="13175" spans="1:14">
      <c r="A13175" t="s">
        <v>14596</v>
      </c>
      <c r="B13175" t="s">
        <v>14610</v>
      </c>
      <c r="C13175" t="s">
        <v>109</v>
      </c>
      <c r="D13175">
        <v>2</v>
      </c>
      <c r="E13175">
        <v>0</v>
      </c>
      <c r="F13175">
        <v>1</v>
      </c>
      <c r="H13175" t="s">
        <v>116</v>
      </c>
      <c r="I13175">
        <f t="shared" si="624"/>
        <v>0</v>
      </c>
      <c r="J13175">
        <f t="shared" si="625"/>
        <v>0</v>
      </c>
      <c r="L13175" t="str">
        <f t="shared" si="623"/>
        <v>2570THERESA PARK</v>
      </c>
      <c r="M13175" t="s">
        <v>14583</v>
      </c>
    </row>
    <row r="13176" spans="1:14">
      <c r="A13176" t="s">
        <v>14596</v>
      </c>
      <c r="B13176" t="s">
        <v>14611</v>
      </c>
      <c r="C13176" t="s">
        <v>109</v>
      </c>
      <c r="D13176">
        <v>2</v>
      </c>
      <c r="E13176">
        <v>0</v>
      </c>
      <c r="F13176">
        <v>1</v>
      </c>
      <c r="H13176" t="s">
        <v>116</v>
      </c>
      <c r="I13176">
        <f t="shared" si="624"/>
        <v>0</v>
      </c>
      <c r="J13176">
        <f t="shared" si="625"/>
        <v>0</v>
      </c>
      <c r="L13176" t="str">
        <f t="shared" si="623"/>
        <v>2570WEROMBI</v>
      </c>
      <c r="M13176" t="s">
        <v>14583</v>
      </c>
    </row>
    <row r="13177" spans="1:14">
      <c r="A13177" t="s">
        <v>14596</v>
      </c>
      <c r="B13177" t="s">
        <v>14612</v>
      </c>
      <c r="C13177" t="s">
        <v>109</v>
      </c>
      <c r="D13177">
        <v>4</v>
      </c>
      <c r="E13177">
        <v>0</v>
      </c>
      <c r="F13177">
        <v>0</v>
      </c>
      <c r="H13177" t="s">
        <v>116</v>
      </c>
      <c r="I13177">
        <f t="shared" si="624"/>
        <v>0</v>
      </c>
      <c r="J13177">
        <f t="shared" si="625"/>
        <v>0</v>
      </c>
      <c r="L13177" t="str">
        <f t="shared" si="623"/>
        <v>2570LEFEVRES CORNER</v>
      </c>
      <c r="M13177" t="s">
        <v>14583</v>
      </c>
    </row>
    <row r="13178" spans="1:14">
      <c r="A13178" t="s">
        <v>14596</v>
      </c>
      <c r="B13178" t="s">
        <v>14613</v>
      </c>
      <c r="C13178" t="s">
        <v>109</v>
      </c>
      <c r="D13178">
        <v>4</v>
      </c>
      <c r="E13178">
        <v>0</v>
      </c>
      <c r="F13178">
        <v>0</v>
      </c>
      <c r="H13178" t="s">
        <v>116</v>
      </c>
      <c r="I13178">
        <f t="shared" si="624"/>
        <v>0</v>
      </c>
      <c r="J13178">
        <f t="shared" si="625"/>
        <v>0</v>
      </c>
      <c r="L13178" t="str">
        <f t="shared" si="623"/>
        <v>2570NATTAI</v>
      </c>
      <c r="M13178" t="s">
        <v>14583</v>
      </c>
    </row>
    <row r="13179" spans="1:14">
      <c r="A13179" t="s">
        <v>14614</v>
      </c>
      <c r="B13179" t="s">
        <v>14615</v>
      </c>
      <c r="C13179" t="s">
        <v>109</v>
      </c>
      <c r="D13179">
        <v>2</v>
      </c>
      <c r="E13179">
        <v>0</v>
      </c>
      <c r="F13179">
        <v>1</v>
      </c>
      <c r="H13179" t="s">
        <v>116</v>
      </c>
      <c r="I13179">
        <f t="shared" si="624"/>
        <v>0</v>
      </c>
      <c r="J13179">
        <f t="shared" si="625"/>
        <v>0</v>
      </c>
      <c r="L13179" t="str">
        <f t="shared" si="623"/>
        <v>2569DOUGLAS PARK</v>
      </c>
      <c r="M13179" t="s">
        <v>14583</v>
      </c>
    </row>
    <row r="13180" spans="1:14">
      <c r="A13180" t="s">
        <v>14616</v>
      </c>
      <c r="B13180" t="s">
        <v>14617</v>
      </c>
      <c r="C13180" t="s">
        <v>109</v>
      </c>
      <c r="D13180">
        <v>2</v>
      </c>
      <c r="E13180">
        <v>0</v>
      </c>
      <c r="F13180">
        <v>1</v>
      </c>
      <c r="H13180" t="s">
        <v>116</v>
      </c>
      <c r="I13180">
        <f t="shared" si="624"/>
        <v>0</v>
      </c>
      <c r="J13180">
        <f t="shared" si="625"/>
        <v>0</v>
      </c>
      <c r="L13180" t="str">
        <f t="shared" si="623"/>
        <v>2568MENANGLE</v>
      </c>
      <c r="M13180" t="s">
        <v>14583</v>
      </c>
    </row>
    <row r="13181" spans="1:14">
      <c r="A13181" t="s">
        <v>14618</v>
      </c>
      <c r="B13181" t="s">
        <v>14619</v>
      </c>
      <c r="C13181" t="s">
        <v>109</v>
      </c>
      <c r="D13181">
        <v>1</v>
      </c>
      <c r="E13181">
        <v>1</v>
      </c>
      <c r="F13181">
        <v>1</v>
      </c>
      <c r="H13181" t="s">
        <v>116</v>
      </c>
      <c r="I13181">
        <f t="shared" si="624"/>
        <v>0</v>
      </c>
      <c r="J13181">
        <f t="shared" si="625"/>
        <v>0</v>
      </c>
      <c r="L13181" t="str">
        <f t="shared" si="623"/>
        <v>2567CURRANS HILL</v>
      </c>
      <c r="M13181" t="s">
        <v>14583</v>
      </c>
      <c r="N13181" t="s">
        <v>732</v>
      </c>
    </row>
    <row r="13182" spans="1:14">
      <c r="A13182" t="s">
        <v>14618</v>
      </c>
      <c r="B13182" t="s">
        <v>14620</v>
      </c>
      <c r="C13182" t="s">
        <v>109</v>
      </c>
      <c r="D13182">
        <v>1</v>
      </c>
      <c r="E13182">
        <v>1</v>
      </c>
      <c r="F13182">
        <v>1</v>
      </c>
      <c r="H13182" t="s">
        <v>116</v>
      </c>
      <c r="I13182">
        <f t="shared" si="624"/>
        <v>0</v>
      </c>
      <c r="J13182">
        <f t="shared" si="625"/>
        <v>0</v>
      </c>
      <c r="L13182" t="str">
        <f t="shared" si="623"/>
        <v>2567HARRINGTON PARK</v>
      </c>
      <c r="M13182" t="s">
        <v>14583</v>
      </c>
      <c r="N13182" t="s">
        <v>732</v>
      </c>
    </row>
    <row r="13183" spans="1:14">
      <c r="A13183" t="s">
        <v>14618</v>
      </c>
      <c r="B13183" t="s">
        <v>14621</v>
      </c>
      <c r="C13183" t="s">
        <v>109</v>
      </c>
      <c r="D13183">
        <v>1</v>
      </c>
      <c r="E13183">
        <v>1</v>
      </c>
      <c r="F13183">
        <v>1</v>
      </c>
      <c r="H13183" t="s">
        <v>116</v>
      </c>
      <c r="I13183">
        <f t="shared" si="624"/>
        <v>0</v>
      </c>
      <c r="J13183">
        <f t="shared" si="625"/>
        <v>0</v>
      </c>
      <c r="L13183" t="str">
        <f t="shared" si="623"/>
        <v>2567MOUNT ANNAN</v>
      </c>
      <c r="M13183" t="s">
        <v>14583</v>
      </c>
      <c r="N13183" t="s">
        <v>732</v>
      </c>
    </row>
    <row r="13184" spans="1:14">
      <c r="A13184" t="s">
        <v>14618</v>
      </c>
      <c r="B13184" t="s">
        <v>14622</v>
      </c>
      <c r="C13184" t="s">
        <v>109</v>
      </c>
      <c r="D13184">
        <v>1</v>
      </c>
      <c r="E13184">
        <v>1</v>
      </c>
      <c r="F13184">
        <v>1</v>
      </c>
      <c r="H13184" t="s">
        <v>116</v>
      </c>
      <c r="I13184">
        <f t="shared" si="624"/>
        <v>0</v>
      </c>
      <c r="J13184">
        <f t="shared" si="625"/>
        <v>0</v>
      </c>
      <c r="L13184" t="str">
        <f t="shared" si="623"/>
        <v>2567NARELLAN</v>
      </c>
      <c r="M13184" t="s">
        <v>14583</v>
      </c>
      <c r="N13184" t="s">
        <v>732</v>
      </c>
    </row>
    <row r="13185" spans="1:14">
      <c r="A13185" t="s">
        <v>14618</v>
      </c>
      <c r="B13185" t="s">
        <v>14623</v>
      </c>
      <c r="C13185" t="s">
        <v>109</v>
      </c>
      <c r="D13185">
        <v>1</v>
      </c>
      <c r="E13185">
        <v>1</v>
      </c>
      <c r="F13185">
        <v>1</v>
      </c>
      <c r="H13185" t="s">
        <v>116</v>
      </c>
      <c r="I13185">
        <f t="shared" si="624"/>
        <v>0</v>
      </c>
      <c r="J13185">
        <f t="shared" si="625"/>
        <v>0</v>
      </c>
      <c r="L13185" t="str">
        <f t="shared" si="623"/>
        <v>2567NARELLAN VALE</v>
      </c>
      <c r="M13185" t="s">
        <v>14583</v>
      </c>
      <c r="N13185" t="s">
        <v>732</v>
      </c>
    </row>
    <row r="13186" spans="1:14">
      <c r="A13186" t="s">
        <v>14618</v>
      </c>
      <c r="B13186" t="s">
        <v>14624</v>
      </c>
      <c r="C13186" t="s">
        <v>109</v>
      </c>
      <c r="D13186">
        <v>1</v>
      </c>
      <c r="E13186">
        <v>1</v>
      </c>
      <c r="F13186">
        <v>1</v>
      </c>
      <c r="H13186" t="s">
        <v>116</v>
      </c>
      <c r="I13186">
        <f t="shared" si="624"/>
        <v>0</v>
      </c>
      <c r="J13186">
        <f t="shared" si="625"/>
        <v>0</v>
      </c>
      <c r="L13186" t="str">
        <f t="shared" si="623"/>
        <v>2567SMEATON GRANGE</v>
      </c>
      <c r="M13186" t="s">
        <v>14583</v>
      </c>
      <c r="N13186" t="s">
        <v>732</v>
      </c>
    </row>
    <row r="13187" spans="1:14">
      <c r="A13187" t="s">
        <v>14625</v>
      </c>
      <c r="B13187" t="s">
        <v>14626</v>
      </c>
      <c r="C13187" t="s">
        <v>109</v>
      </c>
      <c r="D13187">
        <v>1</v>
      </c>
      <c r="E13187">
        <v>1</v>
      </c>
      <c r="F13187">
        <v>1</v>
      </c>
      <c r="H13187" t="s">
        <v>116</v>
      </c>
      <c r="I13187">
        <f t="shared" si="624"/>
        <v>0</v>
      </c>
      <c r="J13187">
        <f t="shared" si="625"/>
        <v>0</v>
      </c>
      <c r="L13187" t="str">
        <f t="shared" si="623"/>
        <v>2566BOW BOWING</v>
      </c>
      <c r="M13187" t="s">
        <v>14583</v>
      </c>
      <c r="N13187" t="s">
        <v>732</v>
      </c>
    </row>
    <row r="13188" spans="1:14">
      <c r="A13188" t="s">
        <v>14625</v>
      </c>
      <c r="B13188" t="s">
        <v>10481</v>
      </c>
      <c r="C13188" t="s">
        <v>109</v>
      </c>
      <c r="D13188">
        <v>1</v>
      </c>
      <c r="E13188">
        <v>1</v>
      </c>
      <c r="F13188">
        <v>1</v>
      </c>
      <c r="H13188" t="s">
        <v>116</v>
      </c>
      <c r="I13188">
        <f t="shared" si="624"/>
        <v>0</v>
      </c>
      <c r="J13188">
        <f t="shared" si="625"/>
        <v>0</v>
      </c>
      <c r="L13188" t="str">
        <f t="shared" si="623"/>
        <v>2566MINTO</v>
      </c>
      <c r="M13188" t="s">
        <v>14583</v>
      </c>
      <c r="N13188" t="s">
        <v>732</v>
      </c>
    </row>
    <row r="13189" spans="1:14">
      <c r="A13189" t="s">
        <v>14625</v>
      </c>
      <c r="B13189" t="s">
        <v>14627</v>
      </c>
      <c r="C13189" t="s">
        <v>109</v>
      </c>
      <c r="D13189">
        <v>1</v>
      </c>
      <c r="E13189">
        <v>1</v>
      </c>
      <c r="F13189">
        <v>1</v>
      </c>
      <c r="H13189" t="s">
        <v>116</v>
      </c>
      <c r="I13189">
        <f t="shared" si="624"/>
        <v>0</v>
      </c>
      <c r="J13189">
        <f t="shared" si="625"/>
        <v>0</v>
      </c>
      <c r="L13189" t="str">
        <f t="shared" ref="L13189:L13252" si="626">CONCATENATE(A13189,B13189)</f>
        <v>2566MINTO HEIGHTS</v>
      </c>
      <c r="M13189" t="s">
        <v>14583</v>
      </c>
      <c r="N13189" t="s">
        <v>732</v>
      </c>
    </row>
    <row r="13190" spans="1:14">
      <c r="A13190" t="s">
        <v>14625</v>
      </c>
      <c r="B13190" t="s">
        <v>14628</v>
      </c>
      <c r="C13190" t="s">
        <v>109</v>
      </c>
      <c r="D13190">
        <v>1</v>
      </c>
      <c r="E13190">
        <v>1</v>
      </c>
      <c r="F13190">
        <v>1</v>
      </c>
      <c r="H13190" t="s">
        <v>116</v>
      </c>
      <c r="I13190">
        <f t="shared" si="624"/>
        <v>0</v>
      </c>
      <c r="J13190">
        <f t="shared" si="625"/>
        <v>0</v>
      </c>
      <c r="L13190" t="str">
        <f t="shared" si="626"/>
        <v>2566RABY</v>
      </c>
      <c r="M13190" t="s">
        <v>14583</v>
      </c>
      <c r="N13190" t="s">
        <v>732</v>
      </c>
    </row>
    <row r="13191" spans="1:14">
      <c r="A13191" t="s">
        <v>14625</v>
      </c>
      <c r="B13191" t="s">
        <v>9668</v>
      </c>
      <c r="C13191" t="s">
        <v>109</v>
      </c>
      <c r="D13191">
        <v>1</v>
      </c>
      <c r="E13191">
        <v>1</v>
      </c>
      <c r="F13191">
        <v>1</v>
      </c>
      <c r="H13191" t="s">
        <v>116</v>
      </c>
      <c r="I13191">
        <f t="shared" si="624"/>
        <v>0</v>
      </c>
      <c r="J13191">
        <f t="shared" si="625"/>
        <v>0</v>
      </c>
      <c r="L13191" t="str">
        <f t="shared" si="626"/>
        <v>2566ST ANDREWS</v>
      </c>
      <c r="M13191" t="s">
        <v>14583</v>
      </c>
      <c r="N13191" t="s">
        <v>732</v>
      </c>
    </row>
    <row r="13192" spans="1:14">
      <c r="A13192" t="s">
        <v>14625</v>
      </c>
      <c r="B13192" t="s">
        <v>14629</v>
      </c>
      <c r="C13192" t="s">
        <v>109</v>
      </c>
      <c r="D13192">
        <v>1</v>
      </c>
      <c r="E13192">
        <v>1</v>
      </c>
      <c r="F13192">
        <v>1</v>
      </c>
      <c r="H13192" t="s">
        <v>116</v>
      </c>
      <c r="I13192">
        <f t="shared" si="624"/>
        <v>0</v>
      </c>
      <c r="J13192">
        <f t="shared" si="625"/>
        <v>0</v>
      </c>
      <c r="L13192" t="str">
        <f t="shared" si="626"/>
        <v>2566VARROVILLE</v>
      </c>
      <c r="M13192" t="s">
        <v>14583</v>
      </c>
      <c r="N13192" t="s">
        <v>732</v>
      </c>
    </row>
    <row r="13193" spans="1:14">
      <c r="A13193" t="s">
        <v>14630</v>
      </c>
      <c r="B13193" t="s">
        <v>14631</v>
      </c>
      <c r="C13193" t="s">
        <v>109</v>
      </c>
      <c r="D13193">
        <v>1</v>
      </c>
      <c r="E13193">
        <v>1</v>
      </c>
      <c r="F13193">
        <v>0</v>
      </c>
      <c r="H13193" t="s">
        <v>116</v>
      </c>
      <c r="I13193">
        <f t="shared" si="624"/>
        <v>0</v>
      </c>
      <c r="J13193">
        <f t="shared" si="625"/>
        <v>0</v>
      </c>
      <c r="L13193" t="str">
        <f t="shared" si="626"/>
        <v>2565BARDIA</v>
      </c>
      <c r="M13193" t="s">
        <v>14583</v>
      </c>
      <c r="N13193" t="s">
        <v>732</v>
      </c>
    </row>
    <row r="13194" spans="1:14">
      <c r="A13194" t="s">
        <v>14630</v>
      </c>
      <c r="B13194" t="s">
        <v>14632</v>
      </c>
      <c r="C13194" t="s">
        <v>109</v>
      </c>
      <c r="D13194">
        <v>1</v>
      </c>
      <c r="E13194">
        <v>1</v>
      </c>
      <c r="F13194">
        <v>1</v>
      </c>
      <c r="H13194" t="s">
        <v>116</v>
      </c>
      <c r="I13194">
        <f t="shared" si="624"/>
        <v>0</v>
      </c>
      <c r="J13194">
        <f t="shared" si="625"/>
        <v>0</v>
      </c>
      <c r="L13194" t="str">
        <f t="shared" si="626"/>
        <v>2565DENHAM COURT</v>
      </c>
      <c r="M13194" t="s">
        <v>14583</v>
      </c>
      <c r="N13194" t="s">
        <v>732</v>
      </c>
    </row>
    <row r="13195" spans="1:14">
      <c r="A13195" t="s">
        <v>14630</v>
      </c>
      <c r="B13195" t="s">
        <v>14633</v>
      </c>
      <c r="C13195" t="s">
        <v>109</v>
      </c>
      <c r="D13195">
        <v>1</v>
      </c>
      <c r="E13195">
        <v>1</v>
      </c>
      <c r="F13195">
        <v>1</v>
      </c>
      <c r="H13195" t="s">
        <v>116</v>
      </c>
      <c r="I13195">
        <f t="shared" si="624"/>
        <v>0</v>
      </c>
      <c r="J13195">
        <f t="shared" si="625"/>
        <v>0</v>
      </c>
      <c r="L13195" t="str">
        <f t="shared" si="626"/>
        <v>2565INGLEBURN</v>
      </c>
      <c r="M13195" t="s">
        <v>14583</v>
      </c>
      <c r="N13195" t="s">
        <v>732</v>
      </c>
    </row>
    <row r="13196" spans="1:14">
      <c r="A13196" t="s">
        <v>14630</v>
      </c>
      <c r="B13196" t="s">
        <v>14634</v>
      </c>
      <c r="C13196" t="s">
        <v>109</v>
      </c>
      <c r="D13196">
        <v>1</v>
      </c>
      <c r="E13196">
        <v>1</v>
      </c>
      <c r="F13196">
        <v>1</v>
      </c>
      <c r="H13196" t="s">
        <v>116</v>
      </c>
      <c r="I13196">
        <f t="shared" si="624"/>
        <v>0</v>
      </c>
      <c r="J13196">
        <f t="shared" si="625"/>
        <v>0</v>
      </c>
      <c r="L13196" t="str">
        <f t="shared" si="626"/>
        <v>2565MACQUARIE LINKS</v>
      </c>
      <c r="M13196" t="s">
        <v>14583</v>
      </c>
      <c r="N13196" t="s">
        <v>732</v>
      </c>
    </row>
    <row r="13197" spans="1:14">
      <c r="A13197" t="s">
        <v>14635</v>
      </c>
      <c r="B13197" t="s">
        <v>14636</v>
      </c>
      <c r="C13197" t="s">
        <v>109</v>
      </c>
      <c r="D13197">
        <v>1</v>
      </c>
      <c r="E13197">
        <v>1</v>
      </c>
      <c r="F13197">
        <v>1</v>
      </c>
      <c r="H13197" t="s">
        <v>116</v>
      </c>
      <c r="I13197">
        <f t="shared" si="624"/>
        <v>0</v>
      </c>
      <c r="J13197">
        <f t="shared" si="625"/>
        <v>0</v>
      </c>
      <c r="L13197" t="str">
        <f t="shared" si="626"/>
        <v>2564GLENQUARIE</v>
      </c>
      <c r="M13197" t="s">
        <v>14583</v>
      </c>
      <c r="N13197" t="s">
        <v>732</v>
      </c>
    </row>
    <row r="13198" spans="1:14">
      <c r="A13198" t="s">
        <v>14635</v>
      </c>
      <c r="B13198" t="s">
        <v>13113</v>
      </c>
      <c r="C13198" t="s">
        <v>109</v>
      </c>
      <c r="D13198">
        <v>1</v>
      </c>
      <c r="E13198">
        <v>1</v>
      </c>
      <c r="F13198">
        <v>1</v>
      </c>
      <c r="H13198" t="s">
        <v>116</v>
      </c>
      <c r="I13198">
        <f t="shared" si="624"/>
        <v>0</v>
      </c>
      <c r="J13198">
        <f t="shared" si="625"/>
        <v>0</v>
      </c>
      <c r="L13198" t="str">
        <f t="shared" si="626"/>
        <v>2564LONG POINT</v>
      </c>
      <c r="M13198" t="s">
        <v>14583</v>
      </c>
      <c r="N13198" t="s">
        <v>732</v>
      </c>
    </row>
    <row r="13199" spans="1:14">
      <c r="A13199" t="s">
        <v>14635</v>
      </c>
      <c r="B13199" t="s">
        <v>14637</v>
      </c>
      <c r="C13199" t="s">
        <v>109</v>
      </c>
      <c r="D13199">
        <v>1</v>
      </c>
      <c r="E13199">
        <v>1</v>
      </c>
      <c r="F13199">
        <v>1</v>
      </c>
      <c r="H13199" t="s">
        <v>116</v>
      </c>
      <c r="I13199">
        <f t="shared" si="624"/>
        <v>0</v>
      </c>
      <c r="J13199">
        <f t="shared" si="625"/>
        <v>0</v>
      </c>
      <c r="L13199" t="str">
        <f t="shared" si="626"/>
        <v>2564MACQUARIE FIELDS</v>
      </c>
      <c r="M13199" t="s">
        <v>14583</v>
      </c>
      <c r="N13199" t="s">
        <v>732</v>
      </c>
    </row>
    <row r="13200" spans="1:14">
      <c r="A13200" t="s">
        <v>14638</v>
      </c>
      <c r="B13200" t="s">
        <v>14639</v>
      </c>
      <c r="C13200" t="s">
        <v>109</v>
      </c>
      <c r="D13200">
        <v>1</v>
      </c>
      <c r="E13200">
        <v>1</v>
      </c>
      <c r="F13200">
        <v>1</v>
      </c>
      <c r="H13200" t="s">
        <v>116</v>
      </c>
      <c r="I13200">
        <f t="shared" si="624"/>
        <v>0</v>
      </c>
      <c r="J13200">
        <f t="shared" si="625"/>
        <v>0</v>
      </c>
      <c r="L13200" t="str">
        <f t="shared" si="626"/>
        <v>2563MENANGLE PARK</v>
      </c>
      <c r="M13200" t="s">
        <v>14583</v>
      </c>
    </row>
    <row r="13201" spans="1:14">
      <c r="A13201" t="s">
        <v>14640</v>
      </c>
      <c r="B13201" t="s">
        <v>14641</v>
      </c>
      <c r="C13201" t="s">
        <v>109</v>
      </c>
      <c r="D13201">
        <v>1</v>
      </c>
      <c r="E13201">
        <v>0</v>
      </c>
      <c r="F13201">
        <v>1</v>
      </c>
      <c r="H13201" t="s">
        <v>116</v>
      </c>
      <c r="I13201">
        <f t="shared" ref="I13201:I13264" si="627">IF(ISERROR(VLOOKUP(A13201,SelPostCode,1,FALSE)),0,1)</f>
        <v>0</v>
      </c>
      <c r="J13201">
        <f t="shared" ref="J13201:J13264" si="628">IF(I13201=0,0,IF(ISERROR(VLOOKUP(B13201,SelSuburb,1,FALSE)),0,1))</f>
        <v>0</v>
      </c>
      <c r="L13201" t="str">
        <f t="shared" si="626"/>
        <v>2560AIRDS</v>
      </c>
      <c r="M13201" t="s">
        <v>14528</v>
      </c>
      <c r="N13201" t="s">
        <v>732</v>
      </c>
    </row>
    <row r="13202" spans="1:14">
      <c r="A13202" t="s">
        <v>14640</v>
      </c>
      <c r="B13202" t="s">
        <v>14642</v>
      </c>
      <c r="C13202" t="s">
        <v>109</v>
      </c>
      <c r="D13202">
        <v>1</v>
      </c>
      <c r="E13202">
        <v>0</v>
      </c>
      <c r="F13202">
        <v>1</v>
      </c>
      <c r="H13202" t="s">
        <v>116</v>
      </c>
      <c r="I13202">
        <f t="shared" si="627"/>
        <v>0</v>
      </c>
      <c r="J13202">
        <f t="shared" si="628"/>
        <v>0</v>
      </c>
      <c r="L13202" t="str">
        <f t="shared" si="626"/>
        <v>2560AMBARVALE</v>
      </c>
      <c r="M13202" t="s">
        <v>14528</v>
      </c>
      <c r="N13202" t="s">
        <v>732</v>
      </c>
    </row>
    <row r="13203" spans="1:14">
      <c r="A13203" t="s">
        <v>14640</v>
      </c>
      <c r="B13203" t="s">
        <v>10320</v>
      </c>
      <c r="C13203" t="s">
        <v>109</v>
      </c>
      <c r="D13203">
        <v>2</v>
      </c>
      <c r="E13203">
        <v>0</v>
      </c>
      <c r="F13203">
        <v>1</v>
      </c>
      <c r="H13203" t="s">
        <v>116</v>
      </c>
      <c r="I13203">
        <f t="shared" si="627"/>
        <v>0</v>
      </c>
      <c r="J13203">
        <f t="shared" si="628"/>
        <v>0</v>
      </c>
      <c r="L13203" t="str">
        <f t="shared" si="626"/>
        <v>2560APPIN</v>
      </c>
      <c r="M13203" t="s">
        <v>14528</v>
      </c>
      <c r="N13203" t="s">
        <v>732</v>
      </c>
    </row>
    <row r="13204" spans="1:14">
      <c r="A13204" t="s">
        <v>14640</v>
      </c>
      <c r="B13204" t="s">
        <v>4965</v>
      </c>
      <c r="C13204" t="s">
        <v>109</v>
      </c>
      <c r="D13204">
        <v>1</v>
      </c>
      <c r="E13204">
        <v>0</v>
      </c>
      <c r="F13204">
        <v>1</v>
      </c>
      <c r="H13204" t="s">
        <v>116</v>
      </c>
      <c r="I13204">
        <f t="shared" si="627"/>
        <v>0</v>
      </c>
      <c r="J13204">
        <f t="shared" si="628"/>
        <v>0</v>
      </c>
      <c r="L13204" t="str">
        <f t="shared" si="626"/>
        <v>2560BLAIR ATHOL</v>
      </c>
      <c r="M13204" t="s">
        <v>14528</v>
      </c>
      <c r="N13204" t="s">
        <v>732</v>
      </c>
    </row>
    <row r="13205" spans="1:14">
      <c r="A13205" t="s">
        <v>14640</v>
      </c>
      <c r="B13205" t="s">
        <v>4761</v>
      </c>
      <c r="C13205" t="s">
        <v>109</v>
      </c>
      <c r="D13205">
        <v>1</v>
      </c>
      <c r="E13205">
        <v>0</v>
      </c>
      <c r="F13205">
        <v>1</v>
      </c>
      <c r="H13205" t="s">
        <v>116</v>
      </c>
      <c r="I13205">
        <f t="shared" si="627"/>
        <v>0</v>
      </c>
      <c r="J13205">
        <f t="shared" si="628"/>
        <v>0</v>
      </c>
      <c r="L13205" t="str">
        <f t="shared" si="626"/>
        <v>2560BRADBURY</v>
      </c>
      <c r="M13205" t="s">
        <v>14528</v>
      </c>
      <c r="N13205" t="s">
        <v>732</v>
      </c>
    </row>
    <row r="13206" spans="1:14">
      <c r="A13206" t="s">
        <v>14640</v>
      </c>
      <c r="B13206" t="s">
        <v>4992</v>
      </c>
      <c r="C13206" t="s">
        <v>109</v>
      </c>
      <c r="D13206">
        <v>1</v>
      </c>
      <c r="E13206">
        <v>0</v>
      </c>
      <c r="F13206">
        <v>1</v>
      </c>
      <c r="H13206" t="s">
        <v>116</v>
      </c>
      <c r="I13206">
        <f t="shared" si="627"/>
        <v>0</v>
      </c>
      <c r="J13206">
        <f t="shared" si="628"/>
        <v>0</v>
      </c>
      <c r="L13206" t="str">
        <f t="shared" si="626"/>
        <v>2560CAMPBELLTOWN</v>
      </c>
      <c r="M13206" t="s">
        <v>14528</v>
      </c>
      <c r="N13206" t="s">
        <v>732</v>
      </c>
    </row>
    <row r="13207" spans="1:14">
      <c r="A13207" t="s">
        <v>14640</v>
      </c>
      <c r="B13207" t="s">
        <v>14643</v>
      </c>
      <c r="C13207" t="s">
        <v>109</v>
      </c>
      <c r="D13207">
        <v>1</v>
      </c>
      <c r="E13207">
        <v>0</v>
      </c>
      <c r="F13207">
        <v>1</v>
      </c>
      <c r="H13207" t="s">
        <v>116</v>
      </c>
      <c r="I13207">
        <f t="shared" si="627"/>
        <v>0</v>
      </c>
      <c r="J13207">
        <f t="shared" si="628"/>
        <v>0</v>
      </c>
      <c r="L13207" t="str">
        <f t="shared" si="626"/>
        <v>2560CAMPBELLTOWN NORTH</v>
      </c>
      <c r="M13207" t="s">
        <v>14528</v>
      </c>
      <c r="N13207" t="s">
        <v>732</v>
      </c>
    </row>
    <row r="13208" spans="1:14">
      <c r="A13208" t="s">
        <v>14640</v>
      </c>
      <c r="B13208" t="s">
        <v>14644</v>
      </c>
      <c r="C13208" t="s">
        <v>109</v>
      </c>
      <c r="D13208">
        <v>1</v>
      </c>
      <c r="E13208">
        <v>0</v>
      </c>
      <c r="F13208">
        <v>1</v>
      </c>
      <c r="H13208" t="s">
        <v>116</v>
      </c>
      <c r="I13208">
        <f t="shared" si="627"/>
        <v>0</v>
      </c>
      <c r="J13208">
        <f t="shared" si="628"/>
        <v>0</v>
      </c>
      <c r="L13208" t="str">
        <f t="shared" si="626"/>
        <v>2560ENGLORIE PARK</v>
      </c>
      <c r="M13208" t="s">
        <v>14528</v>
      </c>
      <c r="N13208" t="s">
        <v>732</v>
      </c>
    </row>
    <row r="13209" spans="1:14">
      <c r="A13209" t="s">
        <v>14640</v>
      </c>
      <c r="B13209" t="s">
        <v>14645</v>
      </c>
      <c r="C13209" t="s">
        <v>109</v>
      </c>
      <c r="D13209">
        <v>1</v>
      </c>
      <c r="E13209">
        <v>0</v>
      </c>
      <c r="F13209">
        <v>1</v>
      </c>
      <c r="H13209" t="s">
        <v>116</v>
      </c>
      <c r="I13209">
        <f t="shared" si="627"/>
        <v>0</v>
      </c>
      <c r="J13209">
        <f t="shared" si="628"/>
        <v>0</v>
      </c>
      <c r="L13209" t="str">
        <f t="shared" si="626"/>
        <v>2560GILEAD</v>
      </c>
      <c r="M13209" t="s">
        <v>14528</v>
      </c>
      <c r="N13209" t="s">
        <v>732</v>
      </c>
    </row>
    <row r="13210" spans="1:14">
      <c r="A13210" t="s">
        <v>14640</v>
      </c>
      <c r="B13210" t="s">
        <v>14646</v>
      </c>
      <c r="C13210" t="s">
        <v>109</v>
      </c>
      <c r="D13210">
        <v>1</v>
      </c>
      <c r="E13210">
        <v>0</v>
      </c>
      <c r="F13210">
        <v>1</v>
      </c>
      <c r="H13210" t="s">
        <v>116</v>
      </c>
      <c r="I13210">
        <f t="shared" si="627"/>
        <v>0</v>
      </c>
      <c r="J13210">
        <f t="shared" si="628"/>
        <v>0</v>
      </c>
      <c r="L13210" t="str">
        <f t="shared" si="626"/>
        <v>2560GLEN ALPINE</v>
      </c>
      <c r="M13210" t="s">
        <v>14528</v>
      </c>
      <c r="N13210" t="s">
        <v>732</v>
      </c>
    </row>
    <row r="13211" spans="1:14">
      <c r="A13211" t="s">
        <v>14640</v>
      </c>
      <c r="B13211" t="s">
        <v>14647</v>
      </c>
      <c r="C13211" t="s">
        <v>109</v>
      </c>
      <c r="D13211">
        <v>1</v>
      </c>
      <c r="E13211">
        <v>0</v>
      </c>
      <c r="F13211">
        <v>1</v>
      </c>
      <c r="H13211" t="s">
        <v>116</v>
      </c>
      <c r="I13211">
        <f t="shared" si="627"/>
        <v>0</v>
      </c>
      <c r="J13211">
        <f t="shared" si="628"/>
        <v>0</v>
      </c>
      <c r="L13211" t="str">
        <f t="shared" si="626"/>
        <v>2560KENTLYN</v>
      </c>
      <c r="M13211" t="s">
        <v>14528</v>
      </c>
      <c r="N13211" t="s">
        <v>732</v>
      </c>
    </row>
    <row r="13212" spans="1:14">
      <c r="A13212" t="s">
        <v>14640</v>
      </c>
      <c r="B13212" t="s">
        <v>14648</v>
      </c>
      <c r="C13212" t="s">
        <v>109</v>
      </c>
      <c r="D13212">
        <v>1</v>
      </c>
      <c r="E13212">
        <v>0</v>
      </c>
      <c r="F13212">
        <v>1</v>
      </c>
      <c r="H13212" t="s">
        <v>116</v>
      </c>
      <c r="I13212">
        <f t="shared" si="627"/>
        <v>0</v>
      </c>
      <c r="J13212">
        <f t="shared" si="628"/>
        <v>0</v>
      </c>
      <c r="L13212" t="str">
        <f t="shared" si="626"/>
        <v>2560LEUMEAH</v>
      </c>
      <c r="M13212" t="s">
        <v>14528</v>
      </c>
      <c r="N13212" t="s">
        <v>732</v>
      </c>
    </row>
    <row r="13213" spans="1:14">
      <c r="A13213" t="s">
        <v>14640</v>
      </c>
      <c r="B13213" t="s">
        <v>14649</v>
      </c>
      <c r="C13213" t="s">
        <v>109</v>
      </c>
      <c r="D13213">
        <v>1</v>
      </c>
      <c r="E13213">
        <v>0</v>
      </c>
      <c r="F13213">
        <v>1</v>
      </c>
      <c r="H13213" t="s">
        <v>116</v>
      </c>
      <c r="I13213">
        <f t="shared" si="627"/>
        <v>0</v>
      </c>
      <c r="J13213">
        <f t="shared" si="628"/>
        <v>0</v>
      </c>
      <c r="L13213" t="str">
        <f t="shared" si="626"/>
        <v>2560MACARTHUR SQUARE</v>
      </c>
      <c r="M13213" t="s">
        <v>14528</v>
      </c>
      <c r="N13213" t="s">
        <v>732</v>
      </c>
    </row>
    <row r="13214" spans="1:14">
      <c r="A13214" t="s">
        <v>14640</v>
      </c>
      <c r="B13214" t="s">
        <v>14650</v>
      </c>
      <c r="C13214" t="s">
        <v>109</v>
      </c>
      <c r="D13214">
        <v>1</v>
      </c>
      <c r="E13214">
        <v>0</v>
      </c>
      <c r="F13214">
        <v>1</v>
      </c>
      <c r="H13214" t="s">
        <v>116</v>
      </c>
      <c r="I13214">
        <f t="shared" si="627"/>
        <v>0</v>
      </c>
      <c r="J13214">
        <f t="shared" si="628"/>
        <v>0</v>
      </c>
      <c r="L13214" t="str">
        <f t="shared" si="626"/>
        <v>2560ROSEMEADOW</v>
      </c>
      <c r="M13214" t="s">
        <v>14528</v>
      </c>
      <c r="N13214" t="s">
        <v>732</v>
      </c>
    </row>
    <row r="13215" spans="1:14">
      <c r="A13215" t="s">
        <v>14640</v>
      </c>
      <c r="B13215" t="s">
        <v>14651</v>
      </c>
      <c r="C13215" t="s">
        <v>109</v>
      </c>
      <c r="D13215">
        <v>1</v>
      </c>
      <c r="E13215">
        <v>0</v>
      </c>
      <c r="F13215">
        <v>1</v>
      </c>
      <c r="H13215" t="s">
        <v>116</v>
      </c>
      <c r="I13215">
        <f t="shared" si="627"/>
        <v>0</v>
      </c>
      <c r="J13215">
        <f t="shared" si="628"/>
        <v>0</v>
      </c>
      <c r="L13215" t="str">
        <f t="shared" si="626"/>
        <v>2560RUSE</v>
      </c>
      <c r="M13215" t="s">
        <v>14528</v>
      </c>
      <c r="N13215" t="s">
        <v>732</v>
      </c>
    </row>
    <row r="13216" spans="1:14">
      <c r="A13216" t="s">
        <v>14640</v>
      </c>
      <c r="B13216" t="s">
        <v>14652</v>
      </c>
      <c r="C13216" t="s">
        <v>109</v>
      </c>
      <c r="D13216">
        <v>1</v>
      </c>
      <c r="E13216">
        <v>0</v>
      </c>
      <c r="F13216">
        <v>1</v>
      </c>
      <c r="H13216" t="s">
        <v>116</v>
      </c>
      <c r="I13216">
        <f t="shared" si="627"/>
        <v>0</v>
      </c>
      <c r="J13216">
        <f t="shared" si="628"/>
        <v>0</v>
      </c>
      <c r="L13216" t="str">
        <f t="shared" si="626"/>
        <v>2560ST HELENS PARK</v>
      </c>
      <c r="M13216" t="s">
        <v>14528</v>
      </c>
      <c r="N13216" t="s">
        <v>732</v>
      </c>
    </row>
    <row r="13217" spans="1:14">
      <c r="A13217" t="s">
        <v>14640</v>
      </c>
      <c r="B13217" t="s">
        <v>10635</v>
      </c>
      <c r="C13217" t="s">
        <v>109</v>
      </c>
      <c r="D13217">
        <v>2</v>
      </c>
      <c r="E13217">
        <v>0</v>
      </c>
      <c r="F13217">
        <v>1</v>
      </c>
      <c r="H13217" t="s">
        <v>116</v>
      </c>
      <c r="I13217">
        <f t="shared" si="627"/>
        <v>0</v>
      </c>
      <c r="J13217">
        <f t="shared" si="628"/>
        <v>0</v>
      </c>
      <c r="L13217" t="str">
        <f t="shared" si="626"/>
        <v>2560WEDDERBURN</v>
      </c>
      <c r="M13217" t="s">
        <v>14528</v>
      </c>
      <c r="N13217" t="s">
        <v>732</v>
      </c>
    </row>
    <row r="13218" spans="1:14">
      <c r="A13218" t="s">
        <v>14640</v>
      </c>
      <c r="B13218" t="s">
        <v>8026</v>
      </c>
      <c r="C13218" t="s">
        <v>109</v>
      </c>
      <c r="D13218">
        <v>1</v>
      </c>
      <c r="E13218">
        <v>0</v>
      </c>
      <c r="F13218">
        <v>1</v>
      </c>
      <c r="H13218" t="s">
        <v>116</v>
      </c>
      <c r="I13218">
        <f t="shared" si="627"/>
        <v>0</v>
      </c>
      <c r="J13218">
        <f t="shared" si="628"/>
        <v>0</v>
      </c>
      <c r="L13218" t="str">
        <f t="shared" si="626"/>
        <v>2560WOODBINE</v>
      </c>
      <c r="M13218" t="s">
        <v>14528</v>
      </c>
      <c r="N13218" t="s">
        <v>732</v>
      </c>
    </row>
    <row r="13219" spans="1:14">
      <c r="A13219" t="s">
        <v>14640</v>
      </c>
      <c r="B13219" t="s">
        <v>14653</v>
      </c>
      <c r="C13219" t="s">
        <v>109</v>
      </c>
      <c r="D13219">
        <v>3</v>
      </c>
      <c r="E13219">
        <v>0</v>
      </c>
      <c r="F13219">
        <v>0</v>
      </c>
      <c r="H13219" t="s">
        <v>116</v>
      </c>
      <c r="I13219">
        <f t="shared" si="627"/>
        <v>0</v>
      </c>
      <c r="J13219">
        <f t="shared" si="628"/>
        <v>0</v>
      </c>
      <c r="L13219" t="str">
        <f t="shared" si="626"/>
        <v>2560CATARACT</v>
      </c>
      <c r="M13219" t="s">
        <v>14528</v>
      </c>
    </row>
    <row r="13220" spans="1:14">
      <c r="A13220" t="s">
        <v>14654</v>
      </c>
      <c r="B13220" t="s">
        <v>14655</v>
      </c>
      <c r="C13220" t="s">
        <v>109</v>
      </c>
      <c r="D13220">
        <v>1</v>
      </c>
      <c r="E13220">
        <v>1</v>
      </c>
      <c r="F13220">
        <v>1</v>
      </c>
      <c r="H13220" t="s">
        <v>116</v>
      </c>
      <c r="I13220">
        <f t="shared" si="627"/>
        <v>0</v>
      </c>
      <c r="J13220">
        <f t="shared" si="628"/>
        <v>0</v>
      </c>
      <c r="L13220" t="str">
        <f t="shared" si="626"/>
        <v>2559BLAIRMOUNT</v>
      </c>
      <c r="M13220" t="s">
        <v>14583</v>
      </c>
      <c r="N13220" t="s">
        <v>732</v>
      </c>
    </row>
    <row r="13221" spans="1:14">
      <c r="A13221" t="s">
        <v>14654</v>
      </c>
      <c r="B13221" t="s">
        <v>14656</v>
      </c>
      <c r="C13221" t="s">
        <v>109</v>
      </c>
      <c r="D13221">
        <v>1</v>
      </c>
      <c r="E13221">
        <v>1</v>
      </c>
      <c r="F13221">
        <v>1</v>
      </c>
      <c r="H13221" t="s">
        <v>116</v>
      </c>
      <c r="I13221">
        <f t="shared" si="627"/>
        <v>0</v>
      </c>
      <c r="J13221">
        <f t="shared" si="628"/>
        <v>0</v>
      </c>
      <c r="L13221" t="str">
        <f t="shared" si="626"/>
        <v>2559CLAYMORE</v>
      </c>
      <c r="M13221" t="s">
        <v>14583</v>
      </c>
    </row>
    <row r="13222" spans="1:14">
      <c r="A13222" t="s">
        <v>14657</v>
      </c>
      <c r="B13222" t="s">
        <v>14658</v>
      </c>
      <c r="C13222" t="s">
        <v>109</v>
      </c>
      <c r="D13222">
        <v>1</v>
      </c>
      <c r="E13222">
        <v>1</v>
      </c>
      <c r="F13222">
        <v>1</v>
      </c>
      <c r="H13222" t="s">
        <v>116</v>
      </c>
      <c r="I13222">
        <f t="shared" si="627"/>
        <v>0</v>
      </c>
      <c r="J13222">
        <f t="shared" si="628"/>
        <v>0</v>
      </c>
      <c r="L13222" t="str">
        <f t="shared" si="626"/>
        <v>2558EAGLE VALE</v>
      </c>
      <c r="M13222" t="s">
        <v>14583</v>
      </c>
      <c r="N13222" t="s">
        <v>732</v>
      </c>
    </row>
    <row r="13223" spans="1:14">
      <c r="A13223" t="s">
        <v>14657</v>
      </c>
      <c r="B13223" t="s">
        <v>14659</v>
      </c>
      <c r="C13223" t="s">
        <v>109</v>
      </c>
      <c r="D13223">
        <v>1</v>
      </c>
      <c r="E13223">
        <v>1</v>
      </c>
      <c r="F13223">
        <v>1</v>
      </c>
      <c r="H13223" t="s">
        <v>116</v>
      </c>
      <c r="I13223">
        <f t="shared" si="627"/>
        <v>0</v>
      </c>
      <c r="J13223">
        <f t="shared" si="628"/>
        <v>0</v>
      </c>
      <c r="L13223" t="str">
        <f t="shared" si="626"/>
        <v>2558ESCHOL PARK</v>
      </c>
      <c r="M13223" t="s">
        <v>14583</v>
      </c>
      <c r="N13223" t="s">
        <v>732</v>
      </c>
    </row>
    <row r="13224" spans="1:14">
      <c r="A13224" t="s">
        <v>14657</v>
      </c>
      <c r="B13224" t="s">
        <v>14660</v>
      </c>
      <c r="C13224" t="s">
        <v>109</v>
      </c>
      <c r="D13224">
        <v>1</v>
      </c>
      <c r="E13224">
        <v>1</v>
      </c>
      <c r="F13224">
        <v>1</v>
      </c>
      <c r="H13224" t="s">
        <v>116</v>
      </c>
      <c r="I13224">
        <f t="shared" si="627"/>
        <v>0</v>
      </c>
      <c r="J13224">
        <f t="shared" si="628"/>
        <v>0</v>
      </c>
      <c r="L13224" t="str">
        <f t="shared" si="626"/>
        <v>2558KEARNS</v>
      </c>
      <c r="M13224" t="s">
        <v>14583</v>
      </c>
      <c r="N13224" t="s">
        <v>732</v>
      </c>
    </row>
    <row r="13225" spans="1:14">
      <c r="A13225" t="s">
        <v>14661</v>
      </c>
      <c r="B13225" t="s">
        <v>14662</v>
      </c>
      <c r="C13225" t="s">
        <v>109</v>
      </c>
      <c r="D13225">
        <v>1</v>
      </c>
      <c r="E13225">
        <v>1</v>
      </c>
      <c r="F13225">
        <v>1</v>
      </c>
      <c r="H13225" t="s">
        <v>103</v>
      </c>
      <c r="I13225">
        <f t="shared" si="627"/>
        <v>0</v>
      </c>
      <c r="J13225">
        <f t="shared" si="628"/>
        <v>0</v>
      </c>
      <c r="L13225" t="str">
        <f t="shared" si="626"/>
        <v>2557CATHERINE FIELD</v>
      </c>
      <c r="M13225" t="s">
        <v>14663</v>
      </c>
      <c r="N13225" t="s">
        <v>732</v>
      </c>
    </row>
    <row r="13226" spans="1:14">
      <c r="A13226" t="s">
        <v>14661</v>
      </c>
      <c r="B13226" t="s">
        <v>14664</v>
      </c>
      <c r="C13226" t="s">
        <v>109</v>
      </c>
      <c r="D13226">
        <v>1</v>
      </c>
      <c r="E13226">
        <v>1</v>
      </c>
      <c r="F13226">
        <v>1</v>
      </c>
      <c r="H13226" t="s">
        <v>103</v>
      </c>
      <c r="I13226">
        <f t="shared" si="627"/>
        <v>0</v>
      </c>
      <c r="J13226">
        <f t="shared" si="628"/>
        <v>0</v>
      </c>
      <c r="L13226" t="str">
        <f t="shared" si="626"/>
        <v>2557GLEDSWOOD HILLS</v>
      </c>
      <c r="M13226" t="s">
        <v>14663</v>
      </c>
      <c r="N13226" t="s">
        <v>732</v>
      </c>
    </row>
    <row r="13227" spans="1:14">
      <c r="A13227" t="s">
        <v>14661</v>
      </c>
      <c r="B13227" t="s">
        <v>14665</v>
      </c>
      <c r="C13227" t="s">
        <v>109</v>
      </c>
      <c r="D13227">
        <v>1</v>
      </c>
      <c r="E13227">
        <v>1</v>
      </c>
      <c r="F13227">
        <v>1</v>
      </c>
      <c r="H13227" t="s">
        <v>103</v>
      </c>
      <c r="I13227">
        <f t="shared" si="627"/>
        <v>0</v>
      </c>
      <c r="J13227">
        <f t="shared" si="628"/>
        <v>0</v>
      </c>
      <c r="L13227" t="str">
        <f t="shared" si="626"/>
        <v>2557GREGORY HILLS</v>
      </c>
      <c r="M13227" t="s">
        <v>14663</v>
      </c>
      <c r="N13227" t="s">
        <v>732</v>
      </c>
    </row>
    <row r="13228" spans="1:14">
      <c r="A13228" t="s">
        <v>14661</v>
      </c>
      <c r="B13228" t="s">
        <v>2048</v>
      </c>
      <c r="C13228" t="s">
        <v>109</v>
      </c>
      <c r="D13228">
        <v>1</v>
      </c>
      <c r="E13228">
        <v>1</v>
      </c>
      <c r="F13228">
        <v>1</v>
      </c>
      <c r="H13228" t="s">
        <v>103</v>
      </c>
      <c r="I13228">
        <f t="shared" si="627"/>
        <v>0</v>
      </c>
      <c r="J13228">
        <f t="shared" si="628"/>
        <v>0</v>
      </c>
      <c r="L13228" t="str">
        <f t="shared" si="626"/>
        <v>2557ROSSMORE</v>
      </c>
      <c r="M13228" t="s">
        <v>14663</v>
      </c>
      <c r="N13228" t="s">
        <v>732</v>
      </c>
    </row>
    <row r="13229" spans="1:14">
      <c r="A13229" t="s">
        <v>14666</v>
      </c>
      <c r="B13229" t="s">
        <v>14667</v>
      </c>
      <c r="C13229" t="s">
        <v>109</v>
      </c>
      <c r="D13229">
        <v>4</v>
      </c>
      <c r="E13229">
        <v>0</v>
      </c>
      <c r="F13229">
        <v>0</v>
      </c>
      <c r="H13229" t="s">
        <v>103</v>
      </c>
      <c r="I13229">
        <f t="shared" si="627"/>
        <v>0</v>
      </c>
      <c r="J13229">
        <f t="shared" si="628"/>
        <v>0</v>
      </c>
      <c r="L13229" t="str">
        <f t="shared" si="626"/>
        <v>2556BRINGELLY</v>
      </c>
      <c r="M13229" t="s">
        <v>14663</v>
      </c>
    </row>
    <row r="13230" spans="1:14">
      <c r="A13230" t="s">
        <v>14668</v>
      </c>
      <c r="B13230" t="s">
        <v>14669</v>
      </c>
      <c r="C13230" t="s">
        <v>109</v>
      </c>
      <c r="D13230">
        <v>4</v>
      </c>
      <c r="E13230">
        <v>0</v>
      </c>
      <c r="F13230">
        <v>0</v>
      </c>
      <c r="H13230" t="s">
        <v>103</v>
      </c>
      <c r="I13230">
        <f t="shared" si="627"/>
        <v>0</v>
      </c>
      <c r="J13230">
        <f t="shared" si="628"/>
        <v>0</v>
      </c>
      <c r="L13230" t="str">
        <f t="shared" si="626"/>
        <v>2555BADGERYS CREEK</v>
      </c>
      <c r="M13230" t="s">
        <v>13321</v>
      </c>
    </row>
    <row r="13231" spans="1:14">
      <c r="A13231" t="s">
        <v>14670</v>
      </c>
      <c r="B13231" t="s">
        <v>14671</v>
      </c>
      <c r="C13231" t="s">
        <v>109</v>
      </c>
      <c r="D13231">
        <v>4</v>
      </c>
      <c r="E13231">
        <v>0</v>
      </c>
      <c r="F13231">
        <v>0</v>
      </c>
      <c r="H13231" t="s">
        <v>103</v>
      </c>
      <c r="I13231">
        <f t="shared" si="627"/>
        <v>0</v>
      </c>
      <c r="J13231">
        <f t="shared" si="628"/>
        <v>0</v>
      </c>
      <c r="L13231" t="str">
        <f t="shared" si="626"/>
        <v>2551BOYDTOWN</v>
      </c>
      <c r="M13231" t="s">
        <v>12579</v>
      </c>
    </row>
    <row r="13232" spans="1:14">
      <c r="A13232" t="s">
        <v>14670</v>
      </c>
      <c r="B13232" t="s">
        <v>14672</v>
      </c>
      <c r="C13232" t="s">
        <v>109</v>
      </c>
      <c r="D13232">
        <v>4</v>
      </c>
      <c r="E13232">
        <v>0</v>
      </c>
      <c r="F13232">
        <v>0</v>
      </c>
      <c r="H13232" t="s">
        <v>103</v>
      </c>
      <c r="I13232">
        <f t="shared" si="627"/>
        <v>0</v>
      </c>
      <c r="J13232">
        <f t="shared" si="628"/>
        <v>0</v>
      </c>
      <c r="L13232" t="str">
        <f t="shared" si="626"/>
        <v>2551EDEN</v>
      </c>
      <c r="M13232" t="s">
        <v>12579</v>
      </c>
    </row>
    <row r="13233" spans="1:13">
      <c r="A13233" t="s">
        <v>14670</v>
      </c>
      <c r="B13233" t="s">
        <v>14673</v>
      </c>
      <c r="C13233" t="s">
        <v>109</v>
      </c>
      <c r="D13233">
        <v>4</v>
      </c>
      <c r="E13233">
        <v>0</v>
      </c>
      <c r="F13233">
        <v>0</v>
      </c>
      <c r="H13233" t="s">
        <v>103</v>
      </c>
      <c r="I13233">
        <f t="shared" si="627"/>
        <v>0</v>
      </c>
      <c r="J13233">
        <f t="shared" si="628"/>
        <v>0</v>
      </c>
      <c r="L13233" t="str">
        <f t="shared" si="626"/>
        <v>2551EDROM</v>
      </c>
      <c r="M13233" t="s">
        <v>12579</v>
      </c>
    </row>
    <row r="13234" spans="1:13">
      <c r="A13234" t="s">
        <v>14670</v>
      </c>
      <c r="B13234" t="s">
        <v>14674</v>
      </c>
      <c r="C13234" t="s">
        <v>109</v>
      </c>
      <c r="D13234">
        <v>4</v>
      </c>
      <c r="E13234">
        <v>0</v>
      </c>
      <c r="F13234">
        <v>0</v>
      </c>
      <c r="H13234" t="s">
        <v>103</v>
      </c>
      <c r="I13234">
        <f t="shared" si="627"/>
        <v>0</v>
      </c>
      <c r="J13234">
        <f t="shared" si="628"/>
        <v>0</v>
      </c>
      <c r="L13234" t="str">
        <f t="shared" si="626"/>
        <v>2551GREEN CAPE</v>
      </c>
      <c r="M13234" t="s">
        <v>12579</v>
      </c>
    </row>
    <row r="13235" spans="1:13">
      <c r="A13235" t="s">
        <v>14670</v>
      </c>
      <c r="B13235" t="s">
        <v>14675</v>
      </c>
      <c r="C13235" t="s">
        <v>109</v>
      </c>
      <c r="D13235">
        <v>4</v>
      </c>
      <c r="E13235">
        <v>0</v>
      </c>
      <c r="F13235">
        <v>0</v>
      </c>
      <c r="H13235" t="s">
        <v>103</v>
      </c>
      <c r="I13235">
        <f t="shared" si="627"/>
        <v>0</v>
      </c>
      <c r="J13235">
        <f t="shared" si="628"/>
        <v>0</v>
      </c>
      <c r="L13235" t="str">
        <f t="shared" si="626"/>
        <v>2551KIAH</v>
      </c>
      <c r="M13235" t="s">
        <v>12579</v>
      </c>
    </row>
    <row r="13236" spans="1:13">
      <c r="A13236" t="s">
        <v>14670</v>
      </c>
      <c r="B13236" t="s">
        <v>14676</v>
      </c>
      <c r="C13236" t="s">
        <v>109</v>
      </c>
      <c r="D13236">
        <v>4</v>
      </c>
      <c r="E13236">
        <v>0</v>
      </c>
      <c r="F13236">
        <v>0</v>
      </c>
      <c r="H13236" t="s">
        <v>103</v>
      </c>
      <c r="I13236">
        <f t="shared" si="627"/>
        <v>0</v>
      </c>
      <c r="J13236">
        <f t="shared" si="628"/>
        <v>0</v>
      </c>
      <c r="L13236" t="str">
        <f t="shared" si="626"/>
        <v>2551NADGEE</v>
      </c>
      <c r="M13236" t="s">
        <v>12579</v>
      </c>
    </row>
    <row r="13237" spans="1:13">
      <c r="A13237" t="s">
        <v>14670</v>
      </c>
      <c r="B13237" t="s">
        <v>14677</v>
      </c>
      <c r="C13237" t="s">
        <v>109</v>
      </c>
      <c r="D13237">
        <v>4</v>
      </c>
      <c r="E13237">
        <v>0</v>
      </c>
      <c r="F13237">
        <v>0</v>
      </c>
      <c r="H13237" t="s">
        <v>103</v>
      </c>
      <c r="I13237">
        <f t="shared" si="627"/>
        <v>0</v>
      </c>
      <c r="J13237">
        <f t="shared" si="628"/>
        <v>0</v>
      </c>
      <c r="L13237" t="str">
        <f t="shared" si="626"/>
        <v>2551NARRABARBA</v>
      </c>
      <c r="M13237" t="s">
        <v>12579</v>
      </c>
    </row>
    <row r="13238" spans="1:13">
      <c r="A13238" t="s">
        <v>14670</v>
      </c>
      <c r="B13238" t="s">
        <v>14678</v>
      </c>
      <c r="C13238" t="s">
        <v>109</v>
      </c>
      <c r="D13238">
        <v>4</v>
      </c>
      <c r="E13238">
        <v>0</v>
      </c>
      <c r="F13238">
        <v>0</v>
      </c>
      <c r="H13238" t="s">
        <v>103</v>
      </c>
      <c r="I13238">
        <f t="shared" si="627"/>
        <v>0</v>
      </c>
      <c r="J13238">
        <f t="shared" si="628"/>
        <v>0</v>
      </c>
      <c r="L13238" t="str">
        <f t="shared" si="626"/>
        <v>2551NULLICA</v>
      </c>
      <c r="M13238" t="s">
        <v>12579</v>
      </c>
    </row>
    <row r="13239" spans="1:13">
      <c r="A13239" t="s">
        <v>14670</v>
      </c>
      <c r="B13239" t="s">
        <v>14679</v>
      </c>
      <c r="C13239" t="s">
        <v>109</v>
      </c>
      <c r="D13239">
        <v>4</v>
      </c>
      <c r="E13239">
        <v>0</v>
      </c>
      <c r="F13239">
        <v>0</v>
      </c>
      <c r="H13239" t="s">
        <v>103</v>
      </c>
      <c r="I13239">
        <f t="shared" si="627"/>
        <v>0</v>
      </c>
      <c r="J13239">
        <f t="shared" si="628"/>
        <v>0</v>
      </c>
      <c r="L13239" t="str">
        <f t="shared" si="626"/>
        <v>2551NUNGATTA</v>
      </c>
      <c r="M13239" t="s">
        <v>12579</v>
      </c>
    </row>
    <row r="13240" spans="1:13">
      <c r="A13240" t="s">
        <v>14670</v>
      </c>
      <c r="B13240" t="s">
        <v>14680</v>
      </c>
      <c r="C13240" t="s">
        <v>109</v>
      </c>
      <c r="D13240">
        <v>4</v>
      </c>
      <c r="E13240">
        <v>0</v>
      </c>
      <c r="F13240">
        <v>0</v>
      </c>
      <c r="H13240" t="s">
        <v>103</v>
      </c>
      <c r="I13240">
        <f t="shared" si="627"/>
        <v>0</v>
      </c>
      <c r="J13240">
        <f t="shared" si="628"/>
        <v>0</v>
      </c>
      <c r="L13240" t="str">
        <f t="shared" si="626"/>
        <v>2551NUNGATTA SOUTH</v>
      </c>
      <c r="M13240" t="s">
        <v>12579</v>
      </c>
    </row>
    <row r="13241" spans="1:13">
      <c r="A13241" t="s">
        <v>14670</v>
      </c>
      <c r="B13241" t="s">
        <v>14681</v>
      </c>
      <c r="C13241" t="s">
        <v>109</v>
      </c>
      <c r="D13241">
        <v>4</v>
      </c>
      <c r="E13241">
        <v>0</v>
      </c>
      <c r="F13241">
        <v>0</v>
      </c>
      <c r="H13241" t="s">
        <v>103</v>
      </c>
      <c r="I13241">
        <f t="shared" si="627"/>
        <v>0</v>
      </c>
      <c r="J13241">
        <f t="shared" si="628"/>
        <v>0</v>
      </c>
      <c r="L13241" t="str">
        <f t="shared" si="626"/>
        <v>2551TIMBILLICA</v>
      </c>
      <c r="M13241" t="s">
        <v>12579</v>
      </c>
    </row>
    <row r="13242" spans="1:13">
      <c r="A13242" t="s">
        <v>14670</v>
      </c>
      <c r="B13242" t="s">
        <v>14682</v>
      </c>
      <c r="C13242" t="s">
        <v>109</v>
      </c>
      <c r="D13242">
        <v>4</v>
      </c>
      <c r="E13242">
        <v>0</v>
      </c>
      <c r="F13242">
        <v>0</v>
      </c>
      <c r="H13242" t="s">
        <v>103</v>
      </c>
      <c r="I13242">
        <f t="shared" si="627"/>
        <v>0</v>
      </c>
      <c r="J13242">
        <f t="shared" si="628"/>
        <v>0</v>
      </c>
      <c r="L13242" t="str">
        <f t="shared" si="626"/>
        <v>2551WONBOYN</v>
      </c>
      <c r="M13242" t="s">
        <v>12579</v>
      </c>
    </row>
    <row r="13243" spans="1:13">
      <c r="A13243" t="s">
        <v>14670</v>
      </c>
      <c r="B13243" t="s">
        <v>14683</v>
      </c>
      <c r="C13243" t="s">
        <v>109</v>
      </c>
      <c r="D13243">
        <v>4</v>
      </c>
      <c r="E13243">
        <v>0</v>
      </c>
      <c r="F13243">
        <v>0</v>
      </c>
      <c r="H13243" t="s">
        <v>103</v>
      </c>
      <c r="I13243">
        <f t="shared" si="627"/>
        <v>0</v>
      </c>
      <c r="J13243">
        <f t="shared" si="628"/>
        <v>0</v>
      </c>
      <c r="L13243" t="str">
        <f t="shared" si="626"/>
        <v>2551WONBOYN LAKE</v>
      </c>
      <c r="M13243" t="s">
        <v>12579</v>
      </c>
    </row>
    <row r="13244" spans="1:13">
      <c r="A13244" t="s">
        <v>14670</v>
      </c>
      <c r="B13244" t="s">
        <v>14684</v>
      </c>
      <c r="C13244" t="s">
        <v>109</v>
      </c>
      <c r="D13244">
        <v>4</v>
      </c>
      <c r="E13244">
        <v>0</v>
      </c>
      <c r="F13244">
        <v>0</v>
      </c>
      <c r="H13244" t="s">
        <v>103</v>
      </c>
      <c r="I13244">
        <f t="shared" si="627"/>
        <v>0</v>
      </c>
      <c r="J13244">
        <f t="shared" si="628"/>
        <v>0</v>
      </c>
      <c r="L13244" t="str">
        <f t="shared" si="626"/>
        <v>2551WONBOYN NORTH</v>
      </c>
      <c r="M13244" t="s">
        <v>12579</v>
      </c>
    </row>
    <row r="13245" spans="1:13">
      <c r="A13245" t="s">
        <v>14685</v>
      </c>
      <c r="B13245" t="s">
        <v>14686</v>
      </c>
      <c r="C13245" t="s">
        <v>109</v>
      </c>
      <c r="D13245">
        <v>3</v>
      </c>
      <c r="E13245">
        <v>0</v>
      </c>
      <c r="F13245">
        <v>0</v>
      </c>
      <c r="H13245" t="s">
        <v>103</v>
      </c>
      <c r="I13245">
        <f t="shared" si="627"/>
        <v>0</v>
      </c>
      <c r="J13245">
        <f t="shared" si="628"/>
        <v>0</v>
      </c>
      <c r="L13245" t="str">
        <f t="shared" si="626"/>
        <v>2550ANGLEDALE</v>
      </c>
      <c r="M13245" t="s">
        <v>12579</v>
      </c>
    </row>
    <row r="13246" spans="1:13">
      <c r="A13246" t="s">
        <v>14685</v>
      </c>
      <c r="B13246" t="s">
        <v>14687</v>
      </c>
      <c r="C13246" t="s">
        <v>109</v>
      </c>
      <c r="D13246">
        <v>3</v>
      </c>
      <c r="E13246">
        <v>0</v>
      </c>
      <c r="F13246">
        <v>0</v>
      </c>
      <c r="H13246" t="s">
        <v>103</v>
      </c>
      <c r="I13246">
        <f t="shared" si="627"/>
        <v>0</v>
      </c>
      <c r="J13246">
        <f t="shared" si="628"/>
        <v>0</v>
      </c>
      <c r="L13246" t="str">
        <f t="shared" si="626"/>
        <v>2550BEGA</v>
      </c>
      <c r="M13246" t="s">
        <v>12579</v>
      </c>
    </row>
    <row r="13247" spans="1:13">
      <c r="A13247" t="s">
        <v>14685</v>
      </c>
      <c r="B13247" t="s">
        <v>14688</v>
      </c>
      <c r="C13247" t="s">
        <v>109</v>
      </c>
      <c r="D13247">
        <v>4</v>
      </c>
      <c r="E13247">
        <v>0</v>
      </c>
      <c r="F13247">
        <v>0</v>
      </c>
      <c r="H13247" t="s">
        <v>103</v>
      </c>
      <c r="I13247">
        <f t="shared" si="627"/>
        <v>0</v>
      </c>
      <c r="J13247">
        <f t="shared" si="628"/>
        <v>0</v>
      </c>
      <c r="L13247" t="str">
        <f t="shared" si="626"/>
        <v>2550BEMBOKA</v>
      </c>
      <c r="M13247" t="s">
        <v>12579</v>
      </c>
    </row>
    <row r="13248" spans="1:13">
      <c r="A13248" t="s">
        <v>14685</v>
      </c>
      <c r="B13248" t="s">
        <v>14689</v>
      </c>
      <c r="C13248" t="s">
        <v>109</v>
      </c>
      <c r="D13248">
        <v>3</v>
      </c>
      <c r="E13248">
        <v>0</v>
      </c>
      <c r="F13248">
        <v>0</v>
      </c>
      <c r="H13248" t="s">
        <v>103</v>
      </c>
      <c r="I13248">
        <f t="shared" si="627"/>
        <v>0</v>
      </c>
      <c r="J13248">
        <f t="shared" si="628"/>
        <v>0</v>
      </c>
      <c r="L13248" t="str">
        <f t="shared" si="626"/>
        <v>2550BLACK RANGE</v>
      </c>
      <c r="M13248" t="s">
        <v>12579</v>
      </c>
    </row>
    <row r="13249" spans="1:13">
      <c r="A13249" t="s">
        <v>14685</v>
      </c>
      <c r="B13249" t="s">
        <v>14690</v>
      </c>
      <c r="C13249" t="s">
        <v>109</v>
      </c>
      <c r="D13249">
        <v>4</v>
      </c>
      <c r="E13249">
        <v>0</v>
      </c>
      <c r="F13249">
        <v>0</v>
      </c>
      <c r="H13249" t="s">
        <v>103</v>
      </c>
      <c r="I13249">
        <f t="shared" si="627"/>
        <v>0</v>
      </c>
      <c r="J13249">
        <f t="shared" si="628"/>
        <v>0</v>
      </c>
      <c r="L13249" t="str">
        <f t="shared" si="626"/>
        <v>2550BOURNDA</v>
      </c>
      <c r="M13249" t="s">
        <v>12579</v>
      </c>
    </row>
    <row r="13250" spans="1:13">
      <c r="A13250" t="s">
        <v>14685</v>
      </c>
      <c r="B13250" t="s">
        <v>14691</v>
      </c>
      <c r="C13250" t="s">
        <v>109</v>
      </c>
      <c r="D13250">
        <v>4</v>
      </c>
      <c r="E13250">
        <v>0</v>
      </c>
      <c r="F13250">
        <v>0</v>
      </c>
      <c r="H13250" t="s">
        <v>103</v>
      </c>
      <c r="I13250">
        <f t="shared" si="627"/>
        <v>0</v>
      </c>
      <c r="J13250">
        <f t="shared" si="628"/>
        <v>0</v>
      </c>
      <c r="L13250" t="str">
        <f t="shared" si="626"/>
        <v>2550BROGO</v>
      </c>
      <c r="M13250" t="s">
        <v>12579</v>
      </c>
    </row>
    <row r="13251" spans="1:13">
      <c r="A13251" t="s">
        <v>14685</v>
      </c>
      <c r="B13251" t="s">
        <v>14692</v>
      </c>
      <c r="C13251" t="s">
        <v>109</v>
      </c>
      <c r="D13251">
        <v>4</v>
      </c>
      <c r="E13251">
        <v>0</v>
      </c>
      <c r="F13251">
        <v>0</v>
      </c>
      <c r="H13251" t="s">
        <v>103</v>
      </c>
      <c r="I13251">
        <f t="shared" si="627"/>
        <v>0</v>
      </c>
      <c r="J13251">
        <f t="shared" si="628"/>
        <v>0</v>
      </c>
      <c r="L13251" t="str">
        <f t="shared" si="626"/>
        <v>2550BUCKAJO</v>
      </c>
      <c r="M13251" t="s">
        <v>12579</v>
      </c>
    </row>
    <row r="13252" spans="1:13">
      <c r="A13252" t="s">
        <v>14685</v>
      </c>
      <c r="B13252" t="s">
        <v>14693</v>
      </c>
      <c r="C13252" t="s">
        <v>109</v>
      </c>
      <c r="D13252">
        <v>4</v>
      </c>
      <c r="E13252">
        <v>0</v>
      </c>
      <c r="F13252">
        <v>0</v>
      </c>
      <c r="H13252" t="s">
        <v>103</v>
      </c>
      <c r="I13252">
        <f t="shared" si="627"/>
        <v>0</v>
      </c>
      <c r="J13252">
        <f t="shared" si="628"/>
        <v>0</v>
      </c>
      <c r="L13252" t="str">
        <f t="shared" si="626"/>
        <v>2550BUNGA</v>
      </c>
      <c r="M13252" t="s">
        <v>12579</v>
      </c>
    </row>
    <row r="13253" spans="1:13">
      <c r="A13253" t="s">
        <v>14685</v>
      </c>
      <c r="B13253" t="s">
        <v>14694</v>
      </c>
      <c r="C13253" t="s">
        <v>109</v>
      </c>
      <c r="D13253">
        <v>4</v>
      </c>
      <c r="E13253">
        <v>0</v>
      </c>
      <c r="F13253">
        <v>0</v>
      </c>
      <c r="H13253" t="s">
        <v>103</v>
      </c>
      <c r="I13253">
        <f t="shared" si="627"/>
        <v>0</v>
      </c>
      <c r="J13253">
        <f t="shared" si="628"/>
        <v>0</v>
      </c>
      <c r="L13253" t="str">
        <f t="shared" ref="L13253:L13316" si="629">CONCATENATE(A13253,B13253)</f>
        <v>2550BURRAGATE</v>
      </c>
      <c r="M13253" t="s">
        <v>12579</v>
      </c>
    </row>
    <row r="13254" spans="1:13">
      <c r="A13254" t="s">
        <v>14685</v>
      </c>
      <c r="B13254" t="s">
        <v>14695</v>
      </c>
      <c r="C13254" t="s">
        <v>109</v>
      </c>
      <c r="D13254">
        <v>4</v>
      </c>
      <c r="E13254">
        <v>0</v>
      </c>
      <c r="F13254">
        <v>0</v>
      </c>
      <c r="H13254" t="s">
        <v>103</v>
      </c>
      <c r="I13254">
        <f t="shared" si="627"/>
        <v>0</v>
      </c>
      <c r="J13254">
        <f t="shared" si="628"/>
        <v>0</v>
      </c>
      <c r="L13254" t="str">
        <f t="shared" si="629"/>
        <v>2550CANDELO</v>
      </c>
      <c r="M13254" t="s">
        <v>12579</v>
      </c>
    </row>
    <row r="13255" spans="1:13">
      <c r="A13255" t="s">
        <v>14685</v>
      </c>
      <c r="B13255" t="s">
        <v>14696</v>
      </c>
      <c r="C13255" t="s">
        <v>109</v>
      </c>
      <c r="D13255">
        <v>4</v>
      </c>
      <c r="E13255">
        <v>0</v>
      </c>
      <c r="F13255">
        <v>0</v>
      </c>
      <c r="H13255" t="s">
        <v>103</v>
      </c>
      <c r="I13255">
        <f t="shared" si="627"/>
        <v>0</v>
      </c>
      <c r="J13255">
        <f t="shared" si="628"/>
        <v>0</v>
      </c>
      <c r="L13255" t="str">
        <f t="shared" si="629"/>
        <v>2550CHINNOCK</v>
      </c>
      <c r="M13255" t="s">
        <v>12579</v>
      </c>
    </row>
    <row r="13256" spans="1:13">
      <c r="A13256" t="s">
        <v>14685</v>
      </c>
      <c r="B13256" t="s">
        <v>14697</v>
      </c>
      <c r="C13256" t="s">
        <v>109</v>
      </c>
      <c r="D13256">
        <v>4</v>
      </c>
      <c r="E13256">
        <v>0</v>
      </c>
      <c r="F13256">
        <v>0</v>
      </c>
      <c r="H13256" t="s">
        <v>103</v>
      </c>
      <c r="I13256">
        <f t="shared" si="627"/>
        <v>0</v>
      </c>
      <c r="J13256">
        <f t="shared" si="628"/>
        <v>0</v>
      </c>
      <c r="L13256" t="str">
        <f t="shared" si="629"/>
        <v>2550COBARGO</v>
      </c>
      <c r="M13256" t="s">
        <v>12579</v>
      </c>
    </row>
    <row r="13257" spans="1:13">
      <c r="A13257" t="s">
        <v>14685</v>
      </c>
      <c r="B13257" t="s">
        <v>14698</v>
      </c>
      <c r="C13257" t="s">
        <v>109</v>
      </c>
      <c r="D13257">
        <v>4</v>
      </c>
      <c r="E13257">
        <v>0</v>
      </c>
      <c r="F13257">
        <v>0</v>
      </c>
      <c r="H13257" t="s">
        <v>103</v>
      </c>
      <c r="I13257">
        <f t="shared" si="627"/>
        <v>0</v>
      </c>
      <c r="J13257">
        <f t="shared" si="628"/>
        <v>0</v>
      </c>
      <c r="L13257" t="str">
        <f t="shared" si="629"/>
        <v>2550COOLAGOLITE</v>
      </c>
      <c r="M13257" t="s">
        <v>12579</v>
      </c>
    </row>
    <row r="13258" spans="1:13">
      <c r="A13258" t="s">
        <v>14685</v>
      </c>
      <c r="B13258" t="s">
        <v>14699</v>
      </c>
      <c r="C13258" t="s">
        <v>109</v>
      </c>
      <c r="D13258">
        <v>4</v>
      </c>
      <c r="E13258">
        <v>0</v>
      </c>
      <c r="F13258">
        <v>0</v>
      </c>
      <c r="H13258" t="s">
        <v>103</v>
      </c>
      <c r="I13258">
        <f t="shared" si="627"/>
        <v>0</v>
      </c>
      <c r="J13258">
        <f t="shared" si="628"/>
        <v>0</v>
      </c>
      <c r="L13258" t="str">
        <f t="shared" si="629"/>
        <v>2550COOLANGUBRA</v>
      </c>
      <c r="M13258" t="s">
        <v>12579</v>
      </c>
    </row>
    <row r="13259" spans="1:13">
      <c r="A13259" t="s">
        <v>14685</v>
      </c>
      <c r="B13259" t="s">
        <v>14700</v>
      </c>
      <c r="C13259" t="s">
        <v>109</v>
      </c>
      <c r="D13259">
        <v>3</v>
      </c>
      <c r="E13259">
        <v>0</v>
      </c>
      <c r="F13259">
        <v>0</v>
      </c>
      <c r="H13259" t="s">
        <v>103</v>
      </c>
      <c r="I13259">
        <f t="shared" si="627"/>
        <v>0</v>
      </c>
      <c r="J13259">
        <f t="shared" si="628"/>
        <v>0</v>
      </c>
      <c r="L13259" t="str">
        <f t="shared" si="629"/>
        <v>2550COOPERS GULLY</v>
      </c>
      <c r="M13259" t="s">
        <v>12579</v>
      </c>
    </row>
    <row r="13260" spans="1:13">
      <c r="A13260" t="s">
        <v>14685</v>
      </c>
      <c r="B13260" t="s">
        <v>14701</v>
      </c>
      <c r="C13260" t="s">
        <v>109</v>
      </c>
      <c r="D13260">
        <v>4</v>
      </c>
      <c r="E13260">
        <v>0</v>
      </c>
      <c r="F13260">
        <v>0</v>
      </c>
      <c r="H13260" t="s">
        <v>103</v>
      </c>
      <c r="I13260">
        <f t="shared" si="627"/>
        <v>0</v>
      </c>
      <c r="J13260">
        <f t="shared" si="628"/>
        <v>0</v>
      </c>
      <c r="L13260" t="str">
        <f t="shared" si="629"/>
        <v>2550DEVILS HOLE</v>
      </c>
      <c r="M13260" t="s">
        <v>12579</v>
      </c>
    </row>
    <row r="13261" spans="1:13">
      <c r="A13261" t="s">
        <v>14685</v>
      </c>
      <c r="B13261" t="s">
        <v>14702</v>
      </c>
      <c r="C13261" t="s">
        <v>109</v>
      </c>
      <c r="D13261">
        <v>3</v>
      </c>
      <c r="E13261">
        <v>0</v>
      </c>
      <c r="F13261">
        <v>0</v>
      </c>
      <c r="H13261" t="s">
        <v>103</v>
      </c>
      <c r="I13261">
        <f t="shared" si="627"/>
        <v>0</v>
      </c>
      <c r="J13261">
        <f t="shared" si="628"/>
        <v>0</v>
      </c>
      <c r="L13261" t="str">
        <f t="shared" si="629"/>
        <v>2550DOCTOR GEORGE MOUNTAIN</v>
      </c>
      <c r="M13261" t="s">
        <v>12579</v>
      </c>
    </row>
    <row r="13262" spans="1:13">
      <c r="A13262" t="s">
        <v>14685</v>
      </c>
      <c r="B13262" t="s">
        <v>14703</v>
      </c>
      <c r="C13262" t="s">
        <v>109</v>
      </c>
      <c r="D13262">
        <v>3</v>
      </c>
      <c r="E13262">
        <v>0</v>
      </c>
      <c r="F13262">
        <v>0</v>
      </c>
      <c r="H13262" t="s">
        <v>103</v>
      </c>
      <c r="I13262">
        <f t="shared" si="627"/>
        <v>0</v>
      </c>
      <c r="J13262">
        <f t="shared" si="628"/>
        <v>0</v>
      </c>
      <c r="L13262" t="str">
        <f t="shared" si="629"/>
        <v>2550FROGS HOLLOW</v>
      </c>
      <c r="M13262" t="s">
        <v>12579</v>
      </c>
    </row>
    <row r="13263" spans="1:13">
      <c r="A13263" t="s">
        <v>14685</v>
      </c>
      <c r="B13263" t="s">
        <v>11391</v>
      </c>
      <c r="C13263" t="s">
        <v>109</v>
      </c>
      <c r="D13263">
        <v>3</v>
      </c>
      <c r="E13263">
        <v>0</v>
      </c>
      <c r="F13263">
        <v>0</v>
      </c>
      <c r="H13263" t="s">
        <v>103</v>
      </c>
      <c r="I13263">
        <f t="shared" si="627"/>
        <v>0</v>
      </c>
      <c r="J13263">
        <f t="shared" si="628"/>
        <v>0</v>
      </c>
      <c r="L13263" t="str">
        <f t="shared" si="629"/>
        <v>2550GREENDALE</v>
      </c>
      <c r="M13263" t="s">
        <v>12579</v>
      </c>
    </row>
    <row r="13264" spans="1:13">
      <c r="A13264" t="s">
        <v>14685</v>
      </c>
      <c r="B13264" t="s">
        <v>14704</v>
      </c>
      <c r="C13264" t="s">
        <v>109</v>
      </c>
      <c r="D13264">
        <v>3</v>
      </c>
      <c r="E13264">
        <v>0</v>
      </c>
      <c r="F13264">
        <v>0</v>
      </c>
      <c r="H13264" t="s">
        <v>103</v>
      </c>
      <c r="I13264">
        <f t="shared" si="627"/>
        <v>0</v>
      </c>
      <c r="J13264">
        <f t="shared" si="628"/>
        <v>0</v>
      </c>
      <c r="L13264" t="str">
        <f t="shared" si="629"/>
        <v>2550JELLAT JELLAT</v>
      </c>
      <c r="M13264" t="s">
        <v>12579</v>
      </c>
    </row>
    <row r="13265" spans="1:13">
      <c r="A13265" t="s">
        <v>14685</v>
      </c>
      <c r="B13265" t="s">
        <v>14705</v>
      </c>
      <c r="C13265" t="s">
        <v>109</v>
      </c>
      <c r="D13265">
        <v>3</v>
      </c>
      <c r="E13265">
        <v>0</v>
      </c>
      <c r="F13265">
        <v>0</v>
      </c>
      <c r="H13265" t="s">
        <v>103</v>
      </c>
      <c r="I13265">
        <f t="shared" ref="I13265:I13328" si="630">IF(ISERROR(VLOOKUP(A13265,SelPostCode,1,FALSE)),0,1)</f>
        <v>0</v>
      </c>
      <c r="J13265">
        <f t="shared" ref="J13265:J13328" si="631">IF(I13265=0,0,IF(ISERROR(VLOOKUP(B13265,SelSuburb,1,FALSE)),0,1))</f>
        <v>0</v>
      </c>
      <c r="L13265" t="str">
        <f t="shared" si="629"/>
        <v>2550KALARU</v>
      </c>
      <c r="M13265" t="s">
        <v>12579</v>
      </c>
    </row>
    <row r="13266" spans="1:13">
      <c r="A13266" t="s">
        <v>14685</v>
      </c>
      <c r="B13266" t="s">
        <v>14706</v>
      </c>
      <c r="C13266" t="s">
        <v>109</v>
      </c>
      <c r="D13266">
        <v>4</v>
      </c>
      <c r="E13266">
        <v>0</v>
      </c>
      <c r="F13266">
        <v>0</v>
      </c>
      <c r="H13266" t="s">
        <v>103</v>
      </c>
      <c r="I13266">
        <f t="shared" si="630"/>
        <v>0</v>
      </c>
      <c r="J13266">
        <f t="shared" si="631"/>
        <v>0</v>
      </c>
      <c r="L13266" t="str">
        <f t="shared" si="629"/>
        <v>2550KAMERUKA</v>
      </c>
      <c r="M13266" t="s">
        <v>12579</v>
      </c>
    </row>
    <row r="13267" spans="1:13">
      <c r="A13267" t="s">
        <v>14685</v>
      </c>
      <c r="B13267" t="s">
        <v>14707</v>
      </c>
      <c r="C13267" t="s">
        <v>109</v>
      </c>
      <c r="D13267">
        <v>3</v>
      </c>
      <c r="E13267">
        <v>0</v>
      </c>
      <c r="F13267">
        <v>0</v>
      </c>
      <c r="H13267" t="s">
        <v>103</v>
      </c>
      <c r="I13267">
        <f t="shared" si="630"/>
        <v>0</v>
      </c>
      <c r="J13267">
        <f t="shared" si="631"/>
        <v>0</v>
      </c>
      <c r="L13267" t="str">
        <f t="shared" si="629"/>
        <v>2550KANOONA</v>
      </c>
      <c r="M13267" t="s">
        <v>12579</v>
      </c>
    </row>
    <row r="13268" spans="1:13">
      <c r="A13268" t="s">
        <v>14685</v>
      </c>
      <c r="B13268" t="s">
        <v>5066</v>
      </c>
      <c r="C13268" t="s">
        <v>109</v>
      </c>
      <c r="D13268">
        <v>3</v>
      </c>
      <c r="E13268">
        <v>0</v>
      </c>
      <c r="F13268">
        <v>0</v>
      </c>
      <c r="H13268" t="s">
        <v>103</v>
      </c>
      <c r="I13268">
        <f t="shared" si="630"/>
        <v>0</v>
      </c>
      <c r="J13268">
        <f t="shared" si="631"/>
        <v>0</v>
      </c>
      <c r="L13268" t="str">
        <f t="shared" si="629"/>
        <v>2550KINGSWOOD</v>
      </c>
      <c r="M13268" t="s">
        <v>12579</v>
      </c>
    </row>
    <row r="13269" spans="1:13">
      <c r="A13269" t="s">
        <v>14685</v>
      </c>
      <c r="B13269" t="s">
        <v>14708</v>
      </c>
      <c r="C13269" t="s">
        <v>109</v>
      </c>
      <c r="D13269">
        <v>3</v>
      </c>
      <c r="E13269">
        <v>0</v>
      </c>
      <c r="F13269">
        <v>0</v>
      </c>
      <c r="H13269" t="s">
        <v>103</v>
      </c>
      <c r="I13269">
        <f t="shared" si="630"/>
        <v>0</v>
      </c>
      <c r="J13269">
        <f t="shared" si="631"/>
        <v>0</v>
      </c>
      <c r="L13269" t="str">
        <f t="shared" si="629"/>
        <v>2550MOGAREEKA</v>
      </c>
      <c r="M13269" t="s">
        <v>12579</v>
      </c>
    </row>
    <row r="13270" spans="1:13">
      <c r="A13270" t="s">
        <v>14685</v>
      </c>
      <c r="B13270" t="s">
        <v>14709</v>
      </c>
      <c r="C13270" t="s">
        <v>109</v>
      </c>
      <c r="D13270">
        <v>4</v>
      </c>
      <c r="E13270">
        <v>0</v>
      </c>
      <c r="F13270">
        <v>0</v>
      </c>
      <c r="H13270" t="s">
        <v>103</v>
      </c>
      <c r="I13270">
        <f t="shared" si="630"/>
        <v>0</v>
      </c>
      <c r="J13270">
        <f t="shared" si="631"/>
        <v>0</v>
      </c>
      <c r="L13270" t="str">
        <f t="shared" si="629"/>
        <v>2550MOGILLA</v>
      </c>
      <c r="M13270" t="s">
        <v>12579</v>
      </c>
    </row>
    <row r="13271" spans="1:13">
      <c r="A13271" t="s">
        <v>14685</v>
      </c>
      <c r="B13271" t="s">
        <v>14710</v>
      </c>
      <c r="C13271" t="s">
        <v>109</v>
      </c>
      <c r="D13271">
        <v>4</v>
      </c>
      <c r="E13271">
        <v>0</v>
      </c>
      <c r="F13271">
        <v>0</v>
      </c>
      <c r="H13271" t="s">
        <v>103</v>
      </c>
      <c r="I13271">
        <f t="shared" si="630"/>
        <v>0</v>
      </c>
      <c r="J13271">
        <f t="shared" si="631"/>
        <v>0</v>
      </c>
      <c r="L13271" t="str">
        <f t="shared" si="629"/>
        <v>2550MORANS CROSSING</v>
      </c>
      <c r="M13271" t="s">
        <v>12579</v>
      </c>
    </row>
    <row r="13272" spans="1:13">
      <c r="A13272" t="s">
        <v>14685</v>
      </c>
      <c r="B13272" t="s">
        <v>14711</v>
      </c>
      <c r="C13272" t="s">
        <v>109</v>
      </c>
      <c r="D13272">
        <v>4</v>
      </c>
      <c r="E13272">
        <v>0</v>
      </c>
      <c r="F13272">
        <v>0</v>
      </c>
      <c r="H13272" t="s">
        <v>103</v>
      </c>
      <c r="I13272">
        <f t="shared" si="630"/>
        <v>0</v>
      </c>
      <c r="J13272">
        <f t="shared" si="631"/>
        <v>0</v>
      </c>
      <c r="L13272" t="str">
        <f t="shared" si="629"/>
        <v>2550MUMBULLA MOUNTAIN</v>
      </c>
      <c r="M13272" t="s">
        <v>12579</v>
      </c>
    </row>
    <row r="13273" spans="1:13">
      <c r="A13273" t="s">
        <v>14685</v>
      </c>
      <c r="B13273" t="s">
        <v>14712</v>
      </c>
      <c r="C13273" t="s">
        <v>109</v>
      </c>
      <c r="D13273">
        <v>4</v>
      </c>
      <c r="E13273">
        <v>0</v>
      </c>
      <c r="F13273">
        <v>0</v>
      </c>
      <c r="H13273" t="s">
        <v>103</v>
      </c>
      <c r="I13273">
        <f t="shared" si="630"/>
        <v>0</v>
      </c>
      <c r="J13273">
        <f t="shared" si="631"/>
        <v>0</v>
      </c>
      <c r="L13273" t="str">
        <f t="shared" si="629"/>
        <v>2550MURRAH</v>
      </c>
      <c r="M13273" t="s">
        <v>12579</v>
      </c>
    </row>
    <row r="13274" spans="1:13">
      <c r="A13274" t="s">
        <v>14685</v>
      </c>
      <c r="B13274" t="s">
        <v>14713</v>
      </c>
      <c r="C13274" t="s">
        <v>109</v>
      </c>
      <c r="D13274">
        <v>4</v>
      </c>
      <c r="E13274">
        <v>0</v>
      </c>
      <c r="F13274">
        <v>0</v>
      </c>
      <c r="H13274" t="s">
        <v>103</v>
      </c>
      <c r="I13274">
        <f t="shared" si="630"/>
        <v>0</v>
      </c>
      <c r="J13274">
        <f t="shared" si="631"/>
        <v>0</v>
      </c>
      <c r="L13274" t="str">
        <f t="shared" si="629"/>
        <v>2550MYRTLE MOUNTAIN</v>
      </c>
      <c r="M13274" t="s">
        <v>12579</v>
      </c>
    </row>
    <row r="13275" spans="1:13">
      <c r="A13275" t="s">
        <v>14685</v>
      </c>
      <c r="B13275" t="s">
        <v>11588</v>
      </c>
      <c r="C13275" t="s">
        <v>109</v>
      </c>
      <c r="D13275">
        <v>4</v>
      </c>
      <c r="E13275">
        <v>0</v>
      </c>
      <c r="F13275">
        <v>0</v>
      </c>
      <c r="H13275" t="s">
        <v>103</v>
      </c>
      <c r="I13275">
        <f t="shared" si="630"/>
        <v>0</v>
      </c>
      <c r="J13275">
        <f t="shared" si="631"/>
        <v>0</v>
      </c>
      <c r="L13275" t="str">
        <f t="shared" si="629"/>
        <v>2550NELSON</v>
      </c>
      <c r="M13275" t="s">
        <v>12579</v>
      </c>
    </row>
    <row r="13276" spans="1:13">
      <c r="A13276" t="s">
        <v>14685</v>
      </c>
      <c r="B13276" t="s">
        <v>14714</v>
      </c>
      <c r="C13276" t="s">
        <v>109</v>
      </c>
      <c r="D13276">
        <v>4</v>
      </c>
      <c r="E13276">
        <v>0</v>
      </c>
      <c r="F13276">
        <v>0</v>
      </c>
      <c r="H13276" t="s">
        <v>103</v>
      </c>
      <c r="I13276">
        <f t="shared" si="630"/>
        <v>0</v>
      </c>
      <c r="J13276">
        <f t="shared" si="631"/>
        <v>0</v>
      </c>
      <c r="L13276" t="str">
        <f t="shared" si="629"/>
        <v>2550NEW BUILDINGS</v>
      </c>
      <c r="M13276" t="s">
        <v>12579</v>
      </c>
    </row>
    <row r="13277" spans="1:13">
      <c r="A13277" t="s">
        <v>14685</v>
      </c>
      <c r="B13277" t="s">
        <v>14715</v>
      </c>
      <c r="C13277" t="s">
        <v>109</v>
      </c>
      <c r="D13277">
        <v>4</v>
      </c>
      <c r="E13277">
        <v>0</v>
      </c>
      <c r="F13277">
        <v>0</v>
      </c>
      <c r="H13277" t="s">
        <v>103</v>
      </c>
      <c r="I13277">
        <f t="shared" si="630"/>
        <v>0</v>
      </c>
      <c r="J13277">
        <f t="shared" si="631"/>
        <v>0</v>
      </c>
      <c r="L13277" t="str">
        <f t="shared" si="629"/>
        <v>2550NUMBUGGA</v>
      </c>
      <c r="M13277" t="s">
        <v>12579</v>
      </c>
    </row>
    <row r="13278" spans="1:13">
      <c r="A13278" t="s">
        <v>14685</v>
      </c>
      <c r="B13278" t="s">
        <v>14716</v>
      </c>
      <c r="C13278" t="s">
        <v>109</v>
      </c>
      <c r="D13278">
        <v>4</v>
      </c>
      <c r="E13278">
        <v>0</v>
      </c>
      <c r="F13278">
        <v>0</v>
      </c>
      <c r="H13278" t="s">
        <v>103</v>
      </c>
      <c r="I13278">
        <f t="shared" si="630"/>
        <v>0</v>
      </c>
      <c r="J13278">
        <f t="shared" si="631"/>
        <v>0</v>
      </c>
      <c r="L13278" t="str">
        <f t="shared" si="629"/>
        <v>2550PERICOE</v>
      </c>
      <c r="M13278" t="s">
        <v>12579</v>
      </c>
    </row>
    <row r="13279" spans="1:13">
      <c r="A13279" t="s">
        <v>14685</v>
      </c>
      <c r="B13279" t="s">
        <v>14717</v>
      </c>
      <c r="C13279" t="s">
        <v>109</v>
      </c>
      <c r="D13279">
        <v>4</v>
      </c>
      <c r="E13279">
        <v>0</v>
      </c>
      <c r="F13279">
        <v>0</v>
      </c>
      <c r="H13279" t="s">
        <v>103</v>
      </c>
      <c r="I13279">
        <f t="shared" si="630"/>
        <v>0</v>
      </c>
      <c r="J13279">
        <f t="shared" si="631"/>
        <v>0</v>
      </c>
      <c r="L13279" t="str">
        <f t="shared" si="629"/>
        <v>2550QUAAMA</v>
      </c>
      <c r="M13279" t="s">
        <v>12579</v>
      </c>
    </row>
    <row r="13280" spans="1:13">
      <c r="A13280" t="s">
        <v>14685</v>
      </c>
      <c r="B13280" t="s">
        <v>14718</v>
      </c>
      <c r="C13280" t="s">
        <v>109</v>
      </c>
      <c r="D13280">
        <v>3</v>
      </c>
      <c r="E13280">
        <v>0</v>
      </c>
      <c r="F13280">
        <v>0</v>
      </c>
      <c r="H13280" t="s">
        <v>103</v>
      </c>
      <c r="I13280">
        <f t="shared" si="630"/>
        <v>0</v>
      </c>
      <c r="J13280">
        <f t="shared" si="631"/>
        <v>0</v>
      </c>
      <c r="L13280" t="str">
        <f t="shared" si="629"/>
        <v>2550REEDY SWAMP</v>
      </c>
      <c r="M13280" t="s">
        <v>12579</v>
      </c>
    </row>
    <row r="13281" spans="1:13">
      <c r="A13281" t="s">
        <v>14685</v>
      </c>
      <c r="B13281" t="s">
        <v>14719</v>
      </c>
      <c r="C13281" t="s">
        <v>109</v>
      </c>
      <c r="D13281">
        <v>4</v>
      </c>
      <c r="E13281">
        <v>0</v>
      </c>
      <c r="F13281">
        <v>0</v>
      </c>
      <c r="H13281" t="s">
        <v>103</v>
      </c>
      <c r="I13281">
        <f t="shared" si="630"/>
        <v>0</v>
      </c>
      <c r="J13281">
        <f t="shared" si="631"/>
        <v>0</v>
      </c>
      <c r="L13281" t="str">
        <f t="shared" si="629"/>
        <v>2550ROCKY HALL</v>
      </c>
      <c r="M13281" t="s">
        <v>12579</v>
      </c>
    </row>
    <row r="13282" spans="1:13">
      <c r="A13282" t="s">
        <v>14685</v>
      </c>
      <c r="B13282" t="s">
        <v>14720</v>
      </c>
      <c r="C13282" t="s">
        <v>109</v>
      </c>
      <c r="D13282">
        <v>4</v>
      </c>
      <c r="E13282">
        <v>0</v>
      </c>
      <c r="F13282">
        <v>0</v>
      </c>
      <c r="H13282" t="s">
        <v>103</v>
      </c>
      <c r="I13282">
        <f t="shared" si="630"/>
        <v>0</v>
      </c>
      <c r="J13282">
        <f t="shared" si="631"/>
        <v>0</v>
      </c>
      <c r="L13282" t="str">
        <f t="shared" si="629"/>
        <v>2550SOUTH WOLUMLA</v>
      </c>
      <c r="M13282" t="s">
        <v>12579</v>
      </c>
    </row>
    <row r="13283" spans="1:13">
      <c r="A13283" t="s">
        <v>14685</v>
      </c>
      <c r="B13283" t="s">
        <v>14721</v>
      </c>
      <c r="C13283" t="s">
        <v>109</v>
      </c>
      <c r="D13283">
        <v>4</v>
      </c>
      <c r="E13283">
        <v>0</v>
      </c>
      <c r="F13283">
        <v>0</v>
      </c>
      <c r="H13283" t="s">
        <v>103</v>
      </c>
      <c r="I13283">
        <f t="shared" si="630"/>
        <v>0</v>
      </c>
      <c r="J13283">
        <f t="shared" si="631"/>
        <v>0</v>
      </c>
      <c r="L13283" t="str">
        <f t="shared" si="629"/>
        <v>2550TANJA</v>
      </c>
      <c r="M13283" t="s">
        <v>12579</v>
      </c>
    </row>
    <row r="13284" spans="1:13">
      <c r="A13284" t="s">
        <v>14685</v>
      </c>
      <c r="B13284" t="s">
        <v>14722</v>
      </c>
      <c r="C13284" t="s">
        <v>109</v>
      </c>
      <c r="D13284">
        <v>4</v>
      </c>
      <c r="E13284">
        <v>0</v>
      </c>
      <c r="F13284">
        <v>0</v>
      </c>
      <c r="H13284" t="s">
        <v>103</v>
      </c>
      <c r="I13284">
        <f t="shared" si="630"/>
        <v>0</v>
      </c>
      <c r="J13284">
        <f t="shared" si="631"/>
        <v>0</v>
      </c>
      <c r="L13284" t="str">
        <f t="shared" si="629"/>
        <v>2550TANTAWANGALO</v>
      </c>
      <c r="M13284" t="s">
        <v>12579</v>
      </c>
    </row>
    <row r="13285" spans="1:13">
      <c r="A13285" t="s">
        <v>14685</v>
      </c>
      <c r="B13285" t="s">
        <v>14723</v>
      </c>
      <c r="C13285" t="s">
        <v>109</v>
      </c>
      <c r="D13285">
        <v>3</v>
      </c>
      <c r="E13285">
        <v>0</v>
      </c>
      <c r="F13285">
        <v>0</v>
      </c>
      <c r="H13285" t="s">
        <v>103</v>
      </c>
      <c r="I13285">
        <f t="shared" si="630"/>
        <v>0</v>
      </c>
      <c r="J13285">
        <f t="shared" si="631"/>
        <v>0</v>
      </c>
      <c r="L13285" t="str">
        <f t="shared" si="629"/>
        <v>2550TARRAGANDA</v>
      </c>
      <c r="M13285" t="s">
        <v>12579</v>
      </c>
    </row>
    <row r="13286" spans="1:13">
      <c r="A13286" t="s">
        <v>14685</v>
      </c>
      <c r="B13286" t="s">
        <v>14724</v>
      </c>
      <c r="C13286" t="s">
        <v>109</v>
      </c>
      <c r="D13286">
        <v>3</v>
      </c>
      <c r="E13286">
        <v>0</v>
      </c>
      <c r="F13286">
        <v>0</v>
      </c>
      <c r="H13286" t="s">
        <v>103</v>
      </c>
      <c r="I13286">
        <f t="shared" si="630"/>
        <v>0</v>
      </c>
      <c r="J13286">
        <f t="shared" si="631"/>
        <v>0</v>
      </c>
      <c r="L13286" t="str">
        <f t="shared" si="629"/>
        <v>2550TATHRA</v>
      </c>
      <c r="M13286" t="s">
        <v>12579</v>
      </c>
    </row>
    <row r="13287" spans="1:13">
      <c r="A13287" t="s">
        <v>14685</v>
      </c>
      <c r="B13287" t="s">
        <v>14725</v>
      </c>
      <c r="C13287" t="s">
        <v>109</v>
      </c>
      <c r="D13287">
        <v>4</v>
      </c>
      <c r="E13287">
        <v>0</v>
      </c>
      <c r="F13287">
        <v>0</v>
      </c>
      <c r="H13287" t="s">
        <v>103</v>
      </c>
      <c r="I13287">
        <f t="shared" si="630"/>
        <v>0</v>
      </c>
      <c r="J13287">
        <f t="shared" si="631"/>
        <v>0</v>
      </c>
      <c r="L13287" t="str">
        <f t="shared" si="629"/>
        <v>2550TOOTHDALE</v>
      </c>
      <c r="M13287" t="s">
        <v>12579</v>
      </c>
    </row>
    <row r="13288" spans="1:13">
      <c r="A13288" t="s">
        <v>14685</v>
      </c>
      <c r="B13288" t="s">
        <v>14726</v>
      </c>
      <c r="C13288" t="s">
        <v>109</v>
      </c>
      <c r="D13288">
        <v>4</v>
      </c>
      <c r="E13288">
        <v>0</v>
      </c>
      <c r="F13288">
        <v>0</v>
      </c>
      <c r="H13288" t="s">
        <v>103</v>
      </c>
      <c r="I13288">
        <f t="shared" si="630"/>
        <v>0</v>
      </c>
      <c r="J13288">
        <f t="shared" si="631"/>
        <v>0</v>
      </c>
      <c r="L13288" t="str">
        <f t="shared" si="629"/>
        <v>2550TOWAMBA</v>
      </c>
      <c r="M13288" t="s">
        <v>12579</v>
      </c>
    </row>
    <row r="13289" spans="1:13">
      <c r="A13289" t="s">
        <v>14685</v>
      </c>
      <c r="B13289" t="s">
        <v>14727</v>
      </c>
      <c r="C13289" t="s">
        <v>109</v>
      </c>
      <c r="D13289">
        <v>4</v>
      </c>
      <c r="E13289">
        <v>0</v>
      </c>
      <c r="F13289">
        <v>0</v>
      </c>
      <c r="H13289" t="s">
        <v>103</v>
      </c>
      <c r="I13289">
        <f t="shared" si="630"/>
        <v>0</v>
      </c>
      <c r="J13289">
        <f t="shared" si="631"/>
        <v>0</v>
      </c>
      <c r="L13289" t="str">
        <f t="shared" si="629"/>
        <v>2550VERONA</v>
      </c>
      <c r="M13289" t="s">
        <v>12579</v>
      </c>
    </row>
    <row r="13290" spans="1:13">
      <c r="A13290" t="s">
        <v>14685</v>
      </c>
      <c r="B13290" t="s">
        <v>14728</v>
      </c>
      <c r="C13290" t="s">
        <v>109</v>
      </c>
      <c r="D13290">
        <v>3</v>
      </c>
      <c r="E13290">
        <v>0</v>
      </c>
      <c r="F13290">
        <v>0</v>
      </c>
      <c r="H13290" t="s">
        <v>103</v>
      </c>
      <c r="I13290">
        <f t="shared" si="630"/>
        <v>0</v>
      </c>
      <c r="J13290">
        <f t="shared" si="631"/>
        <v>0</v>
      </c>
      <c r="L13290" t="str">
        <f t="shared" si="629"/>
        <v>2550WALLAGOOT</v>
      </c>
      <c r="M13290" t="s">
        <v>12579</v>
      </c>
    </row>
    <row r="13291" spans="1:13">
      <c r="A13291" t="s">
        <v>14685</v>
      </c>
      <c r="B13291" t="s">
        <v>10346</v>
      </c>
      <c r="C13291" t="s">
        <v>109</v>
      </c>
      <c r="D13291">
        <v>3</v>
      </c>
      <c r="E13291">
        <v>0</v>
      </c>
      <c r="F13291">
        <v>0</v>
      </c>
      <c r="H13291" t="s">
        <v>103</v>
      </c>
      <c r="I13291">
        <f t="shared" si="630"/>
        <v>0</v>
      </c>
      <c r="J13291">
        <f t="shared" si="631"/>
        <v>0</v>
      </c>
      <c r="L13291" t="str">
        <f t="shared" si="629"/>
        <v>2550WANDELLA</v>
      </c>
      <c r="M13291" t="s">
        <v>12579</v>
      </c>
    </row>
    <row r="13292" spans="1:13">
      <c r="A13292" t="s">
        <v>14685</v>
      </c>
      <c r="B13292" t="s">
        <v>14729</v>
      </c>
      <c r="C13292" t="s">
        <v>109</v>
      </c>
      <c r="D13292">
        <v>3</v>
      </c>
      <c r="E13292">
        <v>0</v>
      </c>
      <c r="F13292">
        <v>0</v>
      </c>
      <c r="H13292" t="s">
        <v>103</v>
      </c>
      <c r="I13292">
        <f t="shared" si="630"/>
        <v>0</v>
      </c>
      <c r="J13292">
        <f t="shared" si="631"/>
        <v>0</v>
      </c>
      <c r="L13292" t="str">
        <f t="shared" si="629"/>
        <v>2550WAPENGO</v>
      </c>
      <c r="M13292" t="s">
        <v>12579</v>
      </c>
    </row>
    <row r="13293" spans="1:13">
      <c r="A13293" t="s">
        <v>14685</v>
      </c>
      <c r="B13293" t="s">
        <v>14730</v>
      </c>
      <c r="C13293" t="s">
        <v>109</v>
      </c>
      <c r="D13293">
        <v>4</v>
      </c>
      <c r="E13293">
        <v>0</v>
      </c>
      <c r="F13293">
        <v>0</v>
      </c>
      <c r="H13293" t="s">
        <v>103</v>
      </c>
      <c r="I13293">
        <f t="shared" si="630"/>
        <v>0</v>
      </c>
      <c r="J13293">
        <f t="shared" si="631"/>
        <v>0</v>
      </c>
      <c r="L13293" t="str">
        <f t="shared" si="629"/>
        <v>2550WOLUMLA</v>
      </c>
      <c r="M13293" t="s">
        <v>12579</v>
      </c>
    </row>
    <row r="13294" spans="1:13">
      <c r="A13294" t="s">
        <v>14685</v>
      </c>
      <c r="B13294" t="s">
        <v>1244</v>
      </c>
      <c r="C13294" t="s">
        <v>109</v>
      </c>
      <c r="D13294">
        <v>4</v>
      </c>
      <c r="E13294">
        <v>0</v>
      </c>
      <c r="F13294">
        <v>0</v>
      </c>
      <c r="H13294" t="s">
        <v>103</v>
      </c>
      <c r="I13294">
        <f t="shared" si="630"/>
        <v>0</v>
      </c>
      <c r="J13294">
        <f t="shared" si="631"/>
        <v>0</v>
      </c>
      <c r="L13294" t="str">
        <f t="shared" si="629"/>
        <v>2550WYNDHAM</v>
      </c>
      <c r="M13294" t="s">
        <v>12579</v>
      </c>
    </row>
    <row r="13295" spans="1:13">
      <c r="A13295" t="s">
        <v>14685</v>
      </c>
      <c r="B13295" t="s">
        <v>14731</v>
      </c>
      <c r="C13295" t="s">
        <v>109</v>
      </c>
      <c r="D13295">
        <v>4</v>
      </c>
      <c r="E13295">
        <v>0</v>
      </c>
      <c r="F13295">
        <v>0</v>
      </c>
      <c r="H13295" t="s">
        <v>103</v>
      </c>
      <c r="I13295">
        <f t="shared" si="630"/>
        <v>0</v>
      </c>
      <c r="J13295">
        <f t="shared" si="631"/>
        <v>0</v>
      </c>
      <c r="L13295" t="str">
        <f t="shared" si="629"/>
        <v>2550YAMBULLA</v>
      </c>
      <c r="M13295" t="s">
        <v>12579</v>
      </c>
    </row>
    <row r="13296" spans="1:13">
      <c r="A13296" t="s">
        <v>14685</v>
      </c>
      <c r="B13296" t="s">
        <v>14732</v>
      </c>
      <c r="C13296" t="s">
        <v>109</v>
      </c>
      <c r="D13296">
        <v>4</v>
      </c>
      <c r="E13296">
        <v>0</v>
      </c>
      <c r="F13296">
        <v>0</v>
      </c>
      <c r="H13296" t="s">
        <v>103</v>
      </c>
      <c r="I13296">
        <f t="shared" si="630"/>
        <v>0</v>
      </c>
      <c r="J13296">
        <f t="shared" si="631"/>
        <v>0</v>
      </c>
      <c r="L13296" t="str">
        <f t="shared" si="629"/>
        <v>2550YANKEES CREEK</v>
      </c>
      <c r="M13296" t="s">
        <v>12579</v>
      </c>
    </row>
    <row r="13297" spans="1:13">
      <c r="A13297" t="s">
        <v>14685</v>
      </c>
      <c r="B13297" t="s">
        <v>14733</v>
      </c>
      <c r="C13297" t="s">
        <v>109</v>
      </c>
      <c r="D13297">
        <v>4</v>
      </c>
      <c r="E13297">
        <v>0</v>
      </c>
      <c r="F13297">
        <v>0</v>
      </c>
      <c r="H13297" t="s">
        <v>103</v>
      </c>
      <c r="I13297">
        <f t="shared" si="630"/>
        <v>0</v>
      </c>
      <c r="J13297">
        <f t="shared" si="631"/>
        <v>0</v>
      </c>
      <c r="L13297" t="str">
        <f t="shared" si="629"/>
        <v>2550YOWRIE</v>
      </c>
      <c r="M13297" t="s">
        <v>12579</v>
      </c>
    </row>
    <row r="13298" spans="1:13">
      <c r="A13298" t="s">
        <v>14734</v>
      </c>
      <c r="B13298" t="s">
        <v>4654</v>
      </c>
      <c r="C13298" t="s">
        <v>109</v>
      </c>
      <c r="D13298">
        <v>4</v>
      </c>
      <c r="E13298">
        <v>0</v>
      </c>
      <c r="F13298">
        <v>0</v>
      </c>
      <c r="H13298" t="s">
        <v>103</v>
      </c>
      <c r="I13298">
        <f t="shared" si="630"/>
        <v>0</v>
      </c>
      <c r="J13298">
        <f t="shared" si="631"/>
        <v>0</v>
      </c>
      <c r="L13298" t="str">
        <f t="shared" si="629"/>
        <v>2549BALD HILLS</v>
      </c>
      <c r="M13298" t="s">
        <v>12579</v>
      </c>
    </row>
    <row r="13299" spans="1:13">
      <c r="A13299" t="s">
        <v>14734</v>
      </c>
      <c r="B13299" t="s">
        <v>2523</v>
      </c>
      <c r="C13299" t="s">
        <v>109</v>
      </c>
      <c r="D13299">
        <v>4</v>
      </c>
      <c r="E13299">
        <v>0</v>
      </c>
      <c r="F13299">
        <v>0</v>
      </c>
      <c r="H13299" t="s">
        <v>103</v>
      </c>
      <c r="I13299">
        <f t="shared" si="630"/>
        <v>0</v>
      </c>
      <c r="J13299">
        <f t="shared" si="631"/>
        <v>0</v>
      </c>
      <c r="L13299" t="str">
        <f t="shared" si="629"/>
        <v>2549BROADWATER</v>
      </c>
      <c r="M13299" t="s">
        <v>12579</v>
      </c>
    </row>
    <row r="13300" spans="1:13">
      <c r="A13300" t="s">
        <v>14734</v>
      </c>
      <c r="B13300" t="s">
        <v>14735</v>
      </c>
      <c r="C13300" t="s">
        <v>109</v>
      </c>
      <c r="D13300">
        <v>4</v>
      </c>
      <c r="E13300">
        <v>0</v>
      </c>
      <c r="F13300">
        <v>0</v>
      </c>
      <c r="H13300" t="s">
        <v>103</v>
      </c>
      <c r="I13300">
        <f t="shared" si="630"/>
        <v>0</v>
      </c>
      <c r="J13300">
        <f t="shared" si="631"/>
        <v>0</v>
      </c>
      <c r="L13300" t="str">
        <f t="shared" si="629"/>
        <v>2549GREIGS FLAT</v>
      </c>
      <c r="M13300" t="s">
        <v>12579</v>
      </c>
    </row>
    <row r="13301" spans="1:13">
      <c r="A13301" t="s">
        <v>14734</v>
      </c>
      <c r="B13301" t="s">
        <v>3705</v>
      </c>
      <c r="C13301" t="s">
        <v>109</v>
      </c>
      <c r="D13301">
        <v>4</v>
      </c>
      <c r="E13301">
        <v>0</v>
      </c>
      <c r="F13301">
        <v>0</v>
      </c>
      <c r="H13301" t="s">
        <v>103</v>
      </c>
      <c r="I13301">
        <f t="shared" si="630"/>
        <v>0</v>
      </c>
      <c r="J13301">
        <f t="shared" si="631"/>
        <v>0</v>
      </c>
      <c r="L13301" t="str">
        <f t="shared" si="629"/>
        <v>2549LOCHIEL</v>
      </c>
      <c r="M13301" t="s">
        <v>12579</v>
      </c>
    </row>
    <row r="13302" spans="1:13">
      <c r="A13302" t="s">
        <v>14734</v>
      </c>
      <c r="B13302" t="s">
        <v>14736</v>
      </c>
      <c r="C13302" t="s">
        <v>109</v>
      </c>
      <c r="D13302">
        <v>4</v>
      </c>
      <c r="E13302">
        <v>0</v>
      </c>
      <c r="F13302">
        <v>0</v>
      </c>
      <c r="H13302" t="s">
        <v>103</v>
      </c>
      <c r="I13302">
        <f t="shared" si="630"/>
        <v>0</v>
      </c>
      <c r="J13302">
        <f t="shared" si="631"/>
        <v>0</v>
      </c>
      <c r="L13302" t="str">
        <f t="shared" si="629"/>
        <v>2549MILLINGANDI</v>
      </c>
      <c r="M13302" t="s">
        <v>12579</v>
      </c>
    </row>
    <row r="13303" spans="1:13">
      <c r="A13303" t="s">
        <v>14734</v>
      </c>
      <c r="B13303" t="s">
        <v>14737</v>
      </c>
      <c r="C13303" t="s">
        <v>109</v>
      </c>
      <c r="D13303">
        <v>4</v>
      </c>
      <c r="E13303">
        <v>0</v>
      </c>
      <c r="F13303">
        <v>0</v>
      </c>
      <c r="H13303" t="s">
        <v>103</v>
      </c>
      <c r="I13303">
        <f t="shared" si="630"/>
        <v>0</v>
      </c>
      <c r="J13303">
        <f t="shared" si="631"/>
        <v>0</v>
      </c>
      <c r="L13303" t="str">
        <f t="shared" si="629"/>
        <v>2549NETHERCOTE</v>
      </c>
      <c r="M13303" t="s">
        <v>12579</v>
      </c>
    </row>
    <row r="13304" spans="1:13">
      <c r="A13304" t="s">
        <v>14734</v>
      </c>
      <c r="B13304" t="s">
        <v>14738</v>
      </c>
      <c r="C13304" t="s">
        <v>109</v>
      </c>
      <c r="D13304">
        <v>4</v>
      </c>
      <c r="E13304">
        <v>0</v>
      </c>
      <c r="F13304">
        <v>0</v>
      </c>
      <c r="H13304" t="s">
        <v>103</v>
      </c>
      <c r="I13304">
        <f t="shared" si="630"/>
        <v>0</v>
      </c>
      <c r="J13304">
        <f t="shared" si="631"/>
        <v>0</v>
      </c>
      <c r="L13304" t="str">
        <f t="shared" si="629"/>
        <v>2549PAMBULA</v>
      </c>
      <c r="M13304" t="s">
        <v>12579</v>
      </c>
    </row>
    <row r="13305" spans="1:13">
      <c r="A13305" t="s">
        <v>14734</v>
      </c>
      <c r="B13305" t="s">
        <v>14739</v>
      </c>
      <c r="C13305" t="s">
        <v>109</v>
      </c>
      <c r="D13305">
        <v>4</v>
      </c>
      <c r="E13305">
        <v>0</v>
      </c>
      <c r="F13305">
        <v>0</v>
      </c>
      <c r="H13305" t="s">
        <v>103</v>
      </c>
      <c r="I13305">
        <f t="shared" si="630"/>
        <v>0</v>
      </c>
      <c r="J13305">
        <f t="shared" si="631"/>
        <v>0</v>
      </c>
      <c r="L13305" t="str">
        <f t="shared" si="629"/>
        <v>2549PAMBULA BEACH</v>
      </c>
      <c r="M13305" t="s">
        <v>12579</v>
      </c>
    </row>
    <row r="13306" spans="1:13">
      <c r="A13306" t="s">
        <v>14734</v>
      </c>
      <c r="B13306" t="s">
        <v>14740</v>
      </c>
      <c r="C13306" t="s">
        <v>109</v>
      </c>
      <c r="D13306">
        <v>4</v>
      </c>
      <c r="E13306">
        <v>0</v>
      </c>
      <c r="F13306">
        <v>0</v>
      </c>
      <c r="H13306" t="s">
        <v>103</v>
      </c>
      <c r="I13306">
        <f t="shared" si="630"/>
        <v>0</v>
      </c>
      <c r="J13306">
        <f t="shared" si="631"/>
        <v>0</v>
      </c>
      <c r="L13306" t="str">
        <f t="shared" si="629"/>
        <v>2549SOUTH PAMBULA</v>
      </c>
      <c r="M13306" t="s">
        <v>12579</v>
      </c>
    </row>
    <row r="13307" spans="1:13">
      <c r="A13307" t="s">
        <v>14741</v>
      </c>
      <c r="B13307" t="s">
        <v>11170</v>
      </c>
      <c r="C13307" t="s">
        <v>109</v>
      </c>
      <c r="D13307">
        <v>4</v>
      </c>
      <c r="E13307">
        <v>0</v>
      </c>
      <c r="F13307">
        <v>0</v>
      </c>
      <c r="H13307" t="s">
        <v>103</v>
      </c>
      <c r="I13307">
        <f t="shared" si="630"/>
        <v>0</v>
      </c>
      <c r="J13307">
        <f t="shared" si="631"/>
        <v>0</v>
      </c>
      <c r="L13307" t="str">
        <f t="shared" si="629"/>
        <v>2548BERRAMBOOL</v>
      </c>
      <c r="M13307" t="s">
        <v>12579</v>
      </c>
    </row>
    <row r="13308" spans="1:13">
      <c r="A13308" t="s">
        <v>14741</v>
      </c>
      <c r="B13308" t="s">
        <v>14742</v>
      </c>
      <c r="C13308" t="s">
        <v>109</v>
      </c>
      <c r="D13308">
        <v>4</v>
      </c>
      <c r="E13308">
        <v>0</v>
      </c>
      <c r="F13308">
        <v>0</v>
      </c>
      <c r="H13308" t="s">
        <v>103</v>
      </c>
      <c r="I13308">
        <f t="shared" si="630"/>
        <v>0</v>
      </c>
      <c r="J13308">
        <f t="shared" si="631"/>
        <v>0</v>
      </c>
      <c r="L13308" t="str">
        <f t="shared" si="629"/>
        <v>2548MERIMBULA</v>
      </c>
      <c r="M13308" t="s">
        <v>12579</v>
      </c>
    </row>
    <row r="13309" spans="1:13">
      <c r="A13309" t="s">
        <v>14741</v>
      </c>
      <c r="B13309" t="s">
        <v>14743</v>
      </c>
      <c r="C13309" t="s">
        <v>109</v>
      </c>
      <c r="D13309">
        <v>4</v>
      </c>
      <c r="E13309">
        <v>0</v>
      </c>
      <c r="F13309">
        <v>0</v>
      </c>
      <c r="H13309" t="s">
        <v>103</v>
      </c>
      <c r="I13309">
        <f t="shared" si="630"/>
        <v>0</v>
      </c>
      <c r="J13309">
        <f t="shared" si="631"/>
        <v>0</v>
      </c>
      <c r="L13309" t="str">
        <f t="shared" si="629"/>
        <v>2548MIRADOR</v>
      </c>
      <c r="M13309" t="s">
        <v>12579</v>
      </c>
    </row>
    <row r="13310" spans="1:13">
      <c r="A13310" t="s">
        <v>14741</v>
      </c>
      <c r="B13310" t="s">
        <v>14744</v>
      </c>
      <c r="C13310" t="s">
        <v>109</v>
      </c>
      <c r="D13310">
        <v>4</v>
      </c>
      <c r="E13310">
        <v>0</v>
      </c>
      <c r="F13310">
        <v>0</v>
      </c>
      <c r="H13310" t="s">
        <v>103</v>
      </c>
      <c r="I13310">
        <f t="shared" si="630"/>
        <v>0</v>
      </c>
      <c r="J13310">
        <f t="shared" si="631"/>
        <v>0</v>
      </c>
      <c r="L13310" t="str">
        <f t="shared" si="629"/>
        <v>2548TURA BEACH</v>
      </c>
      <c r="M13310" t="s">
        <v>12579</v>
      </c>
    </row>
    <row r="13311" spans="1:13">
      <c r="A13311" t="s">
        <v>14741</v>
      </c>
      <c r="B13311" t="s">
        <v>14745</v>
      </c>
      <c r="C13311" t="s">
        <v>109</v>
      </c>
      <c r="D13311">
        <v>4</v>
      </c>
      <c r="E13311">
        <v>0</v>
      </c>
      <c r="F13311">
        <v>0</v>
      </c>
      <c r="H13311" t="s">
        <v>103</v>
      </c>
      <c r="I13311">
        <f t="shared" si="630"/>
        <v>0</v>
      </c>
      <c r="J13311">
        <f t="shared" si="631"/>
        <v>0</v>
      </c>
      <c r="L13311" t="str">
        <f t="shared" si="629"/>
        <v>2548YELLOW PINCH</v>
      </c>
      <c r="M13311" t="s">
        <v>12579</v>
      </c>
    </row>
    <row r="13312" spans="1:13">
      <c r="A13312" t="s">
        <v>14746</v>
      </c>
      <c r="B13312" t="s">
        <v>14747</v>
      </c>
      <c r="C13312" t="s">
        <v>109</v>
      </c>
      <c r="D13312">
        <v>4</v>
      </c>
      <c r="E13312">
        <v>0</v>
      </c>
      <c r="F13312">
        <v>0</v>
      </c>
      <c r="H13312" t="s">
        <v>103</v>
      </c>
      <c r="I13312">
        <f t="shared" si="630"/>
        <v>0</v>
      </c>
      <c r="J13312">
        <f t="shared" si="631"/>
        <v>0</v>
      </c>
      <c r="L13312" t="str">
        <f t="shared" si="629"/>
        <v>2546AKOLELE</v>
      </c>
      <c r="M13312" t="s">
        <v>12579</v>
      </c>
    </row>
    <row r="13313" spans="1:13">
      <c r="A13313" t="s">
        <v>14746</v>
      </c>
      <c r="B13313" t="s">
        <v>14748</v>
      </c>
      <c r="C13313" t="s">
        <v>109</v>
      </c>
      <c r="D13313">
        <v>4</v>
      </c>
      <c r="E13313">
        <v>0</v>
      </c>
      <c r="F13313">
        <v>0</v>
      </c>
      <c r="H13313" t="s">
        <v>103</v>
      </c>
      <c r="I13313">
        <f t="shared" si="630"/>
        <v>0</v>
      </c>
      <c r="J13313">
        <f t="shared" si="631"/>
        <v>0</v>
      </c>
      <c r="L13313" t="str">
        <f t="shared" si="629"/>
        <v>2546BARRAGGA BAY</v>
      </c>
      <c r="M13313" t="s">
        <v>12579</v>
      </c>
    </row>
    <row r="13314" spans="1:13">
      <c r="A13314" t="s">
        <v>14746</v>
      </c>
      <c r="B13314" t="s">
        <v>451</v>
      </c>
      <c r="C13314" t="s">
        <v>109</v>
      </c>
      <c r="D13314">
        <v>4</v>
      </c>
      <c r="E13314">
        <v>0</v>
      </c>
      <c r="F13314">
        <v>0</v>
      </c>
      <c r="H13314" t="s">
        <v>103</v>
      </c>
      <c r="I13314">
        <f t="shared" si="630"/>
        <v>0</v>
      </c>
      <c r="J13314">
        <f t="shared" si="631"/>
        <v>0</v>
      </c>
      <c r="L13314" t="str">
        <f t="shared" si="629"/>
        <v>2546BEAUTY POINT</v>
      </c>
      <c r="M13314" t="s">
        <v>12579</v>
      </c>
    </row>
    <row r="13315" spans="1:13">
      <c r="A13315" t="s">
        <v>14746</v>
      </c>
      <c r="B13315" t="s">
        <v>14749</v>
      </c>
      <c r="C13315" t="s">
        <v>109</v>
      </c>
      <c r="D13315">
        <v>4</v>
      </c>
      <c r="E13315">
        <v>0</v>
      </c>
      <c r="F13315">
        <v>0</v>
      </c>
      <c r="H13315" t="s">
        <v>103</v>
      </c>
      <c r="I13315">
        <f t="shared" si="630"/>
        <v>0</v>
      </c>
      <c r="J13315">
        <f t="shared" si="631"/>
        <v>0</v>
      </c>
      <c r="L13315" t="str">
        <f t="shared" si="629"/>
        <v>2546BERMAGUI</v>
      </c>
      <c r="M13315" t="s">
        <v>12579</v>
      </c>
    </row>
    <row r="13316" spans="1:13">
      <c r="A13316" t="s">
        <v>14746</v>
      </c>
      <c r="B13316" t="s">
        <v>14750</v>
      </c>
      <c r="C13316" t="s">
        <v>109</v>
      </c>
      <c r="D13316">
        <v>4</v>
      </c>
      <c r="E13316">
        <v>0</v>
      </c>
      <c r="F13316">
        <v>0</v>
      </c>
      <c r="H13316" t="s">
        <v>103</v>
      </c>
      <c r="I13316">
        <f t="shared" si="630"/>
        <v>0</v>
      </c>
      <c r="J13316">
        <f t="shared" si="631"/>
        <v>0</v>
      </c>
      <c r="L13316" t="str">
        <f t="shared" si="629"/>
        <v>2546BERMAGUI SOUTH</v>
      </c>
      <c r="M13316" t="s">
        <v>12579</v>
      </c>
    </row>
    <row r="13317" spans="1:13">
      <c r="A13317" t="s">
        <v>14746</v>
      </c>
      <c r="B13317" t="s">
        <v>14751</v>
      </c>
      <c r="C13317" t="s">
        <v>109</v>
      </c>
      <c r="D13317">
        <v>4</v>
      </c>
      <c r="E13317">
        <v>0</v>
      </c>
      <c r="F13317">
        <v>0</v>
      </c>
      <c r="H13317" t="s">
        <v>103</v>
      </c>
      <c r="I13317">
        <f t="shared" si="630"/>
        <v>0</v>
      </c>
      <c r="J13317">
        <f t="shared" si="631"/>
        <v>0</v>
      </c>
      <c r="L13317" t="str">
        <f t="shared" ref="L13317:L13380" si="632">CONCATENATE(A13317,B13317)</f>
        <v>2546CENTRAL TILBA</v>
      </c>
      <c r="M13317" t="s">
        <v>12579</v>
      </c>
    </row>
    <row r="13318" spans="1:13">
      <c r="A13318" t="s">
        <v>14746</v>
      </c>
      <c r="B13318" t="s">
        <v>14752</v>
      </c>
      <c r="C13318" t="s">
        <v>109</v>
      </c>
      <c r="D13318">
        <v>4</v>
      </c>
      <c r="E13318">
        <v>0</v>
      </c>
      <c r="F13318">
        <v>0</v>
      </c>
      <c r="H13318" t="s">
        <v>103</v>
      </c>
      <c r="I13318">
        <f t="shared" si="630"/>
        <v>0</v>
      </c>
      <c r="J13318">
        <f t="shared" si="631"/>
        <v>0</v>
      </c>
      <c r="L13318" t="str">
        <f t="shared" si="632"/>
        <v>2546CORUNNA</v>
      </c>
      <c r="M13318" t="s">
        <v>12579</v>
      </c>
    </row>
    <row r="13319" spans="1:13">
      <c r="A13319" t="s">
        <v>14746</v>
      </c>
      <c r="B13319" t="s">
        <v>14753</v>
      </c>
      <c r="C13319" t="s">
        <v>109</v>
      </c>
      <c r="D13319">
        <v>4</v>
      </c>
      <c r="E13319">
        <v>0</v>
      </c>
      <c r="F13319">
        <v>0</v>
      </c>
      <c r="H13319" t="s">
        <v>103</v>
      </c>
      <c r="I13319">
        <f t="shared" si="630"/>
        <v>0</v>
      </c>
      <c r="J13319">
        <f t="shared" si="631"/>
        <v>0</v>
      </c>
      <c r="L13319" t="str">
        <f t="shared" si="632"/>
        <v>2546CUTTAGEE</v>
      </c>
      <c r="M13319" t="s">
        <v>12579</v>
      </c>
    </row>
    <row r="13320" spans="1:13">
      <c r="A13320" t="s">
        <v>14746</v>
      </c>
      <c r="B13320" t="s">
        <v>14754</v>
      </c>
      <c r="C13320" t="s">
        <v>109</v>
      </c>
      <c r="D13320">
        <v>4</v>
      </c>
      <c r="E13320">
        <v>0</v>
      </c>
      <c r="F13320">
        <v>0</v>
      </c>
      <c r="H13320" t="s">
        <v>103</v>
      </c>
      <c r="I13320">
        <f t="shared" si="630"/>
        <v>0</v>
      </c>
      <c r="J13320">
        <f t="shared" si="631"/>
        <v>0</v>
      </c>
      <c r="L13320" t="str">
        <f t="shared" si="632"/>
        <v>2546DALMENY</v>
      </c>
      <c r="M13320" t="s">
        <v>12579</v>
      </c>
    </row>
    <row r="13321" spans="1:13">
      <c r="A13321" t="s">
        <v>14746</v>
      </c>
      <c r="B13321" t="s">
        <v>14755</v>
      </c>
      <c r="C13321" t="s">
        <v>109</v>
      </c>
      <c r="D13321">
        <v>4</v>
      </c>
      <c r="E13321">
        <v>0</v>
      </c>
      <c r="F13321">
        <v>0</v>
      </c>
      <c r="H13321" t="s">
        <v>103</v>
      </c>
      <c r="I13321">
        <f t="shared" si="630"/>
        <v>0</v>
      </c>
      <c r="J13321">
        <f t="shared" si="631"/>
        <v>0</v>
      </c>
      <c r="L13321" t="str">
        <f t="shared" si="632"/>
        <v>2546DIGNAMS CREEK</v>
      </c>
      <c r="M13321" t="s">
        <v>12579</v>
      </c>
    </row>
    <row r="13322" spans="1:13">
      <c r="A13322" t="s">
        <v>14746</v>
      </c>
      <c r="B13322" t="s">
        <v>6262</v>
      </c>
      <c r="C13322" t="s">
        <v>109</v>
      </c>
      <c r="D13322">
        <v>4</v>
      </c>
      <c r="E13322">
        <v>0</v>
      </c>
      <c r="F13322">
        <v>0</v>
      </c>
      <c r="H13322" t="s">
        <v>103</v>
      </c>
      <c r="I13322">
        <f t="shared" si="630"/>
        <v>0</v>
      </c>
      <c r="J13322">
        <f t="shared" si="631"/>
        <v>0</v>
      </c>
      <c r="L13322" t="str">
        <f t="shared" si="632"/>
        <v>2546KIANGA</v>
      </c>
      <c r="M13322" t="s">
        <v>12579</v>
      </c>
    </row>
    <row r="13323" spans="1:13">
      <c r="A13323" t="s">
        <v>14746</v>
      </c>
      <c r="B13323" t="s">
        <v>14756</v>
      </c>
      <c r="C13323" t="s">
        <v>109</v>
      </c>
      <c r="D13323">
        <v>4</v>
      </c>
      <c r="E13323">
        <v>0</v>
      </c>
      <c r="F13323">
        <v>0</v>
      </c>
      <c r="H13323" t="s">
        <v>103</v>
      </c>
      <c r="I13323">
        <f t="shared" si="630"/>
        <v>0</v>
      </c>
      <c r="J13323">
        <f t="shared" si="631"/>
        <v>0</v>
      </c>
      <c r="L13323" t="str">
        <f t="shared" si="632"/>
        <v>2546MYSTERY BAY</v>
      </c>
      <c r="M13323" t="s">
        <v>12579</v>
      </c>
    </row>
    <row r="13324" spans="1:13">
      <c r="A13324" t="s">
        <v>14746</v>
      </c>
      <c r="B13324" t="s">
        <v>14757</v>
      </c>
      <c r="C13324" t="s">
        <v>109</v>
      </c>
      <c r="D13324">
        <v>4</v>
      </c>
      <c r="E13324">
        <v>0</v>
      </c>
      <c r="F13324">
        <v>0</v>
      </c>
      <c r="H13324" t="s">
        <v>103</v>
      </c>
      <c r="I13324">
        <f t="shared" si="630"/>
        <v>0</v>
      </c>
      <c r="J13324">
        <f t="shared" si="631"/>
        <v>0</v>
      </c>
      <c r="L13324" t="str">
        <f t="shared" si="632"/>
        <v>2546NAROOMA</v>
      </c>
      <c r="M13324" t="s">
        <v>12579</v>
      </c>
    </row>
    <row r="13325" spans="1:13">
      <c r="A13325" t="s">
        <v>14746</v>
      </c>
      <c r="B13325" t="s">
        <v>14758</v>
      </c>
      <c r="C13325" t="s">
        <v>109</v>
      </c>
      <c r="D13325">
        <v>4</v>
      </c>
      <c r="E13325">
        <v>0</v>
      </c>
      <c r="F13325">
        <v>0</v>
      </c>
      <c r="H13325" t="s">
        <v>103</v>
      </c>
      <c r="I13325">
        <f t="shared" si="630"/>
        <v>0</v>
      </c>
      <c r="J13325">
        <f t="shared" si="631"/>
        <v>0</v>
      </c>
      <c r="L13325" t="str">
        <f t="shared" si="632"/>
        <v>2546NORTH NAROOMA</v>
      </c>
      <c r="M13325" t="s">
        <v>12579</v>
      </c>
    </row>
    <row r="13326" spans="1:13">
      <c r="A13326" t="s">
        <v>14746</v>
      </c>
      <c r="B13326" t="s">
        <v>14759</v>
      </c>
      <c r="C13326" t="s">
        <v>109</v>
      </c>
      <c r="D13326">
        <v>4</v>
      </c>
      <c r="E13326">
        <v>0</v>
      </c>
      <c r="F13326">
        <v>0</v>
      </c>
      <c r="H13326" t="s">
        <v>103</v>
      </c>
      <c r="I13326">
        <f t="shared" si="630"/>
        <v>0</v>
      </c>
      <c r="J13326">
        <f t="shared" si="631"/>
        <v>0</v>
      </c>
      <c r="L13326" t="str">
        <f t="shared" si="632"/>
        <v>2546TILBA TILBA</v>
      </c>
      <c r="M13326" t="s">
        <v>12579</v>
      </c>
    </row>
    <row r="13327" spans="1:13">
      <c r="A13327" t="s">
        <v>14746</v>
      </c>
      <c r="B13327" t="s">
        <v>14760</v>
      </c>
      <c r="C13327" t="s">
        <v>109</v>
      </c>
      <c r="D13327">
        <v>4</v>
      </c>
      <c r="E13327">
        <v>0</v>
      </c>
      <c r="F13327">
        <v>0</v>
      </c>
      <c r="H13327" t="s">
        <v>103</v>
      </c>
      <c r="I13327">
        <f t="shared" si="630"/>
        <v>0</v>
      </c>
      <c r="J13327">
        <f t="shared" si="631"/>
        <v>0</v>
      </c>
      <c r="L13327" t="str">
        <f t="shared" si="632"/>
        <v>2546TINPOT</v>
      </c>
      <c r="M13327" t="s">
        <v>12579</v>
      </c>
    </row>
    <row r="13328" spans="1:13">
      <c r="A13328" t="s">
        <v>14746</v>
      </c>
      <c r="B13328" t="s">
        <v>14761</v>
      </c>
      <c r="C13328" t="s">
        <v>109</v>
      </c>
      <c r="D13328">
        <v>4</v>
      </c>
      <c r="E13328">
        <v>0</v>
      </c>
      <c r="F13328">
        <v>0</v>
      </c>
      <c r="H13328" t="s">
        <v>103</v>
      </c>
      <c r="I13328">
        <f t="shared" si="630"/>
        <v>0</v>
      </c>
      <c r="J13328">
        <f t="shared" si="631"/>
        <v>0</v>
      </c>
      <c r="L13328" t="str">
        <f t="shared" si="632"/>
        <v>2546WADBILLIGA</v>
      </c>
      <c r="M13328" t="s">
        <v>12579</v>
      </c>
    </row>
    <row r="13329" spans="1:13">
      <c r="A13329" t="s">
        <v>14746</v>
      </c>
      <c r="B13329" t="s">
        <v>14762</v>
      </c>
      <c r="C13329" t="s">
        <v>109</v>
      </c>
      <c r="D13329">
        <v>4</v>
      </c>
      <c r="E13329">
        <v>0</v>
      </c>
      <c r="F13329">
        <v>0</v>
      </c>
      <c r="H13329" t="s">
        <v>103</v>
      </c>
      <c r="I13329">
        <f t="shared" ref="I13329:I13392" si="633">IF(ISERROR(VLOOKUP(A13329,SelPostCode,1,FALSE)),0,1)</f>
        <v>0</v>
      </c>
      <c r="J13329">
        <f t="shared" ref="J13329:J13392" si="634">IF(I13329=0,0,IF(ISERROR(VLOOKUP(B13329,SelSuburb,1,FALSE)),0,1))</f>
        <v>0</v>
      </c>
      <c r="L13329" t="str">
        <f t="shared" si="632"/>
        <v>2546WALLAGA LAKE</v>
      </c>
      <c r="M13329" t="s">
        <v>12579</v>
      </c>
    </row>
    <row r="13330" spans="1:13">
      <c r="A13330" t="s">
        <v>14746</v>
      </c>
      <c r="B13330" t="s">
        <v>14763</v>
      </c>
      <c r="C13330" t="s">
        <v>109</v>
      </c>
      <c r="D13330">
        <v>4</v>
      </c>
      <c r="E13330">
        <v>0</v>
      </c>
      <c r="F13330">
        <v>0</v>
      </c>
      <c r="H13330" t="s">
        <v>103</v>
      </c>
      <c r="I13330">
        <f t="shared" si="633"/>
        <v>0</v>
      </c>
      <c r="J13330">
        <f t="shared" si="634"/>
        <v>0</v>
      </c>
      <c r="L13330" t="str">
        <f t="shared" si="632"/>
        <v>2546WALLAGA LAKE HEIGHTS</v>
      </c>
      <c r="M13330" t="s">
        <v>12579</v>
      </c>
    </row>
    <row r="13331" spans="1:13">
      <c r="A13331" t="s">
        <v>14764</v>
      </c>
      <c r="B13331" t="s">
        <v>14765</v>
      </c>
      <c r="C13331" t="s">
        <v>109</v>
      </c>
      <c r="D13331">
        <v>4</v>
      </c>
      <c r="E13331">
        <v>0</v>
      </c>
      <c r="F13331">
        <v>0</v>
      </c>
      <c r="H13331" t="s">
        <v>103</v>
      </c>
      <c r="I13331">
        <f t="shared" si="633"/>
        <v>0</v>
      </c>
      <c r="J13331">
        <f t="shared" si="634"/>
        <v>0</v>
      </c>
      <c r="L13331" t="str">
        <f t="shared" si="632"/>
        <v>2545BELOWRA</v>
      </c>
      <c r="M13331" t="s">
        <v>12579</v>
      </c>
    </row>
    <row r="13332" spans="1:13">
      <c r="A13332" t="s">
        <v>14764</v>
      </c>
      <c r="B13332" t="s">
        <v>14766</v>
      </c>
      <c r="C13332" t="s">
        <v>109</v>
      </c>
      <c r="D13332">
        <v>4</v>
      </c>
      <c r="E13332">
        <v>0</v>
      </c>
      <c r="F13332">
        <v>0</v>
      </c>
      <c r="H13332" t="s">
        <v>103</v>
      </c>
      <c r="I13332">
        <f t="shared" si="633"/>
        <v>0</v>
      </c>
      <c r="J13332">
        <f t="shared" si="634"/>
        <v>0</v>
      </c>
      <c r="L13332" t="str">
        <f t="shared" si="632"/>
        <v>2545BODALLA</v>
      </c>
      <c r="M13332" t="s">
        <v>12579</v>
      </c>
    </row>
    <row r="13333" spans="1:13">
      <c r="A13333" t="s">
        <v>14764</v>
      </c>
      <c r="B13333" t="s">
        <v>4307</v>
      </c>
      <c r="C13333" t="s">
        <v>109</v>
      </c>
      <c r="D13333">
        <v>4</v>
      </c>
      <c r="E13333">
        <v>0</v>
      </c>
      <c r="F13333">
        <v>0</v>
      </c>
      <c r="H13333" t="s">
        <v>103</v>
      </c>
      <c r="I13333">
        <f t="shared" si="633"/>
        <v>0</v>
      </c>
      <c r="J13333">
        <f t="shared" si="634"/>
        <v>0</v>
      </c>
      <c r="L13333" t="str">
        <f t="shared" si="632"/>
        <v>2545CADGEE</v>
      </c>
      <c r="M13333" t="s">
        <v>12579</v>
      </c>
    </row>
    <row r="13334" spans="1:13">
      <c r="A13334" t="s">
        <v>14764</v>
      </c>
      <c r="B13334" t="s">
        <v>14767</v>
      </c>
      <c r="C13334" t="s">
        <v>109</v>
      </c>
      <c r="D13334">
        <v>4</v>
      </c>
      <c r="E13334">
        <v>0</v>
      </c>
      <c r="F13334">
        <v>0</v>
      </c>
      <c r="H13334" t="s">
        <v>103</v>
      </c>
      <c r="I13334">
        <f t="shared" si="633"/>
        <v>0</v>
      </c>
      <c r="J13334">
        <f t="shared" si="634"/>
        <v>0</v>
      </c>
      <c r="L13334" t="str">
        <f t="shared" si="632"/>
        <v>2545EUROBODALLA</v>
      </c>
      <c r="M13334" t="s">
        <v>12579</v>
      </c>
    </row>
    <row r="13335" spans="1:13">
      <c r="A13335" t="s">
        <v>14764</v>
      </c>
      <c r="B13335" t="s">
        <v>14768</v>
      </c>
      <c r="C13335" t="s">
        <v>109</v>
      </c>
      <c r="D13335">
        <v>4</v>
      </c>
      <c r="E13335">
        <v>0</v>
      </c>
      <c r="F13335">
        <v>0</v>
      </c>
      <c r="H13335" t="s">
        <v>103</v>
      </c>
      <c r="I13335">
        <f t="shared" si="633"/>
        <v>0</v>
      </c>
      <c r="J13335">
        <f t="shared" si="634"/>
        <v>0</v>
      </c>
      <c r="L13335" t="str">
        <f t="shared" si="632"/>
        <v>2545NERRIGUNDAH</v>
      </c>
      <c r="M13335" t="s">
        <v>12579</v>
      </c>
    </row>
    <row r="13336" spans="1:13">
      <c r="A13336" t="s">
        <v>14764</v>
      </c>
      <c r="B13336" t="s">
        <v>14769</v>
      </c>
      <c r="C13336" t="s">
        <v>109</v>
      </c>
      <c r="D13336">
        <v>4</v>
      </c>
      <c r="E13336">
        <v>0</v>
      </c>
      <c r="F13336">
        <v>0</v>
      </c>
      <c r="H13336" t="s">
        <v>103</v>
      </c>
      <c r="I13336">
        <f t="shared" si="633"/>
        <v>0</v>
      </c>
      <c r="J13336">
        <f t="shared" si="634"/>
        <v>0</v>
      </c>
      <c r="L13336" t="str">
        <f t="shared" si="632"/>
        <v>2545POTATO POINT</v>
      </c>
      <c r="M13336" t="s">
        <v>12579</v>
      </c>
    </row>
    <row r="13337" spans="1:13">
      <c r="A13337" t="s">
        <v>14764</v>
      </c>
      <c r="B13337" t="s">
        <v>7296</v>
      </c>
      <c r="C13337" t="s">
        <v>109</v>
      </c>
      <c r="D13337">
        <v>4</v>
      </c>
      <c r="E13337">
        <v>0</v>
      </c>
      <c r="F13337">
        <v>0</v>
      </c>
      <c r="H13337" t="s">
        <v>103</v>
      </c>
      <c r="I13337">
        <f t="shared" si="633"/>
        <v>0</v>
      </c>
      <c r="J13337">
        <f t="shared" si="634"/>
        <v>0</v>
      </c>
      <c r="L13337" t="str">
        <f t="shared" si="632"/>
        <v>2545STONY CREEK</v>
      </c>
      <c r="M13337" t="s">
        <v>12579</v>
      </c>
    </row>
    <row r="13338" spans="1:13">
      <c r="A13338" t="s">
        <v>14770</v>
      </c>
      <c r="B13338" t="s">
        <v>6333</v>
      </c>
      <c r="C13338" t="s">
        <v>109</v>
      </c>
      <c r="D13338">
        <v>1</v>
      </c>
      <c r="E13338">
        <v>0</v>
      </c>
      <c r="F13338">
        <v>1</v>
      </c>
      <c r="H13338" t="s">
        <v>103</v>
      </c>
      <c r="I13338">
        <f t="shared" si="633"/>
        <v>0</v>
      </c>
      <c r="J13338">
        <f t="shared" si="634"/>
        <v>0</v>
      </c>
      <c r="L13338" t="str">
        <f t="shared" si="632"/>
        <v>2541BANGALEE</v>
      </c>
      <c r="M13338" t="s">
        <v>14525</v>
      </c>
    </row>
    <row r="13339" spans="1:13">
      <c r="A13339" t="s">
        <v>14770</v>
      </c>
      <c r="B13339" t="s">
        <v>14771</v>
      </c>
      <c r="C13339" t="s">
        <v>109</v>
      </c>
      <c r="D13339">
        <v>1</v>
      </c>
      <c r="E13339">
        <v>0</v>
      </c>
      <c r="F13339">
        <v>1</v>
      </c>
      <c r="H13339" t="s">
        <v>103</v>
      </c>
      <c r="I13339">
        <f t="shared" si="633"/>
        <v>0</v>
      </c>
      <c r="J13339">
        <f t="shared" si="634"/>
        <v>0</v>
      </c>
      <c r="L13339" t="str">
        <f t="shared" si="632"/>
        <v>2541BOMADERRY</v>
      </c>
      <c r="M13339" t="s">
        <v>14525</v>
      </c>
    </row>
    <row r="13340" spans="1:13">
      <c r="A13340" t="s">
        <v>14770</v>
      </c>
      <c r="B13340" t="s">
        <v>14772</v>
      </c>
      <c r="C13340" t="s">
        <v>109</v>
      </c>
      <c r="D13340">
        <v>1</v>
      </c>
      <c r="E13340">
        <v>0</v>
      </c>
      <c r="F13340">
        <v>1</v>
      </c>
      <c r="H13340" t="s">
        <v>103</v>
      </c>
      <c r="I13340">
        <f t="shared" si="633"/>
        <v>0</v>
      </c>
      <c r="J13340">
        <f t="shared" si="634"/>
        <v>0</v>
      </c>
      <c r="L13340" t="str">
        <f t="shared" si="632"/>
        <v>2541NORTH NOWRA</v>
      </c>
      <c r="M13340" t="s">
        <v>14525</v>
      </c>
    </row>
    <row r="13341" spans="1:13">
      <c r="A13341" t="s">
        <v>14770</v>
      </c>
      <c r="B13341" t="s">
        <v>14773</v>
      </c>
      <c r="C13341" t="s">
        <v>109</v>
      </c>
      <c r="D13341">
        <v>1</v>
      </c>
      <c r="E13341">
        <v>0</v>
      </c>
      <c r="F13341">
        <v>1</v>
      </c>
      <c r="H13341" t="s">
        <v>103</v>
      </c>
      <c r="I13341">
        <f t="shared" si="633"/>
        <v>0</v>
      </c>
      <c r="J13341">
        <f t="shared" si="634"/>
        <v>0</v>
      </c>
      <c r="L13341" t="str">
        <f t="shared" si="632"/>
        <v>2541NOWRA</v>
      </c>
      <c r="M13341" t="s">
        <v>14525</v>
      </c>
    </row>
    <row r="13342" spans="1:13">
      <c r="A13342" t="s">
        <v>14770</v>
      </c>
      <c r="B13342" t="s">
        <v>14774</v>
      </c>
      <c r="C13342" t="s">
        <v>109</v>
      </c>
      <c r="D13342">
        <v>1</v>
      </c>
      <c r="E13342">
        <v>0</v>
      </c>
      <c r="F13342">
        <v>1</v>
      </c>
      <c r="H13342" t="s">
        <v>103</v>
      </c>
      <c r="I13342">
        <f t="shared" si="633"/>
        <v>0</v>
      </c>
      <c r="J13342">
        <f t="shared" si="634"/>
        <v>0</v>
      </c>
      <c r="L13342" t="str">
        <f t="shared" si="632"/>
        <v>2541NOWRA EAST</v>
      </c>
      <c r="M13342" t="s">
        <v>14525</v>
      </c>
    </row>
    <row r="13343" spans="1:13">
      <c r="A13343" t="s">
        <v>14770</v>
      </c>
      <c r="B13343" t="s">
        <v>14775</v>
      </c>
      <c r="C13343" t="s">
        <v>109</v>
      </c>
      <c r="D13343">
        <v>1</v>
      </c>
      <c r="E13343">
        <v>0</v>
      </c>
      <c r="F13343">
        <v>1</v>
      </c>
      <c r="H13343" t="s">
        <v>103</v>
      </c>
      <c r="I13343">
        <f t="shared" si="633"/>
        <v>0</v>
      </c>
      <c r="J13343">
        <f t="shared" si="634"/>
        <v>0</v>
      </c>
      <c r="L13343" t="str">
        <f t="shared" si="632"/>
        <v>2541NOWRA NORTH</v>
      </c>
      <c r="M13343" t="s">
        <v>14525</v>
      </c>
    </row>
    <row r="13344" spans="1:13">
      <c r="A13344" t="s">
        <v>14770</v>
      </c>
      <c r="B13344" t="s">
        <v>14776</v>
      </c>
      <c r="C13344" t="s">
        <v>109</v>
      </c>
      <c r="D13344">
        <v>1</v>
      </c>
      <c r="E13344">
        <v>0</v>
      </c>
      <c r="F13344">
        <v>1</v>
      </c>
      <c r="H13344" t="s">
        <v>103</v>
      </c>
      <c r="I13344">
        <f t="shared" si="633"/>
        <v>0</v>
      </c>
      <c r="J13344">
        <f t="shared" si="634"/>
        <v>0</v>
      </c>
      <c r="L13344" t="str">
        <f t="shared" si="632"/>
        <v>2541SOUTH NOWRA</v>
      </c>
      <c r="M13344" t="s">
        <v>14525</v>
      </c>
    </row>
    <row r="13345" spans="1:13">
      <c r="A13345" t="s">
        <v>14770</v>
      </c>
      <c r="B13345" t="s">
        <v>14777</v>
      </c>
      <c r="C13345" t="s">
        <v>109</v>
      </c>
      <c r="D13345">
        <v>1</v>
      </c>
      <c r="E13345">
        <v>0</v>
      </c>
      <c r="F13345">
        <v>1</v>
      </c>
      <c r="H13345" t="s">
        <v>103</v>
      </c>
      <c r="I13345">
        <f t="shared" si="633"/>
        <v>0</v>
      </c>
      <c r="J13345">
        <f t="shared" si="634"/>
        <v>0</v>
      </c>
      <c r="L13345" t="str">
        <f t="shared" si="632"/>
        <v>2541WEST NOWRA</v>
      </c>
      <c r="M13345" t="s">
        <v>14525</v>
      </c>
    </row>
    <row r="13346" spans="1:13">
      <c r="A13346" t="s">
        <v>14778</v>
      </c>
      <c r="B13346" t="s">
        <v>14779</v>
      </c>
      <c r="C13346" t="s">
        <v>109</v>
      </c>
      <c r="D13346">
        <v>1</v>
      </c>
      <c r="E13346">
        <v>0</v>
      </c>
      <c r="F13346">
        <v>1</v>
      </c>
      <c r="H13346" t="s">
        <v>103</v>
      </c>
      <c r="I13346">
        <f t="shared" si="633"/>
        <v>0</v>
      </c>
      <c r="J13346">
        <f t="shared" si="634"/>
        <v>0</v>
      </c>
      <c r="L13346" t="str">
        <f t="shared" si="632"/>
        <v>2540BAMARANG</v>
      </c>
      <c r="M13346" t="s">
        <v>14525</v>
      </c>
    </row>
    <row r="13347" spans="1:13">
      <c r="A13347" t="s">
        <v>14778</v>
      </c>
      <c r="B13347" t="s">
        <v>14780</v>
      </c>
      <c r="C13347" t="s">
        <v>109</v>
      </c>
      <c r="D13347">
        <v>3</v>
      </c>
      <c r="E13347">
        <v>0</v>
      </c>
      <c r="F13347">
        <v>0</v>
      </c>
      <c r="H13347" t="s">
        <v>103</v>
      </c>
      <c r="I13347">
        <f t="shared" si="633"/>
        <v>0</v>
      </c>
      <c r="J13347">
        <f t="shared" si="634"/>
        <v>0</v>
      </c>
      <c r="L13347" t="str">
        <f t="shared" si="632"/>
        <v>2540BARRINGELLA</v>
      </c>
      <c r="M13347" t="s">
        <v>14525</v>
      </c>
    </row>
    <row r="13348" spans="1:13">
      <c r="A13348" t="s">
        <v>14778</v>
      </c>
      <c r="B13348" t="s">
        <v>14781</v>
      </c>
      <c r="C13348" t="s">
        <v>109</v>
      </c>
      <c r="D13348">
        <v>3</v>
      </c>
      <c r="E13348">
        <v>0</v>
      </c>
      <c r="F13348">
        <v>0</v>
      </c>
      <c r="H13348" t="s">
        <v>103</v>
      </c>
      <c r="I13348">
        <f t="shared" si="633"/>
        <v>0</v>
      </c>
      <c r="J13348">
        <f t="shared" si="634"/>
        <v>0</v>
      </c>
      <c r="L13348" t="str">
        <f t="shared" si="632"/>
        <v>2540BASIN VIEW</v>
      </c>
      <c r="M13348" t="s">
        <v>14525</v>
      </c>
    </row>
    <row r="13349" spans="1:13">
      <c r="A13349" t="s">
        <v>14778</v>
      </c>
      <c r="B13349" t="s">
        <v>14782</v>
      </c>
      <c r="C13349" t="s">
        <v>109</v>
      </c>
      <c r="D13349">
        <v>4</v>
      </c>
      <c r="E13349">
        <v>0</v>
      </c>
      <c r="F13349">
        <v>0</v>
      </c>
      <c r="H13349" t="s">
        <v>103</v>
      </c>
      <c r="I13349">
        <f t="shared" si="633"/>
        <v>0</v>
      </c>
      <c r="J13349">
        <f t="shared" si="634"/>
        <v>0</v>
      </c>
      <c r="L13349" t="str">
        <f t="shared" si="632"/>
        <v>2540BEECROFT PENINSULA</v>
      </c>
      <c r="M13349" t="s">
        <v>14525</v>
      </c>
    </row>
    <row r="13350" spans="1:13">
      <c r="A13350" t="s">
        <v>14778</v>
      </c>
      <c r="B13350" t="s">
        <v>14783</v>
      </c>
      <c r="C13350" t="s">
        <v>109</v>
      </c>
      <c r="D13350">
        <v>3</v>
      </c>
      <c r="E13350">
        <v>0</v>
      </c>
      <c r="F13350">
        <v>0</v>
      </c>
      <c r="H13350" t="s">
        <v>103</v>
      </c>
      <c r="I13350">
        <f t="shared" si="633"/>
        <v>0</v>
      </c>
      <c r="J13350">
        <f t="shared" si="634"/>
        <v>0</v>
      </c>
      <c r="L13350" t="str">
        <f t="shared" si="632"/>
        <v>2540BERRARA</v>
      </c>
      <c r="M13350" t="s">
        <v>14525</v>
      </c>
    </row>
    <row r="13351" spans="1:13">
      <c r="A13351" t="s">
        <v>14778</v>
      </c>
      <c r="B13351" t="s">
        <v>14784</v>
      </c>
      <c r="C13351" t="s">
        <v>109</v>
      </c>
      <c r="D13351">
        <v>3</v>
      </c>
      <c r="E13351">
        <v>0</v>
      </c>
      <c r="F13351">
        <v>0</v>
      </c>
      <c r="H13351" t="s">
        <v>103</v>
      </c>
      <c r="I13351">
        <f t="shared" si="633"/>
        <v>0</v>
      </c>
      <c r="J13351">
        <f t="shared" si="634"/>
        <v>0</v>
      </c>
      <c r="L13351" t="str">
        <f t="shared" si="632"/>
        <v>2540BEWONG</v>
      </c>
      <c r="M13351" t="s">
        <v>14525</v>
      </c>
    </row>
    <row r="13352" spans="1:13">
      <c r="A13352" t="s">
        <v>14778</v>
      </c>
      <c r="B13352" t="s">
        <v>14785</v>
      </c>
      <c r="C13352" t="s">
        <v>109</v>
      </c>
      <c r="D13352">
        <v>1</v>
      </c>
      <c r="E13352">
        <v>0</v>
      </c>
      <c r="F13352">
        <v>1</v>
      </c>
      <c r="H13352" t="s">
        <v>103</v>
      </c>
      <c r="I13352">
        <f t="shared" si="633"/>
        <v>0</v>
      </c>
      <c r="J13352">
        <f t="shared" si="634"/>
        <v>0</v>
      </c>
      <c r="L13352" t="str">
        <f t="shared" si="632"/>
        <v>2540BOLONG</v>
      </c>
      <c r="M13352" t="s">
        <v>14525</v>
      </c>
    </row>
    <row r="13353" spans="1:13">
      <c r="A13353" t="s">
        <v>14778</v>
      </c>
      <c r="B13353" t="s">
        <v>14786</v>
      </c>
      <c r="C13353" t="s">
        <v>109</v>
      </c>
      <c r="D13353">
        <v>4</v>
      </c>
      <c r="E13353">
        <v>0</v>
      </c>
      <c r="F13353">
        <v>0</v>
      </c>
      <c r="H13353" t="s">
        <v>103</v>
      </c>
      <c r="I13353">
        <f t="shared" si="633"/>
        <v>0</v>
      </c>
      <c r="J13353">
        <f t="shared" si="634"/>
        <v>0</v>
      </c>
      <c r="L13353" t="str">
        <f t="shared" si="632"/>
        <v>2540BOOLIJAH</v>
      </c>
      <c r="M13353" t="s">
        <v>14525</v>
      </c>
    </row>
    <row r="13354" spans="1:13">
      <c r="A13354" t="s">
        <v>14778</v>
      </c>
      <c r="B13354" t="s">
        <v>14787</v>
      </c>
      <c r="C13354" t="s">
        <v>109</v>
      </c>
      <c r="D13354">
        <v>3</v>
      </c>
      <c r="E13354">
        <v>0</v>
      </c>
      <c r="F13354">
        <v>0</v>
      </c>
      <c r="H13354" t="s">
        <v>103</v>
      </c>
      <c r="I13354">
        <f t="shared" si="633"/>
        <v>0</v>
      </c>
      <c r="J13354">
        <f t="shared" si="634"/>
        <v>0</v>
      </c>
      <c r="L13354" t="str">
        <f t="shared" si="632"/>
        <v>2540BREAM BEACH</v>
      </c>
      <c r="M13354" t="s">
        <v>14525</v>
      </c>
    </row>
    <row r="13355" spans="1:13">
      <c r="A13355" t="s">
        <v>14778</v>
      </c>
      <c r="B13355" t="s">
        <v>14788</v>
      </c>
      <c r="C13355" t="s">
        <v>109</v>
      </c>
      <c r="D13355">
        <v>4</v>
      </c>
      <c r="E13355">
        <v>0</v>
      </c>
      <c r="F13355">
        <v>0</v>
      </c>
      <c r="H13355" t="s">
        <v>103</v>
      </c>
      <c r="I13355">
        <f t="shared" si="633"/>
        <v>0</v>
      </c>
      <c r="J13355">
        <f t="shared" si="634"/>
        <v>0</v>
      </c>
      <c r="L13355" t="str">
        <f t="shared" si="632"/>
        <v>2540BROWNS MOUNTAIN</v>
      </c>
      <c r="M13355" t="s">
        <v>14525</v>
      </c>
    </row>
    <row r="13356" spans="1:13">
      <c r="A13356" t="s">
        <v>14778</v>
      </c>
      <c r="B13356" t="s">
        <v>14789</v>
      </c>
      <c r="C13356" t="s">
        <v>109</v>
      </c>
      <c r="D13356">
        <v>1</v>
      </c>
      <c r="E13356">
        <v>0</v>
      </c>
      <c r="F13356">
        <v>1</v>
      </c>
      <c r="H13356" t="s">
        <v>103</v>
      </c>
      <c r="I13356">
        <f t="shared" si="633"/>
        <v>0</v>
      </c>
      <c r="J13356">
        <f t="shared" si="634"/>
        <v>0</v>
      </c>
      <c r="L13356" t="str">
        <f t="shared" si="632"/>
        <v>2540BRUNDEE</v>
      </c>
      <c r="M13356" t="s">
        <v>14525</v>
      </c>
    </row>
    <row r="13357" spans="1:13">
      <c r="A13357" t="s">
        <v>14778</v>
      </c>
      <c r="B13357" t="s">
        <v>14790</v>
      </c>
      <c r="C13357" t="s">
        <v>109</v>
      </c>
      <c r="D13357">
        <v>4</v>
      </c>
      <c r="E13357">
        <v>0</v>
      </c>
      <c r="F13357">
        <v>0</v>
      </c>
      <c r="H13357" t="s">
        <v>103</v>
      </c>
      <c r="I13357">
        <f t="shared" si="633"/>
        <v>0</v>
      </c>
      <c r="J13357">
        <f t="shared" si="634"/>
        <v>0</v>
      </c>
      <c r="L13357" t="str">
        <f t="shared" si="632"/>
        <v>2540BUANGLA</v>
      </c>
      <c r="M13357" t="s">
        <v>14525</v>
      </c>
    </row>
    <row r="13358" spans="1:13">
      <c r="A13358" t="s">
        <v>14778</v>
      </c>
      <c r="B13358" t="s">
        <v>14791</v>
      </c>
      <c r="C13358" t="s">
        <v>109</v>
      </c>
      <c r="D13358">
        <v>4</v>
      </c>
      <c r="E13358">
        <v>0</v>
      </c>
      <c r="F13358">
        <v>0</v>
      </c>
      <c r="H13358" t="s">
        <v>103</v>
      </c>
      <c r="I13358">
        <f t="shared" si="633"/>
        <v>0</v>
      </c>
      <c r="J13358">
        <f t="shared" si="634"/>
        <v>0</v>
      </c>
      <c r="L13358" t="str">
        <f t="shared" si="632"/>
        <v>2540BURRIER</v>
      </c>
      <c r="M13358" t="s">
        <v>14525</v>
      </c>
    </row>
    <row r="13359" spans="1:13">
      <c r="A13359" t="s">
        <v>14778</v>
      </c>
      <c r="B13359" t="s">
        <v>14792</v>
      </c>
      <c r="C13359" t="s">
        <v>109</v>
      </c>
      <c r="D13359">
        <v>4</v>
      </c>
      <c r="E13359">
        <v>0</v>
      </c>
      <c r="F13359">
        <v>0</v>
      </c>
      <c r="H13359" t="s">
        <v>103</v>
      </c>
      <c r="I13359">
        <f t="shared" si="633"/>
        <v>0</v>
      </c>
      <c r="J13359">
        <f t="shared" si="634"/>
        <v>0</v>
      </c>
      <c r="L13359" t="str">
        <f t="shared" si="632"/>
        <v>2540CALLALA BAY</v>
      </c>
      <c r="M13359" t="s">
        <v>14525</v>
      </c>
    </row>
    <row r="13360" spans="1:13">
      <c r="A13360" t="s">
        <v>14778</v>
      </c>
      <c r="B13360" t="s">
        <v>14793</v>
      </c>
      <c r="C13360" t="s">
        <v>109</v>
      </c>
      <c r="D13360">
        <v>4</v>
      </c>
      <c r="E13360">
        <v>0</v>
      </c>
      <c r="F13360">
        <v>0</v>
      </c>
      <c r="H13360" t="s">
        <v>103</v>
      </c>
      <c r="I13360">
        <f t="shared" si="633"/>
        <v>0</v>
      </c>
      <c r="J13360">
        <f t="shared" si="634"/>
        <v>0</v>
      </c>
      <c r="L13360" t="str">
        <f t="shared" si="632"/>
        <v>2540CALLALA BEACH</v>
      </c>
      <c r="M13360" t="s">
        <v>14525</v>
      </c>
    </row>
    <row r="13361" spans="1:13">
      <c r="A13361" t="s">
        <v>14778</v>
      </c>
      <c r="B13361" t="s">
        <v>14794</v>
      </c>
      <c r="C13361" t="s">
        <v>109</v>
      </c>
      <c r="D13361">
        <v>1</v>
      </c>
      <c r="E13361">
        <v>0</v>
      </c>
      <c r="F13361">
        <v>1</v>
      </c>
      <c r="H13361" t="s">
        <v>103</v>
      </c>
      <c r="I13361">
        <f t="shared" si="633"/>
        <v>0</v>
      </c>
      <c r="J13361">
        <f t="shared" si="634"/>
        <v>0</v>
      </c>
      <c r="L13361" t="str">
        <f t="shared" si="632"/>
        <v>2540CAMBEWARRA</v>
      </c>
      <c r="M13361" t="s">
        <v>14525</v>
      </c>
    </row>
    <row r="13362" spans="1:13">
      <c r="A13362" t="s">
        <v>14778</v>
      </c>
      <c r="B13362" t="s">
        <v>14795</v>
      </c>
      <c r="C13362" t="s">
        <v>109</v>
      </c>
      <c r="D13362">
        <v>4</v>
      </c>
      <c r="E13362">
        <v>0</v>
      </c>
      <c r="F13362">
        <v>0</v>
      </c>
      <c r="H13362" t="s">
        <v>103</v>
      </c>
      <c r="I13362">
        <f t="shared" si="633"/>
        <v>0</v>
      </c>
      <c r="J13362">
        <f t="shared" si="634"/>
        <v>0</v>
      </c>
      <c r="L13362" t="str">
        <f t="shared" si="632"/>
        <v>2540CAMBEWARRA VILLAGE</v>
      </c>
      <c r="M13362" t="s">
        <v>14525</v>
      </c>
    </row>
    <row r="13363" spans="1:13">
      <c r="A13363" t="s">
        <v>14778</v>
      </c>
      <c r="B13363" t="s">
        <v>14796</v>
      </c>
      <c r="C13363" t="s">
        <v>109</v>
      </c>
      <c r="D13363">
        <v>4</v>
      </c>
      <c r="E13363">
        <v>0</v>
      </c>
      <c r="F13363">
        <v>0</v>
      </c>
      <c r="H13363" t="s">
        <v>103</v>
      </c>
      <c r="I13363">
        <f t="shared" si="633"/>
        <v>0</v>
      </c>
      <c r="J13363">
        <f t="shared" si="634"/>
        <v>0</v>
      </c>
      <c r="L13363" t="str">
        <f t="shared" si="632"/>
        <v>2540COMBERTON</v>
      </c>
      <c r="M13363" t="s">
        <v>14525</v>
      </c>
    </row>
    <row r="13364" spans="1:13">
      <c r="A13364" t="s">
        <v>14778</v>
      </c>
      <c r="B13364" t="s">
        <v>14797</v>
      </c>
      <c r="C13364" t="s">
        <v>109</v>
      </c>
      <c r="D13364">
        <v>3</v>
      </c>
      <c r="E13364">
        <v>0</v>
      </c>
      <c r="F13364">
        <v>0</v>
      </c>
      <c r="H13364" t="s">
        <v>103</v>
      </c>
      <c r="I13364">
        <f t="shared" si="633"/>
        <v>0</v>
      </c>
      <c r="J13364">
        <f t="shared" si="634"/>
        <v>0</v>
      </c>
      <c r="L13364" t="str">
        <f t="shared" si="632"/>
        <v>2540COMERONG ISLAND</v>
      </c>
      <c r="M13364" t="s">
        <v>14525</v>
      </c>
    </row>
    <row r="13365" spans="1:13">
      <c r="A13365" t="s">
        <v>14778</v>
      </c>
      <c r="B13365" t="s">
        <v>14798</v>
      </c>
      <c r="C13365" t="s">
        <v>109</v>
      </c>
      <c r="D13365">
        <v>3</v>
      </c>
      <c r="E13365">
        <v>0</v>
      </c>
      <c r="F13365">
        <v>0</v>
      </c>
      <c r="H13365" t="s">
        <v>103</v>
      </c>
      <c r="I13365">
        <f t="shared" si="633"/>
        <v>0</v>
      </c>
      <c r="J13365">
        <f t="shared" si="634"/>
        <v>0</v>
      </c>
      <c r="L13365" t="str">
        <f t="shared" si="632"/>
        <v>2540CUDMIRRAH</v>
      </c>
      <c r="M13365" t="s">
        <v>14525</v>
      </c>
    </row>
    <row r="13366" spans="1:13">
      <c r="A13366" t="s">
        <v>14778</v>
      </c>
      <c r="B13366" t="s">
        <v>14799</v>
      </c>
      <c r="C13366" t="s">
        <v>109</v>
      </c>
      <c r="D13366">
        <v>3</v>
      </c>
      <c r="E13366">
        <v>0</v>
      </c>
      <c r="F13366">
        <v>0</v>
      </c>
      <c r="H13366" t="s">
        <v>103</v>
      </c>
      <c r="I13366">
        <f t="shared" si="633"/>
        <v>0</v>
      </c>
      <c r="J13366">
        <f t="shared" si="634"/>
        <v>0</v>
      </c>
      <c r="L13366" t="str">
        <f t="shared" si="632"/>
        <v>2540CULBURRA BEACH</v>
      </c>
      <c r="M13366" t="s">
        <v>14525</v>
      </c>
    </row>
    <row r="13367" spans="1:13">
      <c r="A13367" t="s">
        <v>14778</v>
      </c>
      <c r="B13367" t="s">
        <v>14800</v>
      </c>
      <c r="C13367" t="s">
        <v>109</v>
      </c>
      <c r="D13367">
        <v>4</v>
      </c>
      <c r="E13367">
        <v>0</v>
      </c>
      <c r="F13367">
        <v>0</v>
      </c>
      <c r="H13367" t="s">
        <v>103</v>
      </c>
      <c r="I13367">
        <f t="shared" si="633"/>
        <v>0</v>
      </c>
      <c r="J13367">
        <f t="shared" si="634"/>
        <v>0</v>
      </c>
      <c r="L13367" t="str">
        <f t="shared" si="632"/>
        <v>2540CURRARONG</v>
      </c>
      <c r="M13367" t="s">
        <v>14525</v>
      </c>
    </row>
    <row r="13368" spans="1:13">
      <c r="A13368" t="s">
        <v>14778</v>
      </c>
      <c r="B13368" t="s">
        <v>14801</v>
      </c>
      <c r="C13368" t="s">
        <v>109</v>
      </c>
      <c r="D13368">
        <v>3</v>
      </c>
      <c r="E13368">
        <v>0</v>
      </c>
      <c r="F13368">
        <v>0</v>
      </c>
      <c r="H13368" t="s">
        <v>103</v>
      </c>
      <c r="I13368">
        <f t="shared" si="633"/>
        <v>0</v>
      </c>
      <c r="J13368">
        <f t="shared" si="634"/>
        <v>0</v>
      </c>
      <c r="L13368" t="str">
        <f t="shared" si="632"/>
        <v>2540EROWAL BAY</v>
      </c>
      <c r="M13368" t="s">
        <v>14525</v>
      </c>
    </row>
    <row r="13369" spans="1:13">
      <c r="A13369" t="s">
        <v>14778</v>
      </c>
      <c r="B13369" t="s">
        <v>14802</v>
      </c>
      <c r="C13369" t="s">
        <v>109</v>
      </c>
      <c r="D13369">
        <v>4</v>
      </c>
      <c r="E13369">
        <v>0</v>
      </c>
      <c r="F13369">
        <v>0</v>
      </c>
      <c r="H13369" t="s">
        <v>103</v>
      </c>
      <c r="I13369">
        <f t="shared" si="633"/>
        <v>0</v>
      </c>
      <c r="J13369">
        <f t="shared" si="634"/>
        <v>0</v>
      </c>
      <c r="L13369" t="str">
        <f t="shared" si="632"/>
        <v>2540ETTREMA</v>
      </c>
      <c r="M13369" t="s">
        <v>14525</v>
      </c>
    </row>
    <row r="13370" spans="1:13">
      <c r="A13370" t="s">
        <v>14778</v>
      </c>
      <c r="B13370" t="s">
        <v>9888</v>
      </c>
      <c r="C13370" t="s">
        <v>109</v>
      </c>
      <c r="D13370">
        <v>2</v>
      </c>
      <c r="E13370">
        <v>0</v>
      </c>
      <c r="F13370">
        <v>1</v>
      </c>
      <c r="H13370" t="s">
        <v>103</v>
      </c>
      <c r="I13370">
        <f t="shared" si="633"/>
        <v>0</v>
      </c>
      <c r="J13370">
        <f t="shared" si="634"/>
        <v>0</v>
      </c>
      <c r="L13370" t="str">
        <f t="shared" si="632"/>
        <v>2540FALLS CREEK</v>
      </c>
      <c r="M13370" t="s">
        <v>14525</v>
      </c>
    </row>
    <row r="13371" spans="1:13">
      <c r="A13371" t="s">
        <v>14778</v>
      </c>
      <c r="B13371" t="s">
        <v>14803</v>
      </c>
      <c r="C13371" t="s">
        <v>109</v>
      </c>
      <c r="D13371">
        <v>2</v>
      </c>
      <c r="E13371">
        <v>0</v>
      </c>
      <c r="F13371">
        <v>1</v>
      </c>
      <c r="H13371" t="s">
        <v>103</v>
      </c>
      <c r="I13371">
        <f t="shared" si="633"/>
        <v>0</v>
      </c>
      <c r="J13371">
        <f t="shared" si="634"/>
        <v>0</v>
      </c>
      <c r="L13371" t="str">
        <f t="shared" si="632"/>
        <v>2540GREENWELL POINT</v>
      </c>
      <c r="M13371" t="s">
        <v>14525</v>
      </c>
    </row>
    <row r="13372" spans="1:13">
      <c r="A13372" t="s">
        <v>14778</v>
      </c>
      <c r="B13372" t="s">
        <v>14804</v>
      </c>
      <c r="C13372" t="s">
        <v>109</v>
      </c>
      <c r="D13372">
        <v>5</v>
      </c>
      <c r="E13372">
        <v>0</v>
      </c>
      <c r="F13372">
        <v>0</v>
      </c>
      <c r="H13372" t="s">
        <v>103</v>
      </c>
      <c r="I13372">
        <f t="shared" si="633"/>
        <v>0</v>
      </c>
      <c r="J13372">
        <f t="shared" si="634"/>
        <v>0</v>
      </c>
      <c r="L13372" t="str">
        <f t="shared" si="632"/>
        <v>2540HMAS ALBATROSS</v>
      </c>
      <c r="M13372" t="s">
        <v>14525</v>
      </c>
    </row>
    <row r="13373" spans="1:13">
      <c r="A13373" t="s">
        <v>14778</v>
      </c>
      <c r="B13373" t="s">
        <v>14805</v>
      </c>
      <c r="C13373" t="s">
        <v>109</v>
      </c>
      <c r="D13373">
        <v>3</v>
      </c>
      <c r="E13373">
        <v>0</v>
      </c>
      <c r="F13373">
        <v>0</v>
      </c>
      <c r="H13373" t="s">
        <v>103</v>
      </c>
      <c r="I13373">
        <f t="shared" si="633"/>
        <v>0</v>
      </c>
      <c r="J13373">
        <f t="shared" si="634"/>
        <v>0</v>
      </c>
      <c r="L13373" t="str">
        <f t="shared" si="632"/>
        <v>2540HUSKISSON</v>
      </c>
      <c r="M13373" t="s">
        <v>14525</v>
      </c>
    </row>
    <row r="13374" spans="1:13">
      <c r="A13374" t="s">
        <v>14778</v>
      </c>
      <c r="B13374" t="s">
        <v>14806</v>
      </c>
      <c r="C13374" t="s">
        <v>109</v>
      </c>
      <c r="D13374">
        <v>3</v>
      </c>
      <c r="E13374">
        <v>0</v>
      </c>
      <c r="F13374">
        <v>0</v>
      </c>
      <c r="H13374" t="s">
        <v>103</v>
      </c>
      <c r="I13374">
        <f t="shared" si="633"/>
        <v>0</v>
      </c>
      <c r="J13374">
        <f t="shared" si="634"/>
        <v>0</v>
      </c>
      <c r="L13374" t="str">
        <f t="shared" si="632"/>
        <v>2540HYAMS BEACH</v>
      </c>
      <c r="M13374" t="s">
        <v>14525</v>
      </c>
    </row>
    <row r="13375" spans="1:13">
      <c r="A13375" t="s">
        <v>14778</v>
      </c>
      <c r="B13375" t="s">
        <v>14807</v>
      </c>
      <c r="C13375" t="s">
        <v>109</v>
      </c>
      <c r="D13375">
        <v>4</v>
      </c>
      <c r="E13375">
        <v>0</v>
      </c>
      <c r="F13375">
        <v>0</v>
      </c>
      <c r="H13375" t="s">
        <v>103</v>
      </c>
      <c r="I13375">
        <f t="shared" si="633"/>
        <v>0</v>
      </c>
      <c r="J13375">
        <f t="shared" si="634"/>
        <v>0</v>
      </c>
      <c r="L13375" t="str">
        <f t="shared" si="632"/>
        <v>2540ILLAROO</v>
      </c>
      <c r="M13375" t="s">
        <v>14525</v>
      </c>
    </row>
    <row r="13376" spans="1:13">
      <c r="A13376" t="s">
        <v>14778</v>
      </c>
      <c r="B13376" t="s">
        <v>14808</v>
      </c>
      <c r="C13376" t="s">
        <v>109</v>
      </c>
      <c r="D13376">
        <v>4</v>
      </c>
      <c r="E13376">
        <v>0</v>
      </c>
      <c r="F13376">
        <v>0</v>
      </c>
      <c r="H13376" t="s">
        <v>103</v>
      </c>
      <c r="I13376">
        <f t="shared" si="633"/>
        <v>0</v>
      </c>
      <c r="J13376">
        <f t="shared" si="634"/>
        <v>0</v>
      </c>
      <c r="L13376" t="str">
        <f t="shared" si="632"/>
        <v>2540JERRAWANGALA</v>
      </c>
      <c r="M13376" t="s">
        <v>14525</v>
      </c>
    </row>
    <row r="13377" spans="1:13">
      <c r="A13377" t="s">
        <v>14778</v>
      </c>
      <c r="B13377" t="s">
        <v>14809</v>
      </c>
      <c r="C13377" t="s">
        <v>109</v>
      </c>
      <c r="D13377">
        <v>4</v>
      </c>
      <c r="E13377">
        <v>0</v>
      </c>
      <c r="F13377">
        <v>0</v>
      </c>
      <c r="H13377" t="s">
        <v>103</v>
      </c>
      <c r="I13377">
        <f t="shared" si="633"/>
        <v>0</v>
      </c>
      <c r="J13377">
        <f t="shared" si="634"/>
        <v>0</v>
      </c>
      <c r="L13377" t="str">
        <f t="shared" si="632"/>
        <v>2540JERVIS BAY</v>
      </c>
      <c r="M13377" t="s">
        <v>14525</v>
      </c>
    </row>
    <row r="13378" spans="1:13">
      <c r="A13378" t="s">
        <v>14778</v>
      </c>
      <c r="B13378" t="s">
        <v>14810</v>
      </c>
      <c r="C13378" t="s">
        <v>109</v>
      </c>
      <c r="D13378">
        <v>2</v>
      </c>
      <c r="E13378">
        <v>0</v>
      </c>
      <c r="F13378">
        <v>1</v>
      </c>
      <c r="H13378" t="s">
        <v>103</v>
      </c>
      <c r="I13378">
        <f t="shared" si="633"/>
        <v>0</v>
      </c>
      <c r="J13378">
        <f t="shared" si="634"/>
        <v>0</v>
      </c>
      <c r="L13378" t="str">
        <f t="shared" si="632"/>
        <v>2540KINGHORNE</v>
      </c>
      <c r="M13378" t="s">
        <v>14525</v>
      </c>
    </row>
    <row r="13379" spans="1:13">
      <c r="A13379" t="s">
        <v>14778</v>
      </c>
      <c r="B13379" t="s">
        <v>6194</v>
      </c>
      <c r="C13379" t="s">
        <v>109</v>
      </c>
      <c r="D13379">
        <v>3</v>
      </c>
      <c r="E13379">
        <v>0</v>
      </c>
      <c r="F13379">
        <v>0</v>
      </c>
      <c r="H13379" t="s">
        <v>103</v>
      </c>
      <c r="I13379">
        <f t="shared" si="633"/>
        <v>0</v>
      </c>
      <c r="J13379">
        <f t="shared" si="634"/>
        <v>0</v>
      </c>
      <c r="L13379" t="str">
        <f t="shared" si="632"/>
        <v>2540LONGREACH</v>
      </c>
      <c r="M13379" t="s">
        <v>14525</v>
      </c>
    </row>
    <row r="13380" spans="1:13">
      <c r="A13380" t="s">
        <v>14778</v>
      </c>
      <c r="B13380" t="s">
        <v>14811</v>
      </c>
      <c r="C13380" t="s">
        <v>109</v>
      </c>
      <c r="D13380">
        <v>1</v>
      </c>
      <c r="E13380">
        <v>0</v>
      </c>
      <c r="F13380">
        <v>1</v>
      </c>
      <c r="H13380" t="s">
        <v>103</v>
      </c>
      <c r="I13380">
        <f t="shared" si="633"/>
        <v>0</v>
      </c>
      <c r="J13380">
        <f t="shared" si="634"/>
        <v>0</v>
      </c>
      <c r="L13380" t="str">
        <f t="shared" si="632"/>
        <v>2540MEROO MEADOW</v>
      </c>
      <c r="M13380" t="s">
        <v>14525</v>
      </c>
    </row>
    <row r="13381" spans="1:13">
      <c r="A13381" t="s">
        <v>14778</v>
      </c>
      <c r="B13381" t="s">
        <v>14812</v>
      </c>
      <c r="C13381" t="s">
        <v>109</v>
      </c>
      <c r="D13381">
        <v>2</v>
      </c>
      <c r="E13381">
        <v>0</v>
      </c>
      <c r="F13381">
        <v>1</v>
      </c>
      <c r="H13381" t="s">
        <v>103</v>
      </c>
      <c r="I13381">
        <f t="shared" si="633"/>
        <v>0</v>
      </c>
      <c r="J13381">
        <f t="shared" si="634"/>
        <v>0</v>
      </c>
      <c r="L13381" t="str">
        <f t="shared" ref="L13381:L13444" si="635">CONCATENATE(A13381,B13381)</f>
        <v>2540MONDAYONG</v>
      </c>
      <c r="M13381" t="s">
        <v>14525</v>
      </c>
    </row>
    <row r="13382" spans="1:13">
      <c r="A13382" t="s">
        <v>14778</v>
      </c>
      <c r="B13382" t="s">
        <v>14813</v>
      </c>
      <c r="C13382" t="s">
        <v>109</v>
      </c>
      <c r="D13382">
        <v>3</v>
      </c>
      <c r="E13382">
        <v>0</v>
      </c>
      <c r="F13382">
        <v>0</v>
      </c>
      <c r="H13382" t="s">
        <v>103</v>
      </c>
      <c r="I13382">
        <f t="shared" si="633"/>
        <v>0</v>
      </c>
      <c r="J13382">
        <f t="shared" si="634"/>
        <v>0</v>
      </c>
      <c r="L13382" t="str">
        <f t="shared" si="635"/>
        <v>2540MOOLLATTOO</v>
      </c>
      <c r="M13382" t="s">
        <v>14525</v>
      </c>
    </row>
    <row r="13383" spans="1:13">
      <c r="A13383" t="s">
        <v>14778</v>
      </c>
      <c r="B13383" t="s">
        <v>14814</v>
      </c>
      <c r="C13383" t="s">
        <v>109</v>
      </c>
      <c r="D13383">
        <v>1</v>
      </c>
      <c r="E13383">
        <v>0</v>
      </c>
      <c r="F13383">
        <v>1</v>
      </c>
      <c r="H13383" t="s">
        <v>103</v>
      </c>
      <c r="I13383">
        <f t="shared" si="633"/>
        <v>0</v>
      </c>
      <c r="J13383">
        <f t="shared" si="634"/>
        <v>0</v>
      </c>
      <c r="L13383" t="str">
        <f t="shared" si="635"/>
        <v>2540MUNDAMIA</v>
      </c>
      <c r="M13383" t="s">
        <v>14525</v>
      </c>
    </row>
    <row r="13384" spans="1:13">
      <c r="A13384" t="s">
        <v>14778</v>
      </c>
      <c r="B13384" t="s">
        <v>10482</v>
      </c>
      <c r="C13384" t="s">
        <v>109</v>
      </c>
      <c r="D13384">
        <v>3</v>
      </c>
      <c r="E13384">
        <v>0</v>
      </c>
      <c r="F13384">
        <v>0</v>
      </c>
      <c r="H13384" t="s">
        <v>103</v>
      </c>
      <c r="I13384">
        <f t="shared" si="633"/>
        <v>0</v>
      </c>
      <c r="J13384">
        <f t="shared" si="634"/>
        <v>0</v>
      </c>
      <c r="L13384" t="str">
        <f t="shared" si="635"/>
        <v>2540MYOLA</v>
      </c>
      <c r="M13384" t="s">
        <v>14525</v>
      </c>
    </row>
    <row r="13385" spans="1:13">
      <c r="A13385" t="s">
        <v>14778</v>
      </c>
      <c r="B13385" t="s">
        <v>14815</v>
      </c>
      <c r="C13385" t="s">
        <v>109</v>
      </c>
      <c r="D13385">
        <v>2</v>
      </c>
      <c r="E13385">
        <v>0</v>
      </c>
      <c r="F13385">
        <v>1</v>
      </c>
      <c r="H13385" t="s">
        <v>103</v>
      </c>
      <c r="I13385">
        <f t="shared" si="633"/>
        <v>0</v>
      </c>
      <c r="J13385">
        <f t="shared" si="634"/>
        <v>0</v>
      </c>
      <c r="L13385" t="str">
        <f t="shared" si="635"/>
        <v>2540NOWRA HILL</v>
      </c>
      <c r="M13385" t="s">
        <v>14525</v>
      </c>
    </row>
    <row r="13386" spans="1:13">
      <c r="A13386" t="s">
        <v>14778</v>
      </c>
      <c r="B13386" t="s">
        <v>14816</v>
      </c>
      <c r="C13386" t="s">
        <v>109</v>
      </c>
      <c r="D13386">
        <v>1</v>
      </c>
      <c r="E13386">
        <v>0</v>
      </c>
      <c r="F13386">
        <v>1</v>
      </c>
      <c r="H13386" t="s">
        <v>103</v>
      </c>
      <c r="I13386">
        <f t="shared" si="633"/>
        <v>0</v>
      </c>
      <c r="J13386">
        <f t="shared" si="634"/>
        <v>0</v>
      </c>
      <c r="L13386" t="str">
        <f t="shared" si="635"/>
        <v>2540NUMBAA</v>
      </c>
      <c r="M13386" t="s">
        <v>14525</v>
      </c>
    </row>
    <row r="13387" spans="1:13">
      <c r="A13387" t="s">
        <v>14778</v>
      </c>
      <c r="B13387" t="s">
        <v>14817</v>
      </c>
      <c r="C13387" t="s">
        <v>109</v>
      </c>
      <c r="D13387">
        <v>3</v>
      </c>
      <c r="E13387">
        <v>0</v>
      </c>
      <c r="F13387">
        <v>0</v>
      </c>
      <c r="H13387" t="s">
        <v>103</v>
      </c>
      <c r="I13387">
        <f t="shared" si="633"/>
        <v>0</v>
      </c>
      <c r="J13387">
        <f t="shared" si="634"/>
        <v>0</v>
      </c>
      <c r="L13387" t="str">
        <f t="shared" si="635"/>
        <v>2540OLD EROWAL BAY</v>
      </c>
      <c r="M13387" t="s">
        <v>14525</v>
      </c>
    </row>
    <row r="13388" spans="1:13">
      <c r="A13388" t="s">
        <v>14778</v>
      </c>
      <c r="B13388" t="s">
        <v>14818</v>
      </c>
      <c r="C13388" t="s">
        <v>109</v>
      </c>
      <c r="D13388">
        <v>3</v>
      </c>
      <c r="E13388">
        <v>0</v>
      </c>
      <c r="F13388">
        <v>0</v>
      </c>
      <c r="H13388" t="s">
        <v>103</v>
      </c>
      <c r="I13388">
        <f t="shared" si="633"/>
        <v>0</v>
      </c>
      <c r="J13388">
        <f t="shared" si="634"/>
        <v>0</v>
      </c>
      <c r="L13388" t="str">
        <f t="shared" si="635"/>
        <v>2540ORIENT POINT</v>
      </c>
      <c r="M13388" t="s">
        <v>14525</v>
      </c>
    </row>
    <row r="13389" spans="1:13">
      <c r="A13389" t="s">
        <v>14778</v>
      </c>
      <c r="B13389" t="s">
        <v>14819</v>
      </c>
      <c r="C13389" t="s">
        <v>109</v>
      </c>
      <c r="D13389">
        <v>3</v>
      </c>
      <c r="E13389">
        <v>0</v>
      </c>
      <c r="F13389">
        <v>0</v>
      </c>
      <c r="H13389" t="s">
        <v>103</v>
      </c>
      <c r="I13389">
        <f t="shared" si="633"/>
        <v>0</v>
      </c>
      <c r="J13389">
        <f t="shared" si="634"/>
        <v>0</v>
      </c>
      <c r="L13389" t="str">
        <f t="shared" si="635"/>
        <v>2540PARMA</v>
      </c>
      <c r="M13389" t="s">
        <v>14525</v>
      </c>
    </row>
    <row r="13390" spans="1:13">
      <c r="A13390" t="s">
        <v>14778</v>
      </c>
      <c r="B13390" t="s">
        <v>14820</v>
      </c>
      <c r="C13390" t="s">
        <v>109</v>
      </c>
      <c r="D13390">
        <v>2</v>
      </c>
      <c r="E13390">
        <v>0</v>
      </c>
      <c r="F13390">
        <v>1</v>
      </c>
      <c r="H13390" t="s">
        <v>103</v>
      </c>
      <c r="I13390">
        <f t="shared" si="633"/>
        <v>0</v>
      </c>
      <c r="J13390">
        <f t="shared" si="634"/>
        <v>0</v>
      </c>
      <c r="L13390" t="str">
        <f t="shared" si="635"/>
        <v>2540PYREE</v>
      </c>
      <c r="M13390" t="s">
        <v>14525</v>
      </c>
    </row>
    <row r="13391" spans="1:13">
      <c r="A13391" t="s">
        <v>14778</v>
      </c>
      <c r="B13391" t="s">
        <v>14821</v>
      </c>
      <c r="C13391" t="s">
        <v>109</v>
      </c>
      <c r="D13391">
        <v>3</v>
      </c>
      <c r="E13391">
        <v>0</v>
      </c>
      <c r="F13391">
        <v>0</v>
      </c>
      <c r="H13391" t="s">
        <v>103</v>
      </c>
      <c r="I13391">
        <f t="shared" si="633"/>
        <v>0</v>
      </c>
      <c r="J13391">
        <f t="shared" si="634"/>
        <v>0</v>
      </c>
      <c r="L13391" t="str">
        <f t="shared" si="635"/>
        <v>2540SANCTUARY POINT</v>
      </c>
      <c r="M13391" t="s">
        <v>14525</v>
      </c>
    </row>
    <row r="13392" spans="1:13">
      <c r="A13392" t="s">
        <v>14778</v>
      </c>
      <c r="B13392" t="s">
        <v>14822</v>
      </c>
      <c r="C13392" t="s">
        <v>109</v>
      </c>
      <c r="D13392">
        <v>3</v>
      </c>
      <c r="E13392">
        <v>0</v>
      </c>
      <c r="F13392">
        <v>0</v>
      </c>
      <c r="H13392" t="s">
        <v>103</v>
      </c>
      <c r="I13392">
        <f t="shared" si="633"/>
        <v>0</v>
      </c>
      <c r="J13392">
        <f t="shared" si="634"/>
        <v>0</v>
      </c>
      <c r="L13392" t="str">
        <f t="shared" si="635"/>
        <v>2540ST GEORGES BASIN</v>
      </c>
      <c r="M13392" t="s">
        <v>14525</v>
      </c>
    </row>
    <row r="13393" spans="1:13">
      <c r="A13393" t="s">
        <v>14778</v>
      </c>
      <c r="B13393" t="s">
        <v>14823</v>
      </c>
      <c r="C13393" t="s">
        <v>109</v>
      </c>
      <c r="D13393">
        <v>3</v>
      </c>
      <c r="E13393">
        <v>0</v>
      </c>
      <c r="F13393">
        <v>0</v>
      </c>
      <c r="H13393" t="s">
        <v>103</v>
      </c>
      <c r="I13393">
        <f t="shared" ref="I13393:I13456" si="636">IF(ISERROR(VLOOKUP(A13393,SelPostCode,1,FALSE)),0,1)</f>
        <v>0</v>
      </c>
      <c r="J13393">
        <f t="shared" ref="J13393:J13456" si="637">IF(I13393=0,0,IF(ISERROR(VLOOKUP(B13393,SelSuburb,1,FALSE)),0,1))</f>
        <v>0</v>
      </c>
      <c r="L13393" t="str">
        <f t="shared" si="635"/>
        <v>2540SUSSEX INLET</v>
      </c>
      <c r="M13393" t="s">
        <v>14525</v>
      </c>
    </row>
    <row r="13394" spans="1:13">
      <c r="A13394" t="s">
        <v>14778</v>
      </c>
      <c r="B13394" t="s">
        <v>14824</v>
      </c>
      <c r="C13394" t="s">
        <v>109</v>
      </c>
      <c r="D13394">
        <v>3</v>
      </c>
      <c r="E13394">
        <v>0</v>
      </c>
      <c r="F13394">
        <v>0</v>
      </c>
      <c r="H13394" t="s">
        <v>103</v>
      </c>
      <c r="I13394">
        <f t="shared" si="636"/>
        <v>0</v>
      </c>
      <c r="J13394">
        <f t="shared" si="637"/>
        <v>0</v>
      </c>
      <c r="L13394" t="str">
        <f t="shared" si="635"/>
        <v>2540SWANHAVEN</v>
      </c>
      <c r="M13394" t="s">
        <v>14525</v>
      </c>
    </row>
    <row r="13395" spans="1:13">
      <c r="A13395" t="s">
        <v>14778</v>
      </c>
      <c r="B13395" t="s">
        <v>14825</v>
      </c>
      <c r="C13395" t="s">
        <v>109</v>
      </c>
      <c r="D13395">
        <v>4</v>
      </c>
      <c r="E13395">
        <v>0</v>
      </c>
      <c r="F13395">
        <v>0</v>
      </c>
      <c r="H13395" t="s">
        <v>103</v>
      </c>
      <c r="I13395">
        <f t="shared" si="636"/>
        <v>0</v>
      </c>
      <c r="J13395">
        <f t="shared" si="637"/>
        <v>0</v>
      </c>
      <c r="L13395" t="str">
        <f t="shared" si="635"/>
        <v>2540TALLOWAL</v>
      </c>
      <c r="M13395" t="s">
        <v>14525</v>
      </c>
    </row>
    <row r="13396" spans="1:13">
      <c r="A13396" t="s">
        <v>14778</v>
      </c>
      <c r="B13396" t="s">
        <v>14826</v>
      </c>
      <c r="C13396" t="s">
        <v>109</v>
      </c>
      <c r="D13396">
        <v>1</v>
      </c>
      <c r="E13396">
        <v>0</v>
      </c>
      <c r="F13396">
        <v>1</v>
      </c>
      <c r="H13396" t="s">
        <v>103</v>
      </c>
      <c r="I13396">
        <f t="shared" si="636"/>
        <v>0</v>
      </c>
      <c r="J13396">
        <f t="shared" si="637"/>
        <v>0</v>
      </c>
      <c r="L13396" t="str">
        <f t="shared" si="635"/>
        <v>2540TAPITALLEE</v>
      </c>
      <c r="M13396" t="s">
        <v>14525</v>
      </c>
    </row>
    <row r="13397" spans="1:13">
      <c r="A13397" t="s">
        <v>14778</v>
      </c>
      <c r="B13397" t="s">
        <v>14827</v>
      </c>
      <c r="C13397" t="s">
        <v>109</v>
      </c>
      <c r="D13397">
        <v>1</v>
      </c>
      <c r="E13397">
        <v>0</v>
      </c>
      <c r="F13397">
        <v>1</v>
      </c>
      <c r="H13397" t="s">
        <v>103</v>
      </c>
      <c r="I13397">
        <f t="shared" si="636"/>
        <v>0</v>
      </c>
      <c r="J13397">
        <f t="shared" si="637"/>
        <v>0</v>
      </c>
      <c r="L13397" t="str">
        <f t="shared" si="635"/>
        <v>2540TERARA</v>
      </c>
      <c r="M13397" t="s">
        <v>14525</v>
      </c>
    </row>
    <row r="13398" spans="1:13">
      <c r="A13398" t="s">
        <v>14778</v>
      </c>
      <c r="B13398" t="s">
        <v>14828</v>
      </c>
      <c r="C13398" t="s">
        <v>109</v>
      </c>
      <c r="D13398">
        <v>3</v>
      </c>
      <c r="E13398">
        <v>0</v>
      </c>
      <c r="F13398">
        <v>0</v>
      </c>
      <c r="H13398" t="s">
        <v>103</v>
      </c>
      <c r="I13398">
        <f t="shared" si="636"/>
        <v>0</v>
      </c>
      <c r="J13398">
        <f t="shared" si="637"/>
        <v>0</v>
      </c>
      <c r="L13398" t="str">
        <f t="shared" si="635"/>
        <v>2540TOMERONG</v>
      </c>
      <c r="M13398" t="s">
        <v>14525</v>
      </c>
    </row>
    <row r="13399" spans="1:13">
      <c r="A13399" t="s">
        <v>14778</v>
      </c>
      <c r="B13399" t="s">
        <v>14829</v>
      </c>
      <c r="C13399" t="s">
        <v>109</v>
      </c>
      <c r="D13399">
        <v>3</v>
      </c>
      <c r="E13399">
        <v>0</v>
      </c>
      <c r="F13399">
        <v>0</v>
      </c>
      <c r="H13399" t="s">
        <v>103</v>
      </c>
      <c r="I13399">
        <f t="shared" si="636"/>
        <v>0</v>
      </c>
      <c r="J13399">
        <f t="shared" si="637"/>
        <v>0</v>
      </c>
      <c r="L13399" t="str">
        <f t="shared" si="635"/>
        <v>2540TULLARWALLA</v>
      </c>
      <c r="M13399" t="s">
        <v>14525</v>
      </c>
    </row>
    <row r="13400" spans="1:13">
      <c r="A13400" t="s">
        <v>14778</v>
      </c>
      <c r="B13400" t="s">
        <v>14830</v>
      </c>
      <c r="C13400" t="s">
        <v>109</v>
      </c>
      <c r="D13400">
        <v>4</v>
      </c>
      <c r="E13400">
        <v>0</v>
      </c>
      <c r="F13400">
        <v>0</v>
      </c>
      <c r="H13400" t="s">
        <v>103</v>
      </c>
      <c r="I13400">
        <f t="shared" si="636"/>
        <v>0</v>
      </c>
      <c r="J13400">
        <f t="shared" si="637"/>
        <v>0</v>
      </c>
      <c r="L13400" t="str">
        <f t="shared" si="635"/>
        <v>2540TWELVE MILE PEG</v>
      </c>
      <c r="M13400" t="s">
        <v>14525</v>
      </c>
    </row>
    <row r="13401" spans="1:13">
      <c r="A13401" t="s">
        <v>14778</v>
      </c>
      <c r="B13401" t="s">
        <v>14831</v>
      </c>
      <c r="C13401" t="s">
        <v>109</v>
      </c>
      <c r="D13401">
        <v>3</v>
      </c>
      <c r="E13401">
        <v>0</v>
      </c>
      <c r="F13401">
        <v>0</v>
      </c>
      <c r="H13401" t="s">
        <v>103</v>
      </c>
      <c r="I13401">
        <f t="shared" si="636"/>
        <v>0</v>
      </c>
      <c r="J13401">
        <f t="shared" si="637"/>
        <v>0</v>
      </c>
      <c r="L13401" t="str">
        <f t="shared" si="635"/>
        <v>2540VINCENTIA</v>
      </c>
      <c r="M13401" t="s">
        <v>14525</v>
      </c>
    </row>
    <row r="13402" spans="1:13">
      <c r="A13402" t="s">
        <v>14778</v>
      </c>
      <c r="B13402" t="s">
        <v>14832</v>
      </c>
      <c r="C13402" t="s">
        <v>109</v>
      </c>
      <c r="D13402">
        <v>4</v>
      </c>
      <c r="E13402">
        <v>0</v>
      </c>
      <c r="F13402">
        <v>0</v>
      </c>
      <c r="H13402" t="s">
        <v>103</v>
      </c>
      <c r="I13402">
        <f t="shared" si="636"/>
        <v>0</v>
      </c>
      <c r="J13402">
        <f t="shared" si="637"/>
        <v>0</v>
      </c>
      <c r="L13402" t="str">
        <f t="shared" si="635"/>
        <v>2540WANDANDIAN</v>
      </c>
      <c r="M13402" t="s">
        <v>14525</v>
      </c>
    </row>
    <row r="13403" spans="1:13">
      <c r="A13403" t="s">
        <v>14778</v>
      </c>
      <c r="B13403" t="s">
        <v>14833</v>
      </c>
      <c r="C13403" t="s">
        <v>109</v>
      </c>
      <c r="D13403">
        <v>4</v>
      </c>
      <c r="E13403">
        <v>0</v>
      </c>
      <c r="F13403">
        <v>0</v>
      </c>
      <c r="H13403" t="s">
        <v>103</v>
      </c>
      <c r="I13403">
        <f t="shared" si="636"/>
        <v>0</v>
      </c>
      <c r="J13403">
        <f t="shared" si="637"/>
        <v>0</v>
      </c>
      <c r="L13403" t="str">
        <f t="shared" si="635"/>
        <v>2540WATERSLEIGH</v>
      </c>
      <c r="M13403" t="s">
        <v>14525</v>
      </c>
    </row>
    <row r="13404" spans="1:13">
      <c r="A13404" t="s">
        <v>14778</v>
      </c>
      <c r="B13404" t="s">
        <v>14834</v>
      </c>
      <c r="C13404" t="s">
        <v>109</v>
      </c>
      <c r="D13404">
        <v>3</v>
      </c>
      <c r="E13404">
        <v>0</v>
      </c>
      <c r="F13404">
        <v>0</v>
      </c>
      <c r="H13404" t="s">
        <v>103</v>
      </c>
      <c r="I13404">
        <f t="shared" si="636"/>
        <v>0</v>
      </c>
      <c r="J13404">
        <f t="shared" si="637"/>
        <v>0</v>
      </c>
      <c r="L13404" t="str">
        <f t="shared" si="635"/>
        <v>2540WOLLUMBOOLA</v>
      </c>
      <c r="M13404" t="s">
        <v>14525</v>
      </c>
    </row>
    <row r="13405" spans="1:13">
      <c r="A13405" t="s">
        <v>14778</v>
      </c>
      <c r="B13405" t="s">
        <v>14835</v>
      </c>
      <c r="C13405" t="s">
        <v>109</v>
      </c>
      <c r="D13405">
        <v>3</v>
      </c>
      <c r="E13405">
        <v>0</v>
      </c>
      <c r="F13405">
        <v>0</v>
      </c>
      <c r="H13405" t="s">
        <v>103</v>
      </c>
      <c r="I13405">
        <f t="shared" si="636"/>
        <v>0</v>
      </c>
      <c r="J13405">
        <f t="shared" si="637"/>
        <v>0</v>
      </c>
      <c r="L13405" t="str">
        <f t="shared" si="635"/>
        <v>2540WOOLLAMIA</v>
      </c>
      <c r="M13405" t="s">
        <v>14525</v>
      </c>
    </row>
    <row r="13406" spans="1:13">
      <c r="A13406" t="s">
        <v>14778</v>
      </c>
      <c r="B13406" t="s">
        <v>14836</v>
      </c>
      <c r="C13406" t="s">
        <v>109</v>
      </c>
      <c r="D13406">
        <v>1</v>
      </c>
      <c r="E13406">
        <v>0</v>
      </c>
      <c r="F13406">
        <v>1</v>
      </c>
      <c r="H13406" t="s">
        <v>103</v>
      </c>
      <c r="I13406">
        <f t="shared" si="636"/>
        <v>0</v>
      </c>
      <c r="J13406">
        <f t="shared" si="637"/>
        <v>0</v>
      </c>
      <c r="L13406" t="str">
        <f t="shared" si="635"/>
        <v>2540WORRIGEE</v>
      </c>
      <c r="M13406" t="s">
        <v>14525</v>
      </c>
    </row>
    <row r="13407" spans="1:13">
      <c r="A13407" t="s">
        <v>14778</v>
      </c>
      <c r="B13407" t="s">
        <v>14837</v>
      </c>
      <c r="C13407" t="s">
        <v>109</v>
      </c>
      <c r="D13407">
        <v>3</v>
      </c>
      <c r="E13407">
        <v>0</v>
      </c>
      <c r="F13407">
        <v>0</v>
      </c>
      <c r="H13407" t="s">
        <v>103</v>
      </c>
      <c r="I13407">
        <f t="shared" si="636"/>
        <v>0</v>
      </c>
      <c r="J13407">
        <f t="shared" si="637"/>
        <v>0</v>
      </c>
      <c r="L13407" t="str">
        <f t="shared" si="635"/>
        <v>2540WORROWING HEIGHTS</v>
      </c>
      <c r="M13407" t="s">
        <v>14525</v>
      </c>
    </row>
    <row r="13408" spans="1:13">
      <c r="A13408" t="s">
        <v>14778</v>
      </c>
      <c r="B13408" t="s">
        <v>14838</v>
      </c>
      <c r="C13408" t="s">
        <v>102</v>
      </c>
      <c r="D13408">
        <v>4</v>
      </c>
      <c r="E13408">
        <v>0</v>
      </c>
      <c r="F13408">
        <v>0</v>
      </c>
      <c r="H13408" t="s">
        <v>103</v>
      </c>
      <c r="I13408">
        <f t="shared" si="636"/>
        <v>0</v>
      </c>
      <c r="J13408">
        <f t="shared" si="637"/>
        <v>0</v>
      </c>
      <c r="L13408" t="str">
        <f t="shared" si="635"/>
        <v>2540WRECK BAY</v>
      </c>
      <c r="M13408" t="s">
        <v>14525</v>
      </c>
    </row>
    <row r="13409" spans="1:13">
      <c r="A13409" t="s">
        <v>14778</v>
      </c>
      <c r="B13409" t="s">
        <v>14839</v>
      </c>
      <c r="C13409" t="s">
        <v>109</v>
      </c>
      <c r="D13409">
        <v>3</v>
      </c>
      <c r="E13409">
        <v>0</v>
      </c>
      <c r="F13409">
        <v>0</v>
      </c>
      <c r="H13409" t="s">
        <v>103</v>
      </c>
      <c r="I13409">
        <f t="shared" si="636"/>
        <v>0</v>
      </c>
      <c r="J13409">
        <f t="shared" si="637"/>
        <v>0</v>
      </c>
      <c r="L13409" t="str">
        <f t="shared" si="635"/>
        <v>2540WRIGHTS BEACH</v>
      </c>
      <c r="M13409" t="s">
        <v>14525</v>
      </c>
    </row>
    <row r="13410" spans="1:13">
      <c r="A13410" t="s">
        <v>14778</v>
      </c>
      <c r="B13410" t="s">
        <v>14840</v>
      </c>
      <c r="C13410" t="s">
        <v>109</v>
      </c>
      <c r="D13410">
        <v>4</v>
      </c>
      <c r="E13410">
        <v>0</v>
      </c>
      <c r="F13410">
        <v>0</v>
      </c>
      <c r="H13410" t="s">
        <v>103</v>
      </c>
      <c r="I13410">
        <f t="shared" si="636"/>
        <v>0</v>
      </c>
      <c r="J13410">
        <f t="shared" si="637"/>
        <v>0</v>
      </c>
      <c r="L13410" t="str">
        <f t="shared" si="635"/>
        <v>2540YALWAL</v>
      </c>
      <c r="M13410" t="s">
        <v>14525</v>
      </c>
    </row>
    <row r="13411" spans="1:13">
      <c r="A13411" t="s">
        <v>14778</v>
      </c>
      <c r="B13411" t="s">
        <v>14841</v>
      </c>
      <c r="C13411" t="s">
        <v>109</v>
      </c>
      <c r="D13411">
        <v>3</v>
      </c>
      <c r="E13411">
        <v>0</v>
      </c>
      <c r="F13411">
        <v>0</v>
      </c>
      <c r="H13411" t="s">
        <v>103</v>
      </c>
      <c r="I13411">
        <f t="shared" si="636"/>
        <v>0</v>
      </c>
      <c r="J13411">
        <f t="shared" si="637"/>
        <v>0</v>
      </c>
      <c r="L13411" t="str">
        <f t="shared" si="635"/>
        <v>2540YERRIYONG</v>
      </c>
      <c r="M13411" t="s">
        <v>14525</v>
      </c>
    </row>
    <row r="13412" spans="1:13">
      <c r="A13412" t="s">
        <v>14842</v>
      </c>
      <c r="B13412" t="s">
        <v>14843</v>
      </c>
      <c r="C13412" t="s">
        <v>109</v>
      </c>
      <c r="D13412">
        <v>4</v>
      </c>
      <c r="E13412">
        <v>0</v>
      </c>
      <c r="F13412">
        <v>0</v>
      </c>
      <c r="H13412" t="s">
        <v>103</v>
      </c>
      <c r="I13412">
        <f t="shared" si="636"/>
        <v>0</v>
      </c>
      <c r="J13412">
        <f t="shared" si="637"/>
        <v>0</v>
      </c>
      <c r="L13412" t="str">
        <f t="shared" si="635"/>
        <v>2539BAWLEY POINT</v>
      </c>
      <c r="M13412" t="s">
        <v>12579</v>
      </c>
    </row>
    <row r="13413" spans="1:13">
      <c r="A13413" t="s">
        <v>14842</v>
      </c>
      <c r="B13413" t="s">
        <v>14844</v>
      </c>
      <c r="C13413" t="s">
        <v>109</v>
      </c>
      <c r="D13413">
        <v>4</v>
      </c>
      <c r="E13413">
        <v>0</v>
      </c>
      <c r="F13413">
        <v>0</v>
      </c>
      <c r="H13413" t="s">
        <v>103</v>
      </c>
      <c r="I13413">
        <f t="shared" si="636"/>
        <v>0</v>
      </c>
      <c r="J13413">
        <f t="shared" si="637"/>
        <v>0</v>
      </c>
      <c r="L13413" t="str">
        <f t="shared" si="635"/>
        <v>2539BENDALONG</v>
      </c>
      <c r="M13413" t="s">
        <v>12579</v>
      </c>
    </row>
    <row r="13414" spans="1:13">
      <c r="A13414" t="s">
        <v>14842</v>
      </c>
      <c r="B13414" t="s">
        <v>14845</v>
      </c>
      <c r="C13414" t="s">
        <v>109</v>
      </c>
      <c r="D13414">
        <v>4</v>
      </c>
      <c r="E13414">
        <v>0</v>
      </c>
      <c r="F13414">
        <v>0</v>
      </c>
      <c r="H13414" t="s">
        <v>103</v>
      </c>
      <c r="I13414">
        <f t="shared" si="636"/>
        <v>0</v>
      </c>
      <c r="J13414">
        <f t="shared" si="637"/>
        <v>0</v>
      </c>
      <c r="L13414" t="str">
        <f t="shared" si="635"/>
        <v>2539BERRINGER LAKE</v>
      </c>
      <c r="M13414" t="s">
        <v>12579</v>
      </c>
    </row>
    <row r="13415" spans="1:13">
      <c r="A13415" t="s">
        <v>14842</v>
      </c>
      <c r="B13415" t="s">
        <v>14846</v>
      </c>
      <c r="C13415" t="s">
        <v>109</v>
      </c>
      <c r="D13415">
        <v>3</v>
      </c>
      <c r="E13415">
        <v>0</v>
      </c>
      <c r="F13415">
        <v>0</v>
      </c>
      <c r="H13415" t="s">
        <v>103</v>
      </c>
      <c r="I13415">
        <f t="shared" si="636"/>
        <v>0</v>
      </c>
      <c r="J13415">
        <f t="shared" si="637"/>
        <v>0</v>
      </c>
      <c r="L13415" t="str">
        <f t="shared" si="635"/>
        <v>2539BURRILL LAKE</v>
      </c>
      <c r="M13415" t="s">
        <v>12579</v>
      </c>
    </row>
    <row r="13416" spans="1:13">
      <c r="A13416" t="s">
        <v>14842</v>
      </c>
      <c r="B13416" t="s">
        <v>14847</v>
      </c>
      <c r="C13416" t="s">
        <v>109</v>
      </c>
      <c r="D13416">
        <v>4</v>
      </c>
      <c r="E13416">
        <v>0</v>
      </c>
      <c r="F13416">
        <v>0</v>
      </c>
      <c r="H13416" t="s">
        <v>103</v>
      </c>
      <c r="I13416">
        <f t="shared" si="636"/>
        <v>0</v>
      </c>
      <c r="J13416">
        <f t="shared" si="637"/>
        <v>0</v>
      </c>
      <c r="L13416" t="str">
        <f t="shared" si="635"/>
        <v>2539COCKWHY</v>
      </c>
      <c r="M13416" t="s">
        <v>12579</v>
      </c>
    </row>
    <row r="13417" spans="1:13">
      <c r="A13417" t="s">
        <v>14842</v>
      </c>
      <c r="B13417" t="s">
        <v>14848</v>
      </c>
      <c r="C13417" t="s">
        <v>109</v>
      </c>
      <c r="D13417">
        <v>4</v>
      </c>
      <c r="E13417">
        <v>0</v>
      </c>
      <c r="F13417">
        <v>0</v>
      </c>
      <c r="H13417" t="s">
        <v>103</v>
      </c>
      <c r="I13417">
        <f t="shared" si="636"/>
        <v>0</v>
      </c>
      <c r="J13417">
        <f t="shared" si="637"/>
        <v>0</v>
      </c>
      <c r="L13417" t="str">
        <f t="shared" si="635"/>
        <v>2539CONJOLA</v>
      </c>
      <c r="M13417" t="s">
        <v>12579</v>
      </c>
    </row>
    <row r="13418" spans="1:13">
      <c r="A13418" t="s">
        <v>14842</v>
      </c>
      <c r="B13418" t="s">
        <v>14849</v>
      </c>
      <c r="C13418" t="s">
        <v>109</v>
      </c>
      <c r="D13418">
        <v>4</v>
      </c>
      <c r="E13418">
        <v>0</v>
      </c>
      <c r="F13418">
        <v>0</v>
      </c>
      <c r="H13418" t="s">
        <v>103</v>
      </c>
      <c r="I13418">
        <f t="shared" si="636"/>
        <v>0</v>
      </c>
      <c r="J13418">
        <f t="shared" si="637"/>
        <v>0</v>
      </c>
      <c r="L13418" t="str">
        <f t="shared" si="635"/>
        <v>2539CONJOLA PARK</v>
      </c>
      <c r="M13418" t="s">
        <v>12579</v>
      </c>
    </row>
    <row r="13419" spans="1:13">
      <c r="A13419" t="s">
        <v>14842</v>
      </c>
      <c r="B13419" t="s">
        <v>14850</v>
      </c>
      <c r="C13419" t="s">
        <v>109</v>
      </c>
      <c r="D13419">
        <v>4</v>
      </c>
      <c r="E13419">
        <v>0</v>
      </c>
      <c r="F13419">
        <v>0</v>
      </c>
      <c r="H13419" t="s">
        <v>103</v>
      </c>
      <c r="I13419">
        <f t="shared" si="636"/>
        <v>0</v>
      </c>
      <c r="J13419">
        <f t="shared" si="637"/>
        <v>0</v>
      </c>
      <c r="L13419" t="str">
        <f t="shared" si="635"/>
        <v>2539CROOBYAR</v>
      </c>
      <c r="M13419" t="s">
        <v>12579</v>
      </c>
    </row>
    <row r="13420" spans="1:13">
      <c r="A13420" t="s">
        <v>14842</v>
      </c>
      <c r="B13420" t="s">
        <v>14851</v>
      </c>
      <c r="C13420" t="s">
        <v>109</v>
      </c>
      <c r="D13420">
        <v>4</v>
      </c>
      <c r="E13420">
        <v>0</v>
      </c>
      <c r="F13420">
        <v>0</v>
      </c>
      <c r="H13420" t="s">
        <v>103</v>
      </c>
      <c r="I13420">
        <f t="shared" si="636"/>
        <v>0</v>
      </c>
      <c r="J13420">
        <f t="shared" si="637"/>
        <v>0</v>
      </c>
      <c r="L13420" t="str">
        <f t="shared" si="635"/>
        <v>2539CUNJURONG POINT</v>
      </c>
      <c r="M13420" t="s">
        <v>12579</v>
      </c>
    </row>
    <row r="13421" spans="1:13">
      <c r="A13421" t="s">
        <v>14842</v>
      </c>
      <c r="B13421" t="s">
        <v>14852</v>
      </c>
      <c r="C13421" t="s">
        <v>109</v>
      </c>
      <c r="D13421">
        <v>3</v>
      </c>
      <c r="E13421">
        <v>0</v>
      </c>
      <c r="F13421">
        <v>0</v>
      </c>
      <c r="H13421" t="s">
        <v>103</v>
      </c>
      <c r="I13421">
        <f t="shared" si="636"/>
        <v>0</v>
      </c>
      <c r="J13421">
        <f t="shared" si="637"/>
        <v>0</v>
      </c>
      <c r="L13421" t="str">
        <f t="shared" si="635"/>
        <v>2539DOLPHIN POINT</v>
      </c>
      <c r="M13421" t="s">
        <v>12579</v>
      </c>
    </row>
    <row r="13422" spans="1:13">
      <c r="A13422" t="s">
        <v>14842</v>
      </c>
      <c r="B13422" t="s">
        <v>14853</v>
      </c>
      <c r="C13422" t="s">
        <v>109</v>
      </c>
      <c r="D13422">
        <v>4</v>
      </c>
      <c r="E13422">
        <v>0</v>
      </c>
      <c r="F13422">
        <v>0</v>
      </c>
      <c r="H13422" t="s">
        <v>103</v>
      </c>
      <c r="I13422">
        <f t="shared" si="636"/>
        <v>0</v>
      </c>
      <c r="J13422">
        <f t="shared" si="637"/>
        <v>0</v>
      </c>
      <c r="L13422" t="str">
        <f t="shared" si="635"/>
        <v>2539FISHERMANS PARADISE</v>
      </c>
      <c r="M13422" t="s">
        <v>12579</v>
      </c>
    </row>
    <row r="13423" spans="1:13">
      <c r="A13423" t="s">
        <v>14842</v>
      </c>
      <c r="B13423" t="s">
        <v>14854</v>
      </c>
      <c r="C13423" t="s">
        <v>109</v>
      </c>
      <c r="D13423">
        <v>3</v>
      </c>
      <c r="E13423">
        <v>0</v>
      </c>
      <c r="F13423">
        <v>0</v>
      </c>
      <c r="H13423" t="s">
        <v>103</v>
      </c>
      <c r="I13423">
        <f t="shared" si="636"/>
        <v>0</v>
      </c>
      <c r="J13423">
        <f t="shared" si="637"/>
        <v>0</v>
      </c>
      <c r="L13423" t="str">
        <f t="shared" si="635"/>
        <v>2539KINGS POINT</v>
      </c>
      <c r="M13423" t="s">
        <v>12579</v>
      </c>
    </row>
    <row r="13424" spans="1:13">
      <c r="A13424" t="s">
        <v>14842</v>
      </c>
      <c r="B13424" t="s">
        <v>14855</v>
      </c>
      <c r="C13424" t="s">
        <v>109</v>
      </c>
      <c r="D13424">
        <v>4</v>
      </c>
      <c r="E13424">
        <v>0</v>
      </c>
      <c r="F13424">
        <v>0</v>
      </c>
      <c r="H13424" t="s">
        <v>103</v>
      </c>
      <c r="I13424">
        <f t="shared" si="636"/>
        <v>0</v>
      </c>
      <c r="J13424">
        <f t="shared" si="637"/>
        <v>0</v>
      </c>
      <c r="L13424" t="str">
        <f t="shared" si="635"/>
        <v>2539KIOLOA</v>
      </c>
      <c r="M13424" t="s">
        <v>12579</v>
      </c>
    </row>
    <row r="13425" spans="1:13">
      <c r="A13425" t="s">
        <v>14842</v>
      </c>
      <c r="B13425" t="s">
        <v>14856</v>
      </c>
      <c r="C13425" t="s">
        <v>109</v>
      </c>
      <c r="D13425">
        <v>4</v>
      </c>
      <c r="E13425">
        <v>0</v>
      </c>
      <c r="F13425">
        <v>0</v>
      </c>
      <c r="H13425" t="s">
        <v>103</v>
      </c>
      <c r="I13425">
        <f t="shared" si="636"/>
        <v>0</v>
      </c>
      <c r="J13425">
        <f t="shared" si="637"/>
        <v>0</v>
      </c>
      <c r="L13425" t="str">
        <f t="shared" si="635"/>
        <v>2539LAKE CONJOLA</v>
      </c>
      <c r="M13425" t="s">
        <v>12579</v>
      </c>
    </row>
    <row r="13426" spans="1:13">
      <c r="A13426" t="s">
        <v>14842</v>
      </c>
      <c r="B13426" t="s">
        <v>14857</v>
      </c>
      <c r="C13426" t="s">
        <v>109</v>
      </c>
      <c r="D13426">
        <v>4</v>
      </c>
      <c r="E13426">
        <v>0</v>
      </c>
      <c r="F13426">
        <v>0</v>
      </c>
      <c r="H13426" t="s">
        <v>103</v>
      </c>
      <c r="I13426">
        <f t="shared" si="636"/>
        <v>0</v>
      </c>
      <c r="J13426">
        <f t="shared" si="637"/>
        <v>0</v>
      </c>
      <c r="L13426" t="str">
        <f t="shared" si="635"/>
        <v>2539LAKE TABOURIE</v>
      </c>
      <c r="M13426" t="s">
        <v>12579</v>
      </c>
    </row>
    <row r="13427" spans="1:13">
      <c r="A13427" t="s">
        <v>14842</v>
      </c>
      <c r="B13427" t="s">
        <v>14858</v>
      </c>
      <c r="C13427" t="s">
        <v>109</v>
      </c>
      <c r="D13427">
        <v>4</v>
      </c>
      <c r="E13427">
        <v>0</v>
      </c>
      <c r="F13427">
        <v>0</v>
      </c>
      <c r="H13427" t="s">
        <v>103</v>
      </c>
      <c r="I13427">
        <f t="shared" si="636"/>
        <v>0</v>
      </c>
      <c r="J13427">
        <f t="shared" si="637"/>
        <v>0</v>
      </c>
      <c r="L13427" t="str">
        <f t="shared" si="635"/>
        <v>2539MANYANA</v>
      </c>
      <c r="M13427" t="s">
        <v>12579</v>
      </c>
    </row>
    <row r="13428" spans="1:13">
      <c r="A13428" t="s">
        <v>14842</v>
      </c>
      <c r="B13428" t="s">
        <v>14859</v>
      </c>
      <c r="C13428" t="s">
        <v>109</v>
      </c>
      <c r="D13428">
        <v>3</v>
      </c>
      <c r="E13428">
        <v>0</v>
      </c>
      <c r="F13428">
        <v>0</v>
      </c>
      <c r="H13428" t="s">
        <v>103</v>
      </c>
      <c r="I13428">
        <f t="shared" si="636"/>
        <v>0</v>
      </c>
      <c r="J13428">
        <f t="shared" si="637"/>
        <v>0</v>
      </c>
      <c r="L13428" t="str">
        <f t="shared" si="635"/>
        <v>2539MOLLYMOOK</v>
      </c>
      <c r="M13428" t="s">
        <v>12579</v>
      </c>
    </row>
    <row r="13429" spans="1:13">
      <c r="A13429" t="s">
        <v>14842</v>
      </c>
      <c r="B13429" t="s">
        <v>14860</v>
      </c>
      <c r="C13429" t="s">
        <v>109</v>
      </c>
      <c r="D13429">
        <v>3</v>
      </c>
      <c r="E13429">
        <v>0</v>
      </c>
      <c r="F13429">
        <v>0</v>
      </c>
      <c r="H13429" t="s">
        <v>103</v>
      </c>
      <c r="I13429">
        <f t="shared" si="636"/>
        <v>0</v>
      </c>
      <c r="J13429">
        <f t="shared" si="637"/>
        <v>0</v>
      </c>
      <c r="L13429" t="str">
        <f t="shared" si="635"/>
        <v>2539MOLLYMOOK BEACH</v>
      </c>
      <c r="M13429" t="s">
        <v>12579</v>
      </c>
    </row>
    <row r="13430" spans="1:13">
      <c r="A13430" t="s">
        <v>14842</v>
      </c>
      <c r="B13430" t="s">
        <v>14861</v>
      </c>
      <c r="C13430" t="s">
        <v>109</v>
      </c>
      <c r="D13430">
        <v>4</v>
      </c>
      <c r="E13430">
        <v>0</v>
      </c>
      <c r="F13430">
        <v>0</v>
      </c>
      <c r="H13430" t="s">
        <v>103</v>
      </c>
      <c r="I13430">
        <f t="shared" si="636"/>
        <v>0</v>
      </c>
      <c r="J13430">
        <f t="shared" si="637"/>
        <v>0</v>
      </c>
      <c r="L13430" t="str">
        <f t="shared" si="635"/>
        <v>2539MOUNT KINGIMAN</v>
      </c>
      <c r="M13430" t="s">
        <v>12579</v>
      </c>
    </row>
    <row r="13431" spans="1:13">
      <c r="A13431" t="s">
        <v>14842</v>
      </c>
      <c r="B13431" t="s">
        <v>14862</v>
      </c>
      <c r="C13431" t="s">
        <v>109</v>
      </c>
      <c r="D13431">
        <v>3</v>
      </c>
      <c r="E13431">
        <v>0</v>
      </c>
      <c r="F13431">
        <v>0</v>
      </c>
      <c r="H13431" t="s">
        <v>103</v>
      </c>
      <c r="I13431">
        <f t="shared" si="636"/>
        <v>0</v>
      </c>
      <c r="J13431">
        <f t="shared" si="637"/>
        <v>0</v>
      </c>
      <c r="L13431" t="str">
        <f t="shared" si="635"/>
        <v>2539NARRAWALLEE</v>
      </c>
      <c r="M13431" t="s">
        <v>12579</v>
      </c>
    </row>
    <row r="13432" spans="1:13">
      <c r="A13432" t="s">
        <v>14842</v>
      </c>
      <c r="B13432" t="s">
        <v>14863</v>
      </c>
      <c r="C13432" t="s">
        <v>109</v>
      </c>
      <c r="D13432">
        <v>4</v>
      </c>
      <c r="E13432">
        <v>0</v>
      </c>
      <c r="F13432">
        <v>0</v>
      </c>
      <c r="H13432" t="s">
        <v>103</v>
      </c>
      <c r="I13432">
        <f t="shared" si="636"/>
        <v>0</v>
      </c>
      <c r="J13432">
        <f t="shared" si="637"/>
        <v>0</v>
      </c>
      <c r="L13432" t="str">
        <f t="shared" si="635"/>
        <v>2539POINTER MOUNTAIN</v>
      </c>
      <c r="M13432" t="s">
        <v>12579</v>
      </c>
    </row>
    <row r="13433" spans="1:13">
      <c r="A13433" t="s">
        <v>14842</v>
      </c>
      <c r="B13433" t="s">
        <v>14864</v>
      </c>
      <c r="C13433" t="s">
        <v>109</v>
      </c>
      <c r="D13433">
        <v>4</v>
      </c>
      <c r="E13433">
        <v>0</v>
      </c>
      <c r="F13433">
        <v>0</v>
      </c>
      <c r="H13433" t="s">
        <v>103</v>
      </c>
      <c r="I13433">
        <f t="shared" si="636"/>
        <v>0</v>
      </c>
      <c r="J13433">
        <f t="shared" si="637"/>
        <v>0</v>
      </c>
      <c r="L13433" t="str">
        <f t="shared" si="635"/>
        <v>2539TERMEIL</v>
      </c>
      <c r="M13433" t="s">
        <v>12579</v>
      </c>
    </row>
    <row r="13434" spans="1:13">
      <c r="A13434" t="s">
        <v>14842</v>
      </c>
      <c r="B13434" t="s">
        <v>14865</v>
      </c>
      <c r="C13434" t="s">
        <v>109</v>
      </c>
      <c r="D13434">
        <v>3</v>
      </c>
      <c r="E13434">
        <v>0</v>
      </c>
      <c r="F13434">
        <v>0</v>
      </c>
      <c r="H13434" t="s">
        <v>103</v>
      </c>
      <c r="I13434">
        <f t="shared" si="636"/>
        <v>0</v>
      </c>
      <c r="J13434">
        <f t="shared" si="637"/>
        <v>0</v>
      </c>
      <c r="L13434" t="str">
        <f t="shared" si="635"/>
        <v>2539ULLADULLA</v>
      </c>
      <c r="M13434" t="s">
        <v>12579</v>
      </c>
    </row>
    <row r="13435" spans="1:13">
      <c r="A13435" t="s">
        <v>14842</v>
      </c>
      <c r="B13435" t="s">
        <v>14866</v>
      </c>
      <c r="C13435" t="s">
        <v>109</v>
      </c>
      <c r="D13435">
        <v>4</v>
      </c>
      <c r="E13435">
        <v>0</v>
      </c>
      <c r="F13435">
        <v>0</v>
      </c>
      <c r="H13435" t="s">
        <v>103</v>
      </c>
      <c r="I13435">
        <f t="shared" si="636"/>
        <v>0</v>
      </c>
      <c r="J13435">
        <f t="shared" si="637"/>
        <v>0</v>
      </c>
      <c r="L13435" t="str">
        <f t="shared" si="635"/>
        <v>2539YADBORO</v>
      </c>
      <c r="M13435" t="s">
        <v>12579</v>
      </c>
    </row>
    <row r="13436" spans="1:13">
      <c r="A13436" t="s">
        <v>14842</v>
      </c>
      <c r="B13436" t="s">
        <v>14867</v>
      </c>
      <c r="C13436" t="s">
        <v>109</v>
      </c>
      <c r="D13436">
        <v>4</v>
      </c>
      <c r="E13436">
        <v>0</v>
      </c>
      <c r="F13436">
        <v>0</v>
      </c>
      <c r="H13436" t="s">
        <v>103</v>
      </c>
      <c r="I13436">
        <f t="shared" si="636"/>
        <v>0</v>
      </c>
      <c r="J13436">
        <f t="shared" si="637"/>
        <v>0</v>
      </c>
      <c r="L13436" t="str">
        <f t="shared" si="635"/>
        <v>2539YATTE YATTAH</v>
      </c>
      <c r="M13436" t="s">
        <v>12579</v>
      </c>
    </row>
    <row r="13437" spans="1:13">
      <c r="A13437" t="s">
        <v>14868</v>
      </c>
      <c r="B13437" t="s">
        <v>14869</v>
      </c>
      <c r="C13437" t="s">
        <v>109</v>
      </c>
      <c r="D13437">
        <v>4</v>
      </c>
      <c r="E13437">
        <v>0</v>
      </c>
      <c r="F13437">
        <v>0</v>
      </c>
      <c r="H13437" t="s">
        <v>103</v>
      </c>
      <c r="I13437">
        <f t="shared" si="636"/>
        <v>0</v>
      </c>
      <c r="J13437">
        <f t="shared" si="637"/>
        <v>0</v>
      </c>
      <c r="L13437" t="str">
        <f t="shared" si="635"/>
        <v>2538BROOMAN</v>
      </c>
      <c r="M13437" t="s">
        <v>14525</v>
      </c>
    </row>
    <row r="13438" spans="1:13">
      <c r="A13438" t="s">
        <v>14868</v>
      </c>
      <c r="B13438" t="s">
        <v>14870</v>
      </c>
      <c r="C13438" t="s">
        <v>109</v>
      </c>
      <c r="D13438">
        <v>4</v>
      </c>
      <c r="E13438">
        <v>0</v>
      </c>
      <c r="F13438">
        <v>0</v>
      </c>
      <c r="H13438" t="s">
        <v>103</v>
      </c>
      <c r="I13438">
        <f t="shared" si="636"/>
        <v>0</v>
      </c>
      <c r="J13438">
        <f t="shared" si="637"/>
        <v>0</v>
      </c>
      <c r="L13438" t="str">
        <f t="shared" si="635"/>
        <v>2538LITTLE FOREST</v>
      </c>
      <c r="M13438" t="s">
        <v>14525</v>
      </c>
    </row>
    <row r="13439" spans="1:13">
      <c r="A13439" t="s">
        <v>14868</v>
      </c>
      <c r="B13439" t="s">
        <v>8702</v>
      </c>
      <c r="C13439" t="s">
        <v>109</v>
      </c>
      <c r="D13439">
        <v>3</v>
      </c>
      <c r="E13439">
        <v>0</v>
      </c>
      <c r="F13439">
        <v>0</v>
      </c>
      <c r="H13439" t="s">
        <v>103</v>
      </c>
      <c r="I13439">
        <f t="shared" si="636"/>
        <v>0</v>
      </c>
      <c r="J13439">
        <f t="shared" si="637"/>
        <v>0</v>
      </c>
      <c r="L13439" t="str">
        <f t="shared" si="635"/>
        <v>2538MILTON</v>
      </c>
      <c r="M13439" t="s">
        <v>14525</v>
      </c>
    </row>
    <row r="13440" spans="1:13">
      <c r="A13440" t="s">
        <v>14868</v>
      </c>
      <c r="B13440" t="s">
        <v>14871</v>
      </c>
      <c r="C13440" t="s">
        <v>109</v>
      </c>
      <c r="D13440">
        <v>4</v>
      </c>
      <c r="E13440">
        <v>0</v>
      </c>
      <c r="F13440">
        <v>0</v>
      </c>
      <c r="H13440" t="s">
        <v>103</v>
      </c>
      <c r="I13440">
        <f t="shared" si="636"/>
        <v>0</v>
      </c>
      <c r="J13440">
        <f t="shared" si="637"/>
        <v>0</v>
      </c>
      <c r="L13440" t="str">
        <f t="shared" si="635"/>
        <v>2538MOGOOD</v>
      </c>
      <c r="M13440" t="s">
        <v>14525</v>
      </c>
    </row>
    <row r="13441" spans="1:13">
      <c r="A13441" t="s">
        <v>14868</v>
      </c>
      <c r="B13441" t="s">
        <v>14872</v>
      </c>
      <c r="C13441" t="s">
        <v>109</v>
      </c>
      <c r="D13441">
        <v>4</v>
      </c>
      <c r="E13441">
        <v>0</v>
      </c>
      <c r="F13441">
        <v>0</v>
      </c>
      <c r="H13441" t="s">
        <v>103</v>
      </c>
      <c r="I13441">
        <f t="shared" si="636"/>
        <v>0</v>
      </c>
      <c r="J13441">
        <f t="shared" si="637"/>
        <v>0</v>
      </c>
      <c r="L13441" t="str">
        <f t="shared" si="635"/>
        <v>2538MORTON</v>
      </c>
      <c r="M13441" t="s">
        <v>14525</v>
      </c>
    </row>
    <row r="13442" spans="1:13">
      <c r="A13442" t="s">
        <v>14868</v>
      </c>
      <c r="B13442" t="s">
        <v>14873</v>
      </c>
      <c r="C13442" t="s">
        <v>109</v>
      </c>
      <c r="D13442">
        <v>4</v>
      </c>
      <c r="E13442">
        <v>0</v>
      </c>
      <c r="F13442">
        <v>0</v>
      </c>
      <c r="H13442" t="s">
        <v>103</v>
      </c>
      <c r="I13442">
        <f t="shared" si="636"/>
        <v>0</v>
      </c>
      <c r="J13442">
        <f t="shared" si="637"/>
        <v>0</v>
      </c>
      <c r="L13442" t="str">
        <f t="shared" si="635"/>
        <v>2538PORTERS CREEK</v>
      </c>
      <c r="M13442" t="s">
        <v>14525</v>
      </c>
    </row>
    <row r="13443" spans="1:13">
      <c r="A13443" t="s">
        <v>14874</v>
      </c>
      <c r="B13443" t="s">
        <v>14875</v>
      </c>
      <c r="C13443" t="s">
        <v>109</v>
      </c>
      <c r="D13443">
        <v>4</v>
      </c>
      <c r="E13443">
        <v>0</v>
      </c>
      <c r="F13443">
        <v>0</v>
      </c>
      <c r="H13443" t="s">
        <v>103</v>
      </c>
      <c r="I13443">
        <f t="shared" si="636"/>
        <v>0</v>
      </c>
      <c r="J13443">
        <f t="shared" si="637"/>
        <v>0</v>
      </c>
      <c r="L13443" t="str">
        <f t="shared" si="635"/>
        <v>2537BERGALIA</v>
      </c>
      <c r="M13443" t="s">
        <v>12579</v>
      </c>
    </row>
    <row r="13444" spans="1:13">
      <c r="A13444" t="s">
        <v>14874</v>
      </c>
      <c r="B13444" t="s">
        <v>14876</v>
      </c>
      <c r="C13444" t="s">
        <v>109</v>
      </c>
      <c r="D13444">
        <v>4</v>
      </c>
      <c r="E13444">
        <v>0</v>
      </c>
      <c r="F13444">
        <v>0</v>
      </c>
      <c r="H13444" t="s">
        <v>103</v>
      </c>
      <c r="I13444">
        <f t="shared" si="636"/>
        <v>0</v>
      </c>
      <c r="J13444">
        <f t="shared" si="637"/>
        <v>0</v>
      </c>
      <c r="L13444" t="str">
        <f t="shared" si="635"/>
        <v>2537BINGIE</v>
      </c>
      <c r="M13444" t="s">
        <v>12579</v>
      </c>
    </row>
    <row r="13445" spans="1:13">
      <c r="A13445" t="s">
        <v>14874</v>
      </c>
      <c r="B13445" t="s">
        <v>14877</v>
      </c>
      <c r="C13445" t="s">
        <v>109</v>
      </c>
      <c r="D13445">
        <v>3</v>
      </c>
      <c r="E13445">
        <v>0</v>
      </c>
      <c r="F13445">
        <v>0</v>
      </c>
      <c r="H13445" t="s">
        <v>103</v>
      </c>
      <c r="I13445">
        <f t="shared" si="636"/>
        <v>0</v>
      </c>
      <c r="J13445">
        <f t="shared" si="637"/>
        <v>0</v>
      </c>
      <c r="L13445" t="str">
        <f t="shared" ref="L13445:L13508" si="638">CONCATENATE(A13445,B13445)</f>
        <v>2537BROULEE</v>
      </c>
      <c r="M13445" t="s">
        <v>12579</v>
      </c>
    </row>
    <row r="13446" spans="1:13">
      <c r="A13446" t="s">
        <v>14874</v>
      </c>
      <c r="B13446" t="s">
        <v>14878</v>
      </c>
      <c r="C13446" t="s">
        <v>109</v>
      </c>
      <c r="D13446">
        <v>4</v>
      </c>
      <c r="E13446">
        <v>0</v>
      </c>
      <c r="F13446">
        <v>0</v>
      </c>
      <c r="H13446" t="s">
        <v>103</v>
      </c>
      <c r="I13446">
        <f t="shared" si="636"/>
        <v>0</v>
      </c>
      <c r="J13446">
        <f t="shared" si="637"/>
        <v>0</v>
      </c>
      <c r="L13446" t="str">
        <f t="shared" si="638"/>
        <v>2537COILA</v>
      </c>
      <c r="M13446" t="s">
        <v>12579</v>
      </c>
    </row>
    <row r="13447" spans="1:13">
      <c r="A13447" t="s">
        <v>14874</v>
      </c>
      <c r="B13447" t="s">
        <v>14879</v>
      </c>
      <c r="C13447" t="s">
        <v>109</v>
      </c>
      <c r="D13447">
        <v>4</v>
      </c>
      <c r="E13447">
        <v>0</v>
      </c>
      <c r="F13447">
        <v>0</v>
      </c>
      <c r="H13447" t="s">
        <v>103</v>
      </c>
      <c r="I13447">
        <f t="shared" si="636"/>
        <v>0</v>
      </c>
      <c r="J13447">
        <f t="shared" si="637"/>
        <v>0</v>
      </c>
      <c r="L13447" t="str">
        <f t="shared" si="638"/>
        <v>2537CONGO</v>
      </c>
      <c r="M13447" t="s">
        <v>12579</v>
      </c>
    </row>
    <row r="13448" spans="1:13">
      <c r="A13448" t="s">
        <v>14874</v>
      </c>
      <c r="B13448" t="s">
        <v>14880</v>
      </c>
      <c r="C13448" t="s">
        <v>109</v>
      </c>
      <c r="D13448">
        <v>4</v>
      </c>
      <c r="E13448">
        <v>0</v>
      </c>
      <c r="F13448">
        <v>0</v>
      </c>
      <c r="H13448" t="s">
        <v>103</v>
      </c>
      <c r="I13448">
        <f t="shared" si="636"/>
        <v>0</v>
      </c>
      <c r="J13448">
        <f t="shared" si="637"/>
        <v>0</v>
      </c>
      <c r="L13448" t="str">
        <f t="shared" si="638"/>
        <v>2537DEUA</v>
      </c>
      <c r="M13448" t="s">
        <v>12579</v>
      </c>
    </row>
    <row r="13449" spans="1:13">
      <c r="A13449" t="s">
        <v>14874</v>
      </c>
      <c r="B13449" t="s">
        <v>14881</v>
      </c>
      <c r="C13449" t="s">
        <v>109</v>
      </c>
      <c r="D13449">
        <v>4</v>
      </c>
      <c r="E13449">
        <v>0</v>
      </c>
      <c r="F13449">
        <v>0</v>
      </c>
      <c r="H13449" t="s">
        <v>103</v>
      </c>
      <c r="I13449">
        <f t="shared" si="636"/>
        <v>0</v>
      </c>
      <c r="J13449">
        <f t="shared" si="637"/>
        <v>0</v>
      </c>
      <c r="L13449" t="str">
        <f t="shared" si="638"/>
        <v>2537DEUA RIVER VALLEY</v>
      </c>
      <c r="M13449" t="s">
        <v>12579</v>
      </c>
    </row>
    <row r="13450" spans="1:13">
      <c r="A13450" t="s">
        <v>14874</v>
      </c>
      <c r="B13450" t="s">
        <v>14882</v>
      </c>
      <c r="C13450" t="s">
        <v>109</v>
      </c>
      <c r="D13450">
        <v>3</v>
      </c>
      <c r="E13450">
        <v>0</v>
      </c>
      <c r="F13450">
        <v>0</v>
      </c>
      <c r="H13450" t="s">
        <v>103</v>
      </c>
      <c r="I13450">
        <f t="shared" si="636"/>
        <v>0</v>
      </c>
      <c r="J13450">
        <f t="shared" si="637"/>
        <v>0</v>
      </c>
      <c r="L13450" t="str">
        <f t="shared" si="638"/>
        <v>2537KIORA</v>
      </c>
      <c r="M13450" t="s">
        <v>12579</v>
      </c>
    </row>
    <row r="13451" spans="1:13">
      <c r="A13451" t="s">
        <v>14874</v>
      </c>
      <c r="B13451" t="s">
        <v>14883</v>
      </c>
      <c r="C13451" t="s">
        <v>109</v>
      </c>
      <c r="D13451">
        <v>4</v>
      </c>
      <c r="E13451">
        <v>0</v>
      </c>
      <c r="F13451">
        <v>0</v>
      </c>
      <c r="H13451" t="s">
        <v>103</v>
      </c>
      <c r="I13451">
        <f t="shared" si="636"/>
        <v>0</v>
      </c>
      <c r="J13451">
        <f t="shared" si="637"/>
        <v>0</v>
      </c>
      <c r="L13451" t="str">
        <f t="shared" si="638"/>
        <v>2537MERINGO</v>
      </c>
      <c r="M13451" t="s">
        <v>12579</v>
      </c>
    </row>
    <row r="13452" spans="1:13">
      <c r="A13452" t="s">
        <v>14874</v>
      </c>
      <c r="B13452" t="s">
        <v>14884</v>
      </c>
      <c r="C13452" t="s">
        <v>109</v>
      </c>
      <c r="D13452">
        <v>3</v>
      </c>
      <c r="E13452">
        <v>0</v>
      </c>
      <c r="F13452">
        <v>0</v>
      </c>
      <c r="H13452" t="s">
        <v>103</v>
      </c>
      <c r="I13452">
        <f t="shared" si="636"/>
        <v>0</v>
      </c>
      <c r="J13452">
        <f t="shared" si="637"/>
        <v>0</v>
      </c>
      <c r="L13452" t="str">
        <f t="shared" si="638"/>
        <v>2537MOGENDOURA</v>
      </c>
      <c r="M13452" t="s">
        <v>12579</v>
      </c>
    </row>
    <row r="13453" spans="1:13">
      <c r="A13453" t="s">
        <v>14874</v>
      </c>
      <c r="B13453" t="s">
        <v>14885</v>
      </c>
      <c r="C13453" t="s">
        <v>109</v>
      </c>
      <c r="D13453">
        <v>3</v>
      </c>
      <c r="E13453">
        <v>0</v>
      </c>
      <c r="F13453">
        <v>0</v>
      </c>
      <c r="H13453" t="s">
        <v>103</v>
      </c>
      <c r="I13453">
        <f t="shared" si="636"/>
        <v>0</v>
      </c>
      <c r="J13453">
        <f t="shared" si="637"/>
        <v>0</v>
      </c>
      <c r="L13453" t="str">
        <f t="shared" si="638"/>
        <v>2537MORUYA</v>
      </c>
      <c r="M13453" t="s">
        <v>12579</v>
      </c>
    </row>
    <row r="13454" spans="1:13">
      <c r="A13454" t="s">
        <v>14874</v>
      </c>
      <c r="B13454" t="s">
        <v>14886</v>
      </c>
      <c r="C13454" t="s">
        <v>109</v>
      </c>
      <c r="D13454">
        <v>3</v>
      </c>
      <c r="E13454">
        <v>0</v>
      </c>
      <c r="F13454">
        <v>0</v>
      </c>
      <c r="H13454" t="s">
        <v>103</v>
      </c>
      <c r="I13454">
        <f t="shared" si="636"/>
        <v>0</v>
      </c>
      <c r="J13454">
        <f t="shared" si="637"/>
        <v>0</v>
      </c>
      <c r="L13454" t="str">
        <f t="shared" si="638"/>
        <v>2537MORUYA HEADS</v>
      </c>
      <c r="M13454" t="s">
        <v>12579</v>
      </c>
    </row>
    <row r="13455" spans="1:13">
      <c r="A13455" t="s">
        <v>14874</v>
      </c>
      <c r="B13455" t="s">
        <v>14887</v>
      </c>
      <c r="C13455" t="s">
        <v>109</v>
      </c>
      <c r="D13455">
        <v>3</v>
      </c>
      <c r="E13455">
        <v>0</v>
      </c>
      <c r="F13455">
        <v>0</v>
      </c>
      <c r="H13455" t="s">
        <v>103</v>
      </c>
      <c r="I13455">
        <f t="shared" si="636"/>
        <v>0</v>
      </c>
      <c r="J13455">
        <f t="shared" si="637"/>
        <v>0</v>
      </c>
      <c r="L13455" t="str">
        <f t="shared" si="638"/>
        <v>2537MOSSY POINT</v>
      </c>
      <c r="M13455" t="s">
        <v>12579</v>
      </c>
    </row>
    <row r="13456" spans="1:13">
      <c r="A13456" t="s">
        <v>14874</v>
      </c>
      <c r="B13456" t="s">
        <v>14888</v>
      </c>
      <c r="C13456" t="s">
        <v>109</v>
      </c>
      <c r="D13456">
        <v>3</v>
      </c>
      <c r="E13456">
        <v>0</v>
      </c>
      <c r="F13456">
        <v>0</v>
      </c>
      <c r="H13456" t="s">
        <v>103</v>
      </c>
      <c r="I13456">
        <f t="shared" si="636"/>
        <v>0</v>
      </c>
      <c r="J13456">
        <f t="shared" si="637"/>
        <v>0</v>
      </c>
      <c r="L13456" t="str">
        <f t="shared" si="638"/>
        <v>2537TOMAKIN</v>
      </c>
      <c r="M13456" t="s">
        <v>12579</v>
      </c>
    </row>
    <row r="13457" spans="1:13">
      <c r="A13457" t="s">
        <v>14874</v>
      </c>
      <c r="B13457" t="s">
        <v>14889</v>
      </c>
      <c r="C13457" t="s">
        <v>109</v>
      </c>
      <c r="D13457">
        <v>4</v>
      </c>
      <c r="E13457">
        <v>0</v>
      </c>
      <c r="F13457">
        <v>0</v>
      </c>
      <c r="H13457" t="s">
        <v>103</v>
      </c>
      <c r="I13457">
        <f t="shared" ref="I13457:I13520" si="639">IF(ISERROR(VLOOKUP(A13457,SelPostCode,1,FALSE)),0,1)</f>
        <v>0</v>
      </c>
      <c r="J13457">
        <f t="shared" ref="J13457:J13520" si="640">IF(I13457=0,0,IF(ISERROR(VLOOKUP(B13457,SelSuburb,1,FALSE)),0,1))</f>
        <v>0</v>
      </c>
      <c r="L13457" t="str">
        <f t="shared" si="638"/>
        <v>2537TURLINJAH</v>
      </c>
      <c r="M13457" t="s">
        <v>12579</v>
      </c>
    </row>
    <row r="13458" spans="1:13">
      <c r="A13458" t="s">
        <v>14874</v>
      </c>
      <c r="B13458" t="s">
        <v>14890</v>
      </c>
      <c r="C13458" t="s">
        <v>109</v>
      </c>
      <c r="D13458">
        <v>3</v>
      </c>
      <c r="E13458">
        <v>0</v>
      </c>
      <c r="F13458">
        <v>0</v>
      </c>
      <c r="H13458" t="s">
        <v>103</v>
      </c>
      <c r="I13458">
        <f t="shared" si="639"/>
        <v>0</v>
      </c>
      <c r="J13458">
        <f t="shared" si="640"/>
        <v>0</v>
      </c>
      <c r="L13458" t="str">
        <f t="shared" si="638"/>
        <v>2537TUROSS HEAD</v>
      </c>
      <c r="M13458" t="s">
        <v>12579</v>
      </c>
    </row>
    <row r="13459" spans="1:13">
      <c r="A13459" t="s">
        <v>14874</v>
      </c>
      <c r="B13459" t="s">
        <v>14891</v>
      </c>
      <c r="C13459" t="s">
        <v>109</v>
      </c>
      <c r="D13459">
        <v>4</v>
      </c>
      <c r="E13459">
        <v>0</v>
      </c>
      <c r="F13459">
        <v>0</v>
      </c>
      <c r="H13459" t="s">
        <v>103</v>
      </c>
      <c r="I13459">
        <f t="shared" si="639"/>
        <v>0</v>
      </c>
      <c r="J13459">
        <f t="shared" si="640"/>
        <v>0</v>
      </c>
      <c r="L13459" t="str">
        <f t="shared" si="638"/>
        <v>2537WAMBAN</v>
      </c>
      <c r="M13459" t="s">
        <v>12579</v>
      </c>
    </row>
    <row r="13460" spans="1:13">
      <c r="A13460" t="s">
        <v>14892</v>
      </c>
      <c r="B13460" t="s">
        <v>14893</v>
      </c>
      <c r="C13460" t="s">
        <v>109</v>
      </c>
      <c r="D13460">
        <v>3</v>
      </c>
      <c r="E13460">
        <v>0</v>
      </c>
      <c r="F13460">
        <v>0</v>
      </c>
      <c r="H13460" t="s">
        <v>103</v>
      </c>
      <c r="I13460">
        <f t="shared" si="639"/>
        <v>0</v>
      </c>
      <c r="J13460">
        <f t="shared" si="640"/>
        <v>0</v>
      </c>
      <c r="L13460" t="str">
        <f t="shared" si="638"/>
        <v>2536BATEHAVEN</v>
      </c>
      <c r="M13460" t="s">
        <v>12579</v>
      </c>
    </row>
    <row r="13461" spans="1:13">
      <c r="A13461" t="s">
        <v>14892</v>
      </c>
      <c r="B13461" t="s">
        <v>14894</v>
      </c>
      <c r="C13461" t="s">
        <v>109</v>
      </c>
      <c r="D13461">
        <v>3</v>
      </c>
      <c r="E13461">
        <v>0</v>
      </c>
      <c r="F13461">
        <v>0</v>
      </c>
      <c r="H13461" t="s">
        <v>103</v>
      </c>
      <c r="I13461">
        <f t="shared" si="639"/>
        <v>0</v>
      </c>
      <c r="J13461">
        <f t="shared" si="640"/>
        <v>0</v>
      </c>
      <c r="L13461" t="str">
        <f t="shared" si="638"/>
        <v>2536BATEMANS BAY</v>
      </c>
      <c r="M13461" t="s">
        <v>12579</v>
      </c>
    </row>
    <row r="13462" spans="1:13">
      <c r="A13462" t="s">
        <v>14892</v>
      </c>
      <c r="B13462" t="s">
        <v>14895</v>
      </c>
      <c r="C13462" t="s">
        <v>109</v>
      </c>
      <c r="D13462">
        <v>4</v>
      </c>
      <c r="E13462">
        <v>0</v>
      </c>
      <c r="F13462">
        <v>0</v>
      </c>
      <c r="H13462" t="s">
        <v>103</v>
      </c>
      <c r="I13462">
        <f t="shared" si="639"/>
        <v>0</v>
      </c>
      <c r="J13462">
        <f t="shared" si="640"/>
        <v>0</v>
      </c>
      <c r="L13462" t="str">
        <f t="shared" si="638"/>
        <v>2536BENANDARAH</v>
      </c>
      <c r="M13462" t="s">
        <v>12579</v>
      </c>
    </row>
    <row r="13463" spans="1:13">
      <c r="A13463" t="s">
        <v>14892</v>
      </c>
      <c r="B13463" t="s">
        <v>14896</v>
      </c>
      <c r="C13463" t="s">
        <v>109</v>
      </c>
      <c r="D13463">
        <v>4</v>
      </c>
      <c r="E13463">
        <v>0</v>
      </c>
      <c r="F13463">
        <v>0</v>
      </c>
      <c r="H13463" t="s">
        <v>103</v>
      </c>
      <c r="I13463">
        <f t="shared" si="639"/>
        <v>0</v>
      </c>
      <c r="J13463">
        <f t="shared" si="640"/>
        <v>0</v>
      </c>
      <c r="L13463" t="str">
        <f t="shared" si="638"/>
        <v>2536BIMBIMBIE</v>
      </c>
      <c r="M13463" t="s">
        <v>12579</v>
      </c>
    </row>
    <row r="13464" spans="1:13">
      <c r="A13464" t="s">
        <v>14892</v>
      </c>
      <c r="B13464" t="s">
        <v>14897</v>
      </c>
      <c r="C13464" t="s">
        <v>109</v>
      </c>
      <c r="D13464">
        <v>4</v>
      </c>
      <c r="E13464">
        <v>0</v>
      </c>
      <c r="F13464">
        <v>0</v>
      </c>
      <c r="H13464" t="s">
        <v>103</v>
      </c>
      <c r="I13464">
        <f t="shared" si="639"/>
        <v>0</v>
      </c>
      <c r="J13464">
        <f t="shared" si="640"/>
        <v>0</v>
      </c>
      <c r="L13464" t="str">
        <f t="shared" si="638"/>
        <v>2536BUCKENBOWRA</v>
      </c>
      <c r="M13464" t="s">
        <v>12579</v>
      </c>
    </row>
    <row r="13465" spans="1:13">
      <c r="A13465" t="s">
        <v>14892</v>
      </c>
      <c r="B13465" t="s">
        <v>14898</v>
      </c>
      <c r="C13465" t="s">
        <v>109</v>
      </c>
      <c r="D13465">
        <v>3</v>
      </c>
      <c r="E13465">
        <v>0</v>
      </c>
      <c r="F13465">
        <v>0</v>
      </c>
      <c r="H13465" t="s">
        <v>103</v>
      </c>
      <c r="I13465">
        <f t="shared" si="639"/>
        <v>0</v>
      </c>
      <c r="J13465">
        <f t="shared" si="640"/>
        <v>0</v>
      </c>
      <c r="L13465" t="str">
        <f t="shared" si="638"/>
        <v>2536CATALINA</v>
      </c>
      <c r="M13465" t="s">
        <v>12579</v>
      </c>
    </row>
    <row r="13466" spans="1:13">
      <c r="A13466" t="s">
        <v>14892</v>
      </c>
      <c r="B13466" t="s">
        <v>14899</v>
      </c>
      <c r="C13466" t="s">
        <v>109</v>
      </c>
      <c r="D13466">
        <v>4</v>
      </c>
      <c r="E13466">
        <v>0</v>
      </c>
      <c r="F13466">
        <v>0</v>
      </c>
      <c r="H13466" t="s">
        <v>103</v>
      </c>
      <c r="I13466">
        <f t="shared" si="639"/>
        <v>0</v>
      </c>
      <c r="J13466">
        <f t="shared" si="640"/>
        <v>0</v>
      </c>
      <c r="L13466" t="str">
        <f t="shared" si="638"/>
        <v>2536CURROWAN</v>
      </c>
      <c r="M13466" t="s">
        <v>12579</v>
      </c>
    </row>
    <row r="13467" spans="1:13">
      <c r="A13467" t="s">
        <v>14892</v>
      </c>
      <c r="B13467" t="s">
        <v>14900</v>
      </c>
      <c r="C13467" t="s">
        <v>109</v>
      </c>
      <c r="D13467">
        <v>3</v>
      </c>
      <c r="E13467">
        <v>0</v>
      </c>
      <c r="F13467">
        <v>0</v>
      </c>
      <c r="H13467" t="s">
        <v>103</v>
      </c>
      <c r="I13467">
        <f t="shared" si="639"/>
        <v>0</v>
      </c>
      <c r="J13467">
        <f t="shared" si="640"/>
        <v>0</v>
      </c>
      <c r="L13467" t="str">
        <f t="shared" si="638"/>
        <v>2536DENHAMS BEACH</v>
      </c>
      <c r="M13467" t="s">
        <v>12579</v>
      </c>
    </row>
    <row r="13468" spans="1:13">
      <c r="A13468" t="s">
        <v>14892</v>
      </c>
      <c r="B13468" t="s">
        <v>14901</v>
      </c>
      <c r="C13468" t="s">
        <v>109</v>
      </c>
      <c r="D13468">
        <v>4</v>
      </c>
      <c r="E13468">
        <v>0</v>
      </c>
      <c r="F13468">
        <v>0</v>
      </c>
      <c r="H13468" t="s">
        <v>103</v>
      </c>
      <c r="I13468">
        <f t="shared" si="639"/>
        <v>0</v>
      </c>
      <c r="J13468">
        <f t="shared" si="640"/>
        <v>0</v>
      </c>
      <c r="L13468" t="str">
        <f t="shared" si="638"/>
        <v>2536DEPOT BEACH</v>
      </c>
      <c r="M13468" t="s">
        <v>12579</v>
      </c>
    </row>
    <row r="13469" spans="1:13">
      <c r="A13469" t="s">
        <v>14892</v>
      </c>
      <c r="B13469" t="s">
        <v>14902</v>
      </c>
      <c r="C13469" t="s">
        <v>109</v>
      </c>
      <c r="D13469">
        <v>4</v>
      </c>
      <c r="E13469">
        <v>0</v>
      </c>
      <c r="F13469">
        <v>0</v>
      </c>
      <c r="H13469" t="s">
        <v>103</v>
      </c>
      <c r="I13469">
        <f t="shared" si="639"/>
        <v>0</v>
      </c>
      <c r="J13469">
        <f t="shared" si="640"/>
        <v>0</v>
      </c>
      <c r="L13469" t="str">
        <f t="shared" si="638"/>
        <v>2536DURRAS NORTH</v>
      </c>
      <c r="M13469" t="s">
        <v>12579</v>
      </c>
    </row>
    <row r="13470" spans="1:13">
      <c r="A13470" t="s">
        <v>14892</v>
      </c>
      <c r="B13470" t="s">
        <v>14903</v>
      </c>
      <c r="C13470" t="s">
        <v>109</v>
      </c>
      <c r="D13470">
        <v>4</v>
      </c>
      <c r="E13470">
        <v>0</v>
      </c>
      <c r="F13470">
        <v>0</v>
      </c>
      <c r="H13470" t="s">
        <v>103</v>
      </c>
      <c r="I13470">
        <f t="shared" si="639"/>
        <v>0</v>
      </c>
      <c r="J13470">
        <f t="shared" si="640"/>
        <v>0</v>
      </c>
      <c r="L13470" t="str">
        <f t="shared" si="638"/>
        <v>2536EAST LYNNE</v>
      </c>
      <c r="M13470" t="s">
        <v>12579</v>
      </c>
    </row>
    <row r="13471" spans="1:13">
      <c r="A13471" t="s">
        <v>14892</v>
      </c>
      <c r="B13471" t="s">
        <v>14904</v>
      </c>
      <c r="C13471" t="s">
        <v>109</v>
      </c>
      <c r="D13471">
        <v>3</v>
      </c>
      <c r="E13471">
        <v>0</v>
      </c>
      <c r="F13471">
        <v>0</v>
      </c>
      <c r="H13471" t="s">
        <v>103</v>
      </c>
      <c r="I13471">
        <f t="shared" si="639"/>
        <v>0</v>
      </c>
      <c r="J13471">
        <f t="shared" si="640"/>
        <v>0</v>
      </c>
      <c r="L13471" t="str">
        <f t="shared" si="638"/>
        <v>2536GUERILLA BAY</v>
      </c>
      <c r="M13471" t="s">
        <v>12579</v>
      </c>
    </row>
    <row r="13472" spans="1:13">
      <c r="A13472" t="s">
        <v>14892</v>
      </c>
      <c r="B13472" t="s">
        <v>14905</v>
      </c>
      <c r="C13472" t="s">
        <v>109</v>
      </c>
      <c r="D13472">
        <v>4</v>
      </c>
      <c r="E13472">
        <v>0</v>
      </c>
      <c r="F13472">
        <v>0</v>
      </c>
      <c r="H13472" t="s">
        <v>103</v>
      </c>
      <c r="I13472">
        <f t="shared" si="639"/>
        <v>0</v>
      </c>
      <c r="J13472">
        <f t="shared" si="640"/>
        <v>0</v>
      </c>
      <c r="L13472" t="str">
        <f t="shared" si="638"/>
        <v>2536JEREMADRA</v>
      </c>
      <c r="M13472" t="s">
        <v>12579</v>
      </c>
    </row>
    <row r="13473" spans="1:14">
      <c r="A13473" t="s">
        <v>14892</v>
      </c>
      <c r="B13473" t="s">
        <v>14906</v>
      </c>
      <c r="C13473" t="s">
        <v>109</v>
      </c>
      <c r="D13473">
        <v>3</v>
      </c>
      <c r="E13473">
        <v>0</v>
      </c>
      <c r="F13473">
        <v>0</v>
      </c>
      <c r="H13473" t="s">
        <v>103</v>
      </c>
      <c r="I13473">
        <f t="shared" si="639"/>
        <v>0</v>
      </c>
      <c r="J13473">
        <f t="shared" si="640"/>
        <v>0</v>
      </c>
      <c r="L13473" t="str">
        <f t="shared" si="638"/>
        <v>2536LONG BEACH</v>
      </c>
      <c r="M13473" t="s">
        <v>12579</v>
      </c>
    </row>
    <row r="13474" spans="1:14">
      <c r="A13474" t="s">
        <v>14892</v>
      </c>
      <c r="B13474" t="s">
        <v>14907</v>
      </c>
      <c r="C13474" t="s">
        <v>109</v>
      </c>
      <c r="D13474">
        <v>3</v>
      </c>
      <c r="E13474">
        <v>0</v>
      </c>
      <c r="F13474">
        <v>0</v>
      </c>
      <c r="H13474" t="s">
        <v>103</v>
      </c>
      <c r="I13474">
        <f t="shared" si="639"/>
        <v>0</v>
      </c>
      <c r="J13474">
        <f t="shared" si="640"/>
        <v>0</v>
      </c>
      <c r="L13474" t="str">
        <f t="shared" si="638"/>
        <v>2536MALONEYS BEACH</v>
      </c>
      <c r="M13474" t="s">
        <v>12579</v>
      </c>
    </row>
    <row r="13475" spans="1:14">
      <c r="A13475" t="s">
        <v>14892</v>
      </c>
      <c r="B13475" t="s">
        <v>14908</v>
      </c>
      <c r="C13475" t="s">
        <v>109</v>
      </c>
      <c r="D13475">
        <v>3</v>
      </c>
      <c r="E13475">
        <v>0</v>
      </c>
      <c r="F13475">
        <v>0</v>
      </c>
      <c r="H13475" t="s">
        <v>103</v>
      </c>
      <c r="I13475">
        <f t="shared" si="639"/>
        <v>0</v>
      </c>
      <c r="J13475">
        <f t="shared" si="640"/>
        <v>0</v>
      </c>
      <c r="L13475" t="str">
        <f t="shared" si="638"/>
        <v>2536MALUA BAY</v>
      </c>
      <c r="M13475" t="s">
        <v>12579</v>
      </c>
    </row>
    <row r="13476" spans="1:14">
      <c r="A13476" t="s">
        <v>14892</v>
      </c>
      <c r="B13476" t="s">
        <v>12775</v>
      </c>
      <c r="C13476" t="s">
        <v>109</v>
      </c>
      <c r="D13476">
        <v>4</v>
      </c>
      <c r="E13476">
        <v>0</v>
      </c>
      <c r="F13476">
        <v>0</v>
      </c>
      <c r="H13476" t="s">
        <v>103</v>
      </c>
      <c r="I13476">
        <f t="shared" si="639"/>
        <v>0</v>
      </c>
      <c r="J13476">
        <f t="shared" si="640"/>
        <v>0</v>
      </c>
      <c r="L13476" t="str">
        <f t="shared" si="638"/>
        <v>2536MOGO</v>
      </c>
      <c r="M13476" t="s">
        <v>12579</v>
      </c>
    </row>
    <row r="13477" spans="1:14">
      <c r="A13477" t="s">
        <v>14892</v>
      </c>
      <c r="B13477" t="s">
        <v>14909</v>
      </c>
      <c r="C13477" t="s">
        <v>109</v>
      </c>
      <c r="D13477">
        <v>4</v>
      </c>
      <c r="E13477">
        <v>0</v>
      </c>
      <c r="F13477">
        <v>0</v>
      </c>
      <c r="H13477" t="s">
        <v>103</v>
      </c>
      <c r="I13477">
        <f t="shared" si="639"/>
        <v>0</v>
      </c>
      <c r="J13477">
        <f t="shared" si="640"/>
        <v>0</v>
      </c>
      <c r="L13477" t="str">
        <f t="shared" si="638"/>
        <v>2536NELLIGEN</v>
      </c>
      <c r="M13477" t="s">
        <v>12579</v>
      </c>
    </row>
    <row r="13478" spans="1:14">
      <c r="A13478" t="s">
        <v>14892</v>
      </c>
      <c r="B13478" t="s">
        <v>14910</v>
      </c>
      <c r="C13478" t="s">
        <v>109</v>
      </c>
      <c r="D13478">
        <v>3</v>
      </c>
      <c r="E13478">
        <v>0</v>
      </c>
      <c r="F13478">
        <v>0</v>
      </c>
      <c r="H13478" t="s">
        <v>103</v>
      </c>
      <c r="I13478">
        <f t="shared" si="639"/>
        <v>0</v>
      </c>
      <c r="J13478">
        <f t="shared" si="640"/>
        <v>0</v>
      </c>
      <c r="L13478" t="str">
        <f t="shared" si="638"/>
        <v>2536NORTH BATEMANS BAY</v>
      </c>
      <c r="M13478" t="s">
        <v>12579</v>
      </c>
    </row>
    <row r="13479" spans="1:14">
      <c r="A13479" t="s">
        <v>14892</v>
      </c>
      <c r="B13479" t="s">
        <v>14911</v>
      </c>
      <c r="C13479" t="s">
        <v>109</v>
      </c>
      <c r="D13479">
        <v>4</v>
      </c>
      <c r="E13479">
        <v>0</v>
      </c>
      <c r="F13479">
        <v>0</v>
      </c>
      <c r="H13479" t="s">
        <v>103</v>
      </c>
      <c r="I13479">
        <f t="shared" si="639"/>
        <v>0</v>
      </c>
      <c r="J13479">
        <f t="shared" si="640"/>
        <v>0</v>
      </c>
      <c r="L13479" t="str">
        <f t="shared" si="638"/>
        <v>2536PEBBLY BEACH</v>
      </c>
      <c r="M13479" t="s">
        <v>12579</v>
      </c>
    </row>
    <row r="13480" spans="1:14">
      <c r="A13480" t="s">
        <v>14892</v>
      </c>
      <c r="B13480" t="s">
        <v>4055</v>
      </c>
      <c r="C13480" t="s">
        <v>109</v>
      </c>
      <c r="D13480">
        <v>3</v>
      </c>
      <c r="E13480">
        <v>0</v>
      </c>
      <c r="F13480">
        <v>0</v>
      </c>
      <c r="H13480" t="s">
        <v>103</v>
      </c>
      <c r="I13480">
        <f t="shared" si="639"/>
        <v>0</v>
      </c>
      <c r="J13480">
        <f t="shared" si="640"/>
        <v>0</v>
      </c>
      <c r="L13480" t="str">
        <f t="shared" si="638"/>
        <v>2536ROSEDALE</v>
      </c>
      <c r="M13480" t="s">
        <v>12579</v>
      </c>
    </row>
    <row r="13481" spans="1:14">
      <c r="A13481" t="s">
        <v>14892</v>
      </c>
      <c r="B13481" t="s">
        <v>14912</v>
      </c>
      <c r="C13481" t="s">
        <v>109</v>
      </c>
      <c r="D13481">
        <v>4</v>
      </c>
      <c r="E13481">
        <v>0</v>
      </c>
      <c r="F13481">
        <v>0</v>
      </c>
      <c r="H13481" t="s">
        <v>103</v>
      </c>
      <c r="I13481">
        <f t="shared" si="639"/>
        <v>0</v>
      </c>
      <c r="J13481">
        <f t="shared" si="640"/>
        <v>0</v>
      </c>
      <c r="L13481" t="str">
        <f t="shared" si="638"/>
        <v>2536RUNNYFORD</v>
      </c>
      <c r="M13481" t="s">
        <v>12579</v>
      </c>
    </row>
    <row r="13482" spans="1:14">
      <c r="A13482" t="s">
        <v>14892</v>
      </c>
      <c r="B13482" t="s">
        <v>14913</v>
      </c>
      <c r="C13482" t="s">
        <v>109</v>
      </c>
      <c r="D13482">
        <v>4</v>
      </c>
      <c r="E13482">
        <v>0</v>
      </c>
      <c r="F13482">
        <v>0</v>
      </c>
      <c r="H13482" t="s">
        <v>103</v>
      </c>
      <c r="I13482">
        <f t="shared" si="639"/>
        <v>0</v>
      </c>
      <c r="J13482">
        <f t="shared" si="640"/>
        <v>0</v>
      </c>
      <c r="L13482" t="str">
        <f t="shared" si="638"/>
        <v>2536SOUTH DURRAS</v>
      </c>
      <c r="M13482" t="s">
        <v>12579</v>
      </c>
    </row>
    <row r="13483" spans="1:14">
      <c r="A13483" t="s">
        <v>14892</v>
      </c>
      <c r="B13483" t="s">
        <v>14914</v>
      </c>
      <c r="C13483" t="s">
        <v>109</v>
      </c>
      <c r="D13483">
        <v>3</v>
      </c>
      <c r="E13483">
        <v>0</v>
      </c>
      <c r="F13483">
        <v>0</v>
      </c>
      <c r="H13483" t="s">
        <v>103</v>
      </c>
      <c r="I13483">
        <f t="shared" si="639"/>
        <v>0</v>
      </c>
      <c r="J13483">
        <f t="shared" si="640"/>
        <v>0</v>
      </c>
      <c r="L13483" t="str">
        <f t="shared" si="638"/>
        <v>2536SUNSHINE BAY</v>
      </c>
      <c r="M13483" t="s">
        <v>12579</v>
      </c>
    </row>
    <row r="13484" spans="1:14">
      <c r="A13484" t="s">
        <v>14892</v>
      </c>
      <c r="B13484" t="s">
        <v>9081</v>
      </c>
      <c r="C13484" t="s">
        <v>109</v>
      </c>
      <c r="D13484">
        <v>3</v>
      </c>
      <c r="E13484">
        <v>0</v>
      </c>
      <c r="F13484">
        <v>0</v>
      </c>
      <c r="H13484" t="s">
        <v>103</v>
      </c>
      <c r="I13484">
        <f t="shared" si="639"/>
        <v>0</v>
      </c>
      <c r="J13484">
        <f t="shared" si="640"/>
        <v>0</v>
      </c>
      <c r="L13484" t="str">
        <f t="shared" si="638"/>
        <v>2536SURF BEACH</v>
      </c>
      <c r="M13484" t="s">
        <v>12579</v>
      </c>
    </row>
    <row r="13485" spans="1:14">
      <c r="A13485" t="s">
        <v>14892</v>
      </c>
      <c r="B13485" t="s">
        <v>14915</v>
      </c>
      <c r="C13485" t="s">
        <v>109</v>
      </c>
      <c r="D13485">
        <v>3</v>
      </c>
      <c r="E13485">
        <v>0</v>
      </c>
      <c r="F13485">
        <v>0</v>
      </c>
      <c r="H13485" t="s">
        <v>103</v>
      </c>
      <c r="I13485">
        <f t="shared" si="639"/>
        <v>0</v>
      </c>
      <c r="J13485">
        <f t="shared" si="640"/>
        <v>0</v>
      </c>
      <c r="L13485" t="str">
        <f t="shared" si="638"/>
        <v>2536SURFSIDE</v>
      </c>
      <c r="M13485" t="s">
        <v>12579</v>
      </c>
    </row>
    <row r="13486" spans="1:14">
      <c r="A13486" t="s">
        <v>14892</v>
      </c>
      <c r="B13486" t="s">
        <v>3225</v>
      </c>
      <c r="C13486" t="s">
        <v>109</v>
      </c>
      <c r="D13486">
        <v>4</v>
      </c>
      <c r="E13486">
        <v>0</v>
      </c>
      <c r="F13486">
        <v>0</v>
      </c>
      <c r="H13486" t="s">
        <v>103</v>
      </c>
      <c r="I13486">
        <f t="shared" si="639"/>
        <v>0</v>
      </c>
      <c r="J13486">
        <f t="shared" si="640"/>
        <v>0</v>
      </c>
      <c r="L13486" t="str">
        <f t="shared" si="638"/>
        <v>2536WOODLANDS</v>
      </c>
      <c r="M13486" t="s">
        <v>12579</v>
      </c>
    </row>
    <row r="13487" spans="1:14">
      <c r="A13487" t="s">
        <v>14916</v>
      </c>
      <c r="B13487" t="s">
        <v>14917</v>
      </c>
      <c r="C13487" t="s">
        <v>109</v>
      </c>
      <c r="D13487">
        <v>2</v>
      </c>
      <c r="E13487">
        <v>0</v>
      </c>
      <c r="F13487">
        <v>1</v>
      </c>
      <c r="H13487" t="s">
        <v>103</v>
      </c>
      <c r="I13487">
        <f t="shared" si="639"/>
        <v>0</v>
      </c>
      <c r="J13487">
        <f t="shared" si="640"/>
        <v>0</v>
      </c>
      <c r="L13487" t="str">
        <f t="shared" si="638"/>
        <v>2535BACK FOREST</v>
      </c>
      <c r="M13487" t="s">
        <v>14528</v>
      </c>
      <c r="N13487" t="s">
        <v>732</v>
      </c>
    </row>
    <row r="13488" spans="1:14">
      <c r="A13488" t="s">
        <v>14916</v>
      </c>
      <c r="B13488" t="s">
        <v>14918</v>
      </c>
      <c r="C13488" t="s">
        <v>109</v>
      </c>
      <c r="D13488">
        <v>2</v>
      </c>
      <c r="E13488">
        <v>0</v>
      </c>
      <c r="F13488">
        <v>1</v>
      </c>
      <c r="H13488" t="s">
        <v>103</v>
      </c>
      <c r="I13488">
        <f t="shared" si="639"/>
        <v>0</v>
      </c>
      <c r="J13488">
        <f t="shared" si="640"/>
        <v>0</v>
      </c>
      <c r="L13488" t="str">
        <f t="shared" si="638"/>
        <v>2535BELLAWONGARAH</v>
      </c>
      <c r="M13488" t="s">
        <v>14528</v>
      </c>
      <c r="N13488" t="s">
        <v>732</v>
      </c>
    </row>
    <row r="13489" spans="1:14">
      <c r="A13489" t="s">
        <v>14916</v>
      </c>
      <c r="B13489" t="s">
        <v>14919</v>
      </c>
      <c r="C13489" t="s">
        <v>109</v>
      </c>
      <c r="D13489">
        <v>2</v>
      </c>
      <c r="E13489">
        <v>0</v>
      </c>
      <c r="F13489">
        <v>1</v>
      </c>
      <c r="H13489" t="s">
        <v>103</v>
      </c>
      <c r="I13489">
        <f t="shared" si="639"/>
        <v>0</v>
      </c>
      <c r="J13489">
        <f t="shared" si="640"/>
        <v>0</v>
      </c>
      <c r="L13489" t="str">
        <f t="shared" si="638"/>
        <v>2535BERRY</v>
      </c>
      <c r="M13489" t="s">
        <v>14528</v>
      </c>
      <c r="N13489" t="s">
        <v>732</v>
      </c>
    </row>
    <row r="13490" spans="1:14">
      <c r="A13490" t="s">
        <v>14916</v>
      </c>
      <c r="B13490" t="s">
        <v>14920</v>
      </c>
      <c r="C13490" t="s">
        <v>109</v>
      </c>
      <c r="D13490">
        <v>2</v>
      </c>
      <c r="E13490">
        <v>0</v>
      </c>
      <c r="F13490">
        <v>1</v>
      </c>
      <c r="H13490" t="s">
        <v>103</v>
      </c>
      <c r="I13490">
        <f t="shared" si="639"/>
        <v>0</v>
      </c>
      <c r="J13490">
        <f t="shared" si="640"/>
        <v>0</v>
      </c>
      <c r="L13490" t="str">
        <f t="shared" si="638"/>
        <v>2535BERRY MOUNTAIN</v>
      </c>
      <c r="M13490" t="s">
        <v>14528</v>
      </c>
      <c r="N13490" t="s">
        <v>732</v>
      </c>
    </row>
    <row r="13491" spans="1:14">
      <c r="A13491" t="s">
        <v>14916</v>
      </c>
      <c r="B13491" t="s">
        <v>14921</v>
      </c>
      <c r="C13491" t="s">
        <v>109</v>
      </c>
      <c r="D13491">
        <v>2</v>
      </c>
      <c r="E13491">
        <v>0</v>
      </c>
      <c r="F13491">
        <v>1</v>
      </c>
      <c r="H13491" t="s">
        <v>103</v>
      </c>
      <c r="I13491">
        <f t="shared" si="639"/>
        <v>0</v>
      </c>
      <c r="J13491">
        <f t="shared" si="640"/>
        <v>0</v>
      </c>
      <c r="L13491" t="str">
        <f t="shared" si="638"/>
        <v>2535BROGERS CREEK</v>
      </c>
      <c r="M13491" t="s">
        <v>14528</v>
      </c>
      <c r="N13491" t="s">
        <v>732</v>
      </c>
    </row>
    <row r="13492" spans="1:14">
      <c r="A13492" t="s">
        <v>14916</v>
      </c>
      <c r="B13492" t="s">
        <v>5806</v>
      </c>
      <c r="C13492" t="s">
        <v>109</v>
      </c>
      <c r="D13492">
        <v>2</v>
      </c>
      <c r="E13492">
        <v>0</v>
      </c>
      <c r="F13492">
        <v>1</v>
      </c>
      <c r="H13492" t="s">
        <v>103</v>
      </c>
      <c r="I13492">
        <f t="shared" si="639"/>
        <v>0</v>
      </c>
      <c r="J13492">
        <f t="shared" si="640"/>
        <v>0</v>
      </c>
      <c r="L13492" t="str">
        <f t="shared" si="638"/>
        <v>2535BROUGHTON</v>
      </c>
      <c r="M13492" t="s">
        <v>14528</v>
      </c>
      <c r="N13492" t="s">
        <v>732</v>
      </c>
    </row>
    <row r="13493" spans="1:14">
      <c r="A13493" t="s">
        <v>14916</v>
      </c>
      <c r="B13493" t="s">
        <v>14922</v>
      </c>
      <c r="C13493" t="s">
        <v>109</v>
      </c>
      <c r="D13493">
        <v>2</v>
      </c>
      <c r="E13493">
        <v>0</v>
      </c>
      <c r="F13493">
        <v>1</v>
      </c>
      <c r="H13493" t="s">
        <v>103</v>
      </c>
      <c r="I13493">
        <f t="shared" si="639"/>
        <v>0</v>
      </c>
      <c r="J13493">
        <f t="shared" si="640"/>
        <v>0</v>
      </c>
      <c r="L13493" t="str">
        <f t="shared" si="638"/>
        <v>2535BROUGHTON VALE</v>
      </c>
      <c r="M13493" t="s">
        <v>14528</v>
      </c>
      <c r="N13493" t="s">
        <v>732</v>
      </c>
    </row>
    <row r="13494" spans="1:14">
      <c r="A13494" t="s">
        <v>14916</v>
      </c>
      <c r="B13494" t="s">
        <v>14923</v>
      </c>
      <c r="C13494" t="s">
        <v>109</v>
      </c>
      <c r="D13494">
        <v>2</v>
      </c>
      <c r="E13494">
        <v>0</v>
      </c>
      <c r="F13494">
        <v>1</v>
      </c>
      <c r="H13494" t="s">
        <v>103</v>
      </c>
      <c r="I13494">
        <f t="shared" si="639"/>
        <v>0</v>
      </c>
      <c r="J13494">
        <f t="shared" si="640"/>
        <v>0</v>
      </c>
      <c r="L13494" t="str">
        <f t="shared" si="638"/>
        <v>2535BROUGHTON VILLAGE</v>
      </c>
      <c r="M13494" t="s">
        <v>14528</v>
      </c>
      <c r="N13494" t="s">
        <v>732</v>
      </c>
    </row>
    <row r="13495" spans="1:14">
      <c r="A13495" t="s">
        <v>14916</v>
      </c>
      <c r="B13495" t="s">
        <v>14924</v>
      </c>
      <c r="C13495" t="s">
        <v>109</v>
      </c>
      <c r="D13495">
        <v>2</v>
      </c>
      <c r="E13495">
        <v>0</v>
      </c>
      <c r="F13495">
        <v>1</v>
      </c>
      <c r="H13495" t="s">
        <v>103</v>
      </c>
      <c r="I13495">
        <f t="shared" si="639"/>
        <v>0</v>
      </c>
      <c r="J13495">
        <f t="shared" si="640"/>
        <v>0</v>
      </c>
      <c r="L13495" t="str">
        <f t="shared" si="638"/>
        <v>2535BUDDEROO</v>
      </c>
      <c r="M13495" t="s">
        <v>14528</v>
      </c>
      <c r="N13495" t="s">
        <v>732</v>
      </c>
    </row>
    <row r="13496" spans="1:14">
      <c r="A13496" t="s">
        <v>14916</v>
      </c>
      <c r="B13496" t="s">
        <v>14925</v>
      </c>
      <c r="C13496" t="s">
        <v>109</v>
      </c>
      <c r="D13496">
        <v>2</v>
      </c>
      <c r="E13496">
        <v>0</v>
      </c>
      <c r="F13496">
        <v>1</v>
      </c>
      <c r="H13496" t="s">
        <v>103</v>
      </c>
      <c r="I13496">
        <f t="shared" si="639"/>
        <v>0</v>
      </c>
      <c r="J13496">
        <f t="shared" si="640"/>
        <v>0</v>
      </c>
      <c r="L13496" t="str">
        <f t="shared" si="638"/>
        <v>2535BUNDEWALLAH</v>
      </c>
      <c r="M13496" t="s">
        <v>14528</v>
      </c>
      <c r="N13496" t="s">
        <v>732</v>
      </c>
    </row>
    <row r="13497" spans="1:14">
      <c r="A13497" t="s">
        <v>14916</v>
      </c>
      <c r="B13497" t="s">
        <v>8344</v>
      </c>
      <c r="C13497" t="s">
        <v>109</v>
      </c>
      <c r="D13497">
        <v>2</v>
      </c>
      <c r="E13497">
        <v>0</v>
      </c>
      <c r="F13497">
        <v>1</v>
      </c>
      <c r="H13497" t="s">
        <v>103</v>
      </c>
      <c r="I13497">
        <f t="shared" si="639"/>
        <v>0</v>
      </c>
      <c r="J13497">
        <f t="shared" si="640"/>
        <v>0</v>
      </c>
      <c r="L13497" t="str">
        <f t="shared" si="638"/>
        <v>2535COOLANGATTA</v>
      </c>
      <c r="M13497" t="s">
        <v>14528</v>
      </c>
      <c r="N13497" t="s">
        <v>732</v>
      </c>
    </row>
    <row r="13498" spans="1:14">
      <c r="A13498" t="s">
        <v>14916</v>
      </c>
      <c r="B13498" t="s">
        <v>14926</v>
      </c>
      <c r="C13498" t="s">
        <v>109</v>
      </c>
      <c r="D13498">
        <v>2</v>
      </c>
      <c r="E13498">
        <v>0</v>
      </c>
      <c r="F13498">
        <v>1</v>
      </c>
      <c r="H13498" t="s">
        <v>103</v>
      </c>
      <c r="I13498">
        <f t="shared" si="639"/>
        <v>0</v>
      </c>
      <c r="J13498">
        <f t="shared" si="640"/>
        <v>0</v>
      </c>
      <c r="L13498" t="str">
        <f t="shared" si="638"/>
        <v>2535FAR MEADOW</v>
      </c>
      <c r="M13498" t="s">
        <v>14528</v>
      </c>
      <c r="N13498" t="s">
        <v>732</v>
      </c>
    </row>
    <row r="13499" spans="1:14">
      <c r="A13499" t="s">
        <v>14916</v>
      </c>
      <c r="B13499" t="s">
        <v>14927</v>
      </c>
      <c r="C13499" t="s">
        <v>109</v>
      </c>
      <c r="D13499">
        <v>2</v>
      </c>
      <c r="E13499">
        <v>0</v>
      </c>
      <c r="F13499">
        <v>1</v>
      </c>
      <c r="H13499" t="s">
        <v>103</v>
      </c>
      <c r="I13499">
        <f t="shared" si="639"/>
        <v>0</v>
      </c>
      <c r="J13499">
        <f t="shared" si="640"/>
        <v>0</v>
      </c>
      <c r="L13499" t="str">
        <f t="shared" si="638"/>
        <v>2535JASPERS BRUSH</v>
      </c>
      <c r="M13499" t="s">
        <v>14528</v>
      </c>
      <c r="N13499" t="s">
        <v>732</v>
      </c>
    </row>
    <row r="13500" spans="1:14">
      <c r="A13500" t="s">
        <v>14916</v>
      </c>
      <c r="B13500" t="s">
        <v>14928</v>
      </c>
      <c r="C13500" t="s">
        <v>109</v>
      </c>
      <c r="D13500">
        <v>2</v>
      </c>
      <c r="E13500">
        <v>0</v>
      </c>
      <c r="F13500">
        <v>1</v>
      </c>
      <c r="H13500" t="s">
        <v>103</v>
      </c>
      <c r="I13500">
        <f t="shared" si="639"/>
        <v>0</v>
      </c>
      <c r="J13500">
        <f t="shared" si="640"/>
        <v>0</v>
      </c>
      <c r="L13500" t="str">
        <f t="shared" si="638"/>
        <v>2535SHOALHAVEN HEADS</v>
      </c>
      <c r="M13500" t="s">
        <v>14528</v>
      </c>
      <c r="N13500" t="s">
        <v>732</v>
      </c>
    </row>
    <row r="13501" spans="1:14">
      <c r="A13501" t="s">
        <v>14916</v>
      </c>
      <c r="B13501" t="s">
        <v>14929</v>
      </c>
      <c r="C13501" t="s">
        <v>109</v>
      </c>
      <c r="D13501">
        <v>2</v>
      </c>
      <c r="E13501">
        <v>0</v>
      </c>
      <c r="F13501">
        <v>1</v>
      </c>
      <c r="H13501" t="s">
        <v>103</v>
      </c>
      <c r="I13501">
        <f t="shared" si="639"/>
        <v>0</v>
      </c>
      <c r="J13501">
        <f t="shared" si="640"/>
        <v>0</v>
      </c>
      <c r="L13501" t="str">
        <f t="shared" si="638"/>
        <v>2535WATTAMOLLA</v>
      </c>
      <c r="M13501" t="s">
        <v>14528</v>
      </c>
      <c r="N13501" t="s">
        <v>732</v>
      </c>
    </row>
    <row r="13502" spans="1:14">
      <c r="A13502" t="s">
        <v>14916</v>
      </c>
      <c r="B13502" t="s">
        <v>8300</v>
      </c>
      <c r="C13502" t="s">
        <v>109</v>
      </c>
      <c r="D13502">
        <v>2</v>
      </c>
      <c r="E13502">
        <v>0</v>
      </c>
      <c r="F13502">
        <v>1</v>
      </c>
      <c r="H13502" t="s">
        <v>103</v>
      </c>
      <c r="I13502">
        <f t="shared" si="639"/>
        <v>0</v>
      </c>
      <c r="J13502">
        <f t="shared" si="640"/>
        <v>0</v>
      </c>
      <c r="L13502" t="str">
        <f t="shared" si="638"/>
        <v>2535WOODHILL</v>
      </c>
      <c r="M13502" t="s">
        <v>14528</v>
      </c>
      <c r="N13502" t="s">
        <v>732</v>
      </c>
    </row>
    <row r="13503" spans="1:14">
      <c r="A13503" t="s">
        <v>14930</v>
      </c>
      <c r="B13503" t="s">
        <v>14931</v>
      </c>
      <c r="C13503" t="s">
        <v>109</v>
      </c>
      <c r="D13503">
        <v>1</v>
      </c>
      <c r="E13503">
        <v>0</v>
      </c>
      <c r="F13503">
        <v>1</v>
      </c>
      <c r="H13503" t="s">
        <v>103</v>
      </c>
      <c r="I13503">
        <f t="shared" si="639"/>
        <v>0</v>
      </c>
      <c r="J13503">
        <f t="shared" si="640"/>
        <v>0</v>
      </c>
      <c r="L13503" t="str">
        <f t="shared" si="638"/>
        <v>2534FOXGROUND</v>
      </c>
      <c r="M13503" t="s">
        <v>14528</v>
      </c>
      <c r="N13503" t="s">
        <v>732</v>
      </c>
    </row>
    <row r="13504" spans="1:14">
      <c r="A13504" t="s">
        <v>14930</v>
      </c>
      <c r="B13504" t="s">
        <v>14932</v>
      </c>
      <c r="C13504" t="s">
        <v>109</v>
      </c>
      <c r="D13504">
        <v>1</v>
      </c>
      <c r="E13504">
        <v>0</v>
      </c>
      <c r="F13504">
        <v>1</v>
      </c>
      <c r="H13504" t="s">
        <v>103</v>
      </c>
      <c r="I13504">
        <f t="shared" si="639"/>
        <v>0</v>
      </c>
      <c r="J13504">
        <f t="shared" si="640"/>
        <v>0</v>
      </c>
      <c r="L13504" t="str">
        <f t="shared" si="638"/>
        <v>2534GERRINGONG</v>
      </c>
      <c r="M13504" t="s">
        <v>14528</v>
      </c>
      <c r="N13504" t="s">
        <v>732</v>
      </c>
    </row>
    <row r="13505" spans="1:14">
      <c r="A13505" t="s">
        <v>14930</v>
      </c>
      <c r="B13505" t="s">
        <v>14933</v>
      </c>
      <c r="C13505" t="s">
        <v>109</v>
      </c>
      <c r="D13505">
        <v>1</v>
      </c>
      <c r="E13505">
        <v>0</v>
      </c>
      <c r="F13505">
        <v>1</v>
      </c>
      <c r="H13505" t="s">
        <v>103</v>
      </c>
      <c r="I13505">
        <f t="shared" si="639"/>
        <v>0</v>
      </c>
      <c r="J13505">
        <f t="shared" si="640"/>
        <v>0</v>
      </c>
      <c r="L13505" t="str">
        <f t="shared" si="638"/>
        <v>2534GERROA</v>
      </c>
      <c r="M13505" t="s">
        <v>14528</v>
      </c>
      <c r="N13505" t="s">
        <v>732</v>
      </c>
    </row>
    <row r="13506" spans="1:14">
      <c r="A13506" t="s">
        <v>14930</v>
      </c>
      <c r="B13506" t="s">
        <v>14106</v>
      </c>
      <c r="C13506" t="s">
        <v>109</v>
      </c>
      <c r="D13506">
        <v>1</v>
      </c>
      <c r="E13506">
        <v>0</v>
      </c>
      <c r="F13506">
        <v>1</v>
      </c>
      <c r="H13506" t="s">
        <v>103</v>
      </c>
      <c r="I13506">
        <f t="shared" si="639"/>
        <v>0</v>
      </c>
      <c r="J13506">
        <f t="shared" si="640"/>
        <v>0</v>
      </c>
      <c r="L13506" t="str">
        <f t="shared" si="638"/>
        <v>2534ROSE VALLEY</v>
      </c>
      <c r="M13506" t="s">
        <v>14528</v>
      </c>
      <c r="N13506" t="s">
        <v>732</v>
      </c>
    </row>
    <row r="13507" spans="1:14">
      <c r="A13507" t="s">
        <v>14930</v>
      </c>
      <c r="B13507" t="s">
        <v>14934</v>
      </c>
      <c r="C13507" t="s">
        <v>109</v>
      </c>
      <c r="D13507">
        <v>1</v>
      </c>
      <c r="E13507">
        <v>0</v>
      </c>
      <c r="F13507">
        <v>1</v>
      </c>
      <c r="H13507" t="s">
        <v>103</v>
      </c>
      <c r="I13507">
        <f t="shared" si="639"/>
        <v>0</v>
      </c>
      <c r="J13507">
        <f t="shared" si="640"/>
        <v>0</v>
      </c>
      <c r="L13507" t="str">
        <f t="shared" si="638"/>
        <v>2534TOOLIJOOA</v>
      </c>
      <c r="M13507" t="s">
        <v>14528</v>
      </c>
      <c r="N13507" t="s">
        <v>732</v>
      </c>
    </row>
    <row r="13508" spans="1:14">
      <c r="A13508" t="s">
        <v>14930</v>
      </c>
      <c r="B13508" t="s">
        <v>14935</v>
      </c>
      <c r="C13508" t="s">
        <v>109</v>
      </c>
      <c r="D13508">
        <v>1</v>
      </c>
      <c r="E13508">
        <v>0</v>
      </c>
      <c r="F13508">
        <v>1</v>
      </c>
      <c r="H13508" t="s">
        <v>103</v>
      </c>
      <c r="I13508">
        <f t="shared" si="639"/>
        <v>0</v>
      </c>
      <c r="J13508">
        <f t="shared" si="640"/>
        <v>0</v>
      </c>
      <c r="L13508" t="str">
        <f t="shared" si="638"/>
        <v>2534WERRI BEACH</v>
      </c>
      <c r="M13508" t="s">
        <v>14528</v>
      </c>
      <c r="N13508" t="s">
        <v>732</v>
      </c>
    </row>
    <row r="13509" spans="1:14">
      <c r="A13509" t="s">
        <v>14930</v>
      </c>
      <c r="B13509" t="s">
        <v>8433</v>
      </c>
      <c r="C13509" t="s">
        <v>109</v>
      </c>
      <c r="D13509">
        <v>1</v>
      </c>
      <c r="E13509">
        <v>0</v>
      </c>
      <c r="F13509">
        <v>1</v>
      </c>
      <c r="H13509" t="s">
        <v>103</v>
      </c>
      <c r="I13509">
        <f t="shared" si="639"/>
        <v>0</v>
      </c>
      <c r="J13509">
        <f t="shared" si="640"/>
        <v>0</v>
      </c>
      <c r="L13509" t="str">
        <f t="shared" ref="L13509:L13572" si="641">CONCATENATE(A13509,B13509)</f>
        <v>2534WILLOW VALE</v>
      </c>
      <c r="M13509" t="s">
        <v>14528</v>
      </c>
      <c r="N13509" t="s">
        <v>732</v>
      </c>
    </row>
    <row r="13510" spans="1:14">
      <c r="A13510" t="s">
        <v>14936</v>
      </c>
      <c r="B13510" t="s">
        <v>14937</v>
      </c>
      <c r="C13510" t="s">
        <v>109</v>
      </c>
      <c r="D13510">
        <v>1</v>
      </c>
      <c r="E13510">
        <v>0</v>
      </c>
      <c r="F13510">
        <v>1</v>
      </c>
      <c r="H13510" t="s">
        <v>103</v>
      </c>
      <c r="I13510">
        <f t="shared" si="639"/>
        <v>0</v>
      </c>
      <c r="J13510">
        <f t="shared" si="640"/>
        <v>0</v>
      </c>
      <c r="L13510" t="str">
        <f t="shared" si="641"/>
        <v>2533BOMBO</v>
      </c>
      <c r="M13510" t="s">
        <v>14528</v>
      </c>
      <c r="N13510" t="s">
        <v>732</v>
      </c>
    </row>
    <row r="13511" spans="1:14">
      <c r="A13511" t="s">
        <v>14936</v>
      </c>
      <c r="B13511" t="s">
        <v>7207</v>
      </c>
      <c r="C13511" t="s">
        <v>109</v>
      </c>
      <c r="D13511">
        <v>1</v>
      </c>
      <c r="E13511">
        <v>0</v>
      </c>
      <c r="F13511">
        <v>1</v>
      </c>
      <c r="H13511" t="s">
        <v>103</v>
      </c>
      <c r="I13511">
        <f t="shared" si="639"/>
        <v>0</v>
      </c>
      <c r="J13511">
        <f t="shared" si="640"/>
        <v>0</v>
      </c>
      <c r="L13511" t="str">
        <f t="shared" si="641"/>
        <v>2533CURRAMORE</v>
      </c>
      <c r="M13511" t="s">
        <v>14528</v>
      </c>
      <c r="N13511" t="s">
        <v>732</v>
      </c>
    </row>
    <row r="13512" spans="1:14">
      <c r="A13512" t="s">
        <v>14936</v>
      </c>
      <c r="B13512" t="s">
        <v>14938</v>
      </c>
      <c r="C13512" t="s">
        <v>109</v>
      </c>
      <c r="D13512">
        <v>1</v>
      </c>
      <c r="E13512">
        <v>0</v>
      </c>
      <c r="F13512">
        <v>1</v>
      </c>
      <c r="H13512" t="s">
        <v>103</v>
      </c>
      <c r="I13512">
        <f t="shared" si="639"/>
        <v>0</v>
      </c>
      <c r="J13512">
        <f t="shared" si="640"/>
        <v>0</v>
      </c>
      <c r="L13512" t="str">
        <f t="shared" si="641"/>
        <v>2533JAMBEROO</v>
      </c>
      <c r="M13512" t="s">
        <v>14528</v>
      </c>
      <c r="N13512" t="s">
        <v>732</v>
      </c>
    </row>
    <row r="13513" spans="1:14">
      <c r="A13513" t="s">
        <v>14936</v>
      </c>
      <c r="B13513" t="s">
        <v>14939</v>
      </c>
      <c r="C13513" t="s">
        <v>109</v>
      </c>
      <c r="D13513">
        <v>1</v>
      </c>
      <c r="E13513">
        <v>0</v>
      </c>
      <c r="F13513">
        <v>1</v>
      </c>
      <c r="H13513" t="s">
        <v>103</v>
      </c>
      <c r="I13513">
        <f t="shared" si="639"/>
        <v>0</v>
      </c>
      <c r="J13513">
        <f t="shared" si="640"/>
        <v>0</v>
      </c>
      <c r="L13513" t="str">
        <f t="shared" si="641"/>
        <v>2533JERRARA</v>
      </c>
      <c r="M13513" t="s">
        <v>14528</v>
      </c>
      <c r="N13513" t="s">
        <v>732</v>
      </c>
    </row>
    <row r="13514" spans="1:14">
      <c r="A13514" t="s">
        <v>14936</v>
      </c>
      <c r="B13514" t="s">
        <v>14940</v>
      </c>
      <c r="C13514" t="s">
        <v>109</v>
      </c>
      <c r="D13514">
        <v>1</v>
      </c>
      <c r="E13514">
        <v>0</v>
      </c>
      <c r="F13514">
        <v>1</v>
      </c>
      <c r="H13514" t="s">
        <v>103</v>
      </c>
      <c r="I13514">
        <f t="shared" si="639"/>
        <v>0</v>
      </c>
      <c r="J13514">
        <f t="shared" si="640"/>
        <v>0</v>
      </c>
      <c r="L13514" t="str">
        <f t="shared" si="641"/>
        <v>2533KIAMA</v>
      </c>
      <c r="M13514" t="s">
        <v>14528</v>
      </c>
      <c r="N13514" t="s">
        <v>732</v>
      </c>
    </row>
    <row r="13515" spans="1:14">
      <c r="A13515" t="s">
        <v>14936</v>
      </c>
      <c r="B13515" t="s">
        <v>14941</v>
      </c>
      <c r="C13515" t="s">
        <v>109</v>
      </c>
      <c r="D13515">
        <v>1</v>
      </c>
      <c r="E13515">
        <v>0</v>
      </c>
      <c r="F13515">
        <v>1</v>
      </c>
      <c r="H13515" t="s">
        <v>103</v>
      </c>
      <c r="I13515">
        <f t="shared" si="639"/>
        <v>0</v>
      </c>
      <c r="J13515">
        <f t="shared" si="640"/>
        <v>0</v>
      </c>
      <c r="L13515" t="str">
        <f t="shared" si="641"/>
        <v>2533KIAMA DOWNS</v>
      </c>
      <c r="M13515" t="s">
        <v>14528</v>
      </c>
      <c r="N13515" t="s">
        <v>732</v>
      </c>
    </row>
    <row r="13516" spans="1:14">
      <c r="A13516" t="s">
        <v>14936</v>
      </c>
      <c r="B13516" t="s">
        <v>14942</v>
      </c>
      <c r="C13516" t="s">
        <v>109</v>
      </c>
      <c r="D13516">
        <v>1</v>
      </c>
      <c r="E13516">
        <v>0</v>
      </c>
      <c r="F13516">
        <v>1</v>
      </c>
      <c r="H13516" t="s">
        <v>103</v>
      </c>
      <c r="I13516">
        <f t="shared" si="639"/>
        <v>0</v>
      </c>
      <c r="J13516">
        <f t="shared" si="640"/>
        <v>0</v>
      </c>
      <c r="L13516" t="str">
        <f t="shared" si="641"/>
        <v>2533KIAMA HEIGHTS</v>
      </c>
      <c r="M13516" t="s">
        <v>14528</v>
      </c>
      <c r="N13516" t="s">
        <v>732</v>
      </c>
    </row>
    <row r="13517" spans="1:14">
      <c r="A13517" t="s">
        <v>14936</v>
      </c>
      <c r="B13517" t="s">
        <v>14943</v>
      </c>
      <c r="C13517" t="s">
        <v>109</v>
      </c>
      <c r="D13517">
        <v>1</v>
      </c>
      <c r="E13517">
        <v>0</v>
      </c>
      <c r="F13517">
        <v>1</v>
      </c>
      <c r="H13517" t="s">
        <v>103</v>
      </c>
      <c r="I13517">
        <f t="shared" si="639"/>
        <v>0</v>
      </c>
      <c r="J13517">
        <f t="shared" si="640"/>
        <v>0</v>
      </c>
      <c r="L13517" t="str">
        <f t="shared" si="641"/>
        <v>2533MINNAMURRA</v>
      </c>
      <c r="M13517" t="s">
        <v>14528</v>
      </c>
      <c r="N13517" t="s">
        <v>732</v>
      </c>
    </row>
    <row r="13518" spans="1:14">
      <c r="A13518" t="s">
        <v>14936</v>
      </c>
      <c r="B13518" t="s">
        <v>14944</v>
      </c>
      <c r="C13518" t="s">
        <v>109</v>
      </c>
      <c r="D13518">
        <v>1</v>
      </c>
      <c r="E13518">
        <v>0</v>
      </c>
      <c r="F13518">
        <v>1</v>
      </c>
      <c r="H13518" t="s">
        <v>103</v>
      </c>
      <c r="I13518">
        <f t="shared" si="639"/>
        <v>0</v>
      </c>
      <c r="J13518">
        <f t="shared" si="640"/>
        <v>0</v>
      </c>
      <c r="L13518" t="str">
        <f t="shared" si="641"/>
        <v>2533SADDLEBACK MOUNTAIN</v>
      </c>
      <c r="M13518" t="s">
        <v>14528</v>
      </c>
      <c r="N13518" t="s">
        <v>732</v>
      </c>
    </row>
    <row r="13519" spans="1:14">
      <c r="A13519" t="s">
        <v>14945</v>
      </c>
      <c r="B13519" t="s">
        <v>6602</v>
      </c>
      <c r="C13519" t="s">
        <v>109</v>
      </c>
      <c r="D13519">
        <v>1</v>
      </c>
      <c r="E13519">
        <v>0</v>
      </c>
      <c r="F13519">
        <v>1</v>
      </c>
      <c r="H13519" t="s">
        <v>103</v>
      </c>
      <c r="I13519">
        <f t="shared" si="639"/>
        <v>0</v>
      </c>
      <c r="J13519">
        <f t="shared" si="640"/>
        <v>0</v>
      </c>
      <c r="L13519" t="str">
        <f t="shared" si="641"/>
        <v>2530AVONDALE</v>
      </c>
      <c r="M13519" t="s">
        <v>14528</v>
      </c>
    </row>
    <row r="13520" spans="1:14">
      <c r="A13520" t="s">
        <v>14945</v>
      </c>
      <c r="B13520" t="s">
        <v>14946</v>
      </c>
      <c r="C13520" t="s">
        <v>109</v>
      </c>
      <c r="D13520">
        <v>1</v>
      </c>
      <c r="E13520">
        <v>0</v>
      </c>
      <c r="F13520">
        <v>1</v>
      </c>
      <c r="H13520" t="s">
        <v>103</v>
      </c>
      <c r="I13520">
        <f t="shared" si="639"/>
        <v>0</v>
      </c>
      <c r="J13520">
        <f t="shared" si="640"/>
        <v>0</v>
      </c>
      <c r="L13520" t="str">
        <f t="shared" si="641"/>
        <v>2530BROWNSVILLE</v>
      </c>
      <c r="M13520" t="s">
        <v>14528</v>
      </c>
    </row>
    <row r="13521" spans="1:14">
      <c r="A13521" t="s">
        <v>14945</v>
      </c>
      <c r="B13521" t="s">
        <v>666</v>
      </c>
      <c r="C13521" t="s">
        <v>109</v>
      </c>
      <c r="D13521">
        <v>1</v>
      </c>
      <c r="E13521">
        <v>0</v>
      </c>
      <c r="F13521">
        <v>1</v>
      </c>
      <c r="H13521" t="s">
        <v>103</v>
      </c>
      <c r="I13521">
        <f t="shared" ref="I13521:I13584" si="642">IF(ISERROR(VLOOKUP(A13521,SelPostCode,1,FALSE)),0,1)</f>
        <v>0</v>
      </c>
      <c r="J13521">
        <f t="shared" ref="J13521:J13584" si="643">IF(I13521=0,0,IF(ISERROR(VLOOKUP(B13521,SelSuburb,1,FALSE)),0,1))</f>
        <v>0</v>
      </c>
      <c r="L13521" t="str">
        <f t="shared" si="641"/>
        <v>2530CLEVELAND</v>
      </c>
      <c r="M13521" t="s">
        <v>14528</v>
      </c>
    </row>
    <row r="13522" spans="1:14">
      <c r="A13522" t="s">
        <v>14945</v>
      </c>
      <c r="B13522" t="s">
        <v>14947</v>
      </c>
      <c r="C13522" t="s">
        <v>109</v>
      </c>
      <c r="D13522">
        <v>1</v>
      </c>
      <c r="E13522">
        <v>0</v>
      </c>
      <c r="F13522">
        <v>1</v>
      </c>
      <c r="H13522" t="s">
        <v>103</v>
      </c>
      <c r="I13522">
        <f t="shared" si="642"/>
        <v>0</v>
      </c>
      <c r="J13522">
        <f t="shared" si="643"/>
        <v>0</v>
      </c>
      <c r="L13522" t="str">
        <f t="shared" si="641"/>
        <v>2530DAPTO</v>
      </c>
      <c r="M13522" t="s">
        <v>14528</v>
      </c>
    </row>
    <row r="13523" spans="1:14">
      <c r="A13523" t="s">
        <v>14945</v>
      </c>
      <c r="B13523" t="s">
        <v>14948</v>
      </c>
      <c r="C13523" t="s">
        <v>109</v>
      </c>
      <c r="D13523">
        <v>1</v>
      </c>
      <c r="E13523">
        <v>0</v>
      </c>
      <c r="F13523">
        <v>1</v>
      </c>
      <c r="H13523" t="s">
        <v>103</v>
      </c>
      <c r="I13523">
        <f t="shared" si="642"/>
        <v>0</v>
      </c>
      <c r="J13523">
        <f t="shared" si="643"/>
        <v>0</v>
      </c>
      <c r="L13523" t="str">
        <f t="shared" si="641"/>
        <v>2530HAYWARDS BAY</v>
      </c>
      <c r="M13523" t="s">
        <v>14528</v>
      </c>
    </row>
    <row r="13524" spans="1:14">
      <c r="A13524" t="s">
        <v>14945</v>
      </c>
      <c r="B13524" t="s">
        <v>14949</v>
      </c>
      <c r="C13524" t="s">
        <v>109</v>
      </c>
      <c r="D13524">
        <v>1</v>
      </c>
      <c r="E13524">
        <v>0</v>
      </c>
      <c r="F13524">
        <v>1</v>
      </c>
      <c r="H13524" t="s">
        <v>103</v>
      </c>
      <c r="I13524">
        <f t="shared" si="642"/>
        <v>0</v>
      </c>
      <c r="J13524">
        <f t="shared" si="643"/>
        <v>0</v>
      </c>
      <c r="L13524" t="str">
        <f t="shared" si="641"/>
        <v>2530HORSLEY</v>
      </c>
      <c r="M13524" t="s">
        <v>14528</v>
      </c>
    </row>
    <row r="13525" spans="1:14">
      <c r="A13525" t="s">
        <v>14945</v>
      </c>
      <c r="B13525" t="s">
        <v>14950</v>
      </c>
      <c r="C13525" t="s">
        <v>109</v>
      </c>
      <c r="D13525">
        <v>1</v>
      </c>
      <c r="E13525">
        <v>0</v>
      </c>
      <c r="F13525">
        <v>1</v>
      </c>
      <c r="H13525" t="s">
        <v>103</v>
      </c>
      <c r="I13525">
        <f t="shared" si="642"/>
        <v>0</v>
      </c>
      <c r="J13525">
        <f t="shared" si="643"/>
        <v>0</v>
      </c>
      <c r="L13525" t="str">
        <f t="shared" si="641"/>
        <v>2530KANAHOOKA</v>
      </c>
      <c r="M13525" t="s">
        <v>14528</v>
      </c>
    </row>
    <row r="13526" spans="1:14">
      <c r="A13526" t="s">
        <v>14945</v>
      </c>
      <c r="B13526" t="s">
        <v>14951</v>
      </c>
      <c r="C13526" t="s">
        <v>109</v>
      </c>
      <c r="D13526">
        <v>1</v>
      </c>
      <c r="E13526">
        <v>0</v>
      </c>
      <c r="F13526">
        <v>1</v>
      </c>
      <c r="H13526" t="s">
        <v>103</v>
      </c>
      <c r="I13526">
        <f t="shared" si="642"/>
        <v>0</v>
      </c>
      <c r="J13526">
        <f t="shared" si="643"/>
        <v>0</v>
      </c>
      <c r="L13526" t="str">
        <f t="shared" si="641"/>
        <v>2530KOONAWARRA</v>
      </c>
      <c r="M13526" t="s">
        <v>14528</v>
      </c>
    </row>
    <row r="13527" spans="1:14">
      <c r="A13527" t="s">
        <v>14945</v>
      </c>
      <c r="B13527" t="s">
        <v>14952</v>
      </c>
      <c r="C13527" t="s">
        <v>109</v>
      </c>
      <c r="D13527">
        <v>1</v>
      </c>
      <c r="E13527">
        <v>0</v>
      </c>
      <c r="F13527">
        <v>1</v>
      </c>
      <c r="H13527" t="s">
        <v>103</v>
      </c>
      <c r="I13527">
        <f t="shared" si="642"/>
        <v>0</v>
      </c>
      <c r="J13527">
        <f t="shared" si="643"/>
        <v>0</v>
      </c>
      <c r="L13527" t="str">
        <f t="shared" si="641"/>
        <v>2530MARSHALL MOUNT</v>
      </c>
      <c r="M13527" t="s">
        <v>14528</v>
      </c>
    </row>
    <row r="13528" spans="1:14">
      <c r="A13528" t="s">
        <v>14945</v>
      </c>
      <c r="B13528" t="s">
        <v>14521</v>
      </c>
      <c r="C13528" t="s">
        <v>109</v>
      </c>
      <c r="D13528">
        <v>1</v>
      </c>
      <c r="E13528">
        <v>0</v>
      </c>
      <c r="F13528">
        <v>1</v>
      </c>
      <c r="H13528" t="s">
        <v>103</v>
      </c>
      <c r="I13528">
        <f t="shared" si="642"/>
        <v>0</v>
      </c>
      <c r="J13528">
        <f t="shared" si="643"/>
        <v>0</v>
      </c>
      <c r="L13528" t="str">
        <f t="shared" si="641"/>
        <v>2530PENROSE</v>
      </c>
      <c r="M13528" t="s">
        <v>14528</v>
      </c>
    </row>
    <row r="13529" spans="1:14">
      <c r="A13529" t="s">
        <v>14945</v>
      </c>
      <c r="B13529" t="s">
        <v>14953</v>
      </c>
      <c r="C13529" t="s">
        <v>109</v>
      </c>
      <c r="D13529">
        <v>1</v>
      </c>
      <c r="E13529">
        <v>0</v>
      </c>
      <c r="F13529">
        <v>1</v>
      </c>
      <c r="H13529" t="s">
        <v>103</v>
      </c>
      <c r="I13529">
        <f t="shared" si="642"/>
        <v>0</v>
      </c>
      <c r="J13529">
        <f t="shared" si="643"/>
        <v>0</v>
      </c>
      <c r="L13529" t="str">
        <f t="shared" si="641"/>
        <v>2530WONGAWILLI</v>
      </c>
      <c r="M13529" t="s">
        <v>14528</v>
      </c>
    </row>
    <row r="13530" spans="1:14">
      <c r="A13530" t="s">
        <v>14945</v>
      </c>
      <c r="B13530" t="s">
        <v>14954</v>
      </c>
      <c r="C13530" t="s">
        <v>109</v>
      </c>
      <c r="D13530">
        <v>1</v>
      </c>
      <c r="E13530">
        <v>0</v>
      </c>
      <c r="F13530">
        <v>1</v>
      </c>
      <c r="H13530" t="s">
        <v>103</v>
      </c>
      <c r="I13530">
        <f t="shared" si="642"/>
        <v>0</v>
      </c>
      <c r="J13530">
        <f t="shared" si="643"/>
        <v>0</v>
      </c>
      <c r="L13530" t="str">
        <f t="shared" si="641"/>
        <v>2530YALLAH</v>
      </c>
      <c r="M13530" t="s">
        <v>14528</v>
      </c>
    </row>
    <row r="13531" spans="1:14">
      <c r="A13531" t="s">
        <v>14955</v>
      </c>
      <c r="B13531" t="s">
        <v>8069</v>
      </c>
      <c r="C13531" t="s">
        <v>109</v>
      </c>
      <c r="D13531">
        <v>1</v>
      </c>
      <c r="E13531">
        <v>0</v>
      </c>
      <c r="F13531">
        <v>1</v>
      </c>
      <c r="H13531" t="s">
        <v>103</v>
      </c>
      <c r="I13531">
        <f t="shared" si="642"/>
        <v>0</v>
      </c>
      <c r="J13531">
        <f t="shared" si="643"/>
        <v>0</v>
      </c>
      <c r="L13531" t="str">
        <f t="shared" si="641"/>
        <v>2529BLACKBUTT</v>
      </c>
      <c r="M13531" t="s">
        <v>14528</v>
      </c>
      <c r="N13531" t="s">
        <v>732</v>
      </c>
    </row>
    <row r="13532" spans="1:14">
      <c r="A13532" t="s">
        <v>14955</v>
      </c>
      <c r="B13532" t="s">
        <v>7585</v>
      </c>
      <c r="C13532" t="s">
        <v>109</v>
      </c>
      <c r="D13532">
        <v>1</v>
      </c>
      <c r="E13532">
        <v>0</v>
      </c>
      <c r="F13532">
        <v>1</v>
      </c>
      <c r="H13532" t="s">
        <v>103</v>
      </c>
      <c r="I13532">
        <f t="shared" si="642"/>
        <v>0</v>
      </c>
      <c r="J13532">
        <f t="shared" si="643"/>
        <v>0</v>
      </c>
      <c r="L13532" t="str">
        <f t="shared" si="641"/>
        <v>2529DUNMORE</v>
      </c>
      <c r="M13532" t="s">
        <v>14528</v>
      </c>
      <c r="N13532" t="s">
        <v>732</v>
      </c>
    </row>
    <row r="13533" spans="1:14">
      <c r="A13533" t="s">
        <v>14955</v>
      </c>
      <c r="B13533" t="s">
        <v>9058</v>
      </c>
      <c r="C13533" t="s">
        <v>109</v>
      </c>
      <c r="D13533">
        <v>1</v>
      </c>
      <c r="E13533">
        <v>0</v>
      </c>
      <c r="F13533">
        <v>1</v>
      </c>
      <c r="H13533" t="s">
        <v>103</v>
      </c>
      <c r="I13533">
        <f t="shared" si="642"/>
        <v>0</v>
      </c>
      <c r="J13533">
        <f t="shared" si="643"/>
        <v>0</v>
      </c>
      <c r="L13533" t="str">
        <f t="shared" si="641"/>
        <v>2529FLINDERS</v>
      </c>
      <c r="M13533" t="s">
        <v>14528</v>
      </c>
      <c r="N13533" t="s">
        <v>732</v>
      </c>
    </row>
    <row r="13534" spans="1:14">
      <c r="A13534" t="s">
        <v>14955</v>
      </c>
      <c r="B13534" t="s">
        <v>14956</v>
      </c>
      <c r="C13534" t="s">
        <v>109</v>
      </c>
      <c r="D13534">
        <v>1</v>
      </c>
      <c r="E13534">
        <v>0</v>
      </c>
      <c r="F13534">
        <v>1</v>
      </c>
      <c r="H13534" t="s">
        <v>103</v>
      </c>
      <c r="I13534">
        <f t="shared" si="642"/>
        <v>0</v>
      </c>
      <c r="J13534">
        <f t="shared" si="643"/>
        <v>0</v>
      </c>
      <c r="L13534" t="str">
        <f t="shared" si="641"/>
        <v>2529OAK FLATS</v>
      </c>
      <c r="M13534" t="s">
        <v>14528</v>
      </c>
      <c r="N13534" t="s">
        <v>732</v>
      </c>
    </row>
    <row r="13535" spans="1:14">
      <c r="A13535" t="s">
        <v>14955</v>
      </c>
      <c r="B13535" t="s">
        <v>14957</v>
      </c>
      <c r="C13535" t="s">
        <v>109</v>
      </c>
      <c r="D13535">
        <v>1</v>
      </c>
      <c r="E13535">
        <v>0</v>
      </c>
      <c r="F13535">
        <v>1</v>
      </c>
      <c r="H13535" t="s">
        <v>103</v>
      </c>
      <c r="I13535">
        <f t="shared" si="642"/>
        <v>0</v>
      </c>
      <c r="J13535">
        <f t="shared" si="643"/>
        <v>0</v>
      </c>
      <c r="L13535" t="str">
        <f t="shared" si="641"/>
        <v>2529SHELL COVE</v>
      </c>
      <c r="M13535" t="s">
        <v>14528</v>
      </c>
      <c r="N13535" t="s">
        <v>732</v>
      </c>
    </row>
    <row r="13536" spans="1:14">
      <c r="A13536" t="s">
        <v>14955</v>
      </c>
      <c r="B13536" t="s">
        <v>14958</v>
      </c>
      <c r="C13536" t="s">
        <v>109</v>
      </c>
      <c r="D13536">
        <v>1</v>
      </c>
      <c r="E13536">
        <v>0</v>
      </c>
      <c r="F13536">
        <v>1</v>
      </c>
      <c r="H13536" t="s">
        <v>103</v>
      </c>
      <c r="I13536">
        <f t="shared" si="642"/>
        <v>0</v>
      </c>
      <c r="J13536">
        <f t="shared" si="643"/>
        <v>0</v>
      </c>
      <c r="L13536" t="str">
        <f t="shared" si="641"/>
        <v>2529SHELLHARBOUR</v>
      </c>
      <c r="M13536" t="s">
        <v>14528</v>
      </c>
      <c r="N13536" t="s">
        <v>732</v>
      </c>
    </row>
    <row r="13537" spans="1:14">
      <c r="A13537" t="s">
        <v>14955</v>
      </c>
      <c r="B13537" t="s">
        <v>14959</v>
      </c>
      <c r="C13537" t="s">
        <v>109</v>
      </c>
      <c r="D13537">
        <v>1</v>
      </c>
      <c r="E13537">
        <v>0</v>
      </c>
      <c r="F13537">
        <v>1</v>
      </c>
      <c r="H13537" t="s">
        <v>103</v>
      </c>
      <c r="I13537">
        <f t="shared" si="642"/>
        <v>0</v>
      </c>
      <c r="J13537">
        <f t="shared" si="643"/>
        <v>0</v>
      </c>
      <c r="L13537" t="str">
        <f t="shared" si="641"/>
        <v>2529SHELLHARBOUR CITY CENTRE</v>
      </c>
      <c r="M13537" t="s">
        <v>14528</v>
      </c>
      <c r="N13537" t="s">
        <v>732</v>
      </c>
    </row>
    <row r="13538" spans="1:14">
      <c r="A13538" t="s">
        <v>14960</v>
      </c>
      <c r="B13538" t="s">
        <v>14961</v>
      </c>
      <c r="C13538" t="s">
        <v>109</v>
      </c>
      <c r="D13538">
        <v>1</v>
      </c>
      <c r="E13538">
        <v>0</v>
      </c>
      <c r="F13538">
        <v>1</v>
      </c>
      <c r="H13538" t="s">
        <v>103</v>
      </c>
      <c r="I13538">
        <f t="shared" si="642"/>
        <v>0</v>
      </c>
      <c r="J13538">
        <f t="shared" si="643"/>
        <v>0</v>
      </c>
      <c r="L13538" t="str">
        <f t="shared" si="641"/>
        <v>2528BARRACK HEIGHTS</v>
      </c>
      <c r="M13538" t="s">
        <v>14528</v>
      </c>
      <c r="N13538" t="s">
        <v>732</v>
      </c>
    </row>
    <row r="13539" spans="1:14">
      <c r="A13539" t="s">
        <v>14960</v>
      </c>
      <c r="B13539" t="s">
        <v>14962</v>
      </c>
      <c r="C13539" t="s">
        <v>109</v>
      </c>
      <c r="D13539">
        <v>1</v>
      </c>
      <c r="E13539">
        <v>0</v>
      </c>
      <c r="F13539">
        <v>1</v>
      </c>
      <c r="H13539" t="s">
        <v>103</v>
      </c>
      <c r="I13539">
        <f t="shared" si="642"/>
        <v>0</v>
      </c>
      <c r="J13539">
        <f t="shared" si="643"/>
        <v>0</v>
      </c>
      <c r="L13539" t="str">
        <f t="shared" si="641"/>
        <v>2528BARRACK POINT</v>
      </c>
      <c r="M13539" t="s">
        <v>14528</v>
      </c>
      <c r="N13539" t="s">
        <v>732</v>
      </c>
    </row>
    <row r="13540" spans="1:14">
      <c r="A13540" t="s">
        <v>14960</v>
      </c>
      <c r="B13540" t="s">
        <v>14963</v>
      </c>
      <c r="C13540" t="s">
        <v>109</v>
      </c>
      <c r="D13540">
        <v>1</v>
      </c>
      <c r="E13540">
        <v>0</v>
      </c>
      <c r="F13540">
        <v>1</v>
      </c>
      <c r="H13540" t="s">
        <v>103</v>
      </c>
      <c r="I13540">
        <f t="shared" si="642"/>
        <v>0</v>
      </c>
      <c r="J13540">
        <f t="shared" si="643"/>
        <v>0</v>
      </c>
      <c r="L13540" t="str">
        <f t="shared" si="641"/>
        <v>2528LAKE ILLAWARRA</v>
      </c>
      <c r="M13540" t="s">
        <v>14528</v>
      </c>
      <c r="N13540" t="s">
        <v>732</v>
      </c>
    </row>
    <row r="13541" spans="1:14">
      <c r="A13541" t="s">
        <v>14960</v>
      </c>
      <c r="B13541" t="s">
        <v>14964</v>
      </c>
      <c r="C13541" t="s">
        <v>109</v>
      </c>
      <c r="D13541">
        <v>1</v>
      </c>
      <c r="E13541">
        <v>0</v>
      </c>
      <c r="F13541">
        <v>1</v>
      </c>
      <c r="H13541" t="s">
        <v>103</v>
      </c>
      <c r="I13541">
        <f t="shared" si="642"/>
        <v>0</v>
      </c>
      <c r="J13541">
        <f t="shared" si="643"/>
        <v>0</v>
      </c>
      <c r="L13541" t="str">
        <f t="shared" si="641"/>
        <v>2528MOUNT WARRIGAL</v>
      </c>
      <c r="M13541" t="s">
        <v>14528</v>
      </c>
      <c r="N13541" t="s">
        <v>732</v>
      </c>
    </row>
    <row r="13542" spans="1:14">
      <c r="A13542" t="s">
        <v>14960</v>
      </c>
      <c r="B13542" t="s">
        <v>14965</v>
      </c>
      <c r="C13542" t="s">
        <v>109</v>
      </c>
      <c r="D13542">
        <v>1</v>
      </c>
      <c r="E13542">
        <v>0</v>
      </c>
      <c r="F13542">
        <v>1</v>
      </c>
      <c r="H13542" t="s">
        <v>103</v>
      </c>
      <c r="I13542">
        <f t="shared" si="642"/>
        <v>0</v>
      </c>
      <c r="J13542">
        <f t="shared" si="643"/>
        <v>0</v>
      </c>
      <c r="L13542" t="str">
        <f t="shared" si="641"/>
        <v>2528WARILLA</v>
      </c>
      <c r="M13542" t="s">
        <v>14528</v>
      </c>
      <c r="N13542" t="s">
        <v>732</v>
      </c>
    </row>
    <row r="13543" spans="1:14">
      <c r="A13543" t="s">
        <v>14960</v>
      </c>
      <c r="B13543" t="s">
        <v>14966</v>
      </c>
      <c r="C13543" t="s">
        <v>109</v>
      </c>
      <c r="D13543">
        <v>1</v>
      </c>
      <c r="E13543">
        <v>0</v>
      </c>
      <c r="F13543">
        <v>1</v>
      </c>
      <c r="H13543" t="s">
        <v>103</v>
      </c>
      <c r="I13543">
        <f t="shared" si="642"/>
        <v>0</v>
      </c>
      <c r="J13543">
        <f t="shared" si="643"/>
        <v>0</v>
      </c>
      <c r="L13543" t="str">
        <f t="shared" si="641"/>
        <v>2528WINDANG</v>
      </c>
      <c r="M13543" t="s">
        <v>14528</v>
      </c>
      <c r="N13543" t="s">
        <v>732</v>
      </c>
    </row>
    <row r="13544" spans="1:14">
      <c r="A13544" t="s">
        <v>14967</v>
      </c>
      <c r="B13544" t="s">
        <v>14968</v>
      </c>
      <c r="C13544" t="s">
        <v>109</v>
      </c>
      <c r="D13544">
        <v>1</v>
      </c>
      <c r="E13544">
        <v>0</v>
      </c>
      <c r="F13544">
        <v>1</v>
      </c>
      <c r="H13544" t="s">
        <v>103</v>
      </c>
      <c r="I13544">
        <f t="shared" si="642"/>
        <v>0</v>
      </c>
      <c r="J13544">
        <f t="shared" si="643"/>
        <v>0</v>
      </c>
      <c r="L13544" t="str">
        <f t="shared" si="641"/>
        <v>2527ALBION PARK</v>
      </c>
      <c r="M13544" t="s">
        <v>14528</v>
      </c>
      <c r="N13544" t="s">
        <v>732</v>
      </c>
    </row>
    <row r="13545" spans="1:14">
      <c r="A13545" t="s">
        <v>14967</v>
      </c>
      <c r="B13545" t="s">
        <v>14969</v>
      </c>
      <c r="C13545" t="s">
        <v>109</v>
      </c>
      <c r="D13545">
        <v>1</v>
      </c>
      <c r="E13545">
        <v>0</v>
      </c>
      <c r="F13545">
        <v>1</v>
      </c>
      <c r="H13545" t="s">
        <v>103</v>
      </c>
      <c r="I13545">
        <f t="shared" si="642"/>
        <v>0</v>
      </c>
      <c r="J13545">
        <f t="shared" si="643"/>
        <v>0</v>
      </c>
      <c r="L13545" t="str">
        <f t="shared" si="641"/>
        <v>2527ALBION PARK RAIL</v>
      </c>
      <c r="M13545" t="s">
        <v>14528</v>
      </c>
      <c r="N13545" t="s">
        <v>732</v>
      </c>
    </row>
    <row r="13546" spans="1:14">
      <c r="A13546" t="s">
        <v>14967</v>
      </c>
      <c r="B13546" t="s">
        <v>14970</v>
      </c>
      <c r="C13546" t="s">
        <v>109</v>
      </c>
      <c r="D13546">
        <v>2</v>
      </c>
      <c r="E13546">
        <v>0</v>
      </c>
      <c r="F13546">
        <v>1</v>
      </c>
      <c r="H13546" t="s">
        <v>103</v>
      </c>
      <c r="I13546">
        <f t="shared" si="642"/>
        <v>0</v>
      </c>
      <c r="J13546">
        <f t="shared" si="643"/>
        <v>0</v>
      </c>
      <c r="L13546" t="str">
        <f t="shared" si="641"/>
        <v>2527CALDERWOOD</v>
      </c>
      <c r="M13546" t="s">
        <v>14528</v>
      </c>
      <c r="N13546" t="s">
        <v>732</v>
      </c>
    </row>
    <row r="13547" spans="1:14">
      <c r="A13547" t="s">
        <v>14967</v>
      </c>
      <c r="B13547" t="s">
        <v>14971</v>
      </c>
      <c r="C13547" t="s">
        <v>109</v>
      </c>
      <c r="D13547">
        <v>1</v>
      </c>
      <c r="E13547">
        <v>0</v>
      </c>
      <c r="F13547">
        <v>1</v>
      </c>
      <c r="H13547" t="s">
        <v>103</v>
      </c>
      <c r="I13547">
        <f t="shared" si="642"/>
        <v>0</v>
      </c>
      <c r="J13547">
        <f t="shared" si="643"/>
        <v>0</v>
      </c>
      <c r="L13547" t="str">
        <f t="shared" si="641"/>
        <v>2527CROOM</v>
      </c>
      <c r="M13547" t="s">
        <v>14528</v>
      </c>
      <c r="N13547" t="s">
        <v>732</v>
      </c>
    </row>
    <row r="13548" spans="1:14">
      <c r="A13548" t="s">
        <v>14967</v>
      </c>
      <c r="B13548" t="s">
        <v>14972</v>
      </c>
      <c r="C13548" t="s">
        <v>109</v>
      </c>
      <c r="D13548">
        <v>2</v>
      </c>
      <c r="E13548">
        <v>0</v>
      </c>
      <c r="F13548">
        <v>1</v>
      </c>
      <c r="H13548" t="s">
        <v>103</v>
      </c>
      <c r="I13548">
        <f t="shared" si="642"/>
        <v>0</v>
      </c>
      <c r="J13548">
        <f t="shared" si="643"/>
        <v>0</v>
      </c>
      <c r="L13548" t="str">
        <f t="shared" si="641"/>
        <v>2527NORTH MACQUARIE</v>
      </c>
      <c r="M13548" t="s">
        <v>14528</v>
      </c>
      <c r="N13548" t="s">
        <v>732</v>
      </c>
    </row>
    <row r="13549" spans="1:14">
      <c r="A13549" t="s">
        <v>14967</v>
      </c>
      <c r="B13549" t="s">
        <v>14973</v>
      </c>
      <c r="C13549" t="s">
        <v>109</v>
      </c>
      <c r="D13549">
        <v>2</v>
      </c>
      <c r="E13549">
        <v>0</v>
      </c>
      <c r="F13549">
        <v>1</v>
      </c>
      <c r="H13549" t="s">
        <v>103</v>
      </c>
      <c r="I13549">
        <f t="shared" si="642"/>
        <v>0</v>
      </c>
      <c r="J13549">
        <f t="shared" si="643"/>
        <v>0</v>
      </c>
      <c r="L13549" t="str">
        <f t="shared" si="641"/>
        <v>2527TONGARRA</v>
      </c>
      <c r="M13549" t="s">
        <v>14528</v>
      </c>
      <c r="N13549" t="s">
        <v>732</v>
      </c>
    </row>
    <row r="13550" spans="1:14">
      <c r="A13550" t="s">
        <v>14967</v>
      </c>
      <c r="B13550" t="s">
        <v>14974</v>
      </c>
      <c r="C13550" t="s">
        <v>109</v>
      </c>
      <c r="D13550">
        <v>1</v>
      </c>
      <c r="E13550">
        <v>0</v>
      </c>
      <c r="F13550">
        <v>1</v>
      </c>
      <c r="H13550" t="s">
        <v>103</v>
      </c>
      <c r="I13550">
        <f t="shared" si="642"/>
        <v>0</v>
      </c>
      <c r="J13550">
        <f t="shared" si="643"/>
        <v>0</v>
      </c>
      <c r="L13550" t="str">
        <f t="shared" si="641"/>
        <v>2527TULLIMBAR</v>
      </c>
      <c r="M13550" t="s">
        <v>14528</v>
      </c>
      <c r="N13550" t="s">
        <v>732</v>
      </c>
    </row>
    <row r="13551" spans="1:14">
      <c r="A13551" t="s">
        <v>14967</v>
      </c>
      <c r="B13551" t="s">
        <v>13340</v>
      </c>
      <c r="C13551" t="s">
        <v>109</v>
      </c>
      <c r="D13551">
        <v>2</v>
      </c>
      <c r="E13551">
        <v>0</v>
      </c>
      <c r="F13551">
        <v>1</v>
      </c>
      <c r="H13551" t="s">
        <v>103</v>
      </c>
      <c r="I13551">
        <f t="shared" si="642"/>
        <v>0</v>
      </c>
      <c r="J13551">
        <f t="shared" si="643"/>
        <v>0</v>
      </c>
      <c r="L13551" t="str">
        <f t="shared" si="641"/>
        <v>2527YELLOW ROCK</v>
      </c>
      <c r="M13551" t="s">
        <v>14528</v>
      </c>
      <c r="N13551" t="s">
        <v>732</v>
      </c>
    </row>
    <row r="13552" spans="1:14">
      <c r="A13552" t="s">
        <v>14975</v>
      </c>
      <c r="B13552" t="s">
        <v>14976</v>
      </c>
      <c r="C13552" t="s">
        <v>109</v>
      </c>
      <c r="D13552">
        <v>1</v>
      </c>
      <c r="E13552">
        <v>0</v>
      </c>
      <c r="F13552">
        <v>1</v>
      </c>
      <c r="H13552" t="s">
        <v>103</v>
      </c>
      <c r="I13552">
        <f t="shared" si="642"/>
        <v>0</v>
      </c>
      <c r="J13552">
        <f t="shared" si="643"/>
        <v>0</v>
      </c>
      <c r="L13552" t="str">
        <f t="shared" si="641"/>
        <v>2526CORDEAUX</v>
      </c>
      <c r="M13552" t="s">
        <v>14528</v>
      </c>
      <c r="N13552" t="s">
        <v>732</v>
      </c>
    </row>
    <row r="13553" spans="1:14">
      <c r="A13553" t="s">
        <v>14975</v>
      </c>
      <c r="B13553" t="s">
        <v>14977</v>
      </c>
      <c r="C13553" t="s">
        <v>109</v>
      </c>
      <c r="D13553">
        <v>1</v>
      </c>
      <c r="E13553">
        <v>0</v>
      </c>
      <c r="F13553">
        <v>1</v>
      </c>
      <c r="H13553" t="s">
        <v>103</v>
      </c>
      <c r="I13553">
        <f t="shared" si="642"/>
        <v>0</v>
      </c>
      <c r="J13553">
        <f t="shared" si="643"/>
        <v>0</v>
      </c>
      <c r="L13553" t="str">
        <f t="shared" si="641"/>
        <v>2526CORDEAUX HEIGHTS</v>
      </c>
      <c r="M13553" t="s">
        <v>14528</v>
      </c>
      <c r="N13553" t="s">
        <v>732</v>
      </c>
    </row>
    <row r="13554" spans="1:14">
      <c r="A13554" t="s">
        <v>14975</v>
      </c>
      <c r="B13554" t="s">
        <v>14978</v>
      </c>
      <c r="C13554" t="s">
        <v>109</v>
      </c>
      <c r="D13554">
        <v>1</v>
      </c>
      <c r="E13554">
        <v>0</v>
      </c>
      <c r="F13554">
        <v>1</v>
      </c>
      <c r="H13554" t="s">
        <v>103</v>
      </c>
      <c r="I13554">
        <f t="shared" si="642"/>
        <v>0</v>
      </c>
      <c r="J13554">
        <f t="shared" si="643"/>
        <v>0</v>
      </c>
      <c r="L13554" t="str">
        <f t="shared" si="641"/>
        <v>2526DOMBARTON</v>
      </c>
      <c r="M13554" t="s">
        <v>14528</v>
      </c>
      <c r="N13554" t="s">
        <v>732</v>
      </c>
    </row>
    <row r="13555" spans="1:14">
      <c r="A13555" t="s">
        <v>14975</v>
      </c>
      <c r="B13555" t="s">
        <v>14979</v>
      </c>
      <c r="C13555" t="s">
        <v>109</v>
      </c>
      <c r="D13555">
        <v>1</v>
      </c>
      <c r="E13555">
        <v>0</v>
      </c>
      <c r="F13555">
        <v>1</v>
      </c>
      <c r="H13555" t="s">
        <v>103</v>
      </c>
      <c r="I13555">
        <f t="shared" si="642"/>
        <v>0</v>
      </c>
      <c r="J13555">
        <f t="shared" si="643"/>
        <v>0</v>
      </c>
      <c r="L13555" t="str">
        <f t="shared" si="641"/>
        <v>2526FARMBOROUGH HEIGHTS</v>
      </c>
      <c r="M13555" t="s">
        <v>14528</v>
      </c>
      <c r="N13555" t="s">
        <v>732</v>
      </c>
    </row>
    <row r="13556" spans="1:14">
      <c r="A13556" t="s">
        <v>14975</v>
      </c>
      <c r="B13556" t="s">
        <v>14980</v>
      </c>
      <c r="C13556" t="s">
        <v>109</v>
      </c>
      <c r="D13556">
        <v>1</v>
      </c>
      <c r="E13556">
        <v>0</v>
      </c>
      <c r="F13556">
        <v>1</v>
      </c>
      <c r="H13556" t="s">
        <v>103</v>
      </c>
      <c r="I13556">
        <f t="shared" si="642"/>
        <v>0</v>
      </c>
      <c r="J13556">
        <f t="shared" si="643"/>
        <v>0</v>
      </c>
      <c r="L13556" t="str">
        <f t="shared" si="641"/>
        <v>2526KEMBLA GRANGE</v>
      </c>
      <c r="M13556" t="s">
        <v>14528</v>
      </c>
      <c r="N13556" t="s">
        <v>732</v>
      </c>
    </row>
    <row r="13557" spans="1:14">
      <c r="A13557" t="s">
        <v>14975</v>
      </c>
      <c r="B13557" t="s">
        <v>14981</v>
      </c>
      <c r="C13557" t="s">
        <v>109</v>
      </c>
      <c r="D13557">
        <v>1</v>
      </c>
      <c r="E13557">
        <v>0</v>
      </c>
      <c r="F13557">
        <v>1</v>
      </c>
      <c r="H13557" t="s">
        <v>103</v>
      </c>
      <c r="I13557">
        <f t="shared" si="642"/>
        <v>0</v>
      </c>
      <c r="J13557">
        <f t="shared" si="643"/>
        <v>0</v>
      </c>
      <c r="L13557" t="str">
        <f t="shared" si="641"/>
        <v>2526KEMBLA HEIGHTS</v>
      </c>
      <c r="M13557" t="s">
        <v>14528</v>
      </c>
      <c r="N13557" t="s">
        <v>732</v>
      </c>
    </row>
    <row r="13558" spans="1:14">
      <c r="A13558" t="s">
        <v>14975</v>
      </c>
      <c r="B13558" t="s">
        <v>14982</v>
      </c>
      <c r="C13558" t="s">
        <v>109</v>
      </c>
      <c r="D13558">
        <v>1</v>
      </c>
      <c r="E13558">
        <v>0</v>
      </c>
      <c r="F13558">
        <v>1</v>
      </c>
      <c r="H13558" t="s">
        <v>103</v>
      </c>
      <c r="I13558">
        <f t="shared" si="642"/>
        <v>0</v>
      </c>
      <c r="J13558">
        <f t="shared" si="643"/>
        <v>0</v>
      </c>
      <c r="L13558" t="str">
        <f t="shared" si="641"/>
        <v>2526MOUNT KEMBLA</v>
      </c>
      <c r="M13558" t="s">
        <v>14528</v>
      </c>
      <c r="N13558" t="s">
        <v>732</v>
      </c>
    </row>
    <row r="13559" spans="1:14">
      <c r="A13559" t="s">
        <v>14975</v>
      </c>
      <c r="B13559" t="s">
        <v>14983</v>
      </c>
      <c r="C13559" t="s">
        <v>109</v>
      </c>
      <c r="D13559">
        <v>1</v>
      </c>
      <c r="E13559">
        <v>0</v>
      </c>
      <c r="F13559">
        <v>1</v>
      </c>
      <c r="H13559" t="s">
        <v>103</v>
      </c>
      <c r="I13559">
        <f t="shared" si="642"/>
        <v>0</v>
      </c>
      <c r="J13559">
        <f t="shared" si="643"/>
        <v>0</v>
      </c>
      <c r="L13559" t="str">
        <f t="shared" si="641"/>
        <v>2526UNANDERRA</v>
      </c>
      <c r="M13559" t="s">
        <v>14528</v>
      </c>
      <c r="N13559" t="s">
        <v>732</v>
      </c>
    </row>
    <row r="13560" spans="1:14">
      <c r="A13560" t="s">
        <v>14984</v>
      </c>
      <c r="B13560" t="s">
        <v>14985</v>
      </c>
      <c r="C13560" t="s">
        <v>109</v>
      </c>
      <c r="D13560">
        <v>1</v>
      </c>
      <c r="E13560">
        <v>0</v>
      </c>
      <c r="F13560">
        <v>1</v>
      </c>
      <c r="H13560" t="s">
        <v>103</v>
      </c>
      <c r="I13560">
        <f t="shared" si="642"/>
        <v>0</v>
      </c>
      <c r="J13560">
        <f t="shared" si="643"/>
        <v>0</v>
      </c>
      <c r="L13560" t="str">
        <f t="shared" si="641"/>
        <v>2525FIGTREE</v>
      </c>
      <c r="M13560" t="s">
        <v>14528</v>
      </c>
      <c r="N13560" t="s">
        <v>732</v>
      </c>
    </row>
    <row r="13561" spans="1:14">
      <c r="A13561" t="s">
        <v>14986</v>
      </c>
      <c r="B13561" t="s">
        <v>14987</v>
      </c>
      <c r="C13561" t="s">
        <v>109</v>
      </c>
      <c r="D13561">
        <v>1</v>
      </c>
      <c r="E13561">
        <v>0</v>
      </c>
      <c r="F13561">
        <v>1</v>
      </c>
      <c r="H13561" t="s">
        <v>103</v>
      </c>
      <c r="I13561">
        <f t="shared" si="642"/>
        <v>0</v>
      </c>
      <c r="J13561">
        <f t="shared" si="643"/>
        <v>0</v>
      </c>
      <c r="L13561" t="str">
        <f t="shared" si="641"/>
        <v>2520WOLLONGONG</v>
      </c>
      <c r="M13561" t="s">
        <v>14528</v>
      </c>
    </row>
    <row r="13562" spans="1:14">
      <c r="A13562" t="s">
        <v>14988</v>
      </c>
      <c r="B13562" t="s">
        <v>14989</v>
      </c>
      <c r="C13562" t="s">
        <v>109</v>
      </c>
      <c r="D13562">
        <v>1</v>
      </c>
      <c r="E13562">
        <v>0</v>
      </c>
      <c r="F13562">
        <v>1</v>
      </c>
      <c r="H13562" t="s">
        <v>103</v>
      </c>
      <c r="I13562">
        <f t="shared" si="642"/>
        <v>0</v>
      </c>
      <c r="J13562">
        <f t="shared" si="643"/>
        <v>0</v>
      </c>
      <c r="L13562" t="str">
        <f t="shared" si="641"/>
        <v>2519BALGOWNIE</v>
      </c>
      <c r="M13562" t="s">
        <v>14528</v>
      </c>
      <c r="N13562" t="s">
        <v>732</v>
      </c>
    </row>
    <row r="13563" spans="1:14">
      <c r="A13563" t="s">
        <v>14988</v>
      </c>
      <c r="B13563" t="s">
        <v>14990</v>
      </c>
      <c r="C13563" t="s">
        <v>109</v>
      </c>
      <c r="D13563">
        <v>1</v>
      </c>
      <c r="E13563">
        <v>0</v>
      </c>
      <c r="F13563">
        <v>1</v>
      </c>
      <c r="H13563" t="s">
        <v>103</v>
      </c>
      <c r="I13563">
        <f t="shared" si="642"/>
        <v>0</v>
      </c>
      <c r="J13563">
        <f t="shared" si="643"/>
        <v>0</v>
      </c>
      <c r="L13563" t="str">
        <f t="shared" si="641"/>
        <v>2519FAIRY MEADOW</v>
      </c>
      <c r="M13563" t="s">
        <v>14528</v>
      </c>
      <c r="N13563" t="s">
        <v>732</v>
      </c>
    </row>
    <row r="13564" spans="1:14">
      <c r="A13564" t="s">
        <v>14988</v>
      </c>
      <c r="B13564" t="s">
        <v>14991</v>
      </c>
      <c r="C13564" t="s">
        <v>109</v>
      </c>
      <c r="D13564">
        <v>1</v>
      </c>
      <c r="E13564">
        <v>0</v>
      </c>
      <c r="F13564">
        <v>1</v>
      </c>
      <c r="H13564" t="s">
        <v>103</v>
      </c>
      <c r="I13564">
        <f t="shared" si="642"/>
        <v>0</v>
      </c>
      <c r="J13564">
        <f t="shared" si="643"/>
        <v>0</v>
      </c>
      <c r="L13564" t="str">
        <f t="shared" si="641"/>
        <v>2519FERNHILL</v>
      </c>
      <c r="M13564" t="s">
        <v>14528</v>
      </c>
      <c r="N13564" t="s">
        <v>732</v>
      </c>
    </row>
    <row r="13565" spans="1:14">
      <c r="A13565" t="s">
        <v>14988</v>
      </c>
      <c r="B13565" t="s">
        <v>14992</v>
      </c>
      <c r="C13565" t="s">
        <v>109</v>
      </c>
      <c r="D13565">
        <v>1</v>
      </c>
      <c r="E13565">
        <v>0</v>
      </c>
      <c r="F13565">
        <v>1</v>
      </c>
      <c r="H13565" t="s">
        <v>103</v>
      </c>
      <c r="I13565">
        <f t="shared" si="642"/>
        <v>0</v>
      </c>
      <c r="J13565">
        <f t="shared" si="643"/>
        <v>0</v>
      </c>
      <c r="L13565" t="str">
        <f t="shared" si="641"/>
        <v>2519MOUNT OUSLEY</v>
      </c>
      <c r="M13565" t="s">
        <v>14528</v>
      </c>
      <c r="N13565" t="s">
        <v>732</v>
      </c>
    </row>
    <row r="13566" spans="1:14">
      <c r="A13566" t="s">
        <v>14988</v>
      </c>
      <c r="B13566" t="s">
        <v>2906</v>
      </c>
      <c r="C13566" t="s">
        <v>109</v>
      </c>
      <c r="D13566">
        <v>1</v>
      </c>
      <c r="E13566">
        <v>0</v>
      </c>
      <c r="F13566">
        <v>1</v>
      </c>
      <c r="H13566" t="s">
        <v>103</v>
      </c>
      <c r="I13566">
        <f t="shared" si="642"/>
        <v>0</v>
      </c>
      <c r="J13566">
        <f t="shared" si="643"/>
        <v>0</v>
      </c>
      <c r="L13566" t="str">
        <f t="shared" si="641"/>
        <v>2519MOUNT PLEASANT</v>
      </c>
      <c r="M13566" t="s">
        <v>14528</v>
      </c>
      <c r="N13566" t="s">
        <v>732</v>
      </c>
    </row>
    <row r="13567" spans="1:14">
      <c r="A13567" t="s">
        <v>14988</v>
      </c>
      <c r="B13567" t="s">
        <v>14993</v>
      </c>
      <c r="C13567" t="s">
        <v>109</v>
      </c>
      <c r="D13567">
        <v>1</v>
      </c>
      <c r="E13567">
        <v>0</v>
      </c>
      <c r="F13567">
        <v>1</v>
      </c>
      <c r="H13567" t="s">
        <v>103</v>
      </c>
      <c r="I13567">
        <f t="shared" si="642"/>
        <v>0</v>
      </c>
      <c r="J13567">
        <f t="shared" si="643"/>
        <v>0</v>
      </c>
      <c r="L13567" t="str">
        <f t="shared" si="641"/>
        <v>2519REIDTOWN</v>
      </c>
      <c r="M13567" t="s">
        <v>14528</v>
      </c>
      <c r="N13567" t="s">
        <v>732</v>
      </c>
    </row>
    <row r="13568" spans="1:14">
      <c r="A13568" t="s">
        <v>14994</v>
      </c>
      <c r="B13568" t="s">
        <v>14995</v>
      </c>
      <c r="C13568" t="s">
        <v>109</v>
      </c>
      <c r="D13568">
        <v>1</v>
      </c>
      <c r="E13568">
        <v>0</v>
      </c>
      <c r="F13568">
        <v>1</v>
      </c>
      <c r="H13568" t="s">
        <v>103</v>
      </c>
      <c r="I13568">
        <f t="shared" si="642"/>
        <v>0</v>
      </c>
      <c r="J13568">
        <f t="shared" si="643"/>
        <v>0</v>
      </c>
      <c r="L13568" t="str">
        <f t="shared" si="641"/>
        <v>2518BELLAMBI</v>
      </c>
      <c r="M13568" t="s">
        <v>14528</v>
      </c>
      <c r="N13568" t="s">
        <v>732</v>
      </c>
    </row>
    <row r="13569" spans="1:14">
      <c r="A13569" t="s">
        <v>14994</v>
      </c>
      <c r="B13569" t="s">
        <v>14996</v>
      </c>
      <c r="C13569" t="s">
        <v>109</v>
      </c>
      <c r="D13569">
        <v>1</v>
      </c>
      <c r="E13569">
        <v>0</v>
      </c>
      <c r="F13569">
        <v>1</v>
      </c>
      <c r="H13569" t="s">
        <v>103</v>
      </c>
      <c r="I13569">
        <f t="shared" si="642"/>
        <v>0</v>
      </c>
      <c r="J13569">
        <f t="shared" si="643"/>
        <v>0</v>
      </c>
      <c r="L13569" t="str">
        <f t="shared" si="641"/>
        <v>2518CORRIMAL</v>
      </c>
      <c r="M13569" t="s">
        <v>14528</v>
      </c>
      <c r="N13569" t="s">
        <v>732</v>
      </c>
    </row>
    <row r="13570" spans="1:14">
      <c r="A13570" t="s">
        <v>14994</v>
      </c>
      <c r="B13570" t="s">
        <v>14997</v>
      </c>
      <c r="C13570" t="s">
        <v>109</v>
      </c>
      <c r="D13570">
        <v>1</v>
      </c>
      <c r="E13570">
        <v>0</v>
      </c>
      <c r="F13570">
        <v>1</v>
      </c>
      <c r="H13570" t="s">
        <v>103</v>
      </c>
      <c r="I13570">
        <f t="shared" si="642"/>
        <v>0</v>
      </c>
      <c r="J13570">
        <f t="shared" si="643"/>
        <v>0</v>
      </c>
      <c r="L13570" t="str">
        <f t="shared" si="641"/>
        <v>2518CORRIMAL EAST</v>
      </c>
      <c r="M13570" t="s">
        <v>14528</v>
      </c>
      <c r="N13570" t="s">
        <v>732</v>
      </c>
    </row>
    <row r="13571" spans="1:14">
      <c r="A13571" t="s">
        <v>14994</v>
      </c>
      <c r="B13571" t="s">
        <v>14998</v>
      </c>
      <c r="C13571" t="s">
        <v>109</v>
      </c>
      <c r="D13571">
        <v>1</v>
      </c>
      <c r="E13571">
        <v>0</v>
      </c>
      <c r="F13571">
        <v>1</v>
      </c>
      <c r="H13571" t="s">
        <v>103</v>
      </c>
      <c r="I13571">
        <f t="shared" si="642"/>
        <v>0</v>
      </c>
      <c r="J13571">
        <f t="shared" si="643"/>
        <v>0</v>
      </c>
      <c r="L13571" t="str">
        <f t="shared" si="641"/>
        <v>2518EAST CORRIMAL</v>
      </c>
      <c r="M13571" t="s">
        <v>14528</v>
      </c>
      <c r="N13571" t="s">
        <v>732</v>
      </c>
    </row>
    <row r="13572" spans="1:14">
      <c r="A13572" t="s">
        <v>14994</v>
      </c>
      <c r="B13572" t="s">
        <v>14999</v>
      </c>
      <c r="C13572" t="s">
        <v>109</v>
      </c>
      <c r="D13572">
        <v>1</v>
      </c>
      <c r="E13572">
        <v>0</v>
      </c>
      <c r="F13572">
        <v>1</v>
      </c>
      <c r="H13572" t="s">
        <v>103</v>
      </c>
      <c r="I13572">
        <f t="shared" si="642"/>
        <v>0</v>
      </c>
      <c r="J13572">
        <f t="shared" si="643"/>
        <v>0</v>
      </c>
      <c r="L13572" t="str">
        <f t="shared" si="641"/>
        <v>2518TARRAWANNA</v>
      </c>
      <c r="M13572" t="s">
        <v>14528</v>
      </c>
      <c r="N13572" t="s">
        <v>732</v>
      </c>
    </row>
    <row r="13573" spans="1:14">
      <c r="A13573" t="s">
        <v>14994</v>
      </c>
      <c r="B13573" t="s">
        <v>15000</v>
      </c>
      <c r="C13573" t="s">
        <v>109</v>
      </c>
      <c r="D13573">
        <v>1</v>
      </c>
      <c r="E13573">
        <v>0</v>
      </c>
      <c r="F13573">
        <v>1</v>
      </c>
      <c r="H13573" t="s">
        <v>103</v>
      </c>
      <c r="I13573">
        <f t="shared" si="642"/>
        <v>0</v>
      </c>
      <c r="J13573">
        <f t="shared" si="643"/>
        <v>0</v>
      </c>
      <c r="L13573" t="str">
        <f t="shared" ref="L13573:L13636" si="644">CONCATENATE(A13573,B13573)</f>
        <v>2518TOWRADGI</v>
      </c>
      <c r="M13573" t="s">
        <v>14528</v>
      </c>
      <c r="N13573" t="s">
        <v>732</v>
      </c>
    </row>
    <row r="13574" spans="1:14">
      <c r="A13574" t="s">
        <v>15001</v>
      </c>
      <c r="B13574" t="s">
        <v>15002</v>
      </c>
      <c r="C13574" t="s">
        <v>109</v>
      </c>
      <c r="D13574">
        <v>1</v>
      </c>
      <c r="E13574">
        <v>0</v>
      </c>
      <c r="F13574">
        <v>1</v>
      </c>
      <c r="H13574" t="s">
        <v>103</v>
      </c>
      <c r="I13574">
        <f t="shared" si="642"/>
        <v>0</v>
      </c>
      <c r="J13574">
        <f t="shared" si="643"/>
        <v>0</v>
      </c>
      <c r="L13574" t="str">
        <f t="shared" si="644"/>
        <v>2517RUSSELL VALE</v>
      </c>
      <c r="M13574" t="s">
        <v>14528</v>
      </c>
      <c r="N13574" t="s">
        <v>732</v>
      </c>
    </row>
    <row r="13575" spans="1:14">
      <c r="A13575" t="s">
        <v>15001</v>
      </c>
      <c r="B13575" t="s">
        <v>15003</v>
      </c>
      <c r="C13575" t="s">
        <v>109</v>
      </c>
      <c r="D13575">
        <v>1</v>
      </c>
      <c r="E13575">
        <v>0</v>
      </c>
      <c r="F13575">
        <v>1</v>
      </c>
      <c r="H13575" t="s">
        <v>103</v>
      </c>
      <c r="I13575">
        <f t="shared" si="642"/>
        <v>0</v>
      </c>
      <c r="J13575">
        <f t="shared" si="643"/>
        <v>0</v>
      </c>
      <c r="L13575" t="str">
        <f t="shared" si="644"/>
        <v>2517WOONONA</v>
      </c>
      <c r="M13575" t="s">
        <v>14528</v>
      </c>
      <c r="N13575" t="s">
        <v>732</v>
      </c>
    </row>
    <row r="13576" spans="1:14">
      <c r="A13576" t="s">
        <v>15001</v>
      </c>
      <c r="B13576" t="s">
        <v>15004</v>
      </c>
      <c r="C13576" t="s">
        <v>109</v>
      </c>
      <c r="D13576">
        <v>1</v>
      </c>
      <c r="E13576">
        <v>0</v>
      </c>
      <c r="F13576">
        <v>1</v>
      </c>
      <c r="H13576" t="s">
        <v>103</v>
      </c>
      <c r="I13576">
        <f t="shared" si="642"/>
        <v>0</v>
      </c>
      <c r="J13576">
        <f t="shared" si="643"/>
        <v>0</v>
      </c>
      <c r="L13576" t="str">
        <f t="shared" si="644"/>
        <v>2517WOONONA EAST</v>
      </c>
      <c r="M13576" t="s">
        <v>14528</v>
      </c>
      <c r="N13576" t="s">
        <v>732</v>
      </c>
    </row>
    <row r="13577" spans="1:14">
      <c r="A13577" t="s">
        <v>15005</v>
      </c>
      <c r="B13577" t="s">
        <v>15006</v>
      </c>
      <c r="C13577" t="s">
        <v>109</v>
      </c>
      <c r="D13577">
        <v>1</v>
      </c>
      <c r="E13577">
        <v>0</v>
      </c>
      <c r="F13577">
        <v>1</v>
      </c>
      <c r="H13577" t="s">
        <v>103</v>
      </c>
      <c r="I13577">
        <f t="shared" si="642"/>
        <v>0</v>
      </c>
      <c r="J13577">
        <f t="shared" si="643"/>
        <v>0</v>
      </c>
      <c r="L13577" t="str">
        <f t="shared" si="644"/>
        <v>2516BULLI</v>
      </c>
      <c r="M13577" t="s">
        <v>14528</v>
      </c>
      <c r="N13577" t="s">
        <v>732</v>
      </c>
    </row>
    <row r="13578" spans="1:14">
      <c r="A13578" t="s">
        <v>15005</v>
      </c>
      <c r="B13578" t="s">
        <v>15007</v>
      </c>
      <c r="C13578" t="s">
        <v>109</v>
      </c>
      <c r="D13578">
        <v>1</v>
      </c>
      <c r="E13578">
        <v>0</v>
      </c>
      <c r="F13578">
        <v>1</v>
      </c>
      <c r="H13578" t="s">
        <v>103</v>
      </c>
      <c r="I13578">
        <f t="shared" si="642"/>
        <v>0</v>
      </c>
      <c r="J13578">
        <f t="shared" si="643"/>
        <v>0</v>
      </c>
      <c r="L13578" t="str">
        <f t="shared" si="644"/>
        <v>2516BULLI TOPS</v>
      </c>
      <c r="M13578" t="s">
        <v>14528</v>
      </c>
      <c r="N13578" t="s">
        <v>732</v>
      </c>
    </row>
    <row r="13579" spans="1:14">
      <c r="A13579" t="s">
        <v>15008</v>
      </c>
      <c r="B13579" t="s">
        <v>15009</v>
      </c>
      <c r="C13579" t="s">
        <v>109</v>
      </c>
      <c r="D13579">
        <v>1</v>
      </c>
      <c r="E13579">
        <v>0</v>
      </c>
      <c r="F13579">
        <v>1</v>
      </c>
      <c r="H13579" t="s">
        <v>103</v>
      </c>
      <c r="I13579">
        <f t="shared" si="642"/>
        <v>0</v>
      </c>
      <c r="J13579">
        <f t="shared" si="643"/>
        <v>0</v>
      </c>
      <c r="L13579" t="str">
        <f t="shared" si="644"/>
        <v>2515AUSTINMER</v>
      </c>
      <c r="M13579" t="s">
        <v>14528</v>
      </c>
      <c r="N13579" t="s">
        <v>732</v>
      </c>
    </row>
    <row r="13580" spans="1:14">
      <c r="A13580" t="s">
        <v>15008</v>
      </c>
      <c r="B13580" t="s">
        <v>2763</v>
      </c>
      <c r="C13580" t="s">
        <v>109</v>
      </c>
      <c r="D13580">
        <v>1</v>
      </c>
      <c r="E13580">
        <v>0</v>
      </c>
      <c r="F13580">
        <v>1</v>
      </c>
      <c r="H13580" t="s">
        <v>103</v>
      </c>
      <c r="I13580">
        <f t="shared" si="642"/>
        <v>0</v>
      </c>
      <c r="J13580">
        <f t="shared" si="643"/>
        <v>0</v>
      </c>
      <c r="L13580" t="str">
        <f t="shared" si="644"/>
        <v>2515CLIFTON</v>
      </c>
      <c r="M13580" t="s">
        <v>14528</v>
      </c>
      <c r="N13580" t="s">
        <v>732</v>
      </c>
    </row>
    <row r="13581" spans="1:14">
      <c r="A13581" t="s">
        <v>15008</v>
      </c>
      <c r="B13581" t="s">
        <v>15010</v>
      </c>
      <c r="C13581" t="s">
        <v>109</v>
      </c>
      <c r="D13581">
        <v>1</v>
      </c>
      <c r="E13581">
        <v>0</v>
      </c>
      <c r="F13581">
        <v>1</v>
      </c>
      <c r="H13581" t="s">
        <v>103</v>
      </c>
      <c r="I13581">
        <f t="shared" si="642"/>
        <v>0</v>
      </c>
      <c r="J13581">
        <f t="shared" si="643"/>
        <v>0</v>
      </c>
      <c r="L13581" t="str">
        <f t="shared" si="644"/>
        <v>2515COLEDALE</v>
      </c>
      <c r="M13581" t="s">
        <v>14528</v>
      </c>
      <c r="N13581" t="s">
        <v>732</v>
      </c>
    </row>
    <row r="13582" spans="1:14">
      <c r="A13582" t="s">
        <v>15008</v>
      </c>
      <c r="B13582" t="s">
        <v>1144</v>
      </c>
      <c r="C13582" t="s">
        <v>109</v>
      </c>
      <c r="D13582">
        <v>1</v>
      </c>
      <c r="E13582">
        <v>0</v>
      </c>
      <c r="F13582">
        <v>1</v>
      </c>
      <c r="H13582" t="s">
        <v>103</v>
      </c>
      <c r="I13582">
        <f t="shared" si="642"/>
        <v>0</v>
      </c>
      <c r="J13582">
        <f t="shared" si="643"/>
        <v>0</v>
      </c>
      <c r="L13582" t="str">
        <f t="shared" si="644"/>
        <v>2515SCARBOROUGH</v>
      </c>
      <c r="M13582" t="s">
        <v>14528</v>
      </c>
      <c r="N13582" t="s">
        <v>732</v>
      </c>
    </row>
    <row r="13583" spans="1:14">
      <c r="A13583" t="s">
        <v>15008</v>
      </c>
      <c r="B13583" t="s">
        <v>15011</v>
      </c>
      <c r="C13583" t="s">
        <v>109</v>
      </c>
      <c r="D13583">
        <v>1</v>
      </c>
      <c r="E13583">
        <v>0</v>
      </c>
      <c r="F13583">
        <v>1</v>
      </c>
      <c r="H13583" t="s">
        <v>103</v>
      </c>
      <c r="I13583">
        <f t="shared" si="642"/>
        <v>0</v>
      </c>
      <c r="J13583">
        <f t="shared" si="643"/>
        <v>0</v>
      </c>
      <c r="L13583" t="str">
        <f t="shared" si="644"/>
        <v>2515THIRROUL</v>
      </c>
      <c r="M13583" t="s">
        <v>14528</v>
      </c>
      <c r="N13583" t="s">
        <v>732</v>
      </c>
    </row>
    <row r="13584" spans="1:14">
      <c r="A13584" t="s">
        <v>15008</v>
      </c>
      <c r="B13584" t="s">
        <v>15012</v>
      </c>
      <c r="C13584" t="s">
        <v>109</v>
      </c>
      <c r="D13584">
        <v>1</v>
      </c>
      <c r="E13584">
        <v>0</v>
      </c>
      <c r="F13584">
        <v>1</v>
      </c>
      <c r="H13584" t="s">
        <v>103</v>
      </c>
      <c r="I13584">
        <f t="shared" si="642"/>
        <v>0</v>
      </c>
      <c r="J13584">
        <f t="shared" si="643"/>
        <v>0</v>
      </c>
      <c r="L13584" t="str">
        <f t="shared" si="644"/>
        <v>2515WOMBARRA</v>
      </c>
      <c r="M13584" t="s">
        <v>14528</v>
      </c>
      <c r="N13584" t="s">
        <v>732</v>
      </c>
    </row>
    <row r="13585" spans="1:14">
      <c r="A13585" t="s">
        <v>15013</v>
      </c>
      <c r="B13585" t="s">
        <v>15014</v>
      </c>
      <c r="C13585" t="s">
        <v>109</v>
      </c>
      <c r="D13585">
        <v>1</v>
      </c>
      <c r="E13585">
        <v>0</v>
      </c>
      <c r="F13585">
        <v>1</v>
      </c>
      <c r="H13585" t="s">
        <v>103</v>
      </c>
      <c r="I13585">
        <f t="shared" ref="I13585:I13648" si="645">IF(ISERROR(VLOOKUP(A13585,SelPostCode,1,FALSE)),0,1)</f>
        <v>0</v>
      </c>
      <c r="J13585">
        <f t="shared" ref="J13585:J13648" si="646">IF(I13585=0,0,IF(ISERROR(VLOOKUP(B13585,SelSuburb,1,FALSE)),0,1))</f>
        <v>0</v>
      </c>
      <c r="L13585" t="str">
        <f t="shared" si="644"/>
        <v>2508COALCLIFF</v>
      </c>
      <c r="M13585" t="s">
        <v>14528</v>
      </c>
      <c r="N13585" t="s">
        <v>732</v>
      </c>
    </row>
    <row r="13586" spans="1:14">
      <c r="A13586" t="s">
        <v>15013</v>
      </c>
      <c r="B13586" t="s">
        <v>15015</v>
      </c>
      <c r="C13586" t="s">
        <v>109</v>
      </c>
      <c r="D13586">
        <v>1</v>
      </c>
      <c r="E13586">
        <v>0</v>
      </c>
      <c r="F13586">
        <v>1</v>
      </c>
      <c r="H13586" t="s">
        <v>103</v>
      </c>
      <c r="I13586">
        <f t="shared" si="645"/>
        <v>0</v>
      </c>
      <c r="J13586">
        <f t="shared" si="646"/>
        <v>0</v>
      </c>
      <c r="L13586" t="str">
        <f t="shared" si="644"/>
        <v>2508DARKES FOREST</v>
      </c>
      <c r="M13586" t="s">
        <v>14528</v>
      </c>
      <c r="N13586" t="s">
        <v>732</v>
      </c>
    </row>
    <row r="13587" spans="1:14">
      <c r="A13587" t="s">
        <v>15013</v>
      </c>
      <c r="B13587" t="s">
        <v>15016</v>
      </c>
      <c r="C13587" t="s">
        <v>109</v>
      </c>
      <c r="D13587">
        <v>1</v>
      </c>
      <c r="E13587">
        <v>0</v>
      </c>
      <c r="F13587">
        <v>1</v>
      </c>
      <c r="H13587" t="s">
        <v>103</v>
      </c>
      <c r="I13587">
        <f t="shared" si="645"/>
        <v>0</v>
      </c>
      <c r="J13587">
        <f t="shared" si="646"/>
        <v>0</v>
      </c>
      <c r="L13587" t="str">
        <f t="shared" si="644"/>
        <v>2508HELENSBURGH</v>
      </c>
      <c r="M13587" t="s">
        <v>14528</v>
      </c>
      <c r="N13587" t="s">
        <v>732</v>
      </c>
    </row>
    <row r="13588" spans="1:14">
      <c r="A13588" t="s">
        <v>15013</v>
      </c>
      <c r="B13588" t="s">
        <v>7902</v>
      </c>
      <c r="C13588" t="s">
        <v>109</v>
      </c>
      <c r="D13588">
        <v>1</v>
      </c>
      <c r="E13588">
        <v>0</v>
      </c>
      <c r="F13588">
        <v>1</v>
      </c>
      <c r="H13588" t="s">
        <v>103</v>
      </c>
      <c r="I13588">
        <f t="shared" si="645"/>
        <v>0</v>
      </c>
      <c r="J13588">
        <f t="shared" si="646"/>
        <v>0</v>
      </c>
      <c r="L13588" t="str">
        <f t="shared" si="644"/>
        <v>2508LILYVALE</v>
      </c>
      <c r="M13588" t="s">
        <v>14528</v>
      </c>
      <c r="N13588" t="s">
        <v>732</v>
      </c>
    </row>
    <row r="13589" spans="1:14">
      <c r="A13589" t="s">
        <v>15013</v>
      </c>
      <c r="B13589" t="s">
        <v>15017</v>
      </c>
      <c r="C13589" t="s">
        <v>109</v>
      </c>
      <c r="D13589">
        <v>1</v>
      </c>
      <c r="E13589">
        <v>0</v>
      </c>
      <c r="F13589">
        <v>1</v>
      </c>
      <c r="H13589" t="s">
        <v>103</v>
      </c>
      <c r="I13589">
        <f t="shared" si="645"/>
        <v>0</v>
      </c>
      <c r="J13589">
        <f t="shared" si="646"/>
        <v>0</v>
      </c>
      <c r="L13589" t="str">
        <f t="shared" si="644"/>
        <v>2508MADDENS PLAINS</v>
      </c>
      <c r="M13589" t="s">
        <v>14528</v>
      </c>
      <c r="N13589" t="s">
        <v>732</v>
      </c>
    </row>
    <row r="13590" spans="1:14">
      <c r="A13590" t="s">
        <v>15013</v>
      </c>
      <c r="B13590" t="s">
        <v>15018</v>
      </c>
      <c r="C13590" t="s">
        <v>109</v>
      </c>
      <c r="D13590">
        <v>1</v>
      </c>
      <c r="E13590">
        <v>0</v>
      </c>
      <c r="F13590">
        <v>1</v>
      </c>
      <c r="H13590" t="s">
        <v>103</v>
      </c>
      <c r="I13590">
        <f t="shared" si="645"/>
        <v>0</v>
      </c>
      <c r="J13590">
        <f t="shared" si="646"/>
        <v>0</v>
      </c>
      <c r="L13590" t="str">
        <f t="shared" si="644"/>
        <v>2508OTFORD</v>
      </c>
      <c r="M13590" t="s">
        <v>14528</v>
      </c>
      <c r="N13590" t="s">
        <v>732</v>
      </c>
    </row>
    <row r="13591" spans="1:14">
      <c r="A13591" t="s">
        <v>15013</v>
      </c>
      <c r="B13591" t="s">
        <v>15019</v>
      </c>
      <c r="C13591" t="s">
        <v>109</v>
      </c>
      <c r="D13591">
        <v>1</v>
      </c>
      <c r="E13591">
        <v>0</v>
      </c>
      <c r="F13591">
        <v>1</v>
      </c>
      <c r="H13591" t="s">
        <v>103</v>
      </c>
      <c r="I13591">
        <f t="shared" si="645"/>
        <v>0</v>
      </c>
      <c r="J13591">
        <f t="shared" si="646"/>
        <v>0</v>
      </c>
      <c r="L13591" t="str">
        <f t="shared" si="644"/>
        <v>2508STANWELL PARK</v>
      </c>
      <c r="M13591" t="s">
        <v>14528</v>
      </c>
      <c r="N13591" t="s">
        <v>732</v>
      </c>
    </row>
    <row r="13592" spans="1:14">
      <c r="A13592" t="s">
        <v>15013</v>
      </c>
      <c r="B13592" t="s">
        <v>15020</v>
      </c>
      <c r="C13592" t="s">
        <v>109</v>
      </c>
      <c r="D13592">
        <v>1</v>
      </c>
      <c r="E13592">
        <v>0</v>
      </c>
      <c r="F13592">
        <v>1</v>
      </c>
      <c r="H13592" t="s">
        <v>103</v>
      </c>
      <c r="I13592">
        <f t="shared" si="645"/>
        <v>0</v>
      </c>
      <c r="J13592">
        <f t="shared" si="646"/>
        <v>0</v>
      </c>
      <c r="L13592" t="str">
        <f t="shared" si="644"/>
        <v>2508STANWELL TOPS</v>
      </c>
      <c r="M13592" t="s">
        <v>14528</v>
      </c>
      <c r="N13592" t="s">
        <v>732</v>
      </c>
    </row>
    <row r="13593" spans="1:14">
      <c r="A13593" t="s">
        <v>15013</v>
      </c>
      <c r="B13593" t="s">
        <v>15021</v>
      </c>
      <c r="C13593" t="s">
        <v>109</v>
      </c>
      <c r="D13593">
        <v>1</v>
      </c>
      <c r="E13593">
        <v>0</v>
      </c>
      <c r="F13593">
        <v>1</v>
      </c>
      <c r="H13593" t="s">
        <v>103</v>
      </c>
      <c r="I13593">
        <f t="shared" si="645"/>
        <v>0</v>
      </c>
      <c r="J13593">
        <f t="shared" si="646"/>
        <v>0</v>
      </c>
      <c r="L13593" t="str">
        <f t="shared" si="644"/>
        <v>2508WORONORA DAM</v>
      </c>
      <c r="M13593" t="s">
        <v>14528</v>
      </c>
      <c r="N13593" t="s">
        <v>732</v>
      </c>
    </row>
    <row r="13594" spans="1:14">
      <c r="A13594" t="s">
        <v>15022</v>
      </c>
      <c r="B13594" t="s">
        <v>15023</v>
      </c>
      <c r="C13594" t="s">
        <v>109</v>
      </c>
      <c r="D13594">
        <v>1</v>
      </c>
      <c r="E13594">
        <v>0</v>
      </c>
      <c r="F13594">
        <v>1</v>
      </c>
      <c r="H13594" t="s">
        <v>103</v>
      </c>
      <c r="I13594">
        <f t="shared" si="645"/>
        <v>0</v>
      </c>
      <c r="J13594">
        <f t="shared" si="646"/>
        <v>0</v>
      </c>
      <c r="L13594" t="str">
        <f t="shared" si="644"/>
        <v>2506BERKELEY</v>
      </c>
      <c r="M13594" t="s">
        <v>14528</v>
      </c>
      <c r="N13594" t="s">
        <v>732</v>
      </c>
    </row>
    <row r="13595" spans="1:14">
      <c r="A13595" t="s">
        <v>15024</v>
      </c>
      <c r="B13595" t="s">
        <v>15025</v>
      </c>
      <c r="C13595" t="s">
        <v>109</v>
      </c>
      <c r="D13595">
        <v>1</v>
      </c>
      <c r="E13595">
        <v>0</v>
      </c>
      <c r="F13595">
        <v>1</v>
      </c>
      <c r="H13595" t="s">
        <v>103</v>
      </c>
      <c r="I13595">
        <f t="shared" si="645"/>
        <v>0</v>
      </c>
      <c r="J13595">
        <f t="shared" si="646"/>
        <v>0</v>
      </c>
      <c r="L13595" t="str">
        <f t="shared" si="644"/>
        <v>2505KEMBLAWARRA</v>
      </c>
      <c r="M13595" t="s">
        <v>14528</v>
      </c>
      <c r="N13595" t="s">
        <v>732</v>
      </c>
    </row>
    <row r="13596" spans="1:14">
      <c r="A13596" t="s">
        <v>15024</v>
      </c>
      <c r="B13596" t="s">
        <v>15026</v>
      </c>
      <c r="C13596" t="s">
        <v>109</v>
      </c>
      <c r="D13596">
        <v>1</v>
      </c>
      <c r="E13596">
        <v>0</v>
      </c>
      <c r="F13596">
        <v>1</v>
      </c>
      <c r="H13596" t="s">
        <v>103</v>
      </c>
      <c r="I13596">
        <f t="shared" si="645"/>
        <v>0</v>
      </c>
      <c r="J13596">
        <f t="shared" si="646"/>
        <v>0</v>
      </c>
      <c r="L13596" t="str">
        <f t="shared" si="644"/>
        <v>2505PORT KEMBLA</v>
      </c>
      <c r="M13596" t="s">
        <v>14528</v>
      </c>
      <c r="N13596" t="s">
        <v>732</v>
      </c>
    </row>
    <row r="13597" spans="1:14">
      <c r="A13597" t="s">
        <v>15027</v>
      </c>
      <c r="B13597" t="s">
        <v>15028</v>
      </c>
      <c r="C13597" t="s">
        <v>109</v>
      </c>
      <c r="D13597">
        <v>1</v>
      </c>
      <c r="E13597">
        <v>0</v>
      </c>
      <c r="F13597">
        <v>1</v>
      </c>
      <c r="H13597" t="s">
        <v>103</v>
      </c>
      <c r="I13597">
        <f t="shared" si="645"/>
        <v>0</v>
      </c>
      <c r="J13597">
        <f t="shared" si="646"/>
        <v>0</v>
      </c>
      <c r="L13597" t="str">
        <f t="shared" si="644"/>
        <v>2502CRINGILA</v>
      </c>
      <c r="M13597" t="s">
        <v>14528</v>
      </c>
      <c r="N13597" t="s">
        <v>732</v>
      </c>
    </row>
    <row r="13598" spans="1:14">
      <c r="A13598" t="s">
        <v>15027</v>
      </c>
      <c r="B13598" t="s">
        <v>15029</v>
      </c>
      <c r="C13598" t="s">
        <v>109</v>
      </c>
      <c r="D13598">
        <v>1</v>
      </c>
      <c r="E13598">
        <v>0</v>
      </c>
      <c r="F13598">
        <v>1</v>
      </c>
      <c r="H13598" t="s">
        <v>103</v>
      </c>
      <c r="I13598">
        <f t="shared" si="645"/>
        <v>0</v>
      </c>
      <c r="J13598">
        <f t="shared" si="646"/>
        <v>0</v>
      </c>
      <c r="L13598" t="str">
        <f t="shared" si="644"/>
        <v>2502LAKE HEIGHTS</v>
      </c>
      <c r="M13598" t="s">
        <v>14528</v>
      </c>
      <c r="N13598" t="s">
        <v>732</v>
      </c>
    </row>
    <row r="13599" spans="1:14">
      <c r="A13599" t="s">
        <v>15027</v>
      </c>
      <c r="B13599" t="s">
        <v>15030</v>
      </c>
      <c r="C13599" t="s">
        <v>109</v>
      </c>
      <c r="D13599">
        <v>1</v>
      </c>
      <c r="E13599">
        <v>0</v>
      </c>
      <c r="F13599">
        <v>1</v>
      </c>
      <c r="H13599" t="s">
        <v>103</v>
      </c>
      <c r="I13599">
        <f t="shared" si="645"/>
        <v>0</v>
      </c>
      <c r="J13599">
        <f t="shared" si="646"/>
        <v>0</v>
      </c>
      <c r="L13599" t="str">
        <f t="shared" si="644"/>
        <v>2502PRIMBEE</v>
      </c>
      <c r="M13599" t="s">
        <v>14528</v>
      </c>
      <c r="N13599" t="s">
        <v>732</v>
      </c>
    </row>
    <row r="13600" spans="1:14">
      <c r="A13600" t="s">
        <v>15027</v>
      </c>
      <c r="B13600" t="s">
        <v>15031</v>
      </c>
      <c r="C13600" t="s">
        <v>109</v>
      </c>
      <c r="D13600">
        <v>1</v>
      </c>
      <c r="E13600">
        <v>0</v>
      </c>
      <c r="F13600">
        <v>1</v>
      </c>
      <c r="H13600" t="s">
        <v>103</v>
      </c>
      <c r="I13600">
        <f t="shared" si="645"/>
        <v>0</v>
      </c>
      <c r="J13600">
        <f t="shared" si="646"/>
        <v>0</v>
      </c>
      <c r="L13600" t="str">
        <f t="shared" si="644"/>
        <v>2502WARRAWONG</v>
      </c>
      <c r="M13600" t="s">
        <v>14528</v>
      </c>
      <c r="N13600" t="s">
        <v>732</v>
      </c>
    </row>
    <row r="13601" spans="1:14">
      <c r="A13601" t="s">
        <v>15032</v>
      </c>
      <c r="B13601" t="s">
        <v>15033</v>
      </c>
      <c r="C13601" t="s">
        <v>109</v>
      </c>
      <c r="D13601">
        <v>1</v>
      </c>
      <c r="E13601">
        <v>0</v>
      </c>
      <c r="F13601">
        <v>1</v>
      </c>
      <c r="H13601" t="s">
        <v>103</v>
      </c>
      <c r="I13601">
        <f t="shared" si="645"/>
        <v>0</v>
      </c>
      <c r="J13601">
        <f t="shared" si="646"/>
        <v>0</v>
      </c>
      <c r="L13601" t="str">
        <f t="shared" si="644"/>
        <v>2500CONISTON</v>
      </c>
      <c r="M13601" t="s">
        <v>14528</v>
      </c>
      <c r="N13601" t="s">
        <v>732</v>
      </c>
    </row>
    <row r="13602" spans="1:14">
      <c r="A13602" t="s">
        <v>15032</v>
      </c>
      <c r="B13602" t="s">
        <v>15034</v>
      </c>
      <c r="C13602" t="s">
        <v>109</v>
      </c>
      <c r="D13602">
        <v>1</v>
      </c>
      <c r="E13602">
        <v>0</v>
      </c>
      <c r="F13602">
        <v>1</v>
      </c>
      <c r="H13602" t="s">
        <v>103</v>
      </c>
      <c r="I13602">
        <f t="shared" si="645"/>
        <v>0</v>
      </c>
      <c r="J13602">
        <f t="shared" si="646"/>
        <v>0</v>
      </c>
      <c r="L13602" t="str">
        <f t="shared" si="644"/>
        <v>2500GWYNNEVILLE</v>
      </c>
      <c r="M13602" t="s">
        <v>14528</v>
      </c>
      <c r="N13602" t="s">
        <v>732</v>
      </c>
    </row>
    <row r="13603" spans="1:14">
      <c r="A13603" t="s">
        <v>15032</v>
      </c>
      <c r="B13603" t="s">
        <v>15035</v>
      </c>
      <c r="C13603" t="s">
        <v>109</v>
      </c>
      <c r="D13603">
        <v>1</v>
      </c>
      <c r="E13603">
        <v>0</v>
      </c>
      <c r="F13603">
        <v>1</v>
      </c>
      <c r="H13603" t="s">
        <v>103</v>
      </c>
      <c r="I13603">
        <f t="shared" si="645"/>
        <v>0</v>
      </c>
      <c r="J13603">
        <f t="shared" si="646"/>
        <v>0</v>
      </c>
      <c r="L13603" t="str">
        <f t="shared" si="644"/>
        <v>2500KEIRAVILLE</v>
      </c>
      <c r="M13603" t="s">
        <v>14528</v>
      </c>
      <c r="N13603" t="s">
        <v>732</v>
      </c>
    </row>
    <row r="13604" spans="1:14">
      <c r="A13604" t="s">
        <v>15032</v>
      </c>
      <c r="B13604" t="s">
        <v>15036</v>
      </c>
      <c r="C13604" t="s">
        <v>109</v>
      </c>
      <c r="D13604">
        <v>1</v>
      </c>
      <c r="E13604">
        <v>0</v>
      </c>
      <c r="F13604">
        <v>1</v>
      </c>
      <c r="H13604" t="s">
        <v>103</v>
      </c>
      <c r="I13604">
        <f t="shared" si="645"/>
        <v>0</v>
      </c>
      <c r="J13604">
        <f t="shared" si="646"/>
        <v>0</v>
      </c>
      <c r="L13604" t="str">
        <f t="shared" si="644"/>
        <v>2500MANGERTON</v>
      </c>
      <c r="M13604" t="s">
        <v>14528</v>
      </c>
      <c r="N13604" t="s">
        <v>732</v>
      </c>
    </row>
    <row r="13605" spans="1:14">
      <c r="A13605" t="s">
        <v>15032</v>
      </c>
      <c r="B13605" t="s">
        <v>15037</v>
      </c>
      <c r="C13605" t="s">
        <v>109</v>
      </c>
      <c r="D13605">
        <v>1</v>
      </c>
      <c r="E13605">
        <v>0</v>
      </c>
      <c r="F13605">
        <v>1</v>
      </c>
      <c r="H13605" t="s">
        <v>103</v>
      </c>
      <c r="I13605">
        <f t="shared" si="645"/>
        <v>0</v>
      </c>
      <c r="J13605">
        <f t="shared" si="646"/>
        <v>0</v>
      </c>
      <c r="L13605" t="str">
        <f t="shared" si="644"/>
        <v>2500MOUNT KEIRA</v>
      </c>
      <c r="M13605" t="s">
        <v>14528</v>
      </c>
      <c r="N13605" t="s">
        <v>732</v>
      </c>
    </row>
    <row r="13606" spans="1:14">
      <c r="A13606" t="s">
        <v>15032</v>
      </c>
      <c r="B13606" t="s">
        <v>15038</v>
      </c>
      <c r="C13606" t="s">
        <v>109</v>
      </c>
      <c r="D13606">
        <v>1</v>
      </c>
      <c r="E13606">
        <v>0</v>
      </c>
      <c r="F13606">
        <v>1</v>
      </c>
      <c r="H13606" t="s">
        <v>103</v>
      </c>
      <c r="I13606">
        <f t="shared" si="645"/>
        <v>0</v>
      </c>
      <c r="J13606">
        <f t="shared" si="646"/>
        <v>0</v>
      </c>
      <c r="L13606" t="str">
        <f t="shared" si="644"/>
        <v>2500MOUNT SAINT THOMAS</v>
      </c>
      <c r="M13606" t="s">
        <v>14528</v>
      </c>
      <c r="N13606" t="s">
        <v>732</v>
      </c>
    </row>
    <row r="13607" spans="1:14">
      <c r="A13607" t="s">
        <v>15032</v>
      </c>
      <c r="B13607" t="s">
        <v>15039</v>
      </c>
      <c r="C13607" t="s">
        <v>109</v>
      </c>
      <c r="D13607">
        <v>1</v>
      </c>
      <c r="E13607">
        <v>0</v>
      </c>
      <c r="F13607">
        <v>1</v>
      </c>
      <c r="H13607" t="s">
        <v>103</v>
      </c>
      <c r="I13607">
        <f t="shared" si="645"/>
        <v>0</v>
      </c>
      <c r="J13607">
        <f t="shared" si="646"/>
        <v>0</v>
      </c>
      <c r="L13607" t="str">
        <f t="shared" si="644"/>
        <v>2500NORTH WOLLONGONG</v>
      </c>
      <c r="M13607" t="s">
        <v>14528</v>
      </c>
      <c r="N13607" t="s">
        <v>732</v>
      </c>
    </row>
    <row r="13608" spans="1:14">
      <c r="A13608" t="s">
        <v>15032</v>
      </c>
      <c r="B13608" t="s">
        <v>15040</v>
      </c>
      <c r="C13608" t="s">
        <v>109</v>
      </c>
      <c r="D13608">
        <v>1</v>
      </c>
      <c r="E13608">
        <v>0</v>
      </c>
      <c r="F13608">
        <v>1</v>
      </c>
      <c r="H13608" t="s">
        <v>103</v>
      </c>
      <c r="I13608">
        <f t="shared" si="645"/>
        <v>0</v>
      </c>
      <c r="J13608">
        <f t="shared" si="646"/>
        <v>0</v>
      </c>
      <c r="L13608" t="str">
        <f t="shared" si="644"/>
        <v>2500WEST WOLLONGONG</v>
      </c>
      <c r="M13608" t="s">
        <v>14528</v>
      </c>
      <c r="N13608" t="s">
        <v>732</v>
      </c>
    </row>
    <row r="13609" spans="1:14">
      <c r="A13609" t="s">
        <v>15032</v>
      </c>
      <c r="B13609" t="s">
        <v>14987</v>
      </c>
      <c r="C13609" t="s">
        <v>109</v>
      </c>
      <c r="D13609">
        <v>1</v>
      </c>
      <c r="E13609">
        <v>0</v>
      </c>
      <c r="F13609">
        <v>1</v>
      </c>
      <c r="H13609" t="s">
        <v>103</v>
      </c>
      <c r="I13609">
        <f t="shared" si="645"/>
        <v>0</v>
      </c>
      <c r="J13609">
        <f t="shared" si="646"/>
        <v>0</v>
      </c>
      <c r="L13609" t="str">
        <f t="shared" si="644"/>
        <v>2500WOLLONGONG</v>
      </c>
      <c r="M13609" t="s">
        <v>14528</v>
      </c>
      <c r="N13609" t="s">
        <v>732</v>
      </c>
    </row>
    <row r="13610" spans="1:14">
      <c r="A13610" t="s">
        <v>15032</v>
      </c>
      <c r="B13610" t="s">
        <v>15041</v>
      </c>
      <c r="C13610" t="s">
        <v>109</v>
      </c>
      <c r="D13610">
        <v>1</v>
      </c>
      <c r="E13610">
        <v>0</v>
      </c>
      <c r="F13610">
        <v>1</v>
      </c>
      <c r="H13610" t="s">
        <v>103</v>
      </c>
      <c r="I13610">
        <f t="shared" si="645"/>
        <v>0</v>
      </c>
      <c r="J13610">
        <f t="shared" si="646"/>
        <v>0</v>
      </c>
      <c r="L13610" t="str">
        <f t="shared" si="644"/>
        <v>2500WOLLONGONG NORTH</v>
      </c>
      <c r="M13610" t="s">
        <v>14528</v>
      </c>
      <c r="N13610" t="s">
        <v>732</v>
      </c>
    </row>
    <row r="13611" spans="1:14">
      <c r="A13611" t="s">
        <v>15032</v>
      </c>
      <c r="B13611" t="s">
        <v>15042</v>
      </c>
      <c r="C13611" t="s">
        <v>109</v>
      </c>
      <c r="D13611">
        <v>1</v>
      </c>
      <c r="E13611">
        <v>0</v>
      </c>
      <c r="F13611">
        <v>1</v>
      </c>
      <c r="H13611" t="s">
        <v>103</v>
      </c>
      <c r="I13611">
        <f t="shared" si="645"/>
        <v>0</v>
      </c>
      <c r="J13611">
        <f t="shared" si="646"/>
        <v>0</v>
      </c>
      <c r="L13611" t="str">
        <f t="shared" si="644"/>
        <v>2500WOLLONGONG WEST</v>
      </c>
      <c r="M13611" t="s">
        <v>14528</v>
      </c>
      <c r="N13611" t="s">
        <v>732</v>
      </c>
    </row>
    <row r="13612" spans="1:14">
      <c r="A13612" t="s">
        <v>15043</v>
      </c>
      <c r="B13612" t="s">
        <v>15044</v>
      </c>
      <c r="C13612" t="s">
        <v>109</v>
      </c>
      <c r="D13612">
        <v>3</v>
      </c>
      <c r="E13612">
        <v>0</v>
      </c>
      <c r="F13612">
        <v>0</v>
      </c>
      <c r="H13612" t="s">
        <v>103</v>
      </c>
      <c r="I13612">
        <f t="shared" si="645"/>
        <v>0</v>
      </c>
      <c r="J13612">
        <f t="shared" si="646"/>
        <v>0</v>
      </c>
      <c r="L13612" t="str">
        <f t="shared" si="644"/>
        <v>2490NORTH TUMBULGUM</v>
      </c>
      <c r="M13612" t="s">
        <v>15045</v>
      </c>
    </row>
    <row r="13613" spans="1:14">
      <c r="A13613" t="s">
        <v>15043</v>
      </c>
      <c r="B13613" t="s">
        <v>15046</v>
      </c>
      <c r="C13613" t="s">
        <v>109</v>
      </c>
      <c r="D13613">
        <v>3</v>
      </c>
      <c r="E13613">
        <v>0</v>
      </c>
      <c r="F13613">
        <v>0</v>
      </c>
      <c r="H13613" t="s">
        <v>103</v>
      </c>
      <c r="I13613">
        <f t="shared" si="645"/>
        <v>0</v>
      </c>
      <c r="J13613">
        <f t="shared" si="646"/>
        <v>0</v>
      </c>
      <c r="L13613" t="str">
        <f t="shared" si="644"/>
        <v>2490TUMBULGUM</v>
      </c>
      <c r="M13613" t="s">
        <v>15045</v>
      </c>
    </row>
    <row r="13614" spans="1:14">
      <c r="A13614" t="s">
        <v>15047</v>
      </c>
      <c r="B13614" t="s">
        <v>15048</v>
      </c>
      <c r="C13614" t="s">
        <v>109</v>
      </c>
      <c r="D13614">
        <v>3</v>
      </c>
      <c r="E13614">
        <v>0</v>
      </c>
      <c r="F13614">
        <v>0</v>
      </c>
      <c r="H13614" t="s">
        <v>103</v>
      </c>
      <c r="I13614">
        <f t="shared" si="645"/>
        <v>0</v>
      </c>
      <c r="J13614">
        <f t="shared" si="646"/>
        <v>0</v>
      </c>
      <c r="L13614" t="str">
        <f t="shared" si="644"/>
        <v>2489HASTINGS POINT</v>
      </c>
      <c r="M13614" t="s">
        <v>15045</v>
      </c>
    </row>
    <row r="13615" spans="1:14">
      <c r="A13615" t="s">
        <v>15047</v>
      </c>
      <c r="B13615" t="s">
        <v>15049</v>
      </c>
      <c r="C13615" t="s">
        <v>109</v>
      </c>
      <c r="D13615">
        <v>3</v>
      </c>
      <c r="E13615">
        <v>0</v>
      </c>
      <c r="F13615">
        <v>0</v>
      </c>
      <c r="H13615" t="s">
        <v>103</v>
      </c>
      <c r="I13615">
        <f t="shared" si="645"/>
        <v>0</v>
      </c>
      <c r="J13615">
        <f t="shared" si="646"/>
        <v>0</v>
      </c>
      <c r="L13615" t="str">
        <f t="shared" si="644"/>
        <v>2489POTTSVILLE</v>
      </c>
      <c r="M13615" t="s">
        <v>15045</v>
      </c>
    </row>
    <row r="13616" spans="1:14">
      <c r="A13616" t="s">
        <v>15047</v>
      </c>
      <c r="B13616" t="s">
        <v>15050</v>
      </c>
      <c r="C13616" t="s">
        <v>109</v>
      </c>
      <c r="D13616">
        <v>3</v>
      </c>
      <c r="E13616">
        <v>0</v>
      </c>
      <c r="F13616">
        <v>0</v>
      </c>
      <c r="H13616" t="s">
        <v>103</v>
      </c>
      <c r="I13616">
        <f t="shared" si="645"/>
        <v>0</v>
      </c>
      <c r="J13616">
        <f t="shared" si="646"/>
        <v>0</v>
      </c>
      <c r="L13616" t="str">
        <f t="shared" si="644"/>
        <v>2489POTTSVILLE BEACH</v>
      </c>
      <c r="M13616" t="s">
        <v>15045</v>
      </c>
    </row>
    <row r="13617" spans="1:14">
      <c r="A13617" t="s">
        <v>15051</v>
      </c>
      <c r="B13617" t="s">
        <v>15052</v>
      </c>
      <c r="C13617" t="s">
        <v>109</v>
      </c>
      <c r="D13617">
        <v>3</v>
      </c>
      <c r="E13617">
        <v>0</v>
      </c>
      <c r="F13617">
        <v>0</v>
      </c>
      <c r="H13617" t="s">
        <v>103</v>
      </c>
      <c r="I13617">
        <f t="shared" si="645"/>
        <v>0</v>
      </c>
      <c r="J13617">
        <f t="shared" si="646"/>
        <v>0</v>
      </c>
      <c r="L13617" t="str">
        <f t="shared" si="644"/>
        <v>2488BOGANGAR</v>
      </c>
      <c r="M13617" t="s">
        <v>15045</v>
      </c>
    </row>
    <row r="13618" spans="1:14">
      <c r="A13618" t="s">
        <v>15051</v>
      </c>
      <c r="B13618" t="s">
        <v>15053</v>
      </c>
      <c r="C13618" t="s">
        <v>109</v>
      </c>
      <c r="D13618">
        <v>3</v>
      </c>
      <c r="E13618">
        <v>0</v>
      </c>
      <c r="F13618">
        <v>0</v>
      </c>
      <c r="H13618" t="s">
        <v>103</v>
      </c>
      <c r="I13618">
        <f t="shared" si="645"/>
        <v>0</v>
      </c>
      <c r="J13618">
        <f t="shared" si="646"/>
        <v>0</v>
      </c>
      <c r="L13618" t="str">
        <f t="shared" si="644"/>
        <v>2488CABARITA BEACH</v>
      </c>
      <c r="M13618" t="s">
        <v>15045</v>
      </c>
    </row>
    <row r="13619" spans="1:14">
      <c r="A13619" t="s">
        <v>15051</v>
      </c>
      <c r="B13619" t="s">
        <v>15054</v>
      </c>
      <c r="C13619" t="s">
        <v>109</v>
      </c>
      <c r="D13619">
        <v>4</v>
      </c>
      <c r="E13619">
        <v>0</v>
      </c>
      <c r="F13619">
        <v>0</v>
      </c>
      <c r="H13619" t="s">
        <v>103</v>
      </c>
      <c r="I13619">
        <f t="shared" si="645"/>
        <v>0</v>
      </c>
      <c r="J13619">
        <f t="shared" si="646"/>
        <v>0</v>
      </c>
      <c r="L13619" t="str">
        <f t="shared" si="644"/>
        <v>2488TANGLEWOOD</v>
      </c>
      <c r="M13619" t="s">
        <v>15045</v>
      </c>
    </row>
    <row r="13620" spans="1:14">
      <c r="A13620" t="s">
        <v>15055</v>
      </c>
      <c r="B13620" t="s">
        <v>2838</v>
      </c>
      <c r="C13620" t="s">
        <v>109</v>
      </c>
      <c r="D13620">
        <v>1</v>
      </c>
      <c r="E13620">
        <v>0</v>
      </c>
      <c r="F13620">
        <v>1</v>
      </c>
      <c r="H13620" t="s">
        <v>103</v>
      </c>
      <c r="I13620">
        <f t="shared" si="645"/>
        <v>0</v>
      </c>
      <c r="J13620">
        <f t="shared" si="646"/>
        <v>0</v>
      </c>
      <c r="L13620" t="str">
        <f t="shared" si="644"/>
        <v>2487CASUARINA</v>
      </c>
      <c r="M13620" t="s">
        <v>15045</v>
      </c>
      <c r="N13620" t="s">
        <v>732</v>
      </c>
    </row>
    <row r="13621" spans="1:14">
      <c r="A13621" t="s">
        <v>15055</v>
      </c>
      <c r="B13621" t="s">
        <v>15056</v>
      </c>
      <c r="C13621" t="s">
        <v>109</v>
      </c>
      <c r="D13621">
        <v>1</v>
      </c>
      <c r="E13621">
        <v>0</v>
      </c>
      <c r="F13621">
        <v>1</v>
      </c>
      <c r="H13621" t="s">
        <v>103</v>
      </c>
      <c r="I13621">
        <f t="shared" si="645"/>
        <v>0</v>
      </c>
      <c r="J13621">
        <f t="shared" si="646"/>
        <v>0</v>
      </c>
      <c r="L13621" t="str">
        <f t="shared" si="644"/>
        <v>2487CHINDERAH</v>
      </c>
      <c r="M13621" t="s">
        <v>15045</v>
      </c>
      <c r="N13621" t="s">
        <v>732</v>
      </c>
    </row>
    <row r="13622" spans="1:14">
      <c r="A13622" t="s">
        <v>15055</v>
      </c>
      <c r="B13622" t="s">
        <v>15057</v>
      </c>
      <c r="C13622" t="s">
        <v>109</v>
      </c>
      <c r="D13622">
        <v>1</v>
      </c>
      <c r="E13622">
        <v>0</v>
      </c>
      <c r="F13622">
        <v>1</v>
      </c>
      <c r="H13622" t="s">
        <v>103</v>
      </c>
      <c r="I13622">
        <f t="shared" si="645"/>
        <v>0</v>
      </c>
      <c r="J13622">
        <f t="shared" si="646"/>
        <v>0</v>
      </c>
      <c r="L13622" t="str">
        <f t="shared" si="644"/>
        <v>2487CUDGEN</v>
      </c>
      <c r="M13622" t="s">
        <v>15045</v>
      </c>
      <c r="N13622" t="s">
        <v>732</v>
      </c>
    </row>
    <row r="13623" spans="1:14">
      <c r="A13623" t="s">
        <v>15055</v>
      </c>
      <c r="B13623" t="s">
        <v>15058</v>
      </c>
      <c r="C13623" t="s">
        <v>109</v>
      </c>
      <c r="D13623">
        <v>1</v>
      </c>
      <c r="E13623">
        <v>0</v>
      </c>
      <c r="F13623">
        <v>1</v>
      </c>
      <c r="H13623" t="s">
        <v>103</v>
      </c>
      <c r="I13623">
        <f t="shared" si="645"/>
        <v>0</v>
      </c>
      <c r="J13623">
        <f t="shared" si="646"/>
        <v>0</v>
      </c>
      <c r="L13623" t="str">
        <f t="shared" si="644"/>
        <v>2487FINGAL HEAD</v>
      </c>
      <c r="M13623" t="s">
        <v>15045</v>
      </c>
      <c r="N13623" t="s">
        <v>732</v>
      </c>
    </row>
    <row r="13624" spans="1:14">
      <c r="A13624" t="s">
        <v>15055</v>
      </c>
      <c r="B13624" t="s">
        <v>15059</v>
      </c>
      <c r="C13624" t="s">
        <v>109</v>
      </c>
      <c r="D13624">
        <v>1</v>
      </c>
      <c r="E13624">
        <v>0</v>
      </c>
      <c r="F13624">
        <v>1</v>
      </c>
      <c r="H13624" t="s">
        <v>103</v>
      </c>
      <c r="I13624">
        <f t="shared" si="645"/>
        <v>0</v>
      </c>
      <c r="J13624">
        <f t="shared" si="646"/>
        <v>0</v>
      </c>
      <c r="L13624" t="str">
        <f t="shared" si="644"/>
        <v>2487KINGS FOREST</v>
      </c>
      <c r="M13624" t="s">
        <v>15045</v>
      </c>
      <c r="N13624" t="s">
        <v>732</v>
      </c>
    </row>
    <row r="13625" spans="1:14">
      <c r="A13625" t="s">
        <v>15055</v>
      </c>
      <c r="B13625" t="s">
        <v>15060</v>
      </c>
      <c r="C13625" t="s">
        <v>109</v>
      </c>
      <c r="D13625">
        <v>1</v>
      </c>
      <c r="E13625">
        <v>0</v>
      </c>
      <c r="F13625">
        <v>1</v>
      </c>
      <c r="H13625" t="s">
        <v>103</v>
      </c>
      <c r="I13625">
        <f t="shared" si="645"/>
        <v>0</v>
      </c>
      <c r="J13625">
        <f t="shared" si="646"/>
        <v>0</v>
      </c>
      <c r="L13625" t="str">
        <f t="shared" si="644"/>
        <v>2487KINGSCLIFF</v>
      </c>
      <c r="M13625" t="s">
        <v>15045</v>
      </c>
      <c r="N13625" t="s">
        <v>732</v>
      </c>
    </row>
    <row r="13626" spans="1:14">
      <c r="A13626" t="s">
        <v>15055</v>
      </c>
      <c r="B13626" t="s">
        <v>15061</v>
      </c>
      <c r="C13626" t="s">
        <v>109</v>
      </c>
      <c r="D13626">
        <v>2</v>
      </c>
      <c r="E13626">
        <v>0</v>
      </c>
      <c r="F13626">
        <v>1</v>
      </c>
      <c r="H13626" t="s">
        <v>103</v>
      </c>
      <c r="I13626">
        <f t="shared" si="645"/>
        <v>0</v>
      </c>
      <c r="J13626">
        <f t="shared" si="646"/>
        <v>0</v>
      </c>
      <c r="L13626" t="str">
        <f t="shared" si="644"/>
        <v>2487STOTTS CREEK</v>
      </c>
      <c r="M13626" t="s">
        <v>15045</v>
      </c>
      <c r="N13626" t="s">
        <v>732</v>
      </c>
    </row>
    <row r="13627" spans="1:14">
      <c r="A13627" t="s">
        <v>15055</v>
      </c>
      <c r="B13627" t="s">
        <v>15062</v>
      </c>
      <c r="C13627" t="s">
        <v>109</v>
      </c>
      <c r="D13627">
        <v>3</v>
      </c>
      <c r="E13627">
        <v>0</v>
      </c>
      <c r="F13627">
        <v>0</v>
      </c>
      <c r="H13627" t="s">
        <v>103</v>
      </c>
      <c r="I13627">
        <f t="shared" si="645"/>
        <v>0</v>
      </c>
      <c r="J13627">
        <f t="shared" si="646"/>
        <v>0</v>
      </c>
      <c r="L13627" t="str">
        <f t="shared" si="644"/>
        <v>2487DURANBAH</v>
      </c>
      <c r="M13627" t="s">
        <v>15045</v>
      </c>
    </row>
    <row r="13628" spans="1:14">
      <c r="A13628" t="s">
        <v>15063</v>
      </c>
      <c r="B13628" t="s">
        <v>15064</v>
      </c>
      <c r="C13628" t="s">
        <v>109</v>
      </c>
      <c r="D13628">
        <v>1</v>
      </c>
      <c r="E13628">
        <v>0</v>
      </c>
      <c r="F13628">
        <v>1</v>
      </c>
      <c r="G13628" t="s">
        <v>1060</v>
      </c>
      <c r="H13628" t="s">
        <v>103</v>
      </c>
      <c r="I13628">
        <f t="shared" si="645"/>
        <v>0</v>
      </c>
      <c r="J13628">
        <f t="shared" si="646"/>
        <v>0</v>
      </c>
      <c r="L13628" t="str">
        <f t="shared" si="644"/>
        <v>2486BANORA POINT</v>
      </c>
      <c r="M13628" t="s">
        <v>15045</v>
      </c>
      <c r="N13628" t="s">
        <v>732</v>
      </c>
    </row>
    <row r="13629" spans="1:14">
      <c r="A13629" t="s">
        <v>15063</v>
      </c>
      <c r="B13629" t="s">
        <v>15065</v>
      </c>
      <c r="C13629" t="s">
        <v>109</v>
      </c>
      <c r="D13629">
        <v>2</v>
      </c>
      <c r="E13629">
        <v>0</v>
      </c>
      <c r="F13629">
        <v>1</v>
      </c>
      <c r="H13629" t="s">
        <v>103</v>
      </c>
      <c r="I13629">
        <f t="shared" si="645"/>
        <v>0</v>
      </c>
      <c r="J13629">
        <f t="shared" si="646"/>
        <v>0</v>
      </c>
      <c r="L13629" t="str">
        <f t="shared" si="644"/>
        <v>2486BILAMBIL</v>
      </c>
      <c r="M13629" t="s">
        <v>15045</v>
      </c>
      <c r="N13629" t="s">
        <v>732</v>
      </c>
    </row>
    <row r="13630" spans="1:14">
      <c r="A13630" t="s">
        <v>15063</v>
      </c>
      <c r="B13630" t="s">
        <v>15066</v>
      </c>
      <c r="C13630" t="s">
        <v>109</v>
      </c>
      <c r="D13630">
        <v>1</v>
      </c>
      <c r="E13630">
        <v>0</v>
      </c>
      <c r="F13630">
        <v>1</v>
      </c>
      <c r="G13630" t="s">
        <v>1060</v>
      </c>
      <c r="H13630" t="s">
        <v>103</v>
      </c>
      <c r="I13630">
        <f t="shared" si="645"/>
        <v>0</v>
      </c>
      <c r="J13630">
        <f t="shared" si="646"/>
        <v>0</v>
      </c>
      <c r="L13630" t="str">
        <f t="shared" si="644"/>
        <v>2486BILAMBIL HEIGHTS</v>
      </c>
      <c r="M13630" t="s">
        <v>15045</v>
      </c>
      <c r="N13630" t="s">
        <v>732</v>
      </c>
    </row>
    <row r="13631" spans="1:14">
      <c r="A13631" t="s">
        <v>15063</v>
      </c>
      <c r="B13631" t="s">
        <v>15067</v>
      </c>
      <c r="C13631" t="s">
        <v>109</v>
      </c>
      <c r="D13631">
        <v>2</v>
      </c>
      <c r="E13631">
        <v>0</v>
      </c>
      <c r="F13631">
        <v>1</v>
      </c>
      <c r="H13631" t="s">
        <v>103</v>
      </c>
      <c r="I13631">
        <f t="shared" si="645"/>
        <v>0</v>
      </c>
      <c r="J13631">
        <f t="shared" si="646"/>
        <v>0</v>
      </c>
      <c r="L13631" t="str">
        <f t="shared" si="644"/>
        <v>2486BUNGALORA</v>
      </c>
      <c r="M13631" t="s">
        <v>15045</v>
      </c>
      <c r="N13631" t="s">
        <v>732</v>
      </c>
    </row>
    <row r="13632" spans="1:14">
      <c r="A13632" t="s">
        <v>15063</v>
      </c>
      <c r="B13632" t="s">
        <v>15068</v>
      </c>
      <c r="C13632" t="s">
        <v>109</v>
      </c>
      <c r="D13632">
        <v>2</v>
      </c>
      <c r="E13632">
        <v>0</v>
      </c>
      <c r="F13632">
        <v>1</v>
      </c>
      <c r="H13632" t="s">
        <v>103</v>
      </c>
      <c r="I13632">
        <f t="shared" si="645"/>
        <v>0</v>
      </c>
      <c r="J13632">
        <f t="shared" si="646"/>
        <v>0</v>
      </c>
      <c r="L13632" t="str">
        <f t="shared" si="644"/>
        <v>2486CAROOL</v>
      </c>
      <c r="M13632" t="s">
        <v>15045</v>
      </c>
      <c r="N13632" t="s">
        <v>732</v>
      </c>
    </row>
    <row r="13633" spans="1:14">
      <c r="A13633" t="s">
        <v>15063</v>
      </c>
      <c r="B13633" t="s">
        <v>15069</v>
      </c>
      <c r="C13633" t="s">
        <v>109</v>
      </c>
      <c r="D13633">
        <v>1</v>
      </c>
      <c r="E13633">
        <v>0</v>
      </c>
      <c r="F13633">
        <v>1</v>
      </c>
      <c r="G13633" t="s">
        <v>1060</v>
      </c>
      <c r="H13633" t="s">
        <v>103</v>
      </c>
      <c r="I13633">
        <f t="shared" si="645"/>
        <v>0</v>
      </c>
      <c r="J13633">
        <f t="shared" si="646"/>
        <v>0</v>
      </c>
      <c r="L13633" t="str">
        <f t="shared" si="644"/>
        <v>2486COBAKI</v>
      </c>
      <c r="M13633" t="s">
        <v>15045</v>
      </c>
      <c r="N13633" t="s">
        <v>732</v>
      </c>
    </row>
    <row r="13634" spans="1:14">
      <c r="A13634" t="s">
        <v>15063</v>
      </c>
      <c r="B13634" t="s">
        <v>15070</v>
      </c>
      <c r="C13634" t="s">
        <v>109</v>
      </c>
      <c r="D13634">
        <v>1</v>
      </c>
      <c r="E13634">
        <v>0</v>
      </c>
      <c r="F13634">
        <v>1</v>
      </c>
      <c r="G13634" t="s">
        <v>1060</v>
      </c>
      <c r="H13634" t="s">
        <v>103</v>
      </c>
      <c r="I13634">
        <f t="shared" si="645"/>
        <v>0</v>
      </c>
      <c r="J13634">
        <f t="shared" si="646"/>
        <v>0</v>
      </c>
      <c r="L13634" t="str">
        <f t="shared" si="644"/>
        <v>2486COBAKI LAKES</v>
      </c>
      <c r="M13634" t="s">
        <v>15045</v>
      </c>
      <c r="N13634" t="s">
        <v>732</v>
      </c>
    </row>
    <row r="13635" spans="1:14">
      <c r="A13635" t="s">
        <v>15063</v>
      </c>
      <c r="B13635" t="s">
        <v>15071</v>
      </c>
      <c r="C13635" t="s">
        <v>109</v>
      </c>
      <c r="D13635">
        <v>2</v>
      </c>
      <c r="E13635">
        <v>0</v>
      </c>
      <c r="F13635">
        <v>1</v>
      </c>
      <c r="H13635" t="s">
        <v>103</v>
      </c>
      <c r="I13635">
        <f t="shared" si="645"/>
        <v>0</v>
      </c>
      <c r="J13635">
        <f t="shared" si="646"/>
        <v>0</v>
      </c>
      <c r="L13635" t="str">
        <f t="shared" si="644"/>
        <v>2486DUROBY</v>
      </c>
      <c r="M13635" t="s">
        <v>15045</v>
      </c>
      <c r="N13635" t="s">
        <v>732</v>
      </c>
    </row>
    <row r="13636" spans="1:14">
      <c r="A13636" t="s">
        <v>15063</v>
      </c>
      <c r="B13636" t="s">
        <v>15072</v>
      </c>
      <c r="C13636" t="s">
        <v>109</v>
      </c>
      <c r="D13636">
        <v>2</v>
      </c>
      <c r="E13636">
        <v>0</v>
      </c>
      <c r="F13636">
        <v>1</v>
      </c>
      <c r="H13636" t="s">
        <v>103</v>
      </c>
      <c r="I13636">
        <f t="shared" si="645"/>
        <v>0</v>
      </c>
      <c r="J13636">
        <f t="shared" si="646"/>
        <v>0</v>
      </c>
      <c r="L13636" t="str">
        <f t="shared" si="644"/>
        <v>2486GLENGARRIE</v>
      </c>
      <c r="M13636" t="s">
        <v>15045</v>
      </c>
      <c r="N13636" t="s">
        <v>732</v>
      </c>
    </row>
    <row r="13637" spans="1:14">
      <c r="A13637" t="s">
        <v>15063</v>
      </c>
      <c r="B13637" t="s">
        <v>15073</v>
      </c>
      <c r="C13637" t="s">
        <v>109</v>
      </c>
      <c r="D13637">
        <v>1</v>
      </c>
      <c r="E13637">
        <v>0</v>
      </c>
      <c r="F13637">
        <v>1</v>
      </c>
      <c r="G13637" t="s">
        <v>1060</v>
      </c>
      <c r="H13637" t="s">
        <v>103</v>
      </c>
      <c r="I13637">
        <f t="shared" si="645"/>
        <v>0</v>
      </c>
      <c r="J13637">
        <f t="shared" si="646"/>
        <v>0</v>
      </c>
      <c r="L13637" t="str">
        <f t="shared" ref="L13637:L13700" si="647">CONCATENATE(A13637,B13637)</f>
        <v>2486PIGGABEEN</v>
      </c>
      <c r="M13637" t="s">
        <v>15045</v>
      </c>
      <c r="N13637" t="s">
        <v>732</v>
      </c>
    </row>
    <row r="13638" spans="1:14">
      <c r="A13638" t="s">
        <v>15063</v>
      </c>
      <c r="B13638" t="s">
        <v>15074</v>
      </c>
      <c r="C13638" t="s">
        <v>109</v>
      </c>
      <c r="D13638">
        <v>1</v>
      </c>
      <c r="E13638">
        <v>0</v>
      </c>
      <c r="F13638">
        <v>1</v>
      </c>
      <c r="G13638" t="s">
        <v>1060</v>
      </c>
      <c r="H13638" t="s">
        <v>103</v>
      </c>
      <c r="I13638">
        <f t="shared" si="645"/>
        <v>0</v>
      </c>
      <c r="J13638">
        <f t="shared" si="646"/>
        <v>0</v>
      </c>
      <c r="L13638" t="str">
        <f t="shared" si="647"/>
        <v>2486TERRANORA</v>
      </c>
      <c r="M13638" t="s">
        <v>15045</v>
      </c>
      <c r="N13638" t="s">
        <v>732</v>
      </c>
    </row>
    <row r="13639" spans="1:14">
      <c r="A13639" t="s">
        <v>15063</v>
      </c>
      <c r="B13639" t="s">
        <v>15075</v>
      </c>
      <c r="C13639" t="s">
        <v>109</v>
      </c>
      <c r="D13639">
        <v>1</v>
      </c>
      <c r="E13639">
        <v>0</v>
      </c>
      <c r="F13639">
        <v>1</v>
      </c>
      <c r="G13639" t="s">
        <v>1060</v>
      </c>
      <c r="H13639" t="s">
        <v>103</v>
      </c>
      <c r="I13639">
        <f t="shared" si="645"/>
        <v>0</v>
      </c>
      <c r="J13639">
        <f t="shared" si="646"/>
        <v>0</v>
      </c>
      <c r="L13639" t="str">
        <f t="shared" si="647"/>
        <v>2486TWEED HEADS SOUTH</v>
      </c>
      <c r="M13639" t="s">
        <v>15045</v>
      </c>
      <c r="N13639" t="s">
        <v>732</v>
      </c>
    </row>
    <row r="13640" spans="1:14">
      <c r="A13640" t="s">
        <v>15063</v>
      </c>
      <c r="B13640" t="s">
        <v>15076</v>
      </c>
      <c r="C13640" t="s">
        <v>109</v>
      </c>
      <c r="D13640">
        <v>2</v>
      </c>
      <c r="E13640">
        <v>0</v>
      </c>
      <c r="F13640">
        <v>1</v>
      </c>
      <c r="H13640" t="s">
        <v>103</v>
      </c>
      <c r="I13640">
        <f t="shared" si="645"/>
        <v>0</v>
      </c>
      <c r="J13640">
        <f t="shared" si="646"/>
        <v>0</v>
      </c>
      <c r="L13640" t="str">
        <f t="shared" si="647"/>
        <v>2486UPPER DUROBY</v>
      </c>
      <c r="M13640" t="s">
        <v>15045</v>
      </c>
      <c r="N13640" t="s">
        <v>732</v>
      </c>
    </row>
    <row r="13641" spans="1:14">
      <c r="A13641" t="s">
        <v>15077</v>
      </c>
      <c r="B13641" t="s">
        <v>15078</v>
      </c>
      <c r="C13641" t="s">
        <v>109</v>
      </c>
      <c r="D13641">
        <v>1</v>
      </c>
      <c r="E13641">
        <v>0</v>
      </c>
      <c r="F13641">
        <v>1</v>
      </c>
      <c r="G13641" t="s">
        <v>1060</v>
      </c>
      <c r="H13641" t="s">
        <v>103</v>
      </c>
      <c r="I13641">
        <f t="shared" si="645"/>
        <v>0</v>
      </c>
      <c r="J13641">
        <f t="shared" si="646"/>
        <v>0</v>
      </c>
      <c r="L13641" t="str">
        <f t="shared" si="647"/>
        <v>2485TWEED HEADS</v>
      </c>
      <c r="M13641" t="s">
        <v>15045</v>
      </c>
      <c r="N13641" t="s">
        <v>732</v>
      </c>
    </row>
    <row r="13642" spans="1:14">
      <c r="A13642" t="s">
        <v>15077</v>
      </c>
      <c r="B13642" t="s">
        <v>15079</v>
      </c>
      <c r="C13642" t="s">
        <v>109</v>
      </c>
      <c r="D13642">
        <v>1</v>
      </c>
      <c r="E13642">
        <v>0</v>
      </c>
      <c r="F13642">
        <v>1</v>
      </c>
      <c r="G13642" t="s">
        <v>1060</v>
      </c>
      <c r="H13642" t="s">
        <v>103</v>
      </c>
      <c r="I13642">
        <f t="shared" si="645"/>
        <v>0</v>
      </c>
      <c r="J13642">
        <f t="shared" si="646"/>
        <v>0</v>
      </c>
      <c r="L13642" t="str">
        <f t="shared" si="647"/>
        <v>2485TWEED HEADS WEST</v>
      </c>
      <c r="M13642" t="s">
        <v>15045</v>
      </c>
      <c r="N13642" t="s">
        <v>732</v>
      </c>
    </row>
    <row r="13643" spans="1:14">
      <c r="A13643" t="s">
        <v>15080</v>
      </c>
      <c r="B13643" t="s">
        <v>14167</v>
      </c>
      <c r="C13643" t="s">
        <v>109</v>
      </c>
      <c r="D13643">
        <v>4</v>
      </c>
      <c r="E13643">
        <v>0</v>
      </c>
      <c r="F13643">
        <v>0</v>
      </c>
      <c r="H13643" t="s">
        <v>103</v>
      </c>
      <c r="I13643">
        <f t="shared" si="645"/>
        <v>0</v>
      </c>
      <c r="J13643">
        <f t="shared" si="646"/>
        <v>0</v>
      </c>
      <c r="L13643" t="str">
        <f t="shared" si="647"/>
        <v>2484BACK CREEK</v>
      </c>
      <c r="M13643" t="s">
        <v>15045</v>
      </c>
    </row>
    <row r="13644" spans="1:14">
      <c r="A13644" t="s">
        <v>15080</v>
      </c>
      <c r="B13644" t="s">
        <v>7351</v>
      </c>
      <c r="C13644" t="s">
        <v>109</v>
      </c>
      <c r="D13644">
        <v>3</v>
      </c>
      <c r="E13644">
        <v>0</v>
      </c>
      <c r="F13644">
        <v>0</v>
      </c>
      <c r="H13644" t="s">
        <v>103</v>
      </c>
      <c r="I13644">
        <f t="shared" si="645"/>
        <v>0</v>
      </c>
      <c r="J13644">
        <f t="shared" si="646"/>
        <v>0</v>
      </c>
      <c r="L13644" t="str">
        <f t="shared" si="647"/>
        <v>2484BRAY PARK</v>
      </c>
      <c r="M13644" t="s">
        <v>15045</v>
      </c>
    </row>
    <row r="13645" spans="1:14">
      <c r="A13645" t="s">
        <v>15080</v>
      </c>
      <c r="B13645" t="s">
        <v>15081</v>
      </c>
      <c r="C13645" t="s">
        <v>109</v>
      </c>
      <c r="D13645">
        <v>4</v>
      </c>
      <c r="E13645">
        <v>0</v>
      </c>
      <c r="F13645">
        <v>0</v>
      </c>
      <c r="H13645" t="s">
        <v>103</v>
      </c>
      <c r="I13645">
        <f t="shared" si="645"/>
        <v>0</v>
      </c>
      <c r="J13645">
        <f t="shared" si="646"/>
        <v>0</v>
      </c>
      <c r="L13645" t="str">
        <f t="shared" si="647"/>
        <v>2484BRAYS CREEK</v>
      </c>
      <c r="M13645" t="s">
        <v>15045</v>
      </c>
    </row>
    <row r="13646" spans="1:14">
      <c r="A13646" t="s">
        <v>15080</v>
      </c>
      <c r="B13646" t="s">
        <v>15082</v>
      </c>
      <c r="C13646" t="s">
        <v>109</v>
      </c>
      <c r="D13646">
        <v>3</v>
      </c>
      <c r="E13646">
        <v>0</v>
      </c>
      <c r="F13646">
        <v>0</v>
      </c>
      <c r="H13646" t="s">
        <v>103</v>
      </c>
      <c r="I13646">
        <f t="shared" si="645"/>
        <v>0</v>
      </c>
      <c r="J13646">
        <f t="shared" si="646"/>
        <v>0</v>
      </c>
      <c r="L13646" t="str">
        <f t="shared" si="647"/>
        <v>2484BYANGUM</v>
      </c>
      <c r="M13646" t="s">
        <v>15045</v>
      </c>
    </row>
    <row r="13647" spans="1:14">
      <c r="A13647" t="s">
        <v>15080</v>
      </c>
      <c r="B13647" t="s">
        <v>15083</v>
      </c>
      <c r="C13647" t="s">
        <v>109</v>
      </c>
      <c r="D13647">
        <v>4</v>
      </c>
      <c r="E13647">
        <v>0</v>
      </c>
      <c r="F13647">
        <v>0</v>
      </c>
      <c r="H13647" t="s">
        <v>103</v>
      </c>
      <c r="I13647">
        <f t="shared" si="645"/>
        <v>0</v>
      </c>
      <c r="J13647">
        <f t="shared" si="646"/>
        <v>0</v>
      </c>
      <c r="L13647" t="str">
        <f t="shared" si="647"/>
        <v>2484BYRRILL CREEK</v>
      </c>
      <c r="M13647" t="s">
        <v>15045</v>
      </c>
    </row>
    <row r="13648" spans="1:14">
      <c r="A13648" t="s">
        <v>15080</v>
      </c>
      <c r="B13648" t="s">
        <v>15084</v>
      </c>
      <c r="C13648" t="s">
        <v>109</v>
      </c>
      <c r="D13648">
        <v>4</v>
      </c>
      <c r="E13648">
        <v>0</v>
      </c>
      <c r="F13648">
        <v>0</v>
      </c>
      <c r="H13648" t="s">
        <v>103</v>
      </c>
      <c r="I13648">
        <f t="shared" si="645"/>
        <v>0</v>
      </c>
      <c r="J13648">
        <f t="shared" si="646"/>
        <v>0</v>
      </c>
      <c r="L13648" t="str">
        <f t="shared" si="647"/>
        <v>2484CHILLINGHAM</v>
      </c>
      <c r="M13648" t="s">
        <v>15045</v>
      </c>
    </row>
    <row r="13649" spans="1:13">
      <c r="A13649" t="s">
        <v>15080</v>
      </c>
      <c r="B13649" t="s">
        <v>15085</v>
      </c>
      <c r="C13649" t="s">
        <v>109</v>
      </c>
      <c r="D13649">
        <v>4</v>
      </c>
      <c r="E13649">
        <v>0</v>
      </c>
      <c r="F13649">
        <v>0</v>
      </c>
      <c r="H13649" t="s">
        <v>103</v>
      </c>
      <c r="I13649">
        <f t="shared" ref="I13649:I13712" si="648">IF(ISERROR(VLOOKUP(A13649,SelPostCode,1,FALSE)),0,1)</f>
        <v>0</v>
      </c>
      <c r="J13649">
        <f t="shared" ref="J13649:J13712" si="649">IF(I13649=0,0,IF(ISERROR(VLOOKUP(B13649,SelSuburb,1,FALSE)),0,1))</f>
        <v>0</v>
      </c>
      <c r="L13649" t="str">
        <f t="shared" si="647"/>
        <v>2484CHOWAN CREEK</v>
      </c>
      <c r="M13649" t="s">
        <v>15045</v>
      </c>
    </row>
    <row r="13650" spans="1:13">
      <c r="A13650" t="s">
        <v>15080</v>
      </c>
      <c r="B13650" t="s">
        <v>15086</v>
      </c>
      <c r="C13650" t="s">
        <v>109</v>
      </c>
      <c r="D13650">
        <v>4</v>
      </c>
      <c r="E13650">
        <v>0</v>
      </c>
      <c r="F13650">
        <v>0</v>
      </c>
      <c r="H13650" t="s">
        <v>103</v>
      </c>
      <c r="I13650">
        <f t="shared" si="648"/>
        <v>0</v>
      </c>
      <c r="J13650">
        <f t="shared" si="649"/>
        <v>0</v>
      </c>
      <c r="L13650" t="str">
        <f t="shared" si="647"/>
        <v>2484CLOTHIERS CREEK</v>
      </c>
      <c r="M13650" t="s">
        <v>15045</v>
      </c>
    </row>
    <row r="13651" spans="1:13">
      <c r="A13651" t="s">
        <v>15080</v>
      </c>
      <c r="B13651" t="s">
        <v>15087</v>
      </c>
      <c r="C13651" t="s">
        <v>109</v>
      </c>
      <c r="D13651">
        <v>4</v>
      </c>
      <c r="E13651">
        <v>0</v>
      </c>
      <c r="F13651">
        <v>0</v>
      </c>
      <c r="H13651" t="s">
        <v>103</v>
      </c>
      <c r="I13651">
        <f t="shared" si="648"/>
        <v>0</v>
      </c>
      <c r="J13651">
        <f t="shared" si="649"/>
        <v>0</v>
      </c>
      <c r="L13651" t="str">
        <f t="shared" si="647"/>
        <v>2484COMMISSIONERS CREEK</v>
      </c>
      <c r="M13651" t="s">
        <v>15045</v>
      </c>
    </row>
    <row r="13652" spans="1:13">
      <c r="A13652" t="s">
        <v>15080</v>
      </c>
      <c r="B13652" t="s">
        <v>15088</v>
      </c>
      <c r="C13652" t="s">
        <v>109</v>
      </c>
      <c r="D13652">
        <v>3</v>
      </c>
      <c r="E13652">
        <v>0</v>
      </c>
      <c r="F13652">
        <v>0</v>
      </c>
      <c r="H13652" t="s">
        <v>103</v>
      </c>
      <c r="I13652">
        <f t="shared" si="648"/>
        <v>0</v>
      </c>
      <c r="J13652">
        <f t="shared" si="649"/>
        <v>0</v>
      </c>
      <c r="L13652" t="str">
        <f t="shared" si="647"/>
        <v>2484CONDONG</v>
      </c>
      <c r="M13652" t="s">
        <v>15045</v>
      </c>
    </row>
    <row r="13653" spans="1:13">
      <c r="A13653" t="s">
        <v>15080</v>
      </c>
      <c r="B13653" t="s">
        <v>5860</v>
      </c>
      <c r="C13653" t="s">
        <v>109</v>
      </c>
      <c r="D13653">
        <v>3</v>
      </c>
      <c r="E13653">
        <v>0</v>
      </c>
      <c r="F13653">
        <v>0</v>
      </c>
      <c r="H13653" t="s">
        <v>103</v>
      </c>
      <c r="I13653">
        <f t="shared" si="648"/>
        <v>0</v>
      </c>
      <c r="J13653">
        <f t="shared" si="649"/>
        <v>0</v>
      </c>
      <c r="L13653" t="str">
        <f t="shared" si="647"/>
        <v>2484CRYSTAL CREEK</v>
      </c>
      <c r="M13653" t="s">
        <v>15045</v>
      </c>
    </row>
    <row r="13654" spans="1:13">
      <c r="A13654" t="s">
        <v>15080</v>
      </c>
      <c r="B13654" t="s">
        <v>15089</v>
      </c>
      <c r="C13654" t="s">
        <v>109</v>
      </c>
      <c r="D13654">
        <v>4</v>
      </c>
      <c r="E13654">
        <v>0</v>
      </c>
      <c r="F13654">
        <v>0</v>
      </c>
      <c r="H13654" t="s">
        <v>103</v>
      </c>
      <c r="I13654">
        <f t="shared" si="648"/>
        <v>0</v>
      </c>
      <c r="J13654">
        <f t="shared" si="649"/>
        <v>0</v>
      </c>
      <c r="L13654" t="str">
        <f t="shared" si="647"/>
        <v>2484CUDGERA CREEK</v>
      </c>
      <c r="M13654" t="s">
        <v>15045</v>
      </c>
    </row>
    <row r="13655" spans="1:13">
      <c r="A13655" t="s">
        <v>15080</v>
      </c>
      <c r="B13655" t="s">
        <v>15090</v>
      </c>
      <c r="C13655" t="s">
        <v>109</v>
      </c>
      <c r="D13655">
        <v>4</v>
      </c>
      <c r="E13655">
        <v>0</v>
      </c>
      <c r="F13655">
        <v>0</v>
      </c>
      <c r="H13655" t="s">
        <v>103</v>
      </c>
      <c r="I13655">
        <f t="shared" si="648"/>
        <v>0</v>
      </c>
      <c r="J13655">
        <f t="shared" si="649"/>
        <v>0</v>
      </c>
      <c r="L13655" t="str">
        <f t="shared" si="647"/>
        <v>2484DOON DOON</v>
      </c>
      <c r="M13655" t="s">
        <v>15045</v>
      </c>
    </row>
    <row r="13656" spans="1:13">
      <c r="A13656" t="s">
        <v>15080</v>
      </c>
      <c r="B13656" t="s">
        <v>15091</v>
      </c>
      <c r="C13656" t="s">
        <v>109</v>
      </c>
      <c r="D13656">
        <v>3</v>
      </c>
      <c r="E13656">
        <v>0</v>
      </c>
      <c r="F13656">
        <v>0</v>
      </c>
      <c r="H13656" t="s">
        <v>103</v>
      </c>
      <c r="I13656">
        <f t="shared" si="648"/>
        <v>0</v>
      </c>
      <c r="J13656">
        <f t="shared" si="649"/>
        <v>0</v>
      </c>
      <c r="L13656" t="str">
        <f t="shared" si="647"/>
        <v>2484DULGUIGAN</v>
      </c>
      <c r="M13656" t="s">
        <v>15045</v>
      </c>
    </row>
    <row r="13657" spans="1:13">
      <c r="A13657" t="s">
        <v>15080</v>
      </c>
      <c r="B13657" t="s">
        <v>15092</v>
      </c>
      <c r="C13657" t="s">
        <v>109</v>
      </c>
      <c r="D13657">
        <v>4</v>
      </c>
      <c r="E13657">
        <v>0</v>
      </c>
      <c r="F13657">
        <v>0</v>
      </c>
      <c r="H13657" t="s">
        <v>103</v>
      </c>
      <c r="I13657">
        <f t="shared" si="648"/>
        <v>0</v>
      </c>
      <c r="J13657">
        <f t="shared" si="649"/>
        <v>0</v>
      </c>
      <c r="L13657" t="str">
        <f t="shared" si="647"/>
        <v>2484DUM DUM</v>
      </c>
      <c r="M13657" t="s">
        <v>15045</v>
      </c>
    </row>
    <row r="13658" spans="1:13">
      <c r="A13658" t="s">
        <v>15080</v>
      </c>
      <c r="B13658" t="s">
        <v>15093</v>
      </c>
      <c r="C13658" t="s">
        <v>109</v>
      </c>
      <c r="D13658">
        <v>3</v>
      </c>
      <c r="E13658">
        <v>0</v>
      </c>
      <c r="F13658">
        <v>0</v>
      </c>
      <c r="H13658" t="s">
        <v>103</v>
      </c>
      <c r="I13658">
        <f t="shared" si="648"/>
        <v>0</v>
      </c>
      <c r="J13658">
        <f t="shared" si="649"/>
        <v>0</v>
      </c>
      <c r="L13658" t="str">
        <f t="shared" si="647"/>
        <v>2484DUNBIBLE</v>
      </c>
      <c r="M13658" t="s">
        <v>15045</v>
      </c>
    </row>
    <row r="13659" spans="1:13">
      <c r="A13659" t="s">
        <v>15080</v>
      </c>
      <c r="B13659" t="s">
        <v>15094</v>
      </c>
      <c r="C13659" t="s">
        <v>109</v>
      </c>
      <c r="D13659">
        <v>3</v>
      </c>
      <c r="E13659">
        <v>0</v>
      </c>
      <c r="F13659">
        <v>0</v>
      </c>
      <c r="H13659" t="s">
        <v>103</v>
      </c>
      <c r="I13659">
        <f t="shared" si="648"/>
        <v>0</v>
      </c>
      <c r="J13659">
        <f t="shared" si="649"/>
        <v>0</v>
      </c>
      <c r="L13659" t="str">
        <f t="shared" si="647"/>
        <v>2484DUNGAY</v>
      </c>
      <c r="M13659" t="s">
        <v>15045</v>
      </c>
    </row>
    <row r="13660" spans="1:13">
      <c r="A13660" t="s">
        <v>15080</v>
      </c>
      <c r="B13660" t="s">
        <v>6041</v>
      </c>
      <c r="C13660" t="s">
        <v>109</v>
      </c>
      <c r="D13660">
        <v>3</v>
      </c>
      <c r="E13660">
        <v>0</v>
      </c>
      <c r="F13660">
        <v>0</v>
      </c>
      <c r="H13660" t="s">
        <v>103</v>
      </c>
      <c r="I13660">
        <f t="shared" si="648"/>
        <v>0</v>
      </c>
      <c r="J13660">
        <f t="shared" si="649"/>
        <v>0</v>
      </c>
      <c r="L13660" t="str">
        <f t="shared" si="647"/>
        <v>2484EUNGELLA</v>
      </c>
      <c r="M13660" t="s">
        <v>15045</v>
      </c>
    </row>
    <row r="13661" spans="1:13">
      <c r="A13661" t="s">
        <v>15080</v>
      </c>
      <c r="B13661" t="s">
        <v>15095</v>
      </c>
      <c r="C13661" t="s">
        <v>109</v>
      </c>
      <c r="D13661">
        <v>3</v>
      </c>
      <c r="E13661">
        <v>0</v>
      </c>
      <c r="F13661">
        <v>0</v>
      </c>
      <c r="H13661" t="s">
        <v>103</v>
      </c>
      <c r="I13661">
        <f t="shared" si="648"/>
        <v>0</v>
      </c>
      <c r="J13661">
        <f t="shared" si="649"/>
        <v>0</v>
      </c>
      <c r="L13661" t="str">
        <f t="shared" si="647"/>
        <v>2484EVIRON</v>
      </c>
      <c r="M13661" t="s">
        <v>15045</v>
      </c>
    </row>
    <row r="13662" spans="1:13">
      <c r="A13662" t="s">
        <v>15080</v>
      </c>
      <c r="B13662" t="s">
        <v>15096</v>
      </c>
      <c r="C13662" t="s">
        <v>109</v>
      </c>
      <c r="D13662">
        <v>3</v>
      </c>
      <c r="E13662">
        <v>0</v>
      </c>
      <c r="F13662">
        <v>0</v>
      </c>
      <c r="H13662" t="s">
        <v>103</v>
      </c>
      <c r="I13662">
        <f t="shared" si="648"/>
        <v>0</v>
      </c>
      <c r="J13662">
        <f t="shared" si="649"/>
        <v>0</v>
      </c>
      <c r="L13662" t="str">
        <f t="shared" si="647"/>
        <v>2484FARRANTS HILL</v>
      </c>
      <c r="M13662" t="s">
        <v>15045</v>
      </c>
    </row>
    <row r="13663" spans="1:13">
      <c r="A13663" t="s">
        <v>15080</v>
      </c>
      <c r="B13663" t="s">
        <v>8190</v>
      </c>
      <c r="C13663" t="s">
        <v>109</v>
      </c>
      <c r="D13663">
        <v>3</v>
      </c>
      <c r="E13663">
        <v>0</v>
      </c>
      <c r="F13663">
        <v>0</v>
      </c>
      <c r="H13663" t="s">
        <v>103</v>
      </c>
      <c r="I13663">
        <f t="shared" si="648"/>
        <v>0</v>
      </c>
      <c r="J13663">
        <f t="shared" si="649"/>
        <v>0</v>
      </c>
      <c r="L13663" t="str">
        <f t="shared" si="647"/>
        <v>2484FERNVALE</v>
      </c>
      <c r="M13663" t="s">
        <v>15045</v>
      </c>
    </row>
    <row r="13664" spans="1:13">
      <c r="A13664" t="s">
        <v>15080</v>
      </c>
      <c r="B13664" t="s">
        <v>15097</v>
      </c>
      <c r="C13664" t="s">
        <v>109</v>
      </c>
      <c r="D13664">
        <v>4</v>
      </c>
      <c r="E13664">
        <v>0</v>
      </c>
      <c r="F13664">
        <v>0</v>
      </c>
      <c r="H13664" t="s">
        <v>103</v>
      </c>
      <c r="I13664">
        <f t="shared" si="648"/>
        <v>0</v>
      </c>
      <c r="J13664">
        <f t="shared" si="649"/>
        <v>0</v>
      </c>
      <c r="L13664" t="str">
        <f t="shared" si="647"/>
        <v>2484HOPKINS CREEK</v>
      </c>
      <c r="M13664" t="s">
        <v>15045</v>
      </c>
    </row>
    <row r="13665" spans="1:13">
      <c r="A13665" t="s">
        <v>15080</v>
      </c>
      <c r="B13665" t="s">
        <v>15098</v>
      </c>
      <c r="C13665" t="s">
        <v>109</v>
      </c>
      <c r="D13665">
        <v>3</v>
      </c>
      <c r="E13665">
        <v>0</v>
      </c>
      <c r="F13665">
        <v>0</v>
      </c>
      <c r="H13665" t="s">
        <v>103</v>
      </c>
      <c r="I13665">
        <f t="shared" si="648"/>
        <v>0</v>
      </c>
      <c r="J13665">
        <f t="shared" si="649"/>
        <v>0</v>
      </c>
      <c r="L13665" t="str">
        <f t="shared" si="647"/>
        <v>2484KIELVALE</v>
      </c>
      <c r="M13665" t="s">
        <v>15045</v>
      </c>
    </row>
    <row r="13666" spans="1:13">
      <c r="A13666" t="s">
        <v>15080</v>
      </c>
      <c r="B13666" t="s">
        <v>15099</v>
      </c>
      <c r="C13666" t="s">
        <v>109</v>
      </c>
      <c r="D13666">
        <v>4</v>
      </c>
      <c r="E13666">
        <v>0</v>
      </c>
      <c r="F13666">
        <v>0</v>
      </c>
      <c r="H13666" t="s">
        <v>103</v>
      </c>
      <c r="I13666">
        <f t="shared" si="648"/>
        <v>0</v>
      </c>
      <c r="J13666">
        <f t="shared" si="649"/>
        <v>0</v>
      </c>
      <c r="L13666" t="str">
        <f t="shared" si="647"/>
        <v>2484KUNGHUR</v>
      </c>
      <c r="M13666" t="s">
        <v>15045</v>
      </c>
    </row>
    <row r="13667" spans="1:13">
      <c r="A13667" t="s">
        <v>15080</v>
      </c>
      <c r="B13667" t="s">
        <v>15100</v>
      </c>
      <c r="C13667" t="s">
        <v>109</v>
      </c>
      <c r="D13667">
        <v>4</v>
      </c>
      <c r="E13667">
        <v>0</v>
      </c>
      <c r="F13667">
        <v>0</v>
      </c>
      <c r="H13667" t="s">
        <v>103</v>
      </c>
      <c r="I13667">
        <f t="shared" si="648"/>
        <v>0</v>
      </c>
      <c r="J13667">
        <f t="shared" si="649"/>
        <v>0</v>
      </c>
      <c r="L13667" t="str">
        <f t="shared" si="647"/>
        <v>2484KUNGHUR CREEK</v>
      </c>
      <c r="M13667" t="s">
        <v>15045</v>
      </c>
    </row>
    <row r="13668" spans="1:13">
      <c r="A13668" t="s">
        <v>15080</v>
      </c>
      <c r="B13668" t="s">
        <v>15101</v>
      </c>
      <c r="C13668" t="s">
        <v>109</v>
      </c>
      <c r="D13668">
        <v>3</v>
      </c>
      <c r="E13668">
        <v>0</v>
      </c>
      <c r="F13668">
        <v>0</v>
      </c>
      <c r="H13668" t="s">
        <v>103</v>
      </c>
      <c r="I13668">
        <f t="shared" si="648"/>
        <v>0</v>
      </c>
      <c r="J13668">
        <f t="shared" si="649"/>
        <v>0</v>
      </c>
      <c r="L13668" t="str">
        <f t="shared" si="647"/>
        <v>2484KYNNUMBOON</v>
      </c>
      <c r="M13668" t="s">
        <v>15045</v>
      </c>
    </row>
    <row r="13669" spans="1:13">
      <c r="A13669" t="s">
        <v>15080</v>
      </c>
      <c r="B13669" t="s">
        <v>15102</v>
      </c>
      <c r="C13669" t="s">
        <v>109</v>
      </c>
      <c r="D13669">
        <v>4</v>
      </c>
      <c r="E13669">
        <v>0</v>
      </c>
      <c r="F13669">
        <v>0</v>
      </c>
      <c r="H13669" t="s">
        <v>103</v>
      </c>
      <c r="I13669">
        <f t="shared" si="648"/>
        <v>0</v>
      </c>
      <c r="J13669">
        <f t="shared" si="649"/>
        <v>0</v>
      </c>
      <c r="L13669" t="str">
        <f t="shared" si="647"/>
        <v>2484LIMPINWOOD</v>
      </c>
      <c r="M13669" t="s">
        <v>15045</v>
      </c>
    </row>
    <row r="13670" spans="1:13">
      <c r="A13670" t="s">
        <v>15080</v>
      </c>
      <c r="B13670" t="s">
        <v>15103</v>
      </c>
      <c r="C13670" t="s">
        <v>109</v>
      </c>
      <c r="D13670">
        <v>4</v>
      </c>
      <c r="E13670">
        <v>0</v>
      </c>
      <c r="F13670">
        <v>0</v>
      </c>
      <c r="H13670" t="s">
        <v>103</v>
      </c>
      <c r="I13670">
        <f t="shared" si="648"/>
        <v>0</v>
      </c>
      <c r="J13670">
        <f t="shared" si="649"/>
        <v>0</v>
      </c>
      <c r="L13670" t="str">
        <f t="shared" si="647"/>
        <v>2484MEBBIN</v>
      </c>
      <c r="M13670" t="s">
        <v>15045</v>
      </c>
    </row>
    <row r="13671" spans="1:13">
      <c r="A13671" t="s">
        <v>15080</v>
      </c>
      <c r="B13671" t="s">
        <v>15104</v>
      </c>
      <c r="C13671" t="s">
        <v>109</v>
      </c>
      <c r="D13671">
        <v>4</v>
      </c>
      <c r="E13671">
        <v>0</v>
      </c>
      <c r="F13671">
        <v>0</v>
      </c>
      <c r="H13671" t="s">
        <v>103</v>
      </c>
      <c r="I13671">
        <f t="shared" si="648"/>
        <v>0</v>
      </c>
      <c r="J13671">
        <f t="shared" si="649"/>
        <v>0</v>
      </c>
      <c r="L13671" t="str">
        <f t="shared" si="647"/>
        <v>2484MIDGINBIL</v>
      </c>
      <c r="M13671" t="s">
        <v>15045</v>
      </c>
    </row>
    <row r="13672" spans="1:13">
      <c r="A13672" t="s">
        <v>15080</v>
      </c>
      <c r="B13672" t="s">
        <v>15105</v>
      </c>
      <c r="C13672" t="s">
        <v>109</v>
      </c>
      <c r="D13672">
        <v>4</v>
      </c>
      <c r="E13672">
        <v>0</v>
      </c>
      <c r="F13672">
        <v>0</v>
      </c>
      <c r="H13672" t="s">
        <v>103</v>
      </c>
      <c r="I13672">
        <f t="shared" si="648"/>
        <v>0</v>
      </c>
      <c r="J13672">
        <f t="shared" si="649"/>
        <v>0</v>
      </c>
      <c r="L13672" t="str">
        <f t="shared" si="647"/>
        <v>2484MOUNT BURRELL</v>
      </c>
      <c r="M13672" t="s">
        <v>15045</v>
      </c>
    </row>
    <row r="13673" spans="1:13">
      <c r="A13673" t="s">
        <v>15080</v>
      </c>
      <c r="B13673" t="s">
        <v>15106</v>
      </c>
      <c r="C13673" t="s">
        <v>109</v>
      </c>
      <c r="D13673">
        <v>4</v>
      </c>
      <c r="E13673">
        <v>0</v>
      </c>
      <c r="F13673">
        <v>0</v>
      </c>
      <c r="H13673" t="s">
        <v>103</v>
      </c>
      <c r="I13673">
        <f t="shared" si="648"/>
        <v>0</v>
      </c>
      <c r="J13673">
        <f t="shared" si="649"/>
        <v>0</v>
      </c>
      <c r="L13673" t="str">
        <f t="shared" si="647"/>
        <v>2484MOUNT WARNING</v>
      </c>
      <c r="M13673" t="s">
        <v>15045</v>
      </c>
    </row>
    <row r="13674" spans="1:13">
      <c r="A13674" t="s">
        <v>15080</v>
      </c>
      <c r="B13674" t="s">
        <v>15107</v>
      </c>
      <c r="C13674" t="s">
        <v>109</v>
      </c>
      <c r="D13674">
        <v>3</v>
      </c>
      <c r="E13674">
        <v>0</v>
      </c>
      <c r="F13674">
        <v>0</v>
      </c>
      <c r="H13674" t="s">
        <v>103</v>
      </c>
      <c r="I13674">
        <f t="shared" si="648"/>
        <v>0</v>
      </c>
      <c r="J13674">
        <f t="shared" si="649"/>
        <v>0</v>
      </c>
      <c r="L13674" t="str">
        <f t="shared" si="647"/>
        <v>2484MURWILLUMBAH</v>
      </c>
      <c r="M13674" t="s">
        <v>15045</v>
      </c>
    </row>
    <row r="13675" spans="1:13">
      <c r="A13675" t="s">
        <v>15080</v>
      </c>
      <c r="B13675" t="s">
        <v>15108</v>
      </c>
      <c r="C13675" t="s">
        <v>109</v>
      </c>
      <c r="D13675">
        <v>3</v>
      </c>
      <c r="E13675">
        <v>0</v>
      </c>
      <c r="F13675">
        <v>0</v>
      </c>
      <c r="H13675" t="s">
        <v>103</v>
      </c>
      <c r="I13675">
        <f t="shared" si="648"/>
        <v>0</v>
      </c>
      <c r="J13675">
        <f t="shared" si="649"/>
        <v>0</v>
      </c>
      <c r="L13675" t="str">
        <f t="shared" si="647"/>
        <v>2484MURWILLUMBAH SOUTH</v>
      </c>
      <c r="M13675" t="s">
        <v>15045</v>
      </c>
    </row>
    <row r="13676" spans="1:13">
      <c r="A13676" t="s">
        <v>15080</v>
      </c>
      <c r="B13676" t="s">
        <v>15109</v>
      </c>
      <c r="C13676" t="s">
        <v>109</v>
      </c>
      <c r="D13676">
        <v>3</v>
      </c>
      <c r="E13676">
        <v>0</v>
      </c>
      <c r="F13676">
        <v>0</v>
      </c>
      <c r="H13676" t="s">
        <v>103</v>
      </c>
      <c r="I13676">
        <f t="shared" si="648"/>
        <v>0</v>
      </c>
      <c r="J13676">
        <f t="shared" si="649"/>
        <v>0</v>
      </c>
      <c r="L13676" t="str">
        <f t="shared" si="647"/>
        <v>2484NOBBYS CREEK</v>
      </c>
      <c r="M13676" t="s">
        <v>15045</v>
      </c>
    </row>
    <row r="13677" spans="1:13">
      <c r="A13677" t="s">
        <v>15080</v>
      </c>
      <c r="B13677" t="s">
        <v>7145</v>
      </c>
      <c r="C13677" t="s">
        <v>109</v>
      </c>
      <c r="D13677">
        <v>3</v>
      </c>
      <c r="E13677">
        <v>0</v>
      </c>
      <c r="F13677">
        <v>0</v>
      </c>
      <c r="H13677" t="s">
        <v>103</v>
      </c>
      <c r="I13677">
        <f t="shared" si="648"/>
        <v>0</v>
      </c>
      <c r="J13677">
        <f t="shared" si="649"/>
        <v>0</v>
      </c>
      <c r="L13677" t="str">
        <f t="shared" si="647"/>
        <v>2484NORTH ARM</v>
      </c>
      <c r="M13677" t="s">
        <v>15045</v>
      </c>
    </row>
    <row r="13678" spans="1:13">
      <c r="A13678" t="s">
        <v>15080</v>
      </c>
      <c r="B13678" t="s">
        <v>15110</v>
      </c>
      <c r="C13678" t="s">
        <v>109</v>
      </c>
      <c r="D13678">
        <v>4</v>
      </c>
      <c r="E13678">
        <v>0</v>
      </c>
      <c r="F13678">
        <v>0</v>
      </c>
      <c r="H13678" t="s">
        <v>103</v>
      </c>
      <c r="I13678">
        <f t="shared" si="648"/>
        <v>0</v>
      </c>
      <c r="J13678">
        <f t="shared" si="649"/>
        <v>0</v>
      </c>
      <c r="L13678" t="str">
        <f t="shared" si="647"/>
        <v>2484NUMINBAH</v>
      </c>
      <c r="M13678" t="s">
        <v>15045</v>
      </c>
    </row>
    <row r="13679" spans="1:13">
      <c r="A13679" t="s">
        <v>15080</v>
      </c>
      <c r="B13679" t="s">
        <v>15111</v>
      </c>
      <c r="C13679" t="s">
        <v>109</v>
      </c>
      <c r="D13679">
        <v>3</v>
      </c>
      <c r="E13679">
        <v>0</v>
      </c>
      <c r="F13679">
        <v>0</v>
      </c>
      <c r="H13679" t="s">
        <v>103</v>
      </c>
      <c r="I13679">
        <f t="shared" si="648"/>
        <v>0</v>
      </c>
      <c r="J13679">
        <f t="shared" si="649"/>
        <v>0</v>
      </c>
      <c r="L13679" t="str">
        <f t="shared" si="647"/>
        <v>2484NUNDERI</v>
      </c>
      <c r="M13679" t="s">
        <v>15045</v>
      </c>
    </row>
    <row r="13680" spans="1:13">
      <c r="A13680" t="s">
        <v>15080</v>
      </c>
      <c r="B13680" t="s">
        <v>15112</v>
      </c>
      <c r="C13680" t="s">
        <v>109</v>
      </c>
      <c r="D13680">
        <v>4</v>
      </c>
      <c r="E13680">
        <v>0</v>
      </c>
      <c r="F13680">
        <v>0</v>
      </c>
      <c r="H13680" t="s">
        <v>103</v>
      </c>
      <c r="I13680">
        <f t="shared" si="648"/>
        <v>0</v>
      </c>
      <c r="J13680">
        <f t="shared" si="649"/>
        <v>0</v>
      </c>
      <c r="L13680" t="str">
        <f t="shared" si="647"/>
        <v>2484PALMVALE</v>
      </c>
      <c r="M13680" t="s">
        <v>15045</v>
      </c>
    </row>
    <row r="13681" spans="1:13">
      <c r="A13681" t="s">
        <v>15080</v>
      </c>
      <c r="B13681" t="s">
        <v>15113</v>
      </c>
      <c r="C13681" t="s">
        <v>109</v>
      </c>
      <c r="D13681">
        <v>4</v>
      </c>
      <c r="E13681">
        <v>0</v>
      </c>
      <c r="F13681">
        <v>0</v>
      </c>
      <c r="H13681" t="s">
        <v>103</v>
      </c>
      <c r="I13681">
        <f t="shared" si="648"/>
        <v>0</v>
      </c>
      <c r="J13681">
        <f t="shared" si="649"/>
        <v>0</v>
      </c>
      <c r="L13681" t="str">
        <f t="shared" si="647"/>
        <v>2484PUMPENBIL</v>
      </c>
      <c r="M13681" t="s">
        <v>15045</v>
      </c>
    </row>
    <row r="13682" spans="1:13">
      <c r="A13682" t="s">
        <v>15080</v>
      </c>
      <c r="B13682" t="s">
        <v>15114</v>
      </c>
      <c r="C13682" t="s">
        <v>109</v>
      </c>
      <c r="D13682">
        <v>4</v>
      </c>
      <c r="E13682">
        <v>0</v>
      </c>
      <c r="F13682">
        <v>0</v>
      </c>
      <c r="H13682" t="s">
        <v>103</v>
      </c>
      <c r="I13682">
        <f t="shared" si="648"/>
        <v>0</v>
      </c>
      <c r="J13682">
        <f t="shared" si="649"/>
        <v>0</v>
      </c>
      <c r="L13682" t="str">
        <f t="shared" si="647"/>
        <v>2484RESERVE CREEK</v>
      </c>
      <c r="M13682" t="s">
        <v>15045</v>
      </c>
    </row>
    <row r="13683" spans="1:13">
      <c r="A13683" t="s">
        <v>15080</v>
      </c>
      <c r="B13683" t="s">
        <v>15115</v>
      </c>
      <c r="C13683" t="s">
        <v>109</v>
      </c>
      <c r="D13683">
        <v>4</v>
      </c>
      <c r="E13683">
        <v>0</v>
      </c>
      <c r="F13683">
        <v>0</v>
      </c>
      <c r="H13683" t="s">
        <v>103</v>
      </c>
      <c r="I13683">
        <f t="shared" si="648"/>
        <v>0</v>
      </c>
      <c r="J13683">
        <f t="shared" si="649"/>
        <v>0</v>
      </c>
      <c r="L13683" t="str">
        <f t="shared" si="647"/>
        <v>2484ROUND MOUNTAIN</v>
      </c>
      <c r="M13683" t="s">
        <v>15045</v>
      </c>
    </row>
    <row r="13684" spans="1:13">
      <c r="A13684" t="s">
        <v>15080</v>
      </c>
      <c r="B13684" t="s">
        <v>15116</v>
      </c>
      <c r="C13684" t="s">
        <v>109</v>
      </c>
      <c r="D13684">
        <v>4</v>
      </c>
      <c r="E13684">
        <v>0</v>
      </c>
      <c r="F13684">
        <v>0</v>
      </c>
      <c r="H13684" t="s">
        <v>103</v>
      </c>
      <c r="I13684">
        <f t="shared" si="648"/>
        <v>0</v>
      </c>
      <c r="J13684">
        <f t="shared" si="649"/>
        <v>0</v>
      </c>
      <c r="L13684" t="str">
        <f t="shared" si="647"/>
        <v>2484ROWLANDS CREEK</v>
      </c>
      <c r="M13684" t="s">
        <v>15045</v>
      </c>
    </row>
    <row r="13685" spans="1:13">
      <c r="A13685" t="s">
        <v>15080</v>
      </c>
      <c r="B13685" t="s">
        <v>15117</v>
      </c>
      <c r="C13685" t="s">
        <v>109</v>
      </c>
      <c r="D13685">
        <v>3</v>
      </c>
      <c r="E13685">
        <v>0</v>
      </c>
      <c r="F13685">
        <v>0</v>
      </c>
      <c r="H13685" t="s">
        <v>103</v>
      </c>
      <c r="I13685">
        <f t="shared" si="648"/>
        <v>0</v>
      </c>
      <c r="J13685">
        <f t="shared" si="649"/>
        <v>0</v>
      </c>
      <c r="L13685" t="str">
        <f t="shared" si="647"/>
        <v>2484SOUTH MURWILLUMBAH</v>
      </c>
      <c r="M13685" t="s">
        <v>15045</v>
      </c>
    </row>
    <row r="13686" spans="1:13">
      <c r="A13686" t="s">
        <v>15080</v>
      </c>
      <c r="B13686" t="s">
        <v>15118</v>
      </c>
      <c r="C13686" t="s">
        <v>109</v>
      </c>
      <c r="D13686">
        <v>4</v>
      </c>
      <c r="E13686">
        <v>0</v>
      </c>
      <c r="F13686">
        <v>0</v>
      </c>
      <c r="H13686" t="s">
        <v>103</v>
      </c>
      <c r="I13686">
        <f t="shared" si="648"/>
        <v>0</v>
      </c>
      <c r="J13686">
        <f t="shared" si="649"/>
        <v>0</v>
      </c>
      <c r="L13686" t="str">
        <f t="shared" si="647"/>
        <v>2484STOKERS SIDING</v>
      </c>
      <c r="M13686" t="s">
        <v>15045</v>
      </c>
    </row>
    <row r="13687" spans="1:13">
      <c r="A13687" t="s">
        <v>15080</v>
      </c>
      <c r="B13687" t="s">
        <v>15119</v>
      </c>
      <c r="C13687" t="s">
        <v>109</v>
      </c>
      <c r="D13687">
        <v>4</v>
      </c>
      <c r="E13687">
        <v>0</v>
      </c>
      <c r="F13687">
        <v>0</v>
      </c>
      <c r="H13687" t="s">
        <v>103</v>
      </c>
      <c r="I13687">
        <f t="shared" si="648"/>
        <v>0</v>
      </c>
      <c r="J13687">
        <f t="shared" si="649"/>
        <v>0</v>
      </c>
      <c r="L13687" t="str">
        <f t="shared" si="647"/>
        <v>2484TERRAGON</v>
      </c>
      <c r="M13687" t="s">
        <v>15045</v>
      </c>
    </row>
    <row r="13688" spans="1:13">
      <c r="A13688" t="s">
        <v>15080</v>
      </c>
      <c r="B13688" t="s">
        <v>15120</v>
      </c>
      <c r="C13688" t="s">
        <v>109</v>
      </c>
      <c r="D13688">
        <v>4</v>
      </c>
      <c r="E13688">
        <v>0</v>
      </c>
      <c r="F13688">
        <v>0</v>
      </c>
      <c r="H13688" t="s">
        <v>103</v>
      </c>
      <c r="I13688">
        <f t="shared" si="648"/>
        <v>0</v>
      </c>
      <c r="J13688">
        <f t="shared" si="649"/>
        <v>0</v>
      </c>
      <c r="L13688" t="str">
        <f t="shared" si="647"/>
        <v>2484TOMEWIN</v>
      </c>
      <c r="M13688" t="s">
        <v>15045</v>
      </c>
    </row>
    <row r="13689" spans="1:13">
      <c r="A13689" t="s">
        <v>15080</v>
      </c>
      <c r="B13689" t="s">
        <v>15121</v>
      </c>
      <c r="C13689" t="s">
        <v>109</v>
      </c>
      <c r="D13689">
        <v>4</v>
      </c>
      <c r="E13689">
        <v>0</v>
      </c>
      <c r="F13689">
        <v>0</v>
      </c>
      <c r="H13689" t="s">
        <v>103</v>
      </c>
      <c r="I13689">
        <f t="shared" si="648"/>
        <v>0</v>
      </c>
      <c r="J13689">
        <f t="shared" si="649"/>
        <v>0</v>
      </c>
      <c r="L13689" t="str">
        <f t="shared" si="647"/>
        <v>2484TYALGUM</v>
      </c>
      <c r="M13689" t="s">
        <v>15045</v>
      </c>
    </row>
    <row r="13690" spans="1:13">
      <c r="A13690" t="s">
        <v>15080</v>
      </c>
      <c r="B13690" t="s">
        <v>15122</v>
      </c>
      <c r="C13690" t="s">
        <v>109</v>
      </c>
      <c r="D13690">
        <v>4</v>
      </c>
      <c r="E13690">
        <v>0</v>
      </c>
      <c r="F13690">
        <v>0</v>
      </c>
      <c r="H13690" t="s">
        <v>103</v>
      </c>
      <c r="I13690">
        <f t="shared" si="648"/>
        <v>0</v>
      </c>
      <c r="J13690">
        <f t="shared" si="649"/>
        <v>0</v>
      </c>
      <c r="L13690" t="str">
        <f t="shared" si="647"/>
        <v>2484TYALGUM CREEK</v>
      </c>
      <c r="M13690" t="s">
        <v>15045</v>
      </c>
    </row>
    <row r="13691" spans="1:13">
      <c r="A13691" t="s">
        <v>15080</v>
      </c>
      <c r="B13691" t="s">
        <v>15123</v>
      </c>
      <c r="C13691" t="s">
        <v>109</v>
      </c>
      <c r="D13691">
        <v>3</v>
      </c>
      <c r="E13691">
        <v>0</v>
      </c>
      <c r="F13691">
        <v>0</v>
      </c>
      <c r="H13691" t="s">
        <v>103</v>
      </c>
      <c r="I13691">
        <f t="shared" si="648"/>
        <v>0</v>
      </c>
      <c r="J13691">
        <f t="shared" si="649"/>
        <v>0</v>
      </c>
      <c r="L13691" t="str">
        <f t="shared" si="647"/>
        <v>2484TYGALGAH</v>
      </c>
      <c r="M13691" t="s">
        <v>15045</v>
      </c>
    </row>
    <row r="13692" spans="1:13">
      <c r="A13692" t="s">
        <v>15080</v>
      </c>
      <c r="B13692" t="s">
        <v>15124</v>
      </c>
      <c r="C13692" t="s">
        <v>109</v>
      </c>
      <c r="D13692">
        <v>4</v>
      </c>
      <c r="E13692">
        <v>0</v>
      </c>
      <c r="F13692">
        <v>0</v>
      </c>
      <c r="H13692" t="s">
        <v>103</v>
      </c>
      <c r="I13692">
        <f t="shared" si="648"/>
        <v>0</v>
      </c>
      <c r="J13692">
        <f t="shared" si="649"/>
        <v>0</v>
      </c>
      <c r="L13692" t="str">
        <f t="shared" si="647"/>
        <v>2484UKI</v>
      </c>
      <c r="M13692" t="s">
        <v>15045</v>
      </c>
    </row>
    <row r="13693" spans="1:13">
      <c r="A13693" t="s">
        <v>15080</v>
      </c>
      <c r="B13693" t="s">
        <v>15125</v>
      </c>
      <c r="C13693" t="s">
        <v>109</v>
      </c>
      <c r="D13693">
        <v>4</v>
      </c>
      <c r="E13693">
        <v>0</v>
      </c>
      <c r="F13693">
        <v>0</v>
      </c>
      <c r="H13693" t="s">
        <v>103</v>
      </c>
      <c r="I13693">
        <f t="shared" si="648"/>
        <v>0</v>
      </c>
      <c r="J13693">
        <f t="shared" si="649"/>
        <v>0</v>
      </c>
      <c r="L13693" t="str">
        <f t="shared" si="647"/>
        <v>2484UPPER CRYSTAL CREEK</v>
      </c>
      <c r="M13693" t="s">
        <v>15045</v>
      </c>
    </row>
    <row r="13694" spans="1:13">
      <c r="A13694" t="s">
        <v>15080</v>
      </c>
      <c r="B13694" t="s">
        <v>15126</v>
      </c>
      <c r="C13694" t="s">
        <v>109</v>
      </c>
      <c r="D13694">
        <v>3</v>
      </c>
      <c r="E13694">
        <v>0</v>
      </c>
      <c r="F13694">
        <v>0</v>
      </c>
      <c r="H13694" t="s">
        <v>103</v>
      </c>
      <c r="I13694">
        <f t="shared" si="648"/>
        <v>0</v>
      </c>
      <c r="J13694">
        <f t="shared" si="649"/>
        <v>0</v>
      </c>
      <c r="L13694" t="str">
        <f t="shared" si="647"/>
        <v>2484URLIUP</v>
      </c>
      <c r="M13694" t="s">
        <v>15045</v>
      </c>
    </row>
    <row r="13695" spans="1:13">
      <c r="A13695" t="s">
        <v>15080</v>
      </c>
      <c r="B13695" t="s">
        <v>15127</v>
      </c>
      <c r="C13695" t="s">
        <v>109</v>
      </c>
      <c r="D13695">
        <v>3</v>
      </c>
      <c r="E13695">
        <v>0</v>
      </c>
      <c r="F13695">
        <v>0</v>
      </c>
      <c r="H13695" t="s">
        <v>103</v>
      </c>
      <c r="I13695">
        <f t="shared" si="648"/>
        <v>0</v>
      </c>
      <c r="J13695">
        <f t="shared" si="649"/>
        <v>0</v>
      </c>
      <c r="L13695" t="str">
        <f t="shared" si="647"/>
        <v>2484WARDROP VALLEY</v>
      </c>
      <c r="M13695" t="s">
        <v>15045</v>
      </c>
    </row>
    <row r="13696" spans="1:13">
      <c r="A13696" t="s">
        <v>15080</v>
      </c>
      <c r="B13696" t="s">
        <v>15128</v>
      </c>
      <c r="C13696" t="s">
        <v>109</v>
      </c>
      <c r="D13696">
        <v>4</v>
      </c>
      <c r="E13696">
        <v>0</v>
      </c>
      <c r="F13696">
        <v>0</v>
      </c>
      <c r="H13696" t="s">
        <v>103</v>
      </c>
      <c r="I13696">
        <f t="shared" si="648"/>
        <v>0</v>
      </c>
      <c r="J13696">
        <f t="shared" si="649"/>
        <v>0</v>
      </c>
      <c r="L13696" t="str">
        <f t="shared" si="647"/>
        <v>2484ZARA</v>
      </c>
      <c r="M13696" t="s">
        <v>15045</v>
      </c>
    </row>
    <row r="13697" spans="1:14">
      <c r="A13697" t="s">
        <v>15129</v>
      </c>
      <c r="B13697" t="s">
        <v>15130</v>
      </c>
      <c r="C13697" t="s">
        <v>109</v>
      </c>
      <c r="D13697">
        <v>2</v>
      </c>
      <c r="E13697">
        <v>0</v>
      </c>
      <c r="F13697">
        <v>1</v>
      </c>
      <c r="H13697" t="s">
        <v>103</v>
      </c>
      <c r="I13697">
        <f t="shared" si="648"/>
        <v>0</v>
      </c>
      <c r="J13697">
        <f t="shared" si="649"/>
        <v>0</v>
      </c>
      <c r="L13697" t="str">
        <f t="shared" si="647"/>
        <v>2483BILLINUDGEL</v>
      </c>
      <c r="M13697" t="s">
        <v>15045</v>
      </c>
      <c r="N13697" t="s">
        <v>732</v>
      </c>
    </row>
    <row r="13698" spans="1:14">
      <c r="A13698" t="s">
        <v>15129</v>
      </c>
      <c r="B13698" t="s">
        <v>15131</v>
      </c>
      <c r="C13698" t="s">
        <v>109</v>
      </c>
      <c r="D13698">
        <v>2</v>
      </c>
      <c r="E13698">
        <v>0</v>
      </c>
      <c r="F13698">
        <v>1</v>
      </c>
      <c r="H13698" t="s">
        <v>103</v>
      </c>
      <c r="I13698">
        <f t="shared" si="648"/>
        <v>0</v>
      </c>
      <c r="J13698">
        <f t="shared" si="649"/>
        <v>0</v>
      </c>
      <c r="L13698" t="str">
        <f t="shared" si="647"/>
        <v>2483BRUNSWICK HEADS</v>
      </c>
      <c r="M13698" t="s">
        <v>15045</v>
      </c>
      <c r="N13698" t="s">
        <v>732</v>
      </c>
    </row>
    <row r="13699" spans="1:14">
      <c r="A13699" t="s">
        <v>15129</v>
      </c>
      <c r="B13699" t="s">
        <v>15132</v>
      </c>
      <c r="C13699" t="s">
        <v>109</v>
      </c>
      <c r="D13699">
        <v>2</v>
      </c>
      <c r="E13699">
        <v>0</v>
      </c>
      <c r="F13699">
        <v>1</v>
      </c>
      <c r="H13699" t="s">
        <v>103</v>
      </c>
      <c r="I13699">
        <f t="shared" si="648"/>
        <v>0</v>
      </c>
      <c r="J13699">
        <f t="shared" si="649"/>
        <v>0</v>
      </c>
      <c r="L13699" t="str">
        <f t="shared" si="647"/>
        <v>2483NEW BRIGHTON</v>
      </c>
      <c r="M13699" t="s">
        <v>15045</v>
      </c>
      <c r="N13699" t="s">
        <v>732</v>
      </c>
    </row>
    <row r="13700" spans="1:14">
      <c r="A13700" t="s">
        <v>15129</v>
      </c>
      <c r="B13700" t="s">
        <v>15133</v>
      </c>
      <c r="C13700" t="s">
        <v>109</v>
      </c>
      <c r="D13700">
        <v>2</v>
      </c>
      <c r="E13700">
        <v>0</v>
      </c>
      <c r="F13700">
        <v>1</v>
      </c>
      <c r="H13700" t="s">
        <v>103</v>
      </c>
      <c r="I13700">
        <f t="shared" si="648"/>
        <v>0</v>
      </c>
      <c r="J13700">
        <f t="shared" si="649"/>
        <v>0</v>
      </c>
      <c r="L13700" t="str">
        <f t="shared" si="647"/>
        <v>2483OCEAN SHORES</v>
      </c>
      <c r="M13700" t="s">
        <v>15045</v>
      </c>
      <c r="N13700" t="s">
        <v>732</v>
      </c>
    </row>
    <row r="13701" spans="1:14">
      <c r="A13701" t="s">
        <v>15129</v>
      </c>
      <c r="B13701" t="s">
        <v>15134</v>
      </c>
      <c r="C13701" t="s">
        <v>109</v>
      </c>
      <c r="D13701">
        <v>2</v>
      </c>
      <c r="E13701">
        <v>0</v>
      </c>
      <c r="F13701">
        <v>1</v>
      </c>
      <c r="H13701" t="s">
        <v>103</v>
      </c>
      <c r="I13701">
        <f t="shared" si="648"/>
        <v>0</v>
      </c>
      <c r="J13701">
        <f t="shared" si="649"/>
        <v>0</v>
      </c>
      <c r="L13701" t="str">
        <f t="shared" ref="L13701:L13764" si="650">CONCATENATE(A13701,B13701)</f>
        <v>2483SOUTH GOLDEN BEACH</v>
      </c>
      <c r="M13701" t="s">
        <v>15045</v>
      </c>
      <c r="N13701" t="s">
        <v>732</v>
      </c>
    </row>
    <row r="13702" spans="1:14">
      <c r="A13702" t="s">
        <v>15129</v>
      </c>
      <c r="B13702" t="s">
        <v>15135</v>
      </c>
      <c r="C13702" t="s">
        <v>109</v>
      </c>
      <c r="D13702">
        <v>4</v>
      </c>
      <c r="E13702">
        <v>0</v>
      </c>
      <c r="F13702">
        <v>0</v>
      </c>
      <c r="H13702" t="s">
        <v>103</v>
      </c>
      <c r="I13702">
        <f t="shared" si="648"/>
        <v>0</v>
      </c>
      <c r="J13702">
        <f t="shared" si="649"/>
        <v>0</v>
      </c>
      <c r="L13702" t="str">
        <f t="shared" si="650"/>
        <v>2483BURRINGBAR</v>
      </c>
      <c r="M13702" t="s">
        <v>15045</v>
      </c>
    </row>
    <row r="13703" spans="1:14">
      <c r="A13703" t="s">
        <v>15129</v>
      </c>
      <c r="B13703" t="s">
        <v>15136</v>
      </c>
      <c r="C13703" t="s">
        <v>109</v>
      </c>
      <c r="D13703">
        <v>4</v>
      </c>
      <c r="E13703">
        <v>0</v>
      </c>
      <c r="F13703">
        <v>0</v>
      </c>
      <c r="H13703" t="s">
        <v>103</v>
      </c>
      <c r="I13703">
        <f t="shared" si="648"/>
        <v>0</v>
      </c>
      <c r="J13703">
        <f t="shared" si="649"/>
        <v>0</v>
      </c>
      <c r="L13703" t="str">
        <f t="shared" si="650"/>
        <v>2483CRABBES CREEK</v>
      </c>
      <c r="M13703" t="s">
        <v>15045</v>
      </c>
    </row>
    <row r="13704" spans="1:14">
      <c r="A13704" t="s">
        <v>15129</v>
      </c>
      <c r="B13704" t="s">
        <v>15137</v>
      </c>
      <c r="C13704" t="s">
        <v>109</v>
      </c>
      <c r="D13704">
        <v>3</v>
      </c>
      <c r="E13704">
        <v>0</v>
      </c>
      <c r="F13704">
        <v>0</v>
      </c>
      <c r="H13704" t="s">
        <v>103</v>
      </c>
      <c r="I13704">
        <f t="shared" si="648"/>
        <v>0</v>
      </c>
      <c r="J13704">
        <f t="shared" si="649"/>
        <v>0</v>
      </c>
      <c r="L13704" t="str">
        <f t="shared" si="650"/>
        <v>2483MIDDLE POCKET</v>
      </c>
      <c r="M13704" t="s">
        <v>15045</v>
      </c>
    </row>
    <row r="13705" spans="1:14">
      <c r="A13705" t="s">
        <v>15129</v>
      </c>
      <c r="B13705" t="s">
        <v>15138</v>
      </c>
      <c r="C13705" t="s">
        <v>109</v>
      </c>
      <c r="D13705">
        <v>4</v>
      </c>
      <c r="E13705">
        <v>0</v>
      </c>
      <c r="F13705">
        <v>0</v>
      </c>
      <c r="H13705" t="s">
        <v>103</v>
      </c>
      <c r="I13705">
        <f t="shared" si="648"/>
        <v>0</v>
      </c>
      <c r="J13705">
        <f t="shared" si="649"/>
        <v>0</v>
      </c>
      <c r="L13705" t="str">
        <f t="shared" si="650"/>
        <v>2483MOOBALL</v>
      </c>
      <c r="M13705" t="s">
        <v>15045</v>
      </c>
    </row>
    <row r="13706" spans="1:14">
      <c r="A13706" t="s">
        <v>15129</v>
      </c>
      <c r="B13706" t="s">
        <v>15139</v>
      </c>
      <c r="C13706" t="s">
        <v>109</v>
      </c>
      <c r="D13706">
        <v>4</v>
      </c>
      <c r="E13706">
        <v>0</v>
      </c>
      <c r="F13706">
        <v>0</v>
      </c>
      <c r="H13706" t="s">
        <v>103</v>
      </c>
      <c r="I13706">
        <f t="shared" si="648"/>
        <v>0</v>
      </c>
      <c r="J13706">
        <f t="shared" si="649"/>
        <v>0</v>
      </c>
      <c r="L13706" t="str">
        <f t="shared" si="650"/>
        <v>2483SLEEPY HOLLOW</v>
      </c>
      <c r="M13706" t="s">
        <v>15045</v>
      </c>
    </row>
    <row r="13707" spans="1:14">
      <c r="A13707" t="s">
        <v>15129</v>
      </c>
      <c r="B13707" t="s">
        <v>15140</v>
      </c>
      <c r="C13707" t="s">
        <v>109</v>
      </c>
      <c r="D13707">
        <v>3</v>
      </c>
      <c r="E13707">
        <v>0</v>
      </c>
      <c r="F13707">
        <v>0</v>
      </c>
      <c r="H13707" t="s">
        <v>103</v>
      </c>
      <c r="I13707">
        <f t="shared" si="648"/>
        <v>0</v>
      </c>
      <c r="J13707">
        <f t="shared" si="649"/>
        <v>0</v>
      </c>
      <c r="L13707" t="str">
        <f t="shared" si="650"/>
        <v>2483THE POCKET</v>
      </c>
      <c r="M13707" t="s">
        <v>15045</v>
      </c>
    </row>
    <row r="13708" spans="1:14">
      <c r="A13708" t="s">
        <v>15129</v>
      </c>
      <c r="B13708" t="s">
        <v>15141</v>
      </c>
      <c r="C13708" t="s">
        <v>109</v>
      </c>
      <c r="D13708">
        <v>4</v>
      </c>
      <c r="E13708">
        <v>0</v>
      </c>
      <c r="F13708">
        <v>0</v>
      </c>
      <c r="H13708" t="s">
        <v>103</v>
      </c>
      <c r="I13708">
        <f t="shared" si="648"/>
        <v>0</v>
      </c>
      <c r="J13708">
        <f t="shared" si="649"/>
        <v>0</v>
      </c>
      <c r="L13708" t="str">
        <f t="shared" si="650"/>
        <v>2483UPPER BURRINGBAR</v>
      </c>
      <c r="M13708" t="s">
        <v>15045</v>
      </c>
    </row>
    <row r="13709" spans="1:14">
      <c r="A13709" t="s">
        <v>15129</v>
      </c>
      <c r="B13709" t="s">
        <v>15142</v>
      </c>
      <c r="C13709" t="s">
        <v>109</v>
      </c>
      <c r="D13709">
        <v>4</v>
      </c>
      <c r="E13709">
        <v>0</v>
      </c>
      <c r="F13709">
        <v>0</v>
      </c>
      <c r="H13709" t="s">
        <v>103</v>
      </c>
      <c r="I13709">
        <f t="shared" si="648"/>
        <v>0</v>
      </c>
      <c r="J13709">
        <f t="shared" si="649"/>
        <v>0</v>
      </c>
      <c r="L13709" t="str">
        <f t="shared" si="650"/>
        <v>2483WOOYUNG</v>
      </c>
      <c r="M13709" t="s">
        <v>15045</v>
      </c>
    </row>
    <row r="13710" spans="1:14">
      <c r="A13710" t="s">
        <v>15129</v>
      </c>
      <c r="B13710" t="s">
        <v>15143</v>
      </c>
      <c r="C13710" t="s">
        <v>109</v>
      </c>
      <c r="D13710">
        <v>3</v>
      </c>
      <c r="E13710">
        <v>0</v>
      </c>
      <c r="F13710">
        <v>0</v>
      </c>
      <c r="H13710" t="s">
        <v>103</v>
      </c>
      <c r="I13710">
        <f t="shared" si="648"/>
        <v>0</v>
      </c>
      <c r="J13710">
        <f t="shared" si="649"/>
        <v>0</v>
      </c>
      <c r="L13710" t="str">
        <f t="shared" si="650"/>
        <v>2483YELGUN</v>
      </c>
      <c r="M13710" t="s">
        <v>15045</v>
      </c>
    </row>
    <row r="13711" spans="1:14">
      <c r="A13711" t="s">
        <v>15144</v>
      </c>
      <c r="B13711" t="s">
        <v>15145</v>
      </c>
      <c r="C13711" t="s">
        <v>109</v>
      </c>
      <c r="D13711">
        <v>2</v>
      </c>
      <c r="E13711">
        <v>0</v>
      </c>
      <c r="F13711">
        <v>1</v>
      </c>
      <c r="H13711" t="s">
        <v>103</v>
      </c>
      <c r="I13711">
        <f t="shared" si="648"/>
        <v>0</v>
      </c>
      <c r="J13711">
        <f t="shared" si="649"/>
        <v>0</v>
      </c>
      <c r="L13711" t="str">
        <f t="shared" si="650"/>
        <v>2482MULLUMBIMBY</v>
      </c>
      <c r="M13711" t="s">
        <v>15045</v>
      </c>
    </row>
    <row r="13712" spans="1:14">
      <c r="A13712" t="s">
        <v>15144</v>
      </c>
      <c r="B13712" t="s">
        <v>15146</v>
      </c>
      <c r="C13712" t="s">
        <v>109</v>
      </c>
      <c r="D13712">
        <v>2</v>
      </c>
      <c r="E13712">
        <v>0</v>
      </c>
      <c r="F13712">
        <v>1</v>
      </c>
      <c r="H13712" t="s">
        <v>103</v>
      </c>
      <c r="I13712">
        <f t="shared" si="648"/>
        <v>0</v>
      </c>
      <c r="J13712">
        <f t="shared" si="649"/>
        <v>0</v>
      </c>
      <c r="L13712" t="str">
        <f t="shared" si="650"/>
        <v>2482MULLUMBIMBY CREEK</v>
      </c>
      <c r="M13712" t="s">
        <v>15045</v>
      </c>
    </row>
    <row r="13713" spans="1:14">
      <c r="A13713" t="s">
        <v>15144</v>
      </c>
      <c r="B13713" t="s">
        <v>15147</v>
      </c>
      <c r="C13713" t="s">
        <v>109</v>
      </c>
      <c r="D13713">
        <v>4</v>
      </c>
      <c r="E13713">
        <v>0</v>
      </c>
      <c r="F13713">
        <v>0</v>
      </c>
      <c r="H13713" t="s">
        <v>103</v>
      </c>
      <c r="I13713">
        <f t="shared" ref="I13713:I13776" si="651">IF(ISERROR(VLOOKUP(A13713,SelPostCode,1,FALSE)),0,1)</f>
        <v>0</v>
      </c>
      <c r="J13713">
        <f t="shared" ref="J13713:J13776" si="652">IF(I13713=0,0,IF(ISERROR(VLOOKUP(B13713,SelSuburb,1,FALSE)),0,1))</f>
        <v>0</v>
      </c>
      <c r="L13713" t="str">
        <f t="shared" si="650"/>
        <v>2482GOONENGERRY</v>
      </c>
      <c r="M13713" t="s">
        <v>15045</v>
      </c>
    </row>
    <row r="13714" spans="1:14">
      <c r="A13714" t="s">
        <v>15144</v>
      </c>
      <c r="B13714" t="s">
        <v>15148</v>
      </c>
      <c r="C13714" t="s">
        <v>109</v>
      </c>
      <c r="D13714">
        <v>4</v>
      </c>
      <c r="E13714">
        <v>0</v>
      </c>
      <c r="F13714">
        <v>0</v>
      </c>
      <c r="H13714" t="s">
        <v>103</v>
      </c>
      <c r="I13714">
        <f t="shared" si="651"/>
        <v>0</v>
      </c>
      <c r="J13714">
        <f t="shared" si="652"/>
        <v>0</v>
      </c>
      <c r="L13714" t="str">
        <f t="shared" si="650"/>
        <v>2482HUONBROOK</v>
      </c>
      <c r="M13714" t="s">
        <v>15045</v>
      </c>
    </row>
    <row r="13715" spans="1:14">
      <c r="A13715" t="s">
        <v>15144</v>
      </c>
      <c r="B13715" t="s">
        <v>15149</v>
      </c>
      <c r="C13715" t="s">
        <v>109</v>
      </c>
      <c r="D13715">
        <v>4</v>
      </c>
      <c r="E13715">
        <v>0</v>
      </c>
      <c r="F13715">
        <v>0</v>
      </c>
      <c r="H13715" t="s">
        <v>103</v>
      </c>
      <c r="I13715">
        <f t="shared" si="651"/>
        <v>0</v>
      </c>
      <c r="J13715">
        <f t="shared" si="652"/>
        <v>0</v>
      </c>
      <c r="L13715" t="str">
        <f t="shared" si="650"/>
        <v>2482KOONYUM RANGE</v>
      </c>
      <c r="M13715" t="s">
        <v>15045</v>
      </c>
    </row>
    <row r="13716" spans="1:14">
      <c r="A13716" t="s">
        <v>15144</v>
      </c>
      <c r="B13716" t="s">
        <v>15150</v>
      </c>
      <c r="C13716" t="s">
        <v>109</v>
      </c>
      <c r="D13716">
        <v>4</v>
      </c>
      <c r="E13716">
        <v>0</v>
      </c>
      <c r="F13716">
        <v>0</v>
      </c>
      <c r="H13716" t="s">
        <v>103</v>
      </c>
      <c r="I13716">
        <f t="shared" si="651"/>
        <v>0</v>
      </c>
      <c r="J13716">
        <f t="shared" si="652"/>
        <v>0</v>
      </c>
      <c r="L13716" t="str">
        <f t="shared" si="650"/>
        <v>2482MAIN ARM</v>
      </c>
      <c r="M13716" t="s">
        <v>15045</v>
      </c>
    </row>
    <row r="13717" spans="1:14">
      <c r="A13717" t="s">
        <v>15144</v>
      </c>
      <c r="B13717" t="s">
        <v>15151</v>
      </c>
      <c r="C13717" t="s">
        <v>109</v>
      </c>
      <c r="D13717">
        <v>4</v>
      </c>
      <c r="E13717">
        <v>0</v>
      </c>
      <c r="F13717">
        <v>0</v>
      </c>
      <c r="H13717" t="s">
        <v>103</v>
      </c>
      <c r="I13717">
        <f t="shared" si="651"/>
        <v>0</v>
      </c>
      <c r="J13717">
        <f t="shared" si="652"/>
        <v>0</v>
      </c>
      <c r="L13717" t="str">
        <f t="shared" si="650"/>
        <v>2482MONTECOLLUM</v>
      </c>
      <c r="M13717" t="s">
        <v>15045</v>
      </c>
    </row>
    <row r="13718" spans="1:14">
      <c r="A13718" t="s">
        <v>15144</v>
      </c>
      <c r="B13718" t="s">
        <v>7192</v>
      </c>
      <c r="C13718" t="s">
        <v>109</v>
      </c>
      <c r="D13718">
        <v>4</v>
      </c>
      <c r="E13718">
        <v>0</v>
      </c>
      <c r="F13718">
        <v>0</v>
      </c>
      <c r="H13718" t="s">
        <v>103</v>
      </c>
      <c r="I13718">
        <f t="shared" si="651"/>
        <v>0</v>
      </c>
      <c r="J13718">
        <f t="shared" si="652"/>
        <v>0</v>
      </c>
      <c r="L13718" t="str">
        <f t="shared" si="650"/>
        <v>2482PALMWOODS</v>
      </c>
      <c r="M13718" t="s">
        <v>15045</v>
      </c>
    </row>
    <row r="13719" spans="1:14">
      <c r="A13719" t="s">
        <v>15144</v>
      </c>
      <c r="B13719" t="s">
        <v>15152</v>
      </c>
      <c r="C13719" t="s">
        <v>109</v>
      </c>
      <c r="D13719">
        <v>4</v>
      </c>
      <c r="E13719">
        <v>0</v>
      </c>
      <c r="F13719">
        <v>0</v>
      </c>
      <c r="H13719" t="s">
        <v>103</v>
      </c>
      <c r="I13719">
        <f t="shared" si="651"/>
        <v>0</v>
      </c>
      <c r="J13719">
        <f t="shared" si="652"/>
        <v>0</v>
      </c>
      <c r="L13719" t="str">
        <f t="shared" si="650"/>
        <v>2482UPPER MAIN ARM</v>
      </c>
      <c r="M13719" t="s">
        <v>15045</v>
      </c>
    </row>
    <row r="13720" spans="1:14">
      <c r="A13720" t="s">
        <v>15144</v>
      </c>
      <c r="B13720" t="s">
        <v>15153</v>
      </c>
      <c r="C13720" t="s">
        <v>109</v>
      </c>
      <c r="D13720">
        <v>4</v>
      </c>
      <c r="E13720">
        <v>0</v>
      </c>
      <c r="F13720">
        <v>0</v>
      </c>
      <c r="H13720" t="s">
        <v>103</v>
      </c>
      <c r="I13720">
        <f t="shared" si="651"/>
        <v>0</v>
      </c>
      <c r="J13720">
        <f t="shared" si="652"/>
        <v>0</v>
      </c>
      <c r="L13720" t="str">
        <f t="shared" si="650"/>
        <v>2482UPPER WILSONS CREEK</v>
      </c>
      <c r="M13720" t="s">
        <v>15045</v>
      </c>
    </row>
    <row r="13721" spans="1:14">
      <c r="A13721" t="s">
        <v>15144</v>
      </c>
      <c r="B13721" t="s">
        <v>15154</v>
      </c>
      <c r="C13721" t="s">
        <v>109</v>
      </c>
      <c r="D13721">
        <v>4</v>
      </c>
      <c r="E13721">
        <v>0</v>
      </c>
      <c r="F13721">
        <v>0</v>
      </c>
      <c r="H13721" t="s">
        <v>103</v>
      </c>
      <c r="I13721">
        <f t="shared" si="651"/>
        <v>0</v>
      </c>
      <c r="J13721">
        <f t="shared" si="652"/>
        <v>0</v>
      </c>
      <c r="L13721" t="str">
        <f t="shared" si="650"/>
        <v>2482WANGANUI</v>
      </c>
      <c r="M13721" t="s">
        <v>15045</v>
      </c>
    </row>
    <row r="13722" spans="1:14">
      <c r="A13722" t="s">
        <v>15144</v>
      </c>
      <c r="B13722" t="s">
        <v>15155</v>
      </c>
      <c r="C13722" t="s">
        <v>109</v>
      </c>
      <c r="D13722">
        <v>4</v>
      </c>
      <c r="E13722">
        <v>0</v>
      </c>
      <c r="F13722">
        <v>0</v>
      </c>
      <c r="H13722" t="s">
        <v>103</v>
      </c>
      <c r="I13722">
        <f t="shared" si="651"/>
        <v>0</v>
      </c>
      <c r="J13722">
        <f t="shared" si="652"/>
        <v>0</v>
      </c>
      <c r="L13722" t="str">
        <f t="shared" si="650"/>
        <v>2482WILSONS CREEK</v>
      </c>
      <c r="M13722" t="s">
        <v>15045</v>
      </c>
    </row>
    <row r="13723" spans="1:14">
      <c r="A13723" t="s">
        <v>15156</v>
      </c>
      <c r="B13723" t="s">
        <v>15157</v>
      </c>
      <c r="C13723" t="s">
        <v>109</v>
      </c>
      <c r="D13723">
        <v>2</v>
      </c>
      <c r="E13723">
        <v>0</v>
      </c>
      <c r="F13723">
        <v>1</v>
      </c>
      <c r="H13723" t="s">
        <v>103</v>
      </c>
      <c r="I13723">
        <f t="shared" si="651"/>
        <v>0</v>
      </c>
      <c r="J13723">
        <f t="shared" si="652"/>
        <v>0</v>
      </c>
      <c r="L13723" t="str">
        <f t="shared" si="650"/>
        <v>2481BROKEN HEAD</v>
      </c>
      <c r="M13723" t="s">
        <v>15045</v>
      </c>
      <c r="N13723" t="s">
        <v>732</v>
      </c>
    </row>
    <row r="13724" spans="1:14">
      <c r="A13724" t="s">
        <v>15156</v>
      </c>
      <c r="B13724" t="s">
        <v>15158</v>
      </c>
      <c r="C13724" t="s">
        <v>109</v>
      </c>
      <c r="D13724">
        <v>1</v>
      </c>
      <c r="E13724">
        <v>0</v>
      </c>
      <c r="F13724">
        <v>1</v>
      </c>
      <c r="H13724" t="s">
        <v>103</v>
      </c>
      <c r="I13724">
        <f t="shared" si="651"/>
        <v>0</v>
      </c>
      <c r="J13724">
        <f t="shared" si="652"/>
        <v>0</v>
      </c>
      <c r="L13724" t="str">
        <f t="shared" si="650"/>
        <v>2481BYRON BAY</v>
      </c>
      <c r="M13724" t="s">
        <v>15045</v>
      </c>
      <c r="N13724" t="s">
        <v>732</v>
      </c>
    </row>
    <row r="13725" spans="1:14">
      <c r="A13725" t="s">
        <v>15156</v>
      </c>
      <c r="B13725" t="s">
        <v>15159</v>
      </c>
      <c r="C13725" t="s">
        <v>109</v>
      </c>
      <c r="D13725">
        <v>2</v>
      </c>
      <c r="E13725">
        <v>0</v>
      </c>
      <c r="F13725">
        <v>1</v>
      </c>
      <c r="H13725" t="s">
        <v>103</v>
      </c>
      <c r="I13725">
        <f t="shared" si="651"/>
        <v>0</v>
      </c>
      <c r="J13725">
        <f t="shared" si="652"/>
        <v>0</v>
      </c>
      <c r="L13725" t="str">
        <f t="shared" si="650"/>
        <v>2481EWINGSDALE</v>
      </c>
      <c r="M13725" t="s">
        <v>15045</v>
      </c>
      <c r="N13725" t="s">
        <v>732</v>
      </c>
    </row>
    <row r="13726" spans="1:14">
      <c r="A13726" t="s">
        <v>15156</v>
      </c>
      <c r="B13726" t="s">
        <v>15160</v>
      </c>
      <c r="C13726" t="s">
        <v>109</v>
      </c>
      <c r="D13726">
        <v>2</v>
      </c>
      <c r="E13726">
        <v>0</v>
      </c>
      <c r="F13726">
        <v>1</v>
      </c>
      <c r="H13726" t="s">
        <v>103</v>
      </c>
      <c r="I13726">
        <f t="shared" si="651"/>
        <v>0</v>
      </c>
      <c r="J13726">
        <f t="shared" si="652"/>
        <v>0</v>
      </c>
      <c r="L13726" t="str">
        <f t="shared" si="650"/>
        <v>2481SKINNERS SHOOT</v>
      </c>
      <c r="M13726" t="s">
        <v>15045</v>
      </c>
      <c r="N13726" t="s">
        <v>732</v>
      </c>
    </row>
    <row r="13727" spans="1:14">
      <c r="A13727" t="s">
        <v>15156</v>
      </c>
      <c r="B13727" t="s">
        <v>15161</v>
      </c>
      <c r="C13727" t="s">
        <v>109</v>
      </c>
      <c r="D13727">
        <v>1</v>
      </c>
      <c r="E13727">
        <v>0</v>
      </c>
      <c r="F13727">
        <v>1</v>
      </c>
      <c r="H13727" t="s">
        <v>103</v>
      </c>
      <c r="I13727">
        <f t="shared" si="651"/>
        <v>0</v>
      </c>
      <c r="J13727">
        <f t="shared" si="652"/>
        <v>0</v>
      </c>
      <c r="L13727" t="str">
        <f t="shared" si="650"/>
        <v>2481SUFFOLK PARK</v>
      </c>
      <c r="M13727" t="s">
        <v>15045</v>
      </c>
      <c r="N13727" t="s">
        <v>732</v>
      </c>
    </row>
    <row r="13728" spans="1:14">
      <c r="A13728" t="s">
        <v>15156</v>
      </c>
      <c r="B13728" t="s">
        <v>15162</v>
      </c>
      <c r="C13728" t="s">
        <v>109</v>
      </c>
      <c r="D13728">
        <v>2</v>
      </c>
      <c r="E13728">
        <v>0</v>
      </c>
      <c r="F13728">
        <v>1</v>
      </c>
      <c r="H13728" t="s">
        <v>103</v>
      </c>
      <c r="I13728">
        <f t="shared" si="651"/>
        <v>0</v>
      </c>
      <c r="J13728">
        <f t="shared" si="652"/>
        <v>0</v>
      </c>
      <c r="L13728" t="str">
        <f t="shared" si="650"/>
        <v>2481TALOFA</v>
      </c>
      <c r="M13728" t="s">
        <v>15045</v>
      </c>
      <c r="N13728" t="s">
        <v>732</v>
      </c>
    </row>
    <row r="13729" spans="1:13">
      <c r="A13729" t="s">
        <v>15156</v>
      </c>
      <c r="B13729" t="s">
        <v>15163</v>
      </c>
      <c r="C13729" t="s">
        <v>109</v>
      </c>
      <c r="D13729">
        <v>4</v>
      </c>
      <c r="E13729">
        <v>0</v>
      </c>
      <c r="F13729">
        <v>0</v>
      </c>
      <c r="H13729" t="s">
        <v>103</v>
      </c>
      <c r="I13729">
        <f t="shared" si="651"/>
        <v>0</v>
      </c>
      <c r="J13729">
        <f t="shared" si="652"/>
        <v>0</v>
      </c>
      <c r="L13729" t="str">
        <f t="shared" si="650"/>
        <v>2481HAYTERS HILL</v>
      </c>
      <c r="M13729" t="s">
        <v>15045</v>
      </c>
    </row>
    <row r="13730" spans="1:13">
      <c r="A13730" t="s">
        <v>15156</v>
      </c>
      <c r="B13730" t="s">
        <v>15164</v>
      </c>
      <c r="C13730" t="s">
        <v>109</v>
      </c>
      <c r="D13730">
        <v>3</v>
      </c>
      <c r="E13730">
        <v>0</v>
      </c>
      <c r="F13730">
        <v>0</v>
      </c>
      <c r="H13730" t="s">
        <v>103</v>
      </c>
      <c r="I13730">
        <f t="shared" si="651"/>
        <v>0</v>
      </c>
      <c r="J13730">
        <f t="shared" si="652"/>
        <v>0</v>
      </c>
      <c r="L13730" t="str">
        <f t="shared" si="650"/>
        <v>2481MYOCUM</v>
      </c>
      <c r="M13730" t="s">
        <v>15045</v>
      </c>
    </row>
    <row r="13731" spans="1:13">
      <c r="A13731" t="s">
        <v>15156</v>
      </c>
      <c r="B13731" t="s">
        <v>15165</v>
      </c>
      <c r="C13731" t="s">
        <v>109</v>
      </c>
      <c r="D13731">
        <v>3</v>
      </c>
      <c r="E13731">
        <v>0</v>
      </c>
      <c r="F13731">
        <v>0</v>
      </c>
      <c r="H13731" t="s">
        <v>103</v>
      </c>
      <c r="I13731">
        <f t="shared" si="651"/>
        <v>0</v>
      </c>
      <c r="J13731">
        <f t="shared" si="652"/>
        <v>0</v>
      </c>
      <c r="L13731" t="str">
        <f t="shared" si="650"/>
        <v>2481TYAGARAH</v>
      </c>
      <c r="M13731" t="s">
        <v>15045</v>
      </c>
    </row>
    <row r="13732" spans="1:13">
      <c r="A13732" t="s">
        <v>15166</v>
      </c>
      <c r="B13732" t="s">
        <v>15167</v>
      </c>
      <c r="C13732" t="s">
        <v>109</v>
      </c>
      <c r="D13732">
        <v>1</v>
      </c>
      <c r="E13732">
        <v>0</v>
      </c>
      <c r="F13732">
        <v>1</v>
      </c>
      <c r="H13732" t="s">
        <v>103</v>
      </c>
      <c r="I13732">
        <f t="shared" si="651"/>
        <v>0</v>
      </c>
      <c r="J13732">
        <f t="shared" si="652"/>
        <v>0</v>
      </c>
      <c r="L13732" t="str">
        <f t="shared" si="650"/>
        <v>2480BEXHILL</v>
      </c>
      <c r="M13732" t="s">
        <v>15045</v>
      </c>
    </row>
    <row r="13733" spans="1:13">
      <c r="A13733" t="s">
        <v>15166</v>
      </c>
      <c r="B13733" t="s">
        <v>15168</v>
      </c>
      <c r="C13733" t="s">
        <v>109</v>
      </c>
      <c r="D13733">
        <v>1</v>
      </c>
      <c r="E13733">
        <v>0</v>
      </c>
      <c r="F13733">
        <v>1</v>
      </c>
      <c r="H13733" t="s">
        <v>103</v>
      </c>
      <c r="I13733">
        <f t="shared" si="651"/>
        <v>0</v>
      </c>
      <c r="J13733">
        <f t="shared" si="652"/>
        <v>0</v>
      </c>
      <c r="L13733" t="str">
        <f t="shared" si="650"/>
        <v>2480BLAKEBROOK</v>
      </c>
      <c r="M13733" t="s">
        <v>15045</v>
      </c>
    </row>
    <row r="13734" spans="1:13">
      <c r="A13734" t="s">
        <v>15166</v>
      </c>
      <c r="B13734" t="s">
        <v>15169</v>
      </c>
      <c r="C13734" t="s">
        <v>109</v>
      </c>
      <c r="D13734">
        <v>1</v>
      </c>
      <c r="E13734">
        <v>0</v>
      </c>
      <c r="F13734">
        <v>1</v>
      </c>
      <c r="H13734" t="s">
        <v>103</v>
      </c>
      <c r="I13734">
        <f t="shared" si="651"/>
        <v>0</v>
      </c>
      <c r="J13734">
        <f t="shared" si="652"/>
        <v>0</v>
      </c>
      <c r="L13734" t="str">
        <f t="shared" si="650"/>
        <v>2480BOOERIE CREEK</v>
      </c>
      <c r="M13734" t="s">
        <v>15045</v>
      </c>
    </row>
    <row r="13735" spans="1:13">
      <c r="A13735" t="s">
        <v>15166</v>
      </c>
      <c r="B13735" t="s">
        <v>15170</v>
      </c>
      <c r="C13735" t="s">
        <v>109</v>
      </c>
      <c r="D13735">
        <v>1</v>
      </c>
      <c r="E13735">
        <v>0</v>
      </c>
      <c r="F13735">
        <v>1</v>
      </c>
      <c r="H13735" t="s">
        <v>103</v>
      </c>
      <c r="I13735">
        <f t="shared" si="651"/>
        <v>0</v>
      </c>
      <c r="J13735">
        <f t="shared" si="652"/>
        <v>0</v>
      </c>
      <c r="L13735" t="str">
        <f t="shared" si="650"/>
        <v>2480CHILCOTTS GRASS</v>
      </c>
      <c r="M13735" t="s">
        <v>15045</v>
      </c>
    </row>
    <row r="13736" spans="1:13">
      <c r="A13736" t="s">
        <v>15166</v>
      </c>
      <c r="B13736" t="s">
        <v>15171</v>
      </c>
      <c r="C13736" t="s">
        <v>109</v>
      </c>
      <c r="D13736">
        <v>1</v>
      </c>
      <c r="E13736">
        <v>0</v>
      </c>
      <c r="F13736">
        <v>1</v>
      </c>
      <c r="H13736" t="s">
        <v>103</v>
      </c>
      <c r="I13736">
        <f t="shared" si="651"/>
        <v>0</v>
      </c>
      <c r="J13736">
        <f t="shared" si="652"/>
        <v>0</v>
      </c>
      <c r="L13736" t="str">
        <f t="shared" si="650"/>
        <v>2480EAST LISMORE</v>
      </c>
      <c r="M13736" t="s">
        <v>15045</v>
      </c>
    </row>
    <row r="13737" spans="1:13">
      <c r="A13737" t="s">
        <v>15166</v>
      </c>
      <c r="B13737" t="s">
        <v>15172</v>
      </c>
      <c r="C13737" t="s">
        <v>109</v>
      </c>
      <c r="D13737">
        <v>1</v>
      </c>
      <c r="E13737">
        <v>0</v>
      </c>
      <c r="F13737">
        <v>1</v>
      </c>
      <c r="H13737" t="s">
        <v>103</v>
      </c>
      <c r="I13737">
        <f t="shared" si="651"/>
        <v>0</v>
      </c>
      <c r="J13737">
        <f t="shared" si="652"/>
        <v>0</v>
      </c>
      <c r="L13737" t="str">
        <f t="shared" si="650"/>
        <v>2480GIRARDS HILL</v>
      </c>
      <c r="M13737" t="s">
        <v>15045</v>
      </c>
    </row>
    <row r="13738" spans="1:13">
      <c r="A13738" t="s">
        <v>15166</v>
      </c>
      <c r="B13738" t="s">
        <v>15173</v>
      </c>
      <c r="C13738" t="s">
        <v>109</v>
      </c>
      <c r="D13738">
        <v>2</v>
      </c>
      <c r="E13738">
        <v>0</v>
      </c>
      <c r="F13738">
        <v>1</v>
      </c>
      <c r="H13738" t="s">
        <v>103</v>
      </c>
      <c r="I13738">
        <f t="shared" si="651"/>
        <v>0</v>
      </c>
      <c r="J13738">
        <f t="shared" si="652"/>
        <v>0</v>
      </c>
      <c r="L13738" t="str">
        <f t="shared" si="650"/>
        <v>2480GOOLMANGAR</v>
      </c>
      <c r="M13738" t="s">
        <v>15045</v>
      </c>
    </row>
    <row r="13739" spans="1:13">
      <c r="A13739" t="s">
        <v>15166</v>
      </c>
      <c r="B13739" t="s">
        <v>15174</v>
      </c>
      <c r="C13739" t="s">
        <v>109</v>
      </c>
      <c r="D13739">
        <v>1</v>
      </c>
      <c r="E13739">
        <v>0</v>
      </c>
      <c r="F13739">
        <v>1</v>
      </c>
      <c r="H13739" t="s">
        <v>103</v>
      </c>
      <c r="I13739">
        <f t="shared" si="651"/>
        <v>0</v>
      </c>
      <c r="J13739">
        <f t="shared" si="652"/>
        <v>0</v>
      </c>
      <c r="L13739" t="str">
        <f t="shared" si="650"/>
        <v>2480GOONELLABAH</v>
      </c>
      <c r="M13739" t="s">
        <v>15045</v>
      </c>
    </row>
    <row r="13740" spans="1:13">
      <c r="A13740" t="s">
        <v>15166</v>
      </c>
      <c r="B13740" t="s">
        <v>15175</v>
      </c>
      <c r="C13740" t="s">
        <v>109</v>
      </c>
      <c r="D13740">
        <v>2</v>
      </c>
      <c r="E13740">
        <v>0</v>
      </c>
      <c r="F13740">
        <v>1</v>
      </c>
      <c r="H13740" t="s">
        <v>103</v>
      </c>
      <c r="I13740">
        <f t="shared" si="651"/>
        <v>0</v>
      </c>
      <c r="J13740">
        <f t="shared" si="652"/>
        <v>0</v>
      </c>
      <c r="L13740" t="str">
        <f t="shared" si="650"/>
        <v>2480GUNDURIMBA</v>
      </c>
      <c r="M13740" t="s">
        <v>15045</v>
      </c>
    </row>
    <row r="13741" spans="1:13">
      <c r="A13741" t="s">
        <v>15166</v>
      </c>
      <c r="B13741" t="s">
        <v>15176</v>
      </c>
      <c r="C13741" t="s">
        <v>109</v>
      </c>
      <c r="D13741">
        <v>1</v>
      </c>
      <c r="E13741">
        <v>0</v>
      </c>
      <c r="F13741">
        <v>1</v>
      </c>
      <c r="H13741" t="s">
        <v>103</v>
      </c>
      <c r="I13741">
        <f t="shared" si="651"/>
        <v>0</v>
      </c>
      <c r="J13741">
        <f t="shared" si="652"/>
        <v>0</v>
      </c>
      <c r="L13741" t="str">
        <f t="shared" si="650"/>
        <v>2480HOWARDS GRASS</v>
      </c>
      <c r="M13741" t="s">
        <v>15045</v>
      </c>
    </row>
    <row r="13742" spans="1:13">
      <c r="A13742" t="s">
        <v>15166</v>
      </c>
      <c r="B13742" t="s">
        <v>15177</v>
      </c>
      <c r="C13742" t="s">
        <v>109</v>
      </c>
      <c r="D13742">
        <v>1</v>
      </c>
      <c r="E13742">
        <v>0</v>
      </c>
      <c r="F13742">
        <v>1</v>
      </c>
      <c r="H13742" t="s">
        <v>103</v>
      </c>
      <c r="I13742">
        <f t="shared" si="651"/>
        <v>0</v>
      </c>
      <c r="J13742">
        <f t="shared" si="652"/>
        <v>0</v>
      </c>
      <c r="L13742" t="str">
        <f t="shared" si="650"/>
        <v>2480LAGOON GRASS</v>
      </c>
      <c r="M13742" t="s">
        <v>15045</v>
      </c>
    </row>
    <row r="13743" spans="1:13">
      <c r="A13743" t="s">
        <v>15166</v>
      </c>
      <c r="B13743" t="s">
        <v>15178</v>
      </c>
      <c r="C13743" t="s">
        <v>109</v>
      </c>
      <c r="D13743">
        <v>2</v>
      </c>
      <c r="E13743">
        <v>0</v>
      </c>
      <c r="F13743">
        <v>1</v>
      </c>
      <c r="H13743" t="s">
        <v>103</v>
      </c>
      <c r="I13743">
        <f t="shared" si="651"/>
        <v>0</v>
      </c>
      <c r="J13743">
        <f t="shared" si="652"/>
        <v>0</v>
      </c>
      <c r="L13743" t="str">
        <f t="shared" si="650"/>
        <v>2480LINDENDALE</v>
      </c>
      <c r="M13743" t="s">
        <v>15045</v>
      </c>
    </row>
    <row r="13744" spans="1:13">
      <c r="A13744" t="s">
        <v>15166</v>
      </c>
      <c r="B13744" t="s">
        <v>11457</v>
      </c>
      <c r="C13744" t="s">
        <v>109</v>
      </c>
      <c r="D13744">
        <v>1</v>
      </c>
      <c r="E13744">
        <v>0</v>
      </c>
      <c r="F13744">
        <v>1</v>
      </c>
      <c r="H13744" t="s">
        <v>103</v>
      </c>
      <c r="I13744">
        <f t="shared" si="651"/>
        <v>0</v>
      </c>
      <c r="J13744">
        <f t="shared" si="652"/>
        <v>0</v>
      </c>
      <c r="L13744" t="str">
        <f t="shared" si="650"/>
        <v>2480LISMORE</v>
      </c>
      <c r="M13744" t="s">
        <v>15045</v>
      </c>
    </row>
    <row r="13745" spans="1:13">
      <c r="A13745" t="s">
        <v>15166</v>
      </c>
      <c r="B13745" t="s">
        <v>15179</v>
      </c>
      <c r="C13745" t="s">
        <v>109</v>
      </c>
      <c r="D13745">
        <v>1</v>
      </c>
      <c r="E13745">
        <v>0</v>
      </c>
      <c r="F13745">
        <v>1</v>
      </c>
      <c r="H13745" t="s">
        <v>103</v>
      </c>
      <c r="I13745">
        <f t="shared" si="651"/>
        <v>0</v>
      </c>
      <c r="J13745">
        <f t="shared" si="652"/>
        <v>0</v>
      </c>
      <c r="L13745" t="str">
        <f t="shared" si="650"/>
        <v>2480LISMORE HEIGHTS</v>
      </c>
      <c r="M13745" t="s">
        <v>15045</v>
      </c>
    </row>
    <row r="13746" spans="1:13">
      <c r="A13746" t="s">
        <v>15166</v>
      </c>
      <c r="B13746" t="s">
        <v>15180</v>
      </c>
      <c r="C13746" t="s">
        <v>109</v>
      </c>
      <c r="D13746">
        <v>1</v>
      </c>
      <c r="E13746">
        <v>0</v>
      </c>
      <c r="F13746">
        <v>1</v>
      </c>
      <c r="H13746" t="s">
        <v>103</v>
      </c>
      <c r="I13746">
        <f t="shared" si="651"/>
        <v>0</v>
      </c>
      <c r="J13746">
        <f t="shared" si="652"/>
        <v>0</v>
      </c>
      <c r="L13746" t="str">
        <f t="shared" si="650"/>
        <v>2480LOFTVILLE</v>
      </c>
      <c r="M13746" t="s">
        <v>15045</v>
      </c>
    </row>
    <row r="13747" spans="1:13">
      <c r="A13747" t="s">
        <v>15166</v>
      </c>
      <c r="B13747" t="s">
        <v>15181</v>
      </c>
      <c r="C13747" t="s">
        <v>109</v>
      </c>
      <c r="D13747">
        <v>2</v>
      </c>
      <c r="E13747">
        <v>0</v>
      </c>
      <c r="F13747">
        <v>1</v>
      </c>
      <c r="H13747" t="s">
        <v>103</v>
      </c>
      <c r="I13747">
        <f t="shared" si="651"/>
        <v>0</v>
      </c>
      <c r="J13747">
        <f t="shared" si="652"/>
        <v>0</v>
      </c>
      <c r="L13747" t="str">
        <f t="shared" si="650"/>
        <v>2480MCLEANS RIDGES</v>
      </c>
      <c r="M13747" t="s">
        <v>15045</v>
      </c>
    </row>
    <row r="13748" spans="1:13">
      <c r="A13748" t="s">
        <v>15166</v>
      </c>
      <c r="B13748" t="s">
        <v>15182</v>
      </c>
      <c r="C13748" t="s">
        <v>109</v>
      </c>
      <c r="D13748">
        <v>1</v>
      </c>
      <c r="E13748">
        <v>0</v>
      </c>
      <c r="F13748">
        <v>1</v>
      </c>
      <c r="H13748" t="s">
        <v>103</v>
      </c>
      <c r="I13748">
        <f t="shared" si="651"/>
        <v>0</v>
      </c>
      <c r="J13748">
        <f t="shared" si="652"/>
        <v>0</v>
      </c>
      <c r="L13748" t="str">
        <f t="shared" si="650"/>
        <v>2480MONALTRIE</v>
      </c>
      <c r="M13748" t="s">
        <v>15045</v>
      </c>
    </row>
    <row r="13749" spans="1:13">
      <c r="A13749" t="s">
        <v>15166</v>
      </c>
      <c r="B13749" t="s">
        <v>15183</v>
      </c>
      <c r="C13749" t="s">
        <v>109</v>
      </c>
      <c r="D13749">
        <v>1</v>
      </c>
      <c r="E13749">
        <v>0</v>
      </c>
      <c r="F13749">
        <v>1</v>
      </c>
      <c r="H13749" t="s">
        <v>103</v>
      </c>
      <c r="I13749">
        <f t="shared" si="651"/>
        <v>0</v>
      </c>
      <c r="J13749">
        <f t="shared" si="652"/>
        <v>0</v>
      </c>
      <c r="L13749" t="str">
        <f t="shared" si="650"/>
        <v>2480NORTH LISMORE</v>
      </c>
      <c r="M13749" t="s">
        <v>15045</v>
      </c>
    </row>
    <row r="13750" spans="1:13">
      <c r="A13750" t="s">
        <v>15166</v>
      </c>
      <c r="B13750" t="s">
        <v>5816</v>
      </c>
      <c r="C13750" t="s">
        <v>109</v>
      </c>
      <c r="D13750">
        <v>1</v>
      </c>
      <c r="E13750">
        <v>0</v>
      </c>
      <c r="F13750">
        <v>1</v>
      </c>
      <c r="H13750" t="s">
        <v>103</v>
      </c>
      <c r="I13750">
        <f t="shared" si="651"/>
        <v>0</v>
      </c>
      <c r="J13750">
        <f t="shared" si="652"/>
        <v>0</v>
      </c>
      <c r="L13750" t="str">
        <f t="shared" si="650"/>
        <v>2480RICHMOND HILL</v>
      </c>
      <c r="M13750" t="s">
        <v>15045</v>
      </c>
    </row>
    <row r="13751" spans="1:13">
      <c r="A13751" t="s">
        <v>15166</v>
      </c>
      <c r="B13751" t="s">
        <v>15184</v>
      </c>
      <c r="C13751" t="s">
        <v>109</v>
      </c>
      <c r="D13751">
        <v>2</v>
      </c>
      <c r="E13751">
        <v>0</v>
      </c>
      <c r="F13751">
        <v>1</v>
      </c>
      <c r="H13751" t="s">
        <v>103</v>
      </c>
      <c r="I13751">
        <f t="shared" si="651"/>
        <v>0</v>
      </c>
      <c r="J13751">
        <f t="shared" si="652"/>
        <v>0</v>
      </c>
      <c r="L13751" t="str">
        <f t="shared" si="650"/>
        <v>2480SOUTH GUNDURIMBA</v>
      </c>
      <c r="M13751" t="s">
        <v>15045</v>
      </c>
    </row>
    <row r="13752" spans="1:13">
      <c r="A13752" t="s">
        <v>15166</v>
      </c>
      <c r="B13752" t="s">
        <v>15185</v>
      </c>
      <c r="C13752" t="s">
        <v>109</v>
      </c>
      <c r="D13752">
        <v>1</v>
      </c>
      <c r="E13752">
        <v>0</v>
      </c>
      <c r="F13752">
        <v>1</v>
      </c>
      <c r="H13752" t="s">
        <v>103</v>
      </c>
      <c r="I13752">
        <f t="shared" si="651"/>
        <v>0</v>
      </c>
      <c r="J13752">
        <f t="shared" si="652"/>
        <v>0</v>
      </c>
      <c r="L13752" t="str">
        <f t="shared" si="650"/>
        <v>2480SOUTH LISMORE</v>
      </c>
      <c r="M13752" t="s">
        <v>15045</v>
      </c>
    </row>
    <row r="13753" spans="1:13">
      <c r="A13753" t="s">
        <v>15166</v>
      </c>
      <c r="B13753" t="s">
        <v>15186</v>
      </c>
      <c r="C13753" t="s">
        <v>109</v>
      </c>
      <c r="D13753">
        <v>1</v>
      </c>
      <c r="E13753">
        <v>0</v>
      </c>
      <c r="F13753">
        <v>1</v>
      </c>
      <c r="H13753" t="s">
        <v>103</v>
      </c>
      <c r="I13753">
        <f t="shared" si="651"/>
        <v>0</v>
      </c>
      <c r="J13753">
        <f t="shared" si="652"/>
        <v>0</v>
      </c>
      <c r="L13753" t="str">
        <f t="shared" si="650"/>
        <v>2480TREGEAGLE</v>
      </c>
      <c r="M13753" t="s">
        <v>15045</v>
      </c>
    </row>
    <row r="13754" spans="1:13">
      <c r="A13754" t="s">
        <v>15166</v>
      </c>
      <c r="B13754" t="s">
        <v>15187</v>
      </c>
      <c r="C13754" t="s">
        <v>109</v>
      </c>
      <c r="D13754">
        <v>1</v>
      </c>
      <c r="E13754">
        <v>0</v>
      </c>
      <c r="F13754">
        <v>1</v>
      </c>
      <c r="H13754" t="s">
        <v>103</v>
      </c>
      <c r="I13754">
        <f t="shared" si="651"/>
        <v>0</v>
      </c>
      <c r="J13754">
        <f t="shared" si="652"/>
        <v>0</v>
      </c>
      <c r="L13754" t="str">
        <f t="shared" si="650"/>
        <v>2480TUNCESTER</v>
      </c>
      <c r="M13754" t="s">
        <v>15045</v>
      </c>
    </row>
    <row r="13755" spans="1:13">
      <c r="A13755" t="s">
        <v>15166</v>
      </c>
      <c r="B13755" t="s">
        <v>15188</v>
      </c>
      <c r="C13755" t="s">
        <v>109</v>
      </c>
      <c r="D13755">
        <v>1</v>
      </c>
      <c r="E13755">
        <v>0</v>
      </c>
      <c r="F13755">
        <v>1</v>
      </c>
      <c r="H13755" t="s">
        <v>103</v>
      </c>
      <c r="I13755">
        <f t="shared" si="651"/>
        <v>0</v>
      </c>
      <c r="J13755">
        <f t="shared" si="652"/>
        <v>0</v>
      </c>
      <c r="L13755" t="str">
        <f t="shared" si="650"/>
        <v>2480WOODLAWN</v>
      </c>
      <c r="M13755" t="s">
        <v>15045</v>
      </c>
    </row>
    <row r="13756" spans="1:13">
      <c r="A13756" t="s">
        <v>15166</v>
      </c>
      <c r="B13756" t="s">
        <v>15189</v>
      </c>
      <c r="C13756" t="s">
        <v>109</v>
      </c>
      <c r="D13756">
        <v>2</v>
      </c>
      <c r="E13756">
        <v>0</v>
      </c>
      <c r="F13756">
        <v>1</v>
      </c>
      <c r="H13756" t="s">
        <v>103</v>
      </c>
      <c r="I13756">
        <f t="shared" si="651"/>
        <v>0</v>
      </c>
      <c r="J13756">
        <f t="shared" si="652"/>
        <v>0</v>
      </c>
      <c r="L13756" t="str">
        <f t="shared" si="650"/>
        <v>2480WYRALLAH</v>
      </c>
      <c r="M13756" t="s">
        <v>15045</v>
      </c>
    </row>
    <row r="13757" spans="1:13">
      <c r="A13757" t="s">
        <v>15166</v>
      </c>
      <c r="B13757" t="s">
        <v>14167</v>
      </c>
      <c r="C13757" t="s">
        <v>109</v>
      </c>
      <c r="D13757">
        <v>4</v>
      </c>
      <c r="E13757">
        <v>0</v>
      </c>
      <c r="F13757">
        <v>0</v>
      </c>
      <c r="H13757" t="s">
        <v>103</v>
      </c>
      <c r="I13757">
        <f t="shared" si="651"/>
        <v>0</v>
      </c>
      <c r="J13757">
        <f t="shared" si="652"/>
        <v>0</v>
      </c>
      <c r="L13757" t="str">
        <f t="shared" si="650"/>
        <v>2480BACK CREEK</v>
      </c>
      <c r="M13757" t="s">
        <v>15045</v>
      </c>
    </row>
    <row r="13758" spans="1:13">
      <c r="A13758" t="s">
        <v>15166</v>
      </c>
      <c r="B13758" t="s">
        <v>1081</v>
      </c>
      <c r="C13758" t="s">
        <v>109</v>
      </c>
      <c r="D13758">
        <v>4</v>
      </c>
      <c r="E13758">
        <v>0</v>
      </c>
      <c r="F13758">
        <v>0</v>
      </c>
      <c r="H13758" t="s">
        <v>103</v>
      </c>
      <c r="I13758">
        <f t="shared" si="651"/>
        <v>0</v>
      </c>
      <c r="J13758">
        <f t="shared" si="652"/>
        <v>0</v>
      </c>
      <c r="L13758" t="str">
        <f t="shared" si="650"/>
        <v>2480BENTLEY</v>
      </c>
      <c r="M13758" t="s">
        <v>15045</v>
      </c>
    </row>
    <row r="13759" spans="1:13">
      <c r="A13759" t="s">
        <v>15166</v>
      </c>
      <c r="B13759" t="s">
        <v>15190</v>
      </c>
      <c r="C13759" t="s">
        <v>109</v>
      </c>
      <c r="D13759">
        <v>4</v>
      </c>
      <c r="E13759">
        <v>0</v>
      </c>
      <c r="F13759">
        <v>0</v>
      </c>
      <c r="H13759" t="s">
        <v>103</v>
      </c>
      <c r="I13759">
        <f t="shared" si="651"/>
        <v>0</v>
      </c>
      <c r="J13759">
        <f t="shared" si="652"/>
        <v>0</v>
      </c>
      <c r="L13759" t="str">
        <f t="shared" si="650"/>
        <v>2480BLUE KNOB</v>
      </c>
      <c r="M13759" t="s">
        <v>15045</v>
      </c>
    </row>
    <row r="13760" spans="1:13">
      <c r="A13760" t="s">
        <v>15166</v>
      </c>
      <c r="B13760" t="s">
        <v>15191</v>
      </c>
      <c r="C13760" t="s">
        <v>109</v>
      </c>
      <c r="D13760">
        <v>4</v>
      </c>
      <c r="E13760">
        <v>0</v>
      </c>
      <c r="F13760">
        <v>0</v>
      </c>
      <c r="H13760" t="s">
        <v>103</v>
      </c>
      <c r="I13760">
        <f t="shared" si="651"/>
        <v>0</v>
      </c>
      <c r="J13760">
        <f t="shared" si="652"/>
        <v>0</v>
      </c>
      <c r="L13760" t="str">
        <f t="shared" si="650"/>
        <v>2480BOORABEE PARK</v>
      </c>
      <c r="M13760" t="s">
        <v>15045</v>
      </c>
    </row>
    <row r="13761" spans="1:13">
      <c r="A13761" t="s">
        <v>15166</v>
      </c>
      <c r="B13761" t="s">
        <v>15192</v>
      </c>
      <c r="C13761" t="s">
        <v>109</v>
      </c>
      <c r="D13761">
        <v>4</v>
      </c>
      <c r="E13761">
        <v>0</v>
      </c>
      <c r="F13761">
        <v>0</v>
      </c>
      <c r="H13761" t="s">
        <v>103</v>
      </c>
      <c r="I13761">
        <f t="shared" si="651"/>
        <v>0</v>
      </c>
      <c r="J13761">
        <f t="shared" si="652"/>
        <v>0</v>
      </c>
      <c r="L13761" t="str">
        <f t="shared" si="650"/>
        <v>2480BOOYONG</v>
      </c>
      <c r="M13761" t="s">
        <v>15045</v>
      </c>
    </row>
    <row r="13762" spans="1:13">
      <c r="A13762" t="s">
        <v>15166</v>
      </c>
      <c r="B13762" t="s">
        <v>15193</v>
      </c>
      <c r="C13762" t="s">
        <v>109</v>
      </c>
      <c r="D13762">
        <v>4</v>
      </c>
      <c r="E13762">
        <v>0</v>
      </c>
      <c r="F13762">
        <v>0</v>
      </c>
      <c r="H13762" t="s">
        <v>103</v>
      </c>
      <c r="I13762">
        <f t="shared" si="651"/>
        <v>0</v>
      </c>
      <c r="J13762">
        <f t="shared" si="652"/>
        <v>0</v>
      </c>
      <c r="L13762" t="str">
        <f t="shared" si="650"/>
        <v>2480BUNGABBEE</v>
      </c>
      <c r="M13762" t="s">
        <v>15045</v>
      </c>
    </row>
    <row r="13763" spans="1:13">
      <c r="A13763" t="s">
        <v>15166</v>
      </c>
      <c r="B13763" t="s">
        <v>15194</v>
      </c>
      <c r="C13763" t="s">
        <v>109</v>
      </c>
      <c r="D13763">
        <v>3</v>
      </c>
      <c r="E13763">
        <v>0</v>
      </c>
      <c r="F13763">
        <v>0</v>
      </c>
      <c r="H13763" t="s">
        <v>103</v>
      </c>
      <c r="I13763">
        <f t="shared" si="651"/>
        <v>0</v>
      </c>
      <c r="J13763">
        <f t="shared" si="652"/>
        <v>0</v>
      </c>
      <c r="L13763" t="str">
        <f t="shared" si="650"/>
        <v>2480CANIABA</v>
      </c>
      <c r="M13763" t="s">
        <v>15045</v>
      </c>
    </row>
    <row r="13764" spans="1:13">
      <c r="A13764" t="s">
        <v>15166</v>
      </c>
      <c r="B13764" t="s">
        <v>15195</v>
      </c>
      <c r="C13764" t="s">
        <v>109</v>
      </c>
      <c r="D13764">
        <v>4</v>
      </c>
      <c r="E13764">
        <v>0</v>
      </c>
      <c r="F13764">
        <v>0</v>
      </c>
      <c r="H13764" t="s">
        <v>103</v>
      </c>
      <c r="I13764">
        <f t="shared" si="651"/>
        <v>0</v>
      </c>
      <c r="J13764">
        <f t="shared" si="652"/>
        <v>0</v>
      </c>
      <c r="L13764" t="str">
        <f t="shared" si="650"/>
        <v>2480CLOVASS</v>
      </c>
      <c r="M13764" t="s">
        <v>15045</v>
      </c>
    </row>
    <row r="13765" spans="1:13">
      <c r="A13765" t="s">
        <v>15166</v>
      </c>
      <c r="B13765" t="s">
        <v>11230</v>
      </c>
      <c r="C13765" t="s">
        <v>109</v>
      </c>
      <c r="D13765">
        <v>3</v>
      </c>
      <c r="E13765">
        <v>0</v>
      </c>
      <c r="F13765">
        <v>0</v>
      </c>
      <c r="H13765" t="s">
        <v>103</v>
      </c>
      <c r="I13765">
        <f t="shared" si="651"/>
        <v>0</v>
      </c>
      <c r="J13765">
        <f t="shared" si="652"/>
        <v>0</v>
      </c>
      <c r="L13765" t="str">
        <f t="shared" ref="L13765:L13828" si="653">CONCATENATE(A13765,B13765)</f>
        <v>2480CLUNES</v>
      </c>
      <c r="M13765" t="s">
        <v>15045</v>
      </c>
    </row>
    <row r="13766" spans="1:13">
      <c r="A13766" t="s">
        <v>15166</v>
      </c>
      <c r="B13766" t="s">
        <v>15196</v>
      </c>
      <c r="C13766" t="s">
        <v>109</v>
      </c>
      <c r="D13766">
        <v>4</v>
      </c>
      <c r="E13766">
        <v>0</v>
      </c>
      <c r="F13766">
        <v>0</v>
      </c>
      <c r="H13766" t="s">
        <v>103</v>
      </c>
      <c r="I13766">
        <f t="shared" si="651"/>
        <v>0</v>
      </c>
      <c r="J13766">
        <f t="shared" si="652"/>
        <v>0</v>
      </c>
      <c r="L13766" t="str">
        <f t="shared" si="653"/>
        <v>2480COFFEE CAMP</v>
      </c>
      <c r="M13766" t="s">
        <v>15045</v>
      </c>
    </row>
    <row r="13767" spans="1:13">
      <c r="A13767" t="s">
        <v>15166</v>
      </c>
      <c r="B13767" t="s">
        <v>6909</v>
      </c>
      <c r="C13767" t="s">
        <v>109</v>
      </c>
      <c r="D13767">
        <v>4</v>
      </c>
      <c r="E13767">
        <v>0</v>
      </c>
      <c r="F13767">
        <v>0</v>
      </c>
      <c r="H13767" t="s">
        <v>103</v>
      </c>
      <c r="I13767">
        <f t="shared" si="651"/>
        <v>0</v>
      </c>
      <c r="J13767">
        <f t="shared" si="652"/>
        <v>0</v>
      </c>
      <c r="L13767" t="str">
        <f t="shared" si="653"/>
        <v>2480CORNDALE</v>
      </c>
      <c r="M13767" t="s">
        <v>15045</v>
      </c>
    </row>
    <row r="13768" spans="1:13">
      <c r="A13768" t="s">
        <v>15166</v>
      </c>
      <c r="B13768" t="s">
        <v>15197</v>
      </c>
      <c r="C13768" t="s">
        <v>109</v>
      </c>
      <c r="D13768">
        <v>4</v>
      </c>
      <c r="E13768">
        <v>0</v>
      </c>
      <c r="F13768">
        <v>0</v>
      </c>
      <c r="H13768" t="s">
        <v>103</v>
      </c>
      <c r="I13768">
        <f t="shared" si="651"/>
        <v>0</v>
      </c>
      <c r="J13768">
        <f t="shared" si="652"/>
        <v>0</v>
      </c>
      <c r="L13768" t="str">
        <f t="shared" si="653"/>
        <v>2480DORROUGHBY</v>
      </c>
      <c r="M13768" t="s">
        <v>15045</v>
      </c>
    </row>
    <row r="13769" spans="1:13">
      <c r="A13769" t="s">
        <v>15166</v>
      </c>
      <c r="B13769" t="s">
        <v>15198</v>
      </c>
      <c r="C13769" t="s">
        <v>109</v>
      </c>
      <c r="D13769">
        <v>4</v>
      </c>
      <c r="E13769">
        <v>0</v>
      </c>
      <c r="F13769">
        <v>0</v>
      </c>
      <c r="H13769" t="s">
        <v>103</v>
      </c>
      <c r="I13769">
        <f t="shared" si="651"/>
        <v>0</v>
      </c>
      <c r="J13769">
        <f t="shared" si="652"/>
        <v>0</v>
      </c>
      <c r="L13769" t="str">
        <f t="shared" si="653"/>
        <v>2480DUNGARUBBA</v>
      </c>
      <c r="M13769" t="s">
        <v>15045</v>
      </c>
    </row>
    <row r="13770" spans="1:13">
      <c r="A13770" t="s">
        <v>15166</v>
      </c>
      <c r="B13770" t="s">
        <v>15199</v>
      </c>
      <c r="C13770" t="s">
        <v>109</v>
      </c>
      <c r="D13770">
        <v>4</v>
      </c>
      <c r="E13770">
        <v>0</v>
      </c>
      <c r="F13770">
        <v>0</v>
      </c>
      <c r="H13770" t="s">
        <v>103</v>
      </c>
      <c r="I13770">
        <f t="shared" si="651"/>
        <v>0</v>
      </c>
      <c r="J13770">
        <f t="shared" si="652"/>
        <v>0</v>
      </c>
      <c r="L13770" t="str">
        <f t="shared" si="653"/>
        <v>2480DUNOON</v>
      </c>
      <c r="M13770" t="s">
        <v>15045</v>
      </c>
    </row>
    <row r="13771" spans="1:13">
      <c r="A13771" t="s">
        <v>15166</v>
      </c>
      <c r="B13771" t="s">
        <v>12270</v>
      </c>
      <c r="C13771" t="s">
        <v>109</v>
      </c>
      <c r="D13771">
        <v>3</v>
      </c>
      <c r="E13771">
        <v>0</v>
      </c>
      <c r="F13771">
        <v>0</v>
      </c>
      <c r="H13771" t="s">
        <v>103</v>
      </c>
      <c r="I13771">
        <f t="shared" si="651"/>
        <v>0</v>
      </c>
      <c r="J13771">
        <f t="shared" si="652"/>
        <v>0</v>
      </c>
      <c r="L13771" t="str">
        <f t="shared" si="653"/>
        <v>2480ELTHAM</v>
      </c>
      <c r="M13771" t="s">
        <v>15045</v>
      </c>
    </row>
    <row r="13772" spans="1:13">
      <c r="A13772" t="s">
        <v>15166</v>
      </c>
      <c r="B13772" t="s">
        <v>6655</v>
      </c>
      <c r="C13772" t="s">
        <v>109</v>
      </c>
      <c r="D13772">
        <v>4</v>
      </c>
      <c r="E13772">
        <v>0</v>
      </c>
      <c r="F13772">
        <v>0</v>
      </c>
      <c r="H13772" t="s">
        <v>103</v>
      </c>
      <c r="I13772">
        <f t="shared" si="651"/>
        <v>0</v>
      </c>
      <c r="J13772">
        <f t="shared" si="652"/>
        <v>0</v>
      </c>
      <c r="L13772" t="str">
        <f t="shared" si="653"/>
        <v>2480EUREKA</v>
      </c>
      <c r="M13772" t="s">
        <v>15045</v>
      </c>
    </row>
    <row r="13773" spans="1:13">
      <c r="A13773" t="s">
        <v>15166</v>
      </c>
      <c r="B13773" t="s">
        <v>7104</v>
      </c>
      <c r="C13773" t="s">
        <v>109</v>
      </c>
      <c r="D13773">
        <v>4</v>
      </c>
      <c r="E13773">
        <v>0</v>
      </c>
      <c r="F13773">
        <v>0</v>
      </c>
      <c r="H13773" t="s">
        <v>103</v>
      </c>
      <c r="I13773">
        <f t="shared" si="651"/>
        <v>0</v>
      </c>
      <c r="J13773">
        <f t="shared" si="652"/>
        <v>0</v>
      </c>
      <c r="L13773" t="str">
        <f t="shared" si="653"/>
        <v>2480FEDERAL</v>
      </c>
      <c r="M13773" t="s">
        <v>15045</v>
      </c>
    </row>
    <row r="13774" spans="1:13">
      <c r="A13774" t="s">
        <v>15166</v>
      </c>
      <c r="B13774" t="s">
        <v>15200</v>
      </c>
      <c r="C13774" t="s">
        <v>109</v>
      </c>
      <c r="D13774">
        <v>3</v>
      </c>
      <c r="E13774">
        <v>0</v>
      </c>
      <c r="F13774">
        <v>0</v>
      </c>
      <c r="H13774" t="s">
        <v>103</v>
      </c>
      <c r="I13774">
        <f t="shared" si="651"/>
        <v>0</v>
      </c>
      <c r="J13774">
        <f t="shared" si="652"/>
        <v>0</v>
      </c>
      <c r="L13774" t="str">
        <f t="shared" si="653"/>
        <v>2480FERNSIDE</v>
      </c>
      <c r="M13774" t="s">
        <v>15045</v>
      </c>
    </row>
    <row r="13775" spans="1:13">
      <c r="A13775" t="s">
        <v>15166</v>
      </c>
      <c r="B13775" t="s">
        <v>15201</v>
      </c>
      <c r="C13775" t="s">
        <v>109</v>
      </c>
      <c r="D13775">
        <v>4</v>
      </c>
      <c r="E13775">
        <v>0</v>
      </c>
      <c r="F13775">
        <v>0</v>
      </c>
      <c r="H13775" t="s">
        <v>103</v>
      </c>
      <c r="I13775">
        <f t="shared" si="651"/>
        <v>0</v>
      </c>
      <c r="J13775">
        <f t="shared" si="652"/>
        <v>0</v>
      </c>
      <c r="L13775" t="str">
        <f t="shared" si="653"/>
        <v>2480GEORGICA</v>
      </c>
      <c r="M13775" t="s">
        <v>15045</v>
      </c>
    </row>
    <row r="13776" spans="1:13">
      <c r="A13776" t="s">
        <v>15166</v>
      </c>
      <c r="B13776" t="s">
        <v>15202</v>
      </c>
      <c r="C13776" t="s">
        <v>109</v>
      </c>
      <c r="D13776">
        <v>4</v>
      </c>
      <c r="E13776">
        <v>0</v>
      </c>
      <c r="F13776">
        <v>0</v>
      </c>
      <c r="H13776" t="s">
        <v>103</v>
      </c>
      <c r="I13776">
        <f t="shared" si="651"/>
        <v>0</v>
      </c>
      <c r="J13776">
        <f t="shared" si="652"/>
        <v>0</v>
      </c>
      <c r="L13776" t="str">
        <f t="shared" si="653"/>
        <v>2480JIGGI</v>
      </c>
      <c r="M13776" t="s">
        <v>15045</v>
      </c>
    </row>
    <row r="13777" spans="1:13">
      <c r="A13777" t="s">
        <v>15166</v>
      </c>
      <c r="B13777" t="s">
        <v>15203</v>
      </c>
      <c r="C13777" t="s">
        <v>109</v>
      </c>
      <c r="D13777">
        <v>3</v>
      </c>
      <c r="E13777">
        <v>0</v>
      </c>
      <c r="F13777">
        <v>0</v>
      </c>
      <c r="H13777" t="s">
        <v>103</v>
      </c>
      <c r="I13777">
        <f t="shared" ref="I13777:I13840" si="654">IF(ISERROR(VLOOKUP(A13777,SelPostCode,1,FALSE)),0,1)</f>
        <v>0</v>
      </c>
      <c r="J13777">
        <f t="shared" ref="J13777:J13840" si="655">IF(I13777=0,0,IF(ISERROR(VLOOKUP(B13777,SelSuburb,1,FALSE)),0,1))</f>
        <v>0</v>
      </c>
      <c r="L13777" t="str">
        <f t="shared" si="653"/>
        <v>2480KEERRONG</v>
      </c>
      <c r="M13777" t="s">
        <v>15045</v>
      </c>
    </row>
    <row r="13778" spans="1:13">
      <c r="A13778" t="s">
        <v>15166</v>
      </c>
      <c r="B13778" t="s">
        <v>15204</v>
      </c>
      <c r="C13778" t="s">
        <v>109</v>
      </c>
      <c r="D13778">
        <v>4</v>
      </c>
      <c r="E13778">
        <v>0</v>
      </c>
      <c r="F13778">
        <v>0</v>
      </c>
      <c r="H13778" t="s">
        <v>103</v>
      </c>
      <c r="I13778">
        <f t="shared" si="654"/>
        <v>0</v>
      </c>
      <c r="J13778">
        <f t="shared" si="655"/>
        <v>0</v>
      </c>
      <c r="L13778" t="str">
        <f t="shared" si="653"/>
        <v>2480KOONORIGAN</v>
      </c>
      <c r="M13778" t="s">
        <v>15045</v>
      </c>
    </row>
    <row r="13779" spans="1:13">
      <c r="A13779" t="s">
        <v>15166</v>
      </c>
      <c r="B13779" t="s">
        <v>15205</v>
      </c>
      <c r="C13779" t="s">
        <v>109</v>
      </c>
      <c r="D13779">
        <v>4</v>
      </c>
      <c r="E13779">
        <v>0</v>
      </c>
      <c r="F13779">
        <v>0</v>
      </c>
      <c r="H13779" t="s">
        <v>103</v>
      </c>
      <c r="I13779">
        <f t="shared" si="654"/>
        <v>0</v>
      </c>
      <c r="J13779">
        <f t="shared" si="655"/>
        <v>0</v>
      </c>
      <c r="L13779" t="str">
        <f t="shared" si="653"/>
        <v>2480LARNOOK</v>
      </c>
      <c r="M13779" t="s">
        <v>15045</v>
      </c>
    </row>
    <row r="13780" spans="1:13">
      <c r="A13780" t="s">
        <v>15166</v>
      </c>
      <c r="B13780" t="s">
        <v>15206</v>
      </c>
      <c r="C13780" t="s">
        <v>109</v>
      </c>
      <c r="D13780">
        <v>3</v>
      </c>
      <c r="E13780">
        <v>0</v>
      </c>
      <c r="F13780">
        <v>0</v>
      </c>
      <c r="H13780" t="s">
        <v>103</v>
      </c>
      <c r="I13780">
        <f t="shared" si="654"/>
        <v>0</v>
      </c>
      <c r="J13780">
        <f t="shared" si="655"/>
        <v>0</v>
      </c>
      <c r="L13780" t="str">
        <f t="shared" si="653"/>
        <v>2480LEYCESTER</v>
      </c>
      <c r="M13780" t="s">
        <v>15045</v>
      </c>
    </row>
    <row r="13781" spans="1:13">
      <c r="A13781" t="s">
        <v>15166</v>
      </c>
      <c r="B13781" t="s">
        <v>15207</v>
      </c>
      <c r="C13781" t="s">
        <v>109</v>
      </c>
      <c r="D13781">
        <v>4</v>
      </c>
      <c r="E13781">
        <v>0</v>
      </c>
      <c r="F13781">
        <v>0</v>
      </c>
      <c r="H13781" t="s">
        <v>103</v>
      </c>
      <c r="I13781">
        <f t="shared" si="654"/>
        <v>0</v>
      </c>
      <c r="J13781">
        <f t="shared" si="655"/>
        <v>0</v>
      </c>
      <c r="L13781" t="str">
        <f t="shared" si="653"/>
        <v>2480LILLIAN ROCK</v>
      </c>
      <c r="M13781" t="s">
        <v>15045</v>
      </c>
    </row>
    <row r="13782" spans="1:13">
      <c r="A13782" t="s">
        <v>15166</v>
      </c>
      <c r="B13782" t="s">
        <v>15208</v>
      </c>
      <c r="C13782" t="s">
        <v>109</v>
      </c>
      <c r="D13782">
        <v>4</v>
      </c>
      <c r="E13782">
        <v>0</v>
      </c>
      <c r="F13782">
        <v>0</v>
      </c>
      <c r="H13782" t="s">
        <v>103</v>
      </c>
      <c r="I13782">
        <f t="shared" si="654"/>
        <v>0</v>
      </c>
      <c r="J13782">
        <f t="shared" si="655"/>
        <v>0</v>
      </c>
      <c r="L13782" t="str">
        <f t="shared" si="653"/>
        <v>2480MAROM CREEK</v>
      </c>
      <c r="M13782" t="s">
        <v>15045</v>
      </c>
    </row>
    <row r="13783" spans="1:13">
      <c r="A13783" t="s">
        <v>15166</v>
      </c>
      <c r="B13783" t="s">
        <v>15209</v>
      </c>
      <c r="C13783" t="s">
        <v>109</v>
      </c>
      <c r="D13783">
        <v>4</v>
      </c>
      <c r="E13783">
        <v>0</v>
      </c>
      <c r="F13783">
        <v>0</v>
      </c>
      <c r="H13783" t="s">
        <v>103</v>
      </c>
      <c r="I13783">
        <f t="shared" si="654"/>
        <v>0</v>
      </c>
      <c r="J13783">
        <f t="shared" si="655"/>
        <v>0</v>
      </c>
      <c r="L13783" t="str">
        <f t="shared" si="653"/>
        <v>2480MCKEES HILL</v>
      </c>
      <c r="M13783" t="s">
        <v>15045</v>
      </c>
    </row>
    <row r="13784" spans="1:13">
      <c r="A13784" t="s">
        <v>15166</v>
      </c>
      <c r="B13784" t="s">
        <v>15210</v>
      </c>
      <c r="C13784" t="s">
        <v>109</v>
      </c>
      <c r="D13784">
        <v>4</v>
      </c>
      <c r="E13784">
        <v>0</v>
      </c>
      <c r="F13784">
        <v>0</v>
      </c>
      <c r="H13784" t="s">
        <v>103</v>
      </c>
      <c r="I13784">
        <f t="shared" si="654"/>
        <v>0</v>
      </c>
      <c r="J13784">
        <f t="shared" si="655"/>
        <v>0</v>
      </c>
      <c r="L13784" t="str">
        <f t="shared" si="653"/>
        <v>2480MISSINGHAM</v>
      </c>
      <c r="M13784" t="s">
        <v>15045</v>
      </c>
    </row>
    <row r="13785" spans="1:13">
      <c r="A13785" t="s">
        <v>15166</v>
      </c>
      <c r="B13785" t="s">
        <v>15211</v>
      </c>
      <c r="C13785" t="s">
        <v>109</v>
      </c>
      <c r="D13785">
        <v>3</v>
      </c>
      <c r="E13785">
        <v>0</v>
      </c>
      <c r="F13785">
        <v>0</v>
      </c>
      <c r="H13785" t="s">
        <v>103</v>
      </c>
      <c r="I13785">
        <f t="shared" si="654"/>
        <v>0</v>
      </c>
      <c r="J13785">
        <f t="shared" si="655"/>
        <v>0</v>
      </c>
      <c r="L13785" t="str">
        <f t="shared" si="653"/>
        <v>2480MODANVILLE</v>
      </c>
      <c r="M13785" t="s">
        <v>15045</v>
      </c>
    </row>
    <row r="13786" spans="1:13">
      <c r="A13786" t="s">
        <v>15166</v>
      </c>
      <c r="B13786" t="s">
        <v>15212</v>
      </c>
      <c r="C13786" t="s">
        <v>109</v>
      </c>
      <c r="D13786">
        <v>4</v>
      </c>
      <c r="E13786">
        <v>0</v>
      </c>
      <c r="F13786">
        <v>0</v>
      </c>
      <c r="H13786" t="s">
        <v>103</v>
      </c>
      <c r="I13786">
        <f t="shared" si="654"/>
        <v>0</v>
      </c>
      <c r="J13786">
        <f t="shared" si="655"/>
        <v>0</v>
      </c>
      <c r="L13786" t="str">
        <f t="shared" si="653"/>
        <v>2480MOUNTAIN TOP</v>
      </c>
      <c r="M13786" t="s">
        <v>15045</v>
      </c>
    </row>
    <row r="13787" spans="1:13">
      <c r="A13787" t="s">
        <v>15166</v>
      </c>
      <c r="B13787" t="s">
        <v>15213</v>
      </c>
      <c r="C13787" t="s">
        <v>109</v>
      </c>
      <c r="D13787">
        <v>4</v>
      </c>
      <c r="E13787">
        <v>0</v>
      </c>
      <c r="F13787">
        <v>0</v>
      </c>
      <c r="H13787" t="s">
        <v>103</v>
      </c>
      <c r="I13787">
        <f t="shared" si="654"/>
        <v>0</v>
      </c>
      <c r="J13787">
        <f t="shared" si="655"/>
        <v>0</v>
      </c>
      <c r="L13787" t="str">
        <f t="shared" si="653"/>
        <v>2480NIGHTCAP</v>
      </c>
      <c r="M13787" t="s">
        <v>15045</v>
      </c>
    </row>
    <row r="13788" spans="1:13">
      <c r="A13788" t="s">
        <v>15166</v>
      </c>
      <c r="B13788" t="s">
        <v>15214</v>
      </c>
      <c r="C13788" t="s">
        <v>109</v>
      </c>
      <c r="D13788">
        <v>3</v>
      </c>
      <c r="E13788">
        <v>0</v>
      </c>
      <c r="F13788">
        <v>0</v>
      </c>
      <c r="H13788" t="s">
        <v>103</v>
      </c>
      <c r="I13788">
        <f t="shared" si="654"/>
        <v>0</v>
      </c>
      <c r="J13788">
        <f t="shared" si="655"/>
        <v>0</v>
      </c>
      <c r="L13788" t="str">
        <f t="shared" si="653"/>
        <v>2480NIMBIN</v>
      </c>
      <c r="M13788" t="s">
        <v>15045</v>
      </c>
    </row>
    <row r="13789" spans="1:13">
      <c r="A13789" t="s">
        <v>15166</v>
      </c>
      <c r="B13789" t="s">
        <v>15215</v>
      </c>
      <c r="C13789" t="s">
        <v>109</v>
      </c>
      <c r="D13789">
        <v>3</v>
      </c>
      <c r="E13789">
        <v>0</v>
      </c>
      <c r="F13789">
        <v>0</v>
      </c>
      <c r="H13789" t="s">
        <v>103</v>
      </c>
      <c r="I13789">
        <f t="shared" si="654"/>
        <v>0</v>
      </c>
      <c r="J13789">
        <f t="shared" si="655"/>
        <v>0</v>
      </c>
      <c r="L13789" t="str">
        <f t="shared" si="653"/>
        <v>2480NUMULGI</v>
      </c>
      <c r="M13789" t="s">
        <v>15045</v>
      </c>
    </row>
    <row r="13790" spans="1:13">
      <c r="A13790" t="s">
        <v>15166</v>
      </c>
      <c r="B13790" t="s">
        <v>15216</v>
      </c>
      <c r="C13790" t="s">
        <v>109</v>
      </c>
      <c r="D13790">
        <v>4</v>
      </c>
      <c r="E13790">
        <v>0</v>
      </c>
      <c r="F13790">
        <v>0</v>
      </c>
      <c r="H13790" t="s">
        <v>103</v>
      </c>
      <c r="I13790">
        <f t="shared" si="654"/>
        <v>0</v>
      </c>
      <c r="J13790">
        <f t="shared" si="655"/>
        <v>0</v>
      </c>
      <c r="L13790" t="str">
        <f t="shared" si="653"/>
        <v>2480REPENTANCE CREEK</v>
      </c>
      <c r="M13790" t="s">
        <v>15045</v>
      </c>
    </row>
    <row r="13791" spans="1:13">
      <c r="A13791" t="s">
        <v>15166</v>
      </c>
      <c r="B13791" t="s">
        <v>15217</v>
      </c>
      <c r="C13791" t="s">
        <v>109</v>
      </c>
      <c r="D13791">
        <v>4</v>
      </c>
      <c r="E13791">
        <v>0</v>
      </c>
      <c r="F13791">
        <v>0</v>
      </c>
      <c r="H13791" t="s">
        <v>103</v>
      </c>
      <c r="I13791">
        <f t="shared" si="654"/>
        <v>0</v>
      </c>
      <c r="J13791">
        <f t="shared" si="655"/>
        <v>0</v>
      </c>
      <c r="L13791" t="str">
        <f t="shared" si="653"/>
        <v>2480ROCK VALLEY</v>
      </c>
      <c r="M13791" t="s">
        <v>15045</v>
      </c>
    </row>
    <row r="13792" spans="1:13">
      <c r="A13792" t="s">
        <v>15166</v>
      </c>
      <c r="B13792" t="s">
        <v>15218</v>
      </c>
      <c r="C13792" t="s">
        <v>109</v>
      </c>
      <c r="D13792">
        <v>4</v>
      </c>
      <c r="E13792">
        <v>0</v>
      </c>
      <c r="F13792">
        <v>0</v>
      </c>
      <c r="H13792" t="s">
        <v>103</v>
      </c>
      <c r="I13792">
        <f t="shared" si="654"/>
        <v>0</v>
      </c>
      <c r="J13792">
        <f t="shared" si="655"/>
        <v>0</v>
      </c>
      <c r="L13792" t="str">
        <f t="shared" si="653"/>
        <v>2480ROSEBANK</v>
      </c>
      <c r="M13792" t="s">
        <v>15045</v>
      </c>
    </row>
    <row r="13793" spans="1:13">
      <c r="A13793" t="s">
        <v>15166</v>
      </c>
      <c r="B13793" t="s">
        <v>15219</v>
      </c>
      <c r="C13793" t="s">
        <v>109</v>
      </c>
      <c r="D13793">
        <v>4</v>
      </c>
      <c r="E13793">
        <v>0</v>
      </c>
      <c r="F13793">
        <v>0</v>
      </c>
      <c r="H13793" t="s">
        <v>103</v>
      </c>
      <c r="I13793">
        <f t="shared" si="654"/>
        <v>0</v>
      </c>
      <c r="J13793">
        <f t="shared" si="655"/>
        <v>0</v>
      </c>
      <c r="L13793" t="str">
        <f t="shared" si="653"/>
        <v>2480RUTHVEN</v>
      </c>
      <c r="M13793" t="s">
        <v>15045</v>
      </c>
    </row>
    <row r="13794" spans="1:13">
      <c r="A13794" t="s">
        <v>15166</v>
      </c>
      <c r="B13794" t="s">
        <v>15220</v>
      </c>
      <c r="C13794" t="s">
        <v>109</v>
      </c>
      <c r="D13794">
        <v>4</v>
      </c>
      <c r="E13794">
        <v>0</v>
      </c>
      <c r="F13794">
        <v>0</v>
      </c>
      <c r="H13794" t="s">
        <v>103</v>
      </c>
      <c r="I13794">
        <f t="shared" si="654"/>
        <v>0</v>
      </c>
      <c r="J13794">
        <f t="shared" si="655"/>
        <v>0</v>
      </c>
      <c r="L13794" t="str">
        <f t="shared" si="653"/>
        <v>2480STONY CHUTE</v>
      </c>
      <c r="M13794" t="s">
        <v>15045</v>
      </c>
    </row>
    <row r="13795" spans="1:13">
      <c r="A13795" t="s">
        <v>15166</v>
      </c>
      <c r="B13795" t="s">
        <v>15221</v>
      </c>
      <c r="C13795" t="s">
        <v>109</v>
      </c>
      <c r="D13795">
        <v>4</v>
      </c>
      <c r="E13795">
        <v>0</v>
      </c>
      <c r="F13795">
        <v>0</v>
      </c>
      <c r="H13795" t="s">
        <v>103</v>
      </c>
      <c r="I13795">
        <f t="shared" si="654"/>
        <v>0</v>
      </c>
      <c r="J13795">
        <f t="shared" si="655"/>
        <v>0</v>
      </c>
      <c r="L13795" t="str">
        <f t="shared" si="653"/>
        <v>2480TERANIA CREEK</v>
      </c>
      <c r="M13795" t="s">
        <v>15045</v>
      </c>
    </row>
    <row r="13796" spans="1:13">
      <c r="A13796" t="s">
        <v>15166</v>
      </c>
      <c r="B13796" t="s">
        <v>15222</v>
      </c>
      <c r="C13796" t="s">
        <v>109</v>
      </c>
      <c r="D13796">
        <v>4</v>
      </c>
      <c r="E13796">
        <v>0</v>
      </c>
      <c r="F13796">
        <v>0</v>
      </c>
      <c r="H13796" t="s">
        <v>103</v>
      </c>
      <c r="I13796">
        <f t="shared" si="654"/>
        <v>0</v>
      </c>
      <c r="J13796">
        <f t="shared" si="655"/>
        <v>0</v>
      </c>
      <c r="L13796" t="str">
        <f t="shared" si="653"/>
        <v>2480THE CHANNON</v>
      </c>
      <c r="M13796" t="s">
        <v>15045</v>
      </c>
    </row>
    <row r="13797" spans="1:13">
      <c r="A13797" t="s">
        <v>15166</v>
      </c>
      <c r="B13797" t="s">
        <v>15223</v>
      </c>
      <c r="C13797" t="s">
        <v>109</v>
      </c>
      <c r="D13797">
        <v>3</v>
      </c>
      <c r="E13797">
        <v>0</v>
      </c>
      <c r="F13797">
        <v>0</v>
      </c>
      <c r="H13797" t="s">
        <v>103</v>
      </c>
      <c r="I13797">
        <f t="shared" si="654"/>
        <v>0</v>
      </c>
      <c r="J13797">
        <f t="shared" si="655"/>
        <v>0</v>
      </c>
      <c r="L13797" t="str">
        <f t="shared" si="653"/>
        <v>2480TUCKI TUCKI</v>
      </c>
      <c r="M13797" t="s">
        <v>15045</v>
      </c>
    </row>
    <row r="13798" spans="1:13">
      <c r="A13798" t="s">
        <v>15166</v>
      </c>
      <c r="B13798" t="s">
        <v>15224</v>
      </c>
      <c r="C13798" t="s">
        <v>109</v>
      </c>
      <c r="D13798">
        <v>4</v>
      </c>
      <c r="E13798">
        <v>0</v>
      </c>
      <c r="F13798">
        <v>0</v>
      </c>
      <c r="H13798" t="s">
        <v>103</v>
      </c>
      <c r="I13798">
        <f t="shared" si="654"/>
        <v>0</v>
      </c>
      <c r="J13798">
        <f t="shared" si="655"/>
        <v>0</v>
      </c>
      <c r="L13798" t="str">
        <f t="shared" si="653"/>
        <v>2480TUCKURIMBA</v>
      </c>
      <c r="M13798" t="s">
        <v>15045</v>
      </c>
    </row>
    <row r="13799" spans="1:13">
      <c r="A13799" t="s">
        <v>15166</v>
      </c>
      <c r="B13799" t="s">
        <v>15225</v>
      </c>
      <c r="C13799" t="s">
        <v>109</v>
      </c>
      <c r="D13799">
        <v>3</v>
      </c>
      <c r="E13799">
        <v>0</v>
      </c>
      <c r="F13799">
        <v>0</v>
      </c>
      <c r="H13799" t="s">
        <v>103</v>
      </c>
      <c r="I13799">
        <f t="shared" si="654"/>
        <v>0</v>
      </c>
      <c r="J13799">
        <f t="shared" si="655"/>
        <v>0</v>
      </c>
      <c r="L13799" t="str">
        <f t="shared" si="653"/>
        <v>2480TULLERA</v>
      </c>
      <c r="M13799" t="s">
        <v>15045</v>
      </c>
    </row>
    <row r="13800" spans="1:13">
      <c r="A13800" t="s">
        <v>15166</v>
      </c>
      <c r="B13800" t="s">
        <v>15226</v>
      </c>
      <c r="C13800" t="s">
        <v>109</v>
      </c>
      <c r="D13800">
        <v>4</v>
      </c>
      <c r="E13800">
        <v>0</v>
      </c>
      <c r="F13800">
        <v>0</v>
      </c>
      <c r="H13800" t="s">
        <v>103</v>
      </c>
      <c r="I13800">
        <f t="shared" si="654"/>
        <v>0</v>
      </c>
      <c r="J13800">
        <f t="shared" si="655"/>
        <v>0</v>
      </c>
      <c r="L13800" t="str">
        <f t="shared" si="653"/>
        <v>2480TUNTABLE CREEK</v>
      </c>
      <c r="M13800" t="s">
        <v>15045</v>
      </c>
    </row>
    <row r="13801" spans="1:13">
      <c r="A13801" t="s">
        <v>15166</v>
      </c>
      <c r="B13801" t="s">
        <v>15227</v>
      </c>
      <c r="C13801" t="s">
        <v>109</v>
      </c>
      <c r="D13801">
        <v>4</v>
      </c>
      <c r="E13801">
        <v>0</v>
      </c>
      <c r="F13801">
        <v>0</v>
      </c>
      <c r="H13801" t="s">
        <v>103</v>
      </c>
      <c r="I13801">
        <f t="shared" si="654"/>
        <v>0</v>
      </c>
      <c r="J13801">
        <f t="shared" si="655"/>
        <v>0</v>
      </c>
      <c r="L13801" t="str">
        <f t="shared" si="653"/>
        <v>2480TUNTABLE FALLS</v>
      </c>
      <c r="M13801" t="s">
        <v>15045</v>
      </c>
    </row>
    <row r="13802" spans="1:13">
      <c r="A13802" t="s">
        <v>15166</v>
      </c>
      <c r="B13802" t="s">
        <v>15228</v>
      </c>
      <c r="C13802" t="s">
        <v>109</v>
      </c>
      <c r="D13802">
        <v>4</v>
      </c>
      <c r="E13802">
        <v>0</v>
      </c>
      <c r="F13802">
        <v>0</v>
      </c>
      <c r="H13802" t="s">
        <v>103</v>
      </c>
      <c r="I13802">
        <f t="shared" si="654"/>
        <v>0</v>
      </c>
      <c r="J13802">
        <f t="shared" si="655"/>
        <v>0</v>
      </c>
      <c r="L13802" t="str">
        <f t="shared" si="653"/>
        <v>2480UPPER COOPERS CREEK</v>
      </c>
      <c r="M13802" t="s">
        <v>15045</v>
      </c>
    </row>
    <row r="13803" spans="1:13">
      <c r="A13803" t="s">
        <v>15166</v>
      </c>
      <c r="B13803" t="s">
        <v>15229</v>
      </c>
      <c r="C13803" t="s">
        <v>109</v>
      </c>
      <c r="D13803">
        <v>4</v>
      </c>
      <c r="E13803">
        <v>0</v>
      </c>
      <c r="F13803">
        <v>0</v>
      </c>
      <c r="H13803" t="s">
        <v>103</v>
      </c>
      <c r="I13803">
        <f t="shared" si="654"/>
        <v>0</v>
      </c>
      <c r="J13803">
        <f t="shared" si="655"/>
        <v>0</v>
      </c>
      <c r="L13803" t="str">
        <f t="shared" si="653"/>
        <v>2480WHIAN WHIAN</v>
      </c>
      <c r="M13803" t="s">
        <v>15045</v>
      </c>
    </row>
    <row r="13804" spans="1:13">
      <c r="A13804" t="s">
        <v>15230</v>
      </c>
      <c r="B13804" t="s">
        <v>15231</v>
      </c>
      <c r="C13804" t="s">
        <v>109</v>
      </c>
      <c r="D13804">
        <v>3</v>
      </c>
      <c r="E13804">
        <v>0</v>
      </c>
      <c r="F13804">
        <v>0</v>
      </c>
      <c r="H13804" t="s">
        <v>103</v>
      </c>
      <c r="I13804">
        <f t="shared" si="654"/>
        <v>0</v>
      </c>
      <c r="J13804">
        <f t="shared" si="655"/>
        <v>0</v>
      </c>
      <c r="L13804" t="str">
        <f t="shared" si="653"/>
        <v>2479BANGALOW</v>
      </c>
      <c r="M13804" t="s">
        <v>15045</v>
      </c>
    </row>
    <row r="13805" spans="1:13">
      <c r="A13805" t="s">
        <v>15230</v>
      </c>
      <c r="B13805" t="s">
        <v>8408</v>
      </c>
      <c r="C13805" t="s">
        <v>109</v>
      </c>
      <c r="D13805">
        <v>3</v>
      </c>
      <c r="E13805">
        <v>0</v>
      </c>
      <c r="F13805">
        <v>0</v>
      </c>
      <c r="H13805" t="s">
        <v>103</v>
      </c>
      <c r="I13805">
        <f t="shared" si="654"/>
        <v>0</v>
      </c>
      <c r="J13805">
        <f t="shared" si="655"/>
        <v>0</v>
      </c>
      <c r="L13805" t="str">
        <f t="shared" si="653"/>
        <v>2479BINNA BURRA</v>
      </c>
      <c r="M13805" t="s">
        <v>15045</v>
      </c>
    </row>
    <row r="13806" spans="1:13">
      <c r="A13806" t="s">
        <v>15230</v>
      </c>
      <c r="B13806" t="s">
        <v>15232</v>
      </c>
      <c r="C13806" t="s">
        <v>109</v>
      </c>
      <c r="D13806">
        <v>3</v>
      </c>
      <c r="E13806">
        <v>0</v>
      </c>
      <c r="F13806">
        <v>0</v>
      </c>
      <c r="H13806" t="s">
        <v>103</v>
      </c>
      <c r="I13806">
        <f t="shared" si="654"/>
        <v>0</v>
      </c>
      <c r="J13806">
        <f t="shared" si="655"/>
        <v>0</v>
      </c>
      <c r="L13806" t="str">
        <f t="shared" si="653"/>
        <v>2479BROOKLET</v>
      </c>
      <c r="M13806" t="s">
        <v>15045</v>
      </c>
    </row>
    <row r="13807" spans="1:13">
      <c r="A13807" t="s">
        <v>15230</v>
      </c>
      <c r="B13807" t="s">
        <v>15233</v>
      </c>
      <c r="C13807" t="s">
        <v>109</v>
      </c>
      <c r="D13807">
        <v>3</v>
      </c>
      <c r="E13807">
        <v>0</v>
      </c>
      <c r="F13807">
        <v>0</v>
      </c>
      <c r="H13807" t="s">
        <v>103</v>
      </c>
      <c r="I13807">
        <f t="shared" si="654"/>
        <v>0</v>
      </c>
      <c r="J13807">
        <f t="shared" si="655"/>
        <v>0</v>
      </c>
      <c r="L13807" t="str">
        <f t="shared" si="653"/>
        <v>2479COOPERS SHOOT</v>
      </c>
      <c r="M13807" t="s">
        <v>15045</v>
      </c>
    </row>
    <row r="13808" spans="1:13">
      <c r="A13808" t="s">
        <v>15230</v>
      </c>
      <c r="B13808" t="s">
        <v>15234</v>
      </c>
      <c r="C13808" t="s">
        <v>109</v>
      </c>
      <c r="D13808">
        <v>3</v>
      </c>
      <c r="E13808">
        <v>0</v>
      </c>
      <c r="F13808">
        <v>0</v>
      </c>
      <c r="H13808" t="s">
        <v>103</v>
      </c>
      <c r="I13808">
        <f t="shared" si="654"/>
        <v>0</v>
      </c>
      <c r="J13808">
        <f t="shared" si="655"/>
        <v>0</v>
      </c>
      <c r="L13808" t="str">
        <f t="shared" si="653"/>
        <v>2479COORABELL</v>
      </c>
      <c r="M13808" t="s">
        <v>15045</v>
      </c>
    </row>
    <row r="13809" spans="1:14">
      <c r="A13809" t="s">
        <v>15230</v>
      </c>
      <c r="B13809" t="s">
        <v>15235</v>
      </c>
      <c r="C13809" t="s">
        <v>109</v>
      </c>
      <c r="D13809">
        <v>3</v>
      </c>
      <c r="E13809">
        <v>0</v>
      </c>
      <c r="F13809">
        <v>0</v>
      </c>
      <c r="H13809" t="s">
        <v>103</v>
      </c>
      <c r="I13809">
        <f t="shared" si="654"/>
        <v>0</v>
      </c>
      <c r="J13809">
        <f t="shared" si="655"/>
        <v>0</v>
      </c>
      <c r="L13809" t="str">
        <f t="shared" si="653"/>
        <v>2479FERNLEIGH</v>
      </c>
      <c r="M13809" t="s">
        <v>15045</v>
      </c>
    </row>
    <row r="13810" spans="1:14">
      <c r="A13810" t="s">
        <v>15230</v>
      </c>
      <c r="B13810" t="s">
        <v>15236</v>
      </c>
      <c r="C13810" t="s">
        <v>109</v>
      </c>
      <c r="D13810">
        <v>3</v>
      </c>
      <c r="E13810">
        <v>0</v>
      </c>
      <c r="F13810">
        <v>0</v>
      </c>
      <c r="H13810" t="s">
        <v>103</v>
      </c>
      <c r="I13810">
        <f t="shared" si="654"/>
        <v>0</v>
      </c>
      <c r="J13810">
        <f t="shared" si="655"/>
        <v>0</v>
      </c>
      <c r="L13810" t="str">
        <f t="shared" si="653"/>
        <v>2479KNOCKROW</v>
      </c>
      <c r="M13810" t="s">
        <v>15045</v>
      </c>
    </row>
    <row r="13811" spans="1:14">
      <c r="A13811" t="s">
        <v>15230</v>
      </c>
      <c r="B13811" t="s">
        <v>15237</v>
      </c>
      <c r="C13811" t="s">
        <v>109</v>
      </c>
      <c r="D13811">
        <v>3</v>
      </c>
      <c r="E13811">
        <v>0</v>
      </c>
      <c r="F13811">
        <v>0</v>
      </c>
      <c r="H13811" t="s">
        <v>103</v>
      </c>
      <c r="I13811">
        <f t="shared" si="654"/>
        <v>0</v>
      </c>
      <c r="J13811">
        <f t="shared" si="655"/>
        <v>0</v>
      </c>
      <c r="L13811" t="str">
        <f t="shared" si="653"/>
        <v>2479MCLEODS SHOOT</v>
      </c>
      <c r="M13811" t="s">
        <v>15045</v>
      </c>
    </row>
    <row r="13812" spans="1:14">
      <c r="A13812" t="s">
        <v>15230</v>
      </c>
      <c r="B13812" t="s">
        <v>15238</v>
      </c>
      <c r="C13812" t="s">
        <v>109</v>
      </c>
      <c r="D13812">
        <v>3</v>
      </c>
      <c r="E13812">
        <v>0</v>
      </c>
      <c r="F13812">
        <v>0</v>
      </c>
      <c r="H13812" t="s">
        <v>103</v>
      </c>
      <c r="I13812">
        <f t="shared" si="654"/>
        <v>0</v>
      </c>
      <c r="J13812">
        <f t="shared" si="655"/>
        <v>0</v>
      </c>
      <c r="L13812" t="str">
        <f t="shared" si="653"/>
        <v>2479NASHUA</v>
      </c>
      <c r="M13812" t="s">
        <v>15045</v>
      </c>
    </row>
    <row r="13813" spans="1:14">
      <c r="A13813" t="s">
        <v>15230</v>
      </c>
      <c r="B13813" t="s">
        <v>15239</v>
      </c>
      <c r="C13813" t="s">
        <v>109</v>
      </c>
      <c r="D13813">
        <v>3</v>
      </c>
      <c r="E13813">
        <v>0</v>
      </c>
      <c r="F13813">
        <v>0</v>
      </c>
      <c r="H13813" t="s">
        <v>103</v>
      </c>
      <c r="I13813">
        <f t="shared" si="654"/>
        <v>0</v>
      </c>
      <c r="J13813">
        <f t="shared" si="655"/>
        <v>0</v>
      </c>
      <c r="L13813" t="str">
        <f t="shared" si="653"/>
        <v>2479NEWRYBAR</v>
      </c>
      <c r="M13813" t="s">
        <v>15045</v>
      </c>
    </row>
    <row r="13814" spans="1:14">
      <c r="A13814" t="s">
        <v>15230</v>
      </c>
      <c r="B13814" t="s">
        <v>15240</v>
      </c>
      <c r="C13814" t="s">
        <v>109</v>
      </c>
      <c r="D13814">
        <v>3</v>
      </c>
      <c r="E13814">
        <v>0</v>
      </c>
      <c r="F13814">
        <v>0</v>
      </c>
      <c r="H13814" t="s">
        <v>103</v>
      </c>
      <c r="I13814">
        <f t="shared" si="654"/>
        <v>0</v>
      </c>
      <c r="J13814">
        <f t="shared" si="655"/>
        <v>0</v>
      </c>
      <c r="L13814" t="str">
        <f t="shared" si="653"/>
        <v>2479OPOSSUM CREEK</v>
      </c>
      <c r="M13814" t="s">
        <v>15045</v>
      </c>
    </row>
    <row r="13815" spans="1:14">
      <c r="A13815" t="s">
        <v>15230</v>
      </c>
      <c r="B13815" t="s">
        <v>15241</v>
      </c>
      <c r="C13815" t="s">
        <v>109</v>
      </c>
      <c r="D13815">
        <v>3</v>
      </c>
      <c r="E13815">
        <v>0</v>
      </c>
      <c r="F13815">
        <v>0</v>
      </c>
      <c r="H13815" t="s">
        <v>103</v>
      </c>
      <c r="I13815">
        <f t="shared" si="654"/>
        <v>0</v>
      </c>
      <c r="J13815">
        <f t="shared" si="655"/>
        <v>0</v>
      </c>
      <c r="L13815" t="str">
        <f t="shared" si="653"/>
        <v>2479POSSUM CREEK</v>
      </c>
      <c r="M13815" t="s">
        <v>15045</v>
      </c>
    </row>
    <row r="13816" spans="1:14">
      <c r="A13816" t="s">
        <v>15230</v>
      </c>
      <c r="B13816" t="s">
        <v>15242</v>
      </c>
      <c r="C13816" t="s">
        <v>109</v>
      </c>
      <c r="D13816">
        <v>3</v>
      </c>
      <c r="E13816">
        <v>0</v>
      </c>
      <c r="F13816">
        <v>0</v>
      </c>
      <c r="H13816" t="s">
        <v>103</v>
      </c>
      <c r="I13816">
        <f t="shared" si="654"/>
        <v>0</v>
      </c>
      <c r="J13816">
        <f t="shared" si="655"/>
        <v>0</v>
      </c>
      <c r="L13816" t="str">
        <f t="shared" si="653"/>
        <v>2479ST HELENA</v>
      </c>
      <c r="M13816" t="s">
        <v>15045</v>
      </c>
    </row>
    <row r="13817" spans="1:14">
      <c r="A13817" t="s">
        <v>15243</v>
      </c>
      <c r="B13817" t="s">
        <v>15244</v>
      </c>
      <c r="C13817" t="s">
        <v>109</v>
      </c>
      <c r="D13817">
        <v>1</v>
      </c>
      <c r="E13817">
        <v>0</v>
      </c>
      <c r="F13817">
        <v>1</v>
      </c>
      <c r="H13817" t="s">
        <v>103</v>
      </c>
      <c r="I13817">
        <f t="shared" si="654"/>
        <v>0</v>
      </c>
      <c r="J13817">
        <f t="shared" si="655"/>
        <v>0</v>
      </c>
      <c r="L13817" t="str">
        <f t="shared" si="653"/>
        <v>2478BALLINA</v>
      </c>
      <c r="M13817" t="s">
        <v>15045</v>
      </c>
      <c r="N13817" t="s">
        <v>732</v>
      </c>
    </row>
    <row r="13818" spans="1:14">
      <c r="A13818" t="s">
        <v>15243</v>
      </c>
      <c r="B13818" t="s">
        <v>15245</v>
      </c>
      <c r="C13818" t="s">
        <v>109</v>
      </c>
      <c r="D13818">
        <v>1</v>
      </c>
      <c r="E13818">
        <v>0</v>
      </c>
      <c r="F13818">
        <v>1</v>
      </c>
      <c r="H13818" t="s">
        <v>103</v>
      </c>
      <c r="I13818">
        <f t="shared" si="654"/>
        <v>0</v>
      </c>
      <c r="J13818">
        <f t="shared" si="655"/>
        <v>0</v>
      </c>
      <c r="L13818" t="str">
        <f t="shared" si="653"/>
        <v>2478EAST BALLINA</v>
      </c>
      <c r="M13818" t="s">
        <v>15045</v>
      </c>
      <c r="N13818" t="s">
        <v>732</v>
      </c>
    </row>
    <row r="13819" spans="1:14">
      <c r="A13819" t="s">
        <v>15243</v>
      </c>
      <c r="B13819" t="s">
        <v>15246</v>
      </c>
      <c r="C13819" t="s">
        <v>109</v>
      </c>
      <c r="D13819">
        <v>2</v>
      </c>
      <c r="E13819">
        <v>0</v>
      </c>
      <c r="F13819">
        <v>1</v>
      </c>
      <c r="H13819" t="s">
        <v>103</v>
      </c>
      <c r="I13819">
        <f t="shared" si="654"/>
        <v>0</v>
      </c>
      <c r="J13819">
        <f t="shared" si="655"/>
        <v>0</v>
      </c>
      <c r="L13819" t="str">
        <f t="shared" si="653"/>
        <v>2478LENNOX HEAD</v>
      </c>
      <c r="M13819" t="s">
        <v>15045</v>
      </c>
      <c r="N13819" t="s">
        <v>732</v>
      </c>
    </row>
    <row r="13820" spans="1:14">
      <c r="A13820" t="s">
        <v>15243</v>
      </c>
      <c r="B13820" t="s">
        <v>15247</v>
      </c>
      <c r="C13820" t="s">
        <v>109</v>
      </c>
      <c r="D13820">
        <v>2</v>
      </c>
      <c r="E13820">
        <v>0</v>
      </c>
      <c r="F13820">
        <v>1</v>
      </c>
      <c r="H13820" t="s">
        <v>103</v>
      </c>
      <c r="I13820">
        <f t="shared" si="654"/>
        <v>0</v>
      </c>
      <c r="J13820">
        <f t="shared" si="655"/>
        <v>0</v>
      </c>
      <c r="L13820" t="str">
        <f t="shared" si="653"/>
        <v>2478SKENNARS HEAD</v>
      </c>
      <c r="M13820" t="s">
        <v>15045</v>
      </c>
      <c r="N13820" t="s">
        <v>732</v>
      </c>
    </row>
    <row r="13821" spans="1:14">
      <c r="A13821" t="s">
        <v>15243</v>
      </c>
      <c r="B13821" t="s">
        <v>15248</v>
      </c>
      <c r="C13821" t="s">
        <v>109</v>
      </c>
      <c r="D13821">
        <v>2</v>
      </c>
      <c r="E13821">
        <v>0</v>
      </c>
      <c r="F13821">
        <v>1</v>
      </c>
      <c r="H13821" t="s">
        <v>103</v>
      </c>
      <c r="I13821">
        <f t="shared" si="654"/>
        <v>0</v>
      </c>
      <c r="J13821">
        <f t="shared" si="655"/>
        <v>0</v>
      </c>
      <c r="L13821" t="str">
        <f t="shared" si="653"/>
        <v>2478SOUTH BALLINA</v>
      </c>
      <c r="M13821" t="s">
        <v>15045</v>
      </c>
      <c r="N13821" t="s">
        <v>732</v>
      </c>
    </row>
    <row r="13822" spans="1:14">
      <c r="A13822" t="s">
        <v>15243</v>
      </c>
      <c r="B13822" t="s">
        <v>15249</v>
      </c>
      <c r="C13822" t="s">
        <v>109</v>
      </c>
      <c r="D13822">
        <v>2</v>
      </c>
      <c r="E13822">
        <v>0</v>
      </c>
      <c r="F13822">
        <v>1</v>
      </c>
      <c r="H13822" t="s">
        <v>103</v>
      </c>
      <c r="I13822">
        <f t="shared" si="654"/>
        <v>0</v>
      </c>
      <c r="J13822">
        <f t="shared" si="655"/>
        <v>0</v>
      </c>
      <c r="L13822" t="str">
        <f t="shared" si="653"/>
        <v>2478WEST BALLINA</v>
      </c>
      <c r="M13822" t="s">
        <v>15045</v>
      </c>
      <c r="N13822" t="s">
        <v>732</v>
      </c>
    </row>
    <row r="13823" spans="1:14">
      <c r="A13823" t="s">
        <v>15243</v>
      </c>
      <c r="B13823" t="s">
        <v>1941</v>
      </c>
      <c r="C13823" t="s">
        <v>109</v>
      </c>
      <c r="D13823">
        <v>4</v>
      </c>
      <c r="E13823">
        <v>0</v>
      </c>
      <c r="F13823">
        <v>0</v>
      </c>
      <c r="H13823" t="s">
        <v>103</v>
      </c>
      <c r="I13823">
        <f t="shared" si="654"/>
        <v>0</v>
      </c>
      <c r="J13823">
        <f t="shared" si="655"/>
        <v>0</v>
      </c>
      <c r="L13823" t="str">
        <f t="shared" si="653"/>
        <v>2478COOLGARDIE</v>
      </c>
      <c r="M13823" t="s">
        <v>15045</v>
      </c>
    </row>
    <row r="13824" spans="1:14">
      <c r="A13824" t="s">
        <v>15243</v>
      </c>
      <c r="B13824" t="s">
        <v>15250</v>
      </c>
      <c r="C13824" t="s">
        <v>109</v>
      </c>
      <c r="D13824">
        <v>3</v>
      </c>
      <c r="E13824">
        <v>0</v>
      </c>
      <c r="F13824">
        <v>0</v>
      </c>
      <c r="H13824" t="s">
        <v>103</v>
      </c>
      <c r="I13824">
        <f t="shared" si="654"/>
        <v>0</v>
      </c>
      <c r="J13824">
        <f t="shared" si="655"/>
        <v>0</v>
      </c>
      <c r="L13824" t="str">
        <f t="shared" si="653"/>
        <v>2478CUMBALUM</v>
      </c>
      <c r="M13824" t="s">
        <v>15045</v>
      </c>
    </row>
    <row r="13825" spans="1:14">
      <c r="A13825" t="s">
        <v>15243</v>
      </c>
      <c r="B13825" t="s">
        <v>15251</v>
      </c>
      <c r="C13825" t="s">
        <v>109</v>
      </c>
      <c r="D13825">
        <v>3</v>
      </c>
      <c r="E13825">
        <v>0</v>
      </c>
      <c r="F13825">
        <v>0</v>
      </c>
      <c r="H13825" t="s">
        <v>103</v>
      </c>
      <c r="I13825">
        <f t="shared" si="654"/>
        <v>0</v>
      </c>
      <c r="J13825">
        <f t="shared" si="655"/>
        <v>0</v>
      </c>
      <c r="L13825" t="str">
        <f t="shared" si="653"/>
        <v>2478EMPIRE VALE</v>
      </c>
      <c r="M13825" t="s">
        <v>15045</v>
      </c>
    </row>
    <row r="13826" spans="1:14">
      <c r="A13826" t="s">
        <v>15243</v>
      </c>
      <c r="B13826" t="s">
        <v>15252</v>
      </c>
      <c r="C13826" t="s">
        <v>109</v>
      </c>
      <c r="D13826">
        <v>3</v>
      </c>
      <c r="E13826">
        <v>0</v>
      </c>
      <c r="F13826">
        <v>0</v>
      </c>
      <c r="H13826" t="s">
        <v>103</v>
      </c>
      <c r="I13826">
        <f t="shared" si="654"/>
        <v>0</v>
      </c>
      <c r="J13826">
        <f t="shared" si="655"/>
        <v>0</v>
      </c>
      <c r="L13826" t="str">
        <f t="shared" si="653"/>
        <v>2478KEITH HALL</v>
      </c>
      <c r="M13826" t="s">
        <v>15045</v>
      </c>
    </row>
    <row r="13827" spans="1:14">
      <c r="A13827" t="s">
        <v>15243</v>
      </c>
      <c r="B13827" t="s">
        <v>15253</v>
      </c>
      <c r="C13827" t="s">
        <v>109</v>
      </c>
      <c r="D13827">
        <v>3</v>
      </c>
      <c r="E13827">
        <v>0</v>
      </c>
      <c r="F13827">
        <v>0</v>
      </c>
      <c r="H13827" t="s">
        <v>103</v>
      </c>
      <c r="I13827">
        <f t="shared" si="654"/>
        <v>0</v>
      </c>
      <c r="J13827">
        <f t="shared" si="655"/>
        <v>0</v>
      </c>
      <c r="L13827" t="str">
        <f t="shared" si="653"/>
        <v>2478PATCHS BEACH</v>
      </c>
      <c r="M13827" t="s">
        <v>15045</v>
      </c>
    </row>
    <row r="13828" spans="1:14">
      <c r="A13828" t="s">
        <v>15243</v>
      </c>
      <c r="B13828" t="s">
        <v>5913</v>
      </c>
      <c r="C13828" t="s">
        <v>109</v>
      </c>
      <c r="D13828">
        <v>4</v>
      </c>
      <c r="E13828">
        <v>0</v>
      </c>
      <c r="F13828">
        <v>0</v>
      </c>
      <c r="H13828" t="s">
        <v>103</v>
      </c>
      <c r="I13828">
        <f t="shared" si="654"/>
        <v>0</v>
      </c>
      <c r="J13828">
        <f t="shared" si="655"/>
        <v>0</v>
      </c>
      <c r="L13828" t="str">
        <f t="shared" si="653"/>
        <v>2478PIMLICO</v>
      </c>
      <c r="M13828" t="s">
        <v>15045</v>
      </c>
    </row>
    <row r="13829" spans="1:14">
      <c r="A13829" t="s">
        <v>15243</v>
      </c>
      <c r="B13829" t="s">
        <v>15254</v>
      </c>
      <c r="C13829" t="s">
        <v>109</v>
      </c>
      <c r="D13829">
        <v>5</v>
      </c>
      <c r="E13829">
        <v>0</v>
      </c>
      <c r="F13829">
        <v>0</v>
      </c>
      <c r="H13829" t="s">
        <v>103</v>
      </c>
      <c r="I13829">
        <f t="shared" si="654"/>
        <v>0</v>
      </c>
      <c r="J13829">
        <f t="shared" si="655"/>
        <v>0</v>
      </c>
      <c r="L13829" t="str">
        <f t="shared" ref="L13829:L13892" si="656">CONCATENATE(A13829,B13829)</f>
        <v>2478PIMLICO ISLAND</v>
      </c>
      <c r="M13829" t="s">
        <v>15045</v>
      </c>
    </row>
    <row r="13830" spans="1:14">
      <c r="A13830" t="s">
        <v>15243</v>
      </c>
      <c r="B13830" t="s">
        <v>15255</v>
      </c>
      <c r="C13830" t="s">
        <v>109</v>
      </c>
      <c r="D13830">
        <v>3</v>
      </c>
      <c r="E13830">
        <v>0</v>
      </c>
      <c r="F13830">
        <v>0</v>
      </c>
      <c r="H13830" t="s">
        <v>103</v>
      </c>
      <c r="I13830">
        <f t="shared" si="654"/>
        <v>0</v>
      </c>
      <c r="J13830">
        <f t="shared" si="655"/>
        <v>0</v>
      </c>
      <c r="L13830" t="str">
        <f t="shared" si="656"/>
        <v>2478TEVEN</v>
      </c>
      <c r="M13830" t="s">
        <v>15045</v>
      </c>
    </row>
    <row r="13831" spans="1:14">
      <c r="A13831" t="s">
        <v>15243</v>
      </c>
      <c r="B13831" t="s">
        <v>15256</v>
      </c>
      <c r="C13831" t="s">
        <v>109</v>
      </c>
      <c r="D13831">
        <v>3</v>
      </c>
      <c r="E13831">
        <v>0</v>
      </c>
      <c r="F13831">
        <v>0</v>
      </c>
      <c r="H13831" t="s">
        <v>103</v>
      </c>
      <c r="I13831">
        <f t="shared" si="654"/>
        <v>0</v>
      </c>
      <c r="J13831">
        <f t="shared" si="655"/>
        <v>0</v>
      </c>
      <c r="L13831" t="str">
        <f t="shared" si="656"/>
        <v>2478TINTENBAR</v>
      </c>
      <c r="M13831" t="s">
        <v>15045</v>
      </c>
    </row>
    <row r="13832" spans="1:14">
      <c r="A13832" t="s">
        <v>15257</v>
      </c>
      <c r="B13832" t="s">
        <v>15258</v>
      </c>
      <c r="C13832" t="s">
        <v>109</v>
      </c>
      <c r="D13832">
        <v>2</v>
      </c>
      <c r="E13832">
        <v>0</v>
      </c>
      <c r="F13832">
        <v>1</v>
      </c>
      <c r="H13832" t="s">
        <v>103</v>
      </c>
      <c r="I13832">
        <f t="shared" si="654"/>
        <v>0</v>
      </c>
      <c r="J13832">
        <f t="shared" si="655"/>
        <v>0</v>
      </c>
      <c r="L13832" t="str">
        <f t="shared" si="656"/>
        <v>2477ALSTONVALE</v>
      </c>
      <c r="M13832" t="s">
        <v>15045</v>
      </c>
      <c r="N13832" t="s">
        <v>732</v>
      </c>
    </row>
    <row r="13833" spans="1:14">
      <c r="A13833" t="s">
        <v>15257</v>
      </c>
      <c r="B13833" t="s">
        <v>15259</v>
      </c>
      <c r="C13833" t="s">
        <v>109</v>
      </c>
      <c r="D13833">
        <v>2</v>
      </c>
      <c r="E13833">
        <v>0</v>
      </c>
      <c r="F13833">
        <v>1</v>
      </c>
      <c r="H13833" t="s">
        <v>103</v>
      </c>
      <c r="I13833">
        <f t="shared" si="654"/>
        <v>0</v>
      </c>
      <c r="J13833">
        <f t="shared" si="655"/>
        <v>0</v>
      </c>
      <c r="L13833" t="str">
        <f t="shared" si="656"/>
        <v>2477ALSTONVILLE</v>
      </c>
      <c r="M13833" t="s">
        <v>15045</v>
      </c>
      <c r="N13833" t="s">
        <v>732</v>
      </c>
    </row>
    <row r="13834" spans="1:14">
      <c r="A13834" t="s">
        <v>15257</v>
      </c>
      <c r="B13834" t="s">
        <v>2929</v>
      </c>
      <c r="C13834" t="s">
        <v>109</v>
      </c>
      <c r="D13834">
        <v>2</v>
      </c>
      <c r="E13834">
        <v>0</v>
      </c>
      <c r="F13834">
        <v>1</v>
      </c>
      <c r="H13834" t="s">
        <v>103</v>
      </c>
      <c r="I13834">
        <f t="shared" si="654"/>
        <v>0</v>
      </c>
      <c r="J13834">
        <f t="shared" si="655"/>
        <v>0</v>
      </c>
      <c r="L13834" t="str">
        <f t="shared" si="656"/>
        <v>2477LYNWOOD</v>
      </c>
      <c r="M13834" t="s">
        <v>15045</v>
      </c>
      <c r="N13834" t="s">
        <v>732</v>
      </c>
    </row>
    <row r="13835" spans="1:14">
      <c r="A13835" t="s">
        <v>15257</v>
      </c>
      <c r="B13835" t="s">
        <v>15260</v>
      </c>
      <c r="C13835" t="s">
        <v>109</v>
      </c>
      <c r="D13835">
        <v>2</v>
      </c>
      <c r="E13835">
        <v>0</v>
      </c>
      <c r="F13835">
        <v>1</v>
      </c>
      <c r="H13835" t="s">
        <v>103</v>
      </c>
      <c r="I13835">
        <f t="shared" si="654"/>
        <v>0</v>
      </c>
      <c r="J13835">
        <f t="shared" si="655"/>
        <v>0</v>
      </c>
      <c r="L13835" t="str">
        <f t="shared" si="656"/>
        <v>2477TUCKOMBIL</v>
      </c>
      <c r="M13835" t="s">
        <v>15045</v>
      </c>
      <c r="N13835" t="s">
        <v>732</v>
      </c>
    </row>
    <row r="13836" spans="1:14">
      <c r="A13836" t="s">
        <v>15257</v>
      </c>
      <c r="B13836" t="s">
        <v>15261</v>
      </c>
      <c r="C13836" t="s">
        <v>109</v>
      </c>
      <c r="D13836">
        <v>2</v>
      </c>
      <c r="E13836">
        <v>0</v>
      </c>
      <c r="F13836">
        <v>1</v>
      </c>
      <c r="H13836" t="s">
        <v>103</v>
      </c>
      <c r="I13836">
        <f t="shared" si="654"/>
        <v>0</v>
      </c>
      <c r="J13836">
        <f t="shared" si="655"/>
        <v>0</v>
      </c>
      <c r="L13836" t="str">
        <f t="shared" si="656"/>
        <v>2477WOLLONGBAR</v>
      </c>
      <c r="M13836" t="s">
        <v>15045</v>
      </c>
      <c r="N13836" t="s">
        <v>732</v>
      </c>
    </row>
    <row r="13837" spans="1:14">
      <c r="A13837" t="s">
        <v>15257</v>
      </c>
      <c r="B13837" t="s">
        <v>15262</v>
      </c>
      <c r="C13837" t="s">
        <v>109</v>
      </c>
      <c r="D13837">
        <v>4</v>
      </c>
      <c r="E13837">
        <v>0</v>
      </c>
      <c r="F13837">
        <v>0</v>
      </c>
      <c r="H13837" t="s">
        <v>103</v>
      </c>
      <c r="I13837">
        <f t="shared" si="654"/>
        <v>0</v>
      </c>
      <c r="J13837">
        <f t="shared" si="655"/>
        <v>0</v>
      </c>
      <c r="L13837" t="str">
        <f t="shared" si="656"/>
        <v>2477BAGOTVILLE</v>
      </c>
      <c r="M13837" t="s">
        <v>15045</v>
      </c>
    </row>
    <row r="13838" spans="1:14">
      <c r="A13838" t="s">
        <v>15257</v>
      </c>
      <c r="B13838" t="s">
        <v>15263</v>
      </c>
      <c r="C13838" t="s">
        <v>109</v>
      </c>
      <c r="D13838">
        <v>4</v>
      </c>
      <c r="E13838">
        <v>0</v>
      </c>
      <c r="F13838">
        <v>0</v>
      </c>
      <c r="H13838" t="s">
        <v>103</v>
      </c>
      <c r="I13838">
        <f t="shared" si="654"/>
        <v>0</v>
      </c>
      <c r="J13838">
        <f t="shared" si="655"/>
        <v>0</v>
      </c>
      <c r="L13838" t="str">
        <f t="shared" si="656"/>
        <v>2477CABBAGE TREE ISLAND</v>
      </c>
      <c r="M13838" t="s">
        <v>15045</v>
      </c>
    </row>
    <row r="13839" spans="1:14">
      <c r="A13839" t="s">
        <v>15257</v>
      </c>
      <c r="B13839" t="s">
        <v>15264</v>
      </c>
      <c r="C13839" t="s">
        <v>109</v>
      </c>
      <c r="D13839">
        <v>3</v>
      </c>
      <c r="E13839">
        <v>0</v>
      </c>
      <c r="F13839">
        <v>0</v>
      </c>
      <c r="H13839" t="s">
        <v>103</v>
      </c>
      <c r="I13839">
        <f t="shared" si="654"/>
        <v>0</v>
      </c>
      <c r="J13839">
        <f t="shared" si="655"/>
        <v>0</v>
      </c>
      <c r="L13839" t="str">
        <f t="shared" si="656"/>
        <v>2477EAST WARDELL</v>
      </c>
      <c r="M13839" t="s">
        <v>15045</v>
      </c>
    </row>
    <row r="13840" spans="1:14">
      <c r="A13840" t="s">
        <v>15257</v>
      </c>
      <c r="B13840" t="s">
        <v>15265</v>
      </c>
      <c r="C13840" t="s">
        <v>109</v>
      </c>
      <c r="D13840">
        <v>5</v>
      </c>
      <c r="E13840">
        <v>0</v>
      </c>
      <c r="F13840">
        <v>0</v>
      </c>
      <c r="H13840" t="s">
        <v>103</v>
      </c>
      <c r="I13840">
        <f t="shared" si="654"/>
        <v>0</v>
      </c>
      <c r="J13840">
        <f t="shared" si="655"/>
        <v>0</v>
      </c>
      <c r="L13840" t="str">
        <f t="shared" si="656"/>
        <v>2477GOAT ISLAND</v>
      </c>
      <c r="M13840" t="s">
        <v>15045</v>
      </c>
    </row>
    <row r="13841" spans="1:13">
      <c r="A13841" t="s">
        <v>15257</v>
      </c>
      <c r="B13841" t="s">
        <v>15266</v>
      </c>
      <c r="C13841" t="s">
        <v>109</v>
      </c>
      <c r="D13841">
        <v>3</v>
      </c>
      <c r="E13841">
        <v>0</v>
      </c>
      <c r="F13841">
        <v>0</v>
      </c>
      <c r="H13841" t="s">
        <v>103</v>
      </c>
      <c r="I13841">
        <f t="shared" ref="I13841:I13904" si="657">IF(ISERROR(VLOOKUP(A13841,SelPostCode,1,FALSE)),0,1)</f>
        <v>0</v>
      </c>
      <c r="J13841">
        <f t="shared" ref="J13841:J13904" si="658">IF(I13841=0,0,IF(ISERROR(VLOOKUP(B13841,SelSuburb,1,FALSE)),0,1))</f>
        <v>0</v>
      </c>
      <c r="L13841" t="str">
        <f t="shared" si="656"/>
        <v>2477MEERSCHAUM VALE</v>
      </c>
      <c r="M13841" t="s">
        <v>15045</v>
      </c>
    </row>
    <row r="13842" spans="1:13">
      <c r="A13842" t="s">
        <v>15257</v>
      </c>
      <c r="B13842" t="s">
        <v>15267</v>
      </c>
      <c r="C13842" t="s">
        <v>109</v>
      </c>
      <c r="D13842">
        <v>3</v>
      </c>
      <c r="E13842">
        <v>0</v>
      </c>
      <c r="F13842">
        <v>0</v>
      </c>
      <c r="H13842" t="s">
        <v>103</v>
      </c>
      <c r="I13842">
        <f t="shared" si="657"/>
        <v>0</v>
      </c>
      <c r="J13842">
        <f t="shared" si="658"/>
        <v>0</v>
      </c>
      <c r="L13842" t="str">
        <f t="shared" si="656"/>
        <v>2477PEARCES CREEK</v>
      </c>
      <c r="M13842" t="s">
        <v>15045</v>
      </c>
    </row>
    <row r="13843" spans="1:13">
      <c r="A13843" t="s">
        <v>15257</v>
      </c>
      <c r="B13843" t="s">
        <v>15268</v>
      </c>
      <c r="C13843" t="s">
        <v>109</v>
      </c>
      <c r="D13843">
        <v>3</v>
      </c>
      <c r="E13843">
        <v>0</v>
      </c>
      <c r="F13843">
        <v>0</v>
      </c>
      <c r="H13843" t="s">
        <v>103</v>
      </c>
      <c r="I13843">
        <f t="shared" si="657"/>
        <v>0</v>
      </c>
      <c r="J13843">
        <f t="shared" si="658"/>
        <v>0</v>
      </c>
      <c r="L13843" t="str">
        <f t="shared" si="656"/>
        <v>2477ROUS</v>
      </c>
      <c r="M13843" t="s">
        <v>15045</v>
      </c>
    </row>
    <row r="13844" spans="1:13">
      <c r="A13844" t="s">
        <v>15257</v>
      </c>
      <c r="B13844" t="s">
        <v>15269</v>
      </c>
      <c r="C13844" t="s">
        <v>109</v>
      </c>
      <c r="D13844">
        <v>3</v>
      </c>
      <c r="E13844">
        <v>0</v>
      </c>
      <c r="F13844">
        <v>0</v>
      </c>
      <c r="H13844" t="s">
        <v>103</v>
      </c>
      <c r="I13844">
        <f t="shared" si="657"/>
        <v>0</v>
      </c>
      <c r="J13844">
        <f t="shared" si="658"/>
        <v>0</v>
      </c>
      <c r="L13844" t="str">
        <f t="shared" si="656"/>
        <v>2477ROUS MILL</v>
      </c>
      <c r="M13844" t="s">
        <v>15045</v>
      </c>
    </row>
    <row r="13845" spans="1:13">
      <c r="A13845" t="s">
        <v>15257</v>
      </c>
      <c r="B13845" t="s">
        <v>15270</v>
      </c>
      <c r="C13845" t="s">
        <v>109</v>
      </c>
      <c r="D13845">
        <v>3</v>
      </c>
      <c r="E13845">
        <v>0</v>
      </c>
      <c r="F13845">
        <v>0</v>
      </c>
      <c r="H13845" t="s">
        <v>103</v>
      </c>
      <c r="I13845">
        <f t="shared" si="657"/>
        <v>0</v>
      </c>
      <c r="J13845">
        <f t="shared" si="658"/>
        <v>0</v>
      </c>
      <c r="L13845" t="str">
        <f t="shared" si="656"/>
        <v>2477URALBA</v>
      </c>
      <c r="M13845" t="s">
        <v>15045</v>
      </c>
    </row>
    <row r="13846" spans="1:13">
      <c r="A13846" t="s">
        <v>15257</v>
      </c>
      <c r="B13846" t="s">
        <v>15271</v>
      </c>
      <c r="C13846" t="s">
        <v>109</v>
      </c>
      <c r="D13846">
        <v>3</v>
      </c>
      <c r="E13846">
        <v>0</v>
      </c>
      <c r="F13846">
        <v>0</v>
      </c>
      <c r="H13846" t="s">
        <v>103</v>
      </c>
      <c r="I13846">
        <f t="shared" si="657"/>
        <v>0</v>
      </c>
      <c r="J13846">
        <f t="shared" si="658"/>
        <v>0</v>
      </c>
      <c r="L13846" t="str">
        <f t="shared" si="656"/>
        <v>2477WARDELL</v>
      </c>
      <c r="M13846" t="s">
        <v>15045</v>
      </c>
    </row>
    <row r="13847" spans="1:13">
      <c r="A13847" t="s">
        <v>15272</v>
      </c>
      <c r="B13847" t="s">
        <v>15273</v>
      </c>
      <c r="C13847" t="s">
        <v>109</v>
      </c>
      <c r="D13847">
        <v>4</v>
      </c>
      <c r="E13847">
        <v>0</v>
      </c>
      <c r="F13847">
        <v>0</v>
      </c>
      <c r="H13847" t="s">
        <v>103</v>
      </c>
      <c r="I13847">
        <f t="shared" si="657"/>
        <v>0</v>
      </c>
      <c r="J13847">
        <f t="shared" si="658"/>
        <v>0</v>
      </c>
      <c r="L13847" t="str">
        <f t="shared" si="656"/>
        <v>2476ACACIA CREEK</v>
      </c>
      <c r="M13847" t="s">
        <v>7666</v>
      </c>
    </row>
    <row r="13848" spans="1:13">
      <c r="A13848" t="s">
        <v>15272</v>
      </c>
      <c r="B13848" t="s">
        <v>15274</v>
      </c>
      <c r="C13848" t="s">
        <v>109</v>
      </c>
      <c r="D13848">
        <v>4</v>
      </c>
      <c r="E13848">
        <v>0</v>
      </c>
      <c r="F13848">
        <v>0</v>
      </c>
      <c r="H13848" t="s">
        <v>103</v>
      </c>
      <c r="I13848">
        <f t="shared" si="657"/>
        <v>0</v>
      </c>
      <c r="J13848">
        <f t="shared" si="658"/>
        <v>0</v>
      </c>
      <c r="L13848" t="str">
        <f t="shared" si="656"/>
        <v>2476ACACIA PLATEAU</v>
      </c>
      <c r="M13848" t="s">
        <v>7666</v>
      </c>
    </row>
    <row r="13849" spans="1:13">
      <c r="A13849" t="s">
        <v>15272</v>
      </c>
      <c r="B13849" t="s">
        <v>15275</v>
      </c>
      <c r="C13849" t="s">
        <v>109</v>
      </c>
      <c r="D13849">
        <v>4</v>
      </c>
      <c r="E13849">
        <v>0</v>
      </c>
      <c r="F13849">
        <v>0</v>
      </c>
      <c r="H13849" t="s">
        <v>103</v>
      </c>
      <c r="I13849">
        <f t="shared" si="657"/>
        <v>0</v>
      </c>
      <c r="J13849">
        <f t="shared" si="658"/>
        <v>0</v>
      </c>
      <c r="L13849" t="str">
        <f t="shared" si="656"/>
        <v>2476BOOMI CREEK</v>
      </c>
      <c r="M13849" t="s">
        <v>7666</v>
      </c>
    </row>
    <row r="13850" spans="1:13">
      <c r="A13850" t="s">
        <v>15272</v>
      </c>
      <c r="B13850" t="s">
        <v>15276</v>
      </c>
      <c r="C13850" t="s">
        <v>109</v>
      </c>
      <c r="D13850">
        <v>4</v>
      </c>
      <c r="E13850">
        <v>0</v>
      </c>
      <c r="F13850">
        <v>0</v>
      </c>
      <c r="H13850" t="s">
        <v>103</v>
      </c>
      <c r="I13850">
        <f t="shared" si="657"/>
        <v>0</v>
      </c>
      <c r="J13850">
        <f t="shared" si="658"/>
        <v>0</v>
      </c>
      <c r="L13850" t="str">
        <f t="shared" si="656"/>
        <v>2476BRUMBY PLAINS</v>
      </c>
      <c r="M13850" t="s">
        <v>7666</v>
      </c>
    </row>
    <row r="13851" spans="1:13">
      <c r="A13851" t="s">
        <v>15272</v>
      </c>
      <c r="B13851" t="s">
        <v>15277</v>
      </c>
      <c r="C13851" t="s">
        <v>109</v>
      </c>
      <c r="D13851">
        <v>4</v>
      </c>
      <c r="E13851">
        <v>0</v>
      </c>
      <c r="F13851">
        <v>0</v>
      </c>
      <c r="H13851" t="s">
        <v>103</v>
      </c>
      <c r="I13851">
        <f t="shared" si="657"/>
        <v>0</v>
      </c>
      <c r="J13851">
        <f t="shared" si="658"/>
        <v>0</v>
      </c>
      <c r="L13851" t="str">
        <f t="shared" si="656"/>
        <v>2476KOREELAH</v>
      </c>
      <c r="M13851" t="s">
        <v>7666</v>
      </c>
    </row>
    <row r="13852" spans="1:13">
      <c r="A13852" t="s">
        <v>15272</v>
      </c>
      <c r="B13852" t="s">
        <v>15278</v>
      </c>
      <c r="C13852" t="s">
        <v>109</v>
      </c>
      <c r="D13852">
        <v>4</v>
      </c>
      <c r="E13852">
        <v>0</v>
      </c>
      <c r="F13852">
        <v>0</v>
      </c>
      <c r="H13852" t="s">
        <v>103</v>
      </c>
      <c r="I13852">
        <f t="shared" si="657"/>
        <v>0</v>
      </c>
      <c r="J13852">
        <f t="shared" si="658"/>
        <v>0</v>
      </c>
      <c r="L13852" t="str">
        <f t="shared" si="656"/>
        <v>2476LEGUME</v>
      </c>
      <c r="M13852" t="s">
        <v>7666</v>
      </c>
    </row>
    <row r="13853" spans="1:13">
      <c r="A13853" t="s">
        <v>15272</v>
      </c>
      <c r="B13853" t="s">
        <v>15279</v>
      </c>
      <c r="C13853" t="s">
        <v>109</v>
      </c>
      <c r="D13853">
        <v>4</v>
      </c>
      <c r="E13853">
        <v>0</v>
      </c>
      <c r="F13853">
        <v>0</v>
      </c>
      <c r="H13853" t="s">
        <v>103</v>
      </c>
      <c r="I13853">
        <f t="shared" si="657"/>
        <v>0</v>
      </c>
      <c r="J13853">
        <f t="shared" si="658"/>
        <v>0</v>
      </c>
      <c r="L13853" t="str">
        <f t="shared" si="656"/>
        <v>2476LINDESAY CREEK</v>
      </c>
      <c r="M13853" t="s">
        <v>7666</v>
      </c>
    </row>
    <row r="13854" spans="1:13">
      <c r="A13854" t="s">
        <v>15272</v>
      </c>
      <c r="B13854" t="s">
        <v>15280</v>
      </c>
      <c r="C13854" t="s">
        <v>109</v>
      </c>
      <c r="D13854">
        <v>4</v>
      </c>
      <c r="E13854">
        <v>0</v>
      </c>
      <c r="F13854">
        <v>0</v>
      </c>
      <c r="H13854" t="s">
        <v>103</v>
      </c>
      <c r="I13854">
        <f t="shared" si="657"/>
        <v>0</v>
      </c>
      <c r="J13854">
        <f t="shared" si="658"/>
        <v>0</v>
      </c>
      <c r="L13854" t="str">
        <f t="shared" si="656"/>
        <v>2476LOWER ACACIA CREEK</v>
      </c>
      <c r="M13854" t="s">
        <v>7666</v>
      </c>
    </row>
    <row r="13855" spans="1:13">
      <c r="A13855" t="s">
        <v>15272</v>
      </c>
      <c r="B13855" t="s">
        <v>15281</v>
      </c>
      <c r="C13855" t="s">
        <v>109</v>
      </c>
      <c r="D13855">
        <v>4</v>
      </c>
      <c r="E13855">
        <v>0</v>
      </c>
      <c r="F13855">
        <v>0</v>
      </c>
      <c r="H13855" t="s">
        <v>103</v>
      </c>
      <c r="I13855">
        <f t="shared" si="657"/>
        <v>0</v>
      </c>
      <c r="J13855">
        <f t="shared" si="658"/>
        <v>0</v>
      </c>
      <c r="L13855" t="str">
        <f t="shared" si="656"/>
        <v>2476MULI MULI</v>
      </c>
      <c r="M13855" t="s">
        <v>7666</v>
      </c>
    </row>
    <row r="13856" spans="1:13">
      <c r="A13856" t="s">
        <v>15272</v>
      </c>
      <c r="B13856" t="s">
        <v>15282</v>
      </c>
      <c r="C13856" t="s">
        <v>109</v>
      </c>
      <c r="D13856">
        <v>4</v>
      </c>
      <c r="E13856">
        <v>0</v>
      </c>
      <c r="F13856">
        <v>0</v>
      </c>
      <c r="H13856" t="s">
        <v>103</v>
      </c>
      <c r="I13856">
        <f t="shared" si="657"/>
        <v>0</v>
      </c>
      <c r="J13856">
        <f t="shared" si="658"/>
        <v>0</v>
      </c>
      <c r="L13856" t="str">
        <f t="shared" si="656"/>
        <v>2476OLD KOREELAH</v>
      </c>
      <c r="M13856" t="s">
        <v>7666</v>
      </c>
    </row>
    <row r="13857" spans="1:13">
      <c r="A13857" t="s">
        <v>15272</v>
      </c>
      <c r="B13857" t="s">
        <v>7756</v>
      </c>
      <c r="C13857" t="s">
        <v>109</v>
      </c>
      <c r="D13857">
        <v>4</v>
      </c>
      <c r="E13857">
        <v>0</v>
      </c>
      <c r="F13857">
        <v>0</v>
      </c>
      <c r="H13857" t="s">
        <v>103</v>
      </c>
      <c r="I13857">
        <f t="shared" si="657"/>
        <v>0</v>
      </c>
      <c r="J13857">
        <f t="shared" si="658"/>
        <v>0</v>
      </c>
      <c r="L13857" t="str">
        <f t="shared" si="656"/>
        <v>2476THE GLEN</v>
      </c>
      <c r="M13857" t="s">
        <v>7666</v>
      </c>
    </row>
    <row r="13858" spans="1:13">
      <c r="A13858" t="s">
        <v>15272</v>
      </c>
      <c r="B13858" t="s">
        <v>15283</v>
      </c>
      <c r="C13858" t="s">
        <v>109</v>
      </c>
      <c r="D13858">
        <v>4</v>
      </c>
      <c r="E13858">
        <v>0</v>
      </c>
      <c r="F13858">
        <v>0</v>
      </c>
      <c r="H13858" t="s">
        <v>103</v>
      </c>
      <c r="I13858">
        <f t="shared" si="657"/>
        <v>0</v>
      </c>
      <c r="J13858">
        <f t="shared" si="658"/>
        <v>0</v>
      </c>
      <c r="L13858" t="str">
        <f t="shared" si="656"/>
        <v>2476WOODENBONG</v>
      </c>
      <c r="M13858" t="s">
        <v>7666</v>
      </c>
    </row>
    <row r="13859" spans="1:13">
      <c r="A13859" t="s">
        <v>15284</v>
      </c>
      <c r="B13859" t="s">
        <v>15285</v>
      </c>
      <c r="C13859" t="s">
        <v>109</v>
      </c>
      <c r="D13859">
        <v>4</v>
      </c>
      <c r="E13859">
        <v>0</v>
      </c>
      <c r="F13859">
        <v>0</v>
      </c>
      <c r="H13859" t="s">
        <v>103</v>
      </c>
      <c r="I13859">
        <f t="shared" si="657"/>
        <v>0</v>
      </c>
      <c r="J13859">
        <f t="shared" si="658"/>
        <v>0</v>
      </c>
      <c r="L13859" t="str">
        <f t="shared" si="656"/>
        <v>2475BEAURY CREEK</v>
      </c>
      <c r="M13859" t="s">
        <v>7666</v>
      </c>
    </row>
    <row r="13860" spans="1:13">
      <c r="A13860" t="s">
        <v>15284</v>
      </c>
      <c r="B13860" t="s">
        <v>15286</v>
      </c>
      <c r="C13860" t="s">
        <v>109</v>
      </c>
      <c r="D13860">
        <v>4</v>
      </c>
      <c r="E13860">
        <v>0</v>
      </c>
      <c r="F13860">
        <v>0</v>
      </c>
      <c r="H13860" t="s">
        <v>103</v>
      </c>
      <c r="I13860">
        <f t="shared" si="657"/>
        <v>0</v>
      </c>
      <c r="J13860">
        <f t="shared" si="658"/>
        <v>0</v>
      </c>
      <c r="L13860" t="str">
        <f t="shared" si="656"/>
        <v>2475TOOLOOM</v>
      </c>
      <c r="M13860" t="s">
        <v>7666</v>
      </c>
    </row>
    <row r="13861" spans="1:13">
      <c r="A13861" t="s">
        <v>15284</v>
      </c>
      <c r="B13861" t="s">
        <v>15287</v>
      </c>
      <c r="C13861" t="s">
        <v>109</v>
      </c>
      <c r="D13861">
        <v>4</v>
      </c>
      <c r="E13861">
        <v>0</v>
      </c>
      <c r="F13861">
        <v>0</v>
      </c>
      <c r="H13861" t="s">
        <v>103</v>
      </c>
      <c r="I13861">
        <f t="shared" si="657"/>
        <v>0</v>
      </c>
      <c r="J13861">
        <f t="shared" si="658"/>
        <v>0</v>
      </c>
      <c r="L13861" t="str">
        <f t="shared" si="656"/>
        <v>2475UPPER TOOLOOM</v>
      </c>
      <c r="M13861" t="s">
        <v>7666</v>
      </c>
    </row>
    <row r="13862" spans="1:13">
      <c r="A13862" t="s">
        <v>15284</v>
      </c>
      <c r="B13862" t="s">
        <v>15288</v>
      </c>
      <c r="C13862" t="s">
        <v>109</v>
      </c>
      <c r="D13862">
        <v>4</v>
      </c>
      <c r="E13862">
        <v>0</v>
      </c>
      <c r="F13862">
        <v>0</v>
      </c>
      <c r="H13862" t="s">
        <v>103</v>
      </c>
      <c r="I13862">
        <f t="shared" si="657"/>
        <v>0</v>
      </c>
      <c r="J13862">
        <f t="shared" si="658"/>
        <v>0</v>
      </c>
      <c r="L13862" t="str">
        <f t="shared" si="656"/>
        <v>2475URBENVILLE</v>
      </c>
      <c r="M13862" t="s">
        <v>7666</v>
      </c>
    </row>
    <row r="13863" spans="1:13">
      <c r="A13863" t="s">
        <v>15284</v>
      </c>
      <c r="B13863" t="s">
        <v>15289</v>
      </c>
      <c r="C13863" t="s">
        <v>109</v>
      </c>
      <c r="D13863">
        <v>4</v>
      </c>
      <c r="E13863">
        <v>0</v>
      </c>
      <c r="F13863">
        <v>0</v>
      </c>
      <c r="H13863" t="s">
        <v>103</v>
      </c>
      <c r="I13863">
        <f t="shared" si="657"/>
        <v>0</v>
      </c>
      <c r="J13863">
        <f t="shared" si="658"/>
        <v>0</v>
      </c>
      <c r="L13863" t="str">
        <f t="shared" si="656"/>
        <v>2475WALLABY CREEK</v>
      </c>
      <c r="M13863" t="s">
        <v>7666</v>
      </c>
    </row>
    <row r="13864" spans="1:13">
      <c r="A13864" t="s">
        <v>15290</v>
      </c>
      <c r="B13864" t="s">
        <v>15291</v>
      </c>
      <c r="C13864" t="s">
        <v>109</v>
      </c>
      <c r="D13864">
        <v>4</v>
      </c>
      <c r="E13864">
        <v>0</v>
      </c>
      <c r="F13864">
        <v>0</v>
      </c>
      <c r="H13864" t="s">
        <v>103</v>
      </c>
      <c r="I13864">
        <f t="shared" si="657"/>
        <v>0</v>
      </c>
      <c r="J13864">
        <f t="shared" si="658"/>
        <v>0</v>
      </c>
      <c r="L13864" t="str">
        <f t="shared" si="656"/>
        <v>2474AFTERLEE</v>
      </c>
      <c r="M13864" t="s">
        <v>15045</v>
      </c>
    </row>
    <row r="13865" spans="1:13">
      <c r="A13865" t="s">
        <v>15290</v>
      </c>
      <c r="B13865" t="s">
        <v>15292</v>
      </c>
      <c r="C13865" t="s">
        <v>109</v>
      </c>
      <c r="D13865">
        <v>4</v>
      </c>
      <c r="E13865">
        <v>0</v>
      </c>
      <c r="F13865">
        <v>0</v>
      </c>
      <c r="H13865" t="s">
        <v>103</v>
      </c>
      <c r="I13865">
        <f t="shared" si="657"/>
        <v>0</v>
      </c>
      <c r="J13865">
        <f t="shared" si="658"/>
        <v>0</v>
      </c>
      <c r="L13865" t="str">
        <f t="shared" si="656"/>
        <v>2474BARKERS VALE</v>
      </c>
      <c r="M13865" t="s">
        <v>15045</v>
      </c>
    </row>
    <row r="13866" spans="1:13">
      <c r="A13866" t="s">
        <v>15290</v>
      </c>
      <c r="B13866" t="s">
        <v>15293</v>
      </c>
      <c r="C13866" t="s">
        <v>109</v>
      </c>
      <c r="D13866">
        <v>4</v>
      </c>
      <c r="E13866">
        <v>0</v>
      </c>
      <c r="F13866">
        <v>0</v>
      </c>
      <c r="H13866" t="s">
        <v>103</v>
      </c>
      <c r="I13866">
        <f t="shared" si="657"/>
        <v>0</v>
      </c>
      <c r="J13866">
        <f t="shared" si="658"/>
        <v>0</v>
      </c>
      <c r="L13866" t="str">
        <f t="shared" si="656"/>
        <v>2474BORDER RANGES</v>
      </c>
      <c r="M13866" t="s">
        <v>15045</v>
      </c>
    </row>
    <row r="13867" spans="1:13">
      <c r="A13867" t="s">
        <v>15290</v>
      </c>
      <c r="B13867" t="s">
        <v>15294</v>
      </c>
      <c r="C13867" t="s">
        <v>109</v>
      </c>
      <c r="D13867">
        <v>4</v>
      </c>
      <c r="E13867">
        <v>0</v>
      </c>
      <c r="F13867">
        <v>0</v>
      </c>
      <c r="H13867" t="s">
        <v>103</v>
      </c>
      <c r="I13867">
        <f t="shared" si="657"/>
        <v>0</v>
      </c>
      <c r="J13867">
        <f t="shared" si="658"/>
        <v>0</v>
      </c>
      <c r="L13867" t="str">
        <f t="shared" si="656"/>
        <v>2474CAWONGLA</v>
      </c>
      <c r="M13867" t="s">
        <v>15045</v>
      </c>
    </row>
    <row r="13868" spans="1:13">
      <c r="A13868" t="s">
        <v>15290</v>
      </c>
      <c r="B13868" t="s">
        <v>15295</v>
      </c>
      <c r="C13868" t="s">
        <v>109</v>
      </c>
      <c r="D13868">
        <v>4</v>
      </c>
      <c r="E13868">
        <v>0</v>
      </c>
      <c r="F13868">
        <v>0</v>
      </c>
      <c r="H13868" t="s">
        <v>103</v>
      </c>
      <c r="I13868">
        <f t="shared" si="657"/>
        <v>0</v>
      </c>
      <c r="J13868">
        <f t="shared" si="658"/>
        <v>0</v>
      </c>
      <c r="L13868" t="str">
        <f t="shared" si="656"/>
        <v>2474CEDAR POINT</v>
      </c>
      <c r="M13868" t="s">
        <v>15045</v>
      </c>
    </row>
    <row r="13869" spans="1:13">
      <c r="A13869" t="s">
        <v>15290</v>
      </c>
      <c r="B13869" t="s">
        <v>15296</v>
      </c>
      <c r="C13869" t="s">
        <v>109</v>
      </c>
      <c r="D13869">
        <v>4</v>
      </c>
      <c r="E13869">
        <v>0</v>
      </c>
      <c r="F13869">
        <v>0</v>
      </c>
      <c r="H13869" t="s">
        <v>103</v>
      </c>
      <c r="I13869">
        <f t="shared" si="657"/>
        <v>0</v>
      </c>
      <c r="J13869">
        <f t="shared" si="658"/>
        <v>0</v>
      </c>
      <c r="L13869" t="str">
        <f t="shared" si="656"/>
        <v>2474COLLINS CREEK</v>
      </c>
      <c r="M13869" t="s">
        <v>15045</v>
      </c>
    </row>
    <row r="13870" spans="1:13">
      <c r="A13870" t="s">
        <v>15290</v>
      </c>
      <c r="B13870" t="s">
        <v>15297</v>
      </c>
      <c r="C13870" t="s">
        <v>109</v>
      </c>
      <c r="D13870">
        <v>4</v>
      </c>
      <c r="E13870">
        <v>0</v>
      </c>
      <c r="F13870">
        <v>0</v>
      </c>
      <c r="H13870" t="s">
        <v>103</v>
      </c>
      <c r="I13870">
        <f t="shared" si="657"/>
        <v>0</v>
      </c>
      <c r="J13870">
        <f t="shared" si="658"/>
        <v>0</v>
      </c>
      <c r="L13870" t="str">
        <f t="shared" si="656"/>
        <v>2474COUGAL</v>
      </c>
      <c r="M13870" t="s">
        <v>15045</v>
      </c>
    </row>
    <row r="13871" spans="1:13">
      <c r="A13871" t="s">
        <v>15290</v>
      </c>
      <c r="B13871" t="s">
        <v>15298</v>
      </c>
      <c r="C13871" t="s">
        <v>109</v>
      </c>
      <c r="D13871">
        <v>4</v>
      </c>
      <c r="E13871">
        <v>0</v>
      </c>
      <c r="F13871">
        <v>0</v>
      </c>
      <c r="H13871" t="s">
        <v>103</v>
      </c>
      <c r="I13871">
        <f t="shared" si="657"/>
        <v>0</v>
      </c>
      <c r="J13871">
        <f t="shared" si="658"/>
        <v>0</v>
      </c>
      <c r="L13871" t="str">
        <f t="shared" si="656"/>
        <v>2474DAIRY FLAT</v>
      </c>
      <c r="M13871" t="s">
        <v>15045</v>
      </c>
    </row>
    <row r="13872" spans="1:13">
      <c r="A13872" t="s">
        <v>15290</v>
      </c>
      <c r="B13872" t="s">
        <v>15299</v>
      </c>
      <c r="C13872" t="s">
        <v>109</v>
      </c>
      <c r="D13872">
        <v>4</v>
      </c>
      <c r="E13872">
        <v>0</v>
      </c>
      <c r="F13872">
        <v>0</v>
      </c>
      <c r="H13872" t="s">
        <v>103</v>
      </c>
      <c r="I13872">
        <f t="shared" si="657"/>
        <v>0</v>
      </c>
      <c r="J13872">
        <f t="shared" si="658"/>
        <v>0</v>
      </c>
      <c r="L13872" t="str">
        <f t="shared" si="656"/>
        <v>2474EDEN CREEK</v>
      </c>
      <c r="M13872" t="s">
        <v>15045</v>
      </c>
    </row>
    <row r="13873" spans="1:13">
      <c r="A13873" t="s">
        <v>15290</v>
      </c>
      <c r="B13873" t="s">
        <v>15300</v>
      </c>
      <c r="C13873" t="s">
        <v>109</v>
      </c>
      <c r="D13873">
        <v>4</v>
      </c>
      <c r="E13873">
        <v>0</v>
      </c>
      <c r="F13873">
        <v>0</v>
      </c>
      <c r="H13873" t="s">
        <v>103</v>
      </c>
      <c r="I13873">
        <f t="shared" si="657"/>
        <v>0</v>
      </c>
      <c r="J13873">
        <f t="shared" si="658"/>
        <v>0</v>
      </c>
      <c r="L13873" t="str">
        <f t="shared" si="656"/>
        <v>2474EDENVILLE</v>
      </c>
      <c r="M13873" t="s">
        <v>15045</v>
      </c>
    </row>
    <row r="13874" spans="1:13">
      <c r="A13874" t="s">
        <v>15290</v>
      </c>
      <c r="B13874" t="s">
        <v>4447</v>
      </c>
      <c r="C13874" t="s">
        <v>109</v>
      </c>
      <c r="D13874">
        <v>4</v>
      </c>
      <c r="E13874">
        <v>0</v>
      </c>
      <c r="F13874">
        <v>0</v>
      </c>
      <c r="H13874" t="s">
        <v>103</v>
      </c>
      <c r="I13874">
        <f t="shared" si="657"/>
        <v>0</v>
      </c>
      <c r="J13874">
        <f t="shared" si="658"/>
        <v>0</v>
      </c>
      <c r="L13874" t="str">
        <f t="shared" si="656"/>
        <v>2474ETTRICK</v>
      </c>
      <c r="M13874" t="s">
        <v>15045</v>
      </c>
    </row>
    <row r="13875" spans="1:13">
      <c r="A13875" t="s">
        <v>15290</v>
      </c>
      <c r="B13875" t="s">
        <v>15301</v>
      </c>
      <c r="C13875" t="s">
        <v>109</v>
      </c>
      <c r="D13875">
        <v>4</v>
      </c>
      <c r="E13875">
        <v>0</v>
      </c>
      <c r="F13875">
        <v>0</v>
      </c>
      <c r="H13875" t="s">
        <v>103</v>
      </c>
      <c r="I13875">
        <f t="shared" si="657"/>
        <v>0</v>
      </c>
      <c r="J13875">
        <f t="shared" si="658"/>
        <v>0</v>
      </c>
      <c r="L13875" t="str">
        <f t="shared" si="656"/>
        <v>2474FAWCETTS PLAIN</v>
      </c>
      <c r="M13875" t="s">
        <v>15045</v>
      </c>
    </row>
    <row r="13876" spans="1:13">
      <c r="A13876" t="s">
        <v>15290</v>
      </c>
      <c r="B13876" t="s">
        <v>15302</v>
      </c>
      <c r="C13876" t="s">
        <v>109</v>
      </c>
      <c r="D13876">
        <v>4</v>
      </c>
      <c r="E13876">
        <v>0</v>
      </c>
      <c r="F13876">
        <v>0</v>
      </c>
      <c r="H13876" t="s">
        <v>103</v>
      </c>
      <c r="I13876">
        <f t="shared" si="657"/>
        <v>0</v>
      </c>
      <c r="J13876">
        <f t="shared" si="658"/>
        <v>0</v>
      </c>
      <c r="L13876" t="str">
        <f t="shared" si="656"/>
        <v>2474FINDON CREEK</v>
      </c>
      <c r="M13876" t="s">
        <v>15045</v>
      </c>
    </row>
    <row r="13877" spans="1:13">
      <c r="A13877" t="s">
        <v>15290</v>
      </c>
      <c r="B13877" t="s">
        <v>15303</v>
      </c>
      <c r="C13877" t="s">
        <v>109</v>
      </c>
      <c r="D13877">
        <v>4</v>
      </c>
      <c r="E13877">
        <v>0</v>
      </c>
      <c r="F13877">
        <v>0</v>
      </c>
      <c r="H13877" t="s">
        <v>103</v>
      </c>
      <c r="I13877">
        <f t="shared" si="657"/>
        <v>0</v>
      </c>
      <c r="J13877">
        <f t="shared" si="658"/>
        <v>0</v>
      </c>
      <c r="L13877" t="str">
        <f t="shared" si="656"/>
        <v>2474GENEVA</v>
      </c>
      <c r="M13877" t="s">
        <v>15045</v>
      </c>
    </row>
    <row r="13878" spans="1:13">
      <c r="A13878" t="s">
        <v>15290</v>
      </c>
      <c r="B13878" t="s">
        <v>15304</v>
      </c>
      <c r="C13878" t="s">
        <v>109</v>
      </c>
      <c r="D13878">
        <v>4</v>
      </c>
      <c r="E13878">
        <v>0</v>
      </c>
      <c r="F13878">
        <v>0</v>
      </c>
      <c r="H13878" t="s">
        <v>103</v>
      </c>
      <c r="I13878">
        <f t="shared" si="657"/>
        <v>0</v>
      </c>
      <c r="J13878">
        <f t="shared" si="658"/>
        <v>0</v>
      </c>
      <c r="L13878" t="str">
        <f t="shared" si="656"/>
        <v>2474GHINNI GHI</v>
      </c>
      <c r="M13878" t="s">
        <v>15045</v>
      </c>
    </row>
    <row r="13879" spans="1:13">
      <c r="A13879" t="s">
        <v>15290</v>
      </c>
      <c r="B13879" t="s">
        <v>15305</v>
      </c>
      <c r="C13879" t="s">
        <v>109</v>
      </c>
      <c r="D13879">
        <v>4</v>
      </c>
      <c r="E13879">
        <v>0</v>
      </c>
      <c r="F13879">
        <v>0</v>
      </c>
      <c r="H13879" t="s">
        <v>103</v>
      </c>
      <c r="I13879">
        <f t="shared" si="657"/>
        <v>0</v>
      </c>
      <c r="J13879">
        <f t="shared" si="658"/>
        <v>0</v>
      </c>
      <c r="L13879" t="str">
        <f t="shared" si="656"/>
        <v>2474GRADYS CREEK</v>
      </c>
      <c r="M13879" t="s">
        <v>15045</v>
      </c>
    </row>
    <row r="13880" spans="1:13">
      <c r="A13880" t="s">
        <v>15290</v>
      </c>
      <c r="B13880" t="s">
        <v>15306</v>
      </c>
      <c r="C13880" t="s">
        <v>109</v>
      </c>
      <c r="D13880">
        <v>4</v>
      </c>
      <c r="E13880">
        <v>0</v>
      </c>
      <c r="F13880">
        <v>0</v>
      </c>
      <c r="H13880" t="s">
        <v>103</v>
      </c>
      <c r="I13880">
        <f t="shared" si="657"/>
        <v>0</v>
      </c>
      <c r="J13880">
        <f t="shared" si="658"/>
        <v>0</v>
      </c>
      <c r="L13880" t="str">
        <f t="shared" si="656"/>
        <v>2474GREEN PIGEON</v>
      </c>
      <c r="M13880" t="s">
        <v>15045</v>
      </c>
    </row>
    <row r="13881" spans="1:13">
      <c r="A13881" t="s">
        <v>15290</v>
      </c>
      <c r="B13881" t="s">
        <v>15307</v>
      </c>
      <c r="C13881" t="s">
        <v>109</v>
      </c>
      <c r="D13881">
        <v>4</v>
      </c>
      <c r="E13881">
        <v>0</v>
      </c>
      <c r="F13881">
        <v>0</v>
      </c>
      <c r="H13881" t="s">
        <v>103</v>
      </c>
      <c r="I13881">
        <f t="shared" si="657"/>
        <v>0</v>
      </c>
      <c r="J13881">
        <f t="shared" si="658"/>
        <v>0</v>
      </c>
      <c r="L13881" t="str">
        <f t="shared" si="656"/>
        <v>2474GREVILLIA</v>
      </c>
      <c r="M13881" t="s">
        <v>15045</v>
      </c>
    </row>
    <row r="13882" spans="1:13">
      <c r="A13882" t="s">
        <v>15290</v>
      </c>
      <c r="B13882" t="s">
        <v>15308</v>
      </c>
      <c r="C13882" t="s">
        <v>109</v>
      </c>
      <c r="D13882">
        <v>4</v>
      </c>
      <c r="E13882">
        <v>0</v>
      </c>
      <c r="F13882">
        <v>0</v>
      </c>
      <c r="H13882" t="s">
        <v>103</v>
      </c>
      <c r="I13882">
        <f t="shared" si="657"/>
        <v>0</v>
      </c>
      <c r="J13882">
        <f t="shared" si="658"/>
        <v>0</v>
      </c>
      <c r="L13882" t="str">
        <f t="shared" si="656"/>
        <v>2474HOMELEIGH</v>
      </c>
      <c r="M13882" t="s">
        <v>15045</v>
      </c>
    </row>
    <row r="13883" spans="1:13">
      <c r="A13883" t="s">
        <v>15290</v>
      </c>
      <c r="B13883" t="s">
        <v>15309</v>
      </c>
      <c r="C13883" t="s">
        <v>109</v>
      </c>
      <c r="D13883">
        <v>4</v>
      </c>
      <c r="E13883">
        <v>0</v>
      </c>
      <c r="F13883">
        <v>0</v>
      </c>
      <c r="H13883" t="s">
        <v>103</v>
      </c>
      <c r="I13883">
        <f t="shared" si="657"/>
        <v>0</v>
      </c>
      <c r="J13883">
        <f t="shared" si="658"/>
        <v>0</v>
      </c>
      <c r="L13883" t="str">
        <f t="shared" si="656"/>
        <v>2474HORSE STATION CREEK</v>
      </c>
      <c r="M13883" t="s">
        <v>15045</v>
      </c>
    </row>
    <row r="13884" spans="1:13">
      <c r="A13884" t="s">
        <v>15290</v>
      </c>
      <c r="B13884" t="s">
        <v>15310</v>
      </c>
      <c r="C13884" t="s">
        <v>109</v>
      </c>
      <c r="D13884">
        <v>4</v>
      </c>
      <c r="E13884">
        <v>0</v>
      </c>
      <c r="F13884">
        <v>0</v>
      </c>
      <c r="H13884" t="s">
        <v>103</v>
      </c>
      <c r="I13884">
        <f t="shared" si="657"/>
        <v>0</v>
      </c>
      <c r="J13884">
        <f t="shared" si="658"/>
        <v>0</v>
      </c>
      <c r="L13884" t="str">
        <f t="shared" si="656"/>
        <v>2474HORSESHOE CREEK</v>
      </c>
      <c r="M13884" t="s">
        <v>15045</v>
      </c>
    </row>
    <row r="13885" spans="1:13">
      <c r="A13885" t="s">
        <v>15290</v>
      </c>
      <c r="B13885" t="s">
        <v>15311</v>
      </c>
      <c r="C13885" t="s">
        <v>109</v>
      </c>
      <c r="D13885">
        <v>4</v>
      </c>
      <c r="E13885">
        <v>0</v>
      </c>
      <c r="F13885">
        <v>0</v>
      </c>
      <c r="H13885" t="s">
        <v>103</v>
      </c>
      <c r="I13885">
        <f t="shared" si="657"/>
        <v>0</v>
      </c>
      <c r="J13885">
        <f t="shared" si="658"/>
        <v>0</v>
      </c>
      <c r="L13885" t="str">
        <f t="shared" si="656"/>
        <v>2474IRON POT CREEK</v>
      </c>
      <c r="M13885" t="s">
        <v>15045</v>
      </c>
    </row>
    <row r="13886" spans="1:13">
      <c r="A13886" t="s">
        <v>15290</v>
      </c>
      <c r="B13886" t="s">
        <v>15312</v>
      </c>
      <c r="C13886" t="s">
        <v>109</v>
      </c>
      <c r="D13886">
        <v>4</v>
      </c>
      <c r="E13886">
        <v>0</v>
      </c>
      <c r="F13886">
        <v>0</v>
      </c>
      <c r="H13886" t="s">
        <v>103</v>
      </c>
      <c r="I13886">
        <f t="shared" si="657"/>
        <v>0</v>
      </c>
      <c r="J13886">
        <f t="shared" si="658"/>
        <v>0</v>
      </c>
      <c r="L13886" t="str">
        <f t="shared" si="656"/>
        <v>2474KILGRA</v>
      </c>
      <c r="M13886" t="s">
        <v>15045</v>
      </c>
    </row>
    <row r="13887" spans="1:13">
      <c r="A13887" t="s">
        <v>15290</v>
      </c>
      <c r="B13887" t="s">
        <v>15313</v>
      </c>
      <c r="C13887" t="s">
        <v>109</v>
      </c>
      <c r="D13887">
        <v>4</v>
      </c>
      <c r="E13887">
        <v>0</v>
      </c>
      <c r="F13887">
        <v>0</v>
      </c>
      <c r="H13887" t="s">
        <v>103</v>
      </c>
      <c r="I13887">
        <f t="shared" si="657"/>
        <v>0</v>
      </c>
      <c r="J13887">
        <f t="shared" si="658"/>
        <v>0</v>
      </c>
      <c r="L13887" t="str">
        <f t="shared" si="656"/>
        <v>2474KYOGLE</v>
      </c>
      <c r="M13887" t="s">
        <v>15045</v>
      </c>
    </row>
    <row r="13888" spans="1:13">
      <c r="A13888" t="s">
        <v>15290</v>
      </c>
      <c r="B13888" t="s">
        <v>15314</v>
      </c>
      <c r="C13888" t="s">
        <v>109</v>
      </c>
      <c r="D13888">
        <v>4</v>
      </c>
      <c r="E13888">
        <v>0</v>
      </c>
      <c r="F13888">
        <v>0</v>
      </c>
      <c r="H13888" t="s">
        <v>103</v>
      </c>
      <c r="I13888">
        <f t="shared" si="657"/>
        <v>0</v>
      </c>
      <c r="J13888">
        <f t="shared" si="658"/>
        <v>0</v>
      </c>
      <c r="L13888" t="str">
        <f t="shared" si="656"/>
        <v>2474LITTLE BACK CREEK</v>
      </c>
      <c r="M13888" t="s">
        <v>15045</v>
      </c>
    </row>
    <row r="13889" spans="1:13">
      <c r="A13889" t="s">
        <v>15290</v>
      </c>
      <c r="B13889" t="s">
        <v>15315</v>
      </c>
      <c r="C13889" t="s">
        <v>109</v>
      </c>
      <c r="D13889">
        <v>4</v>
      </c>
      <c r="E13889">
        <v>0</v>
      </c>
      <c r="F13889">
        <v>0</v>
      </c>
      <c r="H13889" t="s">
        <v>103</v>
      </c>
      <c r="I13889">
        <f t="shared" si="657"/>
        <v>0</v>
      </c>
      <c r="J13889">
        <f t="shared" si="658"/>
        <v>0</v>
      </c>
      <c r="L13889" t="str">
        <f t="shared" si="656"/>
        <v>2474LOADSTONE</v>
      </c>
      <c r="M13889" t="s">
        <v>15045</v>
      </c>
    </row>
    <row r="13890" spans="1:13">
      <c r="A13890" t="s">
        <v>15290</v>
      </c>
      <c r="B13890" t="s">
        <v>15316</v>
      </c>
      <c r="C13890" t="s">
        <v>109</v>
      </c>
      <c r="D13890">
        <v>4</v>
      </c>
      <c r="E13890">
        <v>0</v>
      </c>
      <c r="F13890">
        <v>0</v>
      </c>
      <c r="H13890" t="s">
        <v>103</v>
      </c>
      <c r="I13890">
        <f t="shared" si="657"/>
        <v>0</v>
      </c>
      <c r="J13890">
        <f t="shared" si="658"/>
        <v>0</v>
      </c>
      <c r="L13890" t="str">
        <f t="shared" si="656"/>
        <v>2474LYNCHS CREEK</v>
      </c>
      <c r="M13890" t="s">
        <v>15045</v>
      </c>
    </row>
    <row r="13891" spans="1:13">
      <c r="A13891" t="s">
        <v>15290</v>
      </c>
      <c r="B13891" t="s">
        <v>15317</v>
      </c>
      <c r="C13891" t="s">
        <v>109</v>
      </c>
      <c r="D13891">
        <v>4</v>
      </c>
      <c r="E13891">
        <v>0</v>
      </c>
      <c r="F13891">
        <v>0</v>
      </c>
      <c r="H13891" t="s">
        <v>103</v>
      </c>
      <c r="I13891">
        <f t="shared" si="657"/>
        <v>0</v>
      </c>
      <c r="J13891">
        <f t="shared" si="658"/>
        <v>0</v>
      </c>
      <c r="L13891" t="str">
        <f t="shared" si="656"/>
        <v>2474NEW PARK</v>
      </c>
      <c r="M13891" t="s">
        <v>15045</v>
      </c>
    </row>
    <row r="13892" spans="1:13">
      <c r="A13892" t="s">
        <v>15290</v>
      </c>
      <c r="B13892" t="s">
        <v>15318</v>
      </c>
      <c r="C13892" t="s">
        <v>109</v>
      </c>
      <c r="D13892">
        <v>4</v>
      </c>
      <c r="E13892">
        <v>0</v>
      </c>
      <c r="F13892">
        <v>0</v>
      </c>
      <c r="H13892" t="s">
        <v>103</v>
      </c>
      <c r="I13892">
        <f t="shared" si="657"/>
        <v>0</v>
      </c>
      <c r="J13892">
        <f t="shared" si="658"/>
        <v>0</v>
      </c>
      <c r="L13892" t="str">
        <f t="shared" si="656"/>
        <v>2474OLD GREVILLIA</v>
      </c>
      <c r="M13892" t="s">
        <v>15045</v>
      </c>
    </row>
    <row r="13893" spans="1:13">
      <c r="A13893" t="s">
        <v>15290</v>
      </c>
      <c r="B13893" t="s">
        <v>15319</v>
      </c>
      <c r="C13893" t="s">
        <v>109</v>
      </c>
      <c r="D13893">
        <v>4</v>
      </c>
      <c r="E13893">
        <v>0</v>
      </c>
      <c r="F13893">
        <v>0</v>
      </c>
      <c r="H13893" t="s">
        <v>103</v>
      </c>
      <c r="I13893">
        <f t="shared" si="657"/>
        <v>0</v>
      </c>
      <c r="J13893">
        <f t="shared" si="658"/>
        <v>0</v>
      </c>
      <c r="L13893" t="str">
        <f t="shared" ref="L13893:L13956" si="659">CONCATENATE(A13893,B13893)</f>
        <v>2474ROSEBERRY</v>
      </c>
      <c r="M13893" t="s">
        <v>15045</v>
      </c>
    </row>
    <row r="13894" spans="1:13">
      <c r="A13894" t="s">
        <v>15290</v>
      </c>
      <c r="B13894" t="s">
        <v>15320</v>
      </c>
      <c r="C13894" t="s">
        <v>109</v>
      </c>
      <c r="D13894">
        <v>4</v>
      </c>
      <c r="E13894">
        <v>0</v>
      </c>
      <c r="F13894">
        <v>0</v>
      </c>
      <c r="H13894" t="s">
        <v>103</v>
      </c>
      <c r="I13894">
        <f t="shared" si="657"/>
        <v>0</v>
      </c>
      <c r="J13894">
        <f t="shared" si="658"/>
        <v>0</v>
      </c>
      <c r="L13894" t="str">
        <f t="shared" si="659"/>
        <v>2474ROSEBERRY CREEK</v>
      </c>
      <c r="M13894" t="s">
        <v>15045</v>
      </c>
    </row>
    <row r="13895" spans="1:13">
      <c r="A13895" t="s">
        <v>15290</v>
      </c>
      <c r="B13895" t="s">
        <v>15321</v>
      </c>
      <c r="C13895" t="s">
        <v>109</v>
      </c>
      <c r="D13895">
        <v>4</v>
      </c>
      <c r="E13895">
        <v>0</v>
      </c>
      <c r="F13895">
        <v>0</v>
      </c>
      <c r="H13895" t="s">
        <v>103</v>
      </c>
      <c r="I13895">
        <f t="shared" si="657"/>
        <v>0</v>
      </c>
      <c r="J13895">
        <f t="shared" si="658"/>
        <v>0</v>
      </c>
      <c r="L13895" t="str">
        <f t="shared" si="659"/>
        <v>2474RUKENVALE</v>
      </c>
      <c r="M13895" t="s">
        <v>15045</v>
      </c>
    </row>
    <row r="13896" spans="1:13">
      <c r="A13896" t="s">
        <v>15290</v>
      </c>
      <c r="B13896" t="s">
        <v>14153</v>
      </c>
      <c r="C13896" t="s">
        <v>109</v>
      </c>
      <c r="D13896">
        <v>4</v>
      </c>
      <c r="E13896">
        <v>0</v>
      </c>
      <c r="F13896">
        <v>0</v>
      </c>
      <c r="H13896" t="s">
        <v>103</v>
      </c>
      <c r="I13896">
        <f t="shared" si="657"/>
        <v>0</v>
      </c>
      <c r="J13896">
        <f t="shared" si="658"/>
        <v>0</v>
      </c>
      <c r="L13896" t="str">
        <f t="shared" si="659"/>
        <v>2474SAWPIT CREEK</v>
      </c>
      <c r="M13896" t="s">
        <v>15045</v>
      </c>
    </row>
    <row r="13897" spans="1:13">
      <c r="A13897" t="s">
        <v>15290</v>
      </c>
      <c r="B13897" t="s">
        <v>4353</v>
      </c>
      <c r="C13897" t="s">
        <v>109</v>
      </c>
      <c r="D13897">
        <v>4</v>
      </c>
      <c r="E13897">
        <v>0</v>
      </c>
      <c r="F13897">
        <v>0</v>
      </c>
      <c r="H13897" t="s">
        <v>103</v>
      </c>
      <c r="I13897">
        <f t="shared" si="657"/>
        <v>0</v>
      </c>
      <c r="J13897">
        <f t="shared" si="658"/>
        <v>0</v>
      </c>
      <c r="L13897" t="str">
        <f t="shared" si="659"/>
        <v>2474SHERWOOD</v>
      </c>
      <c r="M13897" t="s">
        <v>15045</v>
      </c>
    </row>
    <row r="13898" spans="1:13">
      <c r="A13898" t="s">
        <v>15290</v>
      </c>
      <c r="B13898" t="s">
        <v>15322</v>
      </c>
      <c r="C13898" t="s">
        <v>109</v>
      </c>
      <c r="D13898">
        <v>4</v>
      </c>
      <c r="E13898">
        <v>0</v>
      </c>
      <c r="F13898">
        <v>0</v>
      </c>
      <c r="H13898" t="s">
        <v>103</v>
      </c>
      <c r="I13898">
        <f t="shared" si="657"/>
        <v>0</v>
      </c>
      <c r="J13898">
        <f t="shared" si="658"/>
        <v>0</v>
      </c>
      <c r="L13898" t="str">
        <f t="shared" si="659"/>
        <v>2474SMITHS CREEK</v>
      </c>
      <c r="M13898" t="s">
        <v>15045</v>
      </c>
    </row>
    <row r="13899" spans="1:13">
      <c r="A13899" t="s">
        <v>15290</v>
      </c>
      <c r="B13899" t="s">
        <v>15323</v>
      </c>
      <c r="C13899" t="s">
        <v>109</v>
      </c>
      <c r="D13899">
        <v>4</v>
      </c>
      <c r="E13899">
        <v>0</v>
      </c>
      <c r="F13899">
        <v>0</v>
      </c>
      <c r="H13899" t="s">
        <v>103</v>
      </c>
      <c r="I13899">
        <f t="shared" si="657"/>
        <v>0</v>
      </c>
      <c r="J13899">
        <f t="shared" si="658"/>
        <v>0</v>
      </c>
      <c r="L13899" t="str">
        <f t="shared" si="659"/>
        <v>2474TERRACE CREEK</v>
      </c>
      <c r="M13899" t="s">
        <v>15045</v>
      </c>
    </row>
    <row r="13900" spans="1:13">
      <c r="A13900" t="s">
        <v>15290</v>
      </c>
      <c r="B13900" t="s">
        <v>15324</v>
      </c>
      <c r="C13900" t="s">
        <v>109</v>
      </c>
      <c r="D13900">
        <v>4</v>
      </c>
      <c r="E13900">
        <v>0</v>
      </c>
      <c r="F13900">
        <v>0</v>
      </c>
      <c r="H13900" t="s">
        <v>103</v>
      </c>
      <c r="I13900">
        <f t="shared" si="657"/>
        <v>0</v>
      </c>
      <c r="J13900">
        <f t="shared" si="658"/>
        <v>0</v>
      </c>
      <c r="L13900" t="str">
        <f t="shared" si="659"/>
        <v>2474THE RISK</v>
      </c>
      <c r="M13900" t="s">
        <v>15045</v>
      </c>
    </row>
    <row r="13901" spans="1:13">
      <c r="A13901" t="s">
        <v>15290</v>
      </c>
      <c r="B13901" t="s">
        <v>15325</v>
      </c>
      <c r="C13901" t="s">
        <v>109</v>
      </c>
      <c r="D13901">
        <v>4</v>
      </c>
      <c r="E13901">
        <v>0</v>
      </c>
      <c r="F13901">
        <v>0</v>
      </c>
      <c r="H13901" t="s">
        <v>103</v>
      </c>
      <c r="I13901">
        <f t="shared" si="657"/>
        <v>0</v>
      </c>
      <c r="J13901">
        <f t="shared" si="658"/>
        <v>0</v>
      </c>
      <c r="L13901" t="str">
        <f t="shared" si="659"/>
        <v>2474TOONUMBAR</v>
      </c>
      <c r="M13901" t="s">
        <v>15045</v>
      </c>
    </row>
    <row r="13902" spans="1:13">
      <c r="A13902" t="s">
        <v>15290</v>
      </c>
      <c r="B13902" t="s">
        <v>15326</v>
      </c>
      <c r="C13902" t="s">
        <v>109</v>
      </c>
      <c r="D13902">
        <v>4</v>
      </c>
      <c r="E13902">
        <v>0</v>
      </c>
      <c r="F13902">
        <v>0</v>
      </c>
      <c r="H13902" t="s">
        <v>103</v>
      </c>
      <c r="I13902">
        <f t="shared" si="657"/>
        <v>0</v>
      </c>
      <c r="J13902">
        <f t="shared" si="658"/>
        <v>0</v>
      </c>
      <c r="L13902" t="str">
        <f t="shared" si="659"/>
        <v>2474UNUMGAR</v>
      </c>
      <c r="M13902" t="s">
        <v>15045</v>
      </c>
    </row>
    <row r="13903" spans="1:13">
      <c r="A13903" t="s">
        <v>15290</v>
      </c>
      <c r="B13903" t="s">
        <v>15327</v>
      </c>
      <c r="C13903" t="s">
        <v>109</v>
      </c>
      <c r="D13903">
        <v>4</v>
      </c>
      <c r="E13903">
        <v>0</v>
      </c>
      <c r="F13903">
        <v>0</v>
      </c>
      <c r="H13903" t="s">
        <v>103</v>
      </c>
      <c r="I13903">
        <f t="shared" si="657"/>
        <v>0</v>
      </c>
      <c r="J13903">
        <f t="shared" si="658"/>
        <v>0</v>
      </c>
      <c r="L13903" t="str">
        <f t="shared" si="659"/>
        <v>2474UPPER EDEN CREEK</v>
      </c>
      <c r="M13903" t="s">
        <v>15045</v>
      </c>
    </row>
    <row r="13904" spans="1:13">
      <c r="A13904" t="s">
        <v>15290</v>
      </c>
      <c r="B13904" t="s">
        <v>15328</v>
      </c>
      <c r="C13904" t="s">
        <v>109</v>
      </c>
      <c r="D13904">
        <v>4</v>
      </c>
      <c r="E13904">
        <v>0</v>
      </c>
      <c r="F13904">
        <v>0</v>
      </c>
      <c r="H13904" t="s">
        <v>103</v>
      </c>
      <c r="I13904">
        <f t="shared" si="657"/>
        <v>0</v>
      </c>
      <c r="J13904">
        <f t="shared" si="658"/>
        <v>0</v>
      </c>
      <c r="L13904" t="str">
        <f t="shared" si="659"/>
        <v>2474UPPER HORSESHOE CREEK</v>
      </c>
      <c r="M13904" t="s">
        <v>15045</v>
      </c>
    </row>
    <row r="13905" spans="1:13">
      <c r="A13905" t="s">
        <v>15290</v>
      </c>
      <c r="B13905" t="s">
        <v>15329</v>
      </c>
      <c r="C13905" t="s">
        <v>109</v>
      </c>
      <c r="D13905">
        <v>4</v>
      </c>
      <c r="E13905">
        <v>0</v>
      </c>
      <c r="F13905">
        <v>0</v>
      </c>
      <c r="H13905" t="s">
        <v>103</v>
      </c>
      <c r="I13905">
        <f t="shared" ref="I13905:I13968" si="660">IF(ISERROR(VLOOKUP(A13905,SelPostCode,1,FALSE)),0,1)</f>
        <v>0</v>
      </c>
      <c r="J13905">
        <f t="shared" ref="J13905:J13968" si="661">IF(I13905=0,0,IF(ISERROR(VLOOKUP(B13905,SelSuburb,1,FALSE)),0,1))</f>
        <v>0</v>
      </c>
      <c r="L13905" t="str">
        <f t="shared" si="659"/>
        <v>2474WADEVILLE</v>
      </c>
      <c r="M13905" t="s">
        <v>15045</v>
      </c>
    </row>
    <row r="13906" spans="1:13">
      <c r="A13906" t="s">
        <v>15290</v>
      </c>
      <c r="B13906" t="s">
        <v>15330</v>
      </c>
      <c r="C13906" t="s">
        <v>109</v>
      </c>
      <c r="D13906">
        <v>4</v>
      </c>
      <c r="E13906">
        <v>0</v>
      </c>
      <c r="F13906">
        <v>0</v>
      </c>
      <c r="H13906" t="s">
        <v>103</v>
      </c>
      <c r="I13906">
        <f t="shared" si="660"/>
        <v>0</v>
      </c>
      <c r="J13906">
        <f t="shared" si="661"/>
        <v>0</v>
      </c>
      <c r="L13906" t="str">
        <f t="shared" si="659"/>
        <v>2474WARRAZAMBIL CREEK</v>
      </c>
      <c r="M13906" t="s">
        <v>15045</v>
      </c>
    </row>
    <row r="13907" spans="1:13">
      <c r="A13907" t="s">
        <v>15290</v>
      </c>
      <c r="B13907" t="s">
        <v>15331</v>
      </c>
      <c r="C13907" t="s">
        <v>109</v>
      </c>
      <c r="D13907">
        <v>4</v>
      </c>
      <c r="E13907">
        <v>0</v>
      </c>
      <c r="F13907">
        <v>0</v>
      </c>
      <c r="H13907" t="s">
        <v>103</v>
      </c>
      <c r="I13907">
        <f t="shared" si="660"/>
        <v>0</v>
      </c>
      <c r="J13907">
        <f t="shared" si="661"/>
        <v>0</v>
      </c>
      <c r="L13907" t="str">
        <f t="shared" si="659"/>
        <v>2474WEST WIANGAREE</v>
      </c>
      <c r="M13907" t="s">
        <v>15045</v>
      </c>
    </row>
    <row r="13908" spans="1:13">
      <c r="A13908" t="s">
        <v>15290</v>
      </c>
      <c r="B13908" t="s">
        <v>15332</v>
      </c>
      <c r="C13908" t="s">
        <v>109</v>
      </c>
      <c r="D13908">
        <v>4</v>
      </c>
      <c r="E13908">
        <v>0</v>
      </c>
      <c r="F13908">
        <v>0</v>
      </c>
      <c r="H13908" t="s">
        <v>103</v>
      </c>
      <c r="I13908">
        <f t="shared" si="660"/>
        <v>0</v>
      </c>
      <c r="J13908">
        <f t="shared" si="661"/>
        <v>0</v>
      </c>
      <c r="L13908" t="str">
        <f t="shared" si="659"/>
        <v>2474WIANGAREE</v>
      </c>
      <c r="M13908" t="s">
        <v>15045</v>
      </c>
    </row>
    <row r="13909" spans="1:13">
      <c r="A13909" t="s">
        <v>15290</v>
      </c>
      <c r="B13909" t="s">
        <v>15333</v>
      </c>
      <c r="C13909" t="s">
        <v>109</v>
      </c>
      <c r="D13909">
        <v>4</v>
      </c>
      <c r="E13909">
        <v>0</v>
      </c>
      <c r="F13909">
        <v>0</v>
      </c>
      <c r="H13909" t="s">
        <v>103</v>
      </c>
      <c r="I13909">
        <f t="shared" si="660"/>
        <v>0</v>
      </c>
      <c r="J13909">
        <f t="shared" si="661"/>
        <v>0</v>
      </c>
      <c r="L13909" t="str">
        <f t="shared" si="659"/>
        <v>2474WYNEDEN</v>
      </c>
      <c r="M13909" t="s">
        <v>15045</v>
      </c>
    </row>
    <row r="13910" spans="1:13">
      <c r="A13910" t="s">
        <v>15334</v>
      </c>
      <c r="B13910" t="s">
        <v>15335</v>
      </c>
      <c r="C13910" t="s">
        <v>109</v>
      </c>
      <c r="D13910">
        <v>4</v>
      </c>
      <c r="E13910">
        <v>0</v>
      </c>
      <c r="F13910">
        <v>0</v>
      </c>
      <c r="H13910" t="s">
        <v>103</v>
      </c>
      <c r="I13910">
        <f t="shared" si="660"/>
        <v>0</v>
      </c>
      <c r="J13910">
        <f t="shared" si="661"/>
        <v>0</v>
      </c>
      <c r="L13910" t="str">
        <f t="shared" si="659"/>
        <v>2473BUNDJALUNG</v>
      </c>
      <c r="M13910" t="s">
        <v>15045</v>
      </c>
    </row>
    <row r="13911" spans="1:13">
      <c r="A13911" t="s">
        <v>15334</v>
      </c>
      <c r="B13911" t="s">
        <v>15336</v>
      </c>
      <c r="C13911" t="s">
        <v>109</v>
      </c>
      <c r="D13911">
        <v>4</v>
      </c>
      <c r="E13911">
        <v>0</v>
      </c>
      <c r="F13911">
        <v>0</v>
      </c>
      <c r="H13911" t="s">
        <v>103</v>
      </c>
      <c r="I13911">
        <f t="shared" si="660"/>
        <v>0</v>
      </c>
      <c r="J13911">
        <f t="shared" si="661"/>
        <v>0</v>
      </c>
      <c r="L13911" t="str">
        <f t="shared" si="659"/>
        <v>2473DOONBAH</v>
      </c>
      <c r="M13911" t="s">
        <v>15045</v>
      </c>
    </row>
    <row r="13912" spans="1:13">
      <c r="A13912" t="s">
        <v>15334</v>
      </c>
      <c r="B13912" t="s">
        <v>15337</v>
      </c>
      <c r="C13912" t="s">
        <v>109</v>
      </c>
      <c r="D13912">
        <v>4</v>
      </c>
      <c r="E13912">
        <v>0</v>
      </c>
      <c r="F13912">
        <v>0</v>
      </c>
      <c r="H13912" t="s">
        <v>103</v>
      </c>
      <c r="I13912">
        <f t="shared" si="660"/>
        <v>0</v>
      </c>
      <c r="J13912">
        <f t="shared" si="661"/>
        <v>0</v>
      </c>
      <c r="L13912" t="str">
        <f t="shared" si="659"/>
        <v>2473EVANS HEAD</v>
      </c>
      <c r="M13912" t="s">
        <v>15045</v>
      </c>
    </row>
    <row r="13913" spans="1:13">
      <c r="A13913" t="s">
        <v>15334</v>
      </c>
      <c r="B13913" t="s">
        <v>15338</v>
      </c>
      <c r="C13913" t="s">
        <v>109</v>
      </c>
      <c r="D13913">
        <v>4</v>
      </c>
      <c r="E13913">
        <v>0</v>
      </c>
      <c r="F13913">
        <v>0</v>
      </c>
      <c r="H13913" t="s">
        <v>103</v>
      </c>
      <c r="I13913">
        <f t="shared" si="660"/>
        <v>0</v>
      </c>
      <c r="J13913">
        <f t="shared" si="661"/>
        <v>0</v>
      </c>
      <c r="L13913" t="str">
        <f t="shared" si="659"/>
        <v>2473IRON GATES</v>
      </c>
      <c r="M13913" t="s">
        <v>15045</v>
      </c>
    </row>
    <row r="13914" spans="1:13">
      <c r="A13914" t="s">
        <v>15334</v>
      </c>
      <c r="B13914" t="s">
        <v>15339</v>
      </c>
      <c r="C13914" t="s">
        <v>109</v>
      </c>
      <c r="D13914">
        <v>4</v>
      </c>
      <c r="E13914">
        <v>0</v>
      </c>
      <c r="F13914">
        <v>0</v>
      </c>
      <c r="H13914" t="s">
        <v>103</v>
      </c>
      <c r="I13914">
        <f t="shared" si="660"/>
        <v>0</v>
      </c>
      <c r="J13914">
        <f t="shared" si="661"/>
        <v>0</v>
      </c>
      <c r="L13914" t="str">
        <f t="shared" si="659"/>
        <v>2473SOUTH EVANS HEAD</v>
      </c>
      <c r="M13914" t="s">
        <v>15045</v>
      </c>
    </row>
    <row r="13915" spans="1:13">
      <c r="A13915" t="s">
        <v>15340</v>
      </c>
      <c r="B13915" t="s">
        <v>2523</v>
      </c>
      <c r="C13915" t="s">
        <v>109</v>
      </c>
      <c r="D13915">
        <v>4</v>
      </c>
      <c r="E13915">
        <v>0</v>
      </c>
      <c r="F13915">
        <v>0</v>
      </c>
      <c r="H13915" t="s">
        <v>103</v>
      </c>
      <c r="I13915">
        <f t="shared" si="660"/>
        <v>0</v>
      </c>
      <c r="J13915">
        <f t="shared" si="661"/>
        <v>0</v>
      </c>
      <c r="L13915" t="str">
        <f t="shared" si="659"/>
        <v>2472BROADWATER</v>
      </c>
      <c r="M13915" t="s">
        <v>15045</v>
      </c>
    </row>
    <row r="13916" spans="1:13">
      <c r="A13916" t="s">
        <v>15340</v>
      </c>
      <c r="B13916" t="s">
        <v>15341</v>
      </c>
      <c r="C13916" t="s">
        <v>109</v>
      </c>
      <c r="D13916">
        <v>4</v>
      </c>
      <c r="E13916">
        <v>0</v>
      </c>
      <c r="F13916">
        <v>0</v>
      </c>
      <c r="H13916" t="s">
        <v>103</v>
      </c>
      <c r="I13916">
        <f t="shared" si="660"/>
        <v>0</v>
      </c>
      <c r="J13916">
        <f t="shared" si="661"/>
        <v>0</v>
      </c>
      <c r="L13916" t="str">
        <f t="shared" si="659"/>
        <v>2472BUCKENDOON</v>
      </c>
      <c r="M13916" t="s">
        <v>15045</v>
      </c>
    </row>
    <row r="13917" spans="1:13">
      <c r="A13917" t="s">
        <v>15340</v>
      </c>
      <c r="B13917" t="s">
        <v>8101</v>
      </c>
      <c r="C13917" t="s">
        <v>109</v>
      </c>
      <c r="D13917">
        <v>4</v>
      </c>
      <c r="E13917">
        <v>0</v>
      </c>
      <c r="F13917">
        <v>0</v>
      </c>
      <c r="H13917" t="s">
        <v>103</v>
      </c>
      <c r="I13917">
        <f t="shared" si="660"/>
        <v>0</v>
      </c>
      <c r="J13917">
        <f t="shared" si="661"/>
        <v>0</v>
      </c>
      <c r="L13917" t="str">
        <f t="shared" si="659"/>
        <v>2472ESK</v>
      </c>
      <c r="M13917" t="s">
        <v>15045</v>
      </c>
    </row>
    <row r="13918" spans="1:13">
      <c r="A13918" t="s">
        <v>15340</v>
      </c>
      <c r="B13918" t="s">
        <v>15342</v>
      </c>
      <c r="C13918" t="s">
        <v>109</v>
      </c>
      <c r="D13918">
        <v>4</v>
      </c>
      <c r="E13918">
        <v>0</v>
      </c>
      <c r="F13918">
        <v>0</v>
      </c>
      <c r="H13918" t="s">
        <v>103</v>
      </c>
      <c r="I13918">
        <f t="shared" si="660"/>
        <v>0</v>
      </c>
      <c r="J13918">
        <f t="shared" si="661"/>
        <v>0</v>
      </c>
      <c r="L13918" t="str">
        <f t="shared" si="659"/>
        <v>2472KILGIN</v>
      </c>
      <c r="M13918" t="s">
        <v>15045</v>
      </c>
    </row>
    <row r="13919" spans="1:13">
      <c r="A13919" t="s">
        <v>15340</v>
      </c>
      <c r="B13919" t="s">
        <v>15343</v>
      </c>
      <c r="C13919" t="s">
        <v>109</v>
      </c>
      <c r="D13919">
        <v>4</v>
      </c>
      <c r="E13919">
        <v>0</v>
      </c>
      <c r="F13919">
        <v>0</v>
      </c>
      <c r="H13919" t="s">
        <v>103</v>
      </c>
      <c r="I13919">
        <f t="shared" si="660"/>
        <v>0</v>
      </c>
      <c r="J13919">
        <f t="shared" si="661"/>
        <v>0</v>
      </c>
      <c r="L13919" t="str">
        <f t="shared" si="659"/>
        <v>2472MOONEM</v>
      </c>
      <c r="M13919" t="s">
        <v>15045</v>
      </c>
    </row>
    <row r="13920" spans="1:13">
      <c r="A13920" t="s">
        <v>15340</v>
      </c>
      <c r="B13920" t="s">
        <v>15344</v>
      </c>
      <c r="C13920" t="s">
        <v>109</v>
      </c>
      <c r="D13920">
        <v>4</v>
      </c>
      <c r="E13920">
        <v>0</v>
      </c>
      <c r="F13920">
        <v>0</v>
      </c>
      <c r="H13920" t="s">
        <v>103</v>
      </c>
      <c r="I13920">
        <f t="shared" si="660"/>
        <v>0</v>
      </c>
      <c r="J13920">
        <f t="shared" si="661"/>
        <v>0</v>
      </c>
      <c r="L13920" t="str">
        <f t="shared" si="659"/>
        <v>2472NEW ITALY</v>
      </c>
      <c r="M13920" t="s">
        <v>15045</v>
      </c>
    </row>
    <row r="13921" spans="1:13">
      <c r="A13921" t="s">
        <v>15340</v>
      </c>
      <c r="B13921" t="s">
        <v>15345</v>
      </c>
      <c r="C13921" t="s">
        <v>109</v>
      </c>
      <c r="D13921">
        <v>4</v>
      </c>
      <c r="E13921">
        <v>0</v>
      </c>
      <c r="F13921">
        <v>0</v>
      </c>
      <c r="H13921" t="s">
        <v>103</v>
      </c>
      <c r="I13921">
        <f t="shared" si="660"/>
        <v>0</v>
      </c>
      <c r="J13921">
        <f t="shared" si="661"/>
        <v>0</v>
      </c>
      <c r="L13921" t="str">
        <f t="shared" si="659"/>
        <v>2472RILEYS HILL</v>
      </c>
      <c r="M13921" t="s">
        <v>15045</v>
      </c>
    </row>
    <row r="13922" spans="1:13">
      <c r="A13922" t="s">
        <v>15340</v>
      </c>
      <c r="B13922" t="s">
        <v>15346</v>
      </c>
      <c r="C13922" t="s">
        <v>109</v>
      </c>
      <c r="D13922">
        <v>4</v>
      </c>
      <c r="E13922">
        <v>0</v>
      </c>
      <c r="F13922">
        <v>0</v>
      </c>
      <c r="H13922" t="s">
        <v>103</v>
      </c>
      <c r="I13922">
        <f t="shared" si="660"/>
        <v>0</v>
      </c>
      <c r="J13922">
        <f t="shared" si="661"/>
        <v>0</v>
      </c>
      <c r="L13922" t="str">
        <f t="shared" si="659"/>
        <v>2472TABBIMOBLE</v>
      </c>
      <c r="M13922" t="s">
        <v>15045</v>
      </c>
    </row>
    <row r="13923" spans="1:13">
      <c r="A13923" t="s">
        <v>15340</v>
      </c>
      <c r="B13923" t="s">
        <v>15347</v>
      </c>
      <c r="C13923" t="s">
        <v>109</v>
      </c>
      <c r="D13923">
        <v>4</v>
      </c>
      <c r="E13923">
        <v>0</v>
      </c>
      <c r="F13923">
        <v>0</v>
      </c>
      <c r="H13923" t="s">
        <v>103</v>
      </c>
      <c r="I13923">
        <f t="shared" si="660"/>
        <v>0</v>
      </c>
      <c r="J13923">
        <f t="shared" si="661"/>
        <v>0</v>
      </c>
      <c r="L13923" t="str">
        <f t="shared" si="659"/>
        <v>2472TRUSTUMS HILL</v>
      </c>
      <c r="M13923" t="s">
        <v>15045</v>
      </c>
    </row>
    <row r="13924" spans="1:13">
      <c r="A13924" t="s">
        <v>15340</v>
      </c>
      <c r="B13924" t="s">
        <v>15348</v>
      </c>
      <c r="C13924" t="s">
        <v>109</v>
      </c>
      <c r="D13924">
        <v>4</v>
      </c>
      <c r="E13924">
        <v>0</v>
      </c>
      <c r="F13924">
        <v>0</v>
      </c>
      <c r="H13924" t="s">
        <v>103</v>
      </c>
      <c r="I13924">
        <f t="shared" si="660"/>
        <v>0</v>
      </c>
      <c r="J13924">
        <f t="shared" si="661"/>
        <v>0</v>
      </c>
      <c r="L13924" t="str">
        <f t="shared" si="659"/>
        <v>2472WOODBURN</v>
      </c>
      <c r="M13924" t="s">
        <v>15045</v>
      </c>
    </row>
    <row r="13925" spans="1:13">
      <c r="A13925" t="s">
        <v>15349</v>
      </c>
      <c r="B13925" t="s">
        <v>15350</v>
      </c>
      <c r="C13925" t="s">
        <v>109</v>
      </c>
      <c r="D13925">
        <v>4</v>
      </c>
      <c r="E13925">
        <v>0</v>
      </c>
      <c r="F13925">
        <v>0</v>
      </c>
      <c r="H13925" t="s">
        <v>103</v>
      </c>
      <c r="I13925">
        <f t="shared" si="660"/>
        <v>0</v>
      </c>
      <c r="J13925">
        <f t="shared" si="661"/>
        <v>0</v>
      </c>
      <c r="L13925" t="str">
        <f t="shared" si="659"/>
        <v>2471BORA RIDGE</v>
      </c>
      <c r="M13925" t="s">
        <v>15045</v>
      </c>
    </row>
    <row r="13926" spans="1:13">
      <c r="A13926" t="s">
        <v>15349</v>
      </c>
      <c r="B13926" t="s">
        <v>11604</v>
      </c>
      <c r="C13926" t="s">
        <v>109</v>
      </c>
      <c r="D13926">
        <v>4</v>
      </c>
      <c r="E13926">
        <v>0</v>
      </c>
      <c r="F13926">
        <v>0</v>
      </c>
      <c r="H13926" t="s">
        <v>103</v>
      </c>
      <c r="I13926">
        <f t="shared" si="660"/>
        <v>0</v>
      </c>
      <c r="J13926">
        <f t="shared" si="661"/>
        <v>0</v>
      </c>
      <c r="L13926" t="str">
        <f t="shared" si="659"/>
        <v>2471CODRINGTON</v>
      </c>
      <c r="M13926" t="s">
        <v>15045</v>
      </c>
    </row>
    <row r="13927" spans="1:13">
      <c r="A13927" t="s">
        <v>15349</v>
      </c>
      <c r="B13927" t="s">
        <v>15351</v>
      </c>
      <c r="C13927" t="s">
        <v>109</v>
      </c>
      <c r="D13927">
        <v>4</v>
      </c>
      <c r="E13927">
        <v>0</v>
      </c>
      <c r="F13927">
        <v>0</v>
      </c>
      <c r="H13927" t="s">
        <v>103</v>
      </c>
      <c r="I13927">
        <f t="shared" si="660"/>
        <v>0</v>
      </c>
      <c r="J13927">
        <f t="shared" si="661"/>
        <v>0</v>
      </c>
      <c r="L13927" t="str">
        <f t="shared" si="659"/>
        <v>2471CORAKI</v>
      </c>
      <c r="M13927" t="s">
        <v>15045</v>
      </c>
    </row>
    <row r="13928" spans="1:13">
      <c r="A13928" t="s">
        <v>15349</v>
      </c>
      <c r="B13928" t="s">
        <v>15352</v>
      </c>
      <c r="C13928" t="s">
        <v>109</v>
      </c>
      <c r="D13928">
        <v>4</v>
      </c>
      <c r="E13928">
        <v>0</v>
      </c>
      <c r="F13928">
        <v>0</v>
      </c>
      <c r="H13928" t="s">
        <v>103</v>
      </c>
      <c r="I13928">
        <f t="shared" si="660"/>
        <v>0</v>
      </c>
      <c r="J13928">
        <f t="shared" si="661"/>
        <v>0</v>
      </c>
      <c r="L13928" t="str">
        <f t="shared" si="659"/>
        <v>2471EAST CORAKI</v>
      </c>
      <c r="M13928" t="s">
        <v>15045</v>
      </c>
    </row>
    <row r="13929" spans="1:13">
      <c r="A13929" t="s">
        <v>15349</v>
      </c>
      <c r="B13929" t="s">
        <v>15353</v>
      </c>
      <c r="C13929" t="s">
        <v>109</v>
      </c>
      <c r="D13929">
        <v>4</v>
      </c>
      <c r="E13929">
        <v>0</v>
      </c>
      <c r="F13929">
        <v>0</v>
      </c>
      <c r="H13929" t="s">
        <v>103</v>
      </c>
      <c r="I13929">
        <f t="shared" si="660"/>
        <v>0</v>
      </c>
      <c r="J13929">
        <f t="shared" si="661"/>
        <v>0</v>
      </c>
      <c r="L13929" t="str">
        <f t="shared" si="659"/>
        <v>2471GREEN FOREST</v>
      </c>
      <c r="M13929" t="s">
        <v>15045</v>
      </c>
    </row>
    <row r="13930" spans="1:13">
      <c r="A13930" t="s">
        <v>15349</v>
      </c>
      <c r="B13930" t="s">
        <v>15354</v>
      </c>
      <c r="C13930" t="s">
        <v>109</v>
      </c>
      <c r="D13930">
        <v>4</v>
      </c>
      <c r="E13930">
        <v>0</v>
      </c>
      <c r="F13930">
        <v>0</v>
      </c>
      <c r="H13930" t="s">
        <v>103</v>
      </c>
      <c r="I13930">
        <f t="shared" si="660"/>
        <v>0</v>
      </c>
      <c r="J13930">
        <f t="shared" si="661"/>
        <v>0</v>
      </c>
      <c r="L13930" t="str">
        <f t="shared" si="659"/>
        <v>2471GREENRIDGE</v>
      </c>
      <c r="M13930" t="s">
        <v>15045</v>
      </c>
    </row>
    <row r="13931" spans="1:13">
      <c r="A13931" t="s">
        <v>15349</v>
      </c>
      <c r="B13931" t="s">
        <v>15355</v>
      </c>
      <c r="C13931" t="s">
        <v>109</v>
      </c>
      <c r="D13931">
        <v>4</v>
      </c>
      <c r="E13931">
        <v>0</v>
      </c>
      <c r="F13931">
        <v>0</v>
      </c>
      <c r="H13931" t="s">
        <v>103</v>
      </c>
      <c r="I13931">
        <f t="shared" si="660"/>
        <v>0</v>
      </c>
      <c r="J13931">
        <f t="shared" si="661"/>
        <v>0</v>
      </c>
      <c r="L13931" t="str">
        <f t="shared" si="659"/>
        <v>2471NORTH WOODBURN</v>
      </c>
      <c r="M13931" t="s">
        <v>15045</v>
      </c>
    </row>
    <row r="13932" spans="1:13">
      <c r="A13932" t="s">
        <v>15349</v>
      </c>
      <c r="B13932" t="s">
        <v>584</v>
      </c>
      <c r="C13932" t="s">
        <v>109</v>
      </c>
      <c r="D13932">
        <v>4</v>
      </c>
      <c r="E13932">
        <v>0</v>
      </c>
      <c r="F13932">
        <v>0</v>
      </c>
      <c r="H13932" t="s">
        <v>103</v>
      </c>
      <c r="I13932">
        <f t="shared" si="660"/>
        <v>0</v>
      </c>
      <c r="J13932">
        <f t="shared" si="661"/>
        <v>0</v>
      </c>
      <c r="L13932" t="str">
        <f t="shared" si="659"/>
        <v>2471SWAN BAY</v>
      </c>
      <c r="M13932" t="s">
        <v>15045</v>
      </c>
    </row>
    <row r="13933" spans="1:13">
      <c r="A13933" t="s">
        <v>15349</v>
      </c>
      <c r="B13933" t="s">
        <v>15356</v>
      </c>
      <c r="C13933" t="s">
        <v>109</v>
      </c>
      <c r="D13933">
        <v>4</v>
      </c>
      <c r="E13933">
        <v>0</v>
      </c>
      <c r="F13933">
        <v>0</v>
      </c>
      <c r="H13933" t="s">
        <v>103</v>
      </c>
      <c r="I13933">
        <f t="shared" si="660"/>
        <v>0</v>
      </c>
      <c r="J13933">
        <f t="shared" si="661"/>
        <v>0</v>
      </c>
      <c r="L13933" t="str">
        <f t="shared" si="659"/>
        <v>2471TATHAM</v>
      </c>
      <c r="M13933" t="s">
        <v>15045</v>
      </c>
    </row>
    <row r="13934" spans="1:13">
      <c r="A13934" t="s">
        <v>15349</v>
      </c>
      <c r="B13934" t="s">
        <v>15357</v>
      </c>
      <c r="C13934" t="s">
        <v>109</v>
      </c>
      <c r="D13934">
        <v>4</v>
      </c>
      <c r="E13934">
        <v>0</v>
      </c>
      <c r="F13934">
        <v>0</v>
      </c>
      <c r="H13934" t="s">
        <v>103</v>
      </c>
      <c r="I13934">
        <f t="shared" si="660"/>
        <v>0</v>
      </c>
      <c r="J13934">
        <f t="shared" si="661"/>
        <v>0</v>
      </c>
      <c r="L13934" t="str">
        <f t="shared" si="659"/>
        <v>2471WEST BUNGAWALBIN</v>
      </c>
      <c r="M13934" t="s">
        <v>15045</v>
      </c>
    </row>
    <row r="13935" spans="1:13">
      <c r="A13935" t="s">
        <v>15349</v>
      </c>
      <c r="B13935" t="s">
        <v>15358</v>
      </c>
      <c r="C13935" t="s">
        <v>109</v>
      </c>
      <c r="D13935">
        <v>4</v>
      </c>
      <c r="E13935">
        <v>0</v>
      </c>
      <c r="F13935">
        <v>0</v>
      </c>
      <c r="H13935" t="s">
        <v>103</v>
      </c>
      <c r="I13935">
        <f t="shared" si="660"/>
        <v>0</v>
      </c>
      <c r="J13935">
        <f t="shared" si="661"/>
        <v>0</v>
      </c>
      <c r="L13935" t="str">
        <f t="shared" si="659"/>
        <v>2471WEST CORAKI</v>
      </c>
      <c r="M13935" t="s">
        <v>15045</v>
      </c>
    </row>
    <row r="13936" spans="1:13">
      <c r="A13936" t="s">
        <v>15359</v>
      </c>
      <c r="B13936" t="s">
        <v>15360</v>
      </c>
      <c r="C13936" t="s">
        <v>109</v>
      </c>
      <c r="D13936">
        <v>4</v>
      </c>
      <c r="E13936">
        <v>0</v>
      </c>
      <c r="F13936">
        <v>0</v>
      </c>
      <c r="H13936" t="s">
        <v>103</v>
      </c>
      <c r="I13936">
        <f t="shared" si="660"/>
        <v>0</v>
      </c>
      <c r="J13936">
        <f t="shared" si="661"/>
        <v>0</v>
      </c>
      <c r="L13936" t="str">
        <f t="shared" si="659"/>
        <v>2470ALICE</v>
      </c>
      <c r="M13936" t="s">
        <v>15045</v>
      </c>
    </row>
    <row r="13937" spans="1:13">
      <c r="A13937" t="s">
        <v>15359</v>
      </c>
      <c r="B13937" t="s">
        <v>15361</v>
      </c>
      <c r="C13937" t="s">
        <v>109</v>
      </c>
      <c r="D13937">
        <v>4</v>
      </c>
      <c r="E13937">
        <v>0</v>
      </c>
      <c r="F13937">
        <v>0</v>
      </c>
      <c r="H13937" t="s">
        <v>103</v>
      </c>
      <c r="I13937">
        <f t="shared" si="660"/>
        <v>0</v>
      </c>
      <c r="J13937">
        <f t="shared" si="661"/>
        <v>0</v>
      </c>
      <c r="L13937" t="str">
        <f t="shared" si="659"/>
        <v>2470BABYL CREEK</v>
      </c>
      <c r="M13937" t="s">
        <v>15045</v>
      </c>
    </row>
    <row r="13938" spans="1:13">
      <c r="A13938" t="s">
        <v>15359</v>
      </c>
      <c r="B13938" t="s">
        <v>15362</v>
      </c>
      <c r="C13938" t="s">
        <v>109</v>
      </c>
      <c r="D13938">
        <v>4</v>
      </c>
      <c r="E13938">
        <v>0</v>
      </c>
      <c r="F13938">
        <v>0</v>
      </c>
      <c r="H13938" t="s">
        <v>103</v>
      </c>
      <c r="I13938">
        <f t="shared" si="660"/>
        <v>0</v>
      </c>
      <c r="J13938">
        <f t="shared" si="661"/>
        <v>0</v>
      </c>
      <c r="L13938" t="str">
        <f t="shared" si="659"/>
        <v>2470BACKMEDE</v>
      </c>
      <c r="M13938" t="s">
        <v>15045</v>
      </c>
    </row>
    <row r="13939" spans="1:13">
      <c r="A13939" t="s">
        <v>15359</v>
      </c>
      <c r="B13939" t="s">
        <v>15363</v>
      </c>
      <c r="C13939" t="s">
        <v>109</v>
      </c>
      <c r="D13939">
        <v>4</v>
      </c>
      <c r="E13939">
        <v>0</v>
      </c>
      <c r="F13939">
        <v>0</v>
      </c>
      <c r="H13939" t="s">
        <v>103</v>
      </c>
      <c r="I13939">
        <f t="shared" si="660"/>
        <v>0</v>
      </c>
      <c r="J13939">
        <f t="shared" si="661"/>
        <v>0</v>
      </c>
      <c r="L13939" t="str">
        <f t="shared" si="659"/>
        <v>2470BARAIMAL</v>
      </c>
      <c r="M13939" t="s">
        <v>15045</v>
      </c>
    </row>
    <row r="13940" spans="1:13">
      <c r="A13940" t="s">
        <v>15359</v>
      </c>
      <c r="B13940" t="s">
        <v>15364</v>
      </c>
      <c r="C13940" t="s">
        <v>109</v>
      </c>
      <c r="D13940">
        <v>3</v>
      </c>
      <c r="E13940">
        <v>0</v>
      </c>
      <c r="F13940">
        <v>0</v>
      </c>
      <c r="H13940" t="s">
        <v>103</v>
      </c>
      <c r="I13940">
        <f t="shared" si="660"/>
        <v>0</v>
      </c>
      <c r="J13940">
        <f t="shared" si="661"/>
        <v>0</v>
      </c>
      <c r="L13940" t="str">
        <f t="shared" si="659"/>
        <v>2470CASINO</v>
      </c>
      <c r="M13940" t="s">
        <v>15045</v>
      </c>
    </row>
    <row r="13941" spans="1:13">
      <c r="A13941" t="s">
        <v>15359</v>
      </c>
      <c r="B13941" t="s">
        <v>15365</v>
      </c>
      <c r="C13941" t="s">
        <v>109</v>
      </c>
      <c r="D13941">
        <v>4</v>
      </c>
      <c r="E13941">
        <v>0</v>
      </c>
      <c r="F13941">
        <v>0</v>
      </c>
      <c r="H13941" t="s">
        <v>103</v>
      </c>
      <c r="I13941">
        <f t="shared" si="660"/>
        <v>0</v>
      </c>
      <c r="J13941">
        <f t="shared" si="661"/>
        <v>0</v>
      </c>
      <c r="L13941" t="str">
        <f t="shared" si="659"/>
        <v>2470COOLANESS</v>
      </c>
      <c r="M13941" t="s">
        <v>15045</v>
      </c>
    </row>
    <row r="13942" spans="1:13">
      <c r="A13942" t="s">
        <v>15359</v>
      </c>
      <c r="B13942" t="s">
        <v>15366</v>
      </c>
      <c r="C13942" t="s">
        <v>109</v>
      </c>
      <c r="D13942">
        <v>4</v>
      </c>
      <c r="E13942">
        <v>0</v>
      </c>
      <c r="F13942">
        <v>0</v>
      </c>
      <c r="H13942" t="s">
        <v>103</v>
      </c>
      <c r="I13942">
        <f t="shared" si="660"/>
        <v>0</v>
      </c>
      <c r="J13942">
        <f t="shared" si="661"/>
        <v>0</v>
      </c>
      <c r="L13942" t="str">
        <f t="shared" si="659"/>
        <v>2470COOMBELL</v>
      </c>
      <c r="M13942" t="s">
        <v>15045</v>
      </c>
    </row>
    <row r="13943" spans="1:13">
      <c r="A13943" t="s">
        <v>15359</v>
      </c>
      <c r="B13943" t="s">
        <v>15367</v>
      </c>
      <c r="C13943" t="s">
        <v>109</v>
      </c>
      <c r="D13943">
        <v>4</v>
      </c>
      <c r="E13943">
        <v>0</v>
      </c>
      <c r="F13943">
        <v>0</v>
      </c>
      <c r="H13943" t="s">
        <v>103</v>
      </c>
      <c r="I13943">
        <f t="shared" si="660"/>
        <v>0</v>
      </c>
      <c r="J13943">
        <f t="shared" si="661"/>
        <v>0</v>
      </c>
      <c r="L13943" t="str">
        <f t="shared" si="659"/>
        <v>2470DOBIES BIGHT</v>
      </c>
      <c r="M13943" t="s">
        <v>15045</v>
      </c>
    </row>
    <row r="13944" spans="1:13">
      <c r="A13944" t="s">
        <v>15359</v>
      </c>
      <c r="B13944" t="s">
        <v>15368</v>
      </c>
      <c r="C13944" t="s">
        <v>109</v>
      </c>
      <c r="D13944">
        <v>4</v>
      </c>
      <c r="E13944">
        <v>0</v>
      </c>
      <c r="F13944">
        <v>0</v>
      </c>
      <c r="H13944" t="s">
        <v>103</v>
      </c>
      <c r="I13944">
        <f t="shared" si="660"/>
        <v>0</v>
      </c>
      <c r="J13944">
        <f t="shared" si="661"/>
        <v>0</v>
      </c>
      <c r="L13944" t="str">
        <f t="shared" si="659"/>
        <v>2470DOUBTFUL CREEK</v>
      </c>
      <c r="M13944" t="s">
        <v>15045</v>
      </c>
    </row>
    <row r="13945" spans="1:13">
      <c r="A13945" t="s">
        <v>15359</v>
      </c>
      <c r="B13945" t="s">
        <v>15369</v>
      </c>
      <c r="C13945" t="s">
        <v>109</v>
      </c>
      <c r="D13945">
        <v>4</v>
      </c>
      <c r="E13945">
        <v>0</v>
      </c>
      <c r="F13945">
        <v>0</v>
      </c>
      <c r="H13945" t="s">
        <v>103</v>
      </c>
      <c r="I13945">
        <f t="shared" si="660"/>
        <v>0</v>
      </c>
      <c r="J13945">
        <f t="shared" si="661"/>
        <v>0</v>
      </c>
      <c r="L13945" t="str">
        <f t="shared" si="659"/>
        <v>2470DYRAABA</v>
      </c>
      <c r="M13945" t="s">
        <v>15045</v>
      </c>
    </row>
    <row r="13946" spans="1:13">
      <c r="A13946" t="s">
        <v>15359</v>
      </c>
      <c r="B13946" t="s">
        <v>15370</v>
      </c>
      <c r="C13946" t="s">
        <v>109</v>
      </c>
      <c r="D13946">
        <v>4</v>
      </c>
      <c r="E13946">
        <v>0</v>
      </c>
      <c r="F13946">
        <v>0</v>
      </c>
      <c r="H13946" t="s">
        <v>103</v>
      </c>
      <c r="I13946">
        <f t="shared" si="660"/>
        <v>0</v>
      </c>
      <c r="J13946">
        <f t="shared" si="661"/>
        <v>0</v>
      </c>
      <c r="L13946" t="str">
        <f t="shared" si="659"/>
        <v>2470DYRAABA CENTRAL</v>
      </c>
      <c r="M13946" t="s">
        <v>15045</v>
      </c>
    </row>
    <row r="13947" spans="1:13">
      <c r="A13947" t="s">
        <v>15359</v>
      </c>
      <c r="B13947" t="s">
        <v>15371</v>
      </c>
      <c r="C13947" t="s">
        <v>109</v>
      </c>
      <c r="D13947">
        <v>4</v>
      </c>
      <c r="E13947">
        <v>0</v>
      </c>
      <c r="F13947">
        <v>0</v>
      </c>
      <c r="H13947" t="s">
        <v>103</v>
      </c>
      <c r="I13947">
        <f t="shared" si="660"/>
        <v>0</v>
      </c>
      <c r="J13947">
        <f t="shared" si="661"/>
        <v>0</v>
      </c>
      <c r="L13947" t="str">
        <f t="shared" si="659"/>
        <v>2470DYRAABA CREEK</v>
      </c>
      <c r="M13947" t="s">
        <v>15045</v>
      </c>
    </row>
    <row r="13948" spans="1:13">
      <c r="A13948" t="s">
        <v>15359</v>
      </c>
      <c r="B13948" t="s">
        <v>7783</v>
      </c>
      <c r="C13948" t="s">
        <v>109</v>
      </c>
      <c r="D13948">
        <v>4</v>
      </c>
      <c r="E13948">
        <v>0</v>
      </c>
      <c r="F13948">
        <v>0</v>
      </c>
      <c r="H13948" t="s">
        <v>103</v>
      </c>
      <c r="I13948">
        <f t="shared" si="660"/>
        <v>0</v>
      </c>
      <c r="J13948">
        <f t="shared" si="661"/>
        <v>0</v>
      </c>
      <c r="L13948" t="str">
        <f t="shared" si="659"/>
        <v>2470ELLANGOWAN</v>
      </c>
      <c r="M13948" t="s">
        <v>15045</v>
      </c>
    </row>
    <row r="13949" spans="1:13">
      <c r="A13949" t="s">
        <v>15359</v>
      </c>
      <c r="B13949" t="s">
        <v>15372</v>
      </c>
      <c r="C13949" t="s">
        <v>109</v>
      </c>
      <c r="D13949">
        <v>3</v>
      </c>
      <c r="E13949">
        <v>0</v>
      </c>
      <c r="F13949">
        <v>0</v>
      </c>
      <c r="H13949" t="s">
        <v>103</v>
      </c>
      <c r="I13949">
        <f t="shared" si="660"/>
        <v>0</v>
      </c>
      <c r="J13949">
        <f t="shared" si="661"/>
        <v>0</v>
      </c>
      <c r="L13949" t="str">
        <f t="shared" si="659"/>
        <v>2470FAIRY HILL</v>
      </c>
      <c r="M13949" t="s">
        <v>15045</v>
      </c>
    </row>
    <row r="13950" spans="1:13">
      <c r="A13950" t="s">
        <v>15359</v>
      </c>
      <c r="B13950" t="s">
        <v>15373</v>
      </c>
      <c r="C13950" t="s">
        <v>109</v>
      </c>
      <c r="D13950">
        <v>3</v>
      </c>
      <c r="E13950">
        <v>0</v>
      </c>
      <c r="F13950">
        <v>0</v>
      </c>
      <c r="H13950" t="s">
        <v>103</v>
      </c>
      <c r="I13950">
        <f t="shared" si="660"/>
        <v>0</v>
      </c>
      <c r="J13950">
        <f t="shared" si="661"/>
        <v>0</v>
      </c>
      <c r="L13950" t="str">
        <f t="shared" si="659"/>
        <v>2470IRVINGTON</v>
      </c>
      <c r="M13950" t="s">
        <v>15045</v>
      </c>
    </row>
    <row r="13951" spans="1:13">
      <c r="A13951" t="s">
        <v>15359</v>
      </c>
      <c r="B13951" t="s">
        <v>15374</v>
      </c>
      <c r="C13951" t="s">
        <v>109</v>
      </c>
      <c r="D13951">
        <v>4</v>
      </c>
      <c r="E13951">
        <v>0</v>
      </c>
      <c r="F13951">
        <v>0</v>
      </c>
      <c r="H13951" t="s">
        <v>103</v>
      </c>
      <c r="I13951">
        <f t="shared" si="660"/>
        <v>0</v>
      </c>
      <c r="J13951">
        <f t="shared" si="661"/>
        <v>0</v>
      </c>
      <c r="L13951" t="str">
        <f t="shared" si="659"/>
        <v>2470LEEVILLE</v>
      </c>
      <c r="M13951" t="s">
        <v>15045</v>
      </c>
    </row>
    <row r="13952" spans="1:13">
      <c r="A13952" t="s">
        <v>15359</v>
      </c>
      <c r="B13952" t="s">
        <v>15375</v>
      </c>
      <c r="C13952" t="s">
        <v>109</v>
      </c>
      <c r="D13952">
        <v>4</v>
      </c>
      <c r="E13952">
        <v>0</v>
      </c>
      <c r="F13952">
        <v>0</v>
      </c>
      <c r="H13952" t="s">
        <v>103</v>
      </c>
      <c r="I13952">
        <f t="shared" si="660"/>
        <v>0</v>
      </c>
      <c r="J13952">
        <f t="shared" si="661"/>
        <v>0</v>
      </c>
      <c r="L13952" t="str">
        <f t="shared" si="659"/>
        <v>2470LOWER DYRAABA</v>
      </c>
      <c r="M13952" t="s">
        <v>15045</v>
      </c>
    </row>
    <row r="13953" spans="1:13">
      <c r="A13953" t="s">
        <v>15359</v>
      </c>
      <c r="B13953" t="s">
        <v>15376</v>
      </c>
      <c r="C13953" t="s">
        <v>109</v>
      </c>
      <c r="D13953">
        <v>4</v>
      </c>
      <c r="E13953">
        <v>0</v>
      </c>
      <c r="F13953">
        <v>0</v>
      </c>
      <c r="H13953" t="s">
        <v>103</v>
      </c>
      <c r="I13953">
        <f t="shared" si="660"/>
        <v>0</v>
      </c>
      <c r="J13953">
        <f t="shared" si="661"/>
        <v>0</v>
      </c>
      <c r="L13953" t="str">
        <f t="shared" si="659"/>
        <v>2470MONGOGARIE</v>
      </c>
      <c r="M13953" t="s">
        <v>15045</v>
      </c>
    </row>
    <row r="13954" spans="1:13">
      <c r="A13954" t="s">
        <v>15359</v>
      </c>
      <c r="B13954" t="s">
        <v>15377</v>
      </c>
      <c r="C13954" t="s">
        <v>109</v>
      </c>
      <c r="D13954">
        <v>4</v>
      </c>
      <c r="E13954">
        <v>0</v>
      </c>
      <c r="F13954">
        <v>0</v>
      </c>
      <c r="H13954" t="s">
        <v>103</v>
      </c>
      <c r="I13954">
        <f t="shared" si="660"/>
        <v>0</v>
      </c>
      <c r="J13954">
        <f t="shared" si="661"/>
        <v>0</v>
      </c>
      <c r="L13954" t="str">
        <f t="shared" si="659"/>
        <v>2470NAUGHTONS GAP</v>
      </c>
      <c r="M13954" t="s">
        <v>15045</v>
      </c>
    </row>
    <row r="13955" spans="1:13">
      <c r="A13955" t="s">
        <v>15359</v>
      </c>
      <c r="B13955" t="s">
        <v>15378</v>
      </c>
      <c r="C13955" t="s">
        <v>109</v>
      </c>
      <c r="D13955">
        <v>4</v>
      </c>
      <c r="E13955">
        <v>0</v>
      </c>
      <c r="F13955">
        <v>0</v>
      </c>
      <c r="H13955" t="s">
        <v>103</v>
      </c>
      <c r="I13955">
        <f t="shared" si="660"/>
        <v>0</v>
      </c>
      <c r="J13955">
        <f t="shared" si="661"/>
        <v>0</v>
      </c>
      <c r="L13955" t="str">
        <f t="shared" si="659"/>
        <v>2470NORTH CASINO</v>
      </c>
      <c r="M13955" t="s">
        <v>15045</v>
      </c>
    </row>
    <row r="13956" spans="1:13">
      <c r="A13956" t="s">
        <v>15359</v>
      </c>
      <c r="B13956" t="s">
        <v>15379</v>
      </c>
      <c r="C13956" t="s">
        <v>109</v>
      </c>
      <c r="D13956">
        <v>4</v>
      </c>
      <c r="E13956">
        <v>0</v>
      </c>
      <c r="F13956">
        <v>0</v>
      </c>
      <c r="H13956" t="s">
        <v>103</v>
      </c>
      <c r="I13956">
        <f t="shared" si="660"/>
        <v>0</v>
      </c>
      <c r="J13956">
        <f t="shared" si="661"/>
        <v>0</v>
      </c>
      <c r="L13956" t="str">
        <f t="shared" si="659"/>
        <v>2470PIORA</v>
      </c>
      <c r="M13956" t="s">
        <v>15045</v>
      </c>
    </row>
    <row r="13957" spans="1:13">
      <c r="A13957" t="s">
        <v>15359</v>
      </c>
      <c r="B13957" t="s">
        <v>15380</v>
      </c>
      <c r="C13957" t="s">
        <v>109</v>
      </c>
      <c r="D13957">
        <v>4</v>
      </c>
      <c r="E13957">
        <v>0</v>
      </c>
      <c r="F13957">
        <v>0</v>
      </c>
      <c r="H13957" t="s">
        <v>103</v>
      </c>
      <c r="I13957">
        <f t="shared" si="660"/>
        <v>0</v>
      </c>
      <c r="J13957">
        <f t="shared" si="661"/>
        <v>0</v>
      </c>
      <c r="L13957" t="str">
        <f t="shared" ref="L13957:L14020" si="662">CONCATENATE(A13957,B13957)</f>
        <v>2470SEXTONVILLE</v>
      </c>
      <c r="M13957" t="s">
        <v>15045</v>
      </c>
    </row>
    <row r="13958" spans="1:13">
      <c r="A13958" t="s">
        <v>15359</v>
      </c>
      <c r="B13958" t="s">
        <v>15381</v>
      </c>
      <c r="C13958" t="s">
        <v>109</v>
      </c>
      <c r="D13958">
        <v>3</v>
      </c>
      <c r="E13958">
        <v>0</v>
      </c>
      <c r="F13958">
        <v>0</v>
      </c>
      <c r="H13958" t="s">
        <v>103</v>
      </c>
      <c r="I13958">
        <f t="shared" si="660"/>
        <v>0</v>
      </c>
      <c r="J13958">
        <f t="shared" si="661"/>
        <v>0</v>
      </c>
      <c r="L13958" t="str">
        <f t="shared" si="662"/>
        <v>2470SHANNON BROOK</v>
      </c>
      <c r="M13958" t="s">
        <v>15045</v>
      </c>
    </row>
    <row r="13959" spans="1:13">
      <c r="A13959" t="s">
        <v>15359</v>
      </c>
      <c r="B13959" t="s">
        <v>15382</v>
      </c>
      <c r="C13959" t="s">
        <v>109</v>
      </c>
      <c r="D13959">
        <v>4</v>
      </c>
      <c r="E13959">
        <v>0</v>
      </c>
      <c r="F13959">
        <v>0</v>
      </c>
      <c r="H13959" t="s">
        <v>103</v>
      </c>
      <c r="I13959">
        <f t="shared" si="660"/>
        <v>0</v>
      </c>
      <c r="J13959">
        <f t="shared" si="661"/>
        <v>0</v>
      </c>
      <c r="L13959" t="str">
        <f t="shared" si="662"/>
        <v>2470SPRING GROVE</v>
      </c>
      <c r="M13959" t="s">
        <v>15045</v>
      </c>
    </row>
    <row r="13960" spans="1:13">
      <c r="A13960" t="s">
        <v>15359</v>
      </c>
      <c r="B13960" t="s">
        <v>15383</v>
      </c>
      <c r="C13960" t="s">
        <v>109</v>
      </c>
      <c r="D13960">
        <v>4</v>
      </c>
      <c r="E13960">
        <v>0</v>
      </c>
      <c r="F13960">
        <v>0</v>
      </c>
      <c r="H13960" t="s">
        <v>103</v>
      </c>
      <c r="I13960">
        <f t="shared" si="660"/>
        <v>0</v>
      </c>
      <c r="J13960">
        <f t="shared" si="661"/>
        <v>0</v>
      </c>
      <c r="L13960" t="str">
        <f t="shared" si="662"/>
        <v>2470STRATHEDEN</v>
      </c>
      <c r="M13960" t="s">
        <v>15045</v>
      </c>
    </row>
    <row r="13961" spans="1:13">
      <c r="A13961" t="s">
        <v>15359</v>
      </c>
      <c r="B13961" t="s">
        <v>15384</v>
      </c>
      <c r="C13961" t="s">
        <v>109</v>
      </c>
      <c r="D13961">
        <v>4</v>
      </c>
      <c r="E13961">
        <v>0</v>
      </c>
      <c r="F13961">
        <v>0</v>
      </c>
      <c r="H13961" t="s">
        <v>103</v>
      </c>
      <c r="I13961">
        <f t="shared" si="660"/>
        <v>0</v>
      </c>
      <c r="J13961">
        <f t="shared" si="661"/>
        <v>0</v>
      </c>
      <c r="L13961" t="str">
        <f t="shared" si="662"/>
        <v>2470TOMKI</v>
      </c>
      <c r="M13961" t="s">
        <v>15045</v>
      </c>
    </row>
    <row r="13962" spans="1:13">
      <c r="A13962" t="s">
        <v>15359</v>
      </c>
      <c r="B13962" t="s">
        <v>15385</v>
      </c>
      <c r="C13962" t="s">
        <v>109</v>
      </c>
      <c r="D13962">
        <v>4</v>
      </c>
      <c r="E13962">
        <v>0</v>
      </c>
      <c r="F13962">
        <v>0</v>
      </c>
      <c r="H13962" t="s">
        <v>103</v>
      </c>
      <c r="I13962">
        <f t="shared" si="660"/>
        <v>0</v>
      </c>
      <c r="J13962">
        <f t="shared" si="661"/>
        <v>0</v>
      </c>
      <c r="L13962" t="str">
        <f t="shared" si="662"/>
        <v>2470UPPER MONGOGARIE</v>
      </c>
      <c r="M13962" t="s">
        <v>15045</v>
      </c>
    </row>
    <row r="13963" spans="1:13">
      <c r="A13963" t="s">
        <v>15359</v>
      </c>
      <c r="B13963" t="s">
        <v>15386</v>
      </c>
      <c r="C13963" t="s">
        <v>109</v>
      </c>
      <c r="D13963">
        <v>3</v>
      </c>
      <c r="E13963">
        <v>0</v>
      </c>
      <c r="F13963">
        <v>0</v>
      </c>
      <c r="H13963" t="s">
        <v>103</v>
      </c>
      <c r="I13963">
        <f t="shared" si="660"/>
        <v>0</v>
      </c>
      <c r="J13963">
        <f t="shared" si="661"/>
        <v>0</v>
      </c>
      <c r="L13963" t="str">
        <f t="shared" si="662"/>
        <v>2470WOODVIEW</v>
      </c>
      <c r="M13963" t="s">
        <v>15045</v>
      </c>
    </row>
    <row r="13964" spans="1:13">
      <c r="A13964" t="s">
        <v>15359</v>
      </c>
      <c r="B13964" t="s">
        <v>15387</v>
      </c>
      <c r="C13964" t="s">
        <v>109</v>
      </c>
      <c r="D13964">
        <v>4</v>
      </c>
      <c r="E13964">
        <v>0</v>
      </c>
      <c r="F13964">
        <v>0</v>
      </c>
      <c r="H13964" t="s">
        <v>103</v>
      </c>
      <c r="I13964">
        <f t="shared" si="660"/>
        <v>0</v>
      </c>
      <c r="J13964">
        <f t="shared" si="661"/>
        <v>0</v>
      </c>
      <c r="L13964" t="str">
        <f t="shared" si="662"/>
        <v>2470WOOLNERS ARM</v>
      </c>
      <c r="M13964" t="s">
        <v>15045</v>
      </c>
    </row>
    <row r="13965" spans="1:13">
      <c r="A13965" t="s">
        <v>15359</v>
      </c>
      <c r="B13965" t="s">
        <v>15388</v>
      </c>
      <c r="C13965" t="s">
        <v>109</v>
      </c>
      <c r="D13965">
        <v>3</v>
      </c>
      <c r="E13965">
        <v>0</v>
      </c>
      <c r="F13965">
        <v>0</v>
      </c>
      <c r="H13965" t="s">
        <v>103</v>
      </c>
      <c r="I13965">
        <f t="shared" si="660"/>
        <v>0</v>
      </c>
      <c r="J13965">
        <f t="shared" si="661"/>
        <v>0</v>
      </c>
      <c r="L13965" t="str">
        <f t="shared" si="662"/>
        <v>2470WOOROOWOOLGAN</v>
      </c>
      <c r="M13965" t="s">
        <v>15045</v>
      </c>
    </row>
    <row r="13966" spans="1:13">
      <c r="A13966" t="s">
        <v>15359</v>
      </c>
      <c r="B13966" t="s">
        <v>15389</v>
      </c>
      <c r="C13966" t="s">
        <v>109</v>
      </c>
      <c r="D13966">
        <v>4</v>
      </c>
      <c r="E13966">
        <v>0</v>
      </c>
      <c r="F13966">
        <v>0</v>
      </c>
      <c r="H13966" t="s">
        <v>103</v>
      </c>
      <c r="I13966">
        <f t="shared" si="660"/>
        <v>0</v>
      </c>
      <c r="J13966">
        <f t="shared" si="661"/>
        <v>0</v>
      </c>
      <c r="L13966" t="str">
        <f t="shared" si="662"/>
        <v>2470YORKLEA</v>
      </c>
      <c r="M13966" t="s">
        <v>15045</v>
      </c>
    </row>
    <row r="13967" spans="1:13">
      <c r="A13967" t="s">
        <v>15390</v>
      </c>
      <c r="B13967" t="s">
        <v>15391</v>
      </c>
      <c r="C13967" t="s">
        <v>109</v>
      </c>
      <c r="D13967">
        <v>4</v>
      </c>
      <c r="E13967">
        <v>0</v>
      </c>
      <c r="F13967">
        <v>0</v>
      </c>
      <c r="H13967" t="s">
        <v>103</v>
      </c>
      <c r="I13967">
        <f t="shared" si="660"/>
        <v>0</v>
      </c>
      <c r="J13967">
        <f t="shared" si="661"/>
        <v>0</v>
      </c>
      <c r="L13967" t="str">
        <f t="shared" si="662"/>
        <v>2469BANYABBA</v>
      </c>
      <c r="M13967" t="s">
        <v>15392</v>
      </c>
    </row>
    <row r="13968" spans="1:13">
      <c r="A13968" t="s">
        <v>15390</v>
      </c>
      <c r="B13968" t="s">
        <v>15393</v>
      </c>
      <c r="C13968" t="s">
        <v>109</v>
      </c>
      <c r="D13968">
        <v>4</v>
      </c>
      <c r="E13968">
        <v>0</v>
      </c>
      <c r="F13968">
        <v>0</v>
      </c>
      <c r="H13968" t="s">
        <v>103</v>
      </c>
      <c r="I13968">
        <f t="shared" si="660"/>
        <v>0</v>
      </c>
      <c r="J13968">
        <f t="shared" si="661"/>
        <v>0</v>
      </c>
      <c r="L13968" t="str">
        <f t="shared" si="662"/>
        <v>2469BEAN CREEK</v>
      </c>
      <c r="M13968" t="s">
        <v>15392</v>
      </c>
    </row>
    <row r="13969" spans="1:13">
      <c r="A13969" t="s">
        <v>15390</v>
      </c>
      <c r="B13969" t="s">
        <v>15394</v>
      </c>
      <c r="C13969" t="s">
        <v>109</v>
      </c>
      <c r="D13969">
        <v>4</v>
      </c>
      <c r="E13969">
        <v>0</v>
      </c>
      <c r="F13969">
        <v>0</v>
      </c>
      <c r="H13969" t="s">
        <v>103</v>
      </c>
      <c r="I13969">
        <f t="shared" ref="I13969:I14032" si="663">IF(ISERROR(VLOOKUP(A13969,SelPostCode,1,FALSE)),0,1)</f>
        <v>0</v>
      </c>
      <c r="J13969">
        <f t="shared" ref="J13969:J14032" si="664">IF(I13969=0,0,IF(ISERROR(VLOOKUP(B13969,SelSuburb,1,FALSE)),0,1))</f>
        <v>0</v>
      </c>
      <c r="L13969" t="str">
        <f t="shared" si="662"/>
        <v>2469BINGEEBEEBRA CREEK</v>
      </c>
      <c r="M13969" t="s">
        <v>15392</v>
      </c>
    </row>
    <row r="13970" spans="1:13">
      <c r="A13970" t="s">
        <v>15390</v>
      </c>
      <c r="B13970" t="s">
        <v>15395</v>
      </c>
      <c r="C13970" t="s">
        <v>109</v>
      </c>
      <c r="D13970">
        <v>4</v>
      </c>
      <c r="E13970">
        <v>0</v>
      </c>
      <c r="F13970">
        <v>0</v>
      </c>
      <c r="H13970" t="s">
        <v>103</v>
      </c>
      <c r="I13970">
        <f t="shared" si="663"/>
        <v>0</v>
      </c>
      <c r="J13970">
        <f t="shared" si="664"/>
        <v>0</v>
      </c>
      <c r="L13970" t="str">
        <f t="shared" si="662"/>
        <v>2469BONALBO</v>
      </c>
      <c r="M13970" t="s">
        <v>15392</v>
      </c>
    </row>
    <row r="13971" spans="1:13">
      <c r="A13971" t="s">
        <v>15390</v>
      </c>
      <c r="B13971" t="s">
        <v>15396</v>
      </c>
      <c r="C13971" t="s">
        <v>109</v>
      </c>
      <c r="D13971">
        <v>4</v>
      </c>
      <c r="E13971">
        <v>0</v>
      </c>
      <c r="F13971">
        <v>0</v>
      </c>
      <c r="H13971" t="s">
        <v>103</v>
      </c>
      <c r="I13971">
        <f t="shared" si="663"/>
        <v>0</v>
      </c>
      <c r="J13971">
        <f t="shared" si="664"/>
        <v>0</v>
      </c>
      <c r="L13971" t="str">
        <f t="shared" si="662"/>
        <v>2469BOOMOODEERIE</v>
      </c>
      <c r="M13971" t="s">
        <v>15392</v>
      </c>
    </row>
    <row r="13972" spans="1:13">
      <c r="A13972" t="s">
        <v>15390</v>
      </c>
      <c r="B13972" t="s">
        <v>15397</v>
      </c>
      <c r="C13972" t="s">
        <v>109</v>
      </c>
      <c r="D13972">
        <v>4</v>
      </c>
      <c r="E13972">
        <v>0</v>
      </c>
      <c r="F13972">
        <v>0</v>
      </c>
      <c r="H13972" t="s">
        <v>103</v>
      </c>
      <c r="I13972">
        <f t="shared" si="663"/>
        <v>0</v>
      </c>
      <c r="J13972">
        <f t="shared" si="664"/>
        <v>0</v>
      </c>
      <c r="L13972" t="str">
        <f t="shared" si="662"/>
        <v>2469BOTTLE CREEK</v>
      </c>
      <c r="M13972" t="s">
        <v>15392</v>
      </c>
    </row>
    <row r="13973" spans="1:13">
      <c r="A13973" t="s">
        <v>15390</v>
      </c>
      <c r="B13973" t="s">
        <v>15398</v>
      </c>
      <c r="C13973" t="s">
        <v>109</v>
      </c>
      <c r="D13973">
        <v>4</v>
      </c>
      <c r="E13973">
        <v>0</v>
      </c>
      <c r="F13973">
        <v>0</v>
      </c>
      <c r="H13973" t="s">
        <v>103</v>
      </c>
      <c r="I13973">
        <f t="shared" si="663"/>
        <v>0</v>
      </c>
      <c r="J13973">
        <f t="shared" si="664"/>
        <v>0</v>
      </c>
      <c r="L13973" t="str">
        <f t="shared" si="662"/>
        <v>2469BULLDOG</v>
      </c>
      <c r="M13973" t="s">
        <v>15392</v>
      </c>
    </row>
    <row r="13974" spans="1:13">
      <c r="A13974" t="s">
        <v>15390</v>
      </c>
      <c r="B13974" t="s">
        <v>15399</v>
      </c>
      <c r="C13974" t="s">
        <v>109</v>
      </c>
      <c r="D13974">
        <v>4</v>
      </c>
      <c r="E13974">
        <v>0</v>
      </c>
      <c r="F13974">
        <v>0</v>
      </c>
      <c r="H13974" t="s">
        <v>103</v>
      </c>
      <c r="I13974">
        <f t="shared" si="663"/>
        <v>0</v>
      </c>
      <c r="J13974">
        <f t="shared" si="664"/>
        <v>0</v>
      </c>
      <c r="L13974" t="str">
        <f t="shared" si="662"/>
        <v>2469BUNGAWALBIN</v>
      </c>
      <c r="M13974" t="s">
        <v>15392</v>
      </c>
    </row>
    <row r="13975" spans="1:13">
      <c r="A13975" t="s">
        <v>15390</v>
      </c>
      <c r="B13975" t="s">
        <v>15400</v>
      </c>
      <c r="C13975" t="s">
        <v>109</v>
      </c>
      <c r="D13975">
        <v>4</v>
      </c>
      <c r="E13975">
        <v>0</v>
      </c>
      <c r="F13975">
        <v>0</v>
      </c>
      <c r="H13975" t="s">
        <v>103</v>
      </c>
      <c r="I13975">
        <f t="shared" si="663"/>
        <v>0</v>
      </c>
      <c r="J13975">
        <f t="shared" si="664"/>
        <v>0</v>
      </c>
      <c r="L13975" t="str">
        <f t="shared" si="662"/>
        <v>2469BUSBYS FLAT</v>
      </c>
      <c r="M13975" t="s">
        <v>15392</v>
      </c>
    </row>
    <row r="13976" spans="1:13">
      <c r="A13976" t="s">
        <v>15390</v>
      </c>
      <c r="B13976" t="s">
        <v>15401</v>
      </c>
      <c r="C13976" t="s">
        <v>109</v>
      </c>
      <c r="D13976">
        <v>4</v>
      </c>
      <c r="E13976">
        <v>0</v>
      </c>
      <c r="F13976">
        <v>0</v>
      </c>
      <c r="H13976" t="s">
        <v>103</v>
      </c>
      <c r="I13976">
        <f t="shared" si="663"/>
        <v>0</v>
      </c>
      <c r="J13976">
        <f t="shared" si="664"/>
        <v>0</v>
      </c>
      <c r="L13976" t="str">
        <f t="shared" si="662"/>
        <v>2469CAMBRIDGE PLATEAU</v>
      </c>
      <c r="M13976" t="s">
        <v>15392</v>
      </c>
    </row>
    <row r="13977" spans="1:13">
      <c r="A13977" t="s">
        <v>15390</v>
      </c>
      <c r="B13977" t="s">
        <v>8259</v>
      </c>
      <c r="C13977" t="s">
        <v>109</v>
      </c>
      <c r="D13977">
        <v>4</v>
      </c>
      <c r="E13977">
        <v>0</v>
      </c>
      <c r="F13977">
        <v>0</v>
      </c>
      <c r="H13977" t="s">
        <v>103</v>
      </c>
      <c r="I13977">
        <f t="shared" si="663"/>
        <v>0</v>
      </c>
      <c r="J13977">
        <f t="shared" si="664"/>
        <v>0</v>
      </c>
      <c r="L13977" t="str">
        <f t="shared" si="662"/>
        <v>2469CAMIRA</v>
      </c>
      <c r="M13977" t="s">
        <v>15392</v>
      </c>
    </row>
    <row r="13978" spans="1:13">
      <c r="A13978" t="s">
        <v>15390</v>
      </c>
      <c r="B13978" t="s">
        <v>15402</v>
      </c>
      <c r="C13978" t="s">
        <v>109</v>
      </c>
      <c r="D13978">
        <v>4</v>
      </c>
      <c r="E13978">
        <v>0</v>
      </c>
      <c r="F13978">
        <v>0</v>
      </c>
      <c r="H13978" t="s">
        <v>103</v>
      </c>
      <c r="I13978">
        <f t="shared" si="663"/>
        <v>0</v>
      </c>
      <c r="J13978">
        <f t="shared" si="664"/>
        <v>0</v>
      </c>
      <c r="L13978" t="str">
        <f t="shared" si="662"/>
        <v>2469CAMIRA CREEK</v>
      </c>
      <c r="M13978" t="s">
        <v>15392</v>
      </c>
    </row>
    <row r="13979" spans="1:13">
      <c r="A13979" t="s">
        <v>15390</v>
      </c>
      <c r="B13979" t="s">
        <v>15403</v>
      </c>
      <c r="C13979" t="s">
        <v>109</v>
      </c>
      <c r="D13979">
        <v>4</v>
      </c>
      <c r="E13979">
        <v>0</v>
      </c>
      <c r="F13979">
        <v>0</v>
      </c>
      <c r="H13979" t="s">
        <v>103</v>
      </c>
      <c r="I13979">
        <f t="shared" si="663"/>
        <v>0</v>
      </c>
      <c r="J13979">
        <f t="shared" si="664"/>
        <v>0</v>
      </c>
      <c r="L13979" t="str">
        <f t="shared" si="662"/>
        <v>2469CAPEEN</v>
      </c>
      <c r="M13979" t="s">
        <v>15392</v>
      </c>
    </row>
    <row r="13980" spans="1:13">
      <c r="A13980" t="s">
        <v>15390</v>
      </c>
      <c r="B13980" t="s">
        <v>15404</v>
      </c>
      <c r="C13980" t="s">
        <v>109</v>
      </c>
      <c r="D13980">
        <v>4</v>
      </c>
      <c r="E13980">
        <v>0</v>
      </c>
      <c r="F13980">
        <v>0</v>
      </c>
      <c r="H13980" t="s">
        <v>103</v>
      </c>
      <c r="I13980">
        <f t="shared" si="663"/>
        <v>0</v>
      </c>
      <c r="J13980">
        <f t="shared" si="664"/>
        <v>0</v>
      </c>
      <c r="L13980" t="str">
        <f t="shared" si="662"/>
        <v>2469CAPEEN CREEK</v>
      </c>
      <c r="M13980" t="s">
        <v>15392</v>
      </c>
    </row>
    <row r="13981" spans="1:13">
      <c r="A13981" t="s">
        <v>15390</v>
      </c>
      <c r="B13981" t="s">
        <v>7031</v>
      </c>
      <c r="C13981" t="s">
        <v>109</v>
      </c>
      <c r="D13981">
        <v>4</v>
      </c>
      <c r="E13981">
        <v>0</v>
      </c>
      <c r="F13981">
        <v>0</v>
      </c>
      <c r="H13981" t="s">
        <v>103</v>
      </c>
      <c r="I13981">
        <f t="shared" si="663"/>
        <v>0</v>
      </c>
      <c r="J13981">
        <f t="shared" si="664"/>
        <v>0</v>
      </c>
      <c r="L13981" t="str">
        <f t="shared" si="662"/>
        <v>2469CHATSWORTH</v>
      </c>
      <c r="M13981" t="s">
        <v>15392</v>
      </c>
    </row>
    <row r="13982" spans="1:13">
      <c r="A13982" t="s">
        <v>15390</v>
      </c>
      <c r="B13982" t="s">
        <v>15405</v>
      </c>
      <c r="C13982" t="s">
        <v>109</v>
      </c>
      <c r="D13982">
        <v>4</v>
      </c>
      <c r="E13982">
        <v>0</v>
      </c>
      <c r="F13982">
        <v>0</v>
      </c>
      <c r="H13982" t="s">
        <v>103</v>
      </c>
      <c r="I13982">
        <f t="shared" si="663"/>
        <v>0</v>
      </c>
      <c r="J13982">
        <f t="shared" si="664"/>
        <v>0</v>
      </c>
      <c r="L13982" t="str">
        <f t="shared" si="662"/>
        <v>2469CLEARFIELD</v>
      </c>
      <c r="M13982" t="s">
        <v>15392</v>
      </c>
    </row>
    <row r="13983" spans="1:13">
      <c r="A13983" t="s">
        <v>15390</v>
      </c>
      <c r="B13983" t="s">
        <v>15406</v>
      </c>
      <c r="C13983" t="s">
        <v>109</v>
      </c>
      <c r="D13983">
        <v>4</v>
      </c>
      <c r="E13983">
        <v>0</v>
      </c>
      <c r="F13983">
        <v>0</v>
      </c>
      <c r="H13983" t="s">
        <v>103</v>
      </c>
      <c r="I13983">
        <f t="shared" si="663"/>
        <v>0</v>
      </c>
      <c r="J13983">
        <f t="shared" si="664"/>
        <v>0</v>
      </c>
      <c r="L13983" t="str">
        <f t="shared" si="662"/>
        <v>2469CLOVER PARK</v>
      </c>
      <c r="M13983" t="s">
        <v>15392</v>
      </c>
    </row>
    <row r="13984" spans="1:13">
      <c r="A13984" t="s">
        <v>15390</v>
      </c>
      <c r="B13984" t="s">
        <v>15407</v>
      </c>
      <c r="C13984" t="s">
        <v>109</v>
      </c>
      <c r="D13984">
        <v>4</v>
      </c>
      <c r="E13984">
        <v>0</v>
      </c>
      <c r="F13984">
        <v>0</v>
      </c>
      <c r="H13984" t="s">
        <v>103</v>
      </c>
      <c r="I13984">
        <f t="shared" si="663"/>
        <v>0</v>
      </c>
      <c r="J13984">
        <f t="shared" si="664"/>
        <v>0</v>
      </c>
      <c r="L13984" t="str">
        <f t="shared" si="662"/>
        <v>2469COONGBAR</v>
      </c>
      <c r="M13984" t="s">
        <v>15392</v>
      </c>
    </row>
    <row r="13985" spans="1:13">
      <c r="A13985" t="s">
        <v>15390</v>
      </c>
      <c r="B13985" t="s">
        <v>15408</v>
      </c>
      <c r="C13985" t="s">
        <v>109</v>
      </c>
      <c r="D13985">
        <v>4</v>
      </c>
      <c r="E13985">
        <v>0</v>
      </c>
      <c r="F13985">
        <v>0</v>
      </c>
      <c r="H13985" t="s">
        <v>103</v>
      </c>
      <c r="I13985">
        <f t="shared" si="663"/>
        <v>0</v>
      </c>
      <c r="J13985">
        <f t="shared" si="664"/>
        <v>0</v>
      </c>
      <c r="L13985" t="str">
        <f t="shared" si="662"/>
        <v>2469CULMARAN CREEK</v>
      </c>
      <c r="M13985" t="s">
        <v>15392</v>
      </c>
    </row>
    <row r="13986" spans="1:13">
      <c r="A13986" t="s">
        <v>15390</v>
      </c>
      <c r="B13986" t="s">
        <v>4645</v>
      </c>
      <c r="C13986" t="s">
        <v>109</v>
      </c>
      <c r="D13986">
        <v>4</v>
      </c>
      <c r="E13986">
        <v>0</v>
      </c>
      <c r="F13986">
        <v>0</v>
      </c>
      <c r="H13986" t="s">
        <v>103</v>
      </c>
      <c r="I13986">
        <f t="shared" si="663"/>
        <v>0</v>
      </c>
      <c r="J13986">
        <f t="shared" si="664"/>
        <v>0</v>
      </c>
      <c r="L13986" t="str">
        <f t="shared" si="662"/>
        <v>2469DEEP CREEK</v>
      </c>
      <c r="M13986" t="s">
        <v>15392</v>
      </c>
    </row>
    <row r="13987" spans="1:13">
      <c r="A13987" t="s">
        <v>15390</v>
      </c>
      <c r="B13987" t="s">
        <v>15409</v>
      </c>
      <c r="C13987" t="s">
        <v>109</v>
      </c>
      <c r="D13987">
        <v>4</v>
      </c>
      <c r="E13987">
        <v>0</v>
      </c>
      <c r="F13987">
        <v>0</v>
      </c>
      <c r="H13987" t="s">
        <v>103</v>
      </c>
      <c r="I13987">
        <f t="shared" si="663"/>
        <v>0</v>
      </c>
      <c r="J13987">
        <f t="shared" si="664"/>
        <v>0</v>
      </c>
      <c r="L13987" t="str">
        <f t="shared" si="662"/>
        <v>2469DRAKE</v>
      </c>
      <c r="M13987" t="s">
        <v>15392</v>
      </c>
    </row>
    <row r="13988" spans="1:13">
      <c r="A13988" t="s">
        <v>15390</v>
      </c>
      <c r="B13988" t="s">
        <v>15410</v>
      </c>
      <c r="C13988" t="s">
        <v>109</v>
      </c>
      <c r="D13988">
        <v>4</v>
      </c>
      <c r="E13988">
        <v>0</v>
      </c>
      <c r="F13988">
        <v>0</v>
      </c>
      <c r="H13988" t="s">
        <v>103</v>
      </c>
      <c r="I13988">
        <f t="shared" si="663"/>
        <v>0</v>
      </c>
      <c r="J13988">
        <f t="shared" si="664"/>
        <v>0</v>
      </c>
      <c r="L13988" t="str">
        <f t="shared" si="662"/>
        <v>2469DRAKE VILLAGE</v>
      </c>
      <c r="M13988" t="s">
        <v>15392</v>
      </c>
    </row>
    <row r="13989" spans="1:13">
      <c r="A13989" t="s">
        <v>15390</v>
      </c>
      <c r="B13989" t="s">
        <v>15411</v>
      </c>
      <c r="C13989" t="s">
        <v>109</v>
      </c>
      <c r="D13989">
        <v>4</v>
      </c>
      <c r="E13989">
        <v>0</v>
      </c>
      <c r="F13989">
        <v>0</v>
      </c>
      <c r="H13989" t="s">
        <v>103</v>
      </c>
      <c r="I13989">
        <f t="shared" si="663"/>
        <v>0</v>
      </c>
      <c r="J13989">
        <f t="shared" si="664"/>
        <v>0</v>
      </c>
      <c r="L13989" t="str">
        <f t="shared" si="662"/>
        <v>2469DUCK CREEK</v>
      </c>
      <c r="M13989" t="s">
        <v>15392</v>
      </c>
    </row>
    <row r="13990" spans="1:13">
      <c r="A13990" t="s">
        <v>15390</v>
      </c>
      <c r="B13990" t="s">
        <v>15412</v>
      </c>
      <c r="C13990" t="s">
        <v>109</v>
      </c>
      <c r="D13990">
        <v>4</v>
      </c>
      <c r="E13990">
        <v>0</v>
      </c>
      <c r="F13990">
        <v>0</v>
      </c>
      <c r="H13990" t="s">
        <v>103</v>
      </c>
      <c r="I13990">
        <f t="shared" si="663"/>
        <v>0</v>
      </c>
      <c r="J13990">
        <f t="shared" si="664"/>
        <v>0</v>
      </c>
      <c r="L13990" t="str">
        <f t="shared" si="662"/>
        <v>2469EWINGAR</v>
      </c>
      <c r="M13990" t="s">
        <v>15392</v>
      </c>
    </row>
    <row r="13991" spans="1:13">
      <c r="A13991" t="s">
        <v>15390</v>
      </c>
      <c r="B13991" t="s">
        <v>15413</v>
      </c>
      <c r="C13991" t="s">
        <v>109</v>
      </c>
      <c r="D13991">
        <v>4</v>
      </c>
      <c r="E13991">
        <v>0</v>
      </c>
      <c r="F13991">
        <v>0</v>
      </c>
      <c r="H13991" t="s">
        <v>103</v>
      </c>
      <c r="I13991">
        <f t="shared" si="663"/>
        <v>0</v>
      </c>
      <c r="J13991">
        <f t="shared" si="664"/>
        <v>0</v>
      </c>
      <c r="L13991" t="str">
        <f t="shared" si="662"/>
        <v>2469GIBBERAGEE</v>
      </c>
      <c r="M13991" t="s">
        <v>15392</v>
      </c>
    </row>
    <row r="13992" spans="1:13">
      <c r="A13992" t="s">
        <v>15390</v>
      </c>
      <c r="B13992" t="s">
        <v>15414</v>
      </c>
      <c r="C13992" t="s">
        <v>109</v>
      </c>
      <c r="D13992">
        <v>4</v>
      </c>
      <c r="E13992">
        <v>0</v>
      </c>
      <c r="F13992">
        <v>0</v>
      </c>
      <c r="H13992" t="s">
        <v>103</v>
      </c>
      <c r="I13992">
        <f t="shared" si="663"/>
        <v>0</v>
      </c>
      <c r="J13992">
        <f t="shared" si="664"/>
        <v>0</v>
      </c>
      <c r="L13992" t="str">
        <f t="shared" si="662"/>
        <v>2469GOODWOOD ISLAND</v>
      </c>
      <c r="M13992" t="s">
        <v>15392</v>
      </c>
    </row>
    <row r="13993" spans="1:13">
      <c r="A13993" t="s">
        <v>15390</v>
      </c>
      <c r="B13993" t="s">
        <v>15415</v>
      </c>
      <c r="C13993" t="s">
        <v>109</v>
      </c>
      <c r="D13993">
        <v>4</v>
      </c>
      <c r="E13993">
        <v>0</v>
      </c>
      <c r="F13993">
        <v>0</v>
      </c>
      <c r="H13993" t="s">
        <v>103</v>
      </c>
      <c r="I13993">
        <f t="shared" si="663"/>
        <v>0</v>
      </c>
      <c r="J13993">
        <f t="shared" si="664"/>
        <v>0</v>
      </c>
      <c r="L13993" t="str">
        <f t="shared" si="662"/>
        <v>2469GORGE CREEK</v>
      </c>
      <c r="M13993" t="s">
        <v>15392</v>
      </c>
    </row>
    <row r="13994" spans="1:13">
      <c r="A13994" t="s">
        <v>15390</v>
      </c>
      <c r="B13994" t="s">
        <v>15416</v>
      </c>
      <c r="C13994" t="s">
        <v>109</v>
      </c>
      <c r="D13994">
        <v>4</v>
      </c>
      <c r="E13994">
        <v>0</v>
      </c>
      <c r="F13994">
        <v>0</v>
      </c>
      <c r="H13994" t="s">
        <v>103</v>
      </c>
      <c r="I13994">
        <f t="shared" si="663"/>
        <v>0</v>
      </c>
      <c r="J13994">
        <f t="shared" si="664"/>
        <v>0</v>
      </c>
      <c r="L13994" t="str">
        <f t="shared" si="662"/>
        <v>2469HAYSTACK</v>
      </c>
      <c r="M13994" t="s">
        <v>15392</v>
      </c>
    </row>
    <row r="13995" spans="1:13">
      <c r="A13995" t="s">
        <v>15390</v>
      </c>
      <c r="B13995" t="s">
        <v>15417</v>
      </c>
      <c r="C13995" t="s">
        <v>109</v>
      </c>
      <c r="D13995">
        <v>4</v>
      </c>
      <c r="E13995">
        <v>0</v>
      </c>
      <c r="F13995">
        <v>0</v>
      </c>
      <c r="H13995" t="s">
        <v>103</v>
      </c>
      <c r="I13995">
        <f t="shared" si="663"/>
        <v>0</v>
      </c>
      <c r="J13995">
        <f t="shared" si="664"/>
        <v>0</v>
      </c>
      <c r="L13995" t="str">
        <f t="shared" si="662"/>
        <v>2469HOGARTH RANGE</v>
      </c>
      <c r="M13995" t="s">
        <v>15392</v>
      </c>
    </row>
    <row r="13996" spans="1:13">
      <c r="A13996" t="s">
        <v>15390</v>
      </c>
      <c r="B13996" t="s">
        <v>15418</v>
      </c>
      <c r="C13996" t="s">
        <v>109</v>
      </c>
      <c r="D13996">
        <v>4</v>
      </c>
      <c r="E13996">
        <v>0</v>
      </c>
      <c r="F13996">
        <v>0</v>
      </c>
      <c r="H13996" t="s">
        <v>103</v>
      </c>
      <c r="I13996">
        <f t="shared" si="663"/>
        <v>0</v>
      </c>
      <c r="J13996">
        <f t="shared" si="664"/>
        <v>0</v>
      </c>
      <c r="L13996" t="str">
        <f t="shared" si="662"/>
        <v>2469JACKSONS FLAT</v>
      </c>
      <c r="M13996" t="s">
        <v>15392</v>
      </c>
    </row>
    <row r="13997" spans="1:13">
      <c r="A13997" t="s">
        <v>15390</v>
      </c>
      <c r="B13997" t="s">
        <v>15419</v>
      </c>
      <c r="C13997" t="s">
        <v>109</v>
      </c>
      <c r="D13997">
        <v>4</v>
      </c>
      <c r="E13997">
        <v>0</v>
      </c>
      <c r="F13997">
        <v>0</v>
      </c>
      <c r="H13997" t="s">
        <v>103</v>
      </c>
      <c r="I13997">
        <f t="shared" si="663"/>
        <v>0</v>
      </c>
      <c r="J13997">
        <f t="shared" si="664"/>
        <v>0</v>
      </c>
      <c r="L13997" t="str">
        <f t="shared" si="662"/>
        <v>2469JOES BOX</v>
      </c>
      <c r="M13997" t="s">
        <v>15392</v>
      </c>
    </row>
    <row r="13998" spans="1:13">
      <c r="A13998" t="s">
        <v>15390</v>
      </c>
      <c r="B13998" t="s">
        <v>15420</v>
      </c>
      <c r="C13998" t="s">
        <v>109</v>
      </c>
      <c r="D13998">
        <v>4</v>
      </c>
      <c r="E13998">
        <v>0</v>
      </c>
      <c r="F13998">
        <v>0</v>
      </c>
      <c r="H13998" t="s">
        <v>103</v>
      </c>
      <c r="I13998">
        <f t="shared" si="663"/>
        <v>0</v>
      </c>
      <c r="J13998">
        <f t="shared" si="664"/>
        <v>0</v>
      </c>
      <c r="L13998" t="str">
        <f t="shared" si="662"/>
        <v>2469KIPPENDUFF</v>
      </c>
      <c r="M13998" t="s">
        <v>15392</v>
      </c>
    </row>
    <row r="13999" spans="1:13">
      <c r="A13999" t="s">
        <v>15390</v>
      </c>
      <c r="B13999" t="s">
        <v>15421</v>
      </c>
      <c r="C13999" t="s">
        <v>109</v>
      </c>
      <c r="D13999">
        <v>4</v>
      </c>
      <c r="E13999">
        <v>0</v>
      </c>
      <c r="F13999">
        <v>0</v>
      </c>
      <c r="H13999" t="s">
        <v>103</v>
      </c>
      <c r="I13999">
        <f t="shared" si="663"/>
        <v>0</v>
      </c>
      <c r="J13999">
        <f t="shared" si="664"/>
        <v>0</v>
      </c>
      <c r="L13999" t="str">
        <f t="shared" si="662"/>
        <v>2469LOUISA CREEK</v>
      </c>
      <c r="M13999" t="s">
        <v>15392</v>
      </c>
    </row>
    <row r="14000" spans="1:13">
      <c r="A14000" t="s">
        <v>15390</v>
      </c>
      <c r="B14000" t="s">
        <v>15422</v>
      </c>
      <c r="C14000" t="s">
        <v>109</v>
      </c>
      <c r="D14000">
        <v>4</v>
      </c>
      <c r="E14000">
        <v>0</v>
      </c>
      <c r="F14000">
        <v>0</v>
      </c>
      <c r="H14000" t="s">
        <v>103</v>
      </c>
      <c r="I14000">
        <f t="shared" si="663"/>
        <v>0</v>
      </c>
      <c r="J14000">
        <f t="shared" si="664"/>
        <v>0</v>
      </c>
      <c r="L14000" t="str">
        <f t="shared" si="662"/>
        <v>2469LOWER BOTTLE CREEK</v>
      </c>
      <c r="M14000" t="s">
        <v>15392</v>
      </c>
    </row>
    <row r="14001" spans="1:13">
      <c r="A14001" t="s">
        <v>15390</v>
      </c>
      <c r="B14001" t="s">
        <v>15423</v>
      </c>
      <c r="C14001" t="s">
        <v>109</v>
      </c>
      <c r="D14001">
        <v>4</v>
      </c>
      <c r="E14001">
        <v>0</v>
      </c>
      <c r="F14001">
        <v>0</v>
      </c>
      <c r="H14001" t="s">
        <v>103</v>
      </c>
      <c r="I14001">
        <f t="shared" si="663"/>
        <v>0</v>
      </c>
      <c r="J14001">
        <f t="shared" si="664"/>
        <v>0</v>
      </c>
      <c r="L14001" t="str">
        <f t="shared" si="662"/>
        <v>2469LOWER DUCK CREEK</v>
      </c>
      <c r="M14001" t="s">
        <v>15392</v>
      </c>
    </row>
    <row r="14002" spans="1:13">
      <c r="A14002" t="s">
        <v>15390</v>
      </c>
      <c r="B14002" t="s">
        <v>15424</v>
      </c>
      <c r="C14002" t="s">
        <v>109</v>
      </c>
      <c r="D14002">
        <v>4</v>
      </c>
      <c r="E14002">
        <v>0</v>
      </c>
      <c r="F14002">
        <v>0</v>
      </c>
      <c r="H14002" t="s">
        <v>103</v>
      </c>
      <c r="I14002">
        <f t="shared" si="663"/>
        <v>0</v>
      </c>
      <c r="J14002">
        <f t="shared" si="664"/>
        <v>0</v>
      </c>
      <c r="L14002" t="str">
        <f t="shared" si="662"/>
        <v>2469LOWER PEACOCK</v>
      </c>
      <c r="M14002" t="s">
        <v>15392</v>
      </c>
    </row>
    <row r="14003" spans="1:13">
      <c r="A14003" t="s">
        <v>15390</v>
      </c>
      <c r="B14003" t="s">
        <v>15425</v>
      </c>
      <c r="C14003" t="s">
        <v>109</v>
      </c>
      <c r="D14003">
        <v>4</v>
      </c>
      <c r="E14003">
        <v>0</v>
      </c>
      <c r="F14003">
        <v>0</v>
      </c>
      <c r="H14003" t="s">
        <v>103</v>
      </c>
      <c r="I14003">
        <f t="shared" si="663"/>
        <v>0</v>
      </c>
      <c r="J14003">
        <f t="shared" si="664"/>
        <v>0</v>
      </c>
      <c r="L14003" t="str">
        <f t="shared" si="662"/>
        <v>2469MALLANGANEE</v>
      </c>
      <c r="M14003" t="s">
        <v>15392</v>
      </c>
    </row>
    <row r="14004" spans="1:13">
      <c r="A14004" t="s">
        <v>15390</v>
      </c>
      <c r="B14004" t="s">
        <v>15426</v>
      </c>
      <c r="C14004" t="s">
        <v>109</v>
      </c>
      <c r="D14004">
        <v>4</v>
      </c>
      <c r="E14004">
        <v>0</v>
      </c>
      <c r="F14004">
        <v>0</v>
      </c>
      <c r="H14004" t="s">
        <v>103</v>
      </c>
      <c r="I14004">
        <f t="shared" si="663"/>
        <v>0</v>
      </c>
      <c r="J14004">
        <f t="shared" si="664"/>
        <v>0</v>
      </c>
      <c r="L14004" t="str">
        <f t="shared" si="662"/>
        <v>2469MOOKIMA WYBRA</v>
      </c>
      <c r="M14004" t="s">
        <v>15392</v>
      </c>
    </row>
    <row r="14005" spans="1:13">
      <c r="A14005" t="s">
        <v>15390</v>
      </c>
      <c r="B14005" t="s">
        <v>15427</v>
      </c>
      <c r="C14005" t="s">
        <v>109</v>
      </c>
      <c r="D14005">
        <v>4</v>
      </c>
      <c r="E14005">
        <v>0</v>
      </c>
      <c r="F14005">
        <v>0</v>
      </c>
      <c r="H14005" t="s">
        <v>103</v>
      </c>
      <c r="I14005">
        <f t="shared" si="663"/>
        <v>0</v>
      </c>
      <c r="J14005">
        <f t="shared" si="664"/>
        <v>0</v>
      </c>
      <c r="L14005" t="str">
        <f t="shared" si="662"/>
        <v>2469MORORO</v>
      </c>
      <c r="M14005" t="s">
        <v>15392</v>
      </c>
    </row>
    <row r="14006" spans="1:13">
      <c r="A14006" t="s">
        <v>15390</v>
      </c>
      <c r="B14006" t="s">
        <v>15428</v>
      </c>
      <c r="C14006" t="s">
        <v>109</v>
      </c>
      <c r="D14006">
        <v>4</v>
      </c>
      <c r="E14006">
        <v>0</v>
      </c>
      <c r="F14006">
        <v>0</v>
      </c>
      <c r="H14006" t="s">
        <v>103</v>
      </c>
      <c r="I14006">
        <f t="shared" si="663"/>
        <v>0</v>
      </c>
      <c r="J14006">
        <f t="shared" si="664"/>
        <v>0</v>
      </c>
      <c r="L14006" t="str">
        <f t="shared" si="662"/>
        <v>2469MOUNT MARSH</v>
      </c>
      <c r="M14006" t="s">
        <v>15392</v>
      </c>
    </row>
    <row r="14007" spans="1:13">
      <c r="A14007" t="s">
        <v>15390</v>
      </c>
      <c r="B14007" t="s">
        <v>15429</v>
      </c>
      <c r="C14007" t="s">
        <v>109</v>
      </c>
      <c r="D14007">
        <v>4</v>
      </c>
      <c r="E14007">
        <v>0</v>
      </c>
      <c r="F14007">
        <v>0</v>
      </c>
      <c r="H14007" t="s">
        <v>103</v>
      </c>
      <c r="I14007">
        <f t="shared" si="663"/>
        <v>0</v>
      </c>
      <c r="J14007">
        <f t="shared" si="664"/>
        <v>0</v>
      </c>
      <c r="L14007" t="str">
        <f t="shared" si="662"/>
        <v>2469MUMMULGUM</v>
      </c>
      <c r="M14007" t="s">
        <v>15392</v>
      </c>
    </row>
    <row r="14008" spans="1:13">
      <c r="A14008" t="s">
        <v>15390</v>
      </c>
      <c r="B14008" t="s">
        <v>10954</v>
      </c>
      <c r="C14008" t="s">
        <v>109</v>
      </c>
      <c r="D14008">
        <v>4</v>
      </c>
      <c r="E14008">
        <v>0</v>
      </c>
      <c r="F14008">
        <v>0</v>
      </c>
      <c r="H14008" t="s">
        <v>103</v>
      </c>
      <c r="I14008">
        <f t="shared" si="663"/>
        <v>0</v>
      </c>
      <c r="J14008">
        <f t="shared" si="664"/>
        <v>0</v>
      </c>
      <c r="L14008" t="str">
        <f t="shared" si="662"/>
        <v>2469MYRTLE CREEK</v>
      </c>
      <c r="M14008" t="s">
        <v>15392</v>
      </c>
    </row>
    <row r="14009" spans="1:13">
      <c r="A14009" t="s">
        <v>15390</v>
      </c>
      <c r="B14009" t="s">
        <v>15430</v>
      </c>
      <c r="C14009" t="s">
        <v>109</v>
      </c>
      <c r="D14009">
        <v>4</v>
      </c>
      <c r="E14009">
        <v>0</v>
      </c>
      <c r="F14009">
        <v>0</v>
      </c>
      <c r="H14009" t="s">
        <v>103</v>
      </c>
      <c r="I14009">
        <f t="shared" si="663"/>
        <v>0</v>
      </c>
      <c r="J14009">
        <f t="shared" si="664"/>
        <v>0</v>
      </c>
      <c r="L14009" t="str">
        <f t="shared" si="662"/>
        <v>2469OLD BONALBO</v>
      </c>
      <c r="M14009" t="s">
        <v>15392</v>
      </c>
    </row>
    <row r="14010" spans="1:13">
      <c r="A14010" t="s">
        <v>15390</v>
      </c>
      <c r="B14010" t="s">
        <v>14056</v>
      </c>
      <c r="C14010" t="s">
        <v>109</v>
      </c>
      <c r="D14010">
        <v>4</v>
      </c>
      <c r="E14010">
        <v>0</v>
      </c>
      <c r="F14010">
        <v>0</v>
      </c>
      <c r="H14010" t="s">
        <v>103</v>
      </c>
      <c r="I14010">
        <f t="shared" si="663"/>
        <v>0</v>
      </c>
      <c r="J14010">
        <f t="shared" si="664"/>
        <v>0</v>
      </c>
      <c r="L14010" t="str">
        <f t="shared" si="662"/>
        <v>2469PADDYS FLAT</v>
      </c>
      <c r="M14010" t="s">
        <v>15392</v>
      </c>
    </row>
    <row r="14011" spans="1:13">
      <c r="A14011" t="s">
        <v>15390</v>
      </c>
      <c r="B14011" t="s">
        <v>15431</v>
      </c>
      <c r="C14011" t="s">
        <v>109</v>
      </c>
      <c r="D14011">
        <v>4</v>
      </c>
      <c r="E14011">
        <v>0</v>
      </c>
      <c r="F14011">
        <v>0</v>
      </c>
      <c r="H14011" t="s">
        <v>103</v>
      </c>
      <c r="I14011">
        <f t="shared" si="663"/>
        <v>0</v>
      </c>
      <c r="J14011">
        <f t="shared" si="664"/>
        <v>0</v>
      </c>
      <c r="L14011" t="str">
        <f t="shared" si="662"/>
        <v>2469PAGANS FLAT</v>
      </c>
      <c r="M14011" t="s">
        <v>15392</v>
      </c>
    </row>
    <row r="14012" spans="1:13">
      <c r="A14012" t="s">
        <v>15390</v>
      </c>
      <c r="B14012" t="s">
        <v>15432</v>
      </c>
      <c r="C14012" t="s">
        <v>109</v>
      </c>
      <c r="D14012">
        <v>4</v>
      </c>
      <c r="E14012">
        <v>0</v>
      </c>
      <c r="F14012">
        <v>0</v>
      </c>
      <c r="H14012" t="s">
        <v>103</v>
      </c>
      <c r="I14012">
        <f t="shared" si="663"/>
        <v>0</v>
      </c>
      <c r="J14012">
        <f t="shared" si="664"/>
        <v>0</v>
      </c>
      <c r="L14012" t="str">
        <f t="shared" si="662"/>
        <v>2469PEACOCK CREEK</v>
      </c>
      <c r="M14012" t="s">
        <v>15392</v>
      </c>
    </row>
    <row r="14013" spans="1:13">
      <c r="A14013" t="s">
        <v>15390</v>
      </c>
      <c r="B14013" t="s">
        <v>15433</v>
      </c>
      <c r="C14013" t="s">
        <v>109</v>
      </c>
      <c r="D14013">
        <v>4</v>
      </c>
      <c r="E14013">
        <v>0</v>
      </c>
      <c r="F14013">
        <v>0</v>
      </c>
      <c r="H14013" t="s">
        <v>103</v>
      </c>
      <c r="I14013">
        <f t="shared" si="663"/>
        <v>0</v>
      </c>
      <c r="J14013">
        <f t="shared" si="664"/>
        <v>0</v>
      </c>
      <c r="L14013" t="str">
        <f t="shared" si="662"/>
        <v>2469PIKAPENE</v>
      </c>
      <c r="M14013" t="s">
        <v>15392</v>
      </c>
    </row>
    <row r="14014" spans="1:13">
      <c r="A14014" t="s">
        <v>15390</v>
      </c>
      <c r="B14014" t="s">
        <v>15434</v>
      </c>
      <c r="C14014" t="s">
        <v>109</v>
      </c>
      <c r="D14014">
        <v>4</v>
      </c>
      <c r="E14014">
        <v>0</v>
      </c>
      <c r="F14014">
        <v>0</v>
      </c>
      <c r="H14014" t="s">
        <v>103</v>
      </c>
      <c r="I14014">
        <f t="shared" si="663"/>
        <v>0</v>
      </c>
      <c r="J14014">
        <f t="shared" si="664"/>
        <v>0</v>
      </c>
      <c r="L14014" t="str">
        <f t="shared" si="662"/>
        <v>2469PRETTY GULLY</v>
      </c>
      <c r="M14014" t="s">
        <v>15392</v>
      </c>
    </row>
    <row r="14015" spans="1:13">
      <c r="A14015" t="s">
        <v>15390</v>
      </c>
      <c r="B14015" t="s">
        <v>15435</v>
      </c>
      <c r="C14015" t="s">
        <v>109</v>
      </c>
      <c r="D14015">
        <v>4</v>
      </c>
      <c r="E14015">
        <v>0</v>
      </c>
      <c r="F14015">
        <v>0</v>
      </c>
      <c r="H14015" t="s">
        <v>103</v>
      </c>
      <c r="I14015">
        <f t="shared" si="663"/>
        <v>0</v>
      </c>
      <c r="J14015">
        <f t="shared" si="664"/>
        <v>0</v>
      </c>
      <c r="L14015" t="str">
        <f t="shared" si="662"/>
        <v>2469RAPPVILLE</v>
      </c>
      <c r="M14015" t="s">
        <v>15392</v>
      </c>
    </row>
    <row r="14016" spans="1:13">
      <c r="A14016" t="s">
        <v>15390</v>
      </c>
      <c r="B14016" t="s">
        <v>3601</v>
      </c>
      <c r="C14016" t="s">
        <v>109</v>
      </c>
      <c r="D14016">
        <v>4</v>
      </c>
      <c r="E14016">
        <v>0</v>
      </c>
      <c r="F14016">
        <v>0</v>
      </c>
      <c r="H14016" t="s">
        <v>103</v>
      </c>
      <c r="I14016">
        <f t="shared" si="663"/>
        <v>0</v>
      </c>
      <c r="J14016">
        <f t="shared" si="664"/>
        <v>0</v>
      </c>
      <c r="L14016" t="str">
        <f t="shared" si="662"/>
        <v>2469SANDILANDS</v>
      </c>
      <c r="M14016" t="s">
        <v>15392</v>
      </c>
    </row>
    <row r="14017" spans="1:13">
      <c r="A14017" t="s">
        <v>15390</v>
      </c>
      <c r="B14017" t="s">
        <v>15436</v>
      </c>
      <c r="C14017" t="s">
        <v>109</v>
      </c>
      <c r="D14017">
        <v>4</v>
      </c>
      <c r="E14017">
        <v>0</v>
      </c>
      <c r="F14017">
        <v>0</v>
      </c>
      <c r="H14017" t="s">
        <v>103</v>
      </c>
      <c r="I14017">
        <f t="shared" si="663"/>
        <v>0</v>
      </c>
      <c r="J14017">
        <f t="shared" si="664"/>
        <v>0</v>
      </c>
      <c r="L14017" t="str">
        <f t="shared" si="662"/>
        <v>2469SIMPKINS CREEK</v>
      </c>
      <c r="M14017" t="s">
        <v>15392</v>
      </c>
    </row>
    <row r="14018" spans="1:13">
      <c r="A14018" t="s">
        <v>15390</v>
      </c>
      <c r="B14018" t="s">
        <v>15437</v>
      </c>
      <c r="C14018" t="s">
        <v>109</v>
      </c>
      <c r="D14018">
        <v>4</v>
      </c>
      <c r="E14018">
        <v>0</v>
      </c>
      <c r="F14018">
        <v>0</v>
      </c>
      <c r="H14018" t="s">
        <v>103</v>
      </c>
      <c r="I14018">
        <f t="shared" si="663"/>
        <v>0</v>
      </c>
      <c r="J14018">
        <f t="shared" si="664"/>
        <v>0</v>
      </c>
      <c r="L14018" t="str">
        <f t="shared" si="662"/>
        <v>2469SIX MILE SWAMP</v>
      </c>
      <c r="M14018" t="s">
        <v>15392</v>
      </c>
    </row>
    <row r="14019" spans="1:13">
      <c r="A14019" t="s">
        <v>15390</v>
      </c>
      <c r="B14019" t="s">
        <v>15438</v>
      </c>
      <c r="C14019" t="s">
        <v>109</v>
      </c>
      <c r="D14019">
        <v>4</v>
      </c>
      <c r="E14019">
        <v>0</v>
      </c>
      <c r="F14019">
        <v>0</v>
      </c>
      <c r="H14019" t="s">
        <v>103</v>
      </c>
      <c r="I14019">
        <f t="shared" si="663"/>
        <v>0</v>
      </c>
      <c r="J14019">
        <f t="shared" si="664"/>
        <v>0</v>
      </c>
      <c r="L14019" t="str">
        <f t="shared" si="662"/>
        <v>2469TABULAM</v>
      </c>
      <c r="M14019" t="s">
        <v>15392</v>
      </c>
    </row>
    <row r="14020" spans="1:13">
      <c r="A14020" t="s">
        <v>15390</v>
      </c>
      <c r="B14020" t="s">
        <v>6248</v>
      </c>
      <c r="C14020" t="s">
        <v>109</v>
      </c>
      <c r="D14020">
        <v>4</v>
      </c>
      <c r="E14020">
        <v>0</v>
      </c>
      <c r="F14020">
        <v>0</v>
      </c>
      <c r="H14020" t="s">
        <v>103</v>
      </c>
      <c r="I14020">
        <f t="shared" si="663"/>
        <v>0</v>
      </c>
      <c r="J14020">
        <f t="shared" si="664"/>
        <v>0</v>
      </c>
      <c r="L14020" t="str">
        <f t="shared" si="662"/>
        <v>2469THERESA CREEK</v>
      </c>
      <c r="M14020" t="s">
        <v>15392</v>
      </c>
    </row>
    <row r="14021" spans="1:13">
      <c r="A14021" t="s">
        <v>15390</v>
      </c>
      <c r="B14021" t="s">
        <v>15439</v>
      </c>
      <c r="C14021" t="s">
        <v>109</v>
      </c>
      <c r="D14021">
        <v>4</v>
      </c>
      <c r="E14021">
        <v>0</v>
      </c>
      <c r="F14021">
        <v>0</v>
      </c>
      <c r="H14021" t="s">
        <v>103</v>
      </c>
      <c r="I14021">
        <f t="shared" si="663"/>
        <v>0</v>
      </c>
      <c r="J14021">
        <f t="shared" si="664"/>
        <v>0</v>
      </c>
      <c r="L14021" t="str">
        <f t="shared" ref="L14021:L14084" si="665">CONCATENATE(A14021,B14021)</f>
        <v>2469TUNGLEBUNG</v>
      </c>
      <c r="M14021" t="s">
        <v>15392</v>
      </c>
    </row>
    <row r="14022" spans="1:13">
      <c r="A14022" t="s">
        <v>15390</v>
      </c>
      <c r="B14022" t="s">
        <v>15440</v>
      </c>
      <c r="C14022" t="s">
        <v>109</v>
      </c>
      <c r="D14022">
        <v>4</v>
      </c>
      <c r="E14022">
        <v>0</v>
      </c>
      <c r="F14022">
        <v>0</v>
      </c>
      <c r="H14022" t="s">
        <v>103</v>
      </c>
      <c r="I14022">
        <f t="shared" si="663"/>
        <v>0</v>
      </c>
      <c r="J14022">
        <f t="shared" si="664"/>
        <v>0</v>
      </c>
      <c r="L14022" t="str">
        <f t="shared" si="665"/>
        <v>2469UPPER DUCK CREEK</v>
      </c>
      <c r="M14022" t="s">
        <v>15392</v>
      </c>
    </row>
    <row r="14023" spans="1:13">
      <c r="A14023" t="s">
        <v>15390</v>
      </c>
      <c r="B14023" t="s">
        <v>15441</v>
      </c>
      <c r="C14023" t="s">
        <v>109</v>
      </c>
      <c r="D14023">
        <v>4</v>
      </c>
      <c r="E14023">
        <v>0</v>
      </c>
      <c r="F14023">
        <v>0</v>
      </c>
      <c r="H14023" t="s">
        <v>103</v>
      </c>
      <c r="I14023">
        <f t="shared" si="663"/>
        <v>0</v>
      </c>
      <c r="J14023">
        <f t="shared" si="664"/>
        <v>0</v>
      </c>
      <c r="L14023" t="str">
        <f t="shared" si="665"/>
        <v>2469WARREGAH ISLAND</v>
      </c>
      <c r="M14023" t="s">
        <v>15392</v>
      </c>
    </row>
    <row r="14024" spans="1:13">
      <c r="A14024" t="s">
        <v>15390</v>
      </c>
      <c r="B14024" t="s">
        <v>15442</v>
      </c>
      <c r="C14024" t="s">
        <v>109</v>
      </c>
      <c r="D14024">
        <v>4</v>
      </c>
      <c r="E14024">
        <v>0</v>
      </c>
      <c r="F14024">
        <v>0</v>
      </c>
      <c r="H14024" t="s">
        <v>103</v>
      </c>
      <c r="I14024">
        <f t="shared" si="663"/>
        <v>0</v>
      </c>
      <c r="J14024">
        <f t="shared" si="664"/>
        <v>0</v>
      </c>
      <c r="L14024" t="str">
        <f t="shared" si="665"/>
        <v>2469WHIPORIE</v>
      </c>
      <c r="M14024" t="s">
        <v>15392</v>
      </c>
    </row>
    <row r="14025" spans="1:13">
      <c r="A14025" t="s">
        <v>15390</v>
      </c>
      <c r="B14025" t="s">
        <v>15443</v>
      </c>
      <c r="C14025" t="s">
        <v>109</v>
      </c>
      <c r="D14025">
        <v>4</v>
      </c>
      <c r="E14025">
        <v>0</v>
      </c>
      <c r="F14025">
        <v>0</v>
      </c>
      <c r="H14025" t="s">
        <v>103</v>
      </c>
      <c r="I14025">
        <f t="shared" si="663"/>
        <v>0</v>
      </c>
      <c r="J14025">
        <f t="shared" si="664"/>
        <v>0</v>
      </c>
      <c r="L14025" t="str">
        <f t="shared" si="665"/>
        <v>2469WOOMBAH</v>
      </c>
      <c r="M14025" t="s">
        <v>15392</v>
      </c>
    </row>
    <row r="14026" spans="1:13">
      <c r="A14026" t="s">
        <v>15390</v>
      </c>
      <c r="B14026" t="s">
        <v>15444</v>
      </c>
      <c r="C14026" t="s">
        <v>109</v>
      </c>
      <c r="D14026">
        <v>4</v>
      </c>
      <c r="E14026">
        <v>0</v>
      </c>
      <c r="F14026">
        <v>0</v>
      </c>
      <c r="H14026" t="s">
        <v>103</v>
      </c>
      <c r="I14026">
        <f t="shared" si="663"/>
        <v>0</v>
      </c>
      <c r="J14026">
        <f t="shared" si="664"/>
        <v>0</v>
      </c>
      <c r="L14026" t="str">
        <f t="shared" si="665"/>
        <v>2469WYAN</v>
      </c>
      <c r="M14026" t="s">
        <v>15392</v>
      </c>
    </row>
    <row r="14027" spans="1:13">
      <c r="A14027" t="s">
        <v>15390</v>
      </c>
      <c r="B14027" t="s">
        <v>15445</v>
      </c>
      <c r="C14027" t="s">
        <v>109</v>
      </c>
      <c r="D14027">
        <v>4</v>
      </c>
      <c r="E14027">
        <v>0</v>
      </c>
      <c r="F14027">
        <v>0</v>
      </c>
      <c r="H14027" t="s">
        <v>103</v>
      </c>
      <c r="I14027">
        <f t="shared" si="663"/>
        <v>0</v>
      </c>
      <c r="J14027">
        <f t="shared" si="664"/>
        <v>0</v>
      </c>
      <c r="L14027" t="str">
        <f t="shared" si="665"/>
        <v>2469YABBRA</v>
      </c>
      <c r="M14027" t="s">
        <v>15392</v>
      </c>
    </row>
    <row r="14028" spans="1:13">
      <c r="A14028" t="s">
        <v>15446</v>
      </c>
      <c r="B14028" t="s">
        <v>3189</v>
      </c>
      <c r="C14028" t="s">
        <v>109</v>
      </c>
      <c r="D14028">
        <v>4</v>
      </c>
      <c r="E14028">
        <v>0</v>
      </c>
      <c r="F14028">
        <v>0</v>
      </c>
      <c r="H14028" t="s">
        <v>103</v>
      </c>
      <c r="I14028">
        <f t="shared" si="663"/>
        <v>0</v>
      </c>
      <c r="J14028">
        <f t="shared" si="664"/>
        <v>0</v>
      </c>
      <c r="L14028" t="str">
        <f t="shared" si="665"/>
        <v>2466ILUKA</v>
      </c>
      <c r="M14028" t="s">
        <v>15392</v>
      </c>
    </row>
    <row r="14029" spans="1:13">
      <c r="A14029" t="s">
        <v>15446</v>
      </c>
      <c r="B14029" t="s">
        <v>15447</v>
      </c>
      <c r="C14029" t="s">
        <v>109</v>
      </c>
      <c r="D14029">
        <v>4</v>
      </c>
      <c r="E14029">
        <v>0</v>
      </c>
      <c r="F14029">
        <v>0</v>
      </c>
      <c r="H14029" t="s">
        <v>103</v>
      </c>
      <c r="I14029">
        <f t="shared" si="663"/>
        <v>0</v>
      </c>
      <c r="J14029">
        <f t="shared" si="664"/>
        <v>0</v>
      </c>
      <c r="L14029" t="str">
        <f t="shared" si="665"/>
        <v>2466THE FRESHWATER</v>
      </c>
      <c r="M14029" t="s">
        <v>15392</v>
      </c>
    </row>
    <row r="14030" spans="1:13">
      <c r="A14030" t="s">
        <v>15446</v>
      </c>
      <c r="B14030" t="s">
        <v>15448</v>
      </c>
      <c r="C14030" t="s">
        <v>109</v>
      </c>
      <c r="D14030">
        <v>4</v>
      </c>
      <c r="E14030">
        <v>0</v>
      </c>
      <c r="F14030">
        <v>0</v>
      </c>
      <c r="H14030" t="s">
        <v>103</v>
      </c>
      <c r="I14030">
        <f t="shared" si="663"/>
        <v>0</v>
      </c>
      <c r="J14030">
        <f t="shared" si="664"/>
        <v>0</v>
      </c>
      <c r="L14030" t="str">
        <f t="shared" si="665"/>
        <v>2466WOODY HEAD</v>
      </c>
      <c r="M14030" t="s">
        <v>15392</v>
      </c>
    </row>
    <row r="14031" spans="1:13">
      <c r="A14031" t="s">
        <v>15449</v>
      </c>
      <c r="B14031" t="s">
        <v>15450</v>
      </c>
      <c r="C14031" t="s">
        <v>109</v>
      </c>
      <c r="D14031">
        <v>4</v>
      </c>
      <c r="E14031">
        <v>0</v>
      </c>
      <c r="F14031">
        <v>0</v>
      </c>
      <c r="H14031" t="s">
        <v>103</v>
      </c>
      <c r="I14031">
        <f t="shared" si="663"/>
        <v>0</v>
      </c>
      <c r="J14031">
        <f t="shared" si="664"/>
        <v>0</v>
      </c>
      <c r="L14031" t="str">
        <f t="shared" si="665"/>
        <v>2465HARWOOD</v>
      </c>
      <c r="M14031" t="s">
        <v>15392</v>
      </c>
    </row>
    <row r="14032" spans="1:13">
      <c r="A14032" t="s">
        <v>15451</v>
      </c>
      <c r="B14032" t="s">
        <v>15452</v>
      </c>
      <c r="C14032" t="s">
        <v>109</v>
      </c>
      <c r="D14032">
        <v>4</v>
      </c>
      <c r="E14032">
        <v>0</v>
      </c>
      <c r="F14032">
        <v>0</v>
      </c>
      <c r="H14032" t="s">
        <v>103</v>
      </c>
      <c r="I14032">
        <f t="shared" si="663"/>
        <v>0</v>
      </c>
      <c r="J14032">
        <f t="shared" si="664"/>
        <v>0</v>
      </c>
      <c r="L14032" t="str">
        <f t="shared" si="665"/>
        <v>2464ANGOURIE</v>
      </c>
      <c r="M14032" t="s">
        <v>15392</v>
      </c>
    </row>
    <row r="14033" spans="1:13">
      <c r="A14033" t="s">
        <v>15451</v>
      </c>
      <c r="B14033" t="s">
        <v>15453</v>
      </c>
      <c r="C14033" t="s">
        <v>109</v>
      </c>
      <c r="D14033">
        <v>5</v>
      </c>
      <c r="E14033">
        <v>0</v>
      </c>
      <c r="F14033">
        <v>0</v>
      </c>
      <c r="H14033" t="s">
        <v>103</v>
      </c>
      <c r="I14033">
        <f t="shared" ref="I14033:I14096" si="666">IF(ISERROR(VLOOKUP(A14033,SelPostCode,1,FALSE)),0,1)</f>
        <v>0</v>
      </c>
      <c r="J14033">
        <f t="shared" ref="J14033:J14096" si="667">IF(I14033=0,0,IF(ISERROR(VLOOKUP(B14033,SelSuburb,1,FALSE)),0,1))</f>
        <v>0</v>
      </c>
      <c r="L14033" t="str">
        <f t="shared" si="665"/>
        <v>2464FREEBURN ISLAND</v>
      </c>
      <c r="M14033" t="s">
        <v>15392</v>
      </c>
    </row>
    <row r="14034" spans="1:13">
      <c r="A14034" t="s">
        <v>15451</v>
      </c>
      <c r="B14034" t="s">
        <v>15454</v>
      </c>
      <c r="C14034" t="s">
        <v>109</v>
      </c>
      <c r="D14034">
        <v>4</v>
      </c>
      <c r="E14034">
        <v>0</v>
      </c>
      <c r="F14034">
        <v>0</v>
      </c>
      <c r="H14034" t="s">
        <v>103</v>
      </c>
      <c r="I14034">
        <f t="shared" si="666"/>
        <v>0</v>
      </c>
      <c r="J14034">
        <f t="shared" si="667"/>
        <v>0</v>
      </c>
      <c r="L14034" t="str">
        <f t="shared" si="665"/>
        <v>2464MICALO ISLAND</v>
      </c>
      <c r="M14034" t="s">
        <v>15392</v>
      </c>
    </row>
    <row r="14035" spans="1:13">
      <c r="A14035" t="s">
        <v>15451</v>
      </c>
      <c r="B14035" t="s">
        <v>15455</v>
      </c>
      <c r="C14035" t="s">
        <v>109</v>
      </c>
      <c r="D14035">
        <v>4</v>
      </c>
      <c r="E14035">
        <v>0</v>
      </c>
      <c r="F14035">
        <v>0</v>
      </c>
      <c r="H14035" t="s">
        <v>103</v>
      </c>
      <c r="I14035">
        <f t="shared" si="666"/>
        <v>0</v>
      </c>
      <c r="J14035">
        <f t="shared" si="667"/>
        <v>0</v>
      </c>
      <c r="L14035" t="str">
        <f t="shared" si="665"/>
        <v>2464WOOLOWEYAH</v>
      </c>
      <c r="M14035" t="s">
        <v>15392</v>
      </c>
    </row>
    <row r="14036" spans="1:13">
      <c r="A14036" t="s">
        <v>15451</v>
      </c>
      <c r="B14036" t="s">
        <v>4084</v>
      </c>
      <c r="C14036" t="s">
        <v>109</v>
      </c>
      <c r="D14036">
        <v>4</v>
      </c>
      <c r="E14036">
        <v>0</v>
      </c>
      <c r="F14036">
        <v>0</v>
      </c>
      <c r="H14036" t="s">
        <v>103</v>
      </c>
      <c r="I14036">
        <f t="shared" si="666"/>
        <v>0</v>
      </c>
      <c r="J14036">
        <f t="shared" si="667"/>
        <v>0</v>
      </c>
      <c r="L14036" t="str">
        <f t="shared" si="665"/>
        <v>2464YAMBA</v>
      </c>
      <c r="M14036" t="s">
        <v>15392</v>
      </c>
    </row>
    <row r="14037" spans="1:13">
      <c r="A14037" t="s">
        <v>15451</v>
      </c>
      <c r="B14037" t="s">
        <v>15456</v>
      </c>
      <c r="C14037" t="s">
        <v>109</v>
      </c>
      <c r="D14037">
        <v>4</v>
      </c>
      <c r="E14037">
        <v>0</v>
      </c>
      <c r="F14037">
        <v>0</v>
      </c>
      <c r="H14037" t="s">
        <v>103</v>
      </c>
      <c r="I14037">
        <f t="shared" si="666"/>
        <v>0</v>
      </c>
      <c r="J14037">
        <f t="shared" si="667"/>
        <v>0</v>
      </c>
      <c r="L14037" t="str">
        <f t="shared" si="665"/>
        <v>2464YURAYGIR</v>
      </c>
      <c r="M14037" t="s">
        <v>15392</v>
      </c>
    </row>
    <row r="14038" spans="1:13">
      <c r="A14038" t="s">
        <v>15457</v>
      </c>
      <c r="B14038" t="s">
        <v>3068</v>
      </c>
      <c r="C14038" t="s">
        <v>109</v>
      </c>
      <c r="D14038">
        <v>4</v>
      </c>
      <c r="E14038">
        <v>0</v>
      </c>
      <c r="F14038">
        <v>0</v>
      </c>
      <c r="H14038" t="s">
        <v>103</v>
      </c>
      <c r="I14038">
        <f t="shared" si="666"/>
        <v>0</v>
      </c>
      <c r="J14038">
        <f t="shared" si="667"/>
        <v>0</v>
      </c>
      <c r="L14038" t="str">
        <f t="shared" si="665"/>
        <v>2463ASHBY</v>
      </c>
      <c r="M14038" t="s">
        <v>15392</v>
      </c>
    </row>
    <row r="14039" spans="1:13">
      <c r="A14039" t="s">
        <v>15457</v>
      </c>
      <c r="B14039" t="s">
        <v>15458</v>
      </c>
      <c r="C14039" t="s">
        <v>109</v>
      </c>
      <c r="D14039">
        <v>4</v>
      </c>
      <c r="E14039">
        <v>0</v>
      </c>
      <c r="F14039">
        <v>0</v>
      </c>
      <c r="H14039" t="s">
        <v>103</v>
      </c>
      <c r="I14039">
        <f t="shared" si="666"/>
        <v>0</v>
      </c>
      <c r="J14039">
        <f t="shared" si="667"/>
        <v>0</v>
      </c>
      <c r="L14039" t="str">
        <f t="shared" si="665"/>
        <v>2463ASHBY HEIGHTS</v>
      </c>
      <c r="M14039" t="s">
        <v>15392</v>
      </c>
    </row>
    <row r="14040" spans="1:13">
      <c r="A14040" t="s">
        <v>15457</v>
      </c>
      <c r="B14040" t="s">
        <v>15459</v>
      </c>
      <c r="C14040" t="s">
        <v>109</v>
      </c>
      <c r="D14040">
        <v>4</v>
      </c>
      <c r="E14040">
        <v>0</v>
      </c>
      <c r="F14040">
        <v>0</v>
      </c>
      <c r="H14040" t="s">
        <v>103</v>
      </c>
      <c r="I14040">
        <f t="shared" si="666"/>
        <v>0</v>
      </c>
      <c r="J14040">
        <f t="shared" si="667"/>
        <v>0</v>
      </c>
      <c r="L14040" t="str">
        <f t="shared" si="665"/>
        <v>2463ASHBY ISLAND</v>
      </c>
      <c r="M14040" t="s">
        <v>15392</v>
      </c>
    </row>
    <row r="14041" spans="1:13">
      <c r="A14041" t="s">
        <v>15457</v>
      </c>
      <c r="B14041" t="s">
        <v>15460</v>
      </c>
      <c r="C14041" t="s">
        <v>109</v>
      </c>
      <c r="D14041">
        <v>4</v>
      </c>
      <c r="E14041">
        <v>0</v>
      </c>
      <c r="F14041">
        <v>0</v>
      </c>
      <c r="H14041" t="s">
        <v>103</v>
      </c>
      <c r="I14041">
        <f t="shared" si="666"/>
        <v>0</v>
      </c>
      <c r="J14041">
        <f t="shared" si="667"/>
        <v>0</v>
      </c>
      <c r="L14041" t="str">
        <f t="shared" si="665"/>
        <v>2463BROOMS HEAD</v>
      </c>
      <c r="M14041" t="s">
        <v>15392</v>
      </c>
    </row>
    <row r="14042" spans="1:13">
      <c r="A14042" t="s">
        <v>15457</v>
      </c>
      <c r="B14042" t="s">
        <v>15461</v>
      </c>
      <c r="C14042" t="s">
        <v>109</v>
      </c>
      <c r="D14042">
        <v>4</v>
      </c>
      <c r="E14042">
        <v>0</v>
      </c>
      <c r="F14042">
        <v>0</v>
      </c>
      <c r="H14042" t="s">
        <v>103</v>
      </c>
      <c r="I14042">
        <f t="shared" si="666"/>
        <v>0</v>
      </c>
      <c r="J14042">
        <f t="shared" si="667"/>
        <v>0</v>
      </c>
      <c r="L14042" t="str">
        <f t="shared" si="665"/>
        <v>2463GULMARRAD</v>
      </c>
      <c r="M14042" t="s">
        <v>15392</v>
      </c>
    </row>
    <row r="14043" spans="1:13">
      <c r="A14043" t="s">
        <v>15457</v>
      </c>
      <c r="B14043" t="s">
        <v>15462</v>
      </c>
      <c r="C14043" t="s">
        <v>109</v>
      </c>
      <c r="D14043">
        <v>4</v>
      </c>
      <c r="E14043">
        <v>0</v>
      </c>
      <c r="F14043">
        <v>0</v>
      </c>
      <c r="H14043" t="s">
        <v>103</v>
      </c>
      <c r="I14043">
        <f t="shared" si="666"/>
        <v>0</v>
      </c>
      <c r="J14043">
        <f t="shared" si="667"/>
        <v>0</v>
      </c>
      <c r="L14043" t="str">
        <f t="shared" si="665"/>
        <v>2463ILARWILL</v>
      </c>
      <c r="M14043" t="s">
        <v>15392</v>
      </c>
    </row>
    <row r="14044" spans="1:13">
      <c r="A14044" t="s">
        <v>15457</v>
      </c>
      <c r="B14044" t="s">
        <v>15463</v>
      </c>
      <c r="C14044" t="s">
        <v>109</v>
      </c>
      <c r="D14044">
        <v>4</v>
      </c>
      <c r="E14044">
        <v>0</v>
      </c>
      <c r="F14044">
        <v>0</v>
      </c>
      <c r="H14044" t="s">
        <v>103</v>
      </c>
      <c r="I14044">
        <f t="shared" si="666"/>
        <v>0</v>
      </c>
      <c r="J14044">
        <f t="shared" si="667"/>
        <v>0</v>
      </c>
      <c r="L14044" t="str">
        <f t="shared" si="665"/>
        <v>2463JACKY BULBIN FLAT</v>
      </c>
      <c r="M14044" t="s">
        <v>15392</v>
      </c>
    </row>
    <row r="14045" spans="1:13">
      <c r="A14045" t="s">
        <v>15457</v>
      </c>
      <c r="B14045" t="s">
        <v>15464</v>
      </c>
      <c r="C14045" t="s">
        <v>109</v>
      </c>
      <c r="D14045">
        <v>4</v>
      </c>
      <c r="E14045">
        <v>0</v>
      </c>
      <c r="F14045">
        <v>0</v>
      </c>
      <c r="H14045" t="s">
        <v>103</v>
      </c>
      <c r="I14045">
        <f t="shared" si="666"/>
        <v>0</v>
      </c>
      <c r="J14045">
        <f t="shared" si="667"/>
        <v>0</v>
      </c>
      <c r="L14045" t="str">
        <f t="shared" si="665"/>
        <v>2463JAMES CREEK</v>
      </c>
      <c r="M14045" t="s">
        <v>15392</v>
      </c>
    </row>
    <row r="14046" spans="1:13">
      <c r="A14046" t="s">
        <v>15457</v>
      </c>
      <c r="B14046" t="s">
        <v>15465</v>
      </c>
      <c r="C14046" t="s">
        <v>109</v>
      </c>
      <c r="D14046">
        <v>4</v>
      </c>
      <c r="E14046">
        <v>0</v>
      </c>
      <c r="F14046">
        <v>0</v>
      </c>
      <c r="H14046" t="s">
        <v>103</v>
      </c>
      <c r="I14046">
        <f t="shared" si="666"/>
        <v>0</v>
      </c>
      <c r="J14046">
        <f t="shared" si="667"/>
        <v>0</v>
      </c>
      <c r="L14046" t="str">
        <f t="shared" si="665"/>
        <v>2463MACLEAN</v>
      </c>
      <c r="M14046" t="s">
        <v>15392</v>
      </c>
    </row>
    <row r="14047" spans="1:13">
      <c r="A14047" t="s">
        <v>15457</v>
      </c>
      <c r="B14047" t="s">
        <v>15466</v>
      </c>
      <c r="C14047" t="s">
        <v>109</v>
      </c>
      <c r="D14047">
        <v>4</v>
      </c>
      <c r="E14047">
        <v>0</v>
      </c>
      <c r="F14047">
        <v>0</v>
      </c>
      <c r="H14047" t="s">
        <v>103</v>
      </c>
      <c r="I14047">
        <f t="shared" si="666"/>
        <v>0</v>
      </c>
      <c r="J14047">
        <f t="shared" si="667"/>
        <v>0</v>
      </c>
      <c r="L14047" t="str">
        <f t="shared" si="665"/>
        <v>2463PALMERS CHANNEL</v>
      </c>
      <c r="M14047" t="s">
        <v>15392</v>
      </c>
    </row>
    <row r="14048" spans="1:13">
      <c r="A14048" t="s">
        <v>15457</v>
      </c>
      <c r="B14048" t="s">
        <v>15467</v>
      </c>
      <c r="C14048" t="s">
        <v>109</v>
      </c>
      <c r="D14048">
        <v>4</v>
      </c>
      <c r="E14048">
        <v>0</v>
      </c>
      <c r="F14048">
        <v>0</v>
      </c>
      <c r="H14048" t="s">
        <v>103</v>
      </c>
      <c r="I14048">
        <f t="shared" si="666"/>
        <v>0</v>
      </c>
      <c r="J14048">
        <f t="shared" si="667"/>
        <v>0</v>
      </c>
      <c r="L14048" t="str">
        <f t="shared" si="665"/>
        <v>2463PALMERS ISLAND</v>
      </c>
      <c r="M14048" t="s">
        <v>15392</v>
      </c>
    </row>
    <row r="14049" spans="1:13">
      <c r="A14049" t="s">
        <v>15457</v>
      </c>
      <c r="B14049" t="s">
        <v>10874</v>
      </c>
      <c r="C14049" t="s">
        <v>109</v>
      </c>
      <c r="D14049">
        <v>4</v>
      </c>
      <c r="E14049">
        <v>0</v>
      </c>
      <c r="F14049">
        <v>0</v>
      </c>
      <c r="H14049" t="s">
        <v>103</v>
      </c>
      <c r="I14049">
        <f t="shared" si="666"/>
        <v>0</v>
      </c>
      <c r="J14049">
        <f t="shared" si="667"/>
        <v>0</v>
      </c>
      <c r="L14049" t="str">
        <f t="shared" si="665"/>
        <v>2463SANDON</v>
      </c>
      <c r="M14049" t="s">
        <v>15392</v>
      </c>
    </row>
    <row r="14050" spans="1:13">
      <c r="A14050" t="s">
        <v>15457</v>
      </c>
      <c r="B14050" t="s">
        <v>15468</v>
      </c>
      <c r="C14050" t="s">
        <v>109</v>
      </c>
      <c r="D14050">
        <v>4</v>
      </c>
      <c r="E14050">
        <v>0</v>
      </c>
      <c r="F14050">
        <v>0</v>
      </c>
      <c r="H14050" t="s">
        <v>103</v>
      </c>
      <c r="I14050">
        <f t="shared" si="666"/>
        <v>0</v>
      </c>
      <c r="J14050">
        <f t="shared" si="667"/>
        <v>0</v>
      </c>
      <c r="L14050" t="str">
        <f t="shared" si="665"/>
        <v>2463SHARK CREEK</v>
      </c>
      <c r="M14050" t="s">
        <v>15392</v>
      </c>
    </row>
    <row r="14051" spans="1:13">
      <c r="A14051" t="s">
        <v>15457</v>
      </c>
      <c r="B14051" t="s">
        <v>15469</v>
      </c>
      <c r="C14051" t="s">
        <v>109</v>
      </c>
      <c r="D14051">
        <v>4</v>
      </c>
      <c r="E14051">
        <v>0</v>
      </c>
      <c r="F14051">
        <v>0</v>
      </c>
      <c r="H14051" t="s">
        <v>103</v>
      </c>
      <c r="I14051">
        <f t="shared" si="666"/>
        <v>0</v>
      </c>
      <c r="J14051">
        <f t="shared" si="667"/>
        <v>0</v>
      </c>
      <c r="L14051" t="str">
        <f t="shared" si="665"/>
        <v>2463TALOUMBI</v>
      </c>
      <c r="M14051" t="s">
        <v>15392</v>
      </c>
    </row>
    <row r="14052" spans="1:13">
      <c r="A14052" t="s">
        <v>15457</v>
      </c>
      <c r="B14052" t="s">
        <v>15470</v>
      </c>
      <c r="C14052" t="s">
        <v>109</v>
      </c>
      <c r="D14052">
        <v>4</v>
      </c>
      <c r="E14052">
        <v>0</v>
      </c>
      <c r="F14052">
        <v>0</v>
      </c>
      <c r="H14052" t="s">
        <v>103</v>
      </c>
      <c r="I14052">
        <f t="shared" si="666"/>
        <v>0</v>
      </c>
      <c r="J14052">
        <f t="shared" si="667"/>
        <v>0</v>
      </c>
      <c r="L14052" t="str">
        <f t="shared" si="665"/>
        <v>2463THE SANDON</v>
      </c>
      <c r="M14052" t="s">
        <v>15392</v>
      </c>
    </row>
    <row r="14053" spans="1:13">
      <c r="A14053" t="s">
        <v>15457</v>
      </c>
      <c r="B14053" t="s">
        <v>15471</v>
      </c>
      <c r="C14053" t="s">
        <v>109</v>
      </c>
      <c r="D14053">
        <v>4</v>
      </c>
      <c r="E14053">
        <v>0</v>
      </c>
      <c r="F14053">
        <v>0</v>
      </c>
      <c r="H14053" t="s">
        <v>103</v>
      </c>
      <c r="I14053">
        <f t="shared" si="666"/>
        <v>0</v>
      </c>
      <c r="J14053">
        <f t="shared" si="667"/>
        <v>0</v>
      </c>
      <c r="L14053" t="str">
        <f t="shared" si="665"/>
        <v>2463TOWNSEND</v>
      </c>
      <c r="M14053" t="s">
        <v>15392</v>
      </c>
    </row>
    <row r="14054" spans="1:13">
      <c r="A14054" t="s">
        <v>15457</v>
      </c>
      <c r="B14054" t="s">
        <v>15472</v>
      </c>
      <c r="C14054" t="s">
        <v>109</v>
      </c>
      <c r="D14054">
        <v>4</v>
      </c>
      <c r="E14054">
        <v>0</v>
      </c>
      <c r="F14054">
        <v>0</v>
      </c>
      <c r="H14054" t="s">
        <v>103</v>
      </c>
      <c r="I14054">
        <f t="shared" si="666"/>
        <v>0</v>
      </c>
      <c r="J14054">
        <f t="shared" si="667"/>
        <v>0</v>
      </c>
      <c r="L14054" t="str">
        <f t="shared" si="665"/>
        <v>2463TULLYMORGAN</v>
      </c>
      <c r="M14054" t="s">
        <v>15392</v>
      </c>
    </row>
    <row r="14055" spans="1:13">
      <c r="A14055" t="s">
        <v>15457</v>
      </c>
      <c r="B14055" t="s">
        <v>7298</v>
      </c>
      <c r="C14055" t="s">
        <v>109</v>
      </c>
      <c r="D14055">
        <v>4</v>
      </c>
      <c r="E14055">
        <v>0</v>
      </c>
      <c r="F14055">
        <v>0</v>
      </c>
      <c r="H14055" t="s">
        <v>103</v>
      </c>
      <c r="I14055">
        <f t="shared" si="666"/>
        <v>0</v>
      </c>
      <c r="J14055">
        <f t="shared" si="667"/>
        <v>0</v>
      </c>
      <c r="L14055" t="str">
        <f t="shared" si="665"/>
        <v>2463WOODFORD</v>
      </c>
      <c r="M14055" t="s">
        <v>15392</v>
      </c>
    </row>
    <row r="14056" spans="1:13">
      <c r="A14056" t="s">
        <v>15457</v>
      </c>
      <c r="B14056" t="s">
        <v>15473</v>
      </c>
      <c r="C14056" t="s">
        <v>109</v>
      </c>
      <c r="D14056">
        <v>4</v>
      </c>
      <c r="E14056">
        <v>0</v>
      </c>
      <c r="F14056">
        <v>0</v>
      </c>
      <c r="H14056" t="s">
        <v>103</v>
      </c>
      <c r="I14056">
        <f t="shared" si="666"/>
        <v>0</v>
      </c>
      <c r="J14056">
        <f t="shared" si="667"/>
        <v>0</v>
      </c>
      <c r="L14056" t="str">
        <f t="shared" si="665"/>
        <v>2463WOODFORD ISLAND</v>
      </c>
      <c r="M14056" t="s">
        <v>15392</v>
      </c>
    </row>
    <row r="14057" spans="1:13">
      <c r="A14057" t="s">
        <v>15474</v>
      </c>
      <c r="B14057" t="s">
        <v>6504</v>
      </c>
      <c r="C14057" t="s">
        <v>109</v>
      </c>
      <c r="D14057">
        <v>4</v>
      </c>
      <c r="E14057">
        <v>0</v>
      </c>
      <c r="F14057">
        <v>0</v>
      </c>
      <c r="H14057" t="s">
        <v>103</v>
      </c>
      <c r="I14057">
        <f t="shared" si="666"/>
        <v>0</v>
      </c>
      <c r="J14057">
        <f t="shared" si="667"/>
        <v>0</v>
      </c>
      <c r="L14057" t="str">
        <f t="shared" si="665"/>
        <v>2462CALLIOPE</v>
      </c>
      <c r="M14057" t="s">
        <v>15392</v>
      </c>
    </row>
    <row r="14058" spans="1:13">
      <c r="A14058" t="s">
        <v>15474</v>
      </c>
      <c r="B14058" t="s">
        <v>9647</v>
      </c>
      <c r="C14058" t="s">
        <v>109</v>
      </c>
      <c r="D14058">
        <v>4</v>
      </c>
      <c r="E14058">
        <v>0</v>
      </c>
      <c r="F14058">
        <v>0</v>
      </c>
      <c r="H14058" t="s">
        <v>103</v>
      </c>
      <c r="I14058">
        <f t="shared" si="666"/>
        <v>0</v>
      </c>
      <c r="J14058">
        <f t="shared" si="667"/>
        <v>0</v>
      </c>
      <c r="L14058" t="str">
        <f t="shared" si="665"/>
        <v>2462COLDSTREAM</v>
      </c>
      <c r="M14058" t="s">
        <v>15392</v>
      </c>
    </row>
    <row r="14059" spans="1:13">
      <c r="A14059" t="s">
        <v>15474</v>
      </c>
      <c r="B14059" t="s">
        <v>15475</v>
      </c>
      <c r="C14059" t="s">
        <v>109</v>
      </c>
      <c r="D14059">
        <v>4</v>
      </c>
      <c r="E14059">
        <v>0</v>
      </c>
      <c r="F14059">
        <v>0</v>
      </c>
      <c r="H14059" t="s">
        <v>103</v>
      </c>
      <c r="I14059">
        <f t="shared" si="666"/>
        <v>0</v>
      </c>
      <c r="J14059">
        <f t="shared" si="667"/>
        <v>0</v>
      </c>
      <c r="L14059" t="str">
        <f t="shared" si="665"/>
        <v>2462DIGGERS CAMP</v>
      </c>
      <c r="M14059" t="s">
        <v>15392</v>
      </c>
    </row>
    <row r="14060" spans="1:13">
      <c r="A14060" t="s">
        <v>15474</v>
      </c>
      <c r="B14060" t="s">
        <v>15476</v>
      </c>
      <c r="C14060" t="s">
        <v>109</v>
      </c>
      <c r="D14060">
        <v>4</v>
      </c>
      <c r="E14060">
        <v>0</v>
      </c>
      <c r="F14060">
        <v>0</v>
      </c>
      <c r="H14060" t="s">
        <v>103</v>
      </c>
      <c r="I14060">
        <f t="shared" si="666"/>
        <v>0</v>
      </c>
      <c r="J14060">
        <f t="shared" si="667"/>
        <v>0</v>
      </c>
      <c r="L14060" t="str">
        <f t="shared" si="665"/>
        <v>2462GILLETTS RIDGE</v>
      </c>
      <c r="M14060" t="s">
        <v>15392</v>
      </c>
    </row>
    <row r="14061" spans="1:13">
      <c r="A14061" t="s">
        <v>15474</v>
      </c>
      <c r="B14061" t="s">
        <v>15477</v>
      </c>
      <c r="C14061" t="s">
        <v>109</v>
      </c>
      <c r="D14061">
        <v>4</v>
      </c>
      <c r="E14061">
        <v>0</v>
      </c>
      <c r="F14061">
        <v>0</v>
      </c>
      <c r="H14061" t="s">
        <v>103</v>
      </c>
      <c r="I14061">
        <f t="shared" si="666"/>
        <v>0</v>
      </c>
      <c r="J14061">
        <f t="shared" si="667"/>
        <v>0</v>
      </c>
      <c r="L14061" t="str">
        <f t="shared" si="665"/>
        <v>2462LAKE HIAWATHA</v>
      </c>
      <c r="M14061" t="s">
        <v>15392</v>
      </c>
    </row>
    <row r="14062" spans="1:13">
      <c r="A14062" t="s">
        <v>15474</v>
      </c>
      <c r="B14062" t="s">
        <v>15478</v>
      </c>
      <c r="C14062" t="s">
        <v>109</v>
      </c>
      <c r="D14062">
        <v>4</v>
      </c>
      <c r="E14062">
        <v>0</v>
      </c>
      <c r="F14062">
        <v>0</v>
      </c>
      <c r="H14062" t="s">
        <v>103</v>
      </c>
      <c r="I14062">
        <f t="shared" si="666"/>
        <v>0</v>
      </c>
      <c r="J14062">
        <f t="shared" si="667"/>
        <v>0</v>
      </c>
      <c r="L14062" t="str">
        <f t="shared" si="665"/>
        <v>2462LAVADIA</v>
      </c>
      <c r="M14062" t="s">
        <v>15392</v>
      </c>
    </row>
    <row r="14063" spans="1:13">
      <c r="A14063" t="s">
        <v>15474</v>
      </c>
      <c r="B14063" t="s">
        <v>15479</v>
      </c>
      <c r="C14063" t="s">
        <v>109</v>
      </c>
      <c r="D14063">
        <v>4</v>
      </c>
      <c r="E14063">
        <v>0</v>
      </c>
      <c r="F14063">
        <v>0</v>
      </c>
      <c r="H14063" t="s">
        <v>103</v>
      </c>
      <c r="I14063">
        <f t="shared" si="666"/>
        <v>0</v>
      </c>
      <c r="J14063">
        <f t="shared" si="667"/>
        <v>0</v>
      </c>
      <c r="L14063" t="str">
        <f t="shared" si="665"/>
        <v>2462MINNIE WATER</v>
      </c>
      <c r="M14063" t="s">
        <v>15392</v>
      </c>
    </row>
    <row r="14064" spans="1:13">
      <c r="A14064" t="s">
        <v>15474</v>
      </c>
      <c r="B14064" t="s">
        <v>15480</v>
      </c>
      <c r="C14064" t="s">
        <v>109</v>
      </c>
      <c r="D14064">
        <v>4</v>
      </c>
      <c r="E14064">
        <v>0</v>
      </c>
      <c r="F14064">
        <v>0</v>
      </c>
      <c r="H14064" t="s">
        <v>103</v>
      </c>
      <c r="I14064">
        <f t="shared" si="666"/>
        <v>0</v>
      </c>
      <c r="J14064">
        <f t="shared" si="667"/>
        <v>0</v>
      </c>
      <c r="L14064" t="str">
        <f t="shared" si="665"/>
        <v>2462PILLAR VALLEY</v>
      </c>
      <c r="M14064" t="s">
        <v>15392</v>
      </c>
    </row>
    <row r="14065" spans="1:13">
      <c r="A14065" t="s">
        <v>15474</v>
      </c>
      <c r="B14065" t="s">
        <v>7753</v>
      </c>
      <c r="C14065" t="s">
        <v>109</v>
      </c>
      <c r="D14065">
        <v>4</v>
      </c>
      <c r="E14065">
        <v>0</v>
      </c>
      <c r="F14065">
        <v>0</v>
      </c>
      <c r="H14065" t="s">
        <v>103</v>
      </c>
      <c r="I14065">
        <f t="shared" si="666"/>
        <v>0</v>
      </c>
      <c r="J14065">
        <f t="shared" si="667"/>
        <v>0</v>
      </c>
      <c r="L14065" t="str">
        <f t="shared" si="665"/>
        <v>2462SWAN CREEK</v>
      </c>
      <c r="M14065" t="s">
        <v>15392</v>
      </c>
    </row>
    <row r="14066" spans="1:13">
      <c r="A14066" t="s">
        <v>15474</v>
      </c>
      <c r="B14066" t="s">
        <v>15481</v>
      </c>
      <c r="C14066" t="s">
        <v>109</v>
      </c>
      <c r="D14066">
        <v>4</v>
      </c>
      <c r="E14066">
        <v>0</v>
      </c>
      <c r="F14066">
        <v>0</v>
      </c>
      <c r="H14066" t="s">
        <v>103</v>
      </c>
      <c r="I14066">
        <f t="shared" si="666"/>
        <v>0</v>
      </c>
      <c r="J14066">
        <f t="shared" si="667"/>
        <v>0</v>
      </c>
      <c r="L14066" t="str">
        <f t="shared" si="665"/>
        <v>2462TUCABIA</v>
      </c>
      <c r="M14066" t="s">
        <v>15392</v>
      </c>
    </row>
    <row r="14067" spans="1:13">
      <c r="A14067" t="s">
        <v>15474</v>
      </c>
      <c r="B14067" t="s">
        <v>15482</v>
      </c>
      <c r="C14067" t="s">
        <v>109</v>
      </c>
      <c r="D14067">
        <v>4</v>
      </c>
      <c r="E14067">
        <v>0</v>
      </c>
      <c r="F14067">
        <v>0</v>
      </c>
      <c r="H14067" t="s">
        <v>103</v>
      </c>
      <c r="I14067">
        <f t="shared" si="666"/>
        <v>0</v>
      </c>
      <c r="J14067">
        <f t="shared" si="667"/>
        <v>0</v>
      </c>
      <c r="L14067" t="str">
        <f t="shared" si="665"/>
        <v>2462ULMARRA</v>
      </c>
      <c r="M14067" t="s">
        <v>15392</v>
      </c>
    </row>
    <row r="14068" spans="1:13">
      <c r="A14068" t="s">
        <v>15474</v>
      </c>
      <c r="B14068" t="s">
        <v>15483</v>
      </c>
      <c r="C14068" t="s">
        <v>109</v>
      </c>
      <c r="D14068">
        <v>4</v>
      </c>
      <c r="E14068">
        <v>0</v>
      </c>
      <c r="F14068">
        <v>0</v>
      </c>
      <c r="H14068" t="s">
        <v>103</v>
      </c>
      <c r="I14068">
        <f t="shared" si="666"/>
        <v>0</v>
      </c>
      <c r="J14068">
        <f t="shared" si="667"/>
        <v>0</v>
      </c>
      <c r="L14068" t="str">
        <f t="shared" si="665"/>
        <v>2462WOOLI</v>
      </c>
      <c r="M14068" t="s">
        <v>15392</v>
      </c>
    </row>
    <row r="14069" spans="1:13">
      <c r="A14069" t="s">
        <v>15484</v>
      </c>
      <c r="B14069" t="s">
        <v>15485</v>
      </c>
      <c r="C14069" t="s">
        <v>109</v>
      </c>
      <c r="D14069">
        <v>1</v>
      </c>
      <c r="E14069">
        <v>0</v>
      </c>
      <c r="F14069">
        <v>1</v>
      </c>
      <c r="H14069" t="s">
        <v>103</v>
      </c>
      <c r="I14069">
        <f t="shared" si="666"/>
        <v>0</v>
      </c>
      <c r="J14069">
        <f t="shared" si="667"/>
        <v>0</v>
      </c>
      <c r="L14069" t="str">
        <f t="shared" si="665"/>
        <v>2460ALUMY CREEK</v>
      </c>
      <c r="M14069" t="s">
        <v>15392</v>
      </c>
    </row>
    <row r="14070" spans="1:13">
      <c r="A14070" t="s">
        <v>15484</v>
      </c>
      <c r="B14070" t="s">
        <v>15486</v>
      </c>
      <c r="C14070" t="s">
        <v>109</v>
      </c>
      <c r="D14070">
        <v>4</v>
      </c>
      <c r="E14070">
        <v>0</v>
      </c>
      <c r="F14070">
        <v>0</v>
      </c>
      <c r="H14070" t="s">
        <v>103</v>
      </c>
      <c r="I14070">
        <f t="shared" si="666"/>
        <v>0</v>
      </c>
      <c r="J14070">
        <f t="shared" si="667"/>
        <v>0</v>
      </c>
      <c r="L14070" t="str">
        <f t="shared" si="665"/>
        <v>2460BARCOONGERE</v>
      </c>
      <c r="M14070" t="s">
        <v>15392</v>
      </c>
    </row>
    <row r="14071" spans="1:13">
      <c r="A14071" t="s">
        <v>15484</v>
      </c>
      <c r="B14071" t="s">
        <v>15487</v>
      </c>
      <c r="C14071" t="s">
        <v>109</v>
      </c>
      <c r="D14071">
        <v>4</v>
      </c>
      <c r="E14071">
        <v>0</v>
      </c>
      <c r="F14071">
        <v>0</v>
      </c>
      <c r="H14071" t="s">
        <v>103</v>
      </c>
      <c r="I14071">
        <f t="shared" si="666"/>
        <v>0</v>
      </c>
      <c r="J14071">
        <f t="shared" si="667"/>
        <v>0</v>
      </c>
      <c r="L14071" t="str">
        <f t="shared" si="665"/>
        <v>2460BARRETTS CREEK</v>
      </c>
      <c r="M14071" t="s">
        <v>15392</v>
      </c>
    </row>
    <row r="14072" spans="1:13">
      <c r="A14072" t="s">
        <v>15484</v>
      </c>
      <c r="B14072" t="s">
        <v>15488</v>
      </c>
      <c r="C14072" t="s">
        <v>109</v>
      </c>
      <c r="D14072">
        <v>4</v>
      </c>
      <c r="E14072">
        <v>0</v>
      </c>
      <c r="F14072">
        <v>0</v>
      </c>
      <c r="H14072" t="s">
        <v>103</v>
      </c>
      <c r="I14072">
        <f t="shared" si="666"/>
        <v>0</v>
      </c>
      <c r="J14072">
        <f t="shared" si="667"/>
        <v>0</v>
      </c>
      <c r="L14072" t="str">
        <f t="shared" si="665"/>
        <v>2460BARYULGIL</v>
      </c>
      <c r="M14072" t="s">
        <v>15392</v>
      </c>
    </row>
    <row r="14073" spans="1:13">
      <c r="A14073" t="s">
        <v>15484</v>
      </c>
      <c r="B14073" t="s">
        <v>15489</v>
      </c>
      <c r="C14073" t="s">
        <v>109</v>
      </c>
      <c r="D14073">
        <v>4</v>
      </c>
      <c r="E14073">
        <v>0</v>
      </c>
      <c r="F14073">
        <v>0</v>
      </c>
      <c r="H14073" t="s">
        <v>103</v>
      </c>
      <c r="I14073">
        <f t="shared" si="666"/>
        <v>0</v>
      </c>
      <c r="J14073">
        <f t="shared" si="667"/>
        <v>0</v>
      </c>
      <c r="L14073" t="str">
        <f t="shared" si="665"/>
        <v>2460BLAXLANDS CREEK</v>
      </c>
      <c r="M14073" t="s">
        <v>15392</v>
      </c>
    </row>
    <row r="14074" spans="1:13">
      <c r="A14074" t="s">
        <v>15484</v>
      </c>
      <c r="B14074" t="s">
        <v>15490</v>
      </c>
      <c r="C14074" t="s">
        <v>109</v>
      </c>
      <c r="D14074">
        <v>4</v>
      </c>
      <c r="E14074">
        <v>0</v>
      </c>
      <c r="F14074">
        <v>0</v>
      </c>
      <c r="H14074" t="s">
        <v>103</v>
      </c>
      <c r="I14074">
        <f t="shared" si="666"/>
        <v>0</v>
      </c>
      <c r="J14074">
        <f t="shared" si="667"/>
        <v>0</v>
      </c>
      <c r="L14074" t="str">
        <f t="shared" si="665"/>
        <v>2460BLAXLANDS FLAT</v>
      </c>
      <c r="M14074" t="s">
        <v>15392</v>
      </c>
    </row>
    <row r="14075" spans="1:13">
      <c r="A14075" t="s">
        <v>15484</v>
      </c>
      <c r="B14075" t="s">
        <v>15491</v>
      </c>
      <c r="C14075" t="s">
        <v>109</v>
      </c>
      <c r="D14075">
        <v>4</v>
      </c>
      <c r="E14075">
        <v>0</v>
      </c>
      <c r="F14075">
        <v>0</v>
      </c>
      <c r="H14075" t="s">
        <v>103</v>
      </c>
      <c r="I14075">
        <f t="shared" si="666"/>
        <v>0</v>
      </c>
      <c r="J14075">
        <f t="shared" si="667"/>
        <v>0</v>
      </c>
      <c r="L14075" t="str">
        <f t="shared" si="665"/>
        <v>2460BOM BOM</v>
      </c>
      <c r="M14075" t="s">
        <v>15392</v>
      </c>
    </row>
    <row r="14076" spans="1:13">
      <c r="A14076" t="s">
        <v>15484</v>
      </c>
      <c r="B14076" t="s">
        <v>15492</v>
      </c>
      <c r="C14076" t="s">
        <v>109</v>
      </c>
      <c r="D14076">
        <v>4</v>
      </c>
      <c r="E14076">
        <v>0</v>
      </c>
      <c r="F14076">
        <v>0</v>
      </c>
      <c r="H14076" t="s">
        <v>103</v>
      </c>
      <c r="I14076">
        <f t="shared" si="666"/>
        <v>0</v>
      </c>
      <c r="J14076">
        <f t="shared" si="667"/>
        <v>0</v>
      </c>
      <c r="L14076" t="str">
        <f t="shared" si="665"/>
        <v>2460BOOKRAM</v>
      </c>
      <c r="M14076" t="s">
        <v>15392</v>
      </c>
    </row>
    <row r="14077" spans="1:13">
      <c r="A14077" t="s">
        <v>15484</v>
      </c>
      <c r="B14077" t="s">
        <v>15493</v>
      </c>
      <c r="C14077" t="s">
        <v>109</v>
      </c>
      <c r="D14077">
        <v>4</v>
      </c>
      <c r="E14077">
        <v>0</v>
      </c>
      <c r="F14077">
        <v>0</v>
      </c>
      <c r="H14077" t="s">
        <v>103</v>
      </c>
      <c r="I14077">
        <f t="shared" si="666"/>
        <v>0</v>
      </c>
      <c r="J14077">
        <f t="shared" si="667"/>
        <v>0</v>
      </c>
      <c r="L14077" t="str">
        <f t="shared" si="665"/>
        <v>2460BRAUNSTONE</v>
      </c>
      <c r="M14077" t="s">
        <v>15392</v>
      </c>
    </row>
    <row r="14078" spans="1:13">
      <c r="A14078" t="s">
        <v>15484</v>
      </c>
      <c r="B14078" t="s">
        <v>15494</v>
      </c>
      <c r="C14078" t="s">
        <v>109</v>
      </c>
      <c r="D14078">
        <v>4</v>
      </c>
      <c r="E14078">
        <v>0</v>
      </c>
      <c r="F14078">
        <v>0</v>
      </c>
      <c r="H14078" t="s">
        <v>103</v>
      </c>
      <c r="I14078">
        <f t="shared" si="666"/>
        <v>0</v>
      </c>
      <c r="J14078">
        <f t="shared" si="667"/>
        <v>0</v>
      </c>
      <c r="L14078" t="str">
        <f t="shared" si="665"/>
        <v>2460BRUSHGROVE</v>
      </c>
      <c r="M14078" t="s">
        <v>15392</v>
      </c>
    </row>
    <row r="14079" spans="1:13">
      <c r="A14079" t="s">
        <v>15484</v>
      </c>
      <c r="B14079" t="s">
        <v>15495</v>
      </c>
      <c r="C14079" t="s">
        <v>109</v>
      </c>
      <c r="D14079">
        <v>4</v>
      </c>
      <c r="E14079">
        <v>0</v>
      </c>
      <c r="F14079">
        <v>0</v>
      </c>
      <c r="H14079" t="s">
        <v>103</v>
      </c>
      <c r="I14079">
        <f t="shared" si="666"/>
        <v>0</v>
      </c>
      <c r="J14079">
        <f t="shared" si="667"/>
        <v>0</v>
      </c>
      <c r="L14079" t="str">
        <f t="shared" si="665"/>
        <v>2460BUCCARUMBI</v>
      </c>
      <c r="M14079" t="s">
        <v>15392</v>
      </c>
    </row>
    <row r="14080" spans="1:13">
      <c r="A14080" t="s">
        <v>15484</v>
      </c>
      <c r="B14080" t="s">
        <v>15496</v>
      </c>
      <c r="C14080" t="s">
        <v>109</v>
      </c>
      <c r="D14080">
        <v>4</v>
      </c>
      <c r="E14080">
        <v>0</v>
      </c>
      <c r="F14080">
        <v>0</v>
      </c>
      <c r="H14080" t="s">
        <v>103</v>
      </c>
      <c r="I14080">
        <f t="shared" si="666"/>
        <v>0</v>
      </c>
      <c r="J14080">
        <f t="shared" si="667"/>
        <v>0</v>
      </c>
      <c r="L14080" t="str">
        <f t="shared" si="665"/>
        <v>2460CALAMIA</v>
      </c>
      <c r="M14080" t="s">
        <v>15392</v>
      </c>
    </row>
    <row r="14081" spans="1:13">
      <c r="A14081" t="s">
        <v>15484</v>
      </c>
      <c r="B14081" t="s">
        <v>15497</v>
      </c>
      <c r="C14081" t="s">
        <v>109</v>
      </c>
      <c r="D14081">
        <v>4</v>
      </c>
      <c r="E14081">
        <v>0</v>
      </c>
      <c r="F14081">
        <v>0</v>
      </c>
      <c r="H14081" t="s">
        <v>103</v>
      </c>
      <c r="I14081">
        <f t="shared" si="666"/>
        <v>0</v>
      </c>
      <c r="J14081">
        <f t="shared" si="667"/>
        <v>0</v>
      </c>
      <c r="L14081" t="str">
        <f t="shared" si="665"/>
        <v>2460CANGAI</v>
      </c>
      <c r="M14081" t="s">
        <v>15392</v>
      </c>
    </row>
    <row r="14082" spans="1:13">
      <c r="A14082" t="s">
        <v>15484</v>
      </c>
      <c r="B14082" t="s">
        <v>15498</v>
      </c>
      <c r="C14082" t="s">
        <v>109</v>
      </c>
      <c r="D14082">
        <v>4</v>
      </c>
      <c r="E14082">
        <v>0</v>
      </c>
      <c r="F14082">
        <v>0</v>
      </c>
      <c r="H14082" t="s">
        <v>103</v>
      </c>
      <c r="I14082">
        <f t="shared" si="666"/>
        <v>0</v>
      </c>
      <c r="J14082">
        <f t="shared" si="667"/>
        <v>0</v>
      </c>
      <c r="L14082" t="str">
        <f t="shared" si="665"/>
        <v>2460CARNHAM</v>
      </c>
      <c r="M14082" t="s">
        <v>15392</v>
      </c>
    </row>
    <row r="14083" spans="1:13">
      <c r="A14083" t="s">
        <v>15484</v>
      </c>
      <c r="B14083" t="s">
        <v>15499</v>
      </c>
      <c r="C14083" t="s">
        <v>109</v>
      </c>
      <c r="D14083">
        <v>1</v>
      </c>
      <c r="E14083">
        <v>0</v>
      </c>
      <c r="F14083">
        <v>1</v>
      </c>
      <c r="H14083" t="s">
        <v>103</v>
      </c>
      <c r="I14083">
        <f t="shared" si="666"/>
        <v>0</v>
      </c>
      <c r="J14083">
        <f t="shared" si="667"/>
        <v>0</v>
      </c>
      <c r="L14083" t="str">
        <f t="shared" si="665"/>
        <v>2460CARRS CREEK</v>
      </c>
      <c r="M14083" t="s">
        <v>15392</v>
      </c>
    </row>
    <row r="14084" spans="1:13">
      <c r="A14084" t="s">
        <v>15484</v>
      </c>
      <c r="B14084" t="s">
        <v>15500</v>
      </c>
      <c r="C14084" t="s">
        <v>109</v>
      </c>
      <c r="D14084">
        <v>1</v>
      </c>
      <c r="E14084">
        <v>0</v>
      </c>
      <c r="F14084">
        <v>1</v>
      </c>
      <c r="H14084" t="s">
        <v>103</v>
      </c>
      <c r="I14084">
        <f t="shared" si="666"/>
        <v>0</v>
      </c>
      <c r="J14084">
        <f t="shared" si="667"/>
        <v>0</v>
      </c>
      <c r="L14084" t="str">
        <f t="shared" si="665"/>
        <v>2460CARRS ISLAND</v>
      </c>
      <c r="M14084" t="s">
        <v>15392</v>
      </c>
    </row>
    <row r="14085" spans="1:13">
      <c r="A14085" t="s">
        <v>15484</v>
      </c>
      <c r="B14085" t="s">
        <v>15501</v>
      </c>
      <c r="C14085" t="s">
        <v>109</v>
      </c>
      <c r="D14085">
        <v>1</v>
      </c>
      <c r="E14085">
        <v>0</v>
      </c>
      <c r="F14085">
        <v>1</v>
      </c>
      <c r="H14085" t="s">
        <v>103</v>
      </c>
      <c r="I14085">
        <f t="shared" si="666"/>
        <v>0</v>
      </c>
      <c r="J14085">
        <f t="shared" si="667"/>
        <v>0</v>
      </c>
      <c r="L14085" t="str">
        <f t="shared" ref="L14085:L14148" si="668">CONCATENATE(A14085,B14085)</f>
        <v>2460CARRS PENINSULAR</v>
      </c>
      <c r="M14085" t="s">
        <v>15392</v>
      </c>
    </row>
    <row r="14086" spans="1:13">
      <c r="A14086" t="s">
        <v>15484</v>
      </c>
      <c r="B14086" t="s">
        <v>15502</v>
      </c>
      <c r="C14086" t="s">
        <v>109</v>
      </c>
      <c r="D14086">
        <v>4</v>
      </c>
      <c r="E14086">
        <v>0</v>
      </c>
      <c r="F14086">
        <v>0</v>
      </c>
      <c r="H14086" t="s">
        <v>103</v>
      </c>
      <c r="I14086">
        <f t="shared" si="666"/>
        <v>0</v>
      </c>
      <c r="J14086">
        <f t="shared" si="667"/>
        <v>0</v>
      </c>
      <c r="L14086" t="str">
        <f t="shared" si="668"/>
        <v>2460CHAELUNDI</v>
      </c>
      <c r="M14086" t="s">
        <v>15392</v>
      </c>
    </row>
    <row r="14087" spans="1:13">
      <c r="A14087" t="s">
        <v>15484</v>
      </c>
      <c r="B14087" t="s">
        <v>15503</v>
      </c>
      <c r="C14087" t="s">
        <v>109</v>
      </c>
      <c r="D14087">
        <v>4</v>
      </c>
      <c r="E14087">
        <v>0</v>
      </c>
      <c r="F14087">
        <v>0</v>
      </c>
      <c r="H14087" t="s">
        <v>103</v>
      </c>
      <c r="I14087">
        <f t="shared" si="666"/>
        <v>0</v>
      </c>
      <c r="J14087">
        <f t="shared" si="667"/>
        <v>0</v>
      </c>
      <c r="L14087" t="str">
        <f t="shared" si="668"/>
        <v>2460CHAMBIGNE</v>
      </c>
      <c r="M14087" t="s">
        <v>15392</v>
      </c>
    </row>
    <row r="14088" spans="1:13">
      <c r="A14088" t="s">
        <v>15484</v>
      </c>
      <c r="B14088" t="s">
        <v>15504</v>
      </c>
      <c r="C14088" t="s">
        <v>109</v>
      </c>
      <c r="D14088">
        <v>2</v>
      </c>
      <c r="E14088">
        <v>0</v>
      </c>
      <c r="F14088">
        <v>1</v>
      </c>
      <c r="H14088" t="s">
        <v>103</v>
      </c>
      <c r="I14088">
        <f t="shared" si="666"/>
        <v>0</v>
      </c>
      <c r="J14088">
        <f t="shared" si="667"/>
        <v>0</v>
      </c>
      <c r="L14088" t="str">
        <f t="shared" si="668"/>
        <v>2460CLARENZA</v>
      </c>
      <c r="M14088" t="s">
        <v>15392</v>
      </c>
    </row>
    <row r="14089" spans="1:13">
      <c r="A14089" t="s">
        <v>15484</v>
      </c>
      <c r="B14089" t="s">
        <v>15505</v>
      </c>
      <c r="C14089" t="s">
        <v>109</v>
      </c>
      <c r="D14089">
        <v>4</v>
      </c>
      <c r="E14089">
        <v>0</v>
      </c>
      <c r="F14089">
        <v>0</v>
      </c>
      <c r="H14089" t="s">
        <v>103</v>
      </c>
      <c r="I14089">
        <f t="shared" si="666"/>
        <v>0</v>
      </c>
      <c r="J14089">
        <f t="shared" si="667"/>
        <v>0</v>
      </c>
      <c r="L14089" t="str">
        <f t="shared" si="668"/>
        <v>2460CLIFDEN</v>
      </c>
      <c r="M14089" t="s">
        <v>15392</v>
      </c>
    </row>
    <row r="14090" spans="1:13">
      <c r="A14090" t="s">
        <v>15484</v>
      </c>
      <c r="B14090" t="s">
        <v>15506</v>
      </c>
      <c r="C14090" t="s">
        <v>109</v>
      </c>
      <c r="D14090">
        <v>4</v>
      </c>
      <c r="E14090">
        <v>0</v>
      </c>
      <c r="F14090">
        <v>0</v>
      </c>
      <c r="H14090" t="s">
        <v>103</v>
      </c>
      <c r="I14090">
        <f t="shared" si="666"/>
        <v>0</v>
      </c>
      <c r="J14090">
        <f t="shared" si="667"/>
        <v>0</v>
      </c>
      <c r="L14090" t="str">
        <f t="shared" si="668"/>
        <v>2460COALDALE</v>
      </c>
      <c r="M14090" t="s">
        <v>15392</v>
      </c>
    </row>
    <row r="14091" spans="1:13">
      <c r="A14091" t="s">
        <v>15484</v>
      </c>
      <c r="B14091" t="s">
        <v>15507</v>
      </c>
      <c r="C14091" t="s">
        <v>109</v>
      </c>
      <c r="D14091">
        <v>4</v>
      </c>
      <c r="E14091">
        <v>0</v>
      </c>
      <c r="F14091">
        <v>0</v>
      </c>
      <c r="H14091" t="s">
        <v>103</v>
      </c>
      <c r="I14091">
        <f t="shared" si="666"/>
        <v>0</v>
      </c>
      <c r="J14091">
        <f t="shared" si="667"/>
        <v>0</v>
      </c>
      <c r="L14091" t="str">
        <f t="shared" si="668"/>
        <v>2460COLLUM COLLUM</v>
      </c>
      <c r="M14091" t="s">
        <v>15392</v>
      </c>
    </row>
    <row r="14092" spans="1:13">
      <c r="A14092" t="s">
        <v>15484</v>
      </c>
      <c r="B14092" t="s">
        <v>15508</v>
      </c>
      <c r="C14092" t="s">
        <v>109</v>
      </c>
      <c r="D14092">
        <v>4</v>
      </c>
      <c r="E14092">
        <v>0</v>
      </c>
      <c r="F14092">
        <v>0</v>
      </c>
      <c r="H14092" t="s">
        <v>103</v>
      </c>
      <c r="I14092">
        <f t="shared" si="666"/>
        <v>0</v>
      </c>
      <c r="J14092">
        <f t="shared" si="667"/>
        <v>0</v>
      </c>
      <c r="L14092" t="str">
        <f t="shared" si="668"/>
        <v>2460COOMBADJHA</v>
      </c>
      <c r="M14092" t="s">
        <v>15392</v>
      </c>
    </row>
    <row r="14093" spans="1:13">
      <c r="A14093" t="s">
        <v>15484</v>
      </c>
      <c r="B14093" t="s">
        <v>15509</v>
      </c>
      <c r="C14093" t="s">
        <v>109</v>
      </c>
      <c r="D14093">
        <v>4</v>
      </c>
      <c r="E14093">
        <v>0</v>
      </c>
      <c r="F14093">
        <v>0</v>
      </c>
      <c r="H14093" t="s">
        <v>103</v>
      </c>
      <c r="I14093">
        <f t="shared" si="666"/>
        <v>0</v>
      </c>
      <c r="J14093">
        <f t="shared" si="667"/>
        <v>0</v>
      </c>
      <c r="L14093" t="str">
        <f t="shared" si="668"/>
        <v>2460COPMANHURST</v>
      </c>
      <c r="M14093" t="s">
        <v>15392</v>
      </c>
    </row>
    <row r="14094" spans="1:13">
      <c r="A14094" t="s">
        <v>15484</v>
      </c>
      <c r="B14094" t="s">
        <v>15510</v>
      </c>
      <c r="C14094" t="s">
        <v>109</v>
      </c>
      <c r="D14094">
        <v>4</v>
      </c>
      <c r="E14094">
        <v>0</v>
      </c>
      <c r="F14094">
        <v>0</v>
      </c>
      <c r="H14094" t="s">
        <v>103</v>
      </c>
      <c r="I14094">
        <f t="shared" si="666"/>
        <v>0</v>
      </c>
      <c r="J14094">
        <f t="shared" si="667"/>
        <v>0</v>
      </c>
      <c r="L14094" t="str">
        <f t="shared" si="668"/>
        <v>2460COUTTS CROSSING</v>
      </c>
      <c r="M14094" t="s">
        <v>15392</v>
      </c>
    </row>
    <row r="14095" spans="1:13">
      <c r="A14095" t="s">
        <v>15484</v>
      </c>
      <c r="B14095" t="s">
        <v>15511</v>
      </c>
      <c r="C14095" t="s">
        <v>109</v>
      </c>
      <c r="D14095">
        <v>4</v>
      </c>
      <c r="E14095">
        <v>0</v>
      </c>
      <c r="F14095">
        <v>0</v>
      </c>
      <c r="H14095" t="s">
        <v>103</v>
      </c>
      <c r="I14095">
        <f t="shared" si="666"/>
        <v>0</v>
      </c>
      <c r="J14095">
        <f t="shared" si="667"/>
        <v>0</v>
      </c>
      <c r="L14095" t="str">
        <f t="shared" si="668"/>
        <v>2460COWPER</v>
      </c>
      <c r="M14095" t="s">
        <v>15392</v>
      </c>
    </row>
    <row r="14096" spans="1:13">
      <c r="A14096" t="s">
        <v>15484</v>
      </c>
      <c r="B14096" t="s">
        <v>15512</v>
      </c>
      <c r="C14096" t="s">
        <v>109</v>
      </c>
      <c r="D14096">
        <v>2</v>
      </c>
      <c r="E14096">
        <v>0</v>
      </c>
      <c r="F14096">
        <v>1</v>
      </c>
      <c r="H14096" t="s">
        <v>103</v>
      </c>
      <c r="I14096">
        <f t="shared" si="666"/>
        <v>0</v>
      </c>
      <c r="J14096">
        <f t="shared" si="667"/>
        <v>0</v>
      </c>
      <c r="L14096" t="str">
        <f t="shared" si="668"/>
        <v>2460CROWTHER ISLAND</v>
      </c>
      <c r="M14096" t="s">
        <v>15392</v>
      </c>
    </row>
    <row r="14097" spans="1:13">
      <c r="A14097" t="s">
        <v>15484</v>
      </c>
      <c r="B14097" t="s">
        <v>15513</v>
      </c>
      <c r="C14097" t="s">
        <v>109</v>
      </c>
      <c r="D14097">
        <v>4</v>
      </c>
      <c r="E14097">
        <v>0</v>
      </c>
      <c r="F14097">
        <v>0</v>
      </c>
      <c r="H14097" t="s">
        <v>103</v>
      </c>
      <c r="I14097">
        <f t="shared" ref="I14097:I14160" si="669">IF(ISERROR(VLOOKUP(A14097,SelPostCode,1,FALSE)),0,1)</f>
        <v>0</v>
      </c>
      <c r="J14097">
        <f t="shared" ref="J14097:J14160" si="670">IF(I14097=0,0,IF(ISERROR(VLOOKUP(B14097,SelSuburb,1,FALSE)),0,1))</f>
        <v>0</v>
      </c>
      <c r="L14097" t="str">
        <f t="shared" si="668"/>
        <v>2460DALMORTON</v>
      </c>
      <c r="M14097" t="s">
        <v>15392</v>
      </c>
    </row>
    <row r="14098" spans="1:13">
      <c r="A14098" t="s">
        <v>15484</v>
      </c>
      <c r="B14098" t="s">
        <v>15514</v>
      </c>
      <c r="C14098" t="s">
        <v>109</v>
      </c>
      <c r="D14098">
        <v>4</v>
      </c>
      <c r="E14098">
        <v>0</v>
      </c>
      <c r="F14098">
        <v>0</v>
      </c>
      <c r="H14098" t="s">
        <v>103</v>
      </c>
      <c r="I14098">
        <f t="shared" si="669"/>
        <v>0</v>
      </c>
      <c r="J14098">
        <f t="shared" si="670"/>
        <v>0</v>
      </c>
      <c r="L14098" t="str">
        <f t="shared" si="668"/>
        <v>2460DILKOON</v>
      </c>
      <c r="M14098" t="s">
        <v>15392</v>
      </c>
    </row>
    <row r="14099" spans="1:13">
      <c r="A14099" t="s">
        <v>15484</v>
      </c>
      <c r="B14099" t="s">
        <v>15515</v>
      </c>
      <c r="C14099" t="s">
        <v>109</v>
      </c>
      <c r="D14099">
        <v>4</v>
      </c>
      <c r="E14099">
        <v>0</v>
      </c>
      <c r="F14099">
        <v>0</v>
      </c>
      <c r="H14099" t="s">
        <v>103</v>
      </c>
      <c r="I14099">
        <f t="shared" si="669"/>
        <v>0</v>
      </c>
      <c r="J14099">
        <f t="shared" si="670"/>
        <v>0</v>
      </c>
      <c r="L14099" t="str">
        <f t="shared" si="668"/>
        <v>2460DIRTY CREEK</v>
      </c>
      <c r="M14099" t="s">
        <v>15392</v>
      </c>
    </row>
    <row r="14100" spans="1:13">
      <c r="A14100" t="s">
        <v>15484</v>
      </c>
      <c r="B14100" t="s">
        <v>15516</v>
      </c>
      <c r="C14100" t="s">
        <v>109</v>
      </c>
      <c r="D14100">
        <v>4</v>
      </c>
      <c r="E14100">
        <v>0</v>
      </c>
      <c r="F14100">
        <v>0</v>
      </c>
      <c r="H14100" t="s">
        <v>103</v>
      </c>
      <c r="I14100">
        <f t="shared" si="669"/>
        <v>0</v>
      </c>
      <c r="J14100">
        <f t="shared" si="670"/>
        <v>0</v>
      </c>
      <c r="L14100" t="str">
        <f t="shared" si="668"/>
        <v>2460DUMBUDGERY</v>
      </c>
      <c r="M14100" t="s">
        <v>15392</v>
      </c>
    </row>
    <row r="14101" spans="1:13">
      <c r="A14101" t="s">
        <v>15484</v>
      </c>
      <c r="B14101" t="s">
        <v>15517</v>
      </c>
      <c r="C14101" t="s">
        <v>109</v>
      </c>
      <c r="D14101">
        <v>3</v>
      </c>
      <c r="E14101">
        <v>0</v>
      </c>
      <c r="F14101">
        <v>0</v>
      </c>
      <c r="H14101" t="s">
        <v>103</v>
      </c>
      <c r="I14101">
        <f t="shared" si="669"/>
        <v>0</v>
      </c>
      <c r="J14101">
        <f t="shared" si="670"/>
        <v>0</v>
      </c>
      <c r="L14101" t="str">
        <f t="shared" si="668"/>
        <v>2460EATONSVILLE</v>
      </c>
      <c r="M14101" t="s">
        <v>15392</v>
      </c>
    </row>
    <row r="14102" spans="1:13">
      <c r="A14102" t="s">
        <v>15484</v>
      </c>
      <c r="B14102" t="s">
        <v>15518</v>
      </c>
      <c r="C14102" t="s">
        <v>109</v>
      </c>
      <c r="D14102">
        <v>4</v>
      </c>
      <c r="E14102">
        <v>0</v>
      </c>
      <c r="F14102">
        <v>0</v>
      </c>
      <c r="H14102" t="s">
        <v>103</v>
      </c>
      <c r="I14102">
        <f t="shared" si="669"/>
        <v>0</v>
      </c>
      <c r="J14102">
        <f t="shared" si="670"/>
        <v>0</v>
      </c>
      <c r="L14102" t="str">
        <f t="shared" si="668"/>
        <v>2460EIGHTEEN MILE</v>
      </c>
      <c r="M14102" t="s">
        <v>15392</v>
      </c>
    </row>
    <row r="14103" spans="1:13">
      <c r="A14103" t="s">
        <v>15484</v>
      </c>
      <c r="B14103" t="s">
        <v>15519</v>
      </c>
      <c r="C14103" t="s">
        <v>109</v>
      </c>
      <c r="D14103">
        <v>2</v>
      </c>
      <c r="E14103">
        <v>0</v>
      </c>
      <c r="F14103">
        <v>1</v>
      </c>
      <c r="H14103" t="s">
        <v>103</v>
      </c>
      <c r="I14103">
        <f t="shared" si="669"/>
        <v>0</v>
      </c>
      <c r="J14103">
        <f t="shared" si="670"/>
        <v>0</v>
      </c>
      <c r="L14103" t="str">
        <f t="shared" si="668"/>
        <v>2460ELLAND</v>
      </c>
      <c r="M14103" t="s">
        <v>15392</v>
      </c>
    </row>
    <row r="14104" spans="1:13">
      <c r="A14104" t="s">
        <v>15484</v>
      </c>
      <c r="B14104" t="s">
        <v>15520</v>
      </c>
      <c r="C14104" t="s">
        <v>109</v>
      </c>
      <c r="D14104">
        <v>4</v>
      </c>
      <c r="E14104">
        <v>0</v>
      </c>
      <c r="F14104">
        <v>0</v>
      </c>
      <c r="H14104" t="s">
        <v>103</v>
      </c>
      <c r="I14104">
        <f t="shared" si="669"/>
        <v>0</v>
      </c>
      <c r="J14104">
        <f t="shared" si="670"/>
        <v>0</v>
      </c>
      <c r="L14104" t="str">
        <f t="shared" si="668"/>
        <v>2460FINE FLOWER</v>
      </c>
      <c r="M14104" t="s">
        <v>15392</v>
      </c>
    </row>
    <row r="14105" spans="1:13">
      <c r="A14105" t="s">
        <v>15484</v>
      </c>
      <c r="B14105" t="s">
        <v>15521</v>
      </c>
      <c r="C14105" t="s">
        <v>109</v>
      </c>
      <c r="D14105">
        <v>4</v>
      </c>
      <c r="E14105">
        <v>0</v>
      </c>
      <c r="F14105">
        <v>0</v>
      </c>
      <c r="H14105" t="s">
        <v>103</v>
      </c>
      <c r="I14105">
        <f t="shared" si="669"/>
        <v>0</v>
      </c>
      <c r="J14105">
        <f t="shared" si="670"/>
        <v>0</v>
      </c>
      <c r="L14105" t="str">
        <f t="shared" si="668"/>
        <v>2460FORTIS CREEK</v>
      </c>
      <c r="M14105" t="s">
        <v>15392</v>
      </c>
    </row>
    <row r="14106" spans="1:13">
      <c r="A14106" t="s">
        <v>15484</v>
      </c>
      <c r="B14106" t="s">
        <v>15522</v>
      </c>
      <c r="C14106" t="s">
        <v>109</v>
      </c>
      <c r="D14106">
        <v>4</v>
      </c>
      <c r="E14106">
        <v>0</v>
      </c>
      <c r="F14106">
        <v>0</v>
      </c>
      <c r="H14106" t="s">
        <v>103</v>
      </c>
      <c r="I14106">
        <f t="shared" si="669"/>
        <v>0</v>
      </c>
      <c r="J14106">
        <f t="shared" si="670"/>
        <v>0</v>
      </c>
      <c r="L14106" t="str">
        <f t="shared" si="668"/>
        <v>2460GLENUGIE</v>
      </c>
      <c r="M14106" t="s">
        <v>15392</v>
      </c>
    </row>
    <row r="14107" spans="1:13">
      <c r="A14107" t="s">
        <v>15484</v>
      </c>
      <c r="B14107" t="s">
        <v>15523</v>
      </c>
      <c r="C14107" t="s">
        <v>109</v>
      </c>
      <c r="D14107">
        <v>1</v>
      </c>
      <c r="E14107">
        <v>0</v>
      </c>
      <c r="F14107">
        <v>1</v>
      </c>
      <c r="H14107" t="s">
        <v>103</v>
      </c>
      <c r="I14107">
        <f t="shared" si="669"/>
        <v>0</v>
      </c>
      <c r="J14107">
        <f t="shared" si="670"/>
        <v>0</v>
      </c>
      <c r="L14107" t="str">
        <f t="shared" si="668"/>
        <v>2460GRAFTON</v>
      </c>
      <c r="M14107" t="s">
        <v>15392</v>
      </c>
    </row>
    <row r="14108" spans="1:13">
      <c r="A14108" t="s">
        <v>15484</v>
      </c>
      <c r="B14108" t="s">
        <v>15524</v>
      </c>
      <c r="C14108" t="s">
        <v>109</v>
      </c>
      <c r="D14108">
        <v>1</v>
      </c>
      <c r="E14108">
        <v>0</v>
      </c>
      <c r="F14108">
        <v>1</v>
      </c>
      <c r="H14108" t="s">
        <v>103</v>
      </c>
      <c r="I14108">
        <f t="shared" si="669"/>
        <v>0</v>
      </c>
      <c r="J14108">
        <f t="shared" si="670"/>
        <v>0</v>
      </c>
      <c r="L14108" t="str">
        <f t="shared" si="668"/>
        <v>2460GRAFTON WEST</v>
      </c>
      <c r="M14108" t="s">
        <v>15392</v>
      </c>
    </row>
    <row r="14109" spans="1:13">
      <c r="A14109" t="s">
        <v>15484</v>
      </c>
      <c r="B14109" t="s">
        <v>15525</v>
      </c>
      <c r="C14109" t="s">
        <v>109</v>
      </c>
      <c r="D14109">
        <v>1</v>
      </c>
      <c r="E14109">
        <v>0</v>
      </c>
      <c r="F14109">
        <v>1</v>
      </c>
      <c r="H14109" t="s">
        <v>103</v>
      </c>
      <c r="I14109">
        <f t="shared" si="669"/>
        <v>0</v>
      </c>
      <c r="J14109">
        <f t="shared" si="670"/>
        <v>0</v>
      </c>
      <c r="L14109" t="str">
        <f t="shared" si="668"/>
        <v>2460GREAT MARLOW</v>
      </c>
      <c r="M14109" t="s">
        <v>15392</v>
      </c>
    </row>
    <row r="14110" spans="1:13">
      <c r="A14110" t="s">
        <v>15484</v>
      </c>
      <c r="B14110" t="s">
        <v>15526</v>
      </c>
      <c r="C14110" t="s">
        <v>109</v>
      </c>
      <c r="D14110">
        <v>4</v>
      </c>
      <c r="E14110">
        <v>0</v>
      </c>
      <c r="F14110">
        <v>0</v>
      </c>
      <c r="H14110" t="s">
        <v>103</v>
      </c>
      <c r="I14110">
        <f t="shared" si="669"/>
        <v>0</v>
      </c>
      <c r="J14110">
        <f t="shared" si="670"/>
        <v>0</v>
      </c>
      <c r="L14110" t="str">
        <f t="shared" si="668"/>
        <v>2460GURRANANG</v>
      </c>
      <c r="M14110" t="s">
        <v>15392</v>
      </c>
    </row>
    <row r="14111" spans="1:13">
      <c r="A14111" t="s">
        <v>15484</v>
      </c>
      <c r="B14111" t="s">
        <v>15527</v>
      </c>
      <c r="C14111" t="s">
        <v>109</v>
      </c>
      <c r="D14111">
        <v>4</v>
      </c>
      <c r="E14111">
        <v>0</v>
      </c>
      <c r="F14111">
        <v>0</v>
      </c>
      <c r="H14111" t="s">
        <v>103</v>
      </c>
      <c r="I14111">
        <f t="shared" si="669"/>
        <v>0</v>
      </c>
      <c r="J14111">
        <f t="shared" si="670"/>
        <v>0</v>
      </c>
      <c r="L14111" t="str">
        <f t="shared" si="668"/>
        <v>2460HALFWAY CREEK</v>
      </c>
      <c r="M14111" t="s">
        <v>15392</v>
      </c>
    </row>
    <row r="14112" spans="1:13">
      <c r="A14112" t="s">
        <v>15484</v>
      </c>
      <c r="B14112" t="s">
        <v>15528</v>
      </c>
      <c r="C14112" t="s">
        <v>109</v>
      </c>
      <c r="D14112">
        <v>4</v>
      </c>
      <c r="E14112">
        <v>0</v>
      </c>
      <c r="F14112">
        <v>0</v>
      </c>
      <c r="H14112" t="s">
        <v>103</v>
      </c>
      <c r="I14112">
        <f t="shared" si="669"/>
        <v>0</v>
      </c>
      <c r="J14112">
        <f t="shared" si="670"/>
        <v>0</v>
      </c>
      <c r="L14112" t="str">
        <f t="shared" si="668"/>
        <v>2460HEIFER STATION</v>
      </c>
      <c r="M14112" t="s">
        <v>15392</v>
      </c>
    </row>
    <row r="14113" spans="1:13">
      <c r="A14113" t="s">
        <v>15484</v>
      </c>
      <c r="B14113" t="s">
        <v>15529</v>
      </c>
      <c r="C14113" t="s">
        <v>109</v>
      </c>
      <c r="D14113">
        <v>4</v>
      </c>
      <c r="E14113">
        <v>0</v>
      </c>
      <c r="F14113">
        <v>0</v>
      </c>
      <c r="H14113" t="s">
        <v>103</v>
      </c>
      <c r="I14113">
        <f t="shared" si="669"/>
        <v>0</v>
      </c>
      <c r="J14113">
        <f t="shared" si="670"/>
        <v>0</v>
      </c>
      <c r="L14113" t="str">
        <f t="shared" si="668"/>
        <v>2460JACKADGERY</v>
      </c>
      <c r="M14113" t="s">
        <v>15392</v>
      </c>
    </row>
    <row r="14114" spans="1:13">
      <c r="A14114" t="s">
        <v>15484</v>
      </c>
      <c r="B14114" t="s">
        <v>15530</v>
      </c>
      <c r="C14114" t="s">
        <v>109</v>
      </c>
      <c r="D14114">
        <v>1</v>
      </c>
      <c r="E14114">
        <v>0</v>
      </c>
      <c r="F14114">
        <v>1</v>
      </c>
      <c r="H14114" t="s">
        <v>103</v>
      </c>
      <c r="I14114">
        <f t="shared" si="669"/>
        <v>0</v>
      </c>
      <c r="J14114">
        <f t="shared" si="670"/>
        <v>0</v>
      </c>
      <c r="L14114" t="str">
        <f t="shared" si="668"/>
        <v>2460JUNCTION HILL</v>
      </c>
      <c r="M14114" t="s">
        <v>15392</v>
      </c>
    </row>
    <row r="14115" spans="1:13">
      <c r="A14115" t="s">
        <v>15484</v>
      </c>
      <c r="B14115" t="s">
        <v>15531</v>
      </c>
      <c r="C14115" t="s">
        <v>109</v>
      </c>
      <c r="D14115">
        <v>4</v>
      </c>
      <c r="E14115">
        <v>0</v>
      </c>
      <c r="F14115">
        <v>0</v>
      </c>
      <c r="H14115" t="s">
        <v>103</v>
      </c>
      <c r="I14115">
        <f t="shared" si="669"/>
        <v>0</v>
      </c>
      <c r="J14115">
        <f t="shared" si="670"/>
        <v>0</v>
      </c>
      <c r="L14115" t="str">
        <f t="shared" si="668"/>
        <v>2460KANGAROO CREEK</v>
      </c>
      <c r="M14115" t="s">
        <v>15392</v>
      </c>
    </row>
    <row r="14116" spans="1:13">
      <c r="A14116" t="s">
        <v>15484</v>
      </c>
      <c r="B14116" t="s">
        <v>15532</v>
      </c>
      <c r="C14116" t="s">
        <v>109</v>
      </c>
      <c r="D14116">
        <v>4</v>
      </c>
      <c r="E14116">
        <v>0</v>
      </c>
      <c r="F14116">
        <v>0</v>
      </c>
      <c r="H14116" t="s">
        <v>103</v>
      </c>
      <c r="I14116">
        <f t="shared" si="669"/>
        <v>0</v>
      </c>
      <c r="J14116">
        <f t="shared" si="670"/>
        <v>0</v>
      </c>
      <c r="L14116" t="str">
        <f t="shared" si="668"/>
        <v>2460KEYBARBIN</v>
      </c>
      <c r="M14116" t="s">
        <v>15392</v>
      </c>
    </row>
    <row r="14117" spans="1:13">
      <c r="A14117" t="s">
        <v>15484</v>
      </c>
      <c r="B14117" t="s">
        <v>15533</v>
      </c>
      <c r="C14117" t="s">
        <v>109</v>
      </c>
      <c r="D14117">
        <v>1</v>
      </c>
      <c r="E14117">
        <v>0</v>
      </c>
      <c r="F14117">
        <v>1</v>
      </c>
      <c r="H14117" t="s">
        <v>103</v>
      </c>
      <c r="I14117">
        <f t="shared" si="669"/>
        <v>0</v>
      </c>
      <c r="J14117">
        <f t="shared" si="670"/>
        <v>0</v>
      </c>
      <c r="L14117" t="str">
        <f t="shared" si="668"/>
        <v>2460KOOLKHAN</v>
      </c>
      <c r="M14117" t="s">
        <v>15392</v>
      </c>
    </row>
    <row r="14118" spans="1:13">
      <c r="A14118" t="s">
        <v>15484</v>
      </c>
      <c r="B14118" t="s">
        <v>15534</v>
      </c>
      <c r="C14118" t="s">
        <v>109</v>
      </c>
      <c r="D14118">
        <v>4</v>
      </c>
      <c r="E14118">
        <v>0</v>
      </c>
      <c r="F14118">
        <v>0</v>
      </c>
      <c r="H14118" t="s">
        <v>103</v>
      </c>
      <c r="I14118">
        <f t="shared" si="669"/>
        <v>0</v>
      </c>
      <c r="J14118">
        <f t="shared" si="670"/>
        <v>0</v>
      </c>
      <c r="L14118" t="str">
        <f t="shared" si="668"/>
        <v>2460KREMNOS</v>
      </c>
      <c r="M14118" t="s">
        <v>15392</v>
      </c>
    </row>
    <row r="14119" spans="1:13">
      <c r="A14119" t="s">
        <v>15484</v>
      </c>
      <c r="B14119" t="s">
        <v>15535</v>
      </c>
      <c r="C14119" t="s">
        <v>109</v>
      </c>
      <c r="D14119">
        <v>4</v>
      </c>
      <c r="E14119">
        <v>0</v>
      </c>
      <c r="F14119">
        <v>0</v>
      </c>
      <c r="H14119" t="s">
        <v>103</v>
      </c>
      <c r="I14119">
        <f t="shared" si="669"/>
        <v>0</v>
      </c>
      <c r="J14119">
        <f t="shared" si="670"/>
        <v>0</v>
      </c>
      <c r="L14119" t="str">
        <f t="shared" si="668"/>
        <v>2460KUNGALA</v>
      </c>
      <c r="M14119" t="s">
        <v>15392</v>
      </c>
    </row>
    <row r="14120" spans="1:13">
      <c r="A14120" t="s">
        <v>15484</v>
      </c>
      <c r="B14120" t="s">
        <v>15536</v>
      </c>
      <c r="C14120" t="s">
        <v>109</v>
      </c>
      <c r="D14120">
        <v>4</v>
      </c>
      <c r="E14120">
        <v>0</v>
      </c>
      <c r="F14120">
        <v>0</v>
      </c>
      <c r="H14120" t="s">
        <v>103</v>
      </c>
      <c r="I14120">
        <f t="shared" si="669"/>
        <v>0</v>
      </c>
      <c r="J14120">
        <f t="shared" si="670"/>
        <v>0</v>
      </c>
      <c r="L14120" t="str">
        <f t="shared" si="668"/>
        <v>2460KYARRAN</v>
      </c>
      <c r="M14120" t="s">
        <v>15392</v>
      </c>
    </row>
    <row r="14121" spans="1:13">
      <c r="A14121" t="s">
        <v>15484</v>
      </c>
      <c r="B14121" t="s">
        <v>15537</v>
      </c>
      <c r="C14121" t="s">
        <v>109</v>
      </c>
      <c r="D14121">
        <v>4</v>
      </c>
      <c r="E14121">
        <v>0</v>
      </c>
      <c r="F14121">
        <v>0</v>
      </c>
      <c r="H14121" t="s">
        <v>103</v>
      </c>
      <c r="I14121">
        <f t="shared" si="669"/>
        <v>0</v>
      </c>
      <c r="J14121">
        <f t="shared" si="670"/>
        <v>0</v>
      </c>
      <c r="L14121" t="str">
        <f t="shared" si="668"/>
        <v>2460LANITZA</v>
      </c>
      <c r="M14121" t="s">
        <v>15392</v>
      </c>
    </row>
    <row r="14122" spans="1:13">
      <c r="A14122" t="s">
        <v>15484</v>
      </c>
      <c r="B14122" t="s">
        <v>11241</v>
      </c>
      <c r="C14122" t="s">
        <v>109</v>
      </c>
      <c r="D14122">
        <v>4</v>
      </c>
      <c r="E14122">
        <v>0</v>
      </c>
      <c r="F14122">
        <v>0</v>
      </c>
      <c r="H14122" t="s">
        <v>103</v>
      </c>
      <c r="I14122">
        <f t="shared" si="669"/>
        <v>0</v>
      </c>
      <c r="J14122">
        <f t="shared" si="670"/>
        <v>0</v>
      </c>
      <c r="L14122" t="str">
        <f t="shared" si="668"/>
        <v>2460LAWRENCE</v>
      </c>
      <c r="M14122" t="s">
        <v>15392</v>
      </c>
    </row>
    <row r="14123" spans="1:13">
      <c r="A14123" t="s">
        <v>15484</v>
      </c>
      <c r="B14123" t="s">
        <v>15538</v>
      </c>
      <c r="C14123" t="s">
        <v>109</v>
      </c>
      <c r="D14123">
        <v>4</v>
      </c>
      <c r="E14123">
        <v>0</v>
      </c>
      <c r="F14123">
        <v>0</v>
      </c>
      <c r="H14123" t="s">
        <v>103</v>
      </c>
      <c r="I14123">
        <f t="shared" si="669"/>
        <v>0</v>
      </c>
      <c r="J14123">
        <f t="shared" si="670"/>
        <v>0</v>
      </c>
      <c r="L14123" t="str">
        <f t="shared" si="668"/>
        <v>2460LEVENSTRATH</v>
      </c>
      <c r="M14123" t="s">
        <v>15392</v>
      </c>
    </row>
    <row r="14124" spans="1:13">
      <c r="A14124" t="s">
        <v>15484</v>
      </c>
      <c r="B14124" t="s">
        <v>462</v>
      </c>
      <c r="C14124" t="s">
        <v>109</v>
      </c>
      <c r="D14124">
        <v>4</v>
      </c>
      <c r="E14124">
        <v>0</v>
      </c>
      <c r="F14124">
        <v>0</v>
      </c>
      <c r="H14124" t="s">
        <v>103</v>
      </c>
      <c r="I14124">
        <f t="shared" si="669"/>
        <v>0</v>
      </c>
      <c r="J14124">
        <f t="shared" si="670"/>
        <v>0</v>
      </c>
      <c r="L14124" t="str">
        <f t="shared" si="668"/>
        <v>2460LILYDALE</v>
      </c>
      <c r="M14124" t="s">
        <v>15392</v>
      </c>
    </row>
    <row r="14125" spans="1:13">
      <c r="A14125" t="s">
        <v>15484</v>
      </c>
      <c r="B14125" t="s">
        <v>15539</v>
      </c>
      <c r="C14125" t="s">
        <v>109</v>
      </c>
      <c r="D14125">
        <v>4</v>
      </c>
      <c r="E14125">
        <v>0</v>
      </c>
      <c r="F14125">
        <v>0</v>
      </c>
      <c r="H14125" t="s">
        <v>103</v>
      </c>
      <c r="I14125">
        <f t="shared" si="669"/>
        <v>0</v>
      </c>
      <c r="J14125">
        <f t="shared" si="670"/>
        <v>0</v>
      </c>
      <c r="L14125" t="str">
        <f t="shared" si="668"/>
        <v>2460LIONSVILLE</v>
      </c>
      <c r="M14125" t="s">
        <v>15392</v>
      </c>
    </row>
    <row r="14126" spans="1:13">
      <c r="A14126" t="s">
        <v>15484</v>
      </c>
      <c r="B14126" t="s">
        <v>15540</v>
      </c>
      <c r="C14126" t="s">
        <v>109</v>
      </c>
      <c r="D14126">
        <v>4</v>
      </c>
      <c r="E14126">
        <v>0</v>
      </c>
      <c r="F14126">
        <v>0</v>
      </c>
      <c r="H14126" t="s">
        <v>103</v>
      </c>
      <c r="I14126">
        <f t="shared" si="669"/>
        <v>0</v>
      </c>
      <c r="J14126">
        <f t="shared" si="670"/>
        <v>0</v>
      </c>
      <c r="L14126" t="str">
        <f t="shared" si="668"/>
        <v>2460LOWER COLDSTREAM</v>
      </c>
      <c r="M14126" t="s">
        <v>15392</v>
      </c>
    </row>
    <row r="14127" spans="1:13">
      <c r="A14127" t="s">
        <v>15484</v>
      </c>
      <c r="B14127" t="s">
        <v>15541</v>
      </c>
      <c r="C14127" t="s">
        <v>109</v>
      </c>
      <c r="D14127">
        <v>4</v>
      </c>
      <c r="E14127">
        <v>0</v>
      </c>
      <c r="F14127">
        <v>0</v>
      </c>
      <c r="H14127" t="s">
        <v>103</v>
      </c>
      <c r="I14127">
        <f t="shared" si="669"/>
        <v>0</v>
      </c>
      <c r="J14127">
        <f t="shared" si="670"/>
        <v>0</v>
      </c>
      <c r="L14127" t="str">
        <f t="shared" si="668"/>
        <v>2460LOWER SOUTHGATE</v>
      </c>
      <c r="M14127" t="s">
        <v>15392</v>
      </c>
    </row>
    <row r="14128" spans="1:13">
      <c r="A14128" t="s">
        <v>15484</v>
      </c>
      <c r="B14128" t="s">
        <v>15542</v>
      </c>
      <c r="C14128" t="s">
        <v>109</v>
      </c>
      <c r="D14128">
        <v>4</v>
      </c>
      <c r="E14128">
        <v>0</v>
      </c>
      <c r="F14128">
        <v>0</v>
      </c>
      <c r="H14128" t="s">
        <v>103</v>
      </c>
      <c r="I14128">
        <f t="shared" si="669"/>
        <v>0</v>
      </c>
      <c r="J14128">
        <f t="shared" si="670"/>
        <v>0</v>
      </c>
      <c r="L14128" t="str">
        <f t="shared" si="668"/>
        <v>2460MALABUGILMAH</v>
      </c>
      <c r="M14128" t="s">
        <v>15392</v>
      </c>
    </row>
    <row r="14129" spans="1:13">
      <c r="A14129" t="s">
        <v>15484</v>
      </c>
      <c r="B14129" t="s">
        <v>15543</v>
      </c>
      <c r="C14129" t="s">
        <v>109</v>
      </c>
      <c r="D14129">
        <v>4</v>
      </c>
      <c r="E14129">
        <v>0</v>
      </c>
      <c r="F14129">
        <v>0</v>
      </c>
      <c r="H14129" t="s">
        <v>103</v>
      </c>
      <c r="I14129">
        <f t="shared" si="669"/>
        <v>0</v>
      </c>
      <c r="J14129">
        <f t="shared" si="670"/>
        <v>0</v>
      </c>
      <c r="L14129" t="str">
        <f t="shared" si="668"/>
        <v>2460MCPHERSONS CROSSING</v>
      </c>
      <c r="M14129" t="s">
        <v>15392</v>
      </c>
    </row>
    <row r="14130" spans="1:13">
      <c r="A14130" t="s">
        <v>15484</v>
      </c>
      <c r="B14130" t="s">
        <v>15544</v>
      </c>
      <c r="C14130" t="s">
        <v>109</v>
      </c>
      <c r="D14130">
        <v>4</v>
      </c>
      <c r="E14130">
        <v>0</v>
      </c>
      <c r="F14130">
        <v>0</v>
      </c>
      <c r="H14130" t="s">
        <v>103</v>
      </c>
      <c r="I14130">
        <f t="shared" si="669"/>
        <v>0</v>
      </c>
      <c r="J14130">
        <f t="shared" si="670"/>
        <v>0</v>
      </c>
      <c r="L14130" t="str">
        <f t="shared" si="668"/>
        <v>2460MOLEVILLE CREEK</v>
      </c>
      <c r="M14130" t="s">
        <v>15392</v>
      </c>
    </row>
    <row r="14131" spans="1:13">
      <c r="A14131" t="s">
        <v>15484</v>
      </c>
      <c r="B14131" t="s">
        <v>8855</v>
      </c>
      <c r="C14131" t="s">
        <v>109</v>
      </c>
      <c r="D14131">
        <v>1</v>
      </c>
      <c r="E14131">
        <v>0</v>
      </c>
      <c r="F14131">
        <v>1</v>
      </c>
      <c r="H14131" t="s">
        <v>103</v>
      </c>
      <c r="I14131">
        <f t="shared" si="669"/>
        <v>0</v>
      </c>
      <c r="J14131">
        <f t="shared" si="670"/>
        <v>0</v>
      </c>
      <c r="L14131" t="str">
        <f t="shared" si="668"/>
        <v>2460MOUNTAIN VIEW</v>
      </c>
      <c r="M14131" t="s">
        <v>15392</v>
      </c>
    </row>
    <row r="14132" spans="1:13">
      <c r="A14132" t="s">
        <v>15484</v>
      </c>
      <c r="B14132" t="s">
        <v>15545</v>
      </c>
      <c r="C14132" t="s">
        <v>109</v>
      </c>
      <c r="D14132">
        <v>3</v>
      </c>
      <c r="E14132">
        <v>0</v>
      </c>
      <c r="F14132">
        <v>0</v>
      </c>
      <c r="H14132" t="s">
        <v>103</v>
      </c>
      <c r="I14132">
        <f t="shared" si="669"/>
        <v>0</v>
      </c>
      <c r="J14132">
        <f t="shared" si="670"/>
        <v>0</v>
      </c>
      <c r="L14132" t="str">
        <f t="shared" si="668"/>
        <v>2460MYLNEFORD</v>
      </c>
      <c r="M14132" t="s">
        <v>15392</v>
      </c>
    </row>
    <row r="14133" spans="1:13">
      <c r="A14133" t="s">
        <v>15484</v>
      </c>
      <c r="B14133" t="s">
        <v>15546</v>
      </c>
      <c r="C14133" t="s">
        <v>109</v>
      </c>
      <c r="D14133">
        <v>4</v>
      </c>
      <c r="E14133">
        <v>0</v>
      </c>
      <c r="F14133">
        <v>0</v>
      </c>
      <c r="H14133" t="s">
        <v>103</v>
      </c>
      <c r="I14133">
        <f t="shared" si="669"/>
        <v>0</v>
      </c>
      <c r="J14133">
        <f t="shared" si="670"/>
        <v>0</v>
      </c>
      <c r="L14133" t="str">
        <f t="shared" si="668"/>
        <v>2460NEWBOLD</v>
      </c>
      <c r="M14133" t="s">
        <v>15392</v>
      </c>
    </row>
    <row r="14134" spans="1:13">
      <c r="A14134" t="s">
        <v>15484</v>
      </c>
      <c r="B14134" t="s">
        <v>15547</v>
      </c>
      <c r="C14134" t="s">
        <v>109</v>
      </c>
      <c r="D14134">
        <v>4</v>
      </c>
      <c r="E14134">
        <v>0</v>
      </c>
      <c r="F14134">
        <v>0</v>
      </c>
      <c r="H14134" t="s">
        <v>103</v>
      </c>
      <c r="I14134">
        <f t="shared" si="669"/>
        <v>0</v>
      </c>
      <c r="J14134">
        <f t="shared" si="670"/>
        <v>0</v>
      </c>
      <c r="L14134" t="str">
        <f t="shared" si="668"/>
        <v>2460NYMBOIDA</v>
      </c>
      <c r="M14134" t="s">
        <v>15392</v>
      </c>
    </row>
    <row r="14135" spans="1:13">
      <c r="A14135" t="s">
        <v>15484</v>
      </c>
      <c r="B14135" t="s">
        <v>15548</v>
      </c>
      <c r="C14135" t="s">
        <v>109</v>
      </c>
      <c r="D14135">
        <v>4</v>
      </c>
      <c r="E14135">
        <v>0</v>
      </c>
      <c r="F14135">
        <v>0</v>
      </c>
      <c r="H14135" t="s">
        <v>103</v>
      </c>
      <c r="I14135">
        <f t="shared" si="669"/>
        <v>0</v>
      </c>
      <c r="J14135">
        <f t="shared" si="670"/>
        <v>0</v>
      </c>
      <c r="L14135" t="str">
        <f t="shared" si="668"/>
        <v>2460PULGANBAR</v>
      </c>
      <c r="M14135" t="s">
        <v>15392</v>
      </c>
    </row>
    <row r="14136" spans="1:13">
      <c r="A14136" t="s">
        <v>15484</v>
      </c>
      <c r="B14136" t="s">
        <v>607</v>
      </c>
      <c r="C14136" t="s">
        <v>109</v>
      </c>
      <c r="D14136">
        <v>4</v>
      </c>
      <c r="E14136">
        <v>0</v>
      </c>
      <c r="F14136">
        <v>0</v>
      </c>
      <c r="H14136" t="s">
        <v>103</v>
      </c>
      <c r="I14136">
        <f t="shared" si="669"/>
        <v>0</v>
      </c>
      <c r="J14136">
        <f t="shared" si="670"/>
        <v>0</v>
      </c>
      <c r="L14136" t="str">
        <f t="shared" si="668"/>
        <v>2460PUNCHBOWL</v>
      </c>
      <c r="M14136" t="s">
        <v>15392</v>
      </c>
    </row>
    <row r="14137" spans="1:13">
      <c r="A14137" t="s">
        <v>15484</v>
      </c>
      <c r="B14137" t="s">
        <v>15549</v>
      </c>
      <c r="C14137" t="s">
        <v>109</v>
      </c>
      <c r="D14137">
        <v>4</v>
      </c>
      <c r="E14137">
        <v>0</v>
      </c>
      <c r="F14137">
        <v>0</v>
      </c>
      <c r="H14137" t="s">
        <v>103</v>
      </c>
      <c r="I14137">
        <f t="shared" si="669"/>
        <v>0</v>
      </c>
      <c r="J14137">
        <f t="shared" si="670"/>
        <v>0</v>
      </c>
      <c r="L14137" t="str">
        <f t="shared" si="668"/>
        <v>2460RAMORNIE</v>
      </c>
      <c r="M14137" t="s">
        <v>15392</v>
      </c>
    </row>
    <row r="14138" spans="1:13">
      <c r="A14138" t="s">
        <v>15484</v>
      </c>
      <c r="B14138" t="s">
        <v>15550</v>
      </c>
      <c r="C14138" t="s">
        <v>109</v>
      </c>
      <c r="D14138">
        <v>2</v>
      </c>
      <c r="E14138">
        <v>0</v>
      </c>
      <c r="F14138">
        <v>1</v>
      </c>
      <c r="H14138" t="s">
        <v>103</v>
      </c>
      <c r="I14138">
        <f t="shared" si="669"/>
        <v>0</v>
      </c>
      <c r="J14138">
        <f t="shared" si="670"/>
        <v>0</v>
      </c>
      <c r="L14138" t="str">
        <f t="shared" si="668"/>
        <v>2460RUSHFORTH</v>
      </c>
      <c r="M14138" t="s">
        <v>15392</v>
      </c>
    </row>
    <row r="14139" spans="1:13">
      <c r="A14139" t="s">
        <v>15484</v>
      </c>
      <c r="B14139" t="s">
        <v>15551</v>
      </c>
      <c r="C14139" t="s">
        <v>109</v>
      </c>
      <c r="D14139">
        <v>4</v>
      </c>
      <c r="E14139">
        <v>0</v>
      </c>
      <c r="F14139">
        <v>0</v>
      </c>
      <c r="H14139" t="s">
        <v>103</v>
      </c>
      <c r="I14139">
        <f t="shared" si="669"/>
        <v>0</v>
      </c>
      <c r="J14139">
        <f t="shared" si="670"/>
        <v>0</v>
      </c>
      <c r="L14139" t="str">
        <f t="shared" si="668"/>
        <v>2460SANDY CROSSING</v>
      </c>
      <c r="M14139" t="s">
        <v>15392</v>
      </c>
    </row>
    <row r="14140" spans="1:13">
      <c r="A14140" t="s">
        <v>15484</v>
      </c>
      <c r="B14140" t="s">
        <v>15552</v>
      </c>
      <c r="C14140" t="s">
        <v>109</v>
      </c>
      <c r="D14140">
        <v>3</v>
      </c>
      <c r="E14140">
        <v>0</v>
      </c>
      <c r="F14140">
        <v>0</v>
      </c>
      <c r="H14140" t="s">
        <v>103</v>
      </c>
      <c r="I14140">
        <f t="shared" si="669"/>
        <v>0</v>
      </c>
      <c r="J14140">
        <f t="shared" si="670"/>
        <v>0</v>
      </c>
      <c r="L14140" t="str">
        <f t="shared" si="668"/>
        <v>2460SEELANDS</v>
      </c>
      <c r="M14140" t="s">
        <v>15392</v>
      </c>
    </row>
    <row r="14141" spans="1:13">
      <c r="A14141" t="s">
        <v>15484</v>
      </c>
      <c r="B14141" t="s">
        <v>15553</v>
      </c>
      <c r="C14141" t="s">
        <v>109</v>
      </c>
      <c r="D14141">
        <v>4</v>
      </c>
      <c r="E14141">
        <v>0</v>
      </c>
      <c r="F14141">
        <v>0</v>
      </c>
      <c r="H14141" t="s">
        <v>103</v>
      </c>
      <c r="I14141">
        <f t="shared" si="669"/>
        <v>0</v>
      </c>
      <c r="J14141">
        <f t="shared" si="670"/>
        <v>0</v>
      </c>
      <c r="L14141" t="str">
        <f t="shared" si="668"/>
        <v>2460SHANNONDALE</v>
      </c>
      <c r="M14141" t="s">
        <v>15392</v>
      </c>
    </row>
    <row r="14142" spans="1:13">
      <c r="A14142" t="s">
        <v>15484</v>
      </c>
      <c r="B14142" t="s">
        <v>984</v>
      </c>
      <c r="C14142" t="s">
        <v>109</v>
      </c>
      <c r="D14142">
        <v>4</v>
      </c>
      <c r="E14142">
        <v>0</v>
      </c>
      <c r="F14142">
        <v>0</v>
      </c>
      <c r="H14142" t="s">
        <v>103</v>
      </c>
      <c r="I14142">
        <f t="shared" si="669"/>
        <v>0</v>
      </c>
      <c r="J14142">
        <f t="shared" si="670"/>
        <v>0</v>
      </c>
      <c r="L14142" t="str">
        <f t="shared" si="668"/>
        <v>2460SOUTH ARM</v>
      </c>
      <c r="M14142" t="s">
        <v>15392</v>
      </c>
    </row>
    <row r="14143" spans="1:13">
      <c r="A14143" t="s">
        <v>15484</v>
      </c>
      <c r="B14143" t="s">
        <v>15554</v>
      </c>
      <c r="C14143" t="s">
        <v>109</v>
      </c>
      <c r="D14143">
        <v>1</v>
      </c>
      <c r="E14143">
        <v>0</v>
      </c>
      <c r="F14143">
        <v>1</v>
      </c>
      <c r="H14143" t="s">
        <v>103</v>
      </c>
      <c r="I14143">
        <f t="shared" si="669"/>
        <v>0</v>
      </c>
      <c r="J14143">
        <f t="shared" si="670"/>
        <v>0</v>
      </c>
      <c r="L14143" t="str">
        <f t="shared" si="668"/>
        <v>2460SOUTH GRAFTON</v>
      </c>
      <c r="M14143" t="s">
        <v>15392</v>
      </c>
    </row>
    <row r="14144" spans="1:13">
      <c r="A14144" t="s">
        <v>15484</v>
      </c>
      <c r="B14144" t="s">
        <v>2627</v>
      </c>
      <c r="C14144" t="s">
        <v>109</v>
      </c>
      <c r="D14144">
        <v>4</v>
      </c>
      <c r="E14144">
        <v>0</v>
      </c>
      <c r="F14144">
        <v>0</v>
      </c>
      <c r="H14144" t="s">
        <v>103</v>
      </c>
      <c r="I14144">
        <f t="shared" si="669"/>
        <v>0</v>
      </c>
      <c r="J14144">
        <f t="shared" si="670"/>
        <v>0</v>
      </c>
      <c r="L14144" t="str">
        <f t="shared" si="668"/>
        <v>2460SOUTHAMPTON</v>
      </c>
      <c r="M14144" t="s">
        <v>15392</v>
      </c>
    </row>
    <row r="14145" spans="1:13">
      <c r="A14145" t="s">
        <v>15484</v>
      </c>
      <c r="B14145" t="s">
        <v>15555</v>
      </c>
      <c r="C14145" t="s">
        <v>109</v>
      </c>
      <c r="D14145">
        <v>4</v>
      </c>
      <c r="E14145">
        <v>0</v>
      </c>
      <c r="F14145">
        <v>0</v>
      </c>
      <c r="H14145" t="s">
        <v>103</v>
      </c>
      <c r="I14145">
        <f t="shared" si="669"/>
        <v>0</v>
      </c>
      <c r="J14145">
        <f t="shared" si="670"/>
        <v>0</v>
      </c>
      <c r="L14145" t="str">
        <f t="shared" si="668"/>
        <v>2460SOUTHGATE</v>
      </c>
      <c r="M14145" t="s">
        <v>15392</v>
      </c>
    </row>
    <row r="14146" spans="1:13">
      <c r="A14146" t="s">
        <v>15484</v>
      </c>
      <c r="B14146" t="s">
        <v>3799</v>
      </c>
      <c r="C14146" t="s">
        <v>109</v>
      </c>
      <c r="D14146">
        <v>4</v>
      </c>
      <c r="E14146">
        <v>0</v>
      </c>
      <c r="F14146">
        <v>0</v>
      </c>
      <c r="H14146" t="s">
        <v>103</v>
      </c>
      <c r="I14146">
        <f t="shared" si="669"/>
        <v>0</v>
      </c>
      <c r="J14146">
        <f t="shared" si="670"/>
        <v>0</v>
      </c>
      <c r="L14146" t="str">
        <f t="shared" si="668"/>
        <v>2460STOCKYARD CREEK</v>
      </c>
      <c r="M14146" t="s">
        <v>15392</v>
      </c>
    </row>
    <row r="14147" spans="1:13">
      <c r="A14147" t="s">
        <v>15484</v>
      </c>
      <c r="B14147" t="s">
        <v>15556</v>
      </c>
      <c r="C14147" t="s">
        <v>109</v>
      </c>
      <c r="D14147">
        <v>4</v>
      </c>
      <c r="E14147">
        <v>0</v>
      </c>
      <c r="F14147">
        <v>0</v>
      </c>
      <c r="H14147" t="s">
        <v>103</v>
      </c>
      <c r="I14147">
        <f t="shared" si="669"/>
        <v>0</v>
      </c>
      <c r="J14147">
        <f t="shared" si="670"/>
        <v>0</v>
      </c>
      <c r="L14147" t="str">
        <f t="shared" si="668"/>
        <v>2460THE PINNACLES</v>
      </c>
      <c r="M14147" t="s">
        <v>15392</v>
      </c>
    </row>
    <row r="14148" spans="1:13">
      <c r="A14148" t="s">
        <v>15484</v>
      </c>
      <c r="B14148" t="s">
        <v>15557</v>
      </c>
      <c r="C14148" t="s">
        <v>109</v>
      </c>
      <c r="D14148">
        <v>4</v>
      </c>
      <c r="E14148">
        <v>0</v>
      </c>
      <c r="F14148">
        <v>0</v>
      </c>
      <c r="H14148" t="s">
        <v>103</v>
      </c>
      <c r="I14148">
        <f t="shared" si="669"/>
        <v>0</v>
      </c>
      <c r="J14148">
        <f t="shared" si="670"/>
        <v>0</v>
      </c>
      <c r="L14148" t="str">
        <f t="shared" si="668"/>
        <v>2460THE WHITEMAN</v>
      </c>
      <c r="M14148" t="s">
        <v>15392</v>
      </c>
    </row>
    <row r="14149" spans="1:13">
      <c r="A14149" t="s">
        <v>15484</v>
      </c>
      <c r="B14149" t="s">
        <v>15558</v>
      </c>
      <c r="C14149" t="s">
        <v>109</v>
      </c>
      <c r="D14149">
        <v>4</v>
      </c>
      <c r="E14149">
        <v>0</v>
      </c>
      <c r="F14149">
        <v>0</v>
      </c>
      <c r="H14149" t="s">
        <v>103</v>
      </c>
      <c r="I14149">
        <f t="shared" si="669"/>
        <v>0</v>
      </c>
      <c r="J14149">
        <f t="shared" si="670"/>
        <v>0</v>
      </c>
      <c r="L14149" t="str">
        <f t="shared" ref="L14149:L14212" si="671">CONCATENATE(A14149,B14149)</f>
        <v>2460TOWALLUM</v>
      </c>
      <c r="M14149" t="s">
        <v>15392</v>
      </c>
    </row>
    <row r="14150" spans="1:13">
      <c r="A14150" t="s">
        <v>15484</v>
      </c>
      <c r="B14150" t="s">
        <v>15559</v>
      </c>
      <c r="C14150" t="s">
        <v>109</v>
      </c>
      <c r="D14150">
        <v>3</v>
      </c>
      <c r="E14150">
        <v>0</v>
      </c>
      <c r="F14150">
        <v>0</v>
      </c>
      <c r="H14150" t="s">
        <v>103</v>
      </c>
      <c r="I14150">
        <f t="shared" si="669"/>
        <v>0</v>
      </c>
      <c r="J14150">
        <f t="shared" si="670"/>
        <v>0</v>
      </c>
      <c r="L14150" t="str">
        <f t="shared" si="671"/>
        <v>2460TRENAYR</v>
      </c>
      <c r="M14150" t="s">
        <v>15392</v>
      </c>
    </row>
    <row r="14151" spans="1:13">
      <c r="A14151" t="s">
        <v>15484</v>
      </c>
      <c r="B14151" t="s">
        <v>15560</v>
      </c>
      <c r="C14151" t="s">
        <v>109</v>
      </c>
      <c r="D14151">
        <v>4</v>
      </c>
      <c r="E14151">
        <v>0</v>
      </c>
      <c r="F14151">
        <v>0</v>
      </c>
      <c r="H14151" t="s">
        <v>103</v>
      </c>
      <c r="I14151">
        <f t="shared" si="669"/>
        <v>0</v>
      </c>
      <c r="J14151">
        <f t="shared" si="670"/>
        <v>0</v>
      </c>
      <c r="L14151" t="str">
        <f t="shared" si="671"/>
        <v>2460TYNDALE</v>
      </c>
      <c r="M14151" t="s">
        <v>15392</v>
      </c>
    </row>
    <row r="14152" spans="1:13">
      <c r="A14152" t="s">
        <v>15484</v>
      </c>
      <c r="B14152" t="s">
        <v>15561</v>
      </c>
      <c r="C14152" t="s">
        <v>109</v>
      </c>
      <c r="D14152">
        <v>4</v>
      </c>
      <c r="E14152">
        <v>0</v>
      </c>
      <c r="F14152">
        <v>0</v>
      </c>
      <c r="H14152" t="s">
        <v>103</v>
      </c>
      <c r="I14152">
        <f t="shared" si="669"/>
        <v>0</v>
      </c>
      <c r="J14152">
        <f t="shared" si="670"/>
        <v>0</v>
      </c>
      <c r="L14152" t="str">
        <f t="shared" si="671"/>
        <v>2460UPPER COPMANHURST</v>
      </c>
      <c r="M14152" t="s">
        <v>15392</v>
      </c>
    </row>
    <row r="14153" spans="1:13">
      <c r="A14153" t="s">
        <v>15484</v>
      </c>
      <c r="B14153" t="s">
        <v>15562</v>
      </c>
      <c r="C14153" t="s">
        <v>109</v>
      </c>
      <c r="D14153">
        <v>4</v>
      </c>
      <c r="E14153">
        <v>0</v>
      </c>
      <c r="F14153">
        <v>0</v>
      </c>
      <c r="H14153" t="s">
        <v>103</v>
      </c>
      <c r="I14153">
        <f t="shared" si="669"/>
        <v>0</v>
      </c>
      <c r="J14153">
        <f t="shared" si="670"/>
        <v>0</v>
      </c>
      <c r="L14153" t="str">
        <f t="shared" si="671"/>
        <v>2460UPPER FINE FLOWER</v>
      </c>
      <c r="M14153" t="s">
        <v>15392</v>
      </c>
    </row>
    <row r="14154" spans="1:13">
      <c r="A14154" t="s">
        <v>15484</v>
      </c>
      <c r="B14154" t="s">
        <v>15563</v>
      </c>
      <c r="C14154" t="s">
        <v>109</v>
      </c>
      <c r="D14154">
        <v>4</v>
      </c>
      <c r="E14154">
        <v>0</v>
      </c>
      <c r="F14154">
        <v>0</v>
      </c>
      <c r="H14154" t="s">
        <v>103</v>
      </c>
      <c r="I14154">
        <f t="shared" si="669"/>
        <v>0</v>
      </c>
      <c r="J14154">
        <f t="shared" si="670"/>
        <v>0</v>
      </c>
      <c r="L14154" t="str">
        <f t="shared" si="671"/>
        <v>2460WARRAGAI CREEK</v>
      </c>
      <c r="M14154" t="s">
        <v>15392</v>
      </c>
    </row>
    <row r="14155" spans="1:13">
      <c r="A14155" t="s">
        <v>15484</v>
      </c>
      <c r="B14155" t="s">
        <v>15564</v>
      </c>
      <c r="C14155" t="s">
        <v>109</v>
      </c>
      <c r="D14155">
        <v>1</v>
      </c>
      <c r="E14155">
        <v>0</v>
      </c>
      <c r="F14155">
        <v>1</v>
      </c>
      <c r="H14155" t="s">
        <v>103</v>
      </c>
      <c r="I14155">
        <f t="shared" si="669"/>
        <v>0</v>
      </c>
      <c r="J14155">
        <f t="shared" si="670"/>
        <v>0</v>
      </c>
      <c r="L14155" t="str">
        <f t="shared" si="671"/>
        <v>2460WATERVIEW</v>
      </c>
      <c r="M14155" t="s">
        <v>15392</v>
      </c>
    </row>
    <row r="14156" spans="1:13">
      <c r="A14156" t="s">
        <v>15484</v>
      </c>
      <c r="B14156" t="s">
        <v>15565</v>
      </c>
      <c r="C14156" t="s">
        <v>109</v>
      </c>
      <c r="D14156">
        <v>2</v>
      </c>
      <c r="E14156">
        <v>0</v>
      </c>
      <c r="F14156">
        <v>1</v>
      </c>
      <c r="H14156" t="s">
        <v>103</v>
      </c>
      <c r="I14156">
        <f t="shared" si="669"/>
        <v>0</v>
      </c>
      <c r="J14156">
        <f t="shared" si="670"/>
        <v>0</v>
      </c>
      <c r="L14156" t="str">
        <f t="shared" si="671"/>
        <v>2460WATERVIEW HEIGHTS</v>
      </c>
      <c r="M14156" t="s">
        <v>15392</v>
      </c>
    </row>
    <row r="14157" spans="1:13">
      <c r="A14157" t="s">
        <v>15484</v>
      </c>
      <c r="B14157" t="s">
        <v>15566</v>
      </c>
      <c r="C14157" t="s">
        <v>109</v>
      </c>
      <c r="D14157">
        <v>4</v>
      </c>
      <c r="E14157">
        <v>0</v>
      </c>
      <c r="F14157">
        <v>0</v>
      </c>
      <c r="H14157" t="s">
        <v>103</v>
      </c>
      <c r="I14157">
        <f t="shared" si="669"/>
        <v>0</v>
      </c>
      <c r="J14157">
        <f t="shared" si="670"/>
        <v>0</v>
      </c>
      <c r="L14157" t="str">
        <f t="shared" si="671"/>
        <v>2460WELLS CROSSING</v>
      </c>
      <c r="M14157" t="s">
        <v>15392</v>
      </c>
    </row>
    <row r="14158" spans="1:13">
      <c r="A14158" t="s">
        <v>15484</v>
      </c>
      <c r="B14158" t="s">
        <v>15567</v>
      </c>
      <c r="C14158" t="s">
        <v>109</v>
      </c>
      <c r="D14158">
        <v>4</v>
      </c>
      <c r="E14158">
        <v>0</v>
      </c>
      <c r="F14158">
        <v>0</v>
      </c>
      <c r="H14158" t="s">
        <v>103</v>
      </c>
      <c r="I14158">
        <f t="shared" si="669"/>
        <v>0</v>
      </c>
      <c r="J14158">
        <f t="shared" si="670"/>
        <v>0</v>
      </c>
      <c r="L14158" t="str">
        <f t="shared" si="671"/>
        <v>2460WHITEMAN CREEK</v>
      </c>
      <c r="M14158" t="s">
        <v>15392</v>
      </c>
    </row>
    <row r="14159" spans="1:13">
      <c r="A14159" t="s">
        <v>15484</v>
      </c>
      <c r="B14159" t="s">
        <v>15568</v>
      </c>
      <c r="C14159" t="s">
        <v>109</v>
      </c>
      <c r="D14159">
        <v>4</v>
      </c>
      <c r="E14159">
        <v>0</v>
      </c>
      <c r="F14159">
        <v>0</v>
      </c>
      <c r="H14159" t="s">
        <v>103</v>
      </c>
      <c r="I14159">
        <f t="shared" si="669"/>
        <v>0</v>
      </c>
      <c r="J14159">
        <f t="shared" si="670"/>
        <v>0</v>
      </c>
      <c r="L14159" t="str">
        <f t="shared" si="671"/>
        <v>2460WINEGROVE</v>
      </c>
      <c r="M14159" t="s">
        <v>15392</v>
      </c>
    </row>
    <row r="14160" spans="1:13">
      <c r="A14160" t="s">
        <v>15484</v>
      </c>
      <c r="B14160" t="s">
        <v>9207</v>
      </c>
      <c r="C14160" t="s">
        <v>109</v>
      </c>
      <c r="D14160">
        <v>4</v>
      </c>
      <c r="E14160">
        <v>0</v>
      </c>
      <c r="F14160">
        <v>0</v>
      </c>
      <c r="H14160" t="s">
        <v>103</v>
      </c>
      <c r="I14160">
        <f t="shared" si="669"/>
        <v>0</v>
      </c>
      <c r="J14160">
        <f t="shared" si="670"/>
        <v>0</v>
      </c>
      <c r="L14160" t="str">
        <f t="shared" si="671"/>
        <v>2460WOMBAT CREEK</v>
      </c>
      <c r="M14160" t="s">
        <v>15392</v>
      </c>
    </row>
    <row r="14161" spans="1:13">
      <c r="A14161" t="s">
        <v>15569</v>
      </c>
      <c r="B14161" t="s">
        <v>15570</v>
      </c>
      <c r="C14161" t="s">
        <v>109</v>
      </c>
      <c r="D14161">
        <v>3</v>
      </c>
      <c r="E14161">
        <v>0</v>
      </c>
      <c r="F14161">
        <v>0</v>
      </c>
      <c r="H14161" t="s">
        <v>103</v>
      </c>
      <c r="I14161">
        <f t="shared" ref="I14161:I14224" si="672">IF(ISERROR(VLOOKUP(A14161,SelPostCode,1,FALSE)),0,1)</f>
        <v>0</v>
      </c>
      <c r="J14161">
        <f t="shared" ref="J14161:J14224" si="673">IF(I14161=0,0,IF(ISERROR(VLOOKUP(B14161,SelSuburb,1,FALSE)),0,1))</f>
        <v>0</v>
      </c>
      <c r="L14161" t="str">
        <f t="shared" si="671"/>
        <v>2456ARRAWARRA</v>
      </c>
      <c r="M14161" t="s">
        <v>15392</v>
      </c>
    </row>
    <row r="14162" spans="1:13">
      <c r="A14162" t="s">
        <v>15569</v>
      </c>
      <c r="B14162" t="s">
        <v>15571</v>
      </c>
      <c r="C14162" t="s">
        <v>109</v>
      </c>
      <c r="D14162">
        <v>3</v>
      </c>
      <c r="E14162">
        <v>0</v>
      </c>
      <c r="F14162">
        <v>0</v>
      </c>
      <c r="H14162" t="s">
        <v>103</v>
      </c>
      <c r="I14162">
        <f t="shared" si="672"/>
        <v>0</v>
      </c>
      <c r="J14162">
        <f t="shared" si="673"/>
        <v>0</v>
      </c>
      <c r="L14162" t="str">
        <f t="shared" si="671"/>
        <v>2456ARRAWARRA HEADLAND</v>
      </c>
      <c r="M14162" t="s">
        <v>15392</v>
      </c>
    </row>
    <row r="14163" spans="1:13">
      <c r="A14163" t="s">
        <v>15569</v>
      </c>
      <c r="B14163" t="s">
        <v>15572</v>
      </c>
      <c r="C14163" t="s">
        <v>109</v>
      </c>
      <c r="D14163">
        <v>3</v>
      </c>
      <c r="E14163">
        <v>0</v>
      </c>
      <c r="F14163">
        <v>0</v>
      </c>
      <c r="H14163" t="s">
        <v>103</v>
      </c>
      <c r="I14163">
        <f t="shared" si="672"/>
        <v>0</v>
      </c>
      <c r="J14163">
        <f t="shared" si="673"/>
        <v>0</v>
      </c>
      <c r="L14163" t="str">
        <f t="shared" si="671"/>
        <v>2456CORINDI BEACH</v>
      </c>
      <c r="M14163" t="s">
        <v>15392</v>
      </c>
    </row>
    <row r="14164" spans="1:13">
      <c r="A14164" t="s">
        <v>15569</v>
      </c>
      <c r="B14164" t="s">
        <v>15573</v>
      </c>
      <c r="C14164" t="s">
        <v>109</v>
      </c>
      <c r="D14164">
        <v>2</v>
      </c>
      <c r="E14164">
        <v>0</v>
      </c>
      <c r="F14164">
        <v>1</v>
      </c>
      <c r="H14164" t="s">
        <v>103</v>
      </c>
      <c r="I14164">
        <f t="shared" si="672"/>
        <v>0</v>
      </c>
      <c r="J14164">
        <f t="shared" si="673"/>
        <v>0</v>
      </c>
      <c r="L14164" t="str">
        <f t="shared" si="671"/>
        <v>2456EMERALD BEACH</v>
      </c>
      <c r="M14164" t="s">
        <v>15392</v>
      </c>
    </row>
    <row r="14165" spans="1:13">
      <c r="A14165" t="s">
        <v>15569</v>
      </c>
      <c r="B14165" t="s">
        <v>15574</v>
      </c>
      <c r="C14165" t="s">
        <v>109</v>
      </c>
      <c r="D14165">
        <v>2</v>
      </c>
      <c r="E14165">
        <v>0</v>
      </c>
      <c r="F14165">
        <v>1</v>
      </c>
      <c r="H14165" t="s">
        <v>103</v>
      </c>
      <c r="I14165">
        <f t="shared" si="672"/>
        <v>0</v>
      </c>
      <c r="J14165">
        <f t="shared" si="673"/>
        <v>0</v>
      </c>
      <c r="L14165" t="str">
        <f t="shared" si="671"/>
        <v>2456MULLAWAY</v>
      </c>
      <c r="M14165" t="s">
        <v>15392</v>
      </c>
    </row>
    <row r="14166" spans="1:13">
      <c r="A14166" t="s">
        <v>15569</v>
      </c>
      <c r="B14166" t="s">
        <v>15575</v>
      </c>
      <c r="C14166" t="s">
        <v>109</v>
      </c>
      <c r="D14166">
        <v>4</v>
      </c>
      <c r="E14166">
        <v>0</v>
      </c>
      <c r="F14166">
        <v>0</v>
      </c>
      <c r="H14166" t="s">
        <v>103</v>
      </c>
      <c r="I14166">
        <f t="shared" si="672"/>
        <v>0</v>
      </c>
      <c r="J14166">
        <f t="shared" si="673"/>
        <v>0</v>
      </c>
      <c r="L14166" t="str">
        <f t="shared" si="671"/>
        <v>2456RED ROCK</v>
      </c>
      <c r="M14166" t="s">
        <v>15392</v>
      </c>
    </row>
    <row r="14167" spans="1:13">
      <c r="A14167" t="s">
        <v>15569</v>
      </c>
      <c r="B14167" t="s">
        <v>9048</v>
      </c>
      <c r="C14167" t="s">
        <v>109</v>
      </c>
      <c r="D14167">
        <v>2</v>
      </c>
      <c r="E14167">
        <v>0</v>
      </c>
      <c r="F14167">
        <v>1</v>
      </c>
      <c r="H14167" t="s">
        <v>103</v>
      </c>
      <c r="I14167">
        <f t="shared" si="672"/>
        <v>0</v>
      </c>
      <c r="J14167">
        <f t="shared" si="673"/>
        <v>0</v>
      </c>
      <c r="L14167" t="str">
        <f t="shared" si="671"/>
        <v>2456SAFETY BEACH</v>
      </c>
      <c r="M14167" t="s">
        <v>15392</v>
      </c>
    </row>
    <row r="14168" spans="1:13">
      <c r="A14168" t="s">
        <v>15569</v>
      </c>
      <c r="B14168" t="s">
        <v>15576</v>
      </c>
      <c r="C14168" t="s">
        <v>109</v>
      </c>
      <c r="D14168">
        <v>2</v>
      </c>
      <c r="E14168">
        <v>0</v>
      </c>
      <c r="F14168">
        <v>1</v>
      </c>
      <c r="H14168" t="s">
        <v>103</v>
      </c>
      <c r="I14168">
        <f t="shared" si="672"/>
        <v>0</v>
      </c>
      <c r="J14168">
        <f t="shared" si="673"/>
        <v>0</v>
      </c>
      <c r="L14168" t="str">
        <f t="shared" si="671"/>
        <v>2456SANDY BEACH</v>
      </c>
      <c r="M14168" t="s">
        <v>15392</v>
      </c>
    </row>
    <row r="14169" spans="1:13">
      <c r="A14169" t="s">
        <v>15569</v>
      </c>
      <c r="B14169" t="s">
        <v>15577</v>
      </c>
      <c r="C14169" t="s">
        <v>109</v>
      </c>
      <c r="D14169">
        <v>2</v>
      </c>
      <c r="E14169">
        <v>0</v>
      </c>
      <c r="F14169">
        <v>1</v>
      </c>
      <c r="H14169" t="s">
        <v>103</v>
      </c>
      <c r="I14169">
        <f t="shared" si="672"/>
        <v>0</v>
      </c>
      <c r="J14169">
        <f t="shared" si="673"/>
        <v>0</v>
      </c>
      <c r="L14169" t="str">
        <f t="shared" si="671"/>
        <v>2456UPPER CORINDI</v>
      </c>
      <c r="M14169" t="s">
        <v>15392</v>
      </c>
    </row>
    <row r="14170" spans="1:13">
      <c r="A14170" t="s">
        <v>15569</v>
      </c>
      <c r="B14170" t="s">
        <v>15578</v>
      </c>
      <c r="C14170" t="s">
        <v>109</v>
      </c>
      <c r="D14170">
        <v>2</v>
      </c>
      <c r="E14170">
        <v>0</v>
      </c>
      <c r="F14170">
        <v>1</v>
      </c>
      <c r="H14170" t="s">
        <v>103</v>
      </c>
      <c r="I14170">
        <f t="shared" si="672"/>
        <v>0</v>
      </c>
      <c r="J14170">
        <f t="shared" si="673"/>
        <v>0</v>
      </c>
      <c r="L14170" t="str">
        <f t="shared" si="671"/>
        <v>2456WOOLGOOLGA</v>
      </c>
      <c r="M14170" t="s">
        <v>15392</v>
      </c>
    </row>
    <row r="14171" spans="1:13">
      <c r="A14171" t="s">
        <v>15579</v>
      </c>
      <c r="B14171" t="s">
        <v>9343</v>
      </c>
      <c r="C14171" t="s">
        <v>109</v>
      </c>
      <c r="D14171">
        <v>4</v>
      </c>
      <c r="E14171">
        <v>0</v>
      </c>
      <c r="F14171">
        <v>0</v>
      </c>
      <c r="H14171" t="s">
        <v>103</v>
      </c>
      <c r="I14171">
        <f t="shared" si="672"/>
        <v>0</v>
      </c>
      <c r="J14171">
        <f t="shared" si="673"/>
        <v>0</v>
      </c>
      <c r="L14171" t="str">
        <f t="shared" si="671"/>
        <v>2455NEWRY</v>
      </c>
      <c r="M14171" t="s">
        <v>15392</v>
      </c>
    </row>
    <row r="14172" spans="1:13">
      <c r="A14172" t="s">
        <v>15579</v>
      </c>
      <c r="B14172" t="s">
        <v>15580</v>
      </c>
      <c r="C14172" t="s">
        <v>109</v>
      </c>
      <c r="D14172">
        <v>4</v>
      </c>
      <c r="E14172">
        <v>0</v>
      </c>
      <c r="F14172">
        <v>0</v>
      </c>
      <c r="H14172" t="s">
        <v>103</v>
      </c>
      <c r="I14172">
        <f t="shared" si="672"/>
        <v>0</v>
      </c>
      <c r="J14172">
        <f t="shared" si="673"/>
        <v>0</v>
      </c>
      <c r="L14172" t="str">
        <f t="shared" si="671"/>
        <v>2455NEWRY ISLAND</v>
      </c>
      <c r="M14172" t="s">
        <v>15392</v>
      </c>
    </row>
    <row r="14173" spans="1:13">
      <c r="A14173" t="s">
        <v>15579</v>
      </c>
      <c r="B14173" t="s">
        <v>15581</v>
      </c>
      <c r="C14173" t="s">
        <v>109</v>
      </c>
      <c r="D14173">
        <v>4</v>
      </c>
      <c r="E14173">
        <v>0</v>
      </c>
      <c r="F14173">
        <v>0</v>
      </c>
      <c r="H14173" t="s">
        <v>103</v>
      </c>
      <c r="I14173">
        <f t="shared" si="672"/>
        <v>0</v>
      </c>
      <c r="J14173">
        <f t="shared" si="673"/>
        <v>0</v>
      </c>
      <c r="L14173" t="str">
        <f t="shared" si="671"/>
        <v>2455SPICKETTS CREEK</v>
      </c>
      <c r="M14173" t="s">
        <v>15392</v>
      </c>
    </row>
    <row r="14174" spans="1:13">
      <c r="A14174" t="s">
        <v>15579</v>
      </c>
      <c r="B14174" t="s">
        <v>15582</v>
      </c>
      <c r="C14174" t="s">
        <v>109</v>
      </c>
      <c r="D14174">
        <v>5</v>
      </c>
      <c r="E14174">
        <v>0</v>
      </c>
      <c r="F14174">
        <v>0</v>
      </c>
      <c r="H14174" t="s">
        <v>103</v>
      </c>
      <c r="I14174">
        <f t="shared" si="672"/>
        <v>0</v>
      </c>
      <c r="J14174">
        <f t="shared" si="673"/>
        <v>0</v>
      </c>
      <c r="L14174" t="str">
        <f t="shared" si="671"/>
        <v>2455TARKEETH</v>
      </c>
      <c r="M14174" t="s">
        <v>15392</v>
      </c>
    </row>
    <row r="14175" spans="1:13">
      <c r="A14175" t="s">
        <v>15579</v>
      </c>
      <c r="B14175" t="s">
        <v>15583</v>
      </c>
      <c r="C14175" t="s">
        <v>109</v>
      </c>
      <c r="D14175">
        <v>4</v>
      </c>
      <c r="E14175">
        <v>0</v>
      </c>
      <c r="F14175">
        <v>0</v>
      </c>
      <c r="H14175" t="s">
        <v>103</v>
      </c>
      <c r="I14175">
        <f t="shared" si="672"/>
        <v>0</v>
      </c>
      <c r="J14175">
        <f t="shared" si="673"/>
        <v>0</v>
      </c>
      <c r="L14175" t="str">
        <f t="shared" si="671"/>
        <v>2455URUNGA</v>
      </c>
      <c r="M14175" t="s">
        <v>15392</v>
      </c>
    </row>
    <row r="14176" spans="1:13">
      <c r="A14176" t="s">
        <v>15579</v>
      </c>
      <c r="B14176" t="s">
        <v>15584</v>
      </c>
      <c r="C14176" t="s">
        <v>109</v>
      </c>
      <c r="D14176">
        <v>4</v>
      </c>
      <c r="E14176">
        <v>0</v>
      </c>
      <c r="F14176">
        <v>0</v>
      </c>
      <c r="H14176" t="s">
        <v>103</v>
      </c>
      <c r="I14176">
        <f t="shared" si="672"/>
        <v>0</v>
      </c>
      <c r="J14176">
        <f t="shared" si="673"/>
        <v>0</v>
      </c>
      <c r="L14176" t="str">
        <f t="shared" si="671"/>
        <v>2455WENONAH HEAD</v>
      </c>
      <c r="M14176" t="s">
        <v>15392</v>
      </c>
    </row>
    <row r="14177" spans="1:13">
      <c r="A14177" t="s">
        <v>15585</v>
      </c>
      <c r="B14177" t="s">
        <v>15586</v>
      </c>
      <c r="C14177" t="s">
        <v>109</v>
      </c>
      <c r="D14177">
        <v>4</v>
      </c>
      <c r="E14177">
        <v>0</v>
      </c>
      <c r="F14177">
        <v>0</v>
      </c>
      <c r="H14177" t="s">
        <v>103</v>
      </c>
      <c r="I14177">
        <f t="shared" si="672"/>
        <v>0</v>
      </c>
      <c r="J14177">
        <f t="shared" si="673"/>
        <v>0</v>
      </c>
      <c r="L14177" t="str">
        <f t="shared" si="671"/>
        <v>2454BELLINGEN</v>
      </c>
      <c r="M14177" t="s">
        <v>15392</v>
      </c>
    </row>
    <row r="14178" spans="1:13">
      <c r="A14178" t="s">
        <v>15585</v>
      </c>
      <c r="B14178" t="s">
        <v>15587</v>
      </c>
      <c r="C14178" t="s">
        <v>109</v>
      </c>
      <c r="D14178">
        <v>4</v>
      </c>
      <c r="E14178">
        <v>0</v>
      </c>
      <c r="F14178">
        <v>0</v>
      </c>
      <c r="H14178" t="s">
        <v>103</v>
      </c>
      <c r="I14178">
        <f t="shared" si="672"/>
        <v>0</v>
      </c>
      <c r="J14178">
        <f t="shared" si="673"/>
        <v>0</v>
      </c>
      <c r="L14178" t="str">
        <f t="shared" si="671"/>
        <v>2454BIELSDOWN HILLS</v>
      </c>
      <c r="M14178" t="s">
        <v>15392</v>
      </c>
    </row>
    <row r="14179" spans="1:13">
      <c r="A14179" t="s">
        <v>15585</v>
      </c>
      <c r="B14179" t="s">
        <v>15588</v>
      </c>
      <c r="C14179" t="s">
        <v>109</v>
      </c>
      <c r="D14179">
        <v>4</v>
      </c>
      <c r="E14179">
        <v>0</v>
      </c>
      <c r="F14179">
        <v>0</v>
      </c>
      <c r="H14179" t="s">
        <v>103</v>
      </c>
      <c r="I14179">
        <f t="shared" si="672"/>
        <v>0</v>
      </c>
      <c r="J14179">
        <f t="shared" si="673"/>
        <v>0</v>
      </c>
      <c r="L14179" t="str">
        <f t="shared" si="671"/>
        <v>2454BRIERFIELD</v>
      </c>
      <c r="M14179" t="s">
        <v>15392</v>
      </c>
    </row>
    <row r="14180" spans="1:13">
      <c r="A14180" t="s">
        <v>15585</v>
      </c>
      <c r="B14180" t="s">
        <v>15589</v>
      </c>
      <c r="C14180" t="s">
        <v>109</v>
      </c>
      <c r="D14180">
        <v>4</v>
      </c>
      <c r="E14180">
        <v>0</v>
      </c>
      <c r="F14180">
        <v>0</v>
      </c>
      <c r="H14180" t="s">
        <v>103</v>
      </c>
      <c r="I14180">
        <f t="shared" si="672"/>
        <v>0</v>
      </c>
      <c r="J14180">
        <f t="shared" si="673"/>
        <v>0</v>
      </c>
      <c r="L14180" t="str">
        <f t="shared" si="671"/>
        <v>2454BUFFER CREEK</v>
      </c>
      <c r="M14180" t="s">
        <v>15392</v>
      </c>
    </row>
    <row r="14181" spans="1:13">
      <c r="A14181" t="s">
        <v>15585</v>
      </c>
      <c r="B14181" t="s">
        <v>15590</v>
      </c>
      <c r="C14181" t="s">
        <v>109</v>
      </c>
      <c r="D14181">
        <v>4</v>
      </c>
      <c r="E14181">
        <v>0</v>
      </c>
      <c r="F14181">
        <v>0</v>
      </c>
      <c r="H14181" t="s">
        <v>103</v>
      </c>
      <c r="I14181">
        <f t="shared" si="672"/>
        <v>0</v>
      </c>
      <c r="J14181">
        <f t="shared" si="673"/>
        <v>0</v>
      </c>
      <c r="L14181" t="str">
        <f t="shared" si="671"/>
        <v>2454BUNDAGEN</v>
      </c>
      <c r="M14181" t="s">
        <v>15392</v>
      </c>
    </row>
    <row r="14182" spans="1:13">
      <c r="A14182" t="s">
        <v>15585</v>
      </c>
      <c r="B14182" t="s">
        <v>15591</v>
      </c>
      <c r="C14182" t="s">
        <v>109</v>
      </c>
      <c r="D14182">
        <v>4</v>
      </c>
      <c r="E14182">
        <v>0</v>
      </c>
      <c r="F14182">
        <v>0</v>
      </c>
      <c r="H14182" t="s">
        <v>103</v>
      </c>
      <c r="I14182">
        <f t="shared" si="672"/>
        <v>0</v>
      </c>
      <c r="J14182">
        <f t="shared" si="673"/>
        <v>0</v>
      </c>
      <c r="L14182" t="str">
        <f t="shared" si="671"/>
        <v>2454DARKWOOD</v>
      </c>
      <c r="M14182" t="s">
        <v>15392</v>
      </c>
    </row>
    <row r="14183" spans="1:13">
      <c r="A14183" t="s">
        <v>15585</v>
      </c>
      <c r="B14183" t="s">
        <v>15592</v>
      </c>
      <c r="C14183" t="s">
        <v>109</v>
      </c>
      <c r="D14183">
        <v>4</v>
      </c>
      <c r="E14183">
        <v>0</v>
      </c>
      <c r="F14183">
        <v>0</v>
      </c>
      <c r="H14183" t="s">
        <v>103</v>
      </c>
      <c r="I14183">
        <f t="shared" si="672"/>
        <v>0</v>
      </c>
      <c r="J14183">
        <f t="shared" si="673"/>
        <v>0</v>
      </c>
      <c r="L14183" t="str">
        <f t="shared" si="671"/>
        <v>2454FERNMOUNT</v>
      </c>
      <c r="M14183" t="s">
        <v>15392</v>
      </c>
    </row>
    <row r="14184" spans="1:13">
      <c r="A14184" t="s">
        <v>15585</v>
      </c>
      <c r="B14184" t="s">
        <v>15593</v>
      </c>
      <c r="C14184" t="s">
        <v>109</v>
      </c>
      <c r="D14184">
        <v>4</v>
      </c>
      <c r="E14184">
        <v>0</v>
      </c>
      <c r="F14184">
        <v>0</v>
      </c>
      <c r="H14184" t="s">
        <v>103</v>
      </c>
      <c r="I14184">
        <f t="shared" si="672"/>
        <v>0</v>
      </c>
      <c r="J14184">
        <f t="shared" si="673"/>
        <v>0</v>
      </c>
      <c r="L14184" t="str">
        <f t="shared" si="671"/>
        <v>2454GLENIFFER</v>
      </c>
      <c r="M14184" t="s">
        <v>15392</v>
      </c>
    </row>
    <row r="14185" spans="1:13">
      <c r="A14185" t="s">
        <v>15585</v>
      </c>
      <c r="B14185" t="s">
        <v>15594</v>
      </c>
      <c r="C14185" t="s">
        <v>109</v>
      </c>
      <c r="D14185">
        <v>4</v>
      </c>
      <c r="E14185">
        <v>0</v>
      </c>
      <c r="F14185">
        <v>0</v>
      </c>
      <c r="H14185" t="s">
        <v>103</v>
      </c>
      <c r="I14185">
        <f t="shared" si="672"/>
        <v>0</v>
      </c>
      <c r="J14185">
        <f t="shared" si="673"/>
        <v>0</v>
      </c>
      <c r="L14185" t="str">
        <f t="shared" si="671"/>
        <v>2454GORDONVILLE</v>
      </c>
      <c r="M14185" t="s">
        <v>15392</v>
      </c>
    </row>
    <row r="14186" spans="1:13">
      <c r="A14186" t="s">
        <v>15585</v>
      </c>
      <c r="B14186" t="s">
        <v>15595</v>
      </c>
      <c r="C14186" t="s">
        <v>109</v>
      </c>
      <c r="D14186">
        <v>4</v>
      </c>
      <c r="E14186">
        <v>0</v>
      </c>
      <c r="F14186">
        <v>0</v>
      </c>
      <c r="H14186" t="s">
        <v>103</v>
      </c>
      <c r="I14186">
        <f t="shared" si="672"/>
        <v>0</v>
      </c>
      <c r="J14186">
        <f t="shared" si="673"/>
        <v>0</v>
      </c>
      <c r="L14186" t="str">
        <f t="shared" si="671"/>
        <v>2454HYDES CREEK</v>
      </c>
      <c r="M14186" t="s">
        <v>15392</v>
      </c>
    </row>
    <row r="14187" spans="1:13">
      <c r="A14187" t="s">
        <v>15585</v>
      </c>
      <c r="B14187" t="s">
        <v>15596</v>
      </c>
      <c r="C14187" t="s">
        <v>109</v>
      </c>
      <c r="D14187">
        <v>4</v>
      </c>
      <c r="E14187">
        <v>0</v>
      </c>
      <c r="F14187">
        <v>0</v>
      </c>
      <c r="H14187" t="s">
        <v>103</v>
      </c>
      <c r="I14187">
        <f t="shared" si="672"/>
        <v>0</v>
      </c>
      <c r="J14187">
        <f t="shared" si="673"/>
        <v>0</v>
      </c>
      <c r="L14187" t="str">
        <f t="shared" si="671"/>
        <v>2454KALANG</v>
      </c>
      <c r="M14187" t="s">
        <v>15392</v>
      </c>
    </row>
    <row r="14188" spans="1:13">
      <c r="A14188" t="s">
        <v>15585</v>
      </c>
      <c r="B14188" t="s">
        <v>15597</v>
      </c>
      <c r="C14188" t="s">
        <v>109</v>
      </c>
      <c r="D14188">
        <v>4</v>
      </c>
      <c r="E14188">
        <v>0</v>
      </c>
      <c r="F14188">
        <v>0</v>
      </c>
      <c r="H14188" t="s">
        <v>103</v>
      </c>
      <c r="I14188">
        <f t="shared" si="672"/>
        <v>0</v>
      </c>
      <c r="J14188">
        <f t="shared" si="673"/>
        <v>0</v>
      </c>
      <c r="L14188" t="str">
        <f t="shared" si="671"/>
        <v>2454KOOROOWI</v>
      </c>
      <c r="M14188" t="s">
        <v>15392</v>
      </c>
    </row>
    <row r="14189" spans="1:13">
      <c r="A14189" t="s">
        <v>15585</v>
      </c>
      <c r="B14189" t="s">
        <v>15598</v>
      </c>
      <c r="C14189" t="s">
        <v>109</v>
      </c>
      <c r="D14189">
        <v>4</v>
      </c>
      <c r="E14189">
        <v>0</v>
      </c>
      <c r="F14189">
        <v>0</v>
      </c>
      <c r="H14189" t="s">
        <v>103</v>
      </c>
      <c r="I14189">
        <f t="shared" si="672"/>
        <v>0</v>
      </c>
      <c r="J14189">
        <f t="shared" si="673"/>
        <v>0</v>
      </c>
      <c r="L14189" t="str">
        <f t="shared" si="671"/>
        <v>2454MARX HILL</v>
      </c>
      <c r="M14189" t="s">
        <v>15392</v>
      </c>
    </row>
    <row r="14190" spans="1:13">
      <c r="A14190" t="s">
        <v>15585</v>
      </c>
      <c r="B14190" t="s">
        <v>15599</v>
      </c>
      <c r="C14190" t="s">
        <v>109</v>
      </c>
      <c r="D14190">
        <v>4</v>
      </c>
      <c r="E14190">
        <v>0</v>
      </c>
      <c r="F14190">
        <v>0</v>
      </c>
      <c r="H14190" t="s">
        <v>103</v>
      </c>
      <c r="I14190">
        <f t="shared" si="672"/>
        <v>0</v>
      </c>
      <c r="J14190">
        <f t="shared" si="673"/>
        <v>0</v>
      </c>
      <c r="L14190" t="str">
        <f t="shared" si="671"/>
        <v>2454MYLESTOM</v>
      </c>
      <c r="M14190" t="s">
        <v>15392</v>
      </c>
    </row>
    <row r="14191" spans="1:13">
      <c r="A14191" t="s">
        <v>15585</v>
      </c>
      <c r="B14191" t="s">
        <v>15600</v>
      </c>
      <c r="C14191" t="s">
        <v>109</v>
      </c>
      <c r="D14191">
        <v>4</v>
      </c>
      <c r="E14191">
        <v>0</v>
      </c>
      <c r="F14191">
        <v>0</v>
      </c>
      <c r="H14191" t="s">
        <v>103</v>
      </c>
      <c r="I14191">
        <f t="shared" si="672"/>
        <v>0</v>
      </c>
      <c r="J14191">
        <f t="shared" si="673"/>
        <v>0</v>
      </c>
      <c r="L14191" t="str">
        <f t="shared" si="671"/>
        <v>2454NORTH BELLINGEN</v>
      </c>
      <c r="M14191" t="s">
        <v>15392</v>
      </c>
    </row>
    <row r="14192" spans="1:13">
      <c r="A14192" t="s">
        <v>15585</v>
      </c>
      <c r="B14192" t="s">
        <v>15601</v>
      </c>
      <c r="C14192" t="s">
        <v>109</v>
      </c>
      <c r="D14192">
        <v>4</v>
      </c>
      <c r="E14192">
        <v>0</v>
      </c>
      <c r="F14192">
        <v>0</v>
      </c>
      <c r="H14192" t="s">
        <v>103</v>
      </c>
      <c r="I14192">
        <f t="shared" si="672"/>
        <v>0</v>
      </c>
      <c r="J14192">
        <f t="shared" si="673"/>
        <v>0</v>
      </c>
      <c r="L14192" t="str">
        <f t="shared" si="671"/>
        <v>2454ORAMA</v>
      </c>
      <c r="M14192" t="s">
        <v>15392</v>
      </c>
    </row>
    <row r="14193" spans="1:13">
      <c r="A14193" t="s">
        <v>15585</v>
      </c>
      <c r="B14193" t="s">
        <v>356</v>
      </c>
      <c r="C14193" t="s">
        <v>109</v>
      </c>
      <c r="D14193">
        <v>4</v>
      </c>
      <c r="E14193">
        <v>0</v>
      </c>
      <c r="F14193">
        <v>0</v>
      </c>
      <c r="H14193" t="s">
        <v>103</v>
      </c>
      <c r="I14193">
        <f t="shared" si="672"/>
        <v>0</v>
      </c>
      <c r="J14193">
        <f t="shared" si="673"/>
        <v>0</v>
      </c>
      <c r="L14193" t="str">
        <f t="shared" si="671"/>
        <v>2454PROMISED LAND</v>
      </c>
      <c r="M14193" t="s">
        <v>15392</v>
      </c>
    </row>
    <row r="14194" spans="1:13">
      <c r="A14194" t="s">
        <v>15585</v>
      </c>
      <c r="B14194" t="s">
        <v>15602</v>
      </c>
      <c r="C14194" t="s">
        <v>109</v>
      </c>
      <c r="D14194">
        <v>4</v>
      </c>
      <c r="E14194">
        <v>0</v>
      </c>
      <c r="F14194">
        <v>0</v>
      </c>
      <c r="H14194" t="s">
        <v>103</v>
      </c>
      <c r="I14194">
        <f t="shared" si="672"/>
        <v>0</v>
      </c>
      <c r="J14194">
        <f t="shared" si="673"/>
        <v>0</v>
      </c>
      <c r="L14194" t="str">
        <f t="shared" si="671"/>
        <v>2454RALEIGH</v>
      </c>
      <c r="M14194" t="s">
        <v>15392</v>
      </c>
    </row>
    <row r="14195" spans="1:13">
      <c r="A14195" t="s">
        <v>15585</v>
      </c>
      <c r="B14195" t="s">
        <v>15603</v>
      </c>
      <c r="C14195" t="s">
        <v>109</v>
      </c>
      <c r="D14195">
        <v>4</v>
      </c>
      <c r="E14195">
        <v>0</v>
      </c>
      <c r="F14195">
        <v>0</v>
      </c>
      <c r="H14195" t="s">
        <v>103</v>
      </c>
      <c r="I14195">
        <f t="shared" si="672"/>
        <v>0</v>
      </c>
      <c r="J14195">
        <f t="shared" si="673"/>
        <v>0</v>
      </c>
      <c r="L14195" t="str">
        <f t="shared" si="671"/>
        <v>2454REPTON</v>
      </c>
      <c r="M14195" t="s">
        <v>15392</v>
      </c>
    </row>
    <row r="14196" spans="1:13">
      <c r="A14196" t="s">
        <v>15585</v>
      </c>
      <c r="B14196" t="s">
        <v>15604</v>
      </c>
      <c r="C14196" t="s">
        <v>109</v>
      </c>
      <c r="D14196">
        <v>4</v>
      </c>
      <c r="E14196">
        <v>0</v>
      </c>
      <c r="F14196">
        <v>0</v>
      </c>
      <c r="H14196" t="s">
        <v>103</v>
      </c>
      <c r="I14196">
        <f t="shared" si="672"/>
        <v>0</v>
      </c>
      <c r="J14196">
        <f t="shared" si="673"/>
        <v>0</v>
      </c>
      <c r="L14196" t="str">
        <f t="shared" si="671"/>
        <v>2454SCOTCHMAN</v>
      </c>
      <c r="M14196" t="s">
        <v>15392</v>
      </c>
    </row>
    <row r="14197" spans="1:13">
      <c r="A14197" t="s">
        <v>15585</v>
      </c>
      <c r="B14197" t="s">
        <v>13215</v>
      </c>
      <c r="C14197" t="s">
        <v>109</v>
      </c>
      <c r="D14197">
        <v>4</v>
      </c>
      <c r="E14197">
        <v>0</v>
      </c>
      <c r="F14197">
        <v>0</v>
      </c>
      <c r="H14197" t="s">
        <v>103</v>
      </c>
      <c r="I14197">
        <f t="shared" si="672"/>
        <v>0</v>
      </c>
      <c r="J14197">
        <f t="shared" si="673"/>
        <v>0</v>
      </c>
      <c r="L14197" t="str">
        <f t="shared" si="671"/>
        <v>2454SUNNY CORNER</v>
      </c>
      <c r="M14197" t="s">
        <v>15392</v>
      </c>
    </row>
    <row r="14198" spans="1:13">
      <c r="A14198" t="s">
        <v>15585</v>
      </c>
      <c r="B14198" t="s">
        <v>15605</v>
      </c>
      <c r="C14198" t="s">
        <v>109</v>
      </c>
      <c r="D14198">
        <v>4</v>
      </c>
      <c r="E14198">
        <v>0</v>
      </c>
      <c r="F14198">
        <v>0</v>
      </c>
      <c r="H14198" t="s">
        <v>103</v>
      </c>
      <c r="I14198">
        <f t="shared" si="672"/>
        <v>0</v>
      </c>
      <c r="J14198">
        <f t="shared" si="673"/>
        <v>0</v>
      </c>
      <c r="L14198" t="str">
        <f t="shared" si="671"/>
        <v>2454THORA</v>
      </c>
      <c r="M14198" t="s">
        <v>15392</v>
      </c>
    </row>
    <row r="14199" spans="1:13">
      <c r="A14199" t="s">
        <v>15585</v>
      </c>
      <c r="B14199" t="s">
        <v>15606</v>
      </c>
      <c r="C14199" t="s">
        <v>109</v>
      </c>
      <c r="D14199">
        <v>4</v>
      </c>
      <c r="E14199">
        <v>0</v>
      </c>
      <c r="F14199">
        <v>0</v>
      </c>
      <c r="H14199" t="s">
        <v>103</v>
      </c>
      <c r="I14199">
        <f t="shared" si="672"/>
        <v>0</v>
      </c>
      <c r="J14199">
        <f t="shared" si="673"/>
        <v>0</v>
      </c>
      <c r="L14199" t="str">
        <f t="shared" si="671"/>
        <v>2454UPPER THORA</v>
      </c>
      <c r="M14199" t="s">
        <v>15392</v>
      </c>
    </row>
    <row r="14200" spans="1:13">
      <c r="A14200" t="s">
        <v>15585</v>
      </c>
      <c r="B14200" t="s">
        <v>15607</v>
      </c>
      <c r="C14200" t="s">
        <v>109</v>
      </c>
      <c r="D14200">
        <v>4</v>
      </c>
      <c r="E14200">
        <v>0</v>
      </c>
      <c r="F14200">
        <v>0</v>
      </c>
      <c r="H14200" t="s">
        <v>103</v>
      </c>
      <c r="I14200">
        <f t="shared" si="672"/>
        <v>0</v>
      </c>
      <c r="J14200">
        <f t="shared" si="673"/>
        <v>0</v>
      </c>
      <c r="L14200" t="str">
        <f t="shared" si="671"/>
        <v>2454VALERY</v>
      </c>
      <c r="M14200" t="s">
        <v>15392</v>
      </c>
    </row>
    <row r="14201" spans="1:13">
      <c r="A14201" t="s">
        <v>15608</v>
      </c>
      <c r="B14201" t="s">
        <v>15609</v>
      </c>
      <c r="C14201" t="s">
        <v>109</v>
      </c>
      <c r="D14201">
        <v>4</v>
      </c>
      <c r="E14201">
        <v>0</v>
      </c>
      <c r="F14201">
        <v>0</v>
      </c>
      <c r="H14201" t="s">
        <v>103</v>
      </c>
      <c r="I14201">
        <f t="shared" si="672"/>
        <v>0</v>
      </c>
      <c r="J14201">
        <f t="shared" si="673"/>
        <v>0</v>
      </c>
      <c r="L14201" t="str">
        <f t="shared" si="671"/>
        <v>2453BILLYS CREEK</v>
      </c>
      <c r="M14201" t="s">
        <v>15392</v>
      </c>
    </row>
    <row r="14202" spans="1:13">
      <c r="A14202" t="s">
        <v>15608</v>
      </c>
      <c r="B14202" t="s">
        <v>15610</v>
      </c>
      <c r="C14202" t="s">
        <v>109</v>
      </c>
      <c r="D14202">
        <v>4</v>
      </c>
      <c r="E14202">
        <v>0</v>
      </c>
      <c r="F14202">
        <v>0</v>
      </c>
      <c r="H14202" t="s">
        <v>103</v>
      </c>
      <c r="I14202">
        <f t="shared" si="672"/>
        <v>0</v>
      </c>
      <c r="J14202">
        <f t="shared" si="673"/>
        <v>0</v>
      </c>
      <c r="L14202" t="str">
        <f t="shared" si="671"/>
        <v>2453BOSTOBRICK</v>
      </c>
      <c r="M14202" t="s">
        <v>15392</v>
      </c>
    </row>
    <row r="14203" spans="1:13">
      <c r="A14203" t="s">
        <v>15608</v>
      </c>
      <c r="B14203" t="s">
        <v>15611</v>
      </c>
      <c r="C14203" t="s">
        <v>109</v>
      </c>
      <c r="D14203">
        <v>4</v>
      </c>
      <c r="E14203">
        <v>0</v>
      </c>
      <c r="F14203">
        <v>0</v>
      </c>
      <c r="H14203" t="s">
        <v>103</v>
      </c>
      <c r="I14203">
        <f t="shared" si="672"/>
        <v>0</v>
      </c>
      <c r="J14203">
        <f t="shared" si="673"/>
        <v>0</v>
      </c>
      <c r="L14203" t="str">
        <f t="shared" si="671"/>
        <v>2453BRIGGSVALE</v>
      </c>
      <c r="M14203" t="s">
        <v>15392</v>
      </c>
    </row>
    <row r="14204" spans="1:13">
      <c r="A14204" t="s">
        <v>15608</v>
      </c>
      <c r="B14204" t="s">
        <v>1831</v>
      </c>
      <c r="C14204" t="s">
        <v>109</v>
      </c>
      <c r="D14204">
        <v>4</v>
      </c>
      <c r="E14204">
        <v>0</v>
      </c>
      <c r="F14204">
        <v>0</v>
      </c>
      <c r="H14204" t="s">
        <v>103</v>
      </c>
      <c r="I14204">
        <f t="shared" si="672"/>
        <v>0</v>
      </c>
      <c r="J14204">
        <f t="shared" si="673"/>
        <v>0</v>
      </c>
      <c r="L14204" t="str">
        <f t="shared" si="671"/>
        <v>2453CASCADE</v>
      </c>
      <c r="M14204" t="s">
        <v>15392</v>
      </c>
    </row>
    <row r="14205" spans="1:13">
      <c r="A14205" t="s">
        <v>15608</v>
      </c>
      <c r="B14205" t="s">
        <v>15612</v>
      </c>
      <c r="C14205" t="s">
        <v>109</v>
      </c>
      <c r="D14205">
        <v>4</v>
      </c>
      <c r="E14205">
        <v>0</v>
      </c>
      <c r="F14205">
        <v>0</v>
      </c>
      <c r="H14205" t="s">
        <v>103</v>
      </c>
      <c r="I14205">
        <f t="shared" si="672"/>
        <v>0</v>
      </c>
      <c r="J14205">
        <f t="shared" si="673"/>
        <v>0</v>
      </c>
      <c r="L14205" t="str">
        <f t="shared" si="671"/>
        <v>2453CLOUDS CREEK</v>
      </c>
      <c r="M14205" t="s">
        <v>15392</v>
      </c>
    </row>
    <row r="14206" spans="1:13">
      <c r="A14206" t="s">
        <v>15608</v>
      </c>
      <c r="B14206" t="s">
        <v>15613</v>
      </c>
      <c r="C14206" t="s">
        <v>109</v>
      </c>
      <c r="D14206">
        <v>4</v>
      </c>
      <c r="E14206">
        <v>0</v>
      </c>
      <c r="F14206">
        <v>0</v>
      </c>
      <c r="H14206" t="s">
        <v>103</v>
      </c>
      <c r="I14206">
        <f t="shared" si="672"/>
        <v>0</v>
      </c>
      <c r="J14206">
        <f t="shared" si="673"/>
        <v>0</v>
      </c>
      <c r="L14206" t="str">
        <f t="shared" si="671"/>
        <v>2453DEER VALE</v>
      </c>
      <c r="M14206" t="s">
        <v>15392</v>
      </c>
    </row>
    <row r="14207" spans="1:13">
      <c r="A14207" t="s">
        <v>15608</v>
      </c>
      <c r="B14207" t="s">
        <v>15614</v>
      </c>
      <c r="C14207" t="s">
        <v>109</v>
      </c>
      <c r="D14207">
        <v>4</v>
      </c>
      <c r="E14207">
        <v>0</v>
      </c>
      <c r="F14207">
        <v>0</v>
      </c>
      <c r="H14207" t="s">
        <v>103</v>
      </c>
      <c r="I14207">
        <f t="shared" si="672"/>
        <v>0</v>
      </c>
      <c r="J14207">
        <f t="shared" si="673"/>
        <v>0</v>
      </c>
      <c r="L14207" t="str">
        <f t="shared" si="671"/>
        <v>2453DORRIGO</v>
      </c>
      <c r="M14207" t="s">
        <v>15392</v>
      </c>
    </row>
    <row r="14208" spans="1:13">
      <c r="A14208" t="s">
        <v>15608</v>
      </c>
      <c r="B14208" t="s">
        <v>15615</v>
      </c>
      <c r="C14208" t="s">
        <v>109</v>
      </c>
      <c r="D14208">
        <v>4</v>
      </c>
      <c r="E14208">
        <v>0</v>
      </c>
      <c r="F14208">
        <v>0</v>
      </c>
      <c r="H14208" t="s">
        <v>103</v>
      </c>
      <c r="I14208">
        <f t="shared" si="672"/>
        <v>0</v>
      </c>
      <c r="J14208">
        <f t="shared" si="673"/>
        <v>0</v>
      </c>
      <c r="L14208" t="str">
        <f t="shared" si="671"/>
        <v>2453DORRIGO MOUNTAIN</v>
      </c>
      <c r="M14208" t="s">
        <v>15392</v>
      </c>
    </row>
    <row r="14209" spans="1:13">
      <c r="A14209" t="s">
        <v>15608</v>
      </c>
      <c r="B14209" t="s">
        <v>15616</v>
      </c>
      <c r="C14209" t="s">
        <v>109</v>
      </c>
      <c r="D14209">
        <v>4</v>
      </c>
      <c r="E14209">
        <v>0</v>
      </c>
      <c r="F14209">
        <v>0</v>
      </c>
      <c r="H14209" t="s">
        <v>103</v>
      </c>
      <c r="I14209">
        <f t="shared" si="672"/>
        <v>0</v>
      </c>
      <c r="J14209">
        <f t="shared" si="673"/>
        <v>0</v>
      </c>
      <c r="L14209" t="str">
        <f t="shared" si="671"/>
        <v>2453DORRIGO NORTH</v>
      </c>
      <c r="M14209" t="s">
        <v>15392</v>
      </c>
    </row>
    <row r="14210" spans="1:13">
      <c r="A14210" t="s">
        <v>15608</v>
      </c>
      <c r="B14210" t="s">
        <v>15617</v>
      </c>
      <c r="C14210" t="s">
        <v>109</v>
      </c>
      <c r="D14210">
        <v>4</v>
      </c>
      <c r="E14210">
        <v>0</v>
      </c>
      <c r="F14210">
        <v>0</v>
      </c>
      <c r="H14210" t="s">
        <v>103</v>
      </c>
      <c r="I14210">
        <f t="shared" si="672"/>
        <v>0</v>
      </c>
      <c r="J14210">
        <f t="shared" si="673"/>
        <v>0</v>
      </c>
      <c r="L14210" t="str">
        <f t="shared" si="671"/>
        <v>2453DUNDURRABIN</v>
      </c>
      <c r="M14210" t="s">
        <v>15392</v>
      </c>
    </row>
    <row r="14211" spans="1:13">
      <c r="A14211" t="s">
        <v>15608</v>
      </c>
      <c r="B14211" t="s">
        <v>15618</v>
      </c>
      <c r="C14211" t="s">
        <v>109</v>
      </c>
      <c r="D14211">
        <v>4</v>
      </c>
      <c r="E14211">
        <v>0</v>
      </c>
      <c r="F14211">
        <v>0</v>
      </c>
      <c r="H14211" t="s">
        <v>103</v>
      </c>
      <c r="I14211">
        <f t="shared" si="672"/>
        <v>0</v>
      </c>
      <c r="J14211">
        <f t="shared" si="673"/>
        <v>0</v>
      </c>
      <c r="L14211" t="str">
        <f t="shared" si="671"/>
        <v>2453EBOR</v>
      </c>
      <c r="M14211" t="s">
        <v>15392</v>
      </c>
    </row>
    <row r="14212" spans="1:13">
      <c r="A14212" t="s">
        <v>15608</v>
      </c>
      <c r="B14212" t="s">
        <v>15619</v>
      </c>
      <c r="C14212" t="s">
        <v>109</v>
      </c>
      <c r="D14212">
        <v>4</v>
      </c>
      <c r="E14212">
        <v>0</v>
      </c>
      <c r="F14212">
        <v>0</v>
      </c>
      <c r="H14212" t="s">
        <v>103</v>
      </c>
      <c r="I14212">
        <f t="shared" si="672"/>
        <v>0</v>
      </c>
      <c r="J14212">
        <f t="shared" si="673"/>
        <v>0</v>
      </c>
      <c r="L14212" t="str">
        <f t="shared" si="671"/>
        <v>2453FERNBROOK</v>
      </c>
      <c r="M14212" t="s">
        <v>15392</v>
      </c>
    </row>
    <row r="14213" spans="1:13">
      <c r="A14213" t="s">
        <v>15608</v>
      </c>
      <c r="B14213" t="s">
        <v>15620</v>
      </c>
      <c r="C14213" t="s">
        <v>109</v>
      </c>
      <c r="D14213">
        <v>4</v>
      </c>
      <c r="E14213">
        <v>0</v>
      </c>
      <c r="F14213">
        <v>0</v>
      </c>
      <c r="H14213" t="s">
        <v>103</v>
      </c>
      <c r="I14213">
        <f t="shared" si="672"/>
        <v>0</v>
      </c>
      <c r="J14213">
        <f t="shared" si="673"/>
        <v>0</v>
      </c>
      <c r="L14213" t="str">
        <f t="shared" ref="L14213:L14276" si="674">CONCATENATE(A14213,B14213)</f>
        <v>2453GANGARA</v>
      </c>
      <c r="M14213" t="s">
        <v>15392</v>
      </c>
    </row>
    <row r="14214" spans="1:13">
      <c r="A14214" t="s">
        <v>15608</v>
      </c>
      <c r="B14214" t="s">
        <v>15621</v>
      </c>
      <c r="C14214" t="s">
        <v>109</v>
      </c>
      <c r="D14214">
        <v>4</v>
      </c>
      <c r="E14214">
        <v>0</v>
      </c>
      <c r="F14214">
        <v>0</v>
      </c>
      <c r="H14214" t="s">
        <v>103</v>
      </c>
      <c r="I14214">
        <f t="shared" si="672"/>
        <v>0</v>
      </c>
      <c r="J14214">
        <f t="shared" si="673"/>
        <v>0</v>
      </c>
      <c r="L14214" t="str">
        <f t="shared" si="674"/>
        <v>2453GLEN FERNAIGH</v>
      </c>
      <c r="M14214" t="s">
        <v>15392</v>
      </c>
    </row>
    <row r="14215" spans="1:13">
      <c r="A14215" t="s">
        <v>15608</v>
      </c>
      <c r="B14215" t="s">
        <v>15622</v>
      </c>
      <c r="C14215" t="s">
        <v>109</v>
      </c>
      <c r="D14215">
        <v>4</v>
      </c>
      <c r="E14215">
        <v>0</v>
      </c>
      <c r="F14215">
        <v>0</v>
      </c>
      <c r="H14215" t="s">
        <v>103</v>
      </c>
      <c r="I14215">
        <f t="shared" si="672"/>
        <v>0</v>
      </c>
      <c r="J14215">
        <f t="shared" si="673"/>
        <v>0</v>
      </c>
      <c r="L14215" t="str">
        <f t="shared" si="674"/>
        <v>2453HARNESS CASK</v>
      </c>
      <c r="M14215" t="s">
        <v>15392</v>
      </c>
    </row>
    <row r="14216" spans="1:13">
      <c r="A14216" t="s">
        <v>15608</v>
      </c>
      <c r="B14216" t="s">
        <v>15623</v>
      </c>
      <c r="C14216" t="s">
        <v>109</v>
      </c>
      <c r="D14216">
        <v>4</v>
      </c>
      <c r="E14216">
        <v>0</v>
      </c>
      <c r="F14216">
        <v>0</v>
      </c>
      <c r="H14216" t="s">
        <v>103</v>
      </c>
      <c r="I14216">
        <f t="shared" si="672"/>
        <v>0</v>
      </c>
      <c r="J14216">
        <f t="shared" si="673"/>
        <v>0</v>
      </c>
      <c r="L14216" t="str">
        <f t="shared" si="674"/>
        <v>2453HERNANI</v>
      </c>
      <c r="M14216" t="s">
        <v>15392</v>
      </c>
    </row>
    <row r="14217" spans="1:13">
      <c r="A14217" t="s">
        <v>15608</v>
      </c>
      <c r="B14217" t="s">
        <v>15624</v>
      </c>
      <c r="C14217" t="s">
        <v>109</v>
      </c>
      <c r="D14217">
        <v>4</v>
      </c>
      <c r="E14217">
        <v>0</v>
      </c>
      <c r="F14217">
        <v>0</v>
      </c>
      <c r="H14217" t="s">
        <v>103</v>
      </c>
      <c r="I14217">
        <f t="shared" si="672"/>
        <v>0</v>
      </c>
      <c r="J14217">
        <f t="shared" si="673"/>
        <v>0</v>
      </c>
      <c r="L14217" t="str">
        <f t="shared" si="674"/>
        <v>2453LEIGH</v>
      </c>
      <c r="M14217" t="s">
        <v>15392</v>
      </c>
    </row>
    <row r="14218" spans="1:13">
      <c r="A14218" t="s">
        <v>15608</v>
      </c>
      <c r="B14218" t="s">
        <v>11830</v>
      </c>
      <c r="C14218" t="s">
        <v>109</v>
      </c>
      <c r="D14218">
        <v>4</v>
      </c>
      <c r="E14218">
        <v>0</v>
      </c>
      <c r="F14218">
        <v>0</v>
      </c>
      <c r="H14218" t="s">
        <v>103</v>
      </c>
      <c r="I14218">
        <f t="shared" si="672"/>
        <v>0</v>
      </c>
      <c r="J14218">
        <f t="shared" si="673"/>
        <v>0</v>
      </c>
      <c r="L14218" t="str">
        <f t="shared" si="674"/>
        <v>2453MARENGO</v>
      </c>
      <c r="M14218" t="s">
        <v>15392</v>
      </c>
    </row>
    <row r="14219" spans="1:13">
      <c r="A14219" t="s">
        <v>15608</v>
      </c>
      <c r="B14219" t="s">
        <v>15625</v>
      </c>
      <c r="C14219" t="s">
        <v>109</v>
      </c>
      <c r="D14219">
        <v>4</v>
      </c>
      <c r="E14219">
        <v>0</v>
      </c>
      <c r="F14219">
        <v>0</v>
      </c>
      <c r="H14219" t="s">
        <v>103</v>
      </c>
      <c r="I14219">
        <f t="shared" si="672"/>
        <v>0</v>
      </c>
      <c r="J14219">
        <f t="shared" si="673"/>
        <v>0</v>
      </c>
      <c r="L14219" t="str">
        <f t="shared" si="674"/>
        <v>2453MAYNARDS PLAINS</v>
      </c>
      <c r="M14219" t="s">
        <v>15392</v>
      </c>
    </row>
    <row r="14220" spans="1:13">
      <c r="A14220" t="s">
        <v>15608</v>
      </c>
      <c r="B14220" t="s">
        <v>15626</v>
      </c>
      <c r="C14220" t="s">
        <v>109</v>
      </c>
      <c r="D14220">
        <v>4</v>
      </c>
      <c r="E14220">
        <v>0</v>
      </c>
      <c r="F14220">
        <v>0</v>
      </c>
      <c r="H14220" t="s">
        <v>103</v>
      </c>
      <c r="I14220">
        <f t="shared" si="672"/>
        <v>0</v>
      </c>
      <c r="J14220">
        <f t="shared" si="673"/>
        <v>0</v>
      </c>
      <c r="L14220" t="str">
        <f t="shared" si="674"/>
        <v>2453MEGAN</v>
      </c>
      <c r="M14220" t="s">
        <v>15392</v>
      </c>
    </row>
    <row r="14221" spans="1:13">
      <c r="A14221" t="s">
        <v>15608</v>
      </c>
      <c r="B14221" t="s">
        <v>15627</v>
      </c>
      <c r="C14221" t="s">
        <v>109</v>
      </c>
      <c r="D14221">
        <v>4</v>
      </c>
      <c r="E14221">
        <v>0</v>
      </c>
      <c r="F14221">
        <v>0</v>
      </c>
      <c r="H14221" t="s">
        <v>103</v>
      </c>
      <c r="I14221">
        <f t="shared" si="672"/>
        <v>0</v>
      </c>
      <c r="J14221">
        <f t="shared" si="673"/>
        <v>0</v>
      </c>
      <c r="L14221" t="str">
        <f t="shared" si="674"/>
        <v>2453MELDRUM DOWNS</v>
      </c>
      <c r="M14221" t="s">
        <v>15392</v>
      </c>
    </row>
    <row r="14222" spans="1:13">
      <c r="A14222" t="s">
        <v>15608</v>
      </c>
      <c r="B14222" t="s">
        <v>15628</v>
      </c>
      <c r="C14222" t="s">
        <v>109</v>
      </c>
      <c r="D14222">
        <v>4</v>
      </c>
      <c r="E14222">
        <v>0</v>
      </c>
      <c r="F14222">
        <v>0</v>
      </c>
      <c r="H14222" t="s">
        <v>103</v>
      </c>
      <c r="I14222">
        <f t="shared" si="672"/>
        <v>0</v>
      </c>
      <c r="J14222">
        <f t="shared" si="673"/>
        <v>0</v>
      </c>
      <c r="L14222" t="str">
        <f t="shared" si="674"/>
        <v>2453MOONPAR</v>
      </c>
      <c r="M14222" t="s">
        <v>15392</v>
      </c>
    </row>
    <row r="14223" spans="1:13">
      <c r="A14223" t="s">
        <v>15608</v>
      </c>
      <c r="B14223" t="s">
        <v>15629</v>
      </c>
      <c r="C14223" t="s">
        <v>109</v>
      </c>
      <c r="D14223">
        <v>4</v>
      </c>
      <c r="E14223">
        <v>0</v>
      </c>
      <c r="F14223">
        <v>0</v>
      </c>
      <c r="H14223" t="s">
        <v>103</v>
      </c>
      <c r="I14223">
        <f t="shared" si="672"/>
        <v>0</v>
      </c>
      <c r="J14223">
        <f t="shared" si="673"/>
        <v>0</v>
      </c>
      <c r="L14223" t="str">
        <f t="shared" si="674"/>
        <v>2453MULDIVA</v>
      </c>
      <c r="M14223" t="s">
        <v>15392</v>
      </c>
    </row>
    <row r="14224" spans="1:13">
      <c r="A14224" t="s">
        <v>15608</v>
      </c>
      <c r="B14224" t="s">
        <v>15630</v>
      </c>
      <c r="C14224" t="s">
        <v>109</v>
      </c>
      <c r="D14224">
        <v>4</v>
      </c>
      <c r="E14224">
        <v>0</v>
      </c>
      <c r="F14224">
        <v>0</v>
      </c>
      <c r="H14224" t="s">
        <v>103</v>
      </c>
      <c r="I14224">
        <f t="shared" si="672"/>
        <v>0</v>
      </c>
      <c r="J14224">
        <f t="shared" si="673"/>
        <v>0</v>
      </c>
      <c r="L14224" t="str">
        <f t="shared" si="674"/>
        <v>2453NEVER NEVER</v>
      </c>
      <c r="M14224" t="s">
        <v>15392</v>
      </c>
    </row>
    <row r="14225" spans="1:13">
      <c r="A14225" t="s">
        <v>15608</v>
      </c>
      <c r="B14225" t="s">
        <v>15631</v>
      </c>
      <c r="C14225" t="s">
        <v>109</v>
      </c>
      <c r="D14225">
        <v>4</v>
      </c>
      <c r="E14225">
        <v>0</v>
      </c>
      <c r="F14225">
        <v>0</v>
      </c>
      <c r="H14225" t="s">
        <v>103</v>
      </c>
      <c r="I14225">
        <f t="shared" ref="I14225:I14288" si="675">IF(ISERROR(VLOOKUP(A14225,SelPostCode,1,FALSE)),0,1)</f>
        <v>0</v>
      </c>
      <c r="J14225">
        <f t="shared" ref="J14225:J14288" si="676">IF(I14225=0,0,IF(ISERROR(VLOOKUP(B14225,SelSuburb,1,FALSE)),0,1))</f>
        <v>0</v>
      </c>
      <c r="L14225" t="str">
        <f t="shared" si="674"/>
        <v>2453NORTH DORRIGO</v>
      </c>
      <c r="M14225" t="s">
        <v>15392</v>
      </c>
    </row>
    <row r="14226" spans="1:13">
      <c r="A14226" t="s">
        <v>15608</v>
      </c>
      <c r="B14226" t="s">
        <v>15632</v>
      </c>
      <c r="C14226" t="s">
        <v>109</v>
      </c>
      <c r="D14226">
        <v>4</v>
      </c>
      <c r="E14226">
        <v>0</v>
      </c>
      <c r="F14226">
        <v>0</v>
      </c>
      <c r="H14226" t="s">
        <v>103</v>
      </c>
      <c r="I14226">
        <f t="shared" si="675"/>
        <v>0</v>
      </c>
      <c r="J14226">
        <f t="shared" si="676"/>
        <v>0</v>
      </c>
      <c r="L14226" t="str">
        <f t="shared" si="674"/>
        <v>2453PADDYS PLAIN</v>
      </c>
      <c r="M14226" t="s">
        <v>15392</v>
      </c>
    </row>
    <row r="14227" spans="1:13">
      <c r="A14227" t="s">
        <v>15608</v>
      </c>
      <c r="B14227" t="s">
        <v>15633</v>
      </c>
      <c r="C14227" t="s">
        <v>109</v>
      </c>
      <c r="D14227">
        <v>4</v>
      </c>
      <c r="E14227">
        <v>0</v>
      </c>
      <c r="F14227">
        <v>0</v>
      </c>
      <c r="H14227" t="s">
        <v>103</v>
      </c>
      <c r="I14227">
        <f t="shared" si="675"/>
        <v>0</v>
      </c>
      <c r="J14227">
        <f t="shared" si="676"/>
        <v>0</v>
      </c>
      <c r="L14227" t="str">
        <f t="shared" si="674"/>
        <v>2453TALLOWWOOD RIDGE</v>
      </c>
      <c r="M14227" t="s">
        <v>15392</v>
      </c>
    </row>
    <row r="14228" spans="1:13">
      <c r="A14228" t="s">
        <v>15608</v>
      </c>
      <c r="B14228" t="s">
        <v>15634</v>
      </c>
      <c r="C14228" t="s">
        <v>109</v>
      </c>
      <c r="D14228">
        <v>4</v>
      </c>
      <c r="E14228">
        <v>0</v>
      </c>
      <c r="F14228">
        <v>0</v>
      </c>
      <c r="H14228" t="s">
        <v>103</v>
      </c>
      <c r="I14228">
        <f t="shared" si="675"/>
        <v>0</v>
      </c>
      <c r="J14228">
        <f t="shared" si="676"/>
        <v>0</v>
      </c>
      <c r="L14228" t="str">
        <f t="shared" si="674"/>
        <v>2453TYRINGHAM</v>
      </c>
      <c r="M14228" t="s">
        <v>15392</v>
      </c>
    </row>
    <row r="14229" spans="1:13">
      <c r="A14229" t="s">
        <v>15608</v>
      </c>
      <c r="B14229" t="s">
        <v>15635</v>
      </c>
      <c r="C14229" t="s">
        <v>109</v>
      </c>
      <c r="D14229">
        <v>4</v>
      </c>
      <c r="E14229">
        <v>0</v>
      </c>
      <c r="F14229">
        <v>0</v>
      </c>
      <c r="H14229" t="s">
        <v>103</v>
      </c>
      <c r="I14229">
        <f t="shared" si="675"/>
        <v>0</v>
      </c>
      <c r="J14229">
        <f t="shared" si="676"/>
        <v>0</v>
      </c>
      <c r="L14229" t="str">
        <f t="shared" si="674"/>
        <v>2453WILD CATTLE CREEK</v>
      </c>
      <c r="M14229" t="s">
        <v>15392</v>
      </c>
    </row>
    <row r="14230" spans="1:13">
      <c r="A14230" t="s">
        <v>15636</v>
      </c>
      <c r="B14230" t="s">
        <v>15637</v>
      </c>
      <c r="C14230" t="s">
        <v>109</v>
      </c>
      <c r="D14230">
        <v>2</v>
      </c>
      <c r="E14230">
        <v>0</v>
      </c>
      <c r="F14230">
        <v>1</v>
      </c>
      <c r="H14230" t="s">
        <v>103</v>
      </c>
      <c r="I14230">
        <f t="shared" si="675"/>
        <v>0</v>
      </c>
      <c r="J14230">
        <f t="shared" si="676"/>
        <v>0</v>
      </c>
      <c r="L14230" t="str">
        <f t="shared" si="674"/>
        <v>2452BAYLDON</v>
      </c>
      <c r="M14230" t="s">
        <v>15392</v>
      </c>
    </row>
    <row r="14231" spans="1:13">
      <c r="A14231" t="s">
        <v>15636</v>
      </c>
      <c r="B14231" t="s">
        <v>15638</v>
      </c>
      <c r="C14231" t="s">
        <v>109</v>
      </c>
      <c r="D14231">
        <v>2</v>
      </c>
      <c r="E14231">
        <v>0</v>
      </c>
      <c r="F14231">
        <v>1</v>
      </c>
      <c r="H14231" t="s">
        <v>103</v>
      </c>
      <c r="I14231">
        <f t="shared" si="675"/>
        <v>0</v>
      </c>
      <c r="J14231">
        <f t="shared" si="676"/>
        <v>0</v>
      </c>
      <c r="L14231" t="str">
        <f t="shared" si="674"/>
        <v>2452BOAMBEE EAST</v>
      </c>
      <c r="M14231" t="s">
        <v>15392</v>
      </c>
    </row>
    <row r="14232" spans="1:13">
      <c r="A14232" t="s">
        <v>15636</v>
      </c>
      <c r="B14232" t="s">
        <v>15639</v>
      </c>
      <c r="C14232" t="s">
        <v>109</v>
      </c>
      <c r="D14232">
        <v>2</v>
      </c>
      <c r="E14232">
        <v>0</v>
      </c>
      <c r="F14232">
        <v>1</v>
      </c>
      <c r="H14232" t="s">
        <v>103</v>
      </c>
      <c r="I14232">
        <f t="shared" si="675"/>
        <v>0</v>
      </c>
      <c r="J14232">
        <f t="shared" si="676"/>
        <v>0</v>
      </c>
      <c r="L14232" t="str">
        <f t="shared" si="674"/>
        <v>2452SAWTELL</v>
      </c>
      <c r="M14232" t="s">
        <v>15392</v>
      </c>
    </row>
    <row r="14233" spans="1:13">
      <c r="A14233" t="s">
        <v>15636</v>
      </c>
      <c r="B14233" t="s">
        <v>15640</v>
      </c>
      <c r="C14233" t="s">
        <v>109</v>
      </c>
      <c r="D14233">
        <v>2</v>
      </c>
      <c r="E14233">
        <v>0</v>
      </c>
      <c r="F14233">
        <v>1</v>
      </c>
      <c r="H14233" t="s">
        <v>103</v>
      </c>
      <c r="I14233">
        <f t="shared" si="675"/>
        <v>0</v>
      </c>
      <c r="J14233">
        <f t="shared" si="676"/>
        <v>0</v>
      </c>
      <c r="L14233" t="str">
        <f t="shared" si="674"/>
        <v>2452TOORMINA</v>
      </c>
      <c r="M14233" t="s">
        <v>15392</v>
      </c>
    </row>
    <row r="14234" spans="1:13">
      <c r="A14234" t="s">
        <v>15641</v>
      </c>
      <c r="B14234" t="s">
        <v>15642</v>
      </c>
      <c r="C14234" t="s">
        <v>109</v>
      </c>
      <c r="D14234">
        <v>1</v>
      </c>
      <c r="E14234">
        <v>0</v>
      </c>
      <c r="F14234">
        <v>1</v>
      </c>
      <c r="H14234" t="s">
        <v>103</v>
      </c>
      <c r="I14234">
        <f t="shared" si="675"/>
        <v>0</v>
      </c>
      <c r="J14234">
        <f t="shared" si="676"/>
        <v>0</v>
      </c>
      <c r="L14234" t="str">
        <f t="shared" si="674"/>
        <v>2450BOAMBEE</v>
      </c>
      <c r="M14234" t="s">
        <v>15392</v>
      </c>
    </row>
    <row r="14235" spans="1:13">
      <c r="A14235" t="s">
        <v>15641</v>
      </c>
      <c r="B14235" t="s">
        <v>15643</v>
      </c>
      <c r="C14235" t="s">
        <v>109</v>
      </c>
      <c r="D14235">
        <v>4</v>
      </c>
      <c r="E14235">
        <v>0</v>
      </c>
      <c r="F14235">
        <v>0</v>
      </c>
      <c r="H14235" t="s">
        <v>103</v>
      </c>
      <c r="I14235">
        <f t="shared" si="675"/>
        <v>0</v>
      </c>
      <c r="J14235">
        <f t="shared" si="676"/>
        <v>0</v>
      </c>
      <c r="L14235" t="str">
        <f t="shared" si="674"/>
        <v>2450BROOKLANA</v>
      </c>
      <c r="M14235" t="s">
        <v>15392</v>
      </c>
    </row>
    <row r="14236" spans="1:13">
      <c r="A14236" t="s">
        <v>15641</v>
      </c>
      <c r="B14236" t="s">
        <v>6605</v>
      </c>
      <c r="C14236" t="s">
        <v>109</v>
      </c>
      <c r="D14236">
        <v>4</v>
      </c>
      <c r="E14236">
        <v>0</v>
      </c>
      <c r="F14236">
        <v>0</v>
      </c>
      <c r="H14236" t="s">
        <v>103</v>
      </c>
      <c r="I14236">
        <f t="shared" si="675"/>
        <v>0</v>
      </c>
      <c r="J14236">
        <f t="shared" si="676"/>
        <v>0</v>
      </c>
      <c r="L14236" t="str">
        <f t="shared" si="674"/>
        <v>2450BUCCA</v>
      </c>
      <c r="M14236" t="s">
        <v>15392</v>
      </c>
    </row>
    <row r="14237" spans="1:13">
      <c r="A14237" t="s">
        <v>15641</v>
      </c>
      <c r="B14237" t="s">
        <v>15644</v>
      </c>
      <c r="C14237" t="s">
        <v>109</v>
      </c>
      <c r="D14237">
        <v>1</v>
      </c>
      <c r="E14237">
        <v>0</v>
      </c>
      <c r="F14237">
        <v>1</v>
      </c>
      <c r="H14237" t="s">
        <v>103</v>
      </c>
      <c r="I14237">
        <f t="shared" si="675"/>
        <v>0</v>
      </c>
      <c r="J14237">
        <f t="shared" si="676"/>
        <v>0</v>
      </c>
      <c r="L14237" t="str">
        <f t="shared" si="674"/>
        <v>2450COFFS HARBOUR</v>
      </c>
      <c r="M14237" t="s">
        <v>15392</v>
      </c>
    </row>
    <row r="14238" spans="1:13">
      <c r="A14238" t="s">
        <v>15641</v>
      </c>
      <c r="B14238" t="s">
        <v>15645</v>
      </c>
      <c r="C14238" t="s">
        <v>109</v>
      </c>
      <c r="D14238">
        <v>1</v>
      </c>
      <c r="E14238">
        <v>0</v>
      </c>
      <c r="F14238">
        <v>1</v>
      </c>
      <c r="H14238" t="s">
        <v>103</v>
      </c>
      <c r="I14238">
        <f t="shared" si="675"/>
        <v>0</v>
      </c>
      <c r="J14238">
        <f t="shared" si="676"/>
        <v>0</v>
      </c>
      <c r="L14238" t="str">
        <f t="shared" si="674"/>
        <v>2450COFFS HARBOUR JETTY</v>
      </c>
      <c r="M14238" t="s">
        <v>15392</v>
      </c>
    </row>
    <row r="14239" spans="1:13">
      <c r="A14239" t="s">
        <v>15641</v>
      </c>
      <c r="B14239" t="s">
        <v>15646</v>
      </c>
      <c r="C14239" t="s">
        <v>109</v>
      </c>
      <c r="D14239">
        <v>1</v>
      </c>
      <c r="E14239">
        <v>0</v>
      </c>
      <c r="F14239">
        <v>1</v>
      </c>
      <c r="H14239" t="s">
        <v>103</v>
      </c>
      <c r="I14239">
        <f t="shared" si="675"/>
        <v>0</v>
      </c>
      <c r="J14239">
        <f t="shared" si="676"/>
        <v>0</v>
      </c>
      <c r="L14239" t="str">
        <f t="shared" si="674"/>
        <v>2450COFFS HARBOUR PLAZA</v>
      </c>
      <c r="M14239" t="s">
        <v>15392</v>
      </c>
    </row>
    <row r="14240" spans="1:13">
      <c r="A14240" t="s">
        <v>15641</v>
      </c>
      <c r="B14240" t="s">
        <v>15647</v>
      </c>
      <c r="C14240" t="s">
        <v>109</v>
      </c>
      <c r="D14240">
        <v>3</v>
      </c>
      <c r="E14240">
        <v>0</v>
      </c>
      <c r="F14240">
        <v>0</v>
      </c>
      <c r="H14240" t="s">
        <v>103</v>
      </c>
      <c r="I14240">
        <f t="shared" si="675"/>
        <v>0</v>
      </c>
      <c r="J14240">
        <f t="shared" si="676"/>
        <v>0</v>
      </c>
      <c r="L14240" t="str">
        <f t="shared" si="674"/>
        <v>2450CORAMBA</v>
      </c>
      <c r="M14240" t="s">
        <v>15392</v>
      </c>
    </row>
    <row r="14241" spans="1:13">
      <c r="A14241" t="s">
        <v>15641</v>
      </c>
      <c r="B14241" t="s">
        <v>15648</v>
      </c>
      <c r="C14241" t="s">
        <v>109</v>
      </c>
      <c r="D14241">
        <v>4</v>
      </c>
      <c r="E14241">
        <v>0</v>
      </c>
      <c r="F14241">
        <v>0</v>
      </c>
      <c r="H14241" t="s">
        <v>103</v>
      </c>
      <c r="I14241">
        <f t="shared" si="675"/>
        <v>0</v>
      </c>
      <c r="J14241">
        <f t="shared" si="676"/>
        <v>0</v>
      </c>
      <c r="L14241" t="str">
        <f t="shared" si="674"/>
        <v>2450DAIRYVILLE</v>
      </c>
      <c r="M14241" t="s">
        <v>15392</v>
      </c>
    </row>
    <row r="14242" spans="1:13">
      <c r="A14242" t="s">
        <v>15641</v>
      </c>
      <c r="B14242" t="s">
        <v>15649</v>
      </c>
      <c r="C14242" t="s">
        <v>109</v>
      </c>
      <c r="D14242">
        <v>4</v>
      </c>
      <c r="E14242">
        <v>0</v>
      </c>
      <c r="F14242">
        <v>0</v>
      </c>
      <c r="H14242" t="s">
        <v>103</v>
      </c>
      <c r="I14242">
        <f t="shared" si="675"/>
        <v>0</v>
      </c>
      <c r="J14242">
        <f t="shared" si="676"/>
        <v>0</v>
      </c>
      <c r="L14242" t="str">
        <f t="shared" si="674"/>
        <v>2450GLENREAGH</v>
      </c>
      <c r="M14242" t="s">
        <v>15392</v>
      </c>
    </row>
    <row r="14243" spans="1:13">
      <c r="A14243" t="s">
        <v>15641</v>
      </c>
      <c r="B14243" t="s">
        <v>15650</v>
      </c>
      <c r="C14243" t="s">
        <v>109</v>
      </c>
      <c r="D14243">
        <v>2</v>
      </c>
      <c r="E14243">
        <v>0</v>
      </c>
      <c r="F14243">
        <v>1</v>
      </c>
      <c r="H14243" t="s">
        <v>103</v>
      </c>
      <c r="I14243">
        <f t="shared" si="675"/>
        <v>0</v>
      </c>
      <c r="J14243">
        <f t="shared" si="676"/>
        <v>0</v>
      </c>
      <c r="L14243" t="str">
        <f t="shared" si="674"/>
        <v>2450KARANGI</v>
      </c>
      <c r="M14243" t="s">
        <v>15392</v>
      </c>
    </row>
    <row r="14244" spans="1:13">
      <c r="A14244" t="s">
        <v>15641</v>
      </c>
      <c r="B14244" t="s">
        <v>15651</v>
      </c>
      <c r="C14244" t="s">
        <v>109</v>
      </c>
      <c r="D14244">
        <v>1</v>
      </c>
      <c r="E14244">
        <v>0</v>
      </c>
      <c r="F14244">
        <v>1</v>
      </c>
      <c r="H14244" t="s">
        <v>103</v>
      </c>
      <c r="I14244">
        <f t="shared" si="675"/>
        <v>0</v>
      </c>
      <c r="J14244">
        <f t="shared" si="676"/>
        <v>0</v>
      </c>
      <c r="L14244" t="str">
        <f t="shared" si="674"/>
        <v>2450KORORA</v>
      </c>
      <c r="M14244" t="s">
        <v>15392</v>
      </c>
    </row>
    <row r="14245" spans="1:13">
      <c r="A14245" t="s">
        <v>15641</v>
      </c>
      <c r="B14245" t="s">
        <v>15652</v>
      </c>
      <c r="C14245" t="s">
        <v>109</v>
      </c>
      <c r="D14245">
        <v>4</v>
      </c>
      <c r="E14245">
        <v>0</v>
      </c>
      <c r="F14245">
        <v>0</v>
      </c>
      <c r="H14245" t="s">
        <v>103</v>
      </c>
      <c r="I14245">
        <f t="shared" si="675"/>
        <v>0</v>
      </c>
      <c r="J14245">
        <f t="shared" si="676"/>
        <v>0</v>
      </c>
      <c r="L14245" t="str">
        <f t="shared" si="674"/>
        <v>2450LOWANNA</v>
      </c>
      <c r="M14245" t="s">
        <v>15392</v>
      </c>
    </row>
    <row r="14246" spans="1:13">
      <c r="A14246" t="s">
        <v>15641</v>
      </c>
      <c r="B14246" t="s">
        <v>15653</v>
      </c>
      <c r="C14246" t="s">
        <v>109</v>
      </c>
      <c r="D14246">
        <v>4</v>
      </c>
      <c r="E14246">
        <v>0</v>
      </c>
      <c r="F14246">
        <v>0</v>
      </c>
      <c r="H14246" t="s">
        <v>103</v>
      </c>
      <c r="I14246">
        <f t="shared" si="675"/>
        <v>0</v>
      </c>
      <c r="J14246">
        <f t="shared" si="676"/>
        <v>0</v>
      </c>
      <c r="L14246" t="str">
        <f t="shared" si="674"/>
        <v>2450LOWER BUCCA</v>
      </c>
      <c r="M14246" t="s">
        <v>15392</v>
      </c>
    </row>
    <row r="14247" spans="1:13">
      <c r="A14247" t="s">
        <v>15641</v>
      </c>
      <c r="B14247" t="s">
        <v>15654</v>
      </c>
      <c r="C14247" t="s">
        <v>109</v>
      </c>
      <c r="D14247">
        <v>3</v>
      </c>
      <c r="E14247">
        <v>0</v>
      </c>
      <c r="F14247">
        <v>0</v>
      </c>
      <c r="H14247" t="s">
        <v>103</v>
      </c>
      <c r="I14247">
        <f t="shared" si="675"/>
        <v>0</v>
      </c>
      <c r="J14247">
        <f t="shared" si="676"/>
        <v>0</v>
      </c>
      <c r="L14247" t="str">
        <f t="shared" si="674"/>
        <v>2450MOONEE BEACH</v>
      </c>
      <c r="M14247" t="s">
        <v>15392</v>
      </c>
    </row>
    <row r="14248" spans="1:13">
      <c r="A14248" t="s">
        <v>15641</v>
      </c>
      <c r="B14248" t="s">
        <v>15655</v>
      </c>
      <c r="C14248" t="s">
        <v>109</v>
      </c>
      <c r="D14248">
        <v>4</v>
      </c>
      <c r="E14248">
        <v>0</v>
      </c>
      <c r="F14248">
        <v>0</v>
      </c>
      <c r="H14248" t="s">
        <v>103</v>
      </c>
      <c r="I14248">
        <f t="shared" si="675"/>
        <v>0</v>
      </c>
      <c r="J14248">
        <f t="shared" si="676"/>
        <v>0</v>
      </c>
      <c r="L14248" t="str">
        <f t="shared" si="674"/>
        <v>2450NANA GLEN</v>
      </c>
      <c r="M14248" t="s">
        <v>15392</v>
      </c>
    </row>
    <row r="14249" spans="1:13">
      <c r="A14249" t="s">
        <v>15641</v>
      </c>
      <c r="B14249" t="s">
        <v>15656</v>
      </c>
      <c r="C14249" t="s">
        <v>109</v>
      </c>
      <c r="D14249">
        <v>1</v>
      </c>
      <c r="E14249">
        <v>0</v>
      </c>
      <c r="F14249">
        <v>1</v>
      </c>
      <c r="H14249" t="s">
        <v>103</v>
      </c>
      <c r="I14249">
        <f t="shared" si="675"/>
        <v>0</v>
      </c>
      <c r="J14249">
        <f t="shared" si="676"/>
        <v>0</v>
      </c>
      <c r="L14249" t="str">
        <f t="shared" si="674"/>
        <v>2450NORTH BOAMBEE VALLEY</v>
      </c>
      <c r="M14249" t="s">
        <v>15392</v>
      </c>
    </row>
    <row r="14250" spans="1:13">
      <c r="A14250" t="s">
        <v>15641</v>
      </c>
      <c r="B14250" t="s">
        <v>15657</v>
      </c>
      <c r="C14250" t="s">
        <v>109</v>
      </c>
      <c r="D14250">
        <v>1</v>
      </c>
      <c r="E14250">
        <v>0</v>
      </c>
      <c r="F14250">
        <v>1</v>
      </c>
      <c r="H14250" t="s">
        <v>103</v>
      </c>
      <c r="I14250">
        <f t="shared" si="675"/>
        <v>0</v>
      </c>
      <c r="J14250">
        <f t="shared" si="676"/>
        <v>0</v>
      </c>
      <c r="L14250" t="str">
        <f t="shared" si="674"/>
        <v>2450SAPPHIRE BEACH</v>
      </c>
      <c r="M14250" t="s">
        <v>15392</v>
      </c>
    </row>
    <row r="14251" spans="1:13">
      <c r="A14251" t="s">
        <v>15641</v>
      </c>
      <c r="B14251" t="s">
        <v>15658</v>
      </c>
      <c r="C14251" t="s">
        <v>109</v>
      </c>
      <c r="D14251">
        <v>4</v>
      </c>
      <c r="E14251">
        <v>0</v>
      </c>
      <c r="F14251">
        <v>0</v>
      </c>
      <c r="H14251" t="s">
        <v>103</v>
      </c>
      <c r="I14251">
        <f t="shared" si="675"/>
        <v>0</v>
      </c>
      <c r="J14251">
        <f t="shared" si="676"/>
        <v>0</v>
      </c>
      <c r="L14251" t="str">
        <f t="shared" si="674"/>
        <v>2450ULONG</v>
      </c>
      <c r="M14251" t="s">
        <v>15392</v>
      </c>
    </row>
    <row r="14252" spans="1:13">
      <c r="A14252" t="s">
        <v>15641</v>
      </c>
      <c r="B14252" t="s">
        <v>15659</v>
      </c>
      <c r="C14252" t="s">
        <v>109</v>
      </c>
      <c r="D14252">
        <v>3</v>
      </c>
      <c r="E14252">
        <v>0</v>
      </c>
      <c r="F14252">
        <v>0</v>
      </c>
      <c r="H14252" t="s">
        <v>103</v>
      </c>
      <c r="I14252">
        <f t="shared" si="675"/>
        <v>0</v>
      </c>
      <c r="J14252">
        <f t="shared" si="676"/>
        <v>0</v>
      </c>
      <c r="L14252" t="str">
        <f t="shared" si="674"/>
        <v>2450UPPER ORARA</v>
      </c>
      <c r="M14252" t="s">
        <v>15392</v>
      </c>
    </row>
    <row r="14253" spans="1:13">
      <c r="A14253" t="s">
        <v>15660</v>
      </c>
      <c r="B14253" t="s">
        <v>15661</v>
      </c>
      <c r="C14253" t="s">
        <v>109</v>
      </c>
      <c r="D14253">
        <v>4</v>
      </c>
      <c r="E14253">
        <v>0</v>
      </c>
      <c r="F14253">
        <v>0</v>
      </c>
      <c r="H14253" t="s">
        <v>103</v>
      </c>
      <c r="I14253">
        <f t="shared" si="675"/>
        <v>0</v>
      </c>
      <c r="J14253">
        <f t="shared" si="676"/>
        <v>0</v>
      </c>
      <c r="L14253" t="str">
        <f t="shared" si="674"/>
        <v>2449ARGENTS HILL</v>
      </c>
      <c r="M14253" t="s">
        <v>15392</v>
      </c>
    </row>
    <row r="14254" spans="1:13">
      <c r="A14254" t="s">
        <v>15660</v>
      </c>
      <c r="B14254" t="s">
        <v>15662</v>
      </c>
      <c r="C14254" t="s">
        <v>109</v>
      </c>
      <c r="D14254">
        <v>4</v>
      </c>
      <c r="E14254">
        <v>0</v>
      </c>
      <c r="F14254">
        <v>0</v>
      </c>
      <c r="H14254" t="s">
        <v>103</v>
      </c>
      <c r="I14254">
        <f t="shared" si="675"/>
        <v>0</v>
      </c>
      <c r="J14254">
        <f t="shared" si="676"/>
        <v>0</v>
      </c>
      <c r="L14254" t="str">
        <f t="shared" si="674"/>
        <v>2449BOWRAVILLE</v>
      </c>
      <c r="M14254" t="s">
        <v>15392</v>
      </c>
    </row>
    <row r="14255" spans="1:13">
      <c r="A14255" t="s">
        <v>15660</v>
      </c>
      <c r="B14255" t="s">
        <v>15663</v>
      </c>
      <c r="C14255" t="s">
        <v>109</v>
      </c>
      <c r="D14255">
        <v>4</v>
      </c>
      <c r="E14255">
        <v>0</v>
      </c>
      <c r="F14255">
        <v>0</v>
      </c>
      <c r="H14255" t="s">
        <v>103</v>
      </c>
      <c r="I14255">
        <f t="shared" si="675"/>
        <v>0</v>
      </c>
      <c r="J14255">
        <f t="shared" si="676"/>
        <v>0</v>
      </c>
      <c r="L14255" t="str">
        <f t="shared" si="674"/>
        <v>2449BUCKRA BENDINNI</v>
      </c>
      <c r="M14255" t="s">
        <v>15392</v>
      </c>
    </row>
    <row r="14256" spans="1:13">
      <c r="A14256" t="s">
        <v>15660</v>
      </c>
      <c r="B14256" t="s">
        <v>15664</v>
      </c>
      <c r="C14256" t="s">
        <v>109</v>
      </c>
      <c r="D14256">
        <v>4</v>
      </c>
      <c r="E14256">
        <v>0</v>
      </c>
      <c r="F14256">
        <v>0</v>
      </c>
      <c r="H14256" t="s">
        <v>103</v>
      </c>
      <c r="I14256">
        <f t="shared" si="675"/>
        <v>0</v>
      </c>
      <c r="J14256">
        <f t="shared" si="676"/>
        <v>0</v>
      </c>
      <c r="L14256" t="str">
        <f t="shared" si="674"/>
        <v>2449GIRRALONG</v>
      </c>
      <c r="M14256" t="s">
        <v>15392</v>
      </c>
    </row>
    <row r="14257" spans="1:13">
      <c r="A14257" t="s">
        <v>15660</v>
      </c>
      <c r="B14257" t="s">
        <v>15665</v>
      </c>
      <c r="C14257" t="s">
        <v>109</v>
      </c>
      <c r="D14257">
        <v>4</v>
      </c>
      <c r="E14257">
        <v>0</v>
      </c>
      <c r="F14257">
        <v>0</v>
      </c>
      <c r="H14257" t="s">
        <v>103</v>
      </c>
      <c r="I14257">
        <f t="shared" si="675"/>
        <v>0</v>
      </c>
      <c r="J14257">
        <f t="shared" si="676"/>
        <v>0</v>
      </c>
      <c r="L14257" t="str">
        <f t="shared" si="674"/>
        <v>2449KENNAICLE CREEK</v>
      </c>
      <c r="M14257" t="s">
        <v>15392</v>
      </c>
    </row>
    <row r="14258" spans="1:13">
      <c r="A14258" t="s">
        <v>15660</v>
      </c>
      <c r="B14258" t="s">
        <v>15666</v>
      </c>
      <c r="C14258" t="s">
        <v>109</v>
      </c>
      <c r="D14258">
        <v>4</v>
      </c>
      <c r="E14258">
        <v>0</v>
      </c>
      <c r="F14258">
        <v>0</v>
      </c>
      <c r="H14258" t="s">
        <v>103</v>
      </c>
      <c r="I14258">
        <f t="shared" si="675"/>
        <v>0</v>
      </c>
      <c r="J14258">
        <f t="shared" si="676"/>
        <v>0</v>
      </c>
      <c r="L14258" t="str">
        <f t="shared" si="674"/>
        <v>2449KILLIEKRANKIE</v>
      </c>
      <c r="M14258" t="s">
        <v>15392</v>
      </c>
    </row>
    <row r="14259" spans="1:13">
      <c r="A14259" t="s">
        <v>15660</v>
      </c>
      <c r="B14259" t="s">
        <v>15667</v>
      </c>
      <c r="C14259" t="s">
        <v>109</v>
      </c>
      <c r="D14259">
        <v>4</v>
      </c>
      <c r="E14259">
        <v>0</v>
      </c>
      <c r="F14259">
        <v>0</v>
      </c>
      <c r="H14259" t="s">
        <v>103</v>
      </c>
      <c r="I14259">
        <f t="shared" si="675"/>
        <v>0</v>
      </c>
      <c r="J14259">
        <f t="shared" si="676"/>
        <v>0</v>
      </c>
      <c r="L14259" t="str">
        <f t="shared" si="674"/>
        <v>2449MISSABOTTI</v>
      </c>
      <c r="M14259" t="s">
        <v>15392</v>
      </c>
    </row>
    <row r="14260" spans="1:13">
      <c r="A14260" t="s">
        <v>15660</v>
      </c>
      <c r="B14260" t="s">
        <v>984</v>
      </c>
      <c r="C14260" t="s">
        <v>109</v>
      </c>
      <c r="D14260">
        <v>4</v>
      </c>
      <c r="E14260">
        <v>0</v>
      </c>
      <c r="F14260">
        <v>0</v>
      </c>
      <c r="H14260" t="s">
        <v>103</v>
      </c>
      <c r="I14260">
        <f t="shared" si="675"/>
        <v>0</v>
      </c>
      <c r="J14260">
        <f t="shared" si="676"/>
        <v>0</v>
      </c>
      <c r="L14260" t="str">
        <f t="shared" si="674"/>
        <v>2449SOUTH ARM</v>
      </c>
      <c r="M14260" t="s">
        <v>15392</v>
      </c>
    </row>
    <row r="14261" spans="1:13">
      <c r="A14261" t="s">
        <v>15660</v>
      </c>
      <c r="B14261" t="s">
        <v>15668</v>
      </c>
      <c r="C14261" t="s">
        <v>109</v>
      </c>
      <c r="D14261">
        <v>4</v>
      </c>
      <c r="E14261">
        <v>0</v>
      </c>
      <c r="F14261">
        <v>0</v>
      </c>
      <c r="H14261" t="s">
        <v>103</v>
      </c>
      <c r="I14261">
        <f t="shared" si="675"/>
        <v>0</v>
      </c>
      <c r="J14261">
        <f t="shared" si="676"/>
        <v>0</v>
      </c>
      <c r="L14261" t="str">
        <f t="shared" si="674"/>
        <v>2449TEWINGA</v>
      </c>
      <c r="M14261" t="s">
        <v>15392</v>
      </c>
    </row>
    <row r="14262" spans="1:13">
      <c r="A14262" t="s">
        <v>15669</v>
      </c>
      <c r="B14262" t="s">
        <v>15670</v>
      </c>
      <c r="C14262" t="s">
        <v>109</v>
      </c>
      <c r="D14262">
        <v>3</v>
      </c>
      <c r="E14262">
        <v>0</v>
      </c>
      <c r="F14262">
        <v>0</v>
      </c>
      <c r="H14262" t="s">
        <v>103</v>
      </c>
      <c r="I14262">
        <f t="shared" si="675"/>
        <v>0</v>
      </c>
      <c r="J14262">
        <f t="shared" si="676"/>
        <v>0</v>
      </c>
      <c r="L14262" t="str">
        <f t="shared" si="674"/>
        <v>2448HYLAND PARK</v>
      </c>
      <c r="M14262" t="s">
        <v>15392</v>
      </c>
    </row>
    <row r="14263" spans="1:13">
      <c r="A14263" t="s">
        <v>15669</v>
      </c>
      <c r="B14263" t="s">
        <v>15671</v>
      </c>
      <c r="C14263" t="s">
        <v>109</v>
      </c>
      <c r="D14263">
        <v>3</v>
      </c>
      <c r="E14263">
        <v>0</v>
      </c>
      <c r="F14263">
        <v>0</v>
      </c>
      <c r="H14263" t="s">
        <v>103</v>
      </c>
      <c r="I14263">
        <f t="shared" si="675"/>
        <v>0</v>
      </c>
      <c r="J14263">
        <f t="shared" si="676"/>
        <v>0</v>
      </c>
      <c r="L14263" t="str">
        <f t="shared" si="674"/>
        <v>2448NAMBUCCA HEADS</v>
      </c>
      <c r="M14263" t="s">
        <v>15392</v>
      </c>
    </row>
    <row r="14264" spans="1:13">
      <c r="A14264" t="s">
        <v>15669</v>
      </c>
      <c r="B14264" t="s">
        <v>15672</v>
      </c>
      <c r="C14264" t="s">
        <v>109</v>
      </c>
      <c r="D14264">
        <v>3</v>
      </c>
      <c r="E14264">
        <v>0</v>
      </c>
      <c r="F14264">
        <v>0</v>
      </c>
      <c r="H14264" t="s">
        <v>103</v>
      </c>
      <c r="I14264">
        <f t="shared" si="675"/>
        <v>0</v>
      </c>
      <c r="J14264">
        <f t="shared" si="676"/>
        <v>0</v>
      </c>
      <c r="L14264" t="str">
        <f t="shared" si="674"/>
        <v>2448VALLA</v>
      </c>
      <c r="M14264" t="s">
        <v>15392</v>
      </c>
    </row>
    <row r="14265" spans="1:13">
      <c r="A14265" t="s">
        <v>15669</v>
      </c>
      <c r="B14265" t="s">
        <v>15673</v>
      </c>
      <c r="C14265" t="s">
        <v>109</v>
      </c>
      <c r="D14265">
        <v>3</v>
      </c>
      <c r="E14265">
        <v>0</v>
      </c>
      <c r="F14265">
        <v>0</v>
      </c>
      <c r="H14265" t="s">
        <v>103</v>
      </c>
      <c r="I14265">
        <f t="shared" si="675"/>
        <v>0</v>
      </c>
      <c r="J14265">
        <f t="shared" si="676"/>
        <v>0</v>
      </c>
      <c r="L14265" t="str">
        <f t="shared" si="674"/>
        <v>2448VALLA BEACH</v>
      </c>
      <c r="M14265" t="s">
        <v>15392</v>
      </c>
    </row>
    <row r="14266" spans="1:13">
      <c r="A14266" t="s">
        <v>15669</v>
      </c>
      <c r="B14266" t="s">
        <v>15674</v>
      </c>
      <c r="C14266" t="s">
        <v>109</v>
      </c>
      <c r="D14266">
        <v>3</v>
      </c>
      <c r="E14266">
        <v>0</v>
      </c>
      <c r="F14266">
        <v>0</v>
      </c>
      <c r="H14266" t="s">
        <v>103</v>
      </c>
      <c r="I14266">
        <f t="shared" si="675"/>
        <v>0</v>
      </c>
      <c r="J14266">
        <f t="shared" si="676"/>
        <v>0</v>
      </c>
      <c r="L14266" t="str">
        <f t="shared" si="674"/>
        <v>2448VIEWMONT</v>
      </c>
      <c r="M14266" t="s">
        <v>15392</v>
      </c>
    </row>
    <row r="14267" spans="1:13">
      <c r="A14267" t="s">
        <v>15675</v>
      </c>
      <c r="B14267" t="s">
        <v>15676</v>
      </c>
      <c r="C14267" t="s">
        <v>109</v>
      </c>
      <c r="D14267">
        <v>4</v>
      </c>
      <c r="E14267">
        <v>0</v>
      </c>
      <c r="F14267">
        <v>0</v>
      </c>
      <c r="H14267" t="s">
        <v>103</v>
      </c>
      <c r="I14267">
        <f t="shared" si="675"/>
        <v>0</v>
      </c>
      <c r="J14267">
        <f t="shared" si="676"/>
        <v>0</v>
      </c>
      <c r="L14267" t="str">
        <f t="shared" si="674"/>
        <v>2447BURRAPINE</v>
      </c>
      <c r="M14267" t="s">
        <v>12585</v>
      </c>
    </row>
    <row r="14268" spans="1:13">
      <c r="A14268" t="s">
        <v>15675</v>
      </c>
      <c r="B14268" t="s">
        <v>15677</v>
      </c>
      <c r="C14268" t="s">
        <v>109</v>
      </c>
      <c r="D14268">
        <v>4</v>
      </c>
      <c r="E14268">
        <v>0</v>
      </c>
      <c r="F14268">
        <v>0</v>
      </c>
      <c r="H14268" t="s">
        <v>103</v>
      </c>
      <c r="I14268">
        <f t="shared" si="675"/>
        <v>0</v>
      </c>
      <c r="J14268">
        <f t="shared" si="676"/>
        <v>0</v>
      </c>
      <c r="L14268" t="str">
        <f t="shared" si="674"/>
        <v>2447CONGARINNI</v>
      </c>
      <c r="M14268" t="s">
        <v>12585</v>
      </c>
    </row>
    <row r="14269" spans="1:13">
      <c r="A14269" t="s">
        <v>15675</v>
      </c>
      <c r="B14269" t="s">
        <v>15678</v>
      </c>
      <c r="C14269" t="s">
        <v>109</v>
      </c>
      <c r="D14269">
        <v>4</v>
      </c>
      <c r="E14269">
        <v>0</v>
      </c>
      <c r="F14269">
        <v>0</v>
      </c>
      <c r="H14269" t="s">
        <v>103</v>
      </c>
      <c r="I14269">
        <f t="shared" si="675"/>
        <v>0</v>
      </c>
      <c r="J14269">
        <f t="shared" si="676"/>
        <v>0</v>
      </c>
      <c r="L14269" t="str">
        <f t="shared" si="674"/>
        <v>2447CONGARINNI NORTH</v>
      </c>
      <c r="M14269" t="s">
        <v>12585</v>
      </c>
    </row>
    <row r="14270" spans="1:13">
      <c r="A14270" t="s">
        <v>15675</v>
      </c>
      <c r="B14270" t="s">
        <v>15679</v>
      </c>
      <c r="C14270" t="s">
        <v>109</v>
      </c>
      <c r="D14270">
        <v>4</v>
      </c>
      <c r="E14270">
        <v>0</v>
      </c>
      <c r="F14270">
        <v>0</v>
      </c>
      <c r="H14270" t="s">
        <v>103</v>
      </c>
      <c r="I14270">
        <f t="shared" si="675"/>
        <v>0</v>
      </c>
      <c r="J14270">
        <f t="shared" si="676"/>
        <v>0</v>
      </c>
      <c r="L14270" t="str">
        <f t="shared" si="674"/>
        <v>2447DONNELLYVILLE</v>
      </c>
      <c r="M14270" t="s">
        <v>12585</v>
      </c>
    </row>
    <row r="14271" spans="1:13">
      <c r="A14271" t="s">
        <v>15675</v>
      </c>
      <c r="B14271" t="s">
        <v>15680</v>
      </c>
      <c r="C14271" t="s">
        <v>109</v>
      </c>
      <c r="D14271">
        <v>4</v>
      </c>
      <c r="E14271">
        <v>0</v>
      </c>
      <c r="F14271">
        <v>0</v>
      </c>
      <c r="H14271" t="s">
        <v>103</v>
      </c>
      <c r="I14271">
        <f t="shared" si="675"/>
        <v>0</v>
      </c>
      <c r="J14271">
        <f t="shared" si="676"/>
        <v>0</v>
      </c>
      <c r="L14271" t="str">
        <f t="shared" si="674"/>
        <v>2447GUMMA</v>
      </c>
      <c r="M14271" t="s">
        <v>12585</v>
      </c>
    </row>
    <row r="14272" spans="1:13">
      <c r="A14272" t="s">
        <v>15675</v>
      </c>
      <c r="B14272" t="s">
        <v>15681</v>
      </c>
      <c r="C14272" t="s">
        <v>109</v>
      </c>
      <c r="D14272">
        <v>4</v>
      </c>
      <c r="E14272">
        <v>0</v>
      </c>
      <c r="F14272">
        <v>0</v>
      </c>
      <c r="H14272" t="s">
        <v>103</v>
      </c>
      <c r="I14272">
        <f t="shared" si="675"/>
        <v>0</v>
      </c>
      <c r="J14272">
        <f t="shared" si="676"/>
        <v>0</v>
      </c>
      <c r="L14272" t="str">
        <f t="shared" si="674"/>
        <v>2447MACKSVILLE</v>
      </c>
      <c r="M14272" t="s">
        <v>12585</v>
      </c>
    </row>
    <row r="14273" spans="1:13">
      <c r="A14273" t="s">
        <v>15675</v>
      </c>
      <c r="B14273" t="s">
        <v>15682</v>
      </c>
      <c r="C14273" t="s">
        <v>109</v>
      </c>
      <c r="D14273">
        <v>4</v>
      </c>
      <c r="E14273">
        <v>0</v>
      </c>
      <c r="F14273">
        <v>0</v>
      </c>
      <c r="H14273" t="s">
        <v>103</v>
      </c>
      <c r="I14273">
        <f t="shared" si="675"/>
        <v>0</v>
      </c>
      <c r="J14273">
        <f t="shared" si="676"/>
        <v>0</v>
      </c>
      <c r="L14273" t="str">
        <f t="shared" si="674"/>
        <v>2447NEWEE CREEK</v>
      </c>
      <c r="M14273" t="s">
        <v>12585</v>
      </c>
    </row>
    <row r="14274" spans="1:13">
      <c r="A14274" t="s">
        <v>15675</v>
      </c>
      <c r="B14274" t="s">
        <v>15683</v>
      </c>
      <c r="C14274" t="s">
        <v>109</v>
      </c>
      <c r="D14274">
        <v>4</v>
      </c>
      <c r="E14274">
        <v>0</v>
      </c>
      <c r="F14274">
        <v>0</v>
      </c>
      <c r="H14274" t="s">
        <v>103</v>
      </c>
      <c r="I14274">
        <f t="shared" si="675"/>
        <v>0</v>
      </c>
      <c r="J14274">
        <f t="shared" si="676"/>
        <v>0</v>
      </c>
      <c r="L14274" t="str">
        <f t="shared" si="674"/>
        <v>2447NORTH MACKSVILLE</v>
      </c>
      <c r="M14274" t="s">
        <v>12585</v>
      </c>
    </row>
    <row r="14275" spans="1:13">
      <c r="A14275" t="s">
        <v>15675</v>
      </c>
      <c r="B14275" t="s">
        <v>15684</v>
      </c>
      <c r="C14275" t="s">
        <v>109</v>
      </c>
      <c r="D14275">
        <v>4</v>
      </c>
      <c r="E14275">
        <v>0</v>
      </c>
      <c r="F14275">
        <v>0</v>
      </c>
      <c r="H14275" t="s">
        <v>103</v>
      </c>
      <c r="I14275">
        <f t="shared" si="675"/>
        <v>0</v>
      </c>
      <c r="J14275">
        <f t="shared" si="676"/>
        <v>0</v>
      </c>
      <c r="L14275" t="str">
        <f t="shared" si="674"/>
        <v>2447SCOTTS HEAD</v>
      </c>
      <c r="M14275" t="s">
        <v>12585</v>
      </c>
    </row>
    <row r="14276" spans="1:13">
      <c r="A14276" t="s">
        <v>15675</v>
      </c>
      <c r="B14276" t="s">
        <v>15685</v>
      </c>
      <c r="C14276" t="s">
        <v>109</v>
      </c>
      <c r="D14276">
        <v>4</v>
      </c>
      <c r="E14276">
        <v>0</v>
      </c>
      <c r="F14276">
        <v>0</v>
      </c>
      <c r="H14276" t="s">
        <v>103</v>
      </c>
      <c r="I14276">
        <f t="shared" si="675"/>
        <v>0</v>
      </c>
      <c r="J14276">
        <f t="shared" si="676"/>
        <v>0</v>
      </c>
      <c r="L14276" t="str">
        <f t="shared" si="674"/>
        <v>2447TALARM</v>
      </c>
      <c r="M14276" t="s">
        <v>12585</v>
      </c>
    </row>
    <row r="14277" spans="1:13">
      <c r="A14277" t="s">
        <v>15675</v>
      </c>
      <c r="B14277" t="s">
        <v>15686</v>
      </c>
      <c r="C14277" t="s">
        <v>109</v>
      </c>
      <c r="D14277">
        <v>4</v>
      </c>
      <c r="E14277">
        <v>0</v>
      </c>
      <c r="F14277">
        <v>0</v>
      </c>
      <c r="H14277" t="s">
        <v>103</v>
      </c>
      <c r="I14277">
        <f t="shared" si="675"/>
        <v>0</v>
      </c>
      <c r="J14277">
        <f t="shared" si="676"/>
        <v>0</v>
      </c>
      <c r="L14277" t="str">
        <f t="shared" ref="L14277:L14340" si="677">CONCATENATE(A14277,B14277)</f>
        <v>2447TAYLORS ARM</v>
      </c>
      <c r="M14277" t="s">
        <v>12585</v>
      </c>
    </row>
    <row r="14278" spans="1:13">
      <c r="A14278" t="s">
        <v>15675</v>
      </c>
      <c r="B14278" t="s">
        <v>15687</v>
      </c>
      <c r="C14278" t="s">
        <v>109</v>
      </c>
      <c r="D14278">
        <v>4</v>
      </c>
      <c r="E14278">
        <v>0</v>
      </c>
      <c r="F14278">
        <v>0</v>
      </c>
      <c r="H14278" t="s">
        <v>103</v>
      </c>
      <c r="I14278">
        <f t="shared" si="675"/>
        <v>0</v>
      </c>
      <c r="J14278">
        <f t="shared" si="676"/>
        <v>0</v>
      </c>
      <c r="L14278" t="str">
        <f t="shared" si="677"/>
        <v>2447THUMB CREEK</v>
      </c>
      <c r="M14278" t="s">
        <v>12585</v>
      </c>
    </row>
    <row r="14279" spans="1:13">
      <c r="A14279" t="s">
        <v>15675</v>
      </c>
      <c r="B14279" t="s">
        <v>15688</v>
      </c>
      <c r="C14279" t="s">
        <v>109</v>
      </c>
      <c r="D14279">
        <v>4</v>
      </c>
      <c r="E14279">
        <v>0</v>
      </c>
      <c r="F14279">
        <v>0</v>
      </c>
      <c r="H14279" t="s">
        <v>103</v>
      </c>
      <c r="I14279">
        <f t="shared" si="675"/>
        <v>0</v>
      </c>
      <c r="J14279">
        <f t="shared" si="676"/>
        <v>0</v>
      </c>
      <c r="L14279" t="str">
        <f t="shared" si="677"/>
        <v>2447UPPER TAYLORS ARM</v>
      </c>
      <c r="M14279" t="s">
        <v>12585</v>
      </c>
    </row>
    <row r="14280" spans="1:13">
      <c r="A14280" t="s">
        <v>15675</v>
      </c>
      <c r="B14280" t="s">
        <v>15689</v>
      </c>
      <c r="C14280" t="s">
        <v>109</v>
      </c>
      <c r="D14280">
        <v>4</v>
      </c>
      <c r="E14280">
        <v>0</v>
      </c>
      <c r="F14280">
        <v>0</v>
      </c>
      <c r="H14280" t="s">
        <v>103</v>
      </c>
      <c r="I14280">
        <f t="shared" si="675"/>
        <v>0</v>
      </c>
      <c r="J14280">
        <f t="shared" si="676"/>
        <v>0</v>
      </c>
      <c r="L14280" t="str">
        <f t="shared" si="677"/>
        <v>2447UTUNGUN</v>
      </c>
      <c r="M14280" t="s">
        <v>12585</v>
      </c>
    </row>
    <row r="14281" spans="1:13">
      <c r="A14281" t="s">
        <v>15675</v>
      </c>
      <c r="B14281" t="s">
        <v>15690</v>
      </c>
      <c r="C14281" t="s">
        <v>109</v>
      </c>
      <c r="D14281">
        <v>4</v>
      </c>
      <c r="E14281">
        <v>0</v>
      </c>
      <c r="F14281">
        <v>0</v>
      </c>
      <c r="H14281" t="s">
        <v>103</v>
      </c>
      <c r="I14281">
        <f t="shared" si="675"/>
        <v>0</v>
      </c>
      <c r="J14281">
        <f t="shared" si="676"/>
        <v>0</v>
      </c>
      <c r="L14281" t="str">
        <f t="shared" si="677"/>
        <v>2447WARRELL CREEK</v>
      </c>
      <c r="M14281" t="s">
        <v>12585</v>
      </c>
    </row>
    <row r="14282" spans="1:13">
      <c r="A14282" t="s">
        <v>15675</v>
      </c>
      <c r="B14282" t="s">
        <v>15691</v>
      </c>
      <c r="C14282" t="s">
        <v>109</v>
      </c>
      <c r="D14282">
        <v>4</v>
      </c>
      <c r="E14282">
        <v>0</v>
      </c>
      <c r="F14282">
        <v>0</v>
      </c>
      <c r="H14282" t="s">
        <v>103</v>
      </c>
      <c r="I14282">
        <f t="shared" si="675"/>
        <v>0</v>
      </c>
      <c r="J14282">
        <f t="shared" si="676"/>
        <v>0</v>
      </c>
      <c r="L14282" t="str">
        <f t="shared" si="677"/>
        <v>2447WAY WAY</v>
      </c>
      <c r="M14282" t="s">
        <v>12585</v>
      </c>
    </row>
    <row r="14283" spans="1:13">
      <c r="A14283" t="s">
        <v>15675</v>
      </c>
      <c r="B14283" t="s">
        <v>15692</v>
      </c>
      <c r="C14283" t="s">
        <v>109</v>
      </c>
      <c r="D14283">
        <v>4</v>
      </c>
      <c r="E14283">
        <v>0</v>
      </c>
      <c r="F14283">
        <v>0</v>
      </c>
      <c r="H14283" t="s">
        <v>103</v>
      </c>
      <c r="I14283">
        <f t="shared" si="675"/>
        <v>0</v>
      </c>
      <c r="J14283">
        <f t="shared" si="676"/>
        <v>0</v>
      </c>
      <c r="L14283" t="str">
        <f t="shared" si="677"/>
        <v>2447WIRRIMBI</v>
      </c>
      <c r="M14283" t="s">
        <v>12585</v>
      </c>
    </row>
    <row r="14284" spans="1:13">
      <c r="A14284" t="s">
        <v>15675</v>
      </c>
      <c r="B14284" t="s">
        <v>15693</v>
      </c>
      <c r="C14284" t="s">
        <v>109</v>
      </c>
      <c r="D14284">
        <v>4</v>
      </c>
      <c r="E14284">
        <v>0</v>
      </c>
      <c r="F14284">
        <v>0</v>
      </c>
      <c r="H14284" t="s">
        <v>103</v>
      </c>
      <c r="I14284">
        <f t="shared" si="675"/>
        <v>0</v>
      </c>
      <c r="J14284">
        <f t="shared" si="676"/>
        <v>0</v>
      </c>
      <c r="L14284" t="str">
        <f t="shared" si="677"/>
        <v>2447YARRANBELLA</v>
      </c>
      <c r="M14284" t="s">
        <v>12585</v>
      </c>
    </row>
    <row r="14285" spans="1:13">
      <c r="A14285" t="s">
        <v>15694</v>
      </c>
      <c r="B14285" t="s">
        <v>15695</v>
      </c>
      <c r="C14285" t="s">
        <v>109</v>
      </c>
      <c r="D14285">
        <v>4</v>
      </c>
      <c r="E14285">
        <v>0</v>
      </c>
      <c r="F14285">
        <v>0</v>
      </c>
      <c r="H14285" t="s">
        <v>103</v>
      </c>
      <c r="I14285">
        <f t="shared" si="675"/>
        <v>0</v>
      </c>
      <c r="J14285">
        <f t="shared" si="676"/>
        <v>0</v>
      </c>
      <c r="L14285" t="str">
        <f t="shared" si="677"/>
        <v>2446BAGNOO</v>
      </c>
      <c r="M14285" t="s">
        <v>12585</v>
      </c>
    </row>
    <row r="14286" spans="1:13">
      <c r="A14286" t="s">
        <v>15694</v>
      </c>
      <c r="B14286" t="s">
        <v>15696</v>
      </c>
      <c r="C14286" t="s">
        <v>109</v>
      </c>
      <c r="D14286">
        <v>4</v>
      </c>
      <c r="E14286">
        <v>0</v>
      </c>
      <c r="F14286">
        <v>0</v>
      </c>
      <c r="H14286" t="s">
        <v>103</v>
      </c>
      <c r="I14286">
        <f t="shared" si="675"/>
        <v>0</v>
      </c>
      <c r="J14286">
        <f t="shared" si="676"/>
        <v>0</v>
      </c>
      <c r="L14286" t="str">
        <f t="shared" si="677"/>
        <v>2446BANDA BANDA</v>
      </c>
      <c r="M14286" t="s">
        <v>12585</v>
      </c>
    </row>
    <row r="14287" spans="1:13">
      <c r="A14287" t="s">
        <v>15694</v>
      </c>
      <c r="B14287" t="s">
        <v>15697</v>
      </c>
      <c r="C14287" t="s">
        <v>109</v>
      </c>
      <c r="D14287">
        <v>3</v>
      </c>
      <c r="E14287">
        <v>0</v>
      </c>
      <c r="F14287">
        <v>0</v>
      </c>
      <c r="H14287" t="s">
        <v>103</v>
      </c>
      <c r="I14287">
        <f t="shared" si="675"/>
        <v>0</v>
      </c>
      <c r="J14287">
        <f t="shared" si="676"/>
        <v>0</v>
      </c>
      <c r="L14287" t="str">
        <f t="shared" si="677"/>
        <v>2446BEECHWOOD</v>
      </c>
      <c r="M14287" t="s">
        <v>12585</v>
      </c>
    </row>
    <row r="14288" spans="1:13">
      <c r="A14288" t="s">
        <v>15694</v>
      </c>
      <c r="B14288" t="s">
        <v>15698</v>
      </c>
      <c r="C14288" t="s">
        <v>109</v>
      </c>
      <c r="D14288">
        <v>4</v>
      </c>
      <c r="E14288">
        <v>0</v>
      </c>
      <c r="F14288">
        <v>0</v>
      </c>
      <c r="H14288" t="s">
        <v>103</v>
      </c>
      <c r="I14288">
        <f t="shared" si="675"/>
        <v>0</v>
      </c>
      <c r="J14288">
        <f t="shared" si="676"/>
        <v>0</v>
      </c>
      <c r="L14288" t="str">
        <f t="shared" si="677"/>
        <v>2446BELLANGRY</v>
      </c>
      <c r="M14288" t="s">
        <v>12585</v>
      </c>
    </row>
    <row r="14289" spans="1:13">
      <c r="A14289" t="s">
        <v>15694</v>
      </c>
      <c r="B14289" t="s">
        <v>4547</v>
      </c>
      <c r="C14289" t="s">
        <v>109</v>
      </c>
      <c r="D14289">
        <v>4</v>
      </c>
      <c r="E14289">
        <v>0</v>
      </c>
      <c r="F14289">
        <v>0</v>
      </c>
      <c r="H14289" t="s">
        <v>103</v>
      </c>
      <c r="I14289">
        <f t="shared" ref="I14289:I14352" si="678">IF(ISERROR(VLOOKUP(A14289,SelPostCode,1,FALSE)),0,1)</f>
        <v>0</v>
      </c>
      <c r="J14289">
        <f t="shared" ref="J14289:J14352" si="679">IF(I14289=0,0,IF(ISERROR(VLOOKUP(B14289,SelSuburb,1,FALSE)),0,1))</f>
        <v>0</v>
      </c>
      <c r="L14289" t="str">
        <f t="shared" si="677"/>
        <v>2446BIRDWOOD</v>
      </c>
      <c r="M14289" t="s">
        <v>12585</v>
      </c>
    </row>
    <row r="14290" spans="1:13">
      <c r="A14290" t="s">
        <v>15694</v>
      </c>
      <c r="B14290" t="s">
        <v>15699</v>
      </c>
      <c r="C14290" t="s">
        <v>109</v>
      </c>
      <c r="D14290">
        <v>4</v>
      </c>
      <c r="E14290">
        <v>0</v>
      </c>
      <c r="F14290">
        <v>0</v>
      </c>
      <c r="H14290" t="s">
        <v>103</v>
      </c>
      <c r="I14290">
        <f t="shared" si="678"/>
        <v>0</v>
      </c>
      <c r="J14290">
        <f t="shared" si="679"/>
        <v>0</v>
      </c>
      <c r="L14290" t="str">
        <f t="shared" si="677"/>
        <v>2446BROMBIN</v>
      </c>
      <c r="M14290" t="s">
        <v>12585</v>
      </c>
    </row>
    <row r="14291" spans="1:13">
      <c r="A14291" t="s">
        <v>15694</v>
      </c>
      <c r="B14291" t="s">
        <v>15700</v>
      </c>
      <c r="C14291" t="s">
        <v>109</v>
      </c>
      <c r="D14291">
        <v>4</v>
      </c>
      <c r="E14291">
        <v>0</v>
      </c>
      <c r="F14291">
        <v>0</v>
      </c>
      <c r="H14291" t="s">
        <v>103</v>
      </c>
      <c r="I14291">
        <f t="shared" si="678"/>
        <v>0</v>
      </c>
      <c r="J14291">
        <f t="shared" si="679"/>
        <v>0</v>
      </c>
      <c r="L14291" t="str">
        <f t="shared" si="677"/>
        <v>2446BYABARRA</v>
      </c>
      <c r="M14291" t="s">
        <v>12585</v>
      </c>
    </row>
    <row r="14292" spans="1:13">
      <c r="A14292" t="s">
        <v>15694</v>
      </c>
      <c r="B14292" t="s">
        <v>15701</v>
      </c>
      <c r="C14292" t="s">
        <v>109</v>
      </c>
      <c r="D14292">
        <v>4</v>
      </c>
      <c r="E14292">
        <v>0</v>
      </c>
      <c r="F14292">
        <v>0</v>
      </c>
      <c r="H14292" t="s">
        <v>103</v>
      </c>
      <c r="I14292">
        <f t="shared" si="678"/>
        <v>0</v>
      </c>
      <c r="J14292">
        <f t="shared" si="679"/>
        <v>0</v>
      </c>
      <c r="L14292" t="str">
        <f t="shared" si="677"/>
        <v>2446CAIRNCROSS</v>
      </c>
      <c r="M14292" t="s">
        <v>12585</v>
      </c>
    </row>
    <row r="14293" spans="1:13">
      <c r="A14293" t="s">
        <v>15694</v>
      </c>
      <c r="B14293" t="s">
        <v>15702</v>
      </c>
      <c r="C14293" t="s">
        <v>109</v>
      </c>
      <c r="D14293">
        <v>3</v>
      </c>
      <c r="E14293">
        <v>0</v>
      </c>
      <c r="F14293">
        <v>0</v>
      </c>
      <c r="H14293" t="s">
        <v>103</v>
      </c>
      <c r="I14293">
        <f t="shared" si="678"/>
        <v>0</v>
      </c>
      <c r="J14293">
        <f t="shared" si="679"/>
        <v>0</v>
      </c>
      <c r="L14293" t="str">
        <f t="shared" si="677"/>
        <v>2446CROSSLANDS</v>
      </c>
      <c r="M14293" t="s">
        <v>12585</v>
      </c>
    </row>
    <row r="14294" spans="1:13">
      <c r="A14294" t="s">
        <v>15694</v>
      </c>
      <c r="B14294" t="s">
        <v>15703</v>
      </c>
      <c r="C14294" t="s">
        <v>109</v>
      </c>
      <c r="D14294">
        <v>4</v>
      </c>
      <c r="E14294">
        <v>0</v>
      </c>
      <c r="F14294">
        <v>0</v>
      </c>
      <c r="H14294" t="s">
        <v>103</v>
      </c>
      <c r="I14294">
        <f t="shared" si="678"/>
        <v>0</v>
      </c>
      <c r="J14294">
        <f t="shared" si="679"/>
        <v>0</v>
      </c>
      <c r="L14294" t="str">
        <f t="shared" si="677"/>
        <v>2446DEBENHAM</v>
      </c>
      <c r="M14294" t="s">
        <v>12585</v>
      </c>
    </row>
    <row r="14295" spans="1:13">
      <c r="A14295" t="s">
        <v>15694</v>
      </c>
      <c r="B14295" t="s">
        <v>15704</v>
      </c>
      <c r="C14295" t="s">
        <v>109</v>
      </c>
      <c r="D14295">
        <v>4</v>
      </c>
      <c r="E14295">
        <v>0</v>
      </c>
      <c r="F14295">
        <v>0</v>
      </c>
      <c r="H14295" t="s">
        <v>103</v>
      </c>
      <c r="I14295">
        <f t="shared" si="678"/>
        <v>0</v>
      </c>
      <c r="J14295">
        <f t="shared" si="679"/>
        <v>0</v>
      </c>
      <c r="L14295" t="str">
        <f t="shared" si="677"/>
        <v>2446DOYLES RIVER</v>
      </c>
      <c r="M14295" t="s">
        <v>12585</v>
      </c>
    </row>
    <row r="14296" spans="1:13">
      <c r="A14296" t="s">
        <v>15694</v>
      </c>
      <c r="B14296" t="s">
        <v>15705</v>
      </c>
      <c r="C14296" t="s">
        <v>109</v>
      </c>
      <c r="D14296">
        <v>4</v>
      </c>
      <c r="E14296">
        <v>0</v>
      </c>
      <c r="F14296">
        <v>0</v>
      </c>
      <c r="H14296" t="s">
        <v>103</v>
      </c>
      <c r="I14296">
        <f t="shared" si="678"/>
        <v>0</v>
      </c>
      <c r="J14296">
        <f t="shared" si="679"/>
        <v>0</v>
      </c>
      <c r="L14296" t="str">
        <f t="shared" si="677"/>
        <v>2446ELLENBOROUGH</v>
      </c>
      <c r="M14296" t="s">
        <v>12585</v>
      </c>
    </row>
    <row r="14297" spans="1:13">
      <c r="A14297" t="s">
        <v>15694</v>
      </c>
      <c r="B14297" t="s">
        <v>15706</v>
      </c>
      <c r="C14297" t="s">
        <v>109</v>
      </c>
      <c r="D14297">
        <v>4</v>
      </c>
      <c r="E14297">
        <v>0</v>
      </c>
      <c r="F14297">
        <v>0</v>
      </c>
      <c r="H14297" t="s">
        <v>103</v>
      </c>
      <c r="I14297">
        <f t="shared" si="678"/>
        <v>0</v>
      </c>
      <c r="J14297">
        <f t="shared" si="679"/>
        <v>0</v>
      </c>
      <c r="L14297" t="str">
        <f t="shared" si="677"/>
        <v>2446FORBES RIVER</v>
      </c>
      <c r="M14297" t="s">
        <v>12585</v>
      </c>
    </row>
    <row r="14298" spans="1:13">
      <c r="A14298" t="s">
        <v>15694</v>
      </c>
      <c r="B14298" t="s">
        <v>15707</v>
      </c>
      <c r="C14298" t="s">
        <v>109</v>
      </c>
      <c r="D14298">
        <v>4</v>
      </c>
      <c r="E14298">
        <v>0</v>
      </c>
      <c r="F14298">
        <v>0</v>
      </c>
      <c r="H14298" t="s">
        <v>103</v>
      </c>
      <c r="I14298">
        <f t="shared" si="678"/>
        <v>0</v>
      </c>
      <c r="J14298">
        <f t="shared" si="679"/>
        <v>0</v>
      </c>
      <c r="L14298" t="str">
        <f t="shared" si="677"/>
        <v>2446FRAZERS CREEK</v>
      </c>
      <c r="M14298" t="s">
        <v>12585</v>
      </c>
    </row>
    <row r="14299" spans="1:13">
      <c r="A14299" t="s">
        <v>15694</v>
      </c>
      <c r="B14299" t="s">
        <v>15708</v>
      </c>
      <c r="C14299" t="s">
        <v>109</v>
      </c>
      <c r="D14299">
        <v>4</v>
      </c>
      <c r="E14299">
        <v>0</v>
      </c>
      <c r="F14299">
        <v>0</v>
      </c>
      <c r="H14299" t="s">
        <v>103</v>
      </c>
      <c r="I14299">
        <f t="shared" si="678"/>
        <v>0</v>
      </c>
      <c r="J14299">
        <f t="shared" si="679"/>
        <v>0</v>
      </c>
      <c r="L14299" t="str">
        <f t="shared" si="677"/>
        <v>2446GEARYS FLAT</v>
      </c>
      <c r="M14299" t="s">
        <v>12585</v>
      </c>
    </row>
    <row r="14300" spans="1:13">
      <c r="A14300" t="s">
        <v>15694</v>
      </c>
      <c r="B14300" t="s">
        <v>15709</v>
      </c>
      <c r="C14300" t="s">
        <v>109</v>
      </c>
      <c r="D14300">
        <v>3</v>
      </c>
      <c r="E14300">
        <v>0</v>
      </c>
      <c r="F14300">
        <v>0</v>
      </c>
      <c r="H14300" t="s">
        <v>103</v>
      </c>
      <c r="I14300">
        <f t="shared" si="678"/>
        <v>0</v>
      </c>
      <c r="J14300">
        <f t="shared" si="679"/>
        <v>0</v>
      </c>
      <c r="L14300" t="str">
        <f t="shared" si="677"/>
        <v>2446HARTYS PLAINS</v>
      </c>
      <c r="M14300" t="s">
        <v>12585</v>
      </c>
    </row>
    <row r="14301" spans="1:13">
      <c r="A14301" t="s">
        <v>15694</v>
      </c>
      <c r="B14301" t="s">
        <v>15710</v>
      </c>
      <c r="C14301" t="s">
        <v>109</v>
      </c>
      <c r="D14301">
        <v>4</v>
      </c>
      <c r="E14301">
        <v>0</v>
      </c>
      <c r="F14301">
        <v>0</v>
      </c>
      <c r="H14301" t="s">
        <v>103</v>
      </c>
      <c r="I14301">
        <f t="shared" si="678"/>
        <v>0</v>
      </c>
      <c r="J14301">
        <f t="shared" si="679"/>
        <v>0</v>
      </c>
      <c r="L14301" t="str">
        <f t="shared" si="677"/>
        <v>2446HOLLISDALE</v>
      </c>
      <c r="M14301" t="s">
        <v>12585</v>
      </c>
    </row>
    <row r="14302" spans="1:13">
      <c r="A14302" t="s">
        <v>15694</v>
      </c>
      <c r="B14302" t="s">
        <v>15711</v>
      </c>
      <c r="C14302" t="s">
        <v>109</v>
      </c>
      <c r="D14302">
        <v>3</v>
      </c>
      <c r="E14302">
        <v>0</v>
      </c>
      <c r="F14302">
        <v>0</v>
      </c>
      <c r="H14302" t="s">
        <v>103</v>
      </c>
      <c r="I14302">
        <f t="shared" si="678"/>
        <v>0</v>
      </c>
      <c r="J14302">
        <f t="shared" si="679"/>
        <v>0</v>
      </c>
      <c r="L14302" t="str">
        <f t="shared" si="677"/>
        <v>2446HUNTINGDON</v>
      </c>
      <c r="M14302" t="s">
        <v>12585</v>
      </c>
    </row>
    <row r="14303" spans="1:13">
      <c r="A14303" t="s">
        <v>15694</v>
      </c>
      <c r="B14303" t="s">
        <v>15712</v>
      </c>
      <c r="C14303" t="s">
        <v>109</v>
      </c>
      <c r="D14303">
        <v>4</v>
      </c>
      <c r="E14303">
        <v>0</v>
      </c>
      <c r="F14303">
        <v>0</v>
      </c>
      <c r="H14303" t="s">
        <v>103</v>
      </c>
      <c r="I14303">
        <f t="shared" si="678"/>
        <v>0</v>
      </c>
      <c r="J14303">
        <f t="shared" si="679"/>
        <v>0</v>
      </c>
      <c r="L14303" t="str">
        <f t="shared" si="677"/>
        <v>2446HYNDMANS CREEK</v>
      </c>
      <c r="M14303" t="s">
        <v>12585</v>
      </c>
    </row>
    <row r="14304" spans="1:13">
      <c r="A14304" t="s">
        <v>15694</v>
      </c>
      <c r="B14304" t="s">
        <v>15713</v>
      </c>
      <c r="C14304" t="s">
        <v>109</v>
      </c>
      <c r="D14304">
        <v>4</v>
      </c>
      <c r="E14304">
        <v>0</v>
      </c>
      <c r="F14304">
        <v>0</v>
      </c>
      <c r="H14304" t="s">
        <v>103</v>
      </c>
      <c r="I14304">
        <f t="shared" si="678"/>
        <v>0</v>
      </c>
      <c r="J14304">
        <f t="shared" si="679"/>
        <v>0</v>
      </c>
      <c r="L14304" t="str">
        <f t="shared" si="677"/>
        <v>2446KINDEE</v>
      </c>
      <c r="M14304" t="s">
        <v>12585</v>
      </c>
    </row>
    <row r="14305" spans="1:13">
      <c r="A14305" t="s">
        <v>15694</v>
      </c>
      <c r="B14305" t="s">
        <v>15714</v>
      </c>
      <c r="C14305" t="s">
        <v>109</v>
      </c>
      <c r="D14305">
        <v>4</v>
      </c>
      <c r="E14305">
        <v>0</v>
      </c>
      <c r="F14305">
        <v>0</v>
      </c>
      <c r="H14305" t="s">
        <v>103</v>
      </c>
      <c r="I14305">
        <f t="shared" si="678"/>
        <v>0</v>
      </c>
      <c r="J14305">
        <f t="shared" si="679"/>
        <v>0</v>
      </c>
      <c r="L14305" t="str">
        <f t="shared" si="677"/>
        <v>2446KING CREEK</v>
      </c>
      <c r="M14305" t="s">
        <v>12585</v>
      </c>
    </row>
    <row r="14306" spans="1:13">
      <c r="A14306" t="s">
        <v>15694</v>
      </c>
      <c r="B14306" t="s">
        <v>7785</v>
      </c>
      <c r="C14306" t="s">
        <v>109</v>
      </c>
      <c r="D14306">
        <v>3</v>
      </c>
      <c r="E14306">
        <v>0</v>
      </c>
      <c r="F14306">
        <v>0</v>
      </c>
      <c r="H14306" t="s">
        <v>103</v>
      </c>
      <c r="I14306">
        <f t="shared" si="678"/>
        <v>0</v>
      </c>
      <c r="J14306">
        <f t="shared" si="679"/>
        <v>0</v>
      </c>
      <c r="L14306" t="str">
        <f t="shared" si="677"/>
        <v>2446KINGS CREEK</v>
      </c>
      <c r="M14306" t="s">
        <v>12585</v>
      </c>
    </row>
    <row r="14307" spans="1:13">
      <c r="A14307" t="s">
        <v>15694</v>
      </c>
      <c r="B14307" t="s">
        <v>15715</v>
      </c>
      <c r="C14307" t="s">
        <v>109</v>
      </c>
      <c r="D14307">
        <v>3</v>
      </c>
      <c r="E14307">
        <v>0</v>
      </c>
      <c r="F14307">
        <v>0</v>
      </c>
      <c r="H14307" t="s">
        <v>103</v>
      </c>
      <c r="I14307">
        <f t="shared" si="678"/>
        <v>0</v>
      </c>
      <c r="J14307">
        <f t="shared" si="679"/>
        <v>0</v>
      </c>
      <c r="L14307" t="str">
        <f t="shared" si="677"/>
        <v>2446LAKE INNES</v>
      </c>
      <c r="M14307" t="s">
        <v>12585</v>
      </c>
    </row>
    <row r="14308" spans="1:13">
      <c r="A14308" t="s">
        <v>15694</v>
      </c>
      <c r="B14308" t="s">
        <v>4450</v>
      </c>
      <c r="C14308" t="s">
        <v>109</v>
      </c>
      <c r="D14308">
        <v>4</v>
      </c>
      <c r="E14308">
        <v>0</v>
      </c>
      <c r="F14308">
        <v>0</v>
      </c>
      <c r="H14308" t="s">
        <v>103</v>
      </c>
      <c r="I14308">
        <f t="shared" si="678"/>
        <v>0</v>
      </c>
      <c r="J14308">
        <f t="shared" si="679"/>
        <v>0</v>
      </c>
      <c r="L14308" t="str">
        <f t="shared" si="677"/>
        <v>2446LONG FLAT</v>
      </c>
      <c r="M14308" t="s">
        <v>12585</v>
      </c>
    </row>
    <row r="14309" spans="1:13">
      <c r="A14309" t="s">
        <v>15694</v>
      </c>
      <c r="B14309" t="s">
        <v>15716</v>
      </c>
      <c r="C14309" t="s">
        <v>109</v>
      </c>
      <c r="D14309">
        <v>4</v>
      </c>
      <c r="E14309">
        <v>0</v>
      </c>
      <c r="F14309">
        <v>0</v>
      </c>
      <c r="H14309" t="s">
        <v>103</v>
      </c>
      <c r="I14309">
        <f t="shared" si="678"/>
        <v>0</v>
      </c>
      <c r="J14309">
        <f t="shared" si="679"/>
        <v>0</v>
      </c>
      <c r="L14309" t="str">
        <f t="shared" si="677"/>
        <v>2446LOWER PAPPINBARRA</v>
      </c>
      <c r="M14309" t="s">
        <v>12585</v>
      </c>
    </row>
    <row r="14310" spans="1:13">
      <c r="A14310" t="s">
        <v>15694</v>
      </c>
      <c r="B14310" t="s">
        <v>15717</v>
      </c>
      <c r="C14310" t="s">
        <v>109</v>
      </c>
      <c r="D14310">
        <v>4</v>
      </c>
      <c r="E14310">
        <v>0</v>
      </c>
      <c r="F14310">
        <v>0</v>
      </c>
      <c r="H14310" t="s">
        <v>103</v>
      </c>
      <c r="I14310">
        <f t="shared" si="678"/>
        <v>0</v>
      </c>
      <c r="J14310">
        <f t="shared" si="679"/>
        <v>0</v>
      </c>
      <c r="L14310" t="str">
        <f t="shared" si="677"/>
        <v>2446MARLO MERRICAN</v>
      </c>
      <c r="M14310" t="s">
        <v>12585</v>
      </c>
    </row>
    <row r="14311" spans="1:13">
      <c r="A14311" t="s">
        <v>15694</v>
      </c>
      <c r="B14311" t="s">
        <v>15718</v>
      </c>
      <c r="C14311" t="s">
        <v>109</v>
      </c>
      <c r="D14311">
        <v>4</v>
      </c>
      <c r="E14311">
        <v>0</v>
      </c>
      <c r="F14311">
        <v>0</v>
      </c>
      <c r="H14311" t="s">
        <v>103</v>
      </c>
      <c r="I14311">
        <f t="shared" si="678"/>
        <v>0</v>
      </c>
      <c r="J14311">
        <f t="shared" si="679"/>
        <v>0</v>
      </c>
      <c r="L14311" t="str">
        <f t="shared" si="677"/>
        <v>2446MORTONS CREEK</v>
      </c>
      <c r="M14311" t="s">
        <v>12585</v>
      </c>
    </row>
    <row r="14312" spans="1:13">
      <c r="A14312" t="s">
        <v>15694</v>
      </c>
      <c r="B14312" t="s">
        <v>15719</v>
      </c>
      <c r="C14312" t="s">
        <v>109</v>
      </c>
      <c r="D14312">
        <v>4</v>
      </c>
      <c r="E14312">
        <v>0</v>
      </c>
      <c r="F14312">
        <v>0</v>
      </c>
      <c r="H14312" t="s">
        <v>103</v>
      </c>
      <c r="I14312">
        <f t="shared" si="678"/>
        <v>0</v>
      </c>
      <c r="J14312">
        <f t="shared" si="679"/>
        <v>0</v>
      </c>
      <c r="L14312" t="str">
        <f t="shared" si="677"/>
        <v>2446MOUNT SEAVIEW</v>
      </c>
      <c r="M14312" t="s">
        <v>12585</v>
      </c>
    </row>
    <row r="14313" spans="1:13">
      <c r="A14313" t="s">
        <v>15694</v>
      </c>
      <c r="B14313" t="s">
        <v>15720</v>
      </c>
      <c r="C14313" t="s">
        <v>109</v>
      </c>
      <c r="D14313">
        <v>4</v>
      </c>
      <c r="E14313">
        <v>0</v>
      </c>
      <c r="F14313">
        <v>0</v>
      </c>
      <c r="H14313" t="s">
        <v>103</v>
      </c>
      <c r="I14313">
        <f t="shared" si="678"/>
        <v>0</v>
      </c>
      <c r="J14313">
        <f t="shared" si="679"/>
        <v>0</v>
      </c>
      <c r="L14313" t="str">
        <f t="shared" si="677"/>
        <v>2446PAPPINBARRA</v>
      </c>
      <c r="M14313" t="s">
        <v>12585</v>
      </c>
    </row>
    <row r="14314" spans="1:13">
      <c r="A14314" t="s">
        <v>15694</v>
      </c>
      <c r="B14314" t="s">
        <v>15721</v>
      </c>
      <c r="C14314" t="s">
        <v>109</v>
      </c>
      <c r="D14314">
        <v>4</v>
      </c>
      <c r="E14314">
        <v>0</v>
      </c>
      <c r="F14314">
        <v>0</v>
      </c>
      <c r="H14314" t="s">
        <v>103</v>
      </c>
      <c r="I14314">
        <f t="shared" si="678"/>
        <v>0</v>
      </c>
      <c r="J14314">
        <f t="shared" si="679"/>
        <v>0</v>
      </c>
      <c r="L14314" t="str">
        <f t="shared" si="677"/>
        <v>2446PEMBROOKE</v>
      </c>
      <c r="M14314" t="s">
        <v>12585</v>
      </c>
    </row>
    <row r="14315" spans="1:13">
      <c r="A14315" t="s">
        <v>15694</v>
      </c>
      <c r="B14315" t="s">
        <v>15722</v>
      </c>
      <c r="C14315" t="s">
        <v>109</v>
      </c>
      <c r="D14315">
        <v>4</v>
      </c>
      <c r="E14315">
        <v>0</v>
      </c>
      <c r="F14315">
        <v>0</v>
      </c>
      <c r="H14315" t="s">
        <v>103</v>
      </c>
      <c r="I14315">
        <f t="shared" si="678"/>
        <v>0</v>
      </c>
      <c r="J14315">
        <f t="shared" si="679"/>
        <v>0</v>
      </c>
      <c r="L14315" t="str">
        <f t="shared" si="677"/>
        <v>2446PIPECLAY</v>
      </c>
      <c r="M14315" t="s">
        <v>12585</v>
      </c>
    </row>
    <row r="14316" spans="1:13">
      <c r="A14316" t="s">
        <v>15694</v>
      </c>
      <c r="B14316" t="s">
        <v>15723</v>
      </c>
      <c r="C14316" t="s">
        <v>109</v>
      </c>
      <c r="D14316">
        <v>4</v>
      </c>
      <c r="E14316">
        <v>0</v>
      </c>
      <c r="F14316">
        <v>0</v>
      </c>
      <c r="H14316" t="s">
        <v>103</v>
      </c>
      <c r="I14316">
        <f t="shared" si="678"/>
        <v>0</v>
      </c>
      <c r="J14316">
        <f t="shared" si="679"/>
        <v>0</v>
      </c>
      <c r="L14316" t="str">
        <f t="shared" si="677"/>
        <v>2446RAWDON ISLAND</v>
      </c>
      <c r="M14316" t="s">
        <v>12585</v>
      </c>
    </row>
    <row r="14317" spans="1:13">
      <c r="A14317" t="s">
        <v>15694</v>
      </c>
      <c r="B14317" t="s">
        <v>1283</v>
      </c>
      <c r="C14317" t="s">
        <v>109</v>
      </c>
      <c r="D14317">
        <v>3</v>
      </c>
      <c r="E14317">
        <v>0</v>
      </c>
      <c r="F14317">
        <v>0</v>
      </c>
      <c r="H14317" t="s">
        <v>103</v>
      </c>
      <c r="I14317">
        <f t="shared" si="678"/>
        <v>0</v>
      </c>
      <c r="J14317">
        <f t="shared" si="679"/>
        <v>0</v>
      </c>
      <c r="L14317" t="str">
        <f t="shared" si="677"/>
        <v>2446REDBANK</v>
      </c>
      <c r="M14317" t="s">
        <v>12585</v>
      </c>
    </row>
    <row r="14318" spans="1:13">
      <c r="A14318" t="s">
        <v>15694</v>
      </c>
      <c r="B14318" t="s">
        <v>8064</v>
      </c>
      <c r="C14318" t="s">
        <v>109</v>
      </c>
      <c r="D14318">
        <v>3</v>
      </c>
      <c r="E14318">
        <v>0</v>
      </c>
      <c r="F14318">
        <v>0</v>
      </c>
      <c r="H14318" t="s">
        <v>103</v>
      </c>
      <c r="I14318">
        <f t="shared" si="678"/>
        <v>0</v>
      </c>
      <c r="J14318">
        <f t="shared" si="679"/>
        <v>0</v>
      </c>
      <c r="L14318" t="str">
        <f t="shared" si="677"/>
        <v>2446ROSEWOOD</v>
      </c>
      <c r="M14318" t="s">
        <v>12585</v>
      </c>
    </row>
    <row r="14319" spans="1:13">
      <c r="A14319" t="s">
        <v>15694</v>
      </c>
      <c r="B14319" t="s">
        <v>15724</v>
      </c>
      <c r="C14319" t="s">
        <v>109</v>
      </c>
      <c r="D14319">
        <v>3</v>
      </c>
      <c r="E14319">
        <v>0</v>
      </c>
      <c r="F14319">
        <v>0</v>
      </c>
      <c r="H14319" t="s">
        <v>103</v>
      </c>
      <c r="I14319">
        <f t="shared" si="678"/>
        <v>0</v>
      </c>
      <c r="J14319">
        <f t="shared" si="679"/>
        <v>0</v>
      </c>
      <c r="L14319" t="str">
        <f t="shared" si="677"/>
        <v>2446SANCROX</v>
      </c>
      <c r="M14319" t="s">
        <v>12585</v>
      </c>
    </row>
    <row r="14320" spans="1:13">
      <c r="A14320" t="s">
        <v>15694</v>
      </c>
      <c r="B14320" t="s">
        <v>15725</v>
      </c>
      <c r="C14320" t="s">
        <v>109</v>
      </c>
      <c r="D14320">
        <v>4</v>
      </c>
      <c r="E14320">
        <v>0</v>
      </c>
      <c r="F14320">
        <v>0</v>
      </c>
      <c r="H14320" t="s">
        <v>103</v>
      </c>
      <c r="I14320">
        <f t="shared" si="678"/>
        <v>0</v>
      </c>
      <c r="J14320">
        <f t="shared" si="679"/>
        <v>0</v>
      </c>
      <c r="L14320" t="str">
        <f t="shared" si="677"/>
        <v>2446TOMS CREEK</v>
      </c>
      <c r="M14320" t="s">
        <v>12585</v>
      </c>
    </row>
    <row r="14321" spans="1:13">
      <c r="A14321" t="s">
        <v>15694</v>
      </c>
      <c r="B14321" t="s">
        <v>15726</v>
      </c>
      <c r="C14321" t="s">
        <v>109</v>
      </c>
      <c r="D14321">
        <v>4</v>
      </c>
      <c r="E14321">
        <v>0</v>
      </c>
      <c r="F14321">
        <v>0</v>
      </c>
      <c r="H14321" t="s">
        <v>103</v>
      </c>
      <c r="I14321">
        <f t="shared" si="678"/>
        <v>0</v>
      </c>
      <c r="J14321">
        <f t="shared" si="679"/>
        <v>0</v>
      </c>
      <c r="L14321" t="str">
        <f t="shared" si="677"/>
        <v>2446UPPER PAPPINBARRA</v>
      </c>
      <c r="M14321" t="s">
        <v>12585</v>
      </c>
    </row>
    <row r="14322" spans="1:13">
      <c r="A14322" t="s">
        <v>15694</v>
      </c>
      <c r="B14322" t="s">
        <v>15727</v>
      </c>
      <c r="C14322" t="s">
        <v>109</v>
      </c>
      <c r="D14322">
        <v>3</v>
      </c>
      <c r="E14322">
        <v>0</v>
      </c>
      <c r="F14322">
        <v>0</v>
      </c>
      <c r="H14322" t="s">
        <v>103</v>
      </c>
      <c r="I14322">
        <f t="shared" si="678"/>
        <v>0</v>
      </c>
      <c r="J14322">
        <f t="shared" si="679"/>
        <v>0</v>
      </c>
      <c r="L14322" t="str">
        <f t="shared" si="677"/>
        <v>2446WAUCHOPE</v>
      </c>
      <c r="M14322" t="s">
        <v>12585</v>
      </c>
    </row>
    <row r="14323" spans="1:13">
      <c r="A14323" t="s">
        <v>15694</v>
      </c>
      <c r="B14323" t="s">
        <v>15728</v>
      </c>
      <c r="C14323" t="s">
        <v>109</v>
      </c>
      <c r="D14323">
        <v>4</v>
      </c>
      <c r="E14323">
        <v>0</v>
      </c>
      <c r="F14323">
        <v>0</v>
      </c>
      <c r="H14323" t="s">
        <v>103</v>
      </c>
      <c r="I14323">
        <f t="shared" si="678"/>
        <v>0</v>
      </c>
      <c r="J14323">
        <f t="shared" si="679"/>
        <v>0</v>
      </c>
      <c r="L14323" t="str">
        <f t="shared" si="677"/>
        <v>2446WERRIKIMBE</v>
      </c>
      <c r="M14323" t="s">
        <v>12585</v>
      </c>
    </row>
    <row r="14324" spans="1:13">
      <c r="A14324" t="s">
        <v>15694</v>
      </c>
      <c r="B14324" t="s">
        <v>13233</v>
      </c>
      <c r="C14324" t="s">
        <v>109</v>
      </c>
      <c r="D14324">
        <v>4</v>
      </c>
      <c r="E14324">
        <v>0</v>
      </c>
      <c r="F14324">
        <v>0</v>
      </c>
      <c r="H14324" t="s">
        <v>103</v>
      </c>
      <c r="I14324">
        <f t="shared" si="678"/>
        <v>0</v>
      </c>
      <c r="J14324">
        <f t="shared" si="679"/>
        <v>0</v>
      </c>
      <c r="L14324" t="str">
        <f t="shared" si="677"/>
        <v>2446YARRAS</v>
      </c>
      <c r="M14324" t="s">
        <v>12585</v>
      </c>
    </row>
    <row r="14325" spans="1:13">
      <c r="A14325" t="s">
        <v>15694</v>
      </c>
      <c r="B14325" t="s">
        <v>15729</v>
      </c>
      <c r="C14325" t="s">
        <v>109</v>
      </c>
      <c r="D14325">
        <v>3</v>
      </c>
      <c r="E14325">
        <v>0</v>
      </c>
      <c r="F14325">
        <v>0</v>
      </c>
      <c r="H14325" t="s">
        <v>103</v>
      </c>
      <c r="I14325">
        <f t="shared" si="678"/>
        <v>0</v>
      </c>
      <c r="J14325">
        <f t="shared" si="679"/>
        <v>0</v>
      </c>
      <c r="L14325" t="str">
        <f t="shared" si="677"/>
        <v>2446YIPPIN CREEK</v>
      </c>
      <c r="M14325" t="s">
        <v>12585</v>
      </c>
    </row>
    <row r="14326" spans="1:13">
      <c r="A14326" t="s">
        <v>15730</v>
      </c>
      <c r="B14326" t="s">
        <v>15731</v>
      </c>
      <c r="C14326" t="s">
        <v>109</v>
      </c>
      <c r="D14326">
        <v>2</v>
      </c>
      <c r="E14326">
        <v>0</v>
      </c>
      <c r="F14326">
        <v>1</v>
      </c>
      <c r="H14326" t="s">
        <v>103</v>
      </c>
      <c r="I14326">
        <f t="shared" si="678"/>
        <v>0</v>
      </c>
      <c r="J14326">
        <f t="shared" si="679"/>
        <v>0</v>
      </c>
      <c r="L14326" t="str">
        <f t="shared" si="677"/>
        <v>2445BONNY HILLS</v>
      </c>
      <c r="M14326" t="s">
        <v>12585</v>
      </c>
    </row>
    <row r="14327" spans="1:13">
      <c r="A14327" t="s">
        <v>15730</v>
      </c>
      <c r="B14327" t="s">
        <v>15732</v>
      </c>
      <c r="C14327" t="s">
        <v>109</v>
      </c>
      <c r="D14327">
        <v>3</v>
      </c>
      <c r="E14327">
        <v>0</v>
      </c>
      <c r="F14327">
        <v>0</v>
      </c>
      <c r="H14327" t="s">
        <v>103</v>
      </c>
      <c r="I14327">
        <f t="shared" si="678"/>
        <v>0</v>
      </c>
      <c r="J14327">
        <f t="shared" si="679"/>
        <v>0</v>
      </c>
      <c r="L14327" t="str">
        <f t="shared" si="677"/>
        <v>2445GRANTS BEACH</v>
      </c>
      <c r="M14327" t="s">
        <v>12585</v>
      </c>
    </row>
    <row r="14328" spans="1:13">
      <c r="A14328" t="s">
        <v>15730</v>
      </c>
      <c r="B14328" t="s">
        <v>15733</v>
      </c>
      <c r="C14328" t="s">
        <v>109</v>
      </c>
      <c r="D14328">
        <v>4</v>
      </c>
      <c r="E14328">
        <v>0</v>
      </c>
      <c r="F14328">
        <v>0</v>
      </c>
      <c r="H14328" t="s">
        <v>103</v>
      </c>
      <c r="I14328">
        <f t="shared" si="678"/>
        <v>0</v>
      </c>
      <c r="J14328">
        <f t="shared" si="679"/>
        <v>0</v>
      </c>
      <c r="L14328" t="str">
        <f t="shared" si="677"/>
        <v>2445JOLLY NOSE</v>
      </c>
      <c r="M14328" t="s">
        <v>12585</v>
      </c>
    </row>
    <row r="14329" spans="1:13">
      <c r="A14329" t="s">
        <v>15730</v>
      </c>
      <c r="B14329" t="s">
        <v>15734</v>
      </c>
      <c r="C14329" t="s">
        <v>109</v>
      </c>
      <c r="D14329">
        <v>2</v>
      </c>
      <c r="E14329">
        <v>0</v>
      </c>
      <c r="F14329">
        <v>1</v>
      </c>
      <c r="H14329" t="s">
        <v>103</v>
      </c>
      <c r="I14329">
        <f t="shared" si="678"/>
        <v>0</v>
      </c>
      <c r="J14329">
        <f t="shared" si="679"/>
        <v>0</v>
      </c>
      <c r="L14329" t="str">
        <f t="shared" si="677"/>
        <v>2445LAKE CATHIE</v>
      </c>
      <c r="M14329" t="s">
        <v>12585</v>
      </c>
    </row>
    <row r="14330" spans="1:13">
      <c r="A14330" t="s">
        <v>15735</v>
      </c>
      <c r="B14330" t="s">
        <v>15736</v>
      </c>
      <c r="C14330" t="s">
        <v>109</v>
      </c>
      <c r="D14330">
        <v>1</v>
      </c>
      <c r="E14330">
        <v>0</v>
      </c>
      <c r="F14330">
        <v>1</v>
      </c>
      <c r="H14330" t="s">
        <v>103</v>
      </c>
      <c r="I14330">
        <f t="shared" si="678"/>
        <v>0</v>
      </c>
      <c r="J14330">
        <f t="shared" si="679"/>
        <v>0</v>
      </c>
      <c r="L14330" t="str">
        <f t="shared" si="677"/>
        <v>2444BLACKMANS POINT</v>
      </c>
      <c r="M14330" t="s">
        <v>12585</v>
      </c>
    </row>
    <row r="14331" spans="1:13">
      <c r="A14331" t="s">
        <v>15735</v>
      </c>
      <c r="B14331" t="s">
        <v>15737</v>
      </c>
      <c r="C14331" t="s">
        <v>109</v>
      </c>
      <c r="D14331">
        <v>1</v>
      </c>
      <c r="E14331">
        <v>0</v>
      </c>
      <c r="F14331">
        <v>1</v>
      </c>
      <c r="H14331" t="s">
        <v>103</v>
      </c>
      <c r="I14331">
        <f t="shared" si="678"/>
        <v>0</v>
      </c>
      <c r="J14331">
        <f t="shared" si="679"/>
        <v>0</v>
      </c>
      <c r="L14331" t="str">
        <f t="shared" si="677"/>
        <v>2444FERNBANK CREEK</v>
      </c>
      <c r="M14331" t="s">
        <v>12585</v>
      </c>
    </row>
    <row r="14332" spans="1:13">
      <c r="A14332" t="s">
        <v>15735</v>
      </c>
      <c r="B14332" t="s">
        <v>15738</v>
      </c>
      <c r="C14332" t="s">
        <v>109</v>
      </c>
      <c r="D14332">
        <v>1</v>
      </c>
      <c r="E14332">
        <v>0</v>
      </c>
      <c r="F14332">
        <v>1</v>
      </c>
      <c r="H14332" t="s">
        <v>103</v>
      </c>
      <c r="I14332">
        <f t="shared" si="678"/>
        <v>0</v>
      </c>
      <c r="J14332">
        <f t="shared" si="679"/>
        <v>0</v>
      </c>
      <c r="L14332" t="str">
        <f t="shared" si="677"/>
        <v>2444FLYNNS BEACH</v>
      </c>
      <c r="M14332" t="s">
        <v>12585</v>
      </c>
    </row>
    <row r="14333" spans="1:13">
      <c r="A14333" t="s">
        <v>15735</v>
      </c>
      <c r="B14333" t="s">
        <v>15739</v>
      </c>
      <c r="C14333" t="s">
        <v>109</v>
      </c>
      <c r="D14333">
        <v>4</v>
      </c>
      <c r="E14333">
        <v>0</v>
      </c>
      <c r="F14333">
        <v>0</v>
      </c>
      <c r="H14333" t="s">
        <v>103</v>
      </c>
      <c r="I14333">
        <f t="shared" si="678"/>
        <v>0</v>
      </c>
      <c r="J14333">
        <f t="shared" si="679"/>
        <v>0</v>
      </c>
      <c r="L14333" t="str">
        <f t="shared" si="677"/>
        <v>2444LIGHTHOUSE BEACH</v>
      </c>
      <c r="M14333" t="s">
        <v>12585</v>
      </c>
    </row>
    <row r="14334" spans="1:13">
      <c r="A14334" t="s">
        <v>15735</v>
      </c>
      <c r="B14334" t="s">
        <v>7119</v>
      </c>
      <c r="C14334" t="s">
        <v>109</v>
      </c>
      <c r="D14334">
        <v>1</v>
      </c>
      <c r="E14334">
        <v>0</v>
      </c>
      <c r="F14334">
        <v>1</v>
      </c>
      <c r="H14334" t="s">
        <v>103</v>
      </c>
      <c r="I14334">
        <f t="shared" si="678"/>
        <v>0</v>
      </c>
      <c r="J14334">
        <f t="shared" si="679"/>
        <v>0</v>
      </c>
      <c r="L14334" t="str">
        <f t="shared" si="677"/>
        <v>2444NORTH SHORE</v>
      </c>
      <c r="M14334" t="s">
        <v>12585</v>
      </c>
    </row>
    <row r="14335" spans="1:13">
      <c r="A14335" t="s">
        <v>15735</v>
      </c>
      <c r="B14335" t="s">
        <v>15740</v>
      </c>
      <c r="C14335" t="s">
        <v>109</v>
      </c>
      <c r="D14335">
        <v>1</v>
      </c>
      <c r="E14335">
        <v>0</v>
      </c>
      <c r="F14335">
        <v>1</v>
      </c>
      <c r="H14335" t="s">
        <v>103</v>
      </c>
      <c r="I14335">
        <f t="shared" si="678"/>
        <v>0</v>
      </c>
      <c r="J14335">
        <f t="shared" si="679"/>
        <v>0</v>
      </c>
      <c r="L14335" t="str">
        <f t="shared" si="677"/>
        <v>2444PORT MACQUARIE</v>
      </c>
      <c r="M14335" t="s">
        <v>12585</v>
      </c>
    </row>
    <row r="14336" spans="1:13">
      <c r="A14336" t="s">
        <v>15735</v>
      </c>
      <c r="B14336" t="s">
        <v>597</v>
      </c>
      <c r="C14336" t="s">
        <v>109</v>
      </c>
      <c r="D14336">
        <v>1</v>
      </c>
      <c r="E14336">
        <v>0</v>
      </c>
      <c r="F14336">
        <v>1</v>
      </c>
      <c r="H14336" t="s">
        <v>103</v>
      </c>
      <c r="I14336">
        <f t="shared" si="678"/>
        <v>0</v>
      </c>
      <c r="J14336">
        <f t="shared" si="679"/>
        <v>0</v>
      </c>
      <c r="L14336" t="str">
        <f t="shared" si="677"/>
        <v>2444RIVERSIDE</v>
      </c>
      <c r="M14336" t="s">
        <v>12585</v>
      </c>
    </row>
    <row r="14337" spans="1:13">
      <c r="A14337" t="s">
        <v>15735</v>
      </c>
      <c r="B14337" t="s">
        <v>15741</v>
      </c>
      <c r="C14337" t="s">
        <v>109</v>
      </c>
      <c r="D14337">
        <v>1</v>
      </c>
      <c r="E14337">
        <v>0</v>
      </c>
      <c r="F14337">
        <v>1</v>
      </c>
      <c r="H14337" t="s">
        <v>103</v>
      </c>
      <c r="I14337">
        <f t="shared" si="678"/>
        <v>0</v>
      </c>
      <c r="J14337">
        <f t="shared" si="679"/>
        <v>0</v>
      </c>
      <c r="L14337" t="str">
        <f t="shared" si="677"/>
        <v>2444SETTLEMENT CITY</v>
      </c>
      <c r="M14337" t="s">
        <v>12585</v>
      </c>
    </row>
    <row r="14338" spans="1:13">
      <c r="A14338" t="s">
        <v>15735</v>
      </c>
      <c r="B14338" t="s">
        <v>15742</v>
      </c>
      <c r="C14338" t="s">
        <v>109</v>
      </c>
      <c r="D14338">
        <v>3</v>
      </c>
      <c r="E14338">
        <v>0</v>
      </c>
      <c r="F14338">
        <v>0</v>
      </c>
      <c r="H14338" t="s">
        <v>103</v>
      </c>
      <c r="I14338">
        <f t="shared" si="678"/>
        <v>0</v>
      </c>
      <c r="J14338">
        <f t="shared" si="679"/>
        <v>0</v>
      </c>
      <c r="L14338" t="str">
        <f t="shared" si="677"/>
        <v>2444THE HATCH</v>
      </c>
      <c r="M14338" t="s">
        <v>12585</v>
      </c>
    </row>
    <row r="14339" spans="1:13">
      <c r="A14339" t="s">
        <v>15735</v>
      </c>
      <c r="B14339" t="s">
        <v>15743</v>
      </c>
      <c r="C14339" t="s">
        <v>109</v>
      </c>
      <c r="D14339">
        <v>1</v>
      </c>
      <c r="E14339">
        <v>0</v>
      </c>
      <c r="F14339">
        <v>1</v>
      </c>
      <c r="H14339" t="s">
        <v>103</v>
      </c>
      <c r="I14339">
        <f t="shared" si="678"/>
        <v>0</v>
      </c>
      <c r="J14339">
        <f t="shared" si="679"/>
        <v>0</v>
      </c>
      <c r="L14339" t="str">
        <f t="shared" si="677"/>
        <v>2444THRUMSTER</v>
      </c>
      <c r="M14339" t="s">
        <v>12585</v>
      </c>
    </row>
    <row r="14340" spans="1:13">
      <c r="A14340" t="s">
        <v>15744</v>
      </c>
      <c r="B14340" t="s">
        <v>15745</v>
      </c>
      <c r="C14340" t="s">
        <v>109</v>
      </c>
      <c r="D14340">
        <v>2</v>
      </c>
      <c r="E14340">
        <v>0</v>
      </c>
      <c r="F14340">
        <v>1</v>
      </c>
      <c r="H14340" t="s">
        <v>103</v>
      </c>
      <c r="I14340">
        <f t="shared" si="678"/>
        <v>0</v>
      </c>
      <c r="J14340">
        <f t="shared" si="679"/>
        <v>0</v>
      </c>
      <c r="L14340" t="str">
        <f t="shared" si="677"/>
        <v>2443BOBS CREEK</v>
      </c>
      <c r="M14340" t="s">
        <v>12585</v>
      </c>
    </row>
    <row r="14341" spans="1:13">
      <c r="A14341" t="s">
        <v>15744</v>
      </c>
      <c r="B14341" t="s">
        <v>15746</v>
      </c>
      <c r="C14341" t="s">
        <v>109</v>
      </c>
      <c r="D14341">
        <v>3</v>
      </c>
      <c r="E14341">
        <v>0</v>
      </c>
      <c r="F14341">
        <v>0</v>
      </c>
      <c r="H14341" t="s">
        <v>103</v>
      </c>
      <c r="I14341">
        <f t="shared" si="678"/>
        <v>0</v>
      </c>
      <c r="J14341">
        <f t="shared" si="679"/>
        <v>0</v>
      </c>
      <c r="L14341" t="str">
        <f t="shared" ref="L14341:L14404" si="680">CONCATENATE(A14341,B14341)</f>
        <v>2443CAMDEN HEAD</v>
      </c>
      <c r="M14341" t="s">
        <v>12585</v>
      </c>
    </row>
    <row r="14342" spans="1:13">
      <c r="A14342" t="s">
        <v>15744</v>
      </c>
      <c r="B14342" t="s">
        <v>15747</v>
      </c>
      <c r="C14342" t="s">
        <v>109</v>
      </c>
      <c r="D14342">
        <v>4</v>
      </c>
      <c r="E14342">
        <v>0</v>
      </c>
      <c r="F14342">
        <v>0</v>
      </c>
      <c r="H14342" t="s">
        <v>103</v>
      </c>
      <c r="I14342">
        <f t="shared" si="678"/>
        <v>0</v>
      </c>
      <c r="J14342">
        <f t="shared" si="679"/>
        <v>0</v>
      </c>
      <c r="L14342" t="str">
        <f t="shared" si="680"/>
        <v>2443CORALVILLE</v>
      </c>
      <c r="M14342" t="s">
        <v>12585</v>
      </c>
    </row>
    <row r="14343" spans="1:13">
      <c r="A14343" t="s">
        <v>15744</v>
      </c>
      <c r="B14343" t="s">
        <v>15748</v>
      </c>
      <c r="C14343" t="s">
        <v>109</v>
      </c>
      <c r="D14343">
        <v>4</v>
      </c>
      <c r="E14343">
        <v>0</v>
      </c>
      <c r="F14343">
        <v>0</v>
      </c>
      <c r="H14343" t="s">
        <v>103</v>
      </c>
      <c r="I14343">
        <f t="shared" si="678"/>
        <v>0</v>
      </c>
      <c r="J14343">
        <f t="shared" si="679"/>
        <v>0</v>
      </c>
      <c r="L14343" t="str">
        <f t="shared" si="680"/>
        <v>2443CROWDY BAY NATIONAL PARK</v>
      </c>
      <c r="M14343" t="s">
        <v>12585</v>
      </c>
    </row>
    <row r="14344" spans="1:13">
      <c r="A14344" t="s">
        <v>15744</v>
      </c>
      <c r="B14344" t="s">
        <v>15749</v>
      </c>
      <c r="C14344" t="s">
        <v>109</v>
      </c>
      <c r="D14344">
        <v>2</v>
      </c>
      <c r="E14344">
        <v>0</v>
      </c>
      <c r="F14344">
        <v>1</v>
      </c>
      <c r="H14344" t="s">
        <v>103</v>
      </c>
      <c r="I14344">
        <f t="shared" si="678"/>
        <v>0</v>
      </c>
      <c r="J14344">
        <f t="shared" si="679"/>
        <v>0</v>
      </c>
      <c r="L14344" t="str">
        <f t="shared" si="680"/>
        <v>2443DEAUVILLE</v>
      </c>
      <c r="M14344" t="s">
        <v>12585</v>
      </c>
    </row>
    <row r="14345" spans="1:13">
      <c r="A14345" t="s">
        <v>15744</v>
      </c>
      <c r="B14345" t="s">
        <v>15750</v>
      </c>
      <c r="C14345" t="s">
        <v>109</v>
      </c>
      <c r="D14345">
        <v>4</v>
      </c>
      <c r="E14345">
        <v>0</v>
      </c>
      <c r="F14345">
        <v>0</v>
      </c>
      <c r="H14345" t="s">
        <v>103</v>
      </c>
      <c r="I14345">
        <f t="shared" si="678"/>
        <v>0</v>
      </c>
      <c r="J14345">
        <f t="shared" si="679"/>
        <v>0</v>
      </c>
      <c r="L14345" t="str">
        <f t="shared" si="680"/>
        <v>2443DIAMOND HEAD</v>
      </c>
      <c r="M14345" t="s">
        <v>12585</v>
      </c>
    </row>
    <row r="14346" spans="1:13">
      <c r="A14346" t="s">
        <v>15744</v>
      </c>
      <c r="B14346" t="s">
        <v>15751</v>
      </c>
      <c r="C14346" t="s">
        <v>109</v>
      </c>
      <c r="D14346">
        <v>2</v>
      </c>
      <c r="E14346">
        <v>0</v>
      </c>
      <c r="F14346">
        <v>1</v>
      </c>
      <c r="H14346" t="s">
        <v>103</v>
      </c>
      <c r="I14346">
        <f t="shared" si="678"/>
        <v>0</v>
      </c>
      <c r="J14346">
        <f t="shared" si="679"/>
        <v>0</v>
      </c>
      <c r="L14346" t="str">
        <f t="shared" si="680"/>
        <v>2443DICKS HILL</v>
      </c>
      <c r="M14346" t="s">
        <v>12585</v>
      </c>
    </row>
    <row r="14347" spans="1:13">
      <c r="A14347" t="s">
        <v>15744</v>
      </c>
      <c r="B14347" t="s">
        <v>15752</v>
      </c>
      <c r="C14347" t="s">
        <v>109</v>
      </c>
      <c r="D14347">
        <v>2</v>
      </c>
      <c r="E14347">
        <v>0</v>
      </c>
      <c r="F14347">
        <v>1</v>
      </c>
      <c r="H14347" t="s">
        <v>103</v>
      </c>
      <c r="I14347">
        <f t="shared" si="678"/>
        <v>0</v>
      </c>
      <c r="J14347">
        <f t="shared" si="679"/>
        <v>0</v>
      </c>
      <c r="L14347" t="str">
        <f t="shared" si="680"/>
        <v>2443DUNBOGAN</v>
      </c>
      <c r="M14347" t="s">
        <v>12585</v>
      </c>
    </row>
    <row r="14348" spans="1:13">
      <c r="A14348" t="s">
        <v>15744</v>
      </c>
      <c r="B14348" t="s">
        <v>15753</v>
      </c>
      <c r="C14348" t="s">
        <v>109</v>
      </c>
      <c r="D14348">
        <v>4</v>
      </c>
      <c r="E14348">
        <v>0</v>
      </c>
      <c r="F14348">
        <v>0</v>
      </c>
      <c r="H14348" t="s">
        <v>103</v>
      </c>
      <c r="I14348">
        <f t="shared" si="678"/>
        <v>0</v>
      </c>
      <c r="J14348">
        <f t="shared" si="679"/>
        <v>0</v>
      </c>
      <c r="L14348" t="str">
        <f t="shared" si="680"/>
        <v>2443HANNAM VALE</v>
      </c>
      <c r="M14348" t="s">
        <v>12585</v>
      </c>
    </row>
    <row r="14349" spans="1:13">
      <c r="A14349" t="s">
        <v>15744</v>
      </c>
      <c r="B14349" t="s">
        <v>15754</v>
      </c>
      <c r="C14349" t="s">
        <v>109</v>
      </c>
      <c r="D14349">
        <v>3</v>
      </c>
      <c r="E14349">
        <v>0</v>
      </c>
      <c r="F14349">
        <v>0</v>
      </c>
      <c r="H14349" t="s">
        <v>103</v>
      </c>
      <c r="I14349">
        <f t="shared" si="678"/>
        <v>0</v>
      </c>
      <c r="J14349">
        <f t="shared" si="679"/>
        <v>0</v>
      </c>
      <c r="L14349" t="str">
        <f t="shared" si="680"/>
        <v>2443HERONS CREEK</v>
      </c>
      <c r="M14349" t="s">
        <v>12585</v>
      </c>
    </row>
    <row r="14350" spans="1:13">
      <c r="A14350" t="s">
        <v>15744</v>
      </c>
      <c r="B14350" t="s">
        <v>15755</v>
      </c>
      <c r="C14350" t="s">
        <v>109</v>
      </c>
      <c r="D14350">
        <v>4</v>
      </c>
      <c r="E14350">
        <v>0</v>
      </c>
      <c r="F14350">
        <v>0</v>
      </c>
      <c r="H14350" t="s">
        <v>103</v>
      </c>
      <c r="I14350">
        <f t="shared" si="678"/>
        <v>0</v>
      </c>
      <c r="J14350">
        <f t="shared" si="679"/>
        <v>0</v>
      </c>
      <c r="L14350" t="str">
        <f t="shared" si="680"/>
        <v>2443JOHNS RIVER</v>
      </c>
      <c r="M14350" t="s">
        <v>12585</v>
      </c>
    </row>
    <row r="14351" spans="1:13">
      <c r="A14351" t="s">
        <v>15744</v>
      </c>
      <c r="B14351" t="s">
        <v>1920</v>
      </c>
      <c r="C14351" t="s">
        <v>109</v>
      </c>
      <c r="D14351">
        <v>2</v>
      </c>
      <c r="E14351">
        <v>0</v>
      </c>
      <c r="F14351">
        <v>1</v>
      </c>
      <c r="H14351" t="s">
        <v>103</v>
      </c>
      <c r="I14351">
        <f t="shared" si="678"/>
        <v>0</v>
      </c>
      <c r="J14351">
        <f t="shared" si="679"/>
        <v>0</v>
      </c>
      <c r="L14351" t="str">
        <f t="shared" si="680"/>
        <v>2443LAKEWOOD</v>
      </c>
      <c r="M14351" t="s">
        <v>12585</v>
      </c>
    </row>
    <row r="14352" spans="1:13">
      <c r="A14352" t="s">
        <v>15744</v>
      </c>
      <c r="B14352" t="s">
        <v>15756</v>
      </c>
      <c r="C14352" t="s">
        <v>109</v>
      </c>
      <c r="D14352">
        <v>2</v>
      </c>
      <c r="E14352">
        <v>0</v>
      </c>
      <c r="F14352">
        <v>1</v>
      </c>
      <c r="H14352" t="s">
        <v>103</v>
      </c>
      <c r="I14352">
        <f t="shared" si="678"/>
        <v>0</v>
      </c>
      <c r="J14352">
        <f t="shared" si="679"/>
        <v>0</v>
      </c>
      <c r="L14352" t="str">
        <f t="shared" si="680"/>
        <v>2443LAURIETON</v>
      </c>
      <c r="M14352" t="s">
        <v>12585</v>
      </c>
    </row>
    <row r="14353" spans="1:13">
      <c r="A14353" t="s">
        <v>15744</v>
      </c>
      <c r="B14353" t="s">
        <v>15757</v>
      </c>
      <c r="C14353" t="s">
        <v>109</v>
      </c>
      <c r="D14353">
        <v>4</v>
      </c>
      <c r="E14353">
        <v>0</v>
      </c>
      <c r="F14353">
        <v>0</v>
      </c>
      <c r="H14353" t="s">
        <v>103</v>
      </c>
      <c r="I14353">
        <f t="shared" ref="I14353:I14416" si="681">IF(ISERROR(VLOOKUP(A14353,SelPostCode,1,FALSE)),0,1)</f>
        <v>0</v>
      </c>
      <c r="J14353">
        <f t="shared" ref="J14353:J14416" si="682">IF(I14353=0,0,IF(ISERROR(VLOOKUP(B14353,SelSuburb,1,FALSE)),0,1))</f>
        <v>0</v>
      </c>
      <c r="L14353" t="str">
        <f t="shared" si="680"/>
        <v>2443MIDDLE BROTHER</v>
      </c>
      <c r="M14353" t="s">
        <v>12585</v>
      </c>
    </row>
    <row r="14354" spans="1:13">
      <c r="A14354" t="s">
        <v>15744</v>
      </c>
      <c r="B14354" t="s">
        <v>6629</v>
      </c>
      <c r="C14354" t="s">
        <v>109</v>
      </c>
      <c r="D14354">
        <v>4</v>
      </c>
      <c r="E14354">
        <v>0</v>
      </c>
      <c r="F14354">
        <v>0</v>
      </c>
      <c r="H14354" t="s">
        <v>103</v>
      </c>
      <c r="I14354">
        <f t="shared" si="681"/>
        <v>0</v>
      </c>
      <c r="J14354">
        <f t="shared" si="682"/>
        <v>0</v>
      </c>
      <c r="L14354" t="str">
        <f t="shared" si="680"/>
        <v>2443MOORLAND</v>
      </c>
      <c r="M14354" t="s">
        <v>12585</v>
      </c>
    </row>
    <row r="14355" spans="1:13">
      <c r="A14355" t="s">
        <v>15744</v>
      </c>
      <c r="B14355" t="s">
        <v>15758</v>
      </c>
      <c r="C14355" t="s">
        <v>109</v>
      </c>
      <c r="D14355">
        <v>2</v>
      </c>
      <c r="E14355">
        <v>0</v>
      </c>
      <c r="F14355">
        <v>1</v>
      </c>
      <c r="H14355" t="s">
        <v>103</v>
      </c>
      <c r="I14355">
        <f t="shared" si="681"/>
        <v>0</v>
      </c>
      <c r="J14355">
        <f t="shared" si="682"/>
        <v>0</v>
      </c>
      <c r="L14355" t="str">
        <f t="shared" si="680"/>
        <v>2443NORTH BROTHER</v>
      </c>
      <c r="M14355" t="s">
        <v>12585</v>
      </c>
    </row>
    <row r="14356" spans="1:13">
      <c r="A14356" t="s">
        <v>15744</v>
      </c>
      <c r="B14356" t="s">
        <v>5205</v>
      </c>
      <c r="C14356" t="s">
        <v>109</v>
      </c>
      <c r="D14356">
        <v>2</v>
      </c>
      <c r="E14356">
        <v>0</v>
      </c>
      <c r="F14356">
        <v>1</v>
      </c>
      <c r="H14356" t="s">
        <v>103</v>
      </c>
      <c r="I14356">
        <f t="shared" si="681"/>
        <v>0</v>
      </c>
      <c r="J14356">
        <f t="shared" si="682"/>
        <v>0</v>
      </c>
      <c r="L14356" t="str">
        <f t="shared" si="680"/>
        <v>2443NORTH HAVEN</v>
      </c>
      <c r="M14356" t="s">
        <v>12585</v>
      </c>
    </row>
    <row r="14357" spans="1:13">
      <c r="A14357" t="s">
        <v>15744</v>
      </c>
      <c r="B14357" t="s">
        <v>15759</v>
      </c>
      <c r="C14357" t="s">
        <v>109</v>
      </c>
      <c r="D14357">
        <v>4</v>
      </c>
      <c r="E14357">
        <v>0</v>
      </c>
      <c r="F14357">
        <v>0</v>
      </c>
      <c r="H14357" t="s">
        <v>103</v>
      </c>
      <c r="I14357">
        <f t="shared" si="681"/>
        <v>0</v>
      </c>
      <c r="J14357">
        <f t="shared" si="682"/>
        <v>0</v>
      </c>
      <c r="L14357" t="str">
        <f t="shared" si="680"/>
        <v>2443STEWARTS RIVER</v>
      </c>
      <c r="M14357" t="s">
        <v>12585</v>
      </c>
    </row>
    <row r="14358" spans="1:13">
      <c r="A14358" t="s">
        <v>15744</v>
      </c>
      <c r="B14358" t="s">
        <v>15760</v>
      </c>
      <c r="C14358" t="s">
        <v>109</v>
      </c>
      <c r="D14358">
        <v>4</v>
      </c>
      <c r="E14358">
        <v>0</v>
      </c>
      <c r="F14358">
        <v>0</v>
      </c>
      <c r="H14358" t="s">
        <v>103</v>
      </c>
      <c r="I14358">
        <f t="shared" si="681"/>
        <v>0</v>
      </c>
      <c r="J14358">
        <f t="shared" si="682"/>
        <v>0</v>
      </c>
      <c r="L14358" t="str">
        <f t="shared" si="680"/>
        <v>2443WAITUI</v>
      </c>
      <c r="M14358" t="s">
        <v>12585</v>
      </c>
    </row>
    <row r="14359" spans="1:13">
      <c r="A14359" t="s">
        <v>15744</v>
      </c>
      <c r="B14359" t="s">
        <v>15761</v>
      </c>
      <c r="C14359" t="s">
        <v>109</v>
      </c>
      <c r="D14359">
        <v>2</v>
      </c>
      <c r="E14359">
        <v>0</v>
      </c>
      <c r="F14359">
        <v>1</v>
      </c>
      <c r="H14359" t="s">
        <v>103</v>
      </c>
      <c r="I14359">
        <f t="shared" si="681"/>
        <v>0</v>
      </c>
      <c r="J14359">
        <f t="shared" si="682"/>
        <v>0</v>
      </c>
      <c r="L14359" t="str">
        <f t="shared" si="680"/>
        <v>2443WEST HAVEN</v>
      </c>
      <c r="M14359" t="s">
        <v>12585</v>
      </c>
    </row>
    <row r="14360" spans="1:13">
      <c r="A14360" t="s">
        <v>15762</v>
      </c>
      <c r="B14360" t="s">
        <v>15763</v>
      </c>
      <c r="C14360" t="s">
        <v>109</v>
      </c>
      <c r="D14360">
        <v>4</v>
      </c>
      <c r="E14360">
        <v>0</v>
      </c>
      <c r="F14360">
        <v>0</v>
      </c>
      <c r="H14360" t="s">
        <v>103</v>
      </c>
      <c r="I14360">
        <f t="shared" si="681"/>
        <v>0</v>
      </c>
      <c r="J14360">
        <f t="shared" si="682"/>
        <v>0</v>
      </c>
      <c r="L14360" t="str">
        <f t="shared" si="680"/>
        <v>2442KEMPSEY MSC</v>
      </c>
      <c r="M14360" t="e">
        <v>#N/A</v>
      </c>
    </row>
    <row r="14361" spans="1:13">
      <c r="A14361" t="s">
        <v>15762</v>
      </c>
      <c r="B14361" t="s">
        <v>15764</v>
      </c>
      <c r="C14361" t="s">
        <v>109</v>
      </c>
      <c r="D14361">
        <v>4</v>
      </c>
      <c r="E14361">
        <v>0</v>
      </c>
      <c r="F14361">
        <v>0</v>
      </c>
      <c r="H14361" t="s">
        <v>103</v>
      </c>
      <c r="I14361">
        <f t="shared" si="681"/>
        <v>0</v>
      </c>
      <c r="J14361">
        <f t="shared" si="682"/>
        <v>0</v>
      </c>
      <c r="L14361" t="str">
        <f t="shared" si="680"/>
        <v>2442MID NORTH COAST MSC</v>
      </c>
      <c r="M14361" t="e">
        <v>#N/A</v>
      </c>
    </row>
    <row r="14362" spans="1:13">
      <c r="A14362" t="s">
        <v>15765</v>
      </c>
      <c r="B14362" t="s">
        <v>15766</v>
      </c>
      <c r="C14362" t="s">
        <v>109</v>
      </c>
      <c r="D14362">
        <v>4</v>
      </c>
      <c r="E14362">
        <v>0</v>
      </c>
      <c r="F14362">
        <v>0</v>
      </c>
      <c r="H14362" t="s">
        <v>103</v>
      </c>
      <c r="I14362">
        <f t="shared" si="681"/>
        <v>0</v>
      </c>
      <c r="J14362">
        <f t="shared" si="682"/>
        <v>0</v>
      </c>
      <c r="L14362" t="str">
        <f t="shared" si="680"/>
        <v>2441ALLGOMERA</v>
      </c>
      <c r="M14362" t="s">
        <v>15392</v>
      </c>
    </row>
    <row r="14363" spans="1:13">
      <c r="A14363" t="s">
        <v>15765</v>
      </c>
      <c r="B14363" t="s">
        <v>15767</v>
      </c>
      <c r="C14363" t="s">
        <v>109</v>
      </c>
      <c r="D14363">
        <v>4</v>
      </c>
      <c r="E14363">
        <v>0</v>
      </c>
      <c r="F14363">
        <v>0</v>
      </c>
      <c r="H14363" t="s">
        <v>103</v>
      </c>
      <c r="I14363">
        <f t="shared" si="681"/>
        <v>0</v>
      </c>
      <c r="J14363">
        <f t="shared" si="682"/>
        <v>0</v>
      </c>
      <c r="L14363" t="str">
        <f t="shared" si="680"/>
        <v>2441BALLENGARRA</v>
      </c>
      <c r="M14363" t="s">
        <v>15392</v>
      </c>
    </row>
    <row r="14364" spans="1:13">
      <c r="A14364" t="s">
        <v>15765</v>
      </c>
      <c r="B14364" t="s">
        <v>15768</v>
      </c>
      <c r="C14364" t="s">
        <v>109</v>
      </c>
      <c r="D14364">
        <v>4</v>
      </c>
      <c r="E14364">
        <v>0</v>
      </c>
      <c r="F14364">
        <v>0</v>
      </c>
      <c r="H14364" t="s">
        <v>103</v>
      </c>
      <c r="I14364">
        <f t="shared" si="681"/>
        <v>0</v>
      </c>
      <c r="J14364">
        <f t="shared" si="682"/>
        <v>0</v>
      </c>
      <c r="L14364" t="str">
        <f t="shared" si="680"/>
        <v>2441BARRAGANYATTI</v>
      </c>
      <c r="M14364" t="s">
        <v>15392</v>
      </c>
    </row>
    <row r="14365" spans="1:13">
      <c r="A14365" t="s">
        <v>15765</v>
      </c>
      <c r="B14365" t="s">
        <v>15769</v>
      </c>
      <c r="C14365" t="s">
        <v>109</v>
      </c>
      <c r="D14365">
        <v>4</v>
      </c>
      <c r="E14365">
        <v>0</v>
      </c>
      <c r="F14365">
        <v>0</v>
      </c>
      <c r="H14365" t="s">
        <v>103</v>
      </c>
      <c r="I14365">
        <f t="shared" si="681"/>
        <v>0</v>
      </c>
      <c r="J14365">
        <f t="shared" si="682"/>
        <v>0</v>
      </c>
      <c r="L14365" t="str">
        <f t="shared" si="680"/>
        <v>2441BONVILLE</v>
      </c>
      <c r="M14365" t="s">
        <v>15392</v>
      </c>
    </row>
    <row r="14366" spans="1:13">
      <c r="A14366" t="s">
        <v>15765</v>
      </c>
      <c r="B14366" t="s">
        <v>15770</v>
      </c>
      <c r="C14366" t="s">
        <v>109</v>
      </c>
      <c r="D14366">
        <v>4</v>
      </c>
      <c r="E14366">
        <v>0</v>
      </c>
      <c r="F14366">
        <v>0</v>
      </c>
      <c r="H14366" t="s">
        <v>103</v>
      </c>
      <c r="I14366">
        <f t="shared" si="681"/>
        <v>0</v>
      </c>
      <c r="J14366">
        <f t="shared" si="682"/>
        <v>0</v>
      </c>
      <c r="L14366" t="str">
        <f t="shared" si="680"/>
        <v>2441BRIL BRIL</v>
      </c>
      <c r="M14366" t="s">
        <v>15392</v>
      </c>
    </row>
    <row r="14367" spans="1:13">
      <c r="A14367" t="s">
        <v>15765</v>
      </c>
      <c r="B14367" t="s">
        <v>15771</v>
      </c>
      <c r="C14367" t="s">
        <v>109</v>
      </c>
      <c r="D14367">
        <v>4</v>
      </c>
      <c r="E14367">
        <v>0</v>
      </c>
      <c r="F14367">
        <v>0</v>
      </c>
      <c r="H14367" t="s">
        <v>103</v>
      </c>
      <c r="I14367">
        <f t="shared" si="681"/>
        <v>0</v>
      </c>
      <c r="J14367">
        <f t="shared" si="682"/>
        <v>0</v>
      </c>
      <c r="L14367" t="str">
        <f t="shared" si="680"/>
        <v>2441BRINERVILLE</v>
      </c>
      <c r="M14367" t="s">
        <v>15392</v>
      </c>
    </row>
    <row r="14368" spans="1:13">
      <c r="A14368" t="s">
        <v>15765</v>
      </c>
      <c r="B14368" t="s">
        <v>15772</v>
      </c>
      <c r="C14368" t="s">
        <v>109</v>
      </c>
      <c r="D14368">
        <v>4</v>
      </c>
      <c r="E14368">
        <v>0</v>
      </c>
      <c r="F14368">
        <v>0</v>
      </c>
      <c r="H14368" t="s">
        <v>103</v>
      </c>
      <c r="I14368">
        <f t="shared" si="681"/>
        <v>0</v>
      </c>
      <c r="J14368">
        <f t="shared" si="682"/>
        <v>0</v>
      </c>
      <c r="L14368" t="str">
        <f t="shared" si="680"/>
        <v>2441BROWNS CROSSING</v>
      </c>
      <c r="M14368" t="s">
        <v>15392</v>
      </c>
    </row>
    <row r="14369" spans="1:13">
      <c r="A14369" t="s">
        <v>15765</v>
      </c>
      <c r="B14369" t="s">
        <v>15773</v>
      </c>
      <c r="C14369" t="s">
        <v>109</v>
      </c>
      <c r="D14369">
        <v>4</v>
      </c>
      <c r="E14369">
        <v>0</v>
      </c>
      <c r="F14369">
        <v>0</v>
      </c>
      <c r="H14369" t="s">
        <v>103</v>
      </c>
      <c r="I14369">
        <f t="shared" si="681"/>
        <v>0</v>
      </c>
      <c r="J14369">
        <f t="shared" si="682"/>
        <v>0</v>
      </c>
      <c r="L14369" t="str">
        <f t="shared" si="680"/>
        <v>2441COOPERABUNG</v>
      </c>
      <c r="M14369" t="s">
        <v>15392</v>
      </c>
    </row>
    <row r="14370" spans="1:13">
      <c r="A14370" t="s">
        <v>15765</v>
      </c>
      <c r="B14370" t="s">
        <v>15774</v>
      </c>
      <c r="C14370" t="s">
        <v>109</v>
      </c>
      <c r="D14370">
        <v>4</v>
      </c>
      <c r="E14370">
        <v>0</v>
      </c>
      <c r="F14370">
        <v>0</v>
      </c>
      <c r="H14370" t="s">
        <v>103</v>
      </c>
      <c r="I14370">
        <f t="shared" si="681"/>
        <v>0</v>
      </c>
      <c r="J14370">
        <f t="shared" si="682"/>
        <v>0</v>
      </c>
      <c r="L14370" t="str">
        <f t="shared" si="680"/>
        <v>2441CROSSMAGLEN</v>
      </c>
      <c r="M14370" t="s">
        <v>15392</v>
      </c>
    </row>
    <row r="14371" spans="1:13">
      <c r="A14371" t="s">
        <v>15765</v>
      </c>
      <c r="B14371" t="s">
        <v>15775</v>
      </c>
      <c r="C14371" t="s">
        <v>109</v>
      </c>
      <c r="D14371">
        <v>4</v>
      </c>
      <c r="E14371">
        <v>0</v>
      </c>
      <c r="F14371">
        <v>0</v>
      </c>
      <c r="H14371" t="s">
        <v>103</v>
      </c>
      <c r="I14371">
        <f t="shared" si="681"/>
        <v>0</v>
      </c>
      <c r="J14371">
        <f t="shared" si="682"/>
        <v>0</v>
      </c>
      <c r="L14371" t="str">
        <f t="shared" si="680"/>
        <v>2441EUNGAI CREEK</v>
      </c>
      <c r="M14371" t="s">
        <v>15392</v>
      </c>
    </row>
    <row r="14372" spans="1:13">
      <c r="A14372" t="s">
        <v>15765</v>
      </c>
      <c r="B14372" t="s">
        <v>15776</v>
      </c>
      <c r="C14372" t="s">
        <v>109</v>
      </c>
      <c r="D14372">
        <v>4</v>
      </c>
      <c r="E14372">
        <v>0</v>
      </c>
      <c r="F14372">
        <v>0</v>
      </c>
      <c r="H14372" t="s">
        <v>103</v>
      </c>
      <c r="I14372">
        <f t="shared" si="681"/>
        <v>0</v>
      </c>
      <c r="J14372">
        <f t="shared" si="682"/>
        <v>0</v>
      </c>
      <c r="L14372" t="str">
        <f t="shared" si="680"/>
        <v>2441EUNGAI RAIL</v>
      </c>
      <c r="M14372" t="s">
        <v>15392</v>
      </c>
    </row>
    <row r="14373" spans="1:13">
      <c r="A14373" t="s">
        <v>15765</v>
      </c>
      <c r="B14373" t="s">
        <v>15777</v>
      </c>
      <c r="C14373" t="s">
        <v>109</v>
      </c>
      <c r="D14373">
        <v>4</v>
      </c>
      <c r="E14373">
        <v>0</v>
      </c>
      <c r="F14373">
        <v>0</v>
      </c>
      <c r="H14373" t="s">
        <v>103</v>
      </c>
      <c r="I14373">
        <f t="shared" si="681"/>
        <v>0</v>
      </c>
      <c r="J14373">
        <f t="shared" si="682"/>
        <v>0</v>
      </c>
      <c r="L14373" t="str">
        <f t="shared" si="680"/>
        <v>2441FISHERMANS REACH</v>
      </c>
      <c r="M14373" t="s">
        <v>15392</v>
      </c>
    </row>
    <row r="14374" spans="1:13">
      <c r="A14374" t="s">
        <v>15765</v>
      </c>
      <c r="B14374" t="s">
        <v>15778</v>
      </c>
      <c r="C14374" t="s">
        <v>109</v>
      </c>
      <c r="D14374">
        <v>4</v>
      </c>
      <c r="E14374">
        <v>0</v>
      </c>
      <c r="F14374">
        <v>0</v>
      </c>
      <c r="H14374" t="s">
        <v>103</v>
      </c>
      <c r="I14374">
        <f t="shared" si="681"/>
        <v>0</v>
      </c>
      <c r="J14374">
        <f t="shared" si="682"/>
        <v>0</v>
      </c>
      <c r="L14374" t="str">
        <f t="shared" si="680"/>
        <v>2441GRASSY HEAD</v>
      </c>
      <c r="M14374" t="s">
        <v>15392</v>
      </c>
    </row>
    <row r="14375" spans="1:13">
      <c r="A14375" t="s">
        <v>15765</v>
      </c>
      <c r="B14375" t="s">
        <v>15779</v>
      </c>
      <c r="C14375" t="s">
        <v>109</v>
      </c>
      <c r="D14375">
        <v>4</v>
      </c>
      <c r="E14375">
        <v>0</v>
      </c>
      <c r="F14375">
        <v>0</v>
      </c>
      <c r="H14375" t="s">
        <v>103</v>
      </c>
      <c r="I14375">
        <f t="shared" si="681"/>
        <v>0</v>
      </c>
      <c r="J14375">
        <f t="shared" si="682"/>
        <v>0</v>
      </c>
      <c r="L14375" t="str">
        <f t="shared" si="680"/>
        <v>2441GUM SCRUB</v>
      </c>
      <c r="M14375" t="s">
        <v>15392</v>
      </c>
    </row>
    <row r="14376" spans="1:13">
      <c r="A14376" t="s">
        <v>15765</v>
      </c>
      <c r="B14376" t="s">
        <v>15780</v>
      </c>
      <c r="C14376" t="s">
        <v>109</v>
      </c>
      <c r="D14376">
        <v>4</v>
      </c>
      <c r="E14376">
        <v>0</v>
      </c>
      <c r="F14376">
        <v>0</v>
      </c>
      <c r="H14376" t="s">
        <v>103</v>
      </c>
      <c r="I14376">
        <f t="shared" si="681"/>
        <v>0</v>
      </c>
      <c r="J14376">
        <f t="shared" si="682"/>
        <v>0</v>
      </c>
      <c r="L14376" t="str">
        <f t="shared" si="680"/>
        <v>2441HACKS FERRY</v>
      </c>
      <c r="M14376" t="s">
        <v>15392</v>
      </c>
    </row>
    <row r="14377" spans="1:13">
      <c r="A14377" t="s">
        <v>15765</v>
      </c>
      <c r="B14377" t="s">
        <v>15781</v>
      </c>
      <c r="C14377" t="s">
        <v>109</v>
      </c>
      <c r="D14377">
        <v>4</v>
      </c>
      <c r="E14377">
        <v>0</v>
      </c>
      <c r="F14377">
        <v>0</v>
      </c>
      <c r="H14377" t="s">
        <v>103</v>
      </c>
      <c r="I14377">
        <f t="shared" si="681"/>
        <v>0</v>
      </c>
      <c r="J14377">
        <f t="shared" si="682"/>
        <v>0</v>
      </c>
      <c r="L14377" t="str">
        <f t="shared" si="680"/>
        <v>2441KIPPARA</v>
      </c>
      <c r="M14377" t="s">
        <v>15392</v>
      </c>
    </row>
    <row r="14378" spans="1:13">
      <c r="A14378" t="s">
        <v>15765</v>
      </c>
      <c r="B14378" t="s">
        <v>15782</v>
      </c>
      <c r="C14378" t="s">
        <v>109</v>
      </c>
      <c r="D14378">
        <v>4</v>
      </c>
      <c r="E14378">
        <v>0</v>
      </c>
      <c r="F14378">
        <v>0</v>
      </c>
      <c r="H14378" t="s">
        <v>103</v>
      </c>
      <c r="I14378">
        <f t="shared" si="681"/>
        <v>0</v>
      </c>
      <c r="J14378">
        <f t="shared" si="682"/>
        <v>0</v>
      </c>
      <c r="L14378" t="str">
        <f t="shared" si="680"/>
        <v>2441KUNDABUNG</v>
      </c>
      <c r="M14378" t="s">
        <v>15392</v>
      </c>
    </row>
    <row r="14379" spans="1:13">
      <c r="A14379" t="s">
        <v>15765</v>
      </c>
      <c r="B14379" t="s">
        <v>15783</v>
      </c>
      <c r="C14379" t="s">
        <v>109</v>
      </c>
      <c r="D14379">
        <v>4</v>
      </c>
      <c r="E14379">
        <v>0</v>
      </c>
      <c r="F14379">
        <v>0</v>
      </c>
      <c r="H14379" t="s">
        <v>103</v>
      </c>
      <c r="I14379">
        <f t="shared" si="681"/>
        <v>0</v>
      </c>
      <c r="J14379">
        <f t="shared" si="682"/>
        <v>0</v>
      </c>
      <c r="L14379" t="str">
        <f t="shared" si="680"/>
        <v>2441ROLLANDS PLAINS</v>
      </c>
      <c r="M14379" t="s">
        <v>15392</v>
      </c>
    </row>
    <row r="14380" spans="1:13">
      <c r="A14380" t="s">
        <v>15765</v>
      </c>
      <c r="B14380" t="s">
        <v>15784</v>
      </c>
      <c r="C14380" t="s">
        <v>109</v>
      </c>
      <c r="D14380">
        <v>4</v>
      </c>
      <c r="E14380">
        <v>0</v>
      </c>
      <c r="F14380">
        <v>0</v>
      </c>
      <c r="H14380" t="s">
        <v>103</v>
      </c>
      <c r="I14380">
        <f t="shared" si="681"/>
        <v>0</v>
      </c>
      <c r="J14380">
        <f t="shared" si="682"/>
        <v>0</v>
      </c>
      <c r="L14380" t="str">
        <f t="shared" si="680"/>
        <v>2441STUARTS POINT</v>
      </c>
      <c r="M14380" t="s">
        <v>15392</v>
      </c>
    </row>
    <row r="14381" spans="1:13">
      <c r="A14381" t="s">
        <v>15765</v>
      </c>
      <c r="B14381" t="s">
        <v>15785</v>
      </c>
      <c r="C14381" t="s">
        <v>109</v>
      </c>
      <c r="D14381">
        <v>4</v>
      </c>
      <c r="E14381">
        <v>0</v>
      </c>
      <c r="F14381">
        <v>0</v>
      </c>
      <c r="H14381" t="s">
        <v>103</v>
      </c>
      <c r="I14381">
        <f t="shared" si="681"/>
        <v>0</v>
      </c>
      <c r="J14381">
        <f t="shared" si="682"/>
        <v>0</v>
      </c>
      <c r="L14381" t="str">
        <f t="shared" si="680"/>
        <v>2441TAMBAN</v>
      </c>
      <c r="M14381" t="s">
        <v>15392</v>
      </c>
    </row>
    <row r="14382" spans="1:13">
      <c r="A14382" t="s">
        <v>15765</v>
      </c>
      <c r="B14382" t="s">
        <v>15786</v>
      </c>
      <c r="C14382" t="s">
        <v>109</v>
      </c>
      <c r="D14382">
        <v>4</v>
      </c>
      <c r="E14382">
        <v>0</v>
      </c>
      <c r="F14382">
        <v>0</v>
      </c>
      <c r="H14382" t="s">
        <v>103</v>
      </c>
      <c r="I14382">
        <f t="shared" si="681"/>
        <v>0</v>
      </c>
      <c r="J14382">
        <f t="shared" si="682"/>
        <v>0</v>
      </c>
      <c r="L14382" t="str">
        <f t="shared" si="680"/>
        <v>2441TELEGRAPH POINT</v>
      </c>
      <c r="M14382" t="s">
        <v>15392</v>
      </c>
    </row>
    <row r="14383" spans="1:13">
      <c r="A14383" t="s">
        <v>15765</v>
      </c>
      <c r="B14383" t="s">
        <v>15787</v>
      </c>
      <c r="C14383" t="s">
        <v>109</v>
      </c>
      <c r="D14383">
        <v>4</v>
      </c>
      <c r="E14383">
        <v>0</v>
      </c>
      <c r="F14383">
        <v>0</v>
      </c>
      <c r="H14383" t="s">
        <v>103</v>
      </c>
      <c r="I14383">
        <f t="shared" si="681"/>
        <v>0</v>
      </c>
      <c r="J14383">
        <f t="shared" si="682"/>
        <v>0</v>
      </c>
      <c r="L14383" t="str">
        <f t="shared" si="680"/>
        <v>2441UPPER ROLLANDS PLAINS</v>
      </c>
      <c r="M14383" t="s">
        <v>15392</v>
      </c>
    </row>
    <row r="14384" spans="1:13">
      <c r="A14384" t="s">
        <v>15765</v>
      </c>
      <c r="B14384" t="s">
        <v>15788</v>
      </c>
      <c r="C14384" t="s">
        <v>109</v>
      </c>
      <c r="D14384">
        <v>4</v>
      </c>
      <c r="E14384">
        <v>0</v>
      </c>
      <c r="F14384">
        <v>0</v>
      </c>
      <c r="H14384" t="s">
        <v>103</v>
      </c>
      <c r="I14384">
        <f t="shared" si="681"/>
        <v>0</v>
      </c>
      <c r="J14384">
        <f t="shared" si="682"/>
        <v>0</v>
      </c>
      <c r="L14384" t="str">
        <f t="shared" si="680"/>
        <v>2441YARRAHAPINNI</v>
      </c>
      <c r="M14384" t="s">
        <v>15392</v>
      </c>
    </row>
    <row r="14385" spans="1:13">
      <c r="A14385" t="s">
        <v>15789</v>
      </c>
      <c r="B14385" t="s">
        <v>15790</v>
      </c>
      <c r="C14385" t="s">
        <v>109</v>
      </c>
      <c r="D14385">
        <v>1</v>
      </c>
      <c r="E14385">
        <v>0</v>
      </c>
      <c r="F14385">
        <v>1</v>
      </c>
      <c r="H14385" t="s">
        <v>103</v>
      </c>
      <c r="I14385">
        <f t="shared" si="681"/>
        <v>0</v>
      </c>
      <c r="J14385">
        <f t="shared" si="682"/>
        <v>0</v>
      </c>
      <c r="L14385" t="str">
        <f t="shared" si="680"/>
        <v>2440ALDAVILLA</v>
      </c>
      <c r="M14385" t="s">
        <v>12585</v>
      </c>
    </row>
    <row r="14386" spans="1:13">
      <c r="A14386" t="s">
        <v>15789</v>
      </c>
      <c r="B14386" t="s">
        <v>15791</v>
      </c>
      <c r="C14386" t="s">
        <v>109</v>
      </c>
      <c r="D14386">
        <v>3</v>
      </c>
      <c r="E14386">
        <v>0</v>
      </c>
      <c r="F14386">
        <v>0</v>
      </c>
      <c r="H14386" t="s">
        <v>103</v>
      </c>
      <c r="I14386">
        <f t="shared" si="681"/>
        <v>0</v>
      </c>
      <c r="J14386">
        <f t="shared" si="682"/>
        <v>0</v>
      </c>
      <c r="L14386" t="str">
        <f t="shared" si="680"/>
        <v>2440AUSTRAL EDEN</v>
      </c>
      <c r="M14386" t="s">
        <v>12585</v>
      </c>
    </row>
    <row r="14387" spans="1:13">
      <c r="A14387" t="s">
        <v>15789</v>
      </c>
      <c r="B14387" t="s">
        <v>15792</v>
      </c>
      <c r="C14387" t="s">
        <v>109</v>
      </c>
      <c r="D14387">
        <v>4</v>
      </c>
      <c r="E14387">
        <v>0</v>
      </c>
      <c r="F14387">
        <v>0</v>
      </c>
      <c r="H14387" t="s">
        <v>103</v>
      </c>
      <c r="I14387">
        <f t="shared" si="681"/>
        <v>0</v>
      </c>
      <c r="J14387">
        <f t="shared" si="682"/>
        <v>0</v>
      </c>
      <c r="L14387" t="str">
        <f t="shared" si="680"/>
        <v>2440BELLBROOK</v>
      </c>
      <c r="M14387" t="s">
        <v>12585</v>
      </c>
    </row>
    <row r="14388" spans="1:13">
      <c r="A14388" t="s">
        <v>15789</v>
      </c>
      <c r="B14388" t="s">
        <v>15793</v>
      </c>
      <c r="C14388" t="s">
        <v>109</v>
      </c>
      <c r="D14388">
        <v>3</v>
      </c>
      <c r="E14388">
        <v>0</v>
      </c>
      <c r="F14388">
        <v>0</v>
      </c>
      <c r="H14388" t="s">
        <v>103</v>
      </c>
      <c r="I14388">
        <f t="shared" si="681"/>
        <v>0</v>
      </c>
      <c r="J14388">
        <f t="shared" si="682"/>
        <v>0</v>
      </c>
      <c r="L14388" t="str">
        <f t="shared" si="680"/>
        <v>2440BELLIMBOPINNI</v>
      </c>
      <c r="M14388" t="s">
        <v>12585</v>
      </c>
    </row>
    <row r="14389" spans="1:13">
      <c r="A14389" t="s">
        <v>15789</v>
      </c>
      <c r="B14389" t="s">
        <v>15794</v>
      </c>
      <c r="C14389" t="s">
        <v>109</v>
      </c>
      <c r="D14389">
        <v>3</v>
      </c>
      <c r="E14389">
        <v>0</v>
      </c>
      <c r="F14389">
        <v>0</v>
      </c>
      <c r="H14389" t="s">
        <v>103</v>
      </c>
      <c r="I14389">
        <f t="shared" si="681"/>
        <v>0</v>
      </c>
      <c r="J14389">
        <f t="shared" si="682"/>
        <v>0</v>
      </c>
      <c r="L14389" t="str">
        <f t="shared" si="680"/>
        <v>2440BELMORE RIVER</v>
      </c>
      <c r="M14389" t="s">
        <v>12585</v>
      </c>
    </row>
    <row r="14390" spans="1:13">
      <c r="A14390" t="s">
        <v>15789</v>
      </c>
      <c r="B14390" t="s">
        <v>15795</v>
      </c>
      <c r="C14390" t="s">
        <v>109</v>
      </c>
      <c r="D14390">
        <v>1</v>
      </c>
      <c r="E14390">
        <v>0</v>
      </c>
      <c r="F14390">
        <v>1</v>
      </c>
      <c r="H14390" t="s">
        <v>103</v>
      </c>
      <c r="I14390">
        <f t="shared" si="681"/>
        <v>0</v>
      </c>
      <c r="J14390">
        <f t="shared" si="682"/>
        <v>0</v>
      </c>
      <c r="L14390" t="str">
        <f t="shared" si="680"/>
        <v>2440BURNT BRIDGE</v>
      </c>
      <c r="M14390" t="s">
        <v>12585</v>
      </c>
    </row>
    <row r="14391" spans="1:13">
      <c r="A14391" t="s">
        <v>15789</v>
      </c>
      <c r="B14391" t="s">
        <v>15796</v>
      </c>
      <c r="C14391" t="s">
        <v>109</v>
      </c>
      <c r="D14391">
        <v>4</v>
      </c>
      <c r="E14391">
        <v>0</v>
      </c>
      <c r="F14391">
        <v>0</v>
      </c>
      <c r="H14391" t="s">
        <v>103</v>
      </c>
      <c r="I14391">
        <f t="shared" si="681"/>
        <v>0</v>
      </c>
      <c r="J14391">
        <f t="shared" si="682"/>
        <v>0</v>
      </c>
      <c r="L14391" t="str">
        <f t="shared" si="680"/>
        <v>2440CARRAI</v>
      </c>
      <c r="M14391" t="s">
        <v>12585</v>
      </c>
    </row>
    <row r="14392" spans="1:13">
      <c r="A14392" t="s">
        <v>15789</v>
      </c>
      <c r="B14392" t="s">
        <v>15797</v>
      </c>
      <c r="C14392" t="s">
        <v>109</v>
      </c>
      <c r="D14392">
        <v>4</v>
      </c>
      <c r="E14392">
        <v>0</v>
      </c>
      <c r="F14392">
        <v>0</v>
      </c>
      <c r="H14392" t="s">
        <v>103</v>
      </c>
      <c r="I14392">
        <f t="shared" si="681"/>
        <v>0</v>
      </c>
      <c r="J14392">
        <f t="shared" si="682"/>
        <v>0</v>
      </c>
      <c r="L14392" t="str">
        <f t="shared" si="680"/>
        <v>2440CLYBUCCA</v>
      </c>
      <c r="M14392" t="s">
        <v>12585</v>
      </c>
    </row>
    <row r="14393" spans="1:13">
      <c r="A14393" t="s">
        <v>15789</v>
      </c>
      <c r="B14393" t="s">
        <v>15798</v>
      </c>
      <c r="C14393" t="s">
        <v>109</v>
      </c>
      <c r="D14393">
        <v>3</v>
      </c>
      <c r="E14393">
        <v>0</v>
      </c>
      <c r="F14393">
        <v>0</v>
      </c>
      <c r="H14393" t="s">
        <v>103</v>
      </c>
      <c r="I14393">
        <f t="shared" si="681"/>
        <v>0</v>
      </c>
      <c r="J14393">
        <f t="shared" si="682"/>
        <v>0</v>
      </c>
      <c r="L14393" t="str">
        <f t="shared" si="680"/>
        <v>2440COLLOMBATTI</v>
      </c>
      <c r="M14393" t="s">
        <v>12585</v>
      </c>
    </row>
    <row r="14394" spans="1:13">
      <c r="A14394" t="s">
        <v>15789</v>
      </c>
      <c r="B14394" t="s">
        <v>15799</v>
      </c>
      <c r="C14394" t="s">
        <v>109</v>
      </c>
      <c r="D14394">
        <v>4</v>
      </c>
      <c r="E14394">
        <v>0</v>
      </c>
      <c r="F14394">
        <v>0</v>
      </c>
      <c r="H14394" t="s">
        <v>103</v>
      </c>
      <c r="I14394">
        <f t="shared" si="681"/>
        <v>0</v>
      </c>
      <c r="J14394">
        <f t="shared" si="682"/>
        <v>0</v>
      </c>
      <c r="L14394" t="str">
        <f t="shared" si="680"/>
        <v>2440COMARA</v>
      </c>
      <c r="M14394" t="s">
        <v>12585</v>
      </c>
    </row>
    <row r="14395" spans="1:13">
      <c r="A14395" t="s">
        <v>15789</v>
      </c>
      <c r="B14395" t="s">
        <v>15800</v>
      </c>
      <c r="C14395" t="s">
        <v>109</v>
      </c>
      <c r="D14395">
        <v>4</v>
      </c>
      <c r="E14395">
        <v>0</v>
      </c>
      <c r="F14395">
        <v>0</v>
      </c>
      <c r="H14395" t="s">
        <v>103</v>
      </c>
      <c r="I14395">
        <f t="shared" si="681"/>
        <v>0</v>
      </c>
      <c r="J14395">
        <f t="shared" si="682"/>
        <v>0</v>
      </c>
      <c r="L14395" t="str">
        <f t="shared" si="680"/>
        <v>2440CORANGULA</v>
      </c>
      <c r="M14395" t="s">
        <v>12585</v>
      </c>
    </row>
    <row r="14396" spans="1:13">
      <c r="A14396" t="s">
        <v>15789</v>
      </c>
      <c r="B14396" t="s">
        <v>15801</v>
      </c>
      <c r="C14396" t="s">
        <v>109</v>
      </c>
      <c r="D14396">
        <v>3</v>
      </c>
      <c r="E14396">
        <v>0</v>
      </c>
      <c r="F14396">
        <v>0</v>
      </c>
      <c r="H14396" t="s">
        <v>103</v>
      </c>
      <c r="I14396">
        <f t="shared" si="681"/>
        <v>0</v>
      </c>
      <c r="J14396">
        <f t="shared" si="682"/>
        <v>0</v>
      </c>
      <c r="L14396" t="str">
        <f t="shared" si="680"/>
        <v>2440CRESCENT HEAD</v>
      </c>
      <c r="M14396" t="s">
        <v>12585</v>
      </c>
    </row>
    <row r="14397" spans="1:13">
      <c r="A14397" t="s">
        <v>15789</v>
      </c>
      <c r="B14397" t="s">
        <v>4645</v>
      </c>
      <c r="C14397" t="s">
        <v>109</v>
      </c>
      <c r="D14397">
        <v>4</v>
      </c>
      <c r="E14397">
        <v>0</v>
      </c>
      <c r="F14397">
        <v>0</v>
      </c>
      <c r="H14397" t="s">
        <v>103</v>
      </c>
      <c r="I14397">
        <f t="shared" si="681"/>
        <v>0</v>
      </c>
      <c r="J14397">
        <f t="shared" si="682"/>
        <v>0</v>
      </c>
      <c r="L14397" t="str">
        <f t="shared" si="680"/>
        <v>2440DEEP CREEK</v>
      </c>
      <c r="M14397" t="s">
        <v>12585</v>
      </c>
    </row>
    <row r="14398" spans="1:13">
      <c r="A14398" t="s">
        <v>15789</v>
      </c>
      <c r="B14398" t="s">
        <v>15802</v>
      </c>
      <c r="C14398" t="s">
        <v>109</v>
      </c>
      <c r="D14398">
        <v>3</v>
      </c>
      <c r="E14398">
        <v>0</v>
      </c>
      <c r="F14398">
        <v>0</v>
      </c>
      <c r="H14398" t="s">
        <v>103</v>
      </c>
      <c r="I14398">
        <f t="shared" si="681"/>
        <v>0</v>
      </c>
      <c r="J14398">
        <f t="shared" si="682"/>
        <v>0</v>
      </c>
      <c r="L14398" t="str">
        <f t="shared" si="680"/>
        <v>2440DONDINGALONG</v>
      </c>
      <c r="M14398" t="s">
        <v>12585</v>
      </c>
    </row>
    <row r="14399" spans="1:13">
      <c r="A14399" t="s">
        <v>15789</v>
      </c>
      <c r="B14399" t="s">
        <v>15803</v>
      </c>
      <c r="C14399" t="s">
        <v>109</v>
      </c>
      <c r="D14399">
        <v>1</v>
      </c>
      <c r="E14399">
        <v>0</v>
      </c>
      <c r="F14399">
        <v>1</v>
      </c>
      <c r="H14399" t="s">
        <v>103</v>
      </c>
      <c r="I14399">
        <f t="shared" si="681"/>
        <v>0</v>
      </c>
      <c r="J14399">
        <f t="shared" si="682"/>
        <v>0</v>
      </c>
      <c r="L14399" t="str">
        <f t="shared" si="680"/>
        <v>2440EAST KEMPSEY</v>
      </c>
      <c r="M14399" t="s">
        <v>12585</v>
      </c>
    </row>
    <row r="14400" spans="1:13">
      <c r="A14400" t="s">
        <v>15789</v>
      </c>
      <c r="B14400" t="s">
        <v>15804</v>
      </c>
      <c r="C14400" t="s">
        <v>109</v>
      </c>
      <c r="D14400">
        <v>1</v>
      </c>
      <c r="E14400">
        <v>0</v>
      </c>
      <c r="F14400">
        <v>1</v>
      </c>
      <c r="H14400" t="s">
        <v>103</v>
      </c>
      <c r="I14400">
        <f t="shared" si="681"/>
        <v>0</v>
      </c>
      <c r="J14400">
        <f t="shared" si="682"/>
        <v>0</v>
      </c>
      <c r="L14400" t="str">
        <f t="shared" si="680"/>
        <v>2440EUROKA</v>
      </c>
      <c r="M14400" t="s">
        <v>12585</v>
      </c>
    </row>
    <row r="14401" spans="1:13">
      <c r="A14401" t="s">
        <v>15789</v>
      </c>
      <c r="B14401" t="s">
        <v>15805</v>
      </c>
      <c r="C14401" t="s">
        <v>109</v>
      </c>
      <c r="D14401">
        <v>1</v>
      </c>
      <c r="E14401">
        <v>0</v>
      </c>
      <c r="F14401">
        <v>1</v>
      </c>
      <c r="H14401" t="s">
        <v>103</v>
      </c>
      <c r="I14401">
        <f t="shared" si="681"/>
        <v>0</v>
      </c>
      <c r="J14401">
        <f t="shared" si="682"/>
        <v>0</v>
      </c>
      <c r="L14401" t="str">
        <f t="shared" si="680"/>
        <v>2440FREDERICKTON</v>
      </c>
      <c r="M14401" t="s">
        <v>12585</v>
      </c>
    </row>
    <row r="14402" spans="1:13">
      <c r="A14402" t="s">
        <v>15789</v>
      </c>
      <c r="B14402" t="s">
        <v>9882</v>
      </c>
      <c r="C14402" t="s">
        <v>109</v>
      </c>
      <c r="D14402">
        <v>4</v>
      </c>
      <c r="E14402">
        <v>0</v>
      </c>
      <c r="F14402">
        <v>0</v>
      </c>
      <c r="H14402" t="s">
        <v>103</v>
      </c>
      <c r="I14402">
        <f t="shared" si="681"/>
        <v>0</v>
      </c>
      <c r="J14402">
        <f t="shared" si="682"/>
        <v>0</v>
      </c>
      <c r="L14402" t="str">
        <f t="shared" si="680"/>
        <v>2440GEORGES CREEK</v>
      </c>
      <c r="M14402" t="s">
        <v>12585</v>
      </c>
    </row>
    <row r="14403" spans="1:13">
      <c r="A14403" t="s">
        <v>15789</v>
      </c>
      <c r="B14403" t="s">
        <v>480</v>
      </c>
      <c r="C14403" t="s">
        <v>109</v>
      </c>
      <c r="D14403">
        <v>3</v>
      </c>
      <c r="E14403">
        <v>0</v>
      </c>
      <c r="F14403">
        <v>0</v>
      </c>
      <c r="H14403" t="s">
        <v>103</v>
      </c>
      <c r="I14403">
        <f t="shared" si="681"/>
        <v>0</v>
      </c>
      <c r="J14403">
        <f t="shared" si="682"/>
        <v>0</v>
      </c>
      <c r="L14403" t="str">
        <f t="shared" si="680"/>
        <v>2440GLADSTONE</v>
      </c>
      <c r="M14403" t="s">
        <v>12585</v>
      </c>
    </row>
    <row r="14404" spans="1:13">
      <c r="A14404" t="s">
        <v>15789</v>
      </c>
      <c r="B14404" t="s">
        <v>4788</v>
      </c>
      <c r="C14404" t="s">
        <v>109</v>
      </c>
      <c r="D14404">
        <v>1</v>
      </c>
      <c r="E14404">
        <v>0</v>
      </c>
      <c r="F14404">
        <v>1</v>
      </c>
      <c r="H14404" t="s">
        <v>103</v>
      </c>
      <c r="I14404">
        <f t="shared" si="681"/>
        <v>0</v>
      </c>
      <c r="J14404">
        <f t="shared" si="682"/>
        <v>0</v>
      </c>
      <c r="L14404" t="str">
        <f t="shared" si="680"/>
        <v>2440GREENHILL</v>
      </c>
      <c r="M14404" t="s">
        <v>12585</v>
      </c>
    </row>
    <row r="14405" spans="1:13">
      <c r="A14405" t="s">
        <v>15789</v>
      </c>
      <c r="B14405" t="s">
        <v>15806</v>
      </c>
      <c r="C14405" t="s">
        <v>109</v>
      </c>
      <c r="D14405">
        <v>1</v>
      </c>
      <c r="E14405">
        <v>0</v>
      </c>
      <c r="F14405">
        <v>1</v>
      </c>
      <c r="H14405" t="s">
        <v>103</v>
      </c>
      <c r="I14405">
        <f t="shared" si="681"/>
        <v>0</v>
      </c>
      <c r="J14405">
        <f t="shared" si="682"/>
        <v>0</v>
      </c>
      <c r="L14405" t="str">
        <f t="shared" ref="L14405:L14468" si="683">CONCATENATE(A14405,B14405)</f>
        <v>2440HAMPDEN HALL</v>
      </c>
      <c r="M14405" t="s">
        <v>12585</v>
      </c>
    </row>
    <row r="14406" spans="1:13">
      <c r="A14406" t="s">
        <v>15789</v>
      </c>
      <c r="B14406" t="s">
        <v>15807</v>
      </c>
      <c r="C14406" t="s">
        <v>109</v>
      </c>
      <c r="D14406">
        <v>4</v>
      </c>
      <c r="E14406">
        <v>0</v>
      </c>
      <c r="F14406">
        <v>0</v>
      </c>
      <c r="H14406" t="s">
        <v>103</v>
      </c>
      <c r="I14406">
        <f t="shared" si="681"/>
        <v>0</v>
      </c>
      <c r="J14406">
        <f t="shared" si="682"/>
        <v>0</v>
      </c>
      <c r="L14406" t="str">
        <f t="shared" si="683"/>
        <v>2440HAT HEAD</v>
      </c>
      <c r="M14406" t="s">
        <v>12585</v>
      </c>
    </row>
    <row r="14407" spans="1:13">
      <c r="A14407" t="s">
        <v>15789</v>
      </c>
      <c r="B14407" t="s">
        <v>15808</v>
      </c>
      <c r="C14407" t="s">
        <v>109</v>
      </c>
      <c r="D14407">
        <v>4</v>
      </c>
      <c r="E14407">
        <v>0</v>
      </c>
      <c r="F14407">
        <v>0</v>
      </c>
      <c r="H14407" t="s">
        <v>103</v>
      </c>
      <c r="I14407">
        <f t="shared" si="681"/>
        <v>0</v>
      </c>
      <c r="J14407">
        <f t="shared" si="682"/>
        <v>0</v>
      </c>
      <c r="L14407" t="str">
        <f t="shared" si="683"/>
        <v>2440HICKEYS CREEK</v>
      </c>
      <c r="M14407" t="s">
        <v>12585</v>
      </c>
    </row>
    <row r="14408" spans="1:13">
      <c r="A14408" t="s">
        <v>15789</v>
      </c>
      <c r="B14408" t="s">
        <v>15809</v>
      </c>
      <c r="C14408" t="s">
        <v>109</v>
      </c>
      <c r="D14408">
        <v>1</v>
      </c>
      <c r="E14408">
        <v>0</v>
      </c>
      <c r="F14408">
        <v>1</v>
      </c>
      <c r="H14408" t="s">
        <v>103</v>
      </c>
      <c r="I14408">
        <f t="shared" si="681"/>
        <v>0</v>
      </c>
      <c r="J14408">
        <f t="shared" si="682"/>
        <v>0</v>
      </c>
      <c r="L14408" t="str">
        <f t="shared" si="683"/>
        <v>2440KEMPSEY</v>
      </c>
      <c r="M14408" t="s">
        <v>12585</v>
      </c>
    </row>
    <row r="14409" spans="1:13">
      <c r="A14409" t="s">
        <v>15789</v>
      </c>
      <c r="B14409" t="s">
        <v>15810</v>
      </c>
      <c r="C14409" t="s">
        <v>109</v>
      </c>
      <c r="D14409">
        <v>4</v>
      </c>
      <c r="E14409">
        <v>0</v>
      </c>
      <c r="F14409">
        <v>0</v>
      </c>
      <c r="H14409" t="s">
        <v>103</v>
      </c>
      <c r="I14409">
        <f t="shared" si="681"/>
        <v>0</v>
      </c>
      <c r="J14409">
        <f t="shared" si="682"/>
        <v>0</v>
      </c>
      <c r="L14409" t="str">
        <f t="shared" si="683"/>
        <v>2440KINCHELA</v>
      </c>
      <c r="M14409" t="s">
        <v>12585</v>
      </c>
    </row>
    <row r="14410" spans="1:13">
      <c r="A14410" t="s">
        <v>15789</v>
      </c>
      <c r="B14410" t="s">
        <v>15811</v>
      </c>
      <c r="C14410" t="s">
        <v>109</v>
      </c>
      <c r="D14410">
        <v>4</v>
      </c>
      <c r="E14410">
        <v>0</v>
      </c>
      <c r="F14410">
        <v>0</v>
      </c>
      <c r="H14410" t="s">
        <v>103</v>
      </c>
      <c r="I14410">
        <f t="shared" si="681"/>
        <v>0</v>
      </c>
      <c r="J14410">
        <f t="shared" si="682"/>
        <v>0</v>
      </c>
      <c r="L14410" t="str">
        <f t="shared" si="683"/>
        <v>2440LOWER CREEK</v>
      </c>
      <c r="M14410" t="s">
        <v>12585</v>
      </c>
    </row>
    <row r="14411" spans="1:13">
      <c r="A14411" t="s">
        <v>15789</v>
      </c>
      <c r="B14411" t="s">
        <v>6626</v>
      </c>
      <c r="C14411" t="s">
        <v>109</v>
      </c>
      <c r="D14411">
        <v>4</v>
      </c>
      <c r="E14411">
        <v>0</v>
      </c>
      <c r="F14411">
        <v>0</v>
      </c>
      <c r="H14411" t="s">
        <v>103</v>
      </c>
      <c r="I14411">
        <f t="shared" si="681"/>
        <v>0</v>
      </c>
      <c r="J14411">
        <f t="shared" si="682"/>
        <v>0</v>
      </c>
      <c r="L14411" t="str">
        <f t="shared" si="683"/>
        <v>2440MILLBANK</v>
      </c>
      <c r="M14411" t="s">
        <v>12585</v>
      </c>
    </row>
    <row r="14412" spans="1:13">
      <c r="A14412" t="s">
        <v>15789</v>
      </c>
      <c r="B14412" t="s">
        <v>15812</v>
      </c>
      <c r="C14412" t="s">
        <v>109</v>
      </c>
      <c r="D14412">
        <v>4</v>
      </c>
      <c r="E14412">
        <v>0</v>
      </c>
      <c r="F14412">
        <v>0</v>
      </c>
      <c r="H14412" t="s">
        <v>103</v>
      </c>
      <c r="I14412">
        <f t="shared" si="681"/>
        <v>0</v>
      </c>
      <c r="J14412">
        <f t="shared" si="682"/>
        <v>0</v>
      </c>
      <c r="L14412" t="str">
        <f t="shared" si="683"/>
        <v>2440MOONEBA</v>
      </c>
      <c r="M14412" t="s">
        <v>12585</v>
      </c>
    </row>
    <row r="14413" spans="1:13">
      <c r="A14413" t="s">
        <v>15789</v>
      </c>
      <c r="B14413" t="s">
        <v>15813</v>
      </c>
      <c r="C14413" t="s">
        <v>109</v>
      </c>
      <c r="D14413">
        <v>4</v>
      </c>
      <c r="E14413">
        <v>0</v>
      </c>
      <c r="F14413">
        <v>0</v>
      </c>
      <c r="H14413" t="s">
        <v>103</v>
      </c>
      <c r="I14413">
        <f t="shared" si="681"/>
        <v>0</v>
      </c>
      <c r="J14413">
        <f t="shared" si="682"/>
        <v>0</v>
      </c>
      <c r="L14413" t="str">
        <f t="shared" si="683"/>
        <v>2440MOPARRABAH</v>
      </c>
      <c r="M14413" t="s">
        <v>12585</v>
      </c>
    </row>
    <row r="14414" spans="1:13">
      <c r="A14414" t="s">
        <v>15789</v>
      </c>
      <c r="B14414" t="s">
        <v>15814</v>
      </c>
      <c r="C14414" t="s">
        <v>109</v>
      </c>
      <c r="D14414">
        <v>4</v>
      </c>
      <c r="E14414">
        <v>0</v>
      </c>
      <c r="F14414">
        <v>0</v>
      </c>
      <c r="H14414" t="s">
        <v>103</v>
      </c>
      <c r="I14414">
        <f t="shared" si="681"/>
        <v>0</v>
      </c>
      <c r="J14414">
        <f t="shared" si="682"/>
        <v>0</v>
      </c>
      <c r="L14414" t="str">
        <f t="shared" si="683"/>
        <v>2440MUNGAY CREEK</v>
      </c>
      <c r="M14414" t="s">
        <v>12585</v>
      </c>
    </row>
    <row r="14415" spans="1:13">
      <c r="A14415" t="s">
        <v>15789</v>
      </c>
      <c r="B14415" t="s">
        <v>15815</v>
      </c>
      <c r="C14415" t="s">
        <v>109</v>
      </c>
      <c r="D14415">
        <v>3</v>
      </c>
      <c r="E14415">
        <v>0</v>
      </c>
      <c r="F14415">
        <v>0</v>
      </c>
      <c r="H14415" t="s">
        <v>103</v>
      </c>
      <c r="I14415">
        <f t="shared" si="681"/>
        <v>0</v>
      </c>
      <c r="J14415">
        <f t="shared" si="682"/>
        <v>0</v>
      </c>
      <c r="L14415" t="str">
        <f t="shared" si="683"/>
        <v>2440OLD STATION</v>
      </c>
      <c r="M14415" t="s">
        <v>12585</v>
      </c>
    </row>
    <row r="14416" spans="1:13">
      <c r="A14416" t="s">
        <v>15789</v>
      </c>
      <c r="B14416" t="s">
        <v>15816</v>
      </c>
      <c r="C14416" t="s">
        <v>109</v>
      </c>
      <c r="D14416">
        <v>1</v>
      </c>
      <c r="E14416">
        <v>0</v>
      </c>
      <c r="F14416">
        <v>1</v>
      </c>
      <c r="H14416" t="s">
        <v>103</v>
      </c>
      <c r="I14416">
        <f t="shared" si="681"/>
        <v>0</v>
      </c>
      <c r="J14416">
        <f t="shared" si="682"/>
        <v>0</v>
      </c>
      <c r="L14416" t="str">
        <f t="shared" si="683"/>
        <v>2440POLA CREEK</v>
      </c>
      <c r="M14416" t="s">
        <v>12585</v>
      </c>
    </row>
    <row r="14417" spans="1:13">
      <c r="A14417" t="s">
        <v>15789</v>
      </c>
      <c r="B14417" t="s">
        <v>15817</v>
      </c>
      <c r="C14417" t="s">
        <v>109</v>
      </c>
      <c r="D14417">
        <v>4</v>
      </c>
      <c r="E14417">
        <v>0</v>
      </c>
      <c r="F14417">
        <v>0</v>
      </c>
      <c r="H14417" t="s">
        <v>103</v>
      </c>
      <c r="I14417">
        <f t="shared" ref="I14417:I14480" si="684">IF(ISERROR(VLOOKUP(A14417,SelPostCode,1,FALSE)),0,1)</f>
        <v>0</v>
      </c>
      <c r="J14417">
        <f t="shared" ref="J14417:J14480" si="685">IF(I14417=0,0,IF(ISERROR(VLOOKUP(B14417,SelSuburb,1,FALSE)),0,1))</f>
        <v>0</v>
      </c>
      <c r="L14417" t="str">
        <f t="shared" si="683"/>
        <v>2440RAINBOW REACH</v>
      </c>
      <c r="M14417" t="s">
        <v>12585</v>
      </c>
    </row>
    <row r="14418" spans="1:13">
      <c r="A14418" t="s">
        <v>15789</v>
      </c>
      <c r="B14418" t="s">
        <v>15818</v>
      </c>
      <c r="C14418" t="s">
        <v>109</v>
      </c>
      <c r="D14418">
        <v>3</v>
      </c>
      <c r="E14418">
        <v>0</v>
      </c>
      <c r="F14418">
        <v>0</v>
      </c>
      <c r="H14418" t="s">
        <v>103</v>
      </c>
      <c r="I14418">
        <f t="shared" si="684"/>
        <v>0</v>
      </c>
      <c r="J14418">
        <f t="shared" si="685"/>
        <v>0</v>
      </c>
      <c r="L14418" t="str">
        <f t="shared" si="683"/>
        <v>2440SEVEN OAKS</v>
      </c>
      <c r="M14418" t="s">
        <v>12585</v>
      </c>
    </row>
    <row r="14419" spans="1:13">
      <c r="A14419" t="s">
        <v>15789</v>
      </c>
      <c r="B14419" t="s">
        <v>4353</v>
      </c>
      <c r="C14419" t="s">
        <v>109</v>
      </c>
      <c r="D14419">
        <v>3</v>
      </c>
      <c r="E14419">
        <v>0</v>
      </c>
      <c r="F14419">
        <v>0</v>
      </c>
      <c r="H14419" t="s">
        <v>103</v>
      </c>
      <c r="I14419">
        <f t="shared" si="684"/>
        <v>0</v>
      </c>
      <c r="J14419">
        <f t="shared" si="685"/>
        <v>0</v>
      </c>
      <c r="L14419" t="str">
        <f t="shared" si="683"/>
        <v>2440SHERWOOD</v>
      </c>
      <c r="M14419" t="s">
        <v>12585</v>
      </c>
    </row>
    <row r="14420" spans="1:13">
      <c r="A14420" t="s">
        <v>15789</v>
      </c>
      <c r="B14420" t="s">
        <v>15819</v>
      </c>
      <c r="C14420" t="s">
        <v>109</v>
      </c>
      <c r="D14420">
        <v>3</v>
      </c>
      <c r="E14420">
        <v>0</v>
      </c>
      <c r="F14420">
        <v>0</v>
      </c>
      <c r="H14420" t="s">
        <v>103</v>
      </c>
      <c r="I14420">
        <f t="shared" si="684"/>
        <v>0</v>
      </c>
      <c r="J14420">
        <f t="shared" si="685"/>
        <v>0</v>
      </c>
      <c r="L14420" t="str">
        <f t="shared" si="683"/>
        <v>2440SKILLION FLAT</v>
      </c>
      <c r="M14420" t="s">
        <v>12585</v>
      </c>
    </row>
    <row r="14421" spans="1:13">
      <c r="A14421" t="s">
        <v>15789</v>
      </c>
      <c r="B14421" t="s">
        <v>15820</v>
      </c>
      <c r="C14421" t="s">
        <v>109</v>
      </c>
      <c r="D14421">
        <v>3</v>
      </c>
      <c r="E14421">
        <v>0</v>
      </c>
      <c r="F14421">
        <v>0</v>
      </c>
      <c r="H14421" t="s">
        <v>103</v>
      </c>
      <c r="I14421">
        <f t="shared" si="684"/>
        <v>0</v>
      </c>
      <c r="J14421">
        <f t="shared" si="685"/>
        <v>0</v>
      </c>
      <c r="L14421" t="str">
        <f t="shared" si="683"/>
        <v>2440SMITHTOWN</v>
      </c>
      <c r="M14421" t="s">
        <v>12585</v>
      </c>
    </row>
    <row r="14422" spans="1:13">
      <c r="A14422" t="s">
        <v>15789</v>
      </c>
      <c r="B14422" t="s">
        <v>15821</v>
      </c>
      <c r="C14422" t="s">
        <v>109</v>
      </c>
      <c r="D14422">
        <v>1</v>
      </c>
      <c r="E14422">
        <v>0</v>
      </c>
      <c r="F14422">
        <v>1</v>
      </c>
      <c r="H14422" t="s">
        <v>103</v>
      </c>
      <c r="I14422">
        <f t="shared" si="684"/>
        <v>0</v>
      </c>
      <c r="J14422">
        <f t="shared" si="685"/>
        <v>0</v>
      </c>
      <c r="L14422" t="str">
        <f t="shared" si="683"/>
        <v>2440SOUTH KEMPSEY</v>
      </c>
      <c r="M14422" t="s">
        <v>12585</v>
      </c>
    </row>
    <row r="14423" spans="1:13">
      <c r="A14423" t="s">
        <v>15789</v>
      </c>
      <c r="B14423" t="s">
        <v>15822</v>
      </c>
      <c r="C14423" t="s">
        <v>109</v>
      </c>
      <c r="D14423">
        <v>4</v>
      </c>
      <c r="E14423">
        <v>0</v>
      </c>
      <c r="F14423">
        <v>0</v>
      </c>
      <c r="H14423" t="s">
        <v>103</v>
      </c>
      <c r="I14423">
        <f t="shared" si="684"/>
        <v>0</v>
      </c>
      <c r="J14423">
        <f t="shared" si="685"/>
        <v>0</v>
      </c>
      <c r="L14423" t="str">
        <f t="shared" si="683"/>
        <v>2440SUMMER ISLAND</v>
      </c>
      <c r="M14423" t="s">
        <v>12585</v>
      </c>
    </row>
    <row r="14424" spans="1:13">
      <c r="A14424" t="s">
        <v>15789</v>
      </c>
      <c r="B14424" t="s">
        <v>15823</v>
      </c>
      <c r="C14424" t="s">
        <v>109</v>
      </c>
      <c r="D14424">
        <v>4</v>
      </c>
      <c r="E14424">
        <v>0</v>
      </c>
      <c r="F14424">
        <v>0</v>
      </c>
      <c r="H14424" t="s">
        <v>103</v>
      </c>
      <c r="I14424">
        <f t="shared" si="684"/>
        <v>0</v>
      </c>
      <c r="J14424">
        <f t="shared" si="685"/>
        <v>0</v>
      </c>
      <c r="L14424" t="str">
        <f t="shared" si="683"/>
        <v>2440TEMAGOG</v>
      </c>
      <c r="M14424" t="s">
        <v>12585</v>
      </c>
    </row>
    <row r="14425" spans="1:13">
      <c r="A14425" t="s">
        <v>15789</v>
      </c>
      <c r="B14425" t="s">
        <v>15824</v>
      </c>
      <c r="C14425" t="s">
        <v>109</v>
      </c>
      <c r="D14425">
        <v>4</v>
      </c>
      <c r="E14425">
        <v>0</v>
      </c>
      <c r="F14425">
        <v>0</v>
      </c>
      <c r="H14425" t="s">
        <v>103</v>
      </c>
      <c r="I14425">
        <f t="shared" si="684"/>
        <v>0</v>
      </c>
      <c r="J14425">
        <f t="shared" si="685"/>
        <v>0</v>
      </c>
      <c r="L14425" t="str">
        <f t="shared" si="683"/>
        <v>2440TOOROOKA</v>
      </c>
      <c r="M14425" t="s">
        <v>12585</v>
      </c>
    </row>
    <row r="14426" spans="1:13">
      <c r="A14426" t="s">
        <v>15789</v>
      </c>
      <c r="B14426" t="s">
        <v>15825</v>
      </c>
      <c r="C14426" t="s">
        <v>109</v>
      </c>
      <c r="D14426">
        <v>4</v>
      </c>
      <c r="E14426">
        <v>0</v>
      </c>
      <c r="F14426">
        <v>0</v>
      </c>
      <c r="H14426" t="s">
        <v>103</v>
      </c>
      <c r="I14426">
        <f t="shared" si="684"/>
        <v>0</v>
      </c>
      <c r="J14426">
        <f t="shared" si="685"/>
        <v>0</v>
      </c>
      <c r="L14426" t="str">
        <f t="shared" si="683"/>
        <v>2440TURNERS FLAT</v>
      </c>
      <c r="M14426" t="s">
        <v>12585</v>
      </c>
    </row>
    <row r="14427" spans="1:13">
      <c r="A14427" t="s">
        <v>15789</v>
      </c>
      <c r="B14427" t="s">
        <v>15826</v>
      </c>
      <c r="C14427" t="s">
        <v>109</v>
      </c>
      <c r="D14427">
        <v>2</v>
      </c>
      <c r="E14427">
        <v>0</v>
      </c>
      <c r="F14427">
        <v>1</v>
      </c>
      <c r="H14427" t="s">
        <v>103</v>
      </c>
      <c r="I14427">
        <f t="shared" si="684"/>
        <v>0</v>
      </c>
      <c r="J14427">
        <f t="shared" si="685"/>
        <v>0</v>
      </c>
      <c r="L14427" t="str">
        <f t="shared" si="683"/>
        <v>2440VERGES CREEK</v>
      </c>
      <c r="M14427" t="s">
        <v>12585</v>
      </c>
    </row>
    <row r="14428" spans="1:13">
      <c r="A14428" t="s">
        <v>15789</v>
      </c>
      <c r="B14428" t="s">
        <v>15827</v>
      </c>
      <c r="C14428" t="s">
        <v>109</v>
      </c>
      <c r="D14428">
        <v>1</v>
      </c>
      <c r="E14428">
        <v>0</v>
      </c>
      <c r="F14428">
        <v>1</v>
      </c>
      <c r="H14428" t="s">
        <v>103</v>
      </c>
      <c r="I14428">
        <f t="shared" si="684"/>
        <v>0</v>
      </c>
      <c r="J14428">
        <f t="shared" si="685"/>
        <v>0</v>
      </c>
      <c r="L14428" t="str">
        <f t="shared" si="683"/>
        <v>2440WEST KEMPSEY</v>
      </c>
      <c r="M14428" t="s">
        <v>12585</v>
      </c>
    </row>
    <row r="14429" spans="1:13">
      <c r="A14429" t="s">
        <v>15789</v>
      </c>
      <c r="B14429" t="s">
        <v>15828</v>
      </c>
      <c r="C14429" t="s">
        <v>109</v>
      </c>
      <c r="D14429">
        <v>4</v>
      </c>
      <c r="E14429">
        <v>0</v>
      </c>
      <c r="F14429">
        <v>0</v>
      </c>
      <c r="H14429" t="s">
        <v>103</v>
      </c>
      <c r="I14429">
        <f t="shared" si="684"/>
        <v>0</v>
      </c>
      <c r="J14429">
        <f t="shared" si="685"/>
        <v>0</v>
      </c>
      <c r="L14429" t="str">
        <f t="shared" si="683"/>
        <v>2440WILLAWARRIN</v>
      </c>
      <c r="M14429" t="s">
        <v>12585</v>
      </c>
    </row>
    <row r="14430" spans="1:13">
      <c r="A14430" t="s">
        <v>15789</v>
      </c>
      <c r="B14430" t="s">
        <v>15829</v>
      </c>
      <c r="C14430" t="s">
        <v>109</v>
      </c>
      <c r="D14430">
        <v>4</v>
      </c>
      <c r="E14430">
        <v>0</v>
      </c>
      <c r="F14430">
        <v>0</v>
      </c>
      <c r="H14430" t="s">
        <v>103</v>
      </c>
      <c r="I14430">
        <f t="shared" si="684"/>
        <v>0</v>
      </c>
      <c r="J14430">
        <f t="shared" si="685"/>
        <v>0</v>
      </c>
      <c r="L14430" t="str">
        <f t="shared" si="683"/>
        <v>2440WILLI WILLI</v>
      </c>
      <c r="M14430" t="s">
        <v>12585</v>
      </c>
    </row>
    <row r="14431" spans="1:13">
      <c r="A14431" t="s">
        <v>15789</v>
      </c>
      <c r="B14431" t="s">
        <v>15830</v>
      </c>
      <c r="C14431" t="s">
        <v>109</v>
      </c>
      <c r="D14431">
        <v>4</v>
      </c>
      <c r="E14431">
        <v>0</v>
      </c>
      <c r="F14431">
        <v>0</v>
      </c>
      <c r="H14431" t="s">
        <v>103</v>
      </c>
      <c r="I14431">
        <f t="shared" si="684"/>
        <v>0</v>
      </c>
      <c r="J14431">
        <f t="shared" si="685"/>
        <v>0</v>
      </c>
      <c r="L14431" t="str">
        <f t="shared" si="683"/>
        <v>2440WITTITRIN</v>
      </c>
      <c r="M14431" t="s">
        <v>12585</v>
      </c>
    </row>
    <row r="14432" spans="1:13">
      <c r="A14432" t="s">
        <v>15789</v>
      </c>
      <c r="B14432" t="s">
        <v>15831</v>
      </c>
      <c r="C14432" t="s">
        <v>109</v>
      </c>
      <c r="D14432">
        <v>2</v>
      </c>
      <c r="E14432">
        <v>0</v>
      </c>
      <c r="F14432">
        <v>1</v>
      </c>
      <c r="H14432" t="s">
        <v>103</v>
      </c>
      <c r="I14432">
        <f t="shared" si="684"/>
        <v>0</v>
      </c>
      <c r="J14432">
        <f t="shared" si="685"/>
        <v>0</v>
      </c>
      <c r="L14432" t="str">
        <f t="shared" si="683"/>
        <v>2440YARRAVEL</v>
      </c>
      <c r="M14432" t="s">
        <v>12585</v>
      </c>
    </row>
    <row r="14433" spans="1:13">
      <c r="A14433" t="s">
        <v>15789</v>
      </c>
      <c r="B14433" t="s">
        <v>15832</v>
      </c>
      <c r="C14433" t="s">
        <v>109</v>
      </c>
      <c r="D14433">
        <v>4</v>
      </c>
      <c r="E14433">
        <v>0</v>
      </c>
      <c r="F14433">
        <v>0</v>
      </c>
      <c r="H14433" t="s">
        <v>103</v>
      </c>
      <c r="I14433">
        <f t="shared" si="684"/>
        <v>0</v>
      </c>
      <c r="J14433">
        <f t="shared" si="685"/>
        <v>0</v>
      </c>
      <c r="L14433" t="str">
        <f t="shared" si="683"/>
        <v>2440YESSABAH</v>
      </c>
      <c r="M14433" t="s">
        <v>12585</v>
      </c>
    </row>
    <row r="14434" spans="1:13">
      <c r="A14434" t="s">
        <v>15833</v>
      </c>
      <c r="B14434" t="s">
        <v>15834</v>
      </c>
      <c r="C14434" t="s">
        <v>109</v>
      </c>
      <c r="D14434">
        <v>4</v>
      </c>
      <c r="E14434">
        <v>0</v>
      </c>
      <c r="F14434">
        <v>0</v>
      </c>
      <c r="H14434" t="s">
        <v>103</v>
      </c>
      <c r="I14434">
        <f t="shared" si="684"/>
        <v>0</v>
      </c>
      <c r="J14434">
        <f t="shared" si="685"/>
        <v>0</v>
      </c>
      <c r="L14434" t="str">
        <f t="shared" si="683"/>
        <v>2439BATAR CREEK</v>
      </c>
      <c r="M14434" t="s">
        <v>12585</v>
      </c>
    </row>
    <row r="14435" spans="1:13">
      <c r="A14435" t="s">
        <v>15833</v>
      </c>
      <c r="B14435" t="s">
        <v>13560</v>
      </c>
      <c r="C14435" t="s">
        <v>109</v>
      </c>
      <c r="D14435">
        <v>4</v>
      </c>
      <c r="E14435">
        <v>0</v>
      </c>
      <c r="F14435">
        <v>0</v>
      </c>
      <c r="H14435" t="s">
        <v>103</v>
      </c>
      <c r="I14435">
        <f t="shared" si="684"/>
        <v>0</v>
      </c>
      <c r="J14435">
        <f t="shared" si="685"/>
        <v>0</v>
      </c>
      <c r="L14435" t="str">
        <f t="shared" si="683"/>
        <v>2439BLACK CREEK</v>
      </c>
      <c r="M14435" t="s">
        <v>12585</v>
      </c>
    </row>
    <row r="14436" spans="1:13">
      <c r="A14436" t="s">
        <v>15833</v>
      </c>
      <c r="B14436" t="s">
        <v>15835</v>
      </c>
      <c r="C14436" t="s">
        <v>109</v>
      </c>
      <c r="D14436">
        <v>4</v>
      </c>
      <c r="E14436">
        <v>0</v>
      </c>
      <c r="F14436">
        <v>0</v>
      </c>
      <c r="H14436" t="s">
        <v>103</v>
      </c>
      <c r="I14436">
        <f t="shared" si="684"/>
        <v>0</v>
      </c>
      <c r="J14436">
        <f t="shared" si="685"/>
        <v>0</v>
      </c>
      <c r="L14436" t="str">
        <f t="shared" si="683"/>
        <v>2439KENDALL</v>
      </c>
      <c r="M14436" t="s">
        <v>12585</v>
      </c>
    </row>
    <row r="14437" spans="1:13">
      <c r="A14437" t="s">
        <v>15833</v>
      </c>
      <c r="B14437" t="s">
        <v>15836</v>
      </c>
      <c r="C14437" t="s">
        <v>109</v>
      </c>
      <c r="D14437">
        <v>4</v>
      </c>
      <c r="E14437">
        <v>0</v>
      </c>
      <c r="F14437">
        <v>0</v>
      </c>
      <c r="H14437" t="s">
        <v>103</v>
      </c>
      <c r="I14437">
        <f t="shared" si="684"/>
        <v>0</v>
      </c>
      <c r="J14437">
        <f t="shared" si="685"/>
        <v>0</v>
      </c>
      <c r="L14437" t="str">
        <f t="shared" si="683"/>
        <v>2439KEREWONG</v>
      </c>
      <c r="M14437" t="s">
        <v>12585</v>
      </c>
    </row>
    <row r="14438" spans="1:13">
      <c r="A14438" t="s">
        <v>15833</v>
      </c>
      <c r="B14438" t="s">
        <v>12256</v>
      </c>
      <c r="C14438" t="s">
        <v>109</v>
      </c>
      <c r="D14438">
        <v>4</v>
      </c>
      <c r="E14438">
        <v>0</v>
      </c>
      <c r="F14438">
        <v>0</v>
      </c>
      <c r="H14438" t="s">
        <v>103</v>
      </c>
      <c r="I14438">
        <f t="shared" si="684"/>
        <v>0</v>
      </c>
      <c r="J14438">
        <f t="shared" si="685"/>
        <v>0</v>
      </c>
      <c r="L14438" t="str">
        <f t="shared" si="683"/>
        <v>2439KEW</v>
      </c>
      <c r="M14438" t="s">
        <v>12585</v>
      </c>
    </row>
    <row r="14439" spans="1:13">
      <c r="A14439" t="s">
        <v>15833</v>
      </c>
      <c r="B14439" t="s">
        <v>15837</v>
      </c>
      <c r="C14439" t="s">
        <v>109</v>
      </c>
      <c r="D14439">
        <v>4</v>
      </c>
      <c r="E14439">
        <v>0</v>
      </c>
      <c r="F14439">
        <v>0</v>
      </c>
      <c r="H14439" t="s">
        <v>103</v>
      </c>
      <c r="I14439">
        <f t="shared" si="684"/>
        <v>0</v>
      </c>
      <c r="J14439">
        <f t="shared" si="685"/>
        <v>0</v>
      </c>
      <c r="L14439" t="str">
        <f t="shared" si="683"/>
        <v>2439LOGANS CROSSING</v>
      </c>
      <c r="M14439" t="s">
        <v>12585</v>
      </c>
    </row>
    <row r="14440" spans="1:13">
      <c r="A14440" t="s">
        <v>15833</v>
      </c>
      <c r="B14440" t="s">
        <v>11835</v>
      </c>
      <c r="C14440" t="s">
        <v>109</v>
      </c>
      <c r="D14440">
        <v>4</v>
      </c>
      <c r="E14440">
        <v>0</v>
      </c>
      <c r="F14440">
        <v>0</v>
      </c>
      <c r="H14440" t="s">
        <v>103</v>
      </c>
      <c r="I14440">
        <f t="shared" si="684"/>
        <v>0</v>
      </c>
      <c r="J14440">
        <f t="shared" si="685"/>
        <v>0</v>
      </c>
      <c r="L14440" t="str">
        <f t="shared" si="683"/>
        <v>2439LORNE</v>
      </c>
      <c r="M14440" t="s">
        <v>12585</v>
      </c>
    </row>
    <row r="14441" spans="1:13">
      <c r="A14441" t="s">
        <v>15833</v>
      </c>
      <c r="B14441" t="s">
        <v>15838</v>
      </c>
      <c r="C14441" t="s">
        <v>109</v>
      </c>
      <c r="D14441">
        <v>4</v>
      </c>
      <c r="E14441">
        <v>0</v>
      </c>
      <c r="F14441">
        <v>0</v>
      </c>
      <c r="H14441" t="s">
        <v>103</v>
      </c>
      <c r="I14441">
        <f t="shared" si="684"/>
        <v>0</v>
      </c>
      <c r="J14441">
        <f t="shared" si="685"/>
        <v>0</v>
      </c>
      <c r="L14441" t="str">
        <f t="shared" si="683"/>
        <v>2439ROSSGLEN</v>
      </c>
      <c r="M14441" t="s">
        <v>12585</v>
      </c>
    </row>
    <row r="14442" spans="1:13">
      <c r="A14442" t="s">
        <v>15833</v>
      </c>
      <c r="B14442" t="s">
        <v>15839</v>
      </c>
      <c r="C14442" t="s">
        <v>109</v>
      </c>
      <c r="D14442">
        <v>4</v>
      </c>
      <c r="E14442">
        <v>0</v>
      </c>
      <c r="F14442">
        <v>0</v>
      </c>
      <c r="H14442" t="s">
        <v>103</v>
      </c>
      <c r="I14442">
        <f t="shared" si="684"/>
        <v>0</v>
      </c>
      <c r="J14442">
        <f t="shared" si="685"/>
        <v>0</v>
      </c>
      <c r="L14442" t="str">
        <f t="shared" si="683"/>
        <v>2439SWANS CROSSING</v>
      </c>
      <c r="M14442" t="s">
        <v>12585</v>
      </c>
    </row>
    <row r="14443" spans="1:13">
      <c r="A14443" t="s">
        <v>15833</v>
      </c>
      <c r="B14443" t="s">
        <v>15840</v>
      </c>
      <c r="C14443" t="s">
        <v>109</v>
      </c>
      <c r="D14443">
        <v>4</v>
      </c>
      <c r="E14443">
        <v>0</v>
      </c>
      <c r="F14443">
        <v>0</v>
      </c>
      <c r="H14443" t="s">
        <v>103</v>
      </c>
      <c r="I14443">
        <f t="shared" si="684"/>
        <v>0</v>
      </c>
      <c r="J14443">
        <f t="shared" si="685"/>
        <v>0</v>
      </c>
      <c r="L14443" t="str">
        <f t="shared" si="683"/>
        <v>2439UPSALLS CREEK</v>
      </c>
      <c r="M14443" t="s">
        <v>12585</v>
      </c>
    </row>
    <row r="14444" spans="1:13">
      <c r="A14444" t="s">
        <v>15841</v>
      </c>
      <c r="B14444" t="s">
        <v>15842</v>
      </c>
      <c r="C14444" t="s">
        <v>109</v>
      </c>
      <c r="D14444">
        <v>4</v>
      </c>
      <c r="E14444">
        <v>0</v>
      </c>
      <c r="F14444">
        <v>0</v>
      </c>
      <c r="H14444" t="s">
        <v>103</v>
      </c>
      <c r="I14444">
        <f t="shared" si="684"/>
        <v>0</v>
      </c>
      <c r="J14444">
        <f t="shared" si="685"/>
        <v>0</v>
      </c>
      <c r="L14444" t="str">
        <f t="shared" si="683"/>
        <v>2431ARAKOON</v>
      </c>
      <c r="M14444" t="s">
        <v>12585</v>
      </c>
    </row>
    <row r="14445" spans="1:13">
      <c r="A14445" t="s">
        <v>15841</v>
      </c>
      <c r="B14445" t="s">
        <v>15843</v>
      </c>
      <c r="C14445" t="s">
        <v>109</v>
      </c>
      <c r="D14445">
        <v>4</v>
      </c>
      <c r="E14445">
        <v>0</v>
      </c>
      <c r="F14445">
        <v>0</v>
      </c>
      <c r="H14445" t="s">
        <v>103</v>
      </c>
      <c r="I14445">
        <f t="shared" si="684"/>
        <v>0</v>
      </c>
      <c r="J14445">
        <f t="shared" si="685"/>
        <v>0</v>
      </c>
      <c r="L14445" t="str">
        <f t="shared" si="683"/>
        <v>2431JERSEYVILLE</v>
      </c>
      <c r="M14445" t="s">
        <v>12585</v>
      </c>
    </row>
    <row r="14446" spans="1:13">
      <c r="A14446" t="s">
        <v>15841</v>
      </c>
      <c r="B14446" t="s">
        <v>15844</v>
      </c>
      <c r="C14446" t="s">
        <v>109</v>
      </c>
      <c r="D14446">
        <v>4</v>
      </c>
      <c r="E14446">
        <v>0</v>
      </c>
      <c r="F14446">
        <v>0</v>
      </c>
      <c r="H14446" t="s">
        <v>103</v>
      </c>
      <c r="I14446">
        <f t="shared" si="684"/>
        <v>0</v>
      </c>
      <c r="J14446">
        <f t="shared" si="685"/>
        <v>0</v>
      </c>
      <c r="L14446" t="str">
        <f t="shared" si="683"/>
        <v>2431SOUTH WEST ROCKS</v>
      </c>
      <c r="M14446" t="s">
        <v>12585</v>
      </c>
    </row>
    <row r="14447" spans="1:13">
      <c r="A14447" t="s">
        <v>15845</v>
      </c>
      <c r="B14447" t="s">
        <v>15846</v>
      </c>
      <c r="C14447" t="s">
        <v>109</v>
      </c>
      <c r="D14447">
        <v>4</v>
      </c>
      <c r="E14447">
        <v>0</v>
      </c>
      <c r="F14447">
        <v>0</v>
      </c>
      <c r="H14447" t="s">
        <v>103</v>
      </c>
      <c r="I14447">
        <f t="shared" si="684"/>
        <v>0</v>
      </c>
      <c r="J14447">
        <f t="shared" si="685"/>
        <v>0</v>
      </c>
      <c r="L14447" t="str">
        <f t="shared" si="683"/>
        <v>2430BLACK HEAD</v>
      </c>
      <c r="M14447" t="s">
        <v>12585</v>
      </c>
    </row>
    <row r="14448" spans="1:13">
      <c r="A14448" t="s">
        <v>15845</v>
      </c>
      <c r="B14448" t="s">
        <v>15847</v>
      </c>
      <c r="C14448" t="s">
        <v>109</v>
      </c>
      <c r="D14448">
        <v>3</v>
      </c>
      <c r="E14448">
        <v>0</v>
      </c>
      <c r="F14448">
        <v>0</v>
      </c>
      <c r="H14448" t="s">
        <v>103</v>
      </c>
      <c r="I14448">
        <f t="shared" si="684"/>
        <v>0</v>
      </c>
      <c r="J14448">
        <f t="shared" si="685"/>
        <v>0</v>
      </c>
      <c r="L14448" t="str">
        <f t="shared" si="683"/>
        <v>2430BOHNOCK</v>
      </c>
      <c r="M14448" t="s">
        <v>12585</v>
      </c>
    </row>
    <row r="14449" spans="1:13">
      <c r="A14449" t="s">
        <v>15845</v>
      </c>
      <c r="B14449" t="s">
        <v>15848</v>
      </c>
      <c r="C14449" t="s">
        <v>109</v>
      </c>
      <c r="D14449">
        <v>3</v>
      </c>
      <c r="E14449">
        <v>0</v>
      </c>
      <c r="F14449">
        <v>0</v>
      </c>
      <c r="H14449" t="s">
        <v>103</v>
      </c>
      <c r="I14449">
        <f t="shared" si="684"/>
        <v>0</v>
      </c>
      <c r="J14449">
        <f t="shared" si="685"/>
        <v>0</v>
      </c>
      <c r="L14449" t="str">
        <f t="shared" si="683"/>
        <v>2430BOOTAWA</v>
      </c>
      <c r="M14449" t="s">
        <v>12585</v>
      </c>
    </row>
    <row r="14450" spans="1:13">
      <c r="A14450" t="s">
        <v>15845</v>
      </c>
      <c r="B14450" t="s">
        <v>15849</v>
      </c>
      <c r="C14450" t="s">
        <v>109</v>
      </c>
      <c r="D14450">
        <v>3</v>
      </c>
      <c r="E14450">
        <v>0</v>
      </c>
      <c r="F14450">
        <v>0</v>
      </c>
      <c r="H14450" t="s">
        <v>103</v>
      </c>
      <c r="I14450">
        <f t="shared" si="684"/>
        <v>0</v>
      </c>
      <c r="J14450">
        <f t="shared" si="685"/>
        <v>0</v>
      </c>
      <c r="L14450" t="str">
        <f t="shared" si="683"/>
        <v>2430BRIMBIN</v>
      </c>
      <c r="M14450" t="s">
        <v>12585</v>
      </c>
    </row>
    <row r="14451" spans="1:13">
      <c r="A14451" t="s">
        <v>15845</v>
      </c>
      <c r="B14451" t="s">
        <v>15263</v>
      </c>
      <c r="C14451" t="s">
        <v>109</v>
      </c>
      <c r="D14451">
        <v>4</v>
      </c>
      <c r="E14451">
        <v>0</v>
      </c>
      <c r="F14451">
        <v>0</v>
      </c>
      <c r="H14451" t="s">
        <v>103</v>
      </c>
      <c r="I14451">
        <f t="shared" si="684"/>
        <v>0</v>
      </c>
      <c r="J14451">
        <f t="shared" si="685"/>
        <v>0</v>
      </c>
      <c r="L14451" t="str">
        <f t="shared" si="683"/>
        <v>2430CABBAGE TREE ISLAND</v>
      </c>
      <c r="M14451" t="s">
        <v>12585</v>
      </c>
    </row>
    <row r="14452" spans="1:13">
      <c r="A14452" t="s">
        <v>15845</v>
      </c>
      <c r="B14452" t="s">
        <v>15850</v>
      </c>
      <c r="C14452" t="s">
        <v>109</v>
      </c>
      <c r="D14452">
        <v>1</v>
      </c>
      <c r="E14452">
        <v>0</v>
      </c>
      <c r="F14452">
        <v>1</v>
      </c>
      <c r="H14452" t="s">
        <v>103</v>
      </c>
      <c r="I14452">
        <f t="shared" si="684"/>
        <v>0</v>
      </c>
      <c r="J14452">
        <f t="shared" si="685"/>
        <v>0</v>
      </c>
      <c r="L14452" t="str">
        <f t="shared" si="683"/>
        <v>2430CHATHAM</v>
      </c>
      <c r="M14452" t="s">
        <v>12585</v>
      </c>
    </row>
    <row r="14453" spans="1:13">
      <c r="A14453" t="s">
        <v>15845</v>
      </c>
      <c r="B14453" t="s">
        <v>15851</v>
      </c>
      <c r="C14453" t="s">
        <v>109</v>
      </c>
      <c r="D14453">
        <v>4</v>
      </c>
      <c r="E14453">
        <v>0</v>
      </c>
      <c r="F14453">
        <v>0</v>
      </c>
      <c r="H14453" t="s">
        <v>103</v>
      </c>
      <c r="I14453">
        <f t="shared" si="684"/>
        <v>0</v>
      </c>
      <c r="J14453">
        <f t="shared" si="685"/>
        <v>0</v>
      </c>
      <c r="L14453" t="str">
        <f t="shared" si="683"/>
        <v>2430CROKI</v>
      </c>
      <c r="M14453" t="s">
        <v>12585</v>
      </c>
    </row>
    <row r="14454" spans="1:13">
      <c r="A14454" t="s">
        <v>15845</v>
      </c>
      <c r="B14454" t="s">
        <v>15852</v>
      </c>
      <c r="C14454" t="s">
        <v>109</v>
      </c>
      <c r="D14454">
        <v>2</v>
      </c>
      <c r="E14454">
        <v>0</v>
      </c>
      <c r="F14454">
        <v>1</v>
      </c>
      <c r="H14454" t="s">
        <v>103</v>
      </c>
      <c r="I14454">
        <f t="shared" si="684"/>
        <v>0</v>
      </c>
      <c r="J14454">
        <f t="shared" si="685"/>
        <v>0</v>
      </c>
      <c r="L14454" t="str">
        <f t="shared" si="683"/>
        <v>2430CUNDLETOWN</v>
      </c>
      <c r="M14454" t="s">
        <v>12585</v>
      </c>
    </row>
    <row r="14455" spans="1:13">
      <c r="A14455" t="s">
        <v>15845</v>
      </c>
      <c r="B14455" t="s">
        <v>15853</v>
      </c>
      <c r="C14455" t="s">
        <v>109</v>
      </c>
      <c r="D14455">
        <v>4</v>
      </c>
      <c r="E14455">
        <v>0</v>
      </c>
      <c r="F14455">
        <v>0</v>
      </c>
      <c r="H14455" t="s">
        <v>103</v>
      </c>
      <c r="I14455">
        <f t="shared" si="684"/>
        <v>0</v>
      </c>
      <c r="J14455">
        <f t="shared" si="685"/>
        <v>0</v>
      </c>
      <c r="L14455" t="str">
        <f t="shared" si="683"/>
        <v>2430DIAMOND BEACH</v>
      </c>
      <c r="M14455" t="s">
        <v>12585</v>
      </c>
    </row>
    <row r="14456" spans="1:13">
      <c r="A14456" t="s">
        <v>15845</v>
      </c>
      <c r="B14456" t="s">
        <v>15854</v>
      </c>
      <c r="C14456" t="s">
        <v>109</v>
      </c>
      <c r="D14456">
        <v>2</v>
      </c>
      <c r="E14456">
        <v>0</v>
      </c>
      <c r="F14456">
        <v>1</v>
      </c>
      <c r="H14456" t="s">
        <v>103</v>
      </c>
      <c r="I14456">
        <f t="shared" si="684"/>
        <v>0</v>
      </c>
      <c r="J14456">
        <f t="shared" si="685"/>
        <v>0</v>
      </c>
      <c r="L14456" t="str">
        <f t="shared" si="683"/>
        <v>2430DUMARESQ ISLAND</v>
      </c>
      <c r="M14456" t="s">
        <v>12585</v>
      </c>
    </row>
    <row r="14457" spans="1:13">
      <c r="A14457" t="s">
        <v>15845</v>
      </c>
      <c r="B14457" t="s">
        <v>15855</v>
      </c>
      <c r="C14457" t="s">
        <v>109</v>
      </c>
      <c r="D14457">
        <v>4</v>
      </c>
      <c r="E14457">
        <v>0</v>
      </c>
      <c r="F14457">
        <v>0</v>
      </c>
      <c r="H14457" t="s">
        <v>103</v>
      </c>
      <c r="I14457">
        <f t="shared" si="684"/>
        <v>0</v>
      </c>
      <c r="J14457">
        <f t="shared" si="685"/>
        <v>0</v>
      </c>
      <c r="L14457" t="str">
        <f t="shared" si="683"/>
        <v>2430FAILFORD</v>
      </c>
      <c r="M14457" t="s">
        <v>12585</v>
      </c>
    </row>
    <row r="14458" spans="1:13">
      <c r="A14458" t="s">
        <v>15845</v>
      </c>
      <c r="B14458" t="s">
        <v>15856</v>
      </c>
      <c r="C14458" t="s">
        <v>109</v>
      </c>
      <c r="D14458">
        <v>3</v>
      </c>
      <c r="E14458">
        <v>0</v>
      </c>
      <c r="F14458">
        <v>0</v>
      </c>
      <c r="H14458" t="s">
        <v>103</v>
      </c>
      <c r="I14458">
        <f t="shared" si="684"/>
        <v>0</v>
      </c>
      <c r="J14458">
        <f t="shared" si="685"/>
        <v>0</v>
      </c>
      <c r="L14458" t="str">
        <f t="shared" si="683"/>
        <v>2430GHINNI GHINNI</v>
      </c>
      <c r="M14458" t="s">
        <v>12585</v>
      </c>
    </row>
    <row r="14459" spans="1:13">
      <c r="A14459" t="s">
        <v>15845</v>
      </c>
      <c r="B14459" t="s">
        <v>15857</v>
      </c>
      <c r="C14459" t="s">
        <v>109</v>
      </c>
      <c r="D14459">
        <v>1</v>
      </c>
      <c r="E14459">
        <v>0</v>
      </c>
      <c r="F14459">
        <v>1</v>
      </c>
      <c r="H14459" t="s">
        <v>103</v>
      </c>
      <c r="I14459">
        <f t="shared" si="684"/>
        <v>0</v>
      </c>
      <c r="J14459">
        <f t="shared" si="685"/>
        <v>0</v>
      </c>
      <c r="L14459" t="str">
        <f t="shared" si="683"/>
        <v>2430GLENTHORNE</v>
      </c>
      <c r="M14459" t="s">
        <v>12585</v>
      </c>
    </row>
    <row r="14460" spans="1:13">
      <c r="A14460" t="s">
        <v>15845</v>
      </c>
      <c r="B14460" t="s">
        <v>15858</v>
      </c>
      <c r="C14460" t="s">
        <v>109</v>
      </c>
      <c r="D14460">
        <v>3</v>
      </c>
      <c r="E14460">
        <v>0</v>
      </c>
      <c r="F14460">
        <v>0</v>
      </c>
      <c r="H14460" t="s">
        <v>103</v>
      </c>
      <c r="I14460">
        <f t="shared" si="684"/>
        <v>0</v>
      </c>
      <c r="J14460">
        <f t="shared" si="685"/>
        <v>0</v>
      </c>
      <c r="L14460" t="str">
        <f t="shared" si="683"/>
        <v>2430HALLIDAYS POINT</v>
      </c>
      <c r="M14460" t="s">
        <v>12585</v>
      </c>
    </row>
    <row r="14461" spans="1:13">
      <c r="A14461" t="s">
        <v>15845</v>
      </c>
      <c r="B14461" t="s">
        <v>4738</v>
      </c>
      <c r="C14461" t="s">
        <v>109</v>
      </c>
      <c r="D14461">
        <v>4</v>
      </c>
      <c r="E14461">
        <v>0</v>
      </c>
      <c r="F14461">
        <v>0</v>
      </c>
      <c r="H14461" t="s">
        <v>103</v>
      </c>
      <c r="I14461">
        <f t="shared" si="684"/>
        <v>0</v>
      </c>
      <c r="J14461">
        <f t="shared" si="685"/>
        <v>0</v>
      </c>
      <c r="L14461" t="str">
        <f t="shared" si="683"/>
        <v>2430HAPPY VALLEY</v>
      </c>
      <c r="M14461" t="s">
        <v>12585</v>
      </c>
    </row>
    <row r="14462" spans="1:13">
      <c r="A14462" t="s">
        <v>15845</v>
      </c>
      <c r="B14462" t="s">
        <v>15859</v>
      </c>
      <c r="C14462" t="s">
        <v>109</v>
      </c>
      <c r="D14462">
        <v>4</v>
      </c>
      <c r="E14462">
        <v>0</v>
      </c>
      <c r="F14462">
        <v>0</v>
      </c>
      <c r="H14462" t="s">
        <v>103</v>
      </c>
      <c r="I14462">
        <f t="shared" si="684"/>
        <v>0</v>
      </c>
      <c r="J14462">
        <f t="shared" si="685"/>
        <v>0</v>
      </c>
      <c r="L14462" t="str">
        <f t="shared" si="683"/>
        <v>2430HILLVILLE</v>
      </c>
      <c r="M14462" t="s">
        <v>12585</v>
      </c>
    </row>
    <row r="14463" spans="1:13">
      <c r="A14463" t="s">
        <v>15845</v>
      </c>
      <c r="B14463" t="s">
        <v>15860</v>
      </c>
      <c r="C14463" t="s">
        <v>109</v>
      </c>
      <c r="D14463">
        <v>3</v>
      </c>
      <c r="E14463">
        <v>0</v>
      </c>
      <c r="F14463">
        <v>0</v>
      </c>
      <c r="H14463" t="s">
        <v>103</v>
      </c>
      <c r="I14463">
        <f t="shared" si="684"/>
        <v>0</v>
      </c>
      <c r="J14463">
        <f t="shared" si="685"/>
        <v>0</v>
      </c>
      <c r="L14463" t="str">
        <f t="shared" si="683"/>
        <v>2430JONES ISLAND</v>
      </c>
      <c r="M14463" t="s">
        <v>12585</v>
      </c>
    </row>
    <row r="14464" spans="1:13">
      <c r="A14464" t="s">
        <v>15845</v>
      </c>
      <c r="B14464" t="s">
        <v>15861</v>
      </c>
      <c r="C14464" t="s">
        <v>109</v>
      </c>
      <c r="D14464">
        <v>3</v>
      </c>
      <c r="E14464">
        <v>0</v>
      </c>
      <c r="F14464">
        <v>0</v>
      </c>
      <c r="H14464" t="s">
        <v>103</v>
      </c>
      <c r="I14464">
        <f t="shared" si="684"/>
        <v>0</v>
      </c>
      <c r="J14464">
        <f t="shared" si="685"/>
        <v>0</v>
      </c>
      <c r="L14464" t="str">
        <f t="shared" si="683"/>
        <v>2430KIWARRAK</v>
      </c>
      <c r="M14464" t="s">
        <v>12585</v>
      </c>
    </row>
    <row r="14465" spans="1:13">
      <c r="A14465" t="s">
        <v>15845</v>
      </c>
      <c r="B14465" t="s">
        <v>15862</v>
      </c>
      <c r="C14465" t="s">
        <v>109</v>
      </c>
      <c r="D14465">
        <v>1</v>
      </c>
      <c r="E14465">
        <v>0</v>
      </c>
      <c r="F14465">
        <v>1</v>
      </c>
      <c r="H14465" t="s">
        <v>103</v>
      </c>
      <c r="I14465">
        <f t="shared" si="684"/>
        <v>0</v>
      </c>
      <c r="J14465">
        <f t="shared" si="685"/>
        <v>0</v>
      </c>
      <c r="L14465" t="str">
        <f t="shared" si="683"/>
        <v>2430KOLODONG</v>
      </c>
      <c r="M14465" t="s">
        <v>12585</v>
      </c>
    </row>
    <row r="14466" spans="1:13">
      <c r="A14466" t="s">
        <v>15845</v>
      </c>
      <c r="B14466" t="s">
        <v>15863</v>
      </c>
      <c r="C14466" t="s">
        <v>109</v>
      </c>
      <c r="D14466">
        <v>3</v>
      </c>
      <c r="E14466">
        <v>0</v>
      </c>
      <c r="F14466">
        <v>0</v>
      </c>
      <c r="H14466" t="s">
        <v>103</v>
      </c>
      <c r="I14466">
        <f t="shared" si="684"/>
        <v>0</v>
      </c>
      <c r="J14466">
        <f t="shared" si="685"/>
        <v>0</v>
      </c>
      <c r="L14466" t="str">
        <f t="shared" si="683"/>
        <v>2430KOORAINGHAT</v>
      </c>
      <c r="M14466" t="s">
        <v>12585</v>
      </c>
    </row>
    <row r="14467" spans="1:13">
      <c r="A14467" t="s">
        <v>15845</v>
      </c>
      <c r="B14467" t="s">
        <v>15864</v>
      </c>
      <c r="C14467" t="s">
        <v>109</v>
      </c>
      <c r="D14467">
        <v>3</v>
      </c>
      <c r="E14467">
        <v>0</v>
      </c>
      <c r="F14467">
        <v>0</v>
      </c>
      <c r="H14467" t="s">
        <v>103</v>
      </c>
      <c r="I14467">
        <f t="shared" si="684"/>
        <v>0</v>
      </c>
      <c r="J14467">
        <f t="shared" si="685"/>
        <v>0</v>
      </c>
      <c r="L14467" t="str">
        <f t="shared" si="683"/>
        <v>2430KUNDLE KUNDLE</v>
      </c>
      <c r="M14467" t="s">
        <v>12585</v>
      </c>
    </row>
    <row r="14468" spans="1:13">
      <c r="A14468" t="s">
        <v>15845</v>
      </c>
      <c r="B14468" t="s">
        <v>7422</v>
      </c>
      <c r="C14468" t="s">
        <v>109</v>
      </c>
      <c r="D14468">
        <v>4</v>
      </c>
      <c r="E14468">
        <v>0</v>
      </c>
      <c r="F14468">
        <v>0</v>
      </c>
      <c r="H14468" t="s">
        <v>103</v>
      </c>
      <c r="I14468">
        <f t="shared" si="684"/>
        <v>0</v>
      </c>
      <c r="J14468">
        <f t="shared" si="685"/>
        <v>0</v>
      </c>
      <c r="L14468" t="str">
        <f t="shared" si="683"/>
        <v>2430LANSDOWNE</v>
      </c>
      <c r="M14468" t="s">
        <v>12585</v>
      </c>
    </row>
    <row r="14469" spans="1:13">
      <c r="A14469" t="s">
        <v>15845</v>
      </c>
      <c r="B14469" t="s">
        <v>15865</v>
      </c>
      <c r="C14469" t="s">
        <v>109</v>
      </c>
      <c r="D14469">
        <v>4</v>
      </c>
      <c r="E14469">
        <v>0</v>
      </c>
      <c r="F14469">
        <v>0</v>
      </c>
      <c r="H14469" t="s">
        <v>103</v>
      </c>
      <c r="I14469">
        <f t="shared" si="684"/>
        <v>0</v>
      </c>
      <c r="J14469">
        <f t="shared" si="685"/>
        <v>0</v>
      </c>
      <c r="L14469" t="str">
        <f t="shared" ref="L14469:L14532" si="686">CONCATENATE(A14469,B14469)</f>
        <v>2430LANSDOWNE FOREST</v>
      </c>
      <c r="M14469" t="s">
        <v>12585</v>
      </c>
    </row>
    <row r="14470" spans="1:13">
      <c r="A14470" t="s">
        <v>15845</v>
      </c>
      <c r="B14470" t="s">
        <v>15866</v>
      </c>
      <c r="C14470" t="s">
        <v>109</v>
      </c>
      <c r="D14470">
        <v>4</v>
      </c>
      <c r="E14470">
        <v>0</v>
      </c>
      <c r="F14470">
        <v>0</v>
      </c>
      <c r="H14470" t="s">
        <v>103</v>
      </c>
      <c r="I14470">
        <f t="shared" si="684"/>
        <v>0</v>
      </c>
      <c r="J14470">
        <f t="shared" si="685"/>
        <v>0</v>
      </c>
      <c r="L14470" t="str">
        <f t="shared" si="686"/>
        <v>2430MANNING POINT</v>
      </c>
      <c r="M14470" t="s">
        <v>12585</v>
      </c>
    </row>
    <row r="14471" spans="1:13">
      <c r="A14471" t="s">
        <v>15845</v>
      </c>
      <c r="B14471" t="s">
        <v>15867</v>
      </c>
      <c r="C14471" t="s">
        <v>109</v>
      </c>
      <c r="D14471">
        <v>3</v>
      </c>
      <c r="E14471">
        <v>0</v>
      </c>
      <c r="F14471">
        <v>0</v>
      </c>
      <c r="H14471" t="s">
        <v>103</v>
      </c>
      <c r="I14471">
        <f t="shared" si="684"/>
        <v>0</v>
      </c>
      <c r="J14471">
        <f t="shared" si="685"/>
        <v>0</v>
      </c>
      <c r="L14471" t="str">
        <f t="shared" si="686"/>
        <v>2430MELINGA</v>
      </c>
      <c r="M14471" t="s">
        <v>12585</v>
      </c>
    </row>
    <row r="14472" spans="1:13">
      <c r="A14472" t="s">
        <v>15845</v>
      </c>
      <c r="B14472" t="s">
        <v>15868</v>
      </c>
      <c r="C14472" t="s">
        <v>109</v>
      </c>
      <c r="D14472">
        <v>3</v>
      </c>
      <c r="E14472">
        <v>0</v>
      </c>
      <c r="F14472">
        <v>0</v>
      </c>
      <c r="H14472" t="s">
        <v>103</v>
      </c>
      <c r="I14472">
        <f t="shared" si="684"/>
        <v>0</v>
      </c>
      <c r="J14472">
        <f t="shared" si="685"/>
        <v>0</v>
      </c>
      <c r="L14472" t="str">
        <f t="shared" si="686"/>
        <v>2430MITCHELLS ISLAND</v>
      </c>
      <c r="M14472" t="s">
        <v>12585</v>
      </c>
    </row>
    <row r="14473" spans="1:13">
      <c r="A14473" t="s">
        <v>15845</v>
      </c>
      <c r="B14473" t="s">
        <v>15869</v>
      </c>
      <c r="C14473" t="s">
        <v>109</v>
      </c>
      <c r="D14473">
        <v>3</v>
      </c>
      <c r="E14473">
        <v>0</v>
      </c>
      <c r="F14473">
        <v>0</v>
      </c>
      <c r="H14473" t="s">
        <v>103</v>
      </c>
      <c r="I14473">
        <f t="shared" si="684"/>
        <v>0</v>
      </c>
      <c r="J14473">
        <f t="shared" si="685"/>
        <v>0</v>
      </c>
      <c r="L14473" t="str">
        <f t="shared" si="686"/>
        <v>2430MONDROOK</v>
      </c>
      <c r="M14473" t="s">
        <v>12585</v>
      </c>
    </row>
    <row r="14474" spans="1:13">
      <c r="A14474" t="s">
        <v>15845</v>
      </c>
      <c r="B14474" t="s">
        <v>15870</v>
      </c>
      <c r="C14474" t="s">
        <v>109</v>
      </c>
      <c r="D14474">
        <v>3</v>
      </c>
      <c r="E14474">
        <v>0</v>
      </c>
      <c r="F14474">
        <v>0</v>
      </c>
      <c r="H14474" t="s">
        <v>103</v>
      </c>
      <c r="I14474">
        <f t="shared" si="684"/>
        <v>0</v>
      </c>
      <c r="J14474">
        <f t="shared" si="685"/>
        <v>0</v>
      </c>
      <c r="L14474" t="str">
        <f t="shared" si="686"/>
        <v>2430OLD BAR</v>
      </c>
      <c r="M14474" t="s">
        <v>12585</v>
      </c>
    </row>
    <row r="14475" spans="1:13">
      <c r="A14475" t="s">
        <v>15845</v>
      </c>
      <c r="B14475" t="s">
        <v>15871</v>
      </c>
      <c r="C14475" t="s">
        <v>109</v>
      </c>
      <c r="D14475">
        <v>3</v>
      </c>
      <c r="E14475">
        <v>0</v>
      </c>
      <c r="F14475">
        <v>0</v>
      </c>
      <c r="H14475" t="s">
        <v>103</v>
      </c>
      <c r="I14475">
        <f t="shared" si="684"/>
        <v>0</v>
      </c>
      <c r="J14475">
        <f t="shared" si="685"/>
        <v>0</v>
      </c>
      <c r="L14475" t="str">
        <f t="shared" si="686"/>
        <v>2430OXLEY ISLAND</v>
      </c>
      <c r="M14475" t="s">
        <v>12585</v>
      </c>
    </row>
    <row r="14476" spans="1:13">
      <c r="A14476" t="s">
        <v>15845</v>
      </c>
      <c r="B14476" t="s">
        <v>15872</v>
      </c>
      <c r="C14476" t="s">
        <v>109</v>
      </c>
      <c r="D14476">
        <v>2</v>
      </c>
      <c r="E14476">
        <v>0</v>
      </c>
      <c r="F14476">
        <v>1</v>
      </c>
      <c r="H14476" t="s">
        <v>103</v>
      </c>
      <c r="I14476">
        <f t="shared" si="684"/>
        <v>0</v>
      </c>
      <c r="J14476">
        <f t="shared" si="685"/>
        <v>0</v>
      </c>
      <c r="L14476" t="str">
        <f t="shared" si="686"/>
        <v>2430PAMPOOLAH</v>
      </c>
      <c r="M14476" t="s">
        <v>12585</v>
      </c>
    </row>
    <row r="14477" spans="1:13">
      <c r="A14477" t="s">
        <v>15845</v>
      </c>
      <c r="B14477" t="s">
        <v>15873</v>
      </c>
      <c r="C14477" t="s">
        <v>109</v>
      </c>
      <c r="D14477">
        <v>4</v>
      </c>
      <c r="E14477">
        <v>0</v>
      </c>
      <c r="F14477">
        <v>0</v>
      </c>
      <c r="H14477" t="s">
        <v>103</v>
      </c>
      <c r="I14477">
        <f t="shared" si="684"/>
        <v>0</v>
      </c>
      <c r="J14477">
        <f t="shared" si="685"/>
        <v>0</v>
      </c>
      <c r="L14477" t="str">
        <f t="shared" si="686"/>
        <v>2430POSSUM BRUSH</v>
      </c>
      <c r="M14477" t="s">
        <v>12585</v>
      </c>
    </row>
    <row r="14478" spans="1:13">
      <c r="A14478" t="s">
        <v>15845</v>
      </c>
      <c r="B14478" t="s">
        <v>15874</v>
      </c>
      <c r="C14478" t="s">
        <v>109</v>
      </c>
      <c r="D14478">
        <v>2</v>
      </c>
      <c r="E14478">
        <v>0</v>
      </c>
      <c r="F14478">
        <v>1</v>
      </c>
      <c r="H14478" t="s">
        <v>103</v>
      </c>
      <c r="I14478">
        <f t="shared" si="684"/>
        <v>0</v>
      </c>
      <c r="J14478">
        <f t="shared" si="685"/>
        <v>0</v>
      </c>
      <c r="L14478" t="str">
        <f t="shared" si="686"/>
        <v>2430PURFLEET</v>
      </c>
      <c r="M14478" t="s">
        <v>12585</v>
      </c>
    </row>
    <row r="14479" spans="1:13">
      <c r="A14479" t="s">
        <v>15845</v>
      </c>
      <c r="B14479" t="s">
        <v>15875</v>
      </c>
      <c r="C14479" t="s">
        <v>109</v>
      </c>
      <c r="D14479">
        <v>3</v>
      </c>
      <c r="E14479">
        <v>0</v>
      </c>
      <c r="F14479">
        <v>0</v>
      </c>
      <c r="H14479" t="s">
        <v>103</v>
      </c>
      <c r="I14479">
        <f t="shared" si="684"/>
        <v>0</v>
      </c>
      <c r="J14479">
        <f t="shared" si="685"/>
        <v>0</v>
      </c>
      <c r="L14479" t="str">
        <f t="shared" si="686"/>
        <v>2430RAINBOW FLAT</v>
      </c>
      <c r="M14479" t="s">
        <v>12585</v>
      </c>
    </row>
    <row r="14480" spans="1:13">
      <c r="A14480" t="s">
        <v>15845</v>
      </c>
      <c r="B14480" t="s">
        <v>15876</v>
      </c>
      <c r="C14480" t="s">
        <v>109</v>
      </c>
      <c r="D14480">
        <v>4</v>
      </c>
      <c r="E14480">
        <v>0</v>
      </c>
      <c r="F14480">
        <v>0</v>
      </c>
      <c r="H14480" t="s">
        <v>103</v>
      </c>
      <c r="I14480">
        <f t="shared" si="684"/>
        <v>0</v>
      </c>
      <c r="J14480">
        <f t="shared" si="685"/>
        <v>0</v>
      </c>
      <c r="L14480" t="str">
        <f t="shared" si="686"/>
        <v>2430RED HEAD</v>
      </c>
      <c r="M14480" t="s">
        <v>12585</v>
      </c>
    </row>
    <row r="14481" spans="1:13">
      <c r="A14481" t="s">
        <v>15845</v>
      </c>
      <c r="B14481" t="s">
        <v>15877</v>
      </c>
      <c r="C14481" t="s">
        <v>109</v>
      </c>
      <c r="D14481">
        <v>3</v>
      </c>
      <c r="E14481">
        <v>0</v>
      </c>
      <c r="F14481">
        <v>0</v>
      </c>
      <c r="H14481" t="s">
        <v>103</v>
      </c>
      <c r="I14481">
        <f t="shared" ref="I14481:I14544" si="687">IF(ISERROR(VLOOKUP(A14481,SelPostCode,1,FALSE)),0,1)</f>
        <v>0</v>
      </c>
      <c r="J14481">
        <f t="shared" ref="J14481:J14544" si="688">IF(I14481=0,0,IF(ISERROR(VLOOKUP(B14481,SelSuburb,1,FALSE)),0,1))</f>
        <v>0</v>
      </c>
      <c r="L14481" t="str">
        <f t="shared" si="686"/>
        <v>2430SALTWATER</v>
      </c>
      <c r="M14481" t="s">
        <v>12585</v>
      </c>
    </row>
    <row r="14482" spans="1:13">
      <c r="A14482" t="s">
        <v>15845</v>
      </c>
      <c r="B14482" t="s">
        <v>15878</v>
      </c>
      <c r="C14482" t="s">
        <v>109</v>
      </c>
      <c r="D14482">
        <v>4</v>
      </c>
      <c r="E14482">
        <v>0</v>
      </c>
      <c r="F14482">
        <v>0</v>
      </c>
      <c r="H14482" t="s">
        <v>103</v>
      </c>
      <c r="I14482">
        <f t="shared" si="687"/>
        <v>0</v>
      </c>
      <c r="J14482">
        <f t="shared" si="688"/>
        <v>0</v>
      </c>
      <c r="L14482" t="str">
        <f t="shared" si="686"/>
        <v>2430TALLWOODS VILLAGE</v>
      </c>
      <c r="M14482" t="s">
        <v>12585</v>
      </c>
    </row>
    <row r="14483" spans="1:13">
      <c r="A14483" t="s">
        <v>15845</v>
      </c>
      <c r="B14483" t="s">
        <v>15879</v>
      </c>
      <c r="C14483" t="s">
        <v>109</v>
      </c>
      <c r="D14483">
        <v>1</v>
      </c>
      <c r="E14483">
        <v>0</v>
      </c>
      <c r="F14483">
        <v>1</v>
      </c>
      <c r="H14483" t="s">
        <v>103</v>
      </c>
      <c r="I14483">
        <f t="shared" si="687"/>
        <v>0</v>
      </c>
      <c r="J14483">
        <f t="shared" si="688"/>
        <v>0</v>
      </c>
      <c r="L14483" t="str">
        <f t="shared" si="686"/>
        <v>2430TAREE</v>
      </c>
      <c r="M14483" t="s">
        <v>12585</v>
      </c>
    </row>
    <row r="14484" spans="1:13">
      <c r="A14484" t="s">
        <v>15845</v>
      </c>
      <c r="B14484" t="s">
        <v>15880</v>
      </c>
      <c r="C14484" t="s">
        <v>109</v>
      </c>
      <c r="D14484">
        <v>1</v>
      </c>
      <c r="E14484">
        <v>0</v>
      </c>
      <c r="F14484">
        <v>1</v>
      </c>
      <c r="H14484" t="s">
        <v>103</v>
      </c>
      <c r="I14484">
        <f t="shared" si="687"/>
        <v>0</v>
      </c>
      <c r="J14484">
        <f t="shared" si="688"/>
        <v>0</v>
      </c>
      <c r="L14484" t="str">
        <f t="shared" si="686"/>
        <v>2430TAREE SOUTH</v>
      </c>
      <c r="M14484" t="s">
        <v>12585</v>
      </c>
    </row>
    <row r="14485" spans="1:13">
      <c r="A14485" t="s">
        <v>15845</v>
      </c>
      <c r="B14485" t="s">
        <v>15881</v>
      </c>
      <c r="C14485" t="s">
        <v>109</v>
      </c>
      <c r="D14485">
        <v>1</v>
      </c>
      <c r="E14485">
        <v>0</v>
      </c>
      <c r="F14485">
        <v>1</v>
      </c>
      <c r="H14485" t="s">
        <v>103</v>
      </c>
      <c r="I14485">
        <f t="shared" si="687"/>
        <v>0</v>
      </c>
      <c r="J14485">
        <f t="shared" si="688"/>
        <v>0</v>
      </c>
      <c r="L14485" t="str">
        <f t="shared" si="686"/>
        <v>2430TAREE WEST</v>
      </c>
      <c r="M14485" t="s">
        <v>12585</v>
      </c>
    </row>
    <row r="14486" spans="1:13">
      <c r="A14486" t="s">
        <v>15845</v>
      </c>
      <c r="B14486" t="s">
        <v>15882</v>
      </c>
      <c r="C14486" t="s">
        <v>109</v>
      </c>
      <c r="D14486">
        <v>1</v>
      </c>
      <c r="E14486">
        <v>0</v>
      </c>
      <c r="F14486">
        <v>1</v>
      </c>
      <c r="H14486" t="s">
        <v>103</v>
      </c>
      <c r="I14486">
        <f t="shared" si="687"/>
        <v>0</v>
      </c>
      <c r="J14486">
        <f t="shared" si="688"/>
        <v>0</v>
      </c>
      <c r="L14486" t="str">
        <f t="shared" si="686"/>
        <v>2430TINONEE</v>
      </c>
      <c r="M14486" t="s">
        <v>12585</v>
      </c>
    </row>
    <row r="14487" spans="1:13">
      <c r="A14487" t="s">
        <v>15845</v>
      </c>
      <c r="B14487" t="s">
        <v>15883</v>
      </c>
      <c r="C14487" t="s">
        <v>109</v>
      </c>
      <c r="D14487">
        <v>4</v>
      </c>
      <c r="E14487">
        <v>0</v>
      </c>
      <c r="F14487">
        <v>0</v>
      </c>
      <c r="H14487" t="s">
        <v>103</v>
      </c>
      <c r="I14487">
        <f t="shared" si="687"/>
        <v>0</v>
      </c>
      <c r="J14487">
        <f t="shared" si="688"/>
        <v>0</v>
      </c>
      <c r="L14487" t="str">
        <f t="shared" si="686"/>
        <v>2430UPPER LANSDOWNE</v>
      </c>
      <c r="M14487" t="s">
        <v>12585</v>
      </c>
    </row>
    <row r="14488" spans="1:13">
      <c r="A14488" t="s">
        <v>15845</v>
      </c>
      <c r="B14488" t="s">
        <v>15884</v>
      </c>
      <c r="C14488" t="s">
        <v>109</v>
      </c>
      <c r="D14488">
        <v>3</v>
      </c>
      <c r="E14488">
        <v>0</v>
      </c>
      <c r="F14488">
        <v>0</v>
      </c>
      <c r="H14488" t="s">
        <v>103</v>
      </c>
      <c r="I14488">
        <f t="shared" si="687"/>
        <v>0</v>
      </c>
      <c r="J14488">
        <f t="shared" si="688"/>
        <v>0</v>
      </c>
      <c r="L14488" t="str">
        <f t="shared" si="686"/>
        <v>2430WALLABI POINT</v>
      </c>
      <c r="M14488" t="s">
        <v>12585</v>
      </c>
    </row>
    <row r="14489" spans="1:13">
      <c r="A14489" t="s">
        <v>15885</v>
      </c>
      <c r="B14489" t="s">
        <v>15886</v>
      </c>
      <c r="C14489" t="s">
        <v>109</v>
      </c>
      <c r="D14489">
        <v>4</v>
      </c>
      <c r="E14489">
        <v>0</v>
      </c>
      <c r="F14489">
        <v>0</v>
      </c>
      <c r="H14489" t="s">
        <v>103</v>
      </c>
      <c r="I14489">
        <f t="shared" si="687"/>
        <v>0</v>
      </c>
      <c r="J14489">
        <f t="shared" si="688"/>
        <v>0</v>
      </c>
      <c r="L14489" t="str">
        <f t="shared" si="686"/>
        <v>2429BOBIN</v>
      </c>
      <c r="M14489" t="s">
        <v>12585</v>
      </c>
    </row>
    <row r="14490" spans="1:13">
      <c r="A14490" t="s">
        <v>15885</v>
      </c>
      <c r="B14490" t="s">
        <v>15887</v>
      </c>
      <c r="C14490" t="s">
        <v>109</v>
      </c>
      <c r="D14490">
        <v>4</v>
      </c>
      <c r="E14490">
        <v>0</v>
      </c>
      <c r="F14490">
        <v>0</v>
      </c>
      <c r="H14490" t="s">
        <v>103</v>
      </c>
      <c r="I14490">
        <f t="shared" si="687"/>
        <v>0</v>
      </c>
      <c r="J14490">
        <f t="shared" si="688"/>
        <v>0</v>
      </c>
      <c r="L14490" t="str">
        <f t="shared" si="686"/>
        <v>2429BOORGANNA</v>
      </c>
      <c r="M14490" t="s">
        <v>12585</v>
      </c>
    </row>
    <row r="14491" spans="1:13">
      <c r="A14491" t="s">
        <v>15885</v>
      </c>
      <c r="B14491" t="s">
        <v>15888</v>
      </c>
      <c r="C14491" t="s">
        <v>109</v>
      </c>
      <c r="D14491">
        <v>4</v>
      </c>
      <c r="E14491">
        <v>0</v>
      </c>
      <c r="F14491">
        <v>0</v>
      </c>
      <c r="H14491" t="s">
        <v>103</v>
      </c>
      <c r="I14491">
        <f t="shared" si="687"/>
        <v>0</v>
      </c>
      <c r="J14491">
        <f t="shared" si="688"/>
        <v>0</v>
      </c>
      <c r="L14491" t="str">
        <f t="shared" si="686"/>
        <v>2429BUCCA WAUKA</v>
      </c>
      <c r="M14491" t="s">
        <v>12585</v>
      </c>
    </row>
    <row r="14492" spans="1:13">
      <c r="A14492" t="s">
        <v>15885</v>
      </c>
      <c r="B14492" t="s">
        <v>15889</v>
      </c>
      <c r="C14492" t="s">
        <v>109</v>
      </c>
      <c r="D14492">
        <v>4</v>
      </c>
      <c r="E14492">
        <v>0</v>
      </c>
      <c r="F14492">
        <v>0</v>
      </c>
      <c r="H14492" t="s">
        <v>103</v>
      </c>
      <c r="I14492">
        <f t="shared" si="687"/>
        <v>0</v>
      </c>
      <c r="J14492">
        <f t="shared" si="688"/>
        <v>0</v>
      </c>
      <c r="L14492" t="str">
        <f t="shared" si="686"/>
        <v>2429BULBY BRUSH</v>
      </c>
      <c r="M14492" t="s">
        <v>12585</v>
      </c>
    </row>
    <row r="14493" spans="1:13">
      <c r="A14493" t="s">
        <v>15885</v>
      </c>
      <c r="B14493" t="s">
        <v>15890</v>
      </c>
      <c r="C14493" t="s">
        <v>109</v>
      </c>
      <c r="D14493">
        <v>4</v>
      </c>
      <c r="E14493">
        <v>0</v>
      </c>
      <c r="F14493">
        <v>0</v>
      </c>
      <c r="H14493" t="s">
        <v>103</v>
      </c>
      <c r="I14493">
        <f t="shared" si="687"/>
        <v>0</v>
      </c>
      <c r="J14493">
        <f t="shared" si="688"/>
        <v>0</v>
      </c>
      <c r="L14493" t="str">
        <f t="shared" si="686"/>
        <v>2429BULGA FOREST</v>
      </c>
      <c r="M14493" t="s">
        <v>12585</v>
      </c>
    </row>
    <row r="14494" spans="1:13">
      <c r="A14494" t="s">
        <v>15885</v>
      </c>
      <c r="B14494" t="s">
        <v>15891</v>
      </c>
      <c r="C14494" t="s">
        <v>109</v>
      </c>
      <c r="D14494">
        <v>4</v>
      </c>
      <c r="E14494">
        <v>0</v>
      </c>
      <c r="F14494">
        <v>0</v>
      </c>
      <c r="H14494" t="s">
        <v>103</v>
      </c>
      <c r="I14494">
        <f t="shared" si="687"/>
        <v>0</v>
      </c>
      <c r="J14494">
        <f t="shared" si="688"/>
        <v>0</v>
      </c>
      <c r="L14494" t="str">
        <f t="shared" si="686"/>
        <v>2429BUNYAH</v>
      </c>
      <c r="M14494" t="s">
        <v>12585</v>
      </c>
    </row>
    <row r="14495" spans="1:13">
      <c r="A14495" t="s">
        <v>15885</v>
      </c>
      <c r="B14495" t="s">
        <v>15892</v>
      </c>
      <c r="C14495" t="s">
        <v>109</v>
      </c>
      <c r="D14495">
        <v>4</v>
      </c>
      <c r="E14495">
        <v>0</v>
      </c>
      <c r="F14495">
        <v>0</v>
      </c>
      <c r="H14495" t="s">
        <v>103</v>
      </c>
      <c r="I14495">
        <f t="shared" si="687"/>
        <v>0</v>
      </c>
      <c r="J14495">
        <f t="shared" si="688"/>
        <v>0</v>
      </c>
      <c r="L14495" t="str">
        <f t="shared" si="686"/>
        <v>2429BURRELL CREEK</v>
      </c>
      <c r="M14495" t="s">
        <v>12585</v>
      </c>
    </row>
    <row r="14496" spans="1:13">
      <c r="A14496" t="s">
        <v>15885</v>
      </c>
      <c r="B14496" t="s">
        <v>15893</v>
      </c>
      <c r="C14496" t="s">
        <v>109</v>
      </c>
      <c r="D14496">
        <v>4</v>
      </c>
      <c r="E14496">
        <v>0</v>
      </c>
      <c r="F14496">
        <v>0</v>
      </c>
      <c r="H14496" t="s">
        <v>103</v>
      </c>
      <c r="I14496">
        <f t="shared" si="687"/>
        <v>0</v>
      </c>
      <c r="J14496">
        <f t="shared" si="688"/>
        <v>0</v>
      </c>
      <c r="L14496" t="str">
        <f t="shared" si="686"/>
        <v>2429CAPARRA</v>
      </c>
      <c r="M14496" t="s">
        <v>12585</v>
      </c>
    </row>
    <row r="14497" spans="1:13">
      <c r="A14497" t="s">
        <v>15885</v>
      </c>
      <c r="B14497" t="s">
        <v>15894</v>
      </c>
      <c r="C14497" t="s">
        <v>109</v>
      </c>
      <c r="D14497">
        <v>4</v>
      </c>
      <c r="E14497">
        <v>0</v>
      </c>
      <c r="F14497">
        <v>0</v>
      </c>
      <c r="H14497" t="s">
        <v>103</v>
      </c>
      <c r="I14497">
        <f t="shared" si="687"/>
        <v>0</v>
      </c>
      <c r="J14497">
        <f t="shared" si="688"/>
        <v>0</v>
      </c>
      <c r="L14497" t="str">
        <f t="shared" si="686"/>
        <v>2429CEDAR PARTY</v>
      </c>
      <c r="M14497" t="s">
        <v>12585</v>
      </c>
    </row>
    <row r="14498" spans="1:13">
      <c r="A14498" t="s">
        <v>15885</v>
      </c>
      <c r="B14498" t="s">
        <v>15895</v>
      </c>
      <c r="C14498" t="s">
        <v>109</v>
      </c>
      <c r="D14498">
        <v>4</v>
      </c>
      <c r="E14498">
        <v>0</v>
      </c>
      <c r="F14498">
        <v>0</v>
      </c>
      <c r="H14498" t="s">
        <v>103</v>
      </c>
      <c r="I14498">
        <f t="shared" si="687"/>
        <v>0</v>
      </c>
      <c r="J14498">
        <f t="shared" si="688"/>
        <v>0</v>
      </c>
      <c r="L14498" t="str">
        <f t="shared" si="686"/>
        <v>2429COMBOYNE</v>
      </c>
      <c r="M14498" t="s">
        <v>12585</v>
      </c>
    </row>
    <row r="14499" spans="1:13">
      <c r="A14499" t="s">
        <v>15885</v>
      </c>
      <c r="B14499" t="s">
        <v>15896</v>
      </c>
      <c r="C14499" t="s">
        <v>109</v>
      </c>
      <c r="D14499">
        <v>4</v>
      </c>
      <c r="E14499">
        <v>0</v>
      </c>
      <c r="F14499">
        <v>0</v>
      </c>
      <c r="H14499" t="s">
        <v>103</v>
      </c>
      <c r="I14499">
        <f t="shared" si="687"/>
        <v>0</v>
      </c>
      <c r="J14499">
        <f t="shared" si="688"/>
        <v>0</v>
      </c>
      <c r="L14499" t="str">
        <f t="shared" si="686"/>
        <v>2429DINGO FOREST</v>
      </c>
      <c r="M14499" t="s">
        <v>12585</v>
      </c>
    </row>
    <row r="14500" spans="1:13">
      <c r="A14500" t="s">
        <v>15885</v>
      </c>
      <c r="B14500" t="s">
        <v>15897</v>
      </c>
      <c r="C14500" t="s">
        <v>109</v>
      </c>
      <c r="D14500">
        <v>4</v>
      </c>
      <c r="E14500">
        <v>0</v>
      </c>
      <c r="F14500">
        <v>0</v>
      </c>
      <c r="H14500" t="s">
        <v>103</v>
      </c>
      <c r="I14500">
        <f t="shared" si="687"/>
        <v>0</v>
      </c>
      <c r="J14500">
        <f t="shared" si="688"/>
        <v>0</v>
      </c>
      <c r="L14500" t="str">
        <f t="shared" si="686"/>
        <v>2429DOLLYS FLAT</v>
      </c>
      <c r="M14500" t="s">
        <v>12585</v>
      </c>
    </row>
    <row r="14501" spans="1:13">
      <c r="A14501" t="s">
        <v>15885</v>
      </c>
      <c r="B14501" t="s">
        <v>15898</v>
      </c>
      <c r="C14501" t="s">
        <v>109</v>
      </c>
      <c r="D14501">
        <v>4</v>
      </c>
      <c r="E14501">
        <v>0</v>
      </c>
      <c r="F14501">
        <v>0</v>
      </c>
      <c r="H14501" t="s">
        <v>103</v>
      </c>
      <c r="I14501">
        <f t="shared" si="687"/>
        <v>0</v>
      </c>
      <c r="J14501">
        <f t="shared" si="688"/>
        <v>0</v>
      </c>
      <c r="L14501" t="str">
        <f t="shared" si="686"/>
        <v>2429DYERS CROSSING</v>
      </c>
      <c r="M14501" t="s">
        <v>12585</v>
      </c>
    </row>
    <row r="14502" spans="1:13">
      <c r="A14502" t="s">
        <v>15885</v>
      </c>
      <c r="B14502" t="s">
        <v>15899</v>
      </c>
      <c r="C14502" t="s">
        <v>109</v>
      </c>
      <c r="D14502">
        <v>4</v>
      </c>
      <c r="E14502">
        <v>0</v>
      </c>
      <c r="F14502">
        <v>0</v>
      </c>
      <c r="H14502" t="s">
        <v>103</v>
      </c>
      <c r="I14502">
        <f t="shared" si="687"/>
        <v>0</v>
      </c>
      <c r="J14502">
        <f t="shared" si="688"/>
        <v>0</v>
      </c>
      <c r="L14502" t="str">
        <f t="shared" si="686"/>
        <v>2429ELANDS</v>
      </c>
      <c r="M14502" t="s">
        <v>12585</v>
      </c>
    </row>
    <row r="14503" spans="1:13">
      <c r="A14503" t="s">
        <v>15885</v>
      </c>
      <c r="B14503" t="s">
        <v>15900</v>
      </c>
      <c r="C14503" t="s">
        <v>109</v>
      </c>
      <c r="D14503">
        <v>4</v>
      </c>
      <c r="E14503">
        <v>0</v>
      </c>
      <c r="F14503">
        <v>0</v>
      </c>
      <c r="H14503" t="s">
        <v>103</v>
      </c>
      <c r="I14503">
        <f t="shared" si="687"/>
        <v>0</v>
      </c>
      <c r="J14503">
        <f t="shared" si="688"/>
        <v>0</v>
      </c>
      <c r="L14503" t="str">
        <f t="shared" si="686"/>
        <v>2429FIREFLY</v>
      </c>
      <c r="M14503" t="s">
        <v>12585</v>
      </c>
    </row>
    <row r="14504" spans="1:13">
      <c r="A14504" t="s">
        <v>15885</v>
      </c>
      <c r="B14504" t="s">
        <v>15901</v>
      </c>
      <c r="C14504" t="s">
        <v>109</v>
      </c>
      <c r="D14504">
        <v>4</v>
      </c>
      <c r="E14504">
        <v>0</v>
      </c>
      <c r="F14504">
        <v>0</v>
      </c>
      <c r="H14504" t="s">
        <v>103</v>
      </c>
      <c r="I14504">
        <f t="shared" si="687"/>
        <v>0</v>
      </c>
      <c r="J14504">
        <f t="shared" si="688"/>
        <v>0</v>
      </c>
      <c r="L14504" t="str">
        <f t="shared" si="686"/>
        <v>2429INNES VIEW</v>
      </c>
      <c r="M14504" t="s">
        <v>12585</v>
      </c>
    </row>
    <row r="14505" spans="1:13">
      <c r="A14505" t="s">
        <v>15885</v>
      </c>
      <c r="B14505" t="s">
        <v>15902</v>
      </c>
      <c r="C14505" t="s">
        <v>109</v>
      </c>
      <c r="D14505">
        <v>4</v>
      </c>
      <c r="E14505">
        <v>0</v>
      </c>
      <c r="F14505">
        <v>0</v>
      </c>
      <c r="H14505" t="s">
        <v>103</v>
      </c>
      <c r="I14505">
        <f t="shared" si="687"/>
        <v>0</v>
      </c>
      <c r="J14505">
        <f t="shared" si="688"/>
        <v>0</v>
      </c>
      <c r="L14505" t="str">
        <f t="shared" si="686"/>
        <v>2429KARAAK FLAT</v>
      </c>
      <c r="M14505" t="s">
        <v>12585</v>
      </c>
    </row>
    <row r="14506" spans="1:13">
      <c r="A14506" t="s">
        <v>15885</v>
      </c>
      <c r="B14506" t="s">
        <v>15903</v>
      </c>
      <c r="C14506" t="s">
        <v>109</v>
      </c>
      <c r="D14506">
        <v>4</v>
      </c>
      <c r="E14506">
        <v>0</v>
      </c>
      <c r="F14506">
        <v>0</v>
      </c>
      <c r="H14506" t="s">
        <v>103</v>
      </c>
      <c r="I14506">
        <f t="shared" si="687"/>
        <v>0</v>
      </c>
      <c r="J14506">
        <f t="shared" si="688"/>
        <v>0</v>
      </c>
      <c r="L14506" t="str">
        <f t="shared" si="686"/>
        <v>2429KHATAMBUHL</v>
      </c>
      <c r="M14506" t="s">
        <v>12585</v>
      </c>
    </row>
    <row r="14507" spans="1:13">
      <c r="A14507" t="s">
        <v>15885</v>
      </c>
      <c r="B14507" t="s">
        <v>15904</v>
      </c>
      <c r="C14507" t="s">
        <v>109</v>
      </c>
      <c r="D14507">
        <v>4</v>
      </c>
      <c r="E14507">
        <v>0</v>
      </c>
      <c r="F14507">
        <v>0</v>
      </c>
      <c r="H14507" t="s">
        <v>103</v>
      </c>
      <c r="I14507">
        <f t="shared" si="687"/>
        <v>0</v>
      </c>
      <c r="J14507">
        <f t="shared" si="688"/>
        <v>0</v>
      </c>
      <c r="L14507" t="str">
        <f t="shared" si="686"/>
        <v>2429KILLABAKH</v>
      </c>
      <c r="M14507" t="s">
        <v>12585</v>
      </c>
    </row>
    <row r="14508" spans="1:13">
      <c r="A14508" t="s">
        <v>15885</v>
      </c>
      <c r="B14508" t="s">
        <v>9982</v>
      </c>
      <c r="C14508" t="s">
        <v>109</v>
      </c>
      <c r="D14508">
        <v>4</v>
      </c>
      <c r="E14508">
        <v>0</v>
      </c>
      <c r="F14508">
        <v>0</v>
      </c>
      <c r="H14508" t="s">
        <v>103</v>
      </c>
      <c r="I14508">
        <f t="shared" si="687"/>
        <v>0</v>
      </c>
      <c r="J14508">
        <f t="shared" si="688"/>
        <v>0</v>
      </c>
      <c r="L14508" t="str">
        <f t="shared" si="686"/>
        <v>2429KILLAWARRA</v>
      </c>
      <c r="M14508" t="s">
        <v>12585</v>
      </c>
    </row>
    <row r="14509" spans="1:13">
      <c r="A14509" t="s">
        <v>15885</v>
      </c>
      <c r="B14509" t="s">
        <v>15905</v>
      </c>
      <c r="C14509" t="s">
        <v>109</v>
      </c>
      <c r="D14509">
        <v>4</v>
      </c>
      <c r="E14509">
        <v>0</v>
      </c>
      <c r="F14509">
        <v>0</v>
      </c>
      <c r="H14509" t="s">
        <v>103</v>
      </c>
      <c r="I14509">
        <f t="shared" si="687"/>
        <v>0</v>
      </c>
      <c r="J14509">
        <f t="shared" si="688"/>
        <v>0</v>
      </c>
      <c r="L14509" t="str">
        <f t="shared" si="686"/>
        <v>2429KIMBRIKI</v>
      </c>
      <c r="M14509" t="s">
        <v>12585</v>
      </c>
    </row>
    <row r="14510" spans="1:13">
      <c r="A14510" t="s">
        <v>15885</v>
      </c>
      <c r="B14510" t="s">
        <v>15906</v>
      </c>
      <c r="C14510" t="s">
        <v>109</v>
      </c>
      <c r="D14510">
        <v>4</v>
      </c>
      <c r="E14510">
        <v>0</v>
      </c>
      <c r="F14510">
        <v>0</v>
      </c>
      <c r="H14510" t="s">
        <v>103</v>
      </c>
      <c r="I14510">
        <f t="shared" si="687"/>
        <v>0</v>
      </c>
      <c r="J14510">
        <f t="shared" si="688"/>
        <v>0</v>
      </c>
      <c r="L14510" t="str">
        <f t="shared" si="686"/>
        <v>2429KIPPAXS</v>
      </c>
      <c r="M14510" t="s">
        <v>12585</v>
      </c>
    </row>
    <row r="14511" spans="1:13">
      <c r="A14511" t="s">
        <v>15885</v>
      </c>
      <c r="B14511" t="s">
        <v>15907</v>
      </c>
      <c r="C14511" t="s">
        <v>109</v>
      </c>
      <c r="D14511">
        <v>4</v>
      </c>
      <c r="E14511">
        <v>0</v>
      </c>
      <c r="F14511">
        <v>0</v>
      </c>
      <c r="H14511" t="s">
        <v>103</v>
      </c>
      <c r="I14511">
        <f t="shared" si="687"/>
        <v>0</v>
      </c>
      <c r="J14511">
        <f t="shared" si="688"/>
        <v>0</v>
      </c>
      <c r="L14511" t="str">
        <f t="shared" si="686"/>
        <v>2429KRAMBACH</v>
      </c>
      <c r="M14511" t="s">
        <v>12585</v>
      </c>
    </row>
    <row r="14512" spans="1:13">
      <c r="A14512" t="s">
        <v>15885</v>
      </c>
      <c r="B14512" t="s">
        <v>15908</v>
      </c>
      <c r="C14512" t="s">
        <v>109</v>
      </c>
      <c r="D14512">
        <v>4</v>
      </c>
      <c r="E14512">
        <v>0</v>
      </c>
      <c r="F14512">
        <v>0</v>
      </c>
      <c r="H14512" t="s">
        <v>103</v>
      </c>
      <c r="I14512">
        <f t="shared" si="687"/>
        <v>0</v>
      </c>
      <c r="J14512">
        <f t="shared" si="688"/>
        <v>0</v>
      </c>
      <c r="L14512" t="str">
        <f t="shared" si="686"/>
        <v>2429KUNDIBAKH</v>
      </c>
      <c r="M14512" t="s">
        <v>12585</v>
      </c>
    </row>
    <row r="14513" spans="1:13">
      <c r="A14513" t="s">
        <v>15885</v>
      </c>
      <c r="B14513" t="s">
        <v>15909</v>
      </c>
      <c r="C14513" t="s">
        <v>109</v>
      </c>
      <c r="D14513">
        <v>4</v>
      </c>
      <c r="E14513">
        <v>0</v>
      </c>
      <c r="F14513">
        <v>0</v>
      </c>
      <c r="H14513" t="s">
        <v>103</v>
      </c>
      <c r="I14513">
        <f t="shared" si="687"/>
        <v>0</v>
      </c>
      <c r="J14513">
        <f t="shared" si="688"/>
        <v>0</v>
      </c>
      <c r="L14513" t="str">
        <f t="shared" si="686"/>
        <v>2429MARLEE</v>
      </c>
      <c r="M14513" t="s">
        <v>12585</v>
      </c>
    </row>
    <row r="14514" spans="1:13">
      <c r="A14514" t="s">
        <v>15885</v>
      </c>
      <c r="B14514" t="s">
        <v>15910</v>
      </c>
      <c r="C14514" t="s">
        <v>109</v>
      </c>
      <c r="D14514">
        <v>4</v>
      </c>
      <c r="E14514">
        <v>0</v>
      </c>
      <c r="F14514">
        <v>0</v>
      </c>
      <c r="H14514" t="s">
        <v>103</v>
      </c>
      <c r="I14514">
        <f t="shared" si="687"/>
        <v>0</v>
      </c>
      <c r="J14514">
        <f t="shared" si="688"/>
        <v>0</v>
      </c>
      <c r="L14514" t="str">
        <f t="shared" si="686"/>
        <v>2429MOORAL CREEK</v>
      </c>
      <c r="M14514" t="s">
        <v>12585</v>
      </c>
    </row>
    <row r="14515" spans="1:13">
      <c r="A14515" t="s">
        <v>15885</v>
      </c>
      <c r="B14515" t="s">
        <v>15911</v>
      </c>
      <c r="C14515" t="s">
        <v>109</v>
      </c>
      <c r="D14515">
        <v>4</v>
      </c>
      <c r="E14515">
        <v>0</v>
      </c>
      <c r="F14515">
        <v>0</v>
      </c>
      <c r="H14515" t="s">
        <v>103</v>
      </c>
      <c r="I14515">
        <f t="shared" si="687"/>
        <v>0</v>
      </c>
      <c r="J14515">
        <f t="shared" si="688"/>
        <v>0</v>
      </c>
      <c r="L14515" t="str">
        <f t="shared" si="686"/>
        <v>2429STRATHCEDAR</v>
      </c>
      <c r="M14515" t="s">
        <v>12585</v>
      </c>
    </row>
    <row r="14516" spans="1:13">
      <c r="A14516" t="s">
        <v>15885</v>
      </c>
      <c r="B14516" t="s">
        <v>15912</v>
      </c>
      <c r="C14516" t="s">
        <v>109</v>
      </c>
      <c r="D14516">
        <v>3</v>
      </c>
      <c r="E14516">
        <v>0</v>
      </c>
      <c r="F14516">
        <v>0</v>
      </c>
      <c r="H14516" t="s">
        <v>103</v>
      </c>
      <c r="I14516">
        <f t="shared" si="687"/>
        <v>0</v>
      </c>
      <c r="J14516">
        <f t="shared" si="688"/>
        <v>0</v>
      </c>
      <c r="L14516" t="str">
        <f t="shared" si="686"/>
        <v>2429THE BIGHT</v>
      </c>
      <c r="M14516" t="s">
        <v>12585</v>
      </c>
    </row>
    <row r="14517" spans="1:13">
      <c r="A14517" t="s">
        <v>15885</v>
      </c>
      <c r="B14517" t="s">
        <v>15913</v>
      </c>
      <c r="C14517" t="s">
        <v>109</v>
      </c>
      <c r="D14517">
        <v>4</v>
      </c>
      <c r="E14517">
        <v>0</v>
      </c>
      <c r="F14517">
        <v>0</v>
      </c>
      <c r="H14517" t="s">
        <v>103</v>
      </c>
      <c r="I14517">
        <f t="shared" si="687"/>
        <v>0</v>
      </c>
      <c r="J14517">
        <f t="shared" si="688"/>
        <v>0</v>
      </c>
      <c r="L14517" t="str">
        <f t="shared" si="686"/>
        <v>2429TIPPERARY</v>
      </c>
      <c r="M14517" t="s">
        <v>12585</v>
      </c>
    </row>
    <row r="14518" spans="1:13">
      <c r="A14518" t="s">
        <v>15885</v>
      </c>
      <c r="B14518" t="s">
        <v>15914</v>
      </c>
      <c r="C14518" t="s">
        <v>109</v>
      </c>
      <c r="D14518">
        <v>4</v>
      </c>
      <c r="E14518">
        <v>0</v>
      </c>
      <c r="F14518">
        <v>0</v>
      </c>
      <c r="H14518" t="s">
        <v>103</v>
      </c>
      <c r="I14518">
        <f t="shared" si="687"/>
        <v>0</v>
      </c>
      <c r="J14518">
        <f t="shared" si="688"/>
        <v>0</v>
      </c>
      <c r="L14518" t="str">
        <f t="shared" si="686"/>
        <v>2429WARRIWILLAH</v>
      </c>
      <c r="M14518" t="s">
        <v>12585</v>
      </c>
    </row>
    <row r="14519" spans="1:13">
      <c r="A14519" t="s">
        <v>15885</v>
      </c>
      <c r="B14519" t="s">
        <v>15915</v>
      </c>
      <c r="C14519" t="s">
        <v>109</v>
      </c>
      <c r="D14519">
        <v>4</v>
      </c>
      <c r="E14519">
        <v>0</v>
      </c>
      <c r="F14519">
        <v>0</v>
      </c>
      <c r="H14519" t="s">
        <v>103</v>
      </c>
      <c r="I14519">
        <f t="shared" si="687"/>
        <v>0</v>
      </c>
      <c r="J14519">
        <f t="shared" si="688"/>
        <v>0</v>
      </c>
      <c r="L14519" t="str">
        <f t="shared" si="686"/>
        <v>2429WHERROL FLAT</v>
      </c>
      <c r="M14519" t="s">
        <v>12585</v>
      </c>
    </row>
    <row r="14520" spans="1:13">
      <c r="A14520" t="s">
        <v>15885</v>
      </c>
      <c r="B14520" t="s">
        <v>15916</v>
      </c>
      <c r="C14520" t="s">
        <v>109</v>
      </c>
      <c r="D14520">
        <v>1</v>
      </c>
      <c r="E14520">
        <v>0</v>
      </c>
      <c r="F14520">
        <v>1</v>
      </c>
      <c r="H14520" t="s">
        <v>103</v>
      </c>
      <c r="I14520">
        <f t="shared" si="687"/>
        <v>0</v>
      </c>
      <c r="J14520">
        <f t="shared" si="688"/>
        <v>0</v>
      </c>
      <c r="L14520" t="str">
        <f t="shared" si="686"/>
        <v>2429WINGHAM</v>
      </c>
      <c r="M14520" t="s">
        <v>12585</v>
      </c>
    </row>
    <row r="14521" spans="1:13">
      <c r="A14521" t="s">
        <v>15885</v>
      </c>
      <c r="B14521" t="s">
        <v>15917</v>
      </c>
      <c r="C14521" t="s">
        <v>109</v>
      </c>
      <c r="D14521">
        <v>4</v>
      </c>
      <c r="E14521">
        <v>0</v>
      </c>
      <c r="F14521">
        <v>0</v>
      </c>
      <c r="H14521" t="s">
        <v>103</v>
      </c>
      <c r="I14521">
        <f t="shared" si="687"/>
        <v>0</v>
      </c>
      <c r="J14521">
        <f t="shared" si="688"/>
        <v>0</v>
      </c>
      <c r="L14521" t="str">
        <f t="shared" si="686"/>
        <v>2429YARRATT FOREST</v>
      </c>
      <c r="M14521" t="s">
        <v>12585</v>
      </c>
    </row>
    <row r="14522" spans="1:13">
      <c r="A14522" t="s">
        <v>15918</v>
      </c>
      <c r="B14522" t="s">
        <v>15919</v>
      </c>
      <c r="C14522" t="s">
        <v>109</v>
      </c>
      <c r="D14522">
        <v>3</v>
      </c>
      <c r="E14522">
        <v>0</v>
      </c>
      <c r="F14522">
        <v>0</v>
      </c>
      <c r="H14522" t="s">
        <v>103</v>
      </c>
      <c r="I14522">
        <f t="shared" si="687"/>
        <v>0</v>
      </c>
      <c r="J14522">
        <f t="shared" si="688"/>
        <v>0</v>
      </c>
      <c r="L14522" t="str">
        <f t="shared" si="686"/>
        <v>2428BLUEYS BEACH</v>
      </c>
      <c r="M14522" t="s">
        <v>12585</v>
      </c>
    </row>
    <row r="14523" spans="1:13">
      <c r="A14523" t="s">
        <v>15918</v>
      </c>
      <c r="B14523" t="s">
        <v>15920</v>
      </c>
      <c r="C14523" t="s">
        <v>109</v>
      </c>
      <c r="D14523">
        <v>3</v>
      </c>
      <c r="E14523">
        <v>0</v>
      </c>
      <c r="F14523">
        <v>0</v>
      </c>
      <c r="H14523" t="s">
        <v>103</v>
      </c>
      <c r="I14523">
        <f t="shared" si="687"/>
        <v>0</v>
      </c>
      <c r="J14523">
        <f t="shared" si="688"/>
        <v>0</v>
      </c>
      <c r="L14523" t="str">
        <f t="shared" si="686"/>
        <v>2428BOOMERANG BEACH</v>
      </c>
      <c r="M14523" t="s">
        <v>12585</v>
      </c>
    </row>
    <row r="14524" spans="1:13">
      <c r="A14524" t="s">
        <v>15918</v>
      </c>
      <c r="B14524" t="s">
        <v>15921</v>
      </c>
      <c r="C14524" t="s">
        <v>109</v>
      </c>
      <c r="D14524">
        <v>3</v>
      </c>
      <c r="E14524">
        <v>0</v>
      </c>
      <c r="F14524">
        <v>0</v>
      </c>
      <c r="H14524" t="s">
        <v>103</v>
      </c>
      <c r="I14524">
        <f t="shared" si="687"/>
        <v>0</v>
      </c>
      <c r="J14524">
        <f t="shared" si="688"/>
        <v>0</v>
      </c>
      <c r="L14524" t="str">
        <f t="shared" si="686"/>
        <v>2428BOOTI BOOTI</v>
      </c>
      <c r="M14524" t="s">
        <v>12585</v>
      </c>
    </row>
    <row r="14525" spans="1:13">
      <c r="A14525" t="s">
        <v>15918</v>
      </c>
      <c r="B14525" t="s">
        <v>15922</v>
      </c>
      <c r="C14525" t="s">
        <v>109</v>
      </c>
      <c r="D14525">
        <v>3</v>
      </c>
      <c r="E14525">
        <v>0</v>
      </c>
      <c r="F14525">
        <v>0</v>
      </c>
      <c r="H14525" t="s">
        <v>103</v>
      </c>
      <c r="I14525">
        <f t="shared" si="687"/>
        <v>0</v>
      </c>
      <c r="J14525">
        <f t="shared" si="688"/>
        <v>0</v>
      </c>
      <c r="L14525" t="str">
        <f t="shared" si="686"/>
        <v>2428CHARLOTTE BAY</v>
      </c>
      <c r="M14525" t="s">
        <v>12585</v>
      </c>
    </row>
    <row r="14526" spans="1:13">
      <c r="A14526" t="s">
        <v>15918</v>
      </c>
      <c r="B14526" t="s">
        <v>15923</v>
      </c>
      <c r="C14526" t="s">
        <v>109</v>
      </c>
      <c r="D14526">
        <v>4</v>
      </c>
      <c r="E14526">
        <v>0</v>
      </c>
      <c r="F14526">
        <v>0</v>
      </c>
      <c r="H14526" t="s">
        <v>103</v>
      </c>
      <c r="I14526">
        <f t="shared" si="687"/>
        <v>0</v>
      </c>
      <c r="J14526">
        <f t="shared" si="688"/>
        <v>0</v>
      </c>
      <c r="L14526" t="str">
        <f t="shared" si="686"/>
        <v>2428COOMBA BAY</v>
      </c>
      <c r="M14526" t="s">
        <v>12585</v>
      </c>
    </row>
    <row r="14527" spans="1:13">
      <c r="A14527" t="s">
        <v>15918</v>
      </c>
      <c r="B14527" t="s">
        <v>15924</v>
      </c>
      <c r="C14527" t="s">
        <v>109</v>
      </c>
      <c r="D14527">
        <v>4</v>
      </c>
      <c r="E14527">
        <v>0</v>
      </c>
      <c r="F14527">
        <v>0</v>
      </c>
      <c r="H14527" t="s">
        <v>103</v>
      </c>
      <c r="I14527">
        <f t="shared" si="687"/>
        <v>0</v>
      </c>
      <c r="J14527">
        <f t="shared" si="688"/>
        <v>0</v>
      </c>
      <c r="L14527" t="str">
        <f t="shared" si="686"/>
        <v>2428COOMBA PARK</v>
      </c>
      <c r="M14527" t="s">
        <v>12585</v>
      </c>
    </row>
    <row r="14528" spans="1:13">
      <c r="A14528" t="s">
        <v>15918</v>
      </c>
      <c r="B14528" t="s">
        <v>15925</v>
      </c>
      <c r="C14528" t="s">
        <v>109</v>
      </c>
      <c r="D14528">
        <v>2</v>
      </c>
      <c r="E14528">
        <v>0</v>
      </c>
      <c r="F14528">
        <v>1</v>
      </c>
      <c r="H14528" t="s">
        <v>103</v>
      </c>
      <c r="I14528">
        <f t="shared" si="687"/>
        <v>0</v>
      </c>
      <c r="J14528">
        <f t="shared" si="688"/>
        <v>0</v>
      </c>
      <c r="L14528" t="str">
        <f t="shared" si="686"/>
        <v>2428DARAWANK</v>
      </c>
      <c r="M14528" t="s">
        <v>12585</v>
      </c>
    </row>
    <row r="14529" spans="1:13">
      <c r="A14529" t="s">
        <v>15918</v>
      </c>
      <c r="B14529" t="s">
        <v>15926</v>
      </c>
      <c r="C14529" t="s">
        <v>109</v>
      </c>
      <c r="D14529">
        <v>3</v>
      </c>
      <c r="E14529">
        <v>0</v>
      </c>
      <c r="F14529">
        <v>0</v>
      </c>
      <c r="H14529" t="s">
        <v>103</v>
      </c>
      <c r="I14529">
        <f t="shared" si="687"/>
        <v>0</v>
      </c>
      <c r="J14529">
        <f t="shared" si="688"/>
        <v>0</v>
      </c>
      <c r="L14529" t="str">
        <f t="shared" si="686"/>
        <v>2428ELIZABETH BEACH</v>
      </c>
      <c r="M14529" t="s">
        <v>12585</v>
      </c>
    </row>
    <row r="14530" spans="1:13">
      <c r="A14530" t="s">
        <v>15918</v>
      </c>
      <c r="B14530" t="s">
        <v>4512</v>
      </c>
      <c r="C14530" t="s">
        <v>109</v>
      </c>
      <c r="D14530">
        <v>2</v>
      </c>
      <c r="E14530">
        <v>0</v>
      </c>
      <c r="F14530">
        <v>1</v>
      </c>
      <c r="H14530" t="s">
        <v>103</v>
      </c>
      <c r="I14530">
        <f t="shared" si="687"/>
        <v>0</v>
      </c>
      <c r="J14530">
        <f t="shared" si="688"/>
        <v>0</v>
      </c>
      <c r="L14530" t="str">
        <f t="shared" si="686"/>
        <v>2428FORSTER</v>
      </c>
      <c r="M14530" t="s">
        <v>12585</v>
      </c>
    </row>
    <row r="14531" spans="1:13">
      <c r="A14531" t="s">
        <v>15918</v>
      </c>
      <c r="B14531" t="s">
        <v>15927</v>
      </c>
      <c r="C14531" t="s">
        <v>109</v>
      </c>
      <c r="D14531">
        <v>5</v>
      </c>
      <c r="E14531">
        <v>0</v>
      </c>
      <c r="F14531">
        <v>0</v>
      </c>
      <c r="H14531" t="s">
        <v>103</v>
      </c>
      <c r="I14531">
        <f t="shared" si="687"/>
        <v>0</v>
      </c>
      <c r="J14531">
        <f t="shared" si="688"/>
        <v>0</v>
      </c>
      <c r="L14531" t="str">
        <f t="shared" si="686"/>
        <v>2428FORSTER SHOPPING VILLAGE</v>
      </c>
      <c r="M14531" t="s">
        <v>12585</v>
      </c>
    </row>
    <row r="14532" spans="1:13">
      <c r="A14532" t="s">
        <v>15918</v>
      </c>
      <c r="B14532" t="s">
        <v>15928</v>
      </c>
      <c r="C14532" t="s">
        <v>109</v>
      </c>
      <c r="D14532">
        <v>4</v>
      </c>
      <c r="E14532">
        <v>0</v>
      </c>
      <c r="F14532">
        <v>0</v>
      </c>
      <c r="H14532" t="s">
        <v>103</v>
      </c>
      <c r="I14532">
        <f t="shared" si="687"/>
        <v>0</v>
      </c>
      <c r="J14532">
        <f t="shared" si="688"/>
        <v>0</v>
      </c>
      <c r="L14532" t="str">
        <f t="shared" si="686"/>
        <v>2428GREEN POINT</v>
      </c>
      <c r="M14532" t="s">
        <v>12585</v>
      </c>
    </row>
    <row r="14533" spans="1:13">
      <c r="A14533" t="s">
        <v>15918</v>
      </c>
      <c r="B14533" t="s">
        <v>15929</v>
      </c>
      <c r="C14533" t="s">
        <v>109</v>
      </c>
      <c r="D14533">
        <v>3</v>
      </c>
      <c r="E14533">
        <v>0</v>
      </c>
      <c r="F14533">
        <v>0</v>
      </c>
      <c r="H14533" t="s">
        <v>103</v>
      </c>
      <c r="I14533">
        <f t="shared" si="687"/>
        <v>0</v>
      </c>
      <c r="J14533">
        <f t="shared" si="688"/>
        <v>0</v>
      </c>
      <c r="L14533" t="str">
        <f t="shared" ref="L14533:L14596" si="689">CONCATENATE(A14533,B14533)</f>
        <v>2428PACIFIC PALMS</v>
      </c>
      <c r="M14533" t="s">
        <v>12585</v>
      </c>
    </row>
    <row r="14534" spans="1:13">
      <c r="A14534" t="s">
        <v>15918</v>
      </c>
      <c r="B14534" t="s">
        <v>15930</v>
      </c>
      <c r="C14534" t="s">
        <v>109</v>
      </c>
      <c r="D14534">
        <v>3</v>
      </c>
      <c r="E14534">
        <v>0</v>
      </c>
      <c r="F14534">
        <v>0</v>
      </c>
      <c r="H14534" t="s">
        <v>103</v>
      </c>
      <c r="I14534">
        <f t="shared" si="687"/>
        <v>0</v>
      </c>
      <c r="J14534">
        <f t="shared" si="688"/>
        <v>0</v>
      </c>
      <c r="L14534" t="str">
        <f t="shared" si="689"/>
        <v>2428SANDBAR</v>
      </c>
      <c r="M14534" t="s">
        <v>12585</v>
      </c>
    </row>
    <row r="14535" spans="1:13">
      <c r="A14535" t="s">
        <v>15918</v>
      </c>
      <c r="B14535" t="s">
        <v>15931</v>
      </c>
      <c r="C14535" t="s">
        <v>109</v>
      </c>
      <c r="D14535">
        <v>3</v>
      </c>
      <c r="E14535">
        <v>0</v>
      </c>
      <c r="F14535">
        <v>0</v>
      </c>
      <c r="H14535" t="s">
        <v>103</v>
      </c>
      <c r="I14535">
        <f t="shared" si="687"/>
        <v>0</v>
      </c>
      <c r="J14535">
        <f t="shared" si="688"/>
        <v>0</v>
      </c>
      <c r="L14535" t="str">
        <f t="shared" si="689"/>
        <v>2428SHALLOW BAY</v>
      </c>
      <c r="M14535" t="s">
        <v>12585</v>
      </c>
    </row>
    <row r="14536" spans="1:13">
      <c r="A14536" t="s">
        <v>15918</v>
      </c>
      <c r="B14536" t="s">
        <v>15932</v>
      </c>
      <c r="C14536" t="s">
        <v>109</v>
      </c>
      <c r="D14536">
        <v>3</v>
      </c>
      <c r="E14536">
        <v>0</v>
      </c>
      <c r="F14536">
        <v>0</v>
      </c>
      <c r="H14536" t="s">
        <v>103</v>
      </c>
      <c r="I14536">
        <f t="shared" si="687"/>
        <v>0</v>
      </c>
      <c r="J14536">
        <f t="shared" si="688"/>
        <v>0</v>
      </c>
      <c r="L14536" t="str">
        <f t="shared" si="689"/>
        <v>2428SMITHS LAKE</v>
      </c>
      <c r="M14536" t="s">
        <v>12585</v>
      </c>
    </row>
    <row r="14537" spans="1:13">
      <c r="A14537" t="s">
        <v>15918</v>
      </c>
      <c r="B14537" t="s">
        <v>15933</v>
      </c>
      <c r="C14537" t="s">
        <v>109</v>
      </c>
      <c r="D14537">
        <v>3</v>
      </c>
      <c r="E14537">
        <v>0</v>
      </c>
      <c r="F14537">
        <v>0</v>
      </c>
      <c r="H14537" t="s">
        <v>103</v>
      </c>
      <c r="I14537">
        <f t="shared" si="687"/>
        <v>0</v>
      </c>
      <c r="J14537">
        <f t="shared" si="688"/>
        <v>0</v>
      </c>
      <c r="L14537" t="str">
        <f t="shared" si="689"/>
        <v>2428TARBUCK BAY</v>
      </c>
      <c r="M14537" t="s">
        <v>12585</v>
      </c>
    </row>
    <row r="14538" spans="1:13">
      <c r="A14538" t="s">
        <v>15918</v>
      </c>
      <c r="B14538" t="s">
        <v>15934</v>
      </c>
      <c r="C14538" t="s">
        <v>109</v>
      </c>
      <c r="D14538">
        <v>3</v>
      </c>
      <c r="E14538">
        <v>0</v>
      </c>
      <c r="F14538">
        <v>0</v>
      </c>
      <c r="H14538" t="s">
        <v>103</v>
      </c>
      <c r="I14538">
        <f t="shared" si="687"/>
        <v>0</v>
      </c>
      <c r="J14538">
        <f t="shared" si="688"/>
        <v>0</v>
      </c>
      <c r="L14538" t="str">
        <f t="shared" si="689"/>
        <v>2428TIONA</v>
      </c>
      <c r="M14538" t="s">
        <v>12585</v>
      </c>
    </row>
    <row r="14539" spans="1:13">
      <c r="A14539" t="s">
        <v>15918</v>
      </c>
      <c r="B14539" t="s">
        <v>15935</v>
      </c>
      <c r="C14539" t="s">
        <v>109</v>
      </c>
      <c r="D14539">
        <v>2</v>
      </c>
      <c r="E14539">
        <v>0</v>
      </c>
      <c r="F14539">
        <v>1</v>
      </c>
      <c r="H14539" t="s">
        <v>103</v>
      </c>
      <c r="I14539">
        <f t="shared" si="687"/>
        <v>0</v>
      </c>
      <c r="J14539">
        <f t="shared" si="688"/>
        <v>0</v>
      </c>
      <c r="L14539" t="str">
        <f t="shared" si="689"/>
        <v>2428TUNCURRY</v>
      </c>
      <c r="M14539" t="s">
        <v>12585</v>
      </c>
    </row>
    <row r="14540" spans="1:13">
      <c r="A14540" t="s">
        <v>15918</v>
      </c>
      <c r="B14540" t="s">
        <v>15936</v>
      </c>
      <c r="C14540" t="s">
        <v>109</v>
      </c>
      <c r="D14540">
        <v>4</v>
      </c>
      <c r="E14540">
        <v>0</v>
      </c>
      <c r="F14540">
        <v>0</v>
      </c>
      <c r="H14540" t="s">
        <v>103</v>
      </c>
      <c r="I14540">
        <f t="shared" si="687"/>
        <v>0</v>
      </c>
      <c r="J14540">
        <f t="shared" si="688"/>
        <v>0</v>
      </c>
      <c r="L14540" t="str">
        <f t="shared" si="689"/>
        <v>2428WALLIS LAKE</v>
      </c>
      <c r="M14540" t="s">
        <v>12585</v>
      </c>
    </row>
    <row r="14541" spans="1:13">
      <c r="A14541" t="s">
        <v>15918</v>
      </c>
      <c r="B14541" t="s">
        <v>15937</v>
      </c>
      <c r="C14541" t="s">
        <v>109</v>
      </c>
      <c r="D14541">
        <v>4</v>
      </c>
      <c r="E14541">
        <v>0</v>
      </c>
      <c r="F14541">
        <v>0</v>
      </c>
      <c r="H14541" t="s">
        <v>103</v>
      </c>
      <c r="I14541">
        <f t="shared" si="687"/>
        <v>0</v>
      </c>
      <c r="J14541">
        <f t="shared" si="688"/>
        <v>0</v>
      </c>
      <c r="L14541" t="str">
        <f t="shared" si="689"/>
        <v>2428WHOOTA</v>
      </c>
      <c r="M14541" t="s">
        <v>12585</v>
      </c>
    </row>
    <row r="14542" spans="1:13">
      <c r="A14542" t="s">
        <v>15938</v>
      </c>
      <c r="B14542" t="s">
        <v>15939</v>
      </c>
      <c r="C14542" t="s">
        <v>109</v>
      </c>
      <c r="D14542">
        <v>4</v>
      </c>
      <c r="E14542">
        <v>0</v>
      </c>
      <c r="F14542">
        <v>0</v>
      </c>
      <c r="H14542" t="s">
        <v>103</v>
      </c>
      <c r="I14542">
        <f t="shared" si="687"/>
        <v>0</v>
      </c>
      <c r="J14542">
        <f t="shared" si="688"/>
        <v>0</v>
      </c>
      <c r="L14542" t="str">
        <f t="shared" si="689"/>
        <v>2427CROWDY HEAD</v>
      </c>
      <c r="M14542" t="s">
        <v>12585</v>
      </c>
    </row>
    <row r="14543" spans="1:13">
      <c r="A14543" t="s">
        <v>15938</v>
      </c>
      <c r="B14543" t="s">
        <v>15940</v>
      </c>
      <c r="C14543" t="s">
        <v>109</v>
      </c>
      <c r="D14543">
        <v>4</v>
      </c>
      <c r="E14543">
        <v>0</v>
      </c>
      <c r="F14543">
        <v>0</v>
      </c>
      <c r="H14543" t="s">
        <v>103</v>
      </c>
      <c r="I14543">
        <f t="shared" si="687"/>
        <v>0</v>
      </c>
      <c r="J14543">
        <f t="shared" si="688"/>
        <v>0</v>
      </c>
      <c r="L14543" t="str">
        <f t="shared" si="689"/>
        <v>2427HARRINGTON</v>
      </c>
      <c r="M14543" t="s">
        <v>12585</v>
      </c>
    </row>
    <row r="14544" spans="1:13">
      <c r="A14544" t="s">
        <v>15941</v>
      </c>
      <c r="B14544" t="s">
        <v>15942</v>
      </c>
      <c r="C14544" t="s">
        <v>109</v>
      </c>
      <c r="D14544">
        <v>4</v>
      </c>
      <c r="E14544">
        <v>0</v>
      </c>
      <c r="F14544">
        <v>0</v>
      </c>
      <c r="H14544" t="s">
        <v>103</v>
      </c>
      <c r="I14544">
        <f t="shared" si="687"/>
        <v>0</v>
      </c>
      <c r="J14544">
        <f t="shared" si="688"/>
        <v>0</v>
      </c>
      <c r="L14544" t="str">
        <f t="shared" si="689"/>
        <v>2426COOPERNOOK</v>
      </c>
      <c r="M14544" t="s">
        <v>12585</v>
      </c>
    </row>
    <row r="14545" spans="1:13">
      <c r="A14545" t="s">
        <v>15941</v>
      </c>
      <c r="B14545" t="s">
        <v>15943</v>
      </c>
      <c r="C14545" t="s">
        <v>109</v>
      </c>
      <c r="D14545">
        <v>4</v>
      </c>
      <c r="E14545">
        <v>0</v>
      </c>
      <c r="F14545">
        <v>0</v>
      </c>
      <c r="H14545" t="s">
        <v>103</v>
      </c>
      <c r="I14545">
        <f t="shared" ref="I14545:I14608" si="690">IF(ISERROR(VLOOKUP(A14545,SelPostCode,1,FALSE)),0,1)</f>
        <v>0</v>
      </c>
      <c r="J14545">
        <f t="shared" ref="J14545:J14608" si="691">IF(I14545=0,0,IF(ISERROR(VLOOKUP(B14545,SelSuburb,1,FALSE)),0,1))</f>
        <v>0</v>
      </c>
      <c r="L14545" t="str">
        <f t="shared" si="689"/>
        <v>2426LANGLEY VALE</v>
      </c>
      <c r="M14545" t="s">
        <v>12585</v>
      </c>
    </row>
    <row r="14546" spans="1:13">
      <c r="A14546" t="s">
        <v>15941</v>
      </c>
      <c r="B14546" t="s">
        <v>15944</v>
      </c>
      <c r="C14546" t="s">
        <v>109</v>
      </c>
      <c r="D14546">
        <v>4</v>
      </c>
      <c r="E14546">
        <v>0</v>
      </c>
      <c r="F14546">
        <v>0</v>
      </c>
      <c r="H14546" t="s">
        <v>103</v>
      </c>
      <c r="I14546">
        <f t="shared" si="690"/>
        <v>0</v>
      </c>
      <c r="J14546">
        <f t="shared" si="691"/>
        <v>0</v>
      </c>
      <c r="L14546" t="str">
        <f t="shared" si="689"/>
        <v>2426MOTO</v>
      </c>
      <c r="M14546" t="s">
        <v>12585</v>
      </c>
    </row>
    <row r="14547" spans="1:13">
      <c r="A14547" t="s">
        <v>15945</v>
      </c>
      <c r="B14547" t="s">
        <v>15946</v>
      </c>
      <c r="C14547" t="s">
        <v>109</v>
      </c>
      <c r="D14547">
        <v>4</v>
      </c>
      <c r="E14547">
        <v>0</v>
      </c>
      <c r="F14547">
        <v>0</v>
      </c>
      <c r="H14547" t="s">
        <v>103</v>
      </c>
      <c r="I14547">
        <f t="shared" si="690"/>
        <v>0</v>
      </c>
      <c r="J14547">
        <f t="shared" si="691"/>
        <v>0</v>
      </c>
      <c r="L14547" t="str">
        <f t="shared" si="689"/>
        <v>2425ALLWORTH</v>
      </c>
      <c r="M14547" t="s">
        <v>12585</v>
      </c>
    </row>
    <row r="14548" spans="1:13">
      <c r="A14548" t="s">
        <v>15945</v>
      </c>
      <c r="B14548" t="s">
        <v>6676</v>
      </c>
      <c r="C14548" t="s">
        <v>109</v>
      </c>
      <c r="D14548">
        <v>4</v>
      </c>
      <c r="E14548">
        <v>0</v>
      </c>
      <c r="F14548">
        <v>0</v>
      </c>
      <c r="H14548" t="s">
        <v>103</v>
      </c>
      <c r="I14548">
        <f t="shared" si="690"/>
        <v>0</v>
      </c>
      <c r="J14548">
        <f t="shared" si="691"/>
        <v>0</v>
      </c>
      <c r="L14548" t="str">
        <f t="shared" si="689"/>
        <v>2425BOORAL</v>
      </c>
      <c r="M14548" t="s">
        <v>12585</v>
      </c>
    </row>
    <row r="14549" spans="1:13">
      <c r="A14549" t="s">
        <v>15945</v>
      </c>
      <c r="B14549" t="s">
        <v>15947</v>
      </c>
      <c r="C14549" t="s">
        <v>109</v>
      </c>
      <c r="D14549">
        <v>4</v>
      </c>
      <c r="E14549">
        <v>0</v>
      </c>
      <c r="F14549">
        <v>0</v>
      </c>
      <c r="H14549" t="s">
        <v>103</v>
      </c>
      <c r="I14549">
        <f t="shared" si="690"/>
        <v>0</v>
      </c>
      <c r="J14549">
        <f t="shared" si="691"/>
        <v>0</v>
      </c>
      <c r="L14549" t="str">
        <f t="shared" si="689"/>
        <v>2425GIRVAN</v>
      </c>
      <c r="M14549" t="s">
        <v>12585</v>
      </c>
    </row>
    <row r="14550" spans="1:13">
      <c r="A14550" t="s">
        <v>15945</v>
      </c>
      <c r="B14550" t="s">
        <v>15948</v>
      </c>
      <c r="C14550" t="s">
        <v>109</v>
      </c>
      <c r="D14550">
        <v>4</v>
      </c>
      <c r="E14550">
        <v>0</v>
      </c>
      <c r="F14550">
        <v>0</v>
      </c>
      <c r="H14550" t="s">
        <v>103</v>
      </c>
      <c r="I14550">
        <f t="shared" si="690"/>
        <v>0</v>
      </c>
      <c r="J14550">
        <f t="shared" si="691"/>
        <v>0</v>
      </c>
      <c r="L14550" t="str">
        <f t="shared" si="689"/>
        <v>2425STROUD</v>
      </c>
      <c r="M14550" t="s">
        <v>12585</v>
      </c>
    </row>
    <row r="14551" spans="1:13">
      <c r="A14551" t="s">
        <v>15945</v>
      </c>
      <c r="B14551" t="s">
        <v>15949</v>
      </c>
      <c r="C14551" t="s">
        <v>109</v>
      </c>
      <c r="D14551">
        <v>4</v>
      </c>
      <c r="E14551">
        <v>0</v>
      </c>
      <c r="F14551">
        <v>0</v>
      </c>
      <c r="H14551" t="s">
        <v>103</v>
      </c>
      <c r="I14551">
        <f t="shared" si="690"/>
        <v>0</v>
      </c>
      <c r="J14551">
        <f t="shared" si="691"/>
        <v>0</v>
      </c>
      <c r="L14551" t="str">
        <f t="shared" si="689"/>
        <v>2425THE BRANCH</v>
      </c>
      <c r="M14551" t="s">
        <v>12585</v>
      </c>
    </row>
    <row r="14552" spans="1:13">
      <c r="A14552" t="s">
        <v>15945</v>
      </c>
      <c r="B14552" t="s">
        <v>3807</v>
      </c>
      <c r="C14552" t="s">
        <v>109</v>
      </c>
      <c r="D14552">
        <v>4</v>
      </c>
      <c r="E14552">
        <v>0</v>
      </c>
      <c r="F14552">
        <v>0</v>
      </c>
      <c r="H14552" t="s">
        <v>103</v>
      </c>
      <c r="I14552">
        <f t="shared" si="690"/>
        <v>0</v>
      </c>
      <c r="J14552">
        <f t="shared" si="691"/>
        <v>0</v>
      </c>
      <c r="L14552" t="str">
        <f t="shared" si="689"/>
        <v>2425WASHPOOL</v>
      </c>
      <c r="M14552" t="s">
        <v>12585</v>
      </c>
    </row>
    <row r="14553" spans="1:13">
      <c r="A14553" t="s">
        <v>15950</v>
      </c>
      <c r="B14553" t="s">
        <v>15951</v>
      </c>
      <c r="C14553" t="s">
        <v>109</v>
      </c>
      <c r="D14553">
        <v>4</v>
      </c>
      <c r="E14553">
        <v>0</v>
      </c>
      <c r="F14553">
        <v>0</v>
      </c>
      <c r="H14553" t="s">
        <v>103</v>
      </c>
      <c r="I14553">
        <f t="shared" si="690"/>
        <v>0</v>
      </c>
      <c r="J14553">
        <f t="shared" si="691"/>
        <v>0</v>
      </c>
      <c r="L14553" t="str">
        <f t="shared" si="689"/>
        <v>2424CAFFREYS FLAT</v>
      </c>
      <c r="M14553" t="s">
        <v>12585</v>
      </c>
    </row>
    <row r="14554" spans="1:13">
      <c r="A14554" t="s">
        <v>15950</v>
      </c>
      <c r="B14554" t="s">
        <v>15952</v>
      </c>
      <c r="C14554" t="s">
        <v>109</v>
      </c>
      <c r="D14554">
        <v>4</v>
      </c>
      <c r="E14554">
        <v>0</v>
      </c>
      <c r="F14554">
        <v>0</v>
      </c>
      <c r="H14554" t="s">
        <v>103</v>
      </c>
      <c r="I14554">
        <f t="shared" si="690"/>
        <v>0</v>
      </c>
      <c r="J14554">
        <f t="shared" si="691"/>
        <v>0</v>
      </c>
      <c r="L14554" t="str">
        <f t="shared" si="689"/>
        <v>2424CHARITY CREEK</v>
      </c>
      <c r="M14554" t="s">
        <v>12585</v>
      </c>
    </row>
    <row r="14555" spans="1:13">
      <c r="A14555" t="s">
        <v>15950</v>
      </c>
      <c r="B14555" t="s">
        <v>15953</v>
      </c>
      <c r="C14555" t="s">
        <v>109</v>
      </c>
      <c r="D14555">
        <v>4</v>
      </c>
      <c r="E14555">
        <v>0</v>
      </c>
      <c r="F14555">
        <v>0</v>
      </c>
      <c r="H14555" t="s">
        <v>103</v>
      </c>
      <c r="I14555">
        <f t="shared" si="690"/>
        <v>0</v>
      </c>
      <c r="J14555">
        <f t="shared" si="691"/>
        <v>0</v>
      </c>
      <c r="L14555" t="str">
        <f t="shared" si="689"/>
        <v>2424COOPLACURRIPA</v>
      </c>
      <c r="M14555" t="s">
        <v>12585</v>
      </c>
    </row>
    <row r="14556" spans="1:13">
      <c r="A14556" t="s">
        <v>15950</v>
      </c>
      <c r="B14556" t="s">
        <v>15954</v>
      </c>
      <c r="C14556" t="s">
        <v>109</v>
      </c>
      <c r="D14556">
        <v>4</v>
      </c>
      <c r="E14556">
        <v>0</v>
      </c>
      <c r="F14556">
        <v>0</v>
      </c>
      <c r="H14556" t="s">
        <v>103</v>
      </c>
      <c r="I14556">
        <f t="shared" si="690"/>
        <v>0</v>
      </c>
      <c r="J14556">
        <f t="shared" si="691"/>
        <v>0</v>
      </c>
      <c r="L14556" t="str">
        <f t="shared" si="689"/>
        <v>2424CUNDLE FLAT</v>
      </c>
      <c r="M14556" t="s">
        <v>12585</v>
      </c>
    </row>
    <row r="14557" spans="1:13">
      <c r="A14557" t="s">
        <v>15950</v>
      </c>
      <c r="B14557" t="s">
        <v>15955</v>
      </c>
      <c r="C14557" t="s">
        <v>109</v>
      </c>
      <c r="D14557">
        <v>4</v>
      </c>
      <c r="E14557">
        <v>0</v>
      </c>
      <c r="F14557">
        <v>0</v>
      </c>
      <c r="H14557" t="s">
        <v>103</v>
      </c>
      <c r="I14557">
        <f t="shared" si="690"/>
        <v>0</v>
      </c>
      <c r="J14557">
        <f t="shared" si="691"/>
        <v>0</v>
      </c>
      <c r="L14557" t="str">
        <f t="shared" si="689"/>
        <v>2424KNORRIT FLAT</v>
      </c>
      <c r="M14557" t="s">
        <v>12585</v>
      </c>
    </row>
    <row r="14558" spans="1:13">
      <c r="A14558" t="s">
        <v>15950</v>
      </c>
      <c r="B14558" t="s">
        <v>15956</v>
      </c>
      <c r="C14558" t="s">
        <v>109</v>
      </c>
      <c r="D14558">
        <v>4</v>
      </c>
      <c r="E14558">
        <v>0</v>
      </c>
      <c r="F14558">
        <v>0</v>
      </c>
      <c r="H14558" t="s">
        <v>103</v>
      </c>
      <c r="I14558">
        <f t="shared" si="690"/>
        <v>0</v>
      </c>
      <c r="J14558">
        <f t="shared" si="691"/>
        <v>0</v>
      </c>
      <c r="L14558" t="str">
        <f t="shared" si="689"/>
        <v>2424KNORRIT FOREST</v>
      </c>
      <c r="M14558" t="s">
        <v>12585</v>
      </c>
    </row>
    <row r="14559" spans="1:13">
      <c r="A14559" t="s">
        <v>15950</v>
      </c>
      <c r="B14559" t="s">
        <v>4755</v>
      </c>
      <c r="C14559" t="s">
        <v>109</v>
      </c>
      <c r="D14559">
        <v>4</v>
      </c>
      <c r="E14559">
        <v>0</v>
      </c>
      <c r="F14559">
        <v>0</v>
      </c>
      <c r="H14559" t="s">
        <v>103</v>
      </c>
      <c r="I14559">
        <f t="shared" si="690"/>
        <v>0</v>
      </c>
      <c r="J14559">
        <f t="shared" si="691"/>
        <v>0</v>
      </c>
      <c r="L14559" t="str">
        <f t="shared" si="689"/>
        <v>2424MOUNT GEORGE</v>
      </c>
      <c r="M14559" t="s">
        <v>12585</v>
      </c>
    </row>
    <row r="14560" spans="1:13">
      <c r="A14560" t="s">
        <v>15950</v>
      </c>
      <c r="B14560" t="s">
        <v>15957</v>
      </c>
      <c r="C14560" t="s">
        <v>109</v>
      </c>
      <c r="D14560">
        <v>4</v>
      </c>
      <c r="E14560">
        <v>0</v>
      </c>
      <c r="F14560">
        <v>0</v>
      </c>
      <c r="H14560" t="s">
        <v>103</v>
      </c>
      <c r="I14560">
        <f t="shared" si="690"/>
        <v>0</v>
      </c>
      <c r="J14560">
        <f t="shared" si="691"/>
        <v>0</v>
      </c>
      <c r="L14560" t="str">
        <f t="shared" si="689"/>
        <v>2424NUMBER ONE</v>
      </c>
      <c r="M14560" t="s">
        <v>12585</v>
      </c>
    </row>
    <row r="14561" spans="1:13">
      <c r="A14561" t="s">
        <v>15950</v>
      </c>
      <c r="B14561" t="s">
        <v>15958</v>
      </c>
      <c r="C14561" t="s">
        <v>109</v>
      </c>
      <c r="D14561">
        <v>4</v>
      </c>
      <c r="E14561">
        <v>0</v>
      </c>
      <c r="F14561">
        <v>0</v>
      </c>
      <c r="H14561" t="s">
        <v>103</v>
      </c>
      <c r="I14561">
        <f t="shared" si="690"/>
        <v>0</v>
      </c>
      <c r="J14561">
        <f t="shared" si="691"/>
        <v>0</v>
      </c>
      <c r="L14561" t="str">
        <f t="shared" si="689"/>
        <v>2424ROCKS CROSSING</v>
      </c>
      <c r="M14561" t="s">
        <v>12585</v>
      </c>
    </row>
    <row r="14562" spans="1:13">
      <c r="A14562" t="s">
        <v>15950</v>
      </c>
      <c r="B14562" t="s">
        <v>15959</v>
      </c>
      <c r="C14562" t="s">
        <v>109</v>
      </c>
      <c r="D14562">
        <v>4</v>
      </c>
      <c r="E14562">
        <v>0</v>
      </c>
      <c r="F14562">
        <v>0</v>
      </c>
      <c r="H14562" t="s">
        <v>103</v>
      </c>
      <c r="I14562">
        <f t="shared" si="690"/>
        <v>0</v>
      </c>
      <c r="J14562">
        <f t="shared" si="691"/>
        <v>0</v>
      </c>
      <c r="L14562" t="str">
        <f t="shared" si="689"/>
        <v>2424TIRI</v>
      </c>
      <c r="M14562" t="s">
        <v>12585</v>
      </c>
    </row>
    <row r="14563" spans="1:13">
      <c r="A14563" t="s">
        <v>15950</v>
      </c>
      <c r="B14563" t="s">
        <v>4492</v>
      </c>
      <c r="C14563" t="s">
        <v>109</v>
      </c>
      <c r="D14563">
        <v>4</v>
      </c>
      <c r="E14563">
        <v>0</v>
      </c>
      <c r="F14563">
        <v>0</v>
      </c>
      <c r="H14563" t="s">
        <v>103</v>
      </c>
      <c r="I14563">
        <f t="shared" si="690"/>
        <v>0</v>
      </c>
      <c r="J14563">
        <f t="shared" si="691"/>
        <v>0</v>
      </c>
      <c r="L14563" t="str">
        <f t="shared" si="689"/>
        <v>2424WOODSIDE</v>
      </c>
      <c r="M14563" t="s">
        <v>12585</v>
      </c>
    </row>
    <row r="14564" spans="1:13">
      <c r="A14564" t="s">
        <v>15960</v>
      </c>
      <c r="B14564" t="s">
        <v>15961</v>
      </c>
      <c r="C14564" t="s">
        <v>109</v>
      </c>
      <c r="D14564">
        <v>4</v>
      </c>
      <c r="E14564">
        <v>0</v>
      </c>
      <c r="F14564">
        <v>0</v>
      </c>
      <c r="H14564" t="s">
        <v>103</v>
      </c>
      <c r="I14564">
        <f t="shared" si="690"/>
        <v>0</v>
      </c>
      <c r="J14564">
        <f t="shared" si="691"/>
        <v>0</v>
      </c>
      <c r="L14564" t="str">
        <f t="shared" si="689"/>
        <v>2423BOMBAH POINT</v>
      </c>
      <c r="M14564" t="s">
        <v>12585</v>
      </c>
    </row>
    <row r="14565" spans="1:13">
      <c r="A14565" t="s">
        <v>15960</v>
      </c>
      <c r="B14565" t="s">
        <v>15962</v>
      </c>
      <c r="C14565" t="s">
        <v>109</v>
      </c>
      <c r="D14565">
        <v>4</v>
      </c>
      <c r="E14565">
        <v>0</v>
      </c>
      <c r="F14565">
        <v>0</v>
      </c>
      <c r="H14565" t="s">
        <v>103</v>
      </c>
      <c r="I14565">
        <f t="shared" si="690"/>
        <v>0</v>
      </c>
      <c r="J14565">
        <f t="shared" si="691"/>
        <v>0</v>
      </c>
      <c r="L14565" t="str">
        <f t="shared" si="689"/>
        <v>2423BOOLAMBAYTE</v>
      </c>
      <c r="M14565" t="s">
        <v>12585</v>
      </c>
    </row>
    <row r="14566" spans="1:13">
      <c r="A14566" t="s">
        <v>15960</v>
      </c>
      <c r="B14566" t="s">
        <v>15963</v>
      </c>
      <c r="C14566" t="s">
        <v>109</v>
      </c>
      <c r="D14566">
        <v>4</v>
      </c>
      <c r="E14566">
        <v>0</v>
      </c>
      <c r="F14566">
        <v>0</v>
      </c>
      <c r="H14566" t="s">
        <v>103</v>
      </c>
      <c r="I14566">
        <f t="shared" si="690"/>
        <v>0</v>
      </c>
      <c r="J14566">
        <f t="shared" si="691"/>
        <v>0</v>
      </c>
      <c r="L14566" t="str">
        <f t="shared" si="689"/>
        <v>2423BULAHDELAH</v>
      </c>
      <c r="M14566" t="s">
        <v>12585</v>
      </c>
    </row>
    <row r="14567" spans="1:13">
      <c r="A14567" t="s">
        <v>15960</v>
      </c>
      <c r="B14567" t="s">
        <v>15964</v>
      </c>
      <c r="C14567" t="s">
        <v>109</v>
      </c>
      <c r="D14567">
        <v>4</v>
      </c>
      <c r="E14567">
        <v>0</v>
      </c>
      <c r="F14567">
        <v>0</v>
      </c>
      <c r="H14567" t="s">
        <v>103</v>
      </c>
      <c r="I14567">
        <f t="shared" si="690"/>
        <v>0</v>
      </c>
      <c r="J14567">
        <f t="shared" si="691"/>
        <v>0</v>
      </c>
      <c r="L14567" t="str">
        <f t="shared" si="689"/>
        <v>2423BUNGWAHL</v>
      </c>
      <c r="M14567" t="s">
        <v>12585</v>
      </c>
    </row>
    <row r="14568" spans="1:13">
      <c r="A14568" t="s">
        <v>15960</v>
      </c>
      <c r="B14568" t="s">
        <v>15965</v>
      </c>
      <c r="C14568" t="s">
        <v>109</v>
      </c>
      <c r="D14568">
        <v>4</v>
      </c>
      <c r="E14568">
        <v>0</v>
      </c>
      <c r="F14568">
        <v>0</v>
      </c>
      <c r="H14568" t="s">
        <v>103</v>
      </c>
      <c r="I14568">
        <f t="shared" si="690"/>
        <v>0</v>
      </c>
      <c r="J14568">
        <f t="shared" si="691"/>
        <v>0</v>
      </c>
      <c r="L14568" t="str">
        <f t="shared" si="689"/>
        <v>2423COOLONGOLOOK</v>
      </c>
      <c r="M14568" t="s">
        <v>12585</v>
      </c>
    </row>
    <row r="14569" spans="1:13">
      <c r="A14569" t="s">
        <v>15960</v>
      </c>
      <c r="B14569" t="s">
        <v>15966</v>
      </c>
      <c r="C14569" t="s">
        <v>109</v>
      </c>
      <c r="D14569">
        <v>4</v>
      </c>
      <c r="E14569">
        <v>0</v>
      </c>
      <c r="F14569">
        <v>0</v>
      </c>
      <c r="H14569" t="s">
        <v>103</v>
      </c>
      <c r="I14569">
        <f t="shared" si="690"/>
        <v>0</v>
      </c>
      <c r="J14569">
        <f t="shared" si="691"/>
        <v>0</v>
      </c>
      <c r="L14569" t="str">
        <f t="shared" si="689"/>
        <v>2423CRAWFORD RIVER</v>
      </c>
      <c r="M14569" t="s">
        <v>12585</v>
      </c>
    </row>
    <row r="14570" spans="1:13">
      <c r="A14570" t="s">
        <v>15960</v>
      </c>
      <c r="B14570" t="s">
        <v>15967</v>
      </c>
      <c r="C14570" t="s">
        <v>109</v>
      </c>
      <c r="D14570">
        <v>4</v>
      </c>
      <c r="E14570">
        <v>0</v>
      </c>
      <c r="F14570">
        <v>0</v>
      </c>
      <c r="H14570" t="s">
        <v>103</v>
      </c>
      <c r="I14570">
        <f t="shared" si="690"/>
        <v>0</v>
      </c>
      <c r="J14570">
        <f t="shared" si="691"/>
        <v>0</v>
      </c>
      <c r="L14570" t="str">
        <f t="shared" si="689"/>
        <v>2423MARKWELL</v>
      </c>
      <c r="M14570" t="s">
        <v>12585</v>
      </c>
    </row>
    <row r="14571" spans="1:13">
      <c r="A14571" t="s">
        <v>15960</v>
      </c>
      <c r="B14571" t="s">
        <v>15968</v>
      </c>
      <c r="C14571" t="s">
        <v>109</v>
      </c>
      <c r="D14571">
        <v>4</v>
      </c>
      <c r="E14571">
        <v>0</v>
      </c>
      <c r="F14571">
        <v>0</v>
      </c>
      <c r="H14571" t="s">
        <v>103</v>
      </c>
      <c r="I14571">
        <f t="shared" si="690"/>
        <v>0</v>
      </c>
      <c r="J14571">
        <f t="shared" si="691"/>
        <v>0</v>
      </c>
      <c r="L14571" t="str">
        <f t="shared" si="689"/>
        <v>2423MAYERS FLAT</v>
      </c>
      <c r="M14571" t="s">
        <v>12585</v>
      </c>
    </row>
    <row r="14572" spans="1:13">
      <c r="A14572" t="s">
        <v>15960</v>
      </c>
      <c r="B14572" t="s">
        <v>15969</v>
      </c>
      <c r="C14572" t="s">
        <v>109</v>
      </c>
      <c r="D14572">
        <v>4</v>
      </c>
      <c r="E14572">
        <v>0</v>
      </c>
      <c r="F14572">
        <v>0</v>
      </c>
      <c r="H14572" t="s">
        <v>103</v>
      </c>
      <c r="I14572">
        <f t="shared" si="690"/>
        <v>0</v>
      </c>
      <c r="J14572">
        <f t="shared" si="691"/>
        <v>0</v>
      </c>
      <c r="L14572" t="str">
        <f t="shared" si="689"/>
        <v>2423MUNGO BRUSH</v>
      </c>
      <c r="M14572" t="s">
        <v>12585</v>
      </c>
    </row>
    <row r="14573" spans="1:13">
      <c r="A14573" t="s">
        <v>15960</v>
      </c>
      <c r="B14573" t="s">
        <v>15970</v>
      </c>
      <c r="C14573" t="s">
        <v>109</v>
      </c>
      <c r="D14573">
        <v>4</v>
      </c>
      <c r="E14573">
        <v>0</v>
      </c>
      <c r="F14573">
        <v>0</v>
      </c>
      <c r="H14573" t="s">
        <v>103</v>
      </c>
      <c r="I14573">
        <f t="shared" si="690"/>
        <v>0</v>
      </c>
      <c r="J14573">
        <f t="shared" si="691"/>
        <v>0</v>
      </c>
      <c r="L14573" t="str">
        <f t="shared" si="689"/>
        <v>2423MYALL LAKE</v>
      </c>
      <c r="M14573" t="s">
        <v>12585</v>
      </c>
    </row>
    <row r="14574" spans="1:13">
      <c r="A14574" t="s">
        <v>15960</v>
      </c>
      <c r="B14574" t="s">
        <v>15971</v>
      </c>
      <c r="C14574" t="s">
        <v>109</v>
      </c>
      <c r="D14574">
        <v>4</v>
      </c>
      <c r="E14574">
        <v>0</v>
      </c>
      <c r="F14574">
        <v>0</v>
      </c>
      <c r="H14574" t="s">
        <v>103</v>
      </c>
      <c r="I14574">
        <f t="shared" si="690"/>
        <v>0</v>
      </c>
      <c r="J14574">
        <f t="shared" si="691"/>
        <v>0</v>
      </c>
      <c r="L14574" t="str">
        <f t="shared" si="689"/>
        <v>2423NERONG</v>
      </c>
      <c r="M14574" t="s">
        <v>12585</v>
      </c>
    </row>
    <row r="14575" spans="1:13">
      <c r="A14575" t="s">
        <v>15960</v>
      </c>
      <c r="B14575" t="s">
        <v>15972</v>
      </c>
      <c r="C14575" t="s">
        <v>109</v>
      </c>
      <c r="D14575">
        <v>4</v>
      </c>
      <c r="E14575">
        <v>0</v>
      </c>
      <c r="F14575">
        <v>0</v>
      </c>
      <c r="H14575" t="s">
        <v>103</v>
      </c>
      <c r="I14575">
        <f t="shared" si="690"/>
        <v>0</v>
      </c>
      <c r="J14575">
        <f t="shared" si="691"/>
        <v>0</v>
      </c>
      <c r="L14575" t="str">
        <f t="shared" si="689"/>
        <v>2423SEAL ROCKS</v>
      </c>
      <c r="M14575" t="s">
        <v>12585</v>
      </c>
    </row>
    <row r="14576" spans="1:13">
      <c r="A14576" t="s">
        <v>15960</v>
      </c>
      <c r="B14576" t="s">
        <v>15973</v>
      </c>
      <c r="C14576" t="s">
        <v>109</v>
      </c>
      <c r="D14576">
        <v>4</v>
      </c>
      <c r="E14576">
        <v>0</v>
      </c>
      <c r="F14576">
        <v>0</v>
      </c>
      <c r="H14576" t="s">
        <v>103</v>
      </c>
      <c r="I14576">
        <f t="shared" si="690"/>
        <v>0</v>
      </c>
      <c r="J14576">
        <f t="shared" si="691"/>
        <v>0</v>
      </c>
      <c r="L14576" t="str">
        <f t="shared" si="689"/>
        <v>2423TOPI TOPI</v>
      </c>
      <c r="M14576" t="s">
        <v>12585</v>
      </c>
    </row>
    <row r="14577" spans="1:13">
      <c r="A14577" t="s">
        <v>15960</v>
      </c>
      <c r="B14577" t="s">
        <v>15974</v>
      </c>
      <c r="C14577" t="s">
        <v>109</v>
      </c>
      <c r="D14577">
        <v>4</v>
      </c>
      <c r="E14577">
        <v>0</v>
      </c>
      <c r="F14577">
        <v>0</v>
      </c>
      <c r="H14577" t="s">
        <v>103</v>
      </c>
      <c r="I14577">
        <f t="shared" si="690"/>
        <v>0</v>
      </c>
      <c r="J14577">
        <f t="shared" si="691"/>
        <v>0</v>
      </c>
      <c r="L14577" t="str">
        <f t="shared" si="689"/>
        <v>2423UPPER MYALL</v>
      </c>
      <c r="M14577" t="s">
        <v>12585</v>
      </c>
    </row>
    <row r="14578" spans="1:13">
      <c r="A14578" t="s">
        <v>15960</v>
      </c>
      <c r="B14578" t="s">
        <v>15975</v>
      </c>
      <c r="C14578" t="s">
        <v>109</v>
      </c>
      <c r="D14578">
        <v>4</v>
      </c>
      <c r="E14578">
        <v>0</v>
      </c>
      <c r="F14578">
        <v>0</v>
      </c>
      <c r="H14578" t="s">
        <v>103</v>
      </c>
      <c r="I14578">
        <f t="shared" si="690"/>
        <v>0</v>
      </c>
      <c r="J14578">
        <f t="shared" si="691"/>
        <v>0</v>
      </c>
      <c r="L14578" t="str">
        <f t="shared" si="689"/>
        <v>2423VIOLET HILL</v>
      </c>
      <c r="M14578" t="s">
        <v>12585</v>
      </c>
    </row>
    <row r="14579" spans="1:13">
      <c r="A14579" t="s">
        <v>15960</v>
      </c>
      <c r="B14579" t="s">
        <v>15976</v>
      </c>
      <c r="C14579" t="s">
        <v>109</v>
      </c>
      <c r="D14579">
        <v>4</v>
      </c>
      <c r="E14579">
        <v>0</v>
      </c>
      <c r="F14579">
        <v>0</v>
      </c>
      <c r="H14579" t="s">
        <v>103</v>
      </c>
      <c r="I14579">
        <f t="shared" si="690"/>
        <v>0</v>
      </c>
      <c r="J14579">
        <f t="shared" si="691"/>
        <v>0</v>
      </c>
      <c r="L14579" t="str">
        <f t="shared" si="689"/>
        <v>2423WALLINGAT</v>
      </c>
      <c r="M14579" t="s">
        <v>12585</v>
      </c>
    </row>
    <row r="14580" spans="1:13">
      <c r="A14580" t="s">
        <v>15960</v>
      </c>
      <c r="B14580" t="s">
        <v>15977</v>
      </c>
      <c r="C14580" t="s">
        <v>109</v>
      </c>
      <c r="D14580">
        <v>4</v>
      </c>
      <c r="E14580">
        <v>0</v>
      </c>
      <c r="F14580">
        <v>0</v>
      </c>
      <c r="H14580" t="s">
        <v>103</v>
      </c>
      <c r="I14580">
        <f t="shared" si="690"/>
        <v>0</v>
      </c>
      <c r="J14580">
        <f t="shared" si="691"/>
        <v>0</v>
      </c>
      <c r="L14580" t="str">
        <f t="shared" si="689"/>
        <v>2423WANG WAUK</v>
      </c>
      <c r="M14580" t="s">
        <v>12585</v>
      </c>
    </row>
    <row r="14581" spans="1:13">
      <c r="A14581" t="s">
        <v>15960</v>
      </c>
      <c r="B14581" t="s">
        <v>15978</v>
      </c>
      <c r="C14581" t="s">
        <v>109</v>
      </c>
      <c r="D14581">
        <v>4</v>
      </c>
      <c r="E14581">
        <v>0</v>
      </c>
      <c r="F14581">
        <v>0</v>
      </c>
      <c r="H14581" t="s">
        <v>103</v>
      </c>
      <c r="I14581">
        <f t="shared" si="690"/>
        <v>0</v>
      </c>
      <c r="J14581">
        <f t="shared" si="691"/>
        <v>0</v>
      </c>
      <c r="L14581" t="str">
        <f t="shared" si="689"/>
        <v>2423WARRANULLA</v>
      </c>
      <c r="M14581" t="s">
        <v>12585</v>
      </c>
    </row>
    <row r="14582" spans="1:13">
      <c r="A14582" t="s">
        <v>15960</v>
      </c>
      <c r="B14582" t="s">
        <v>15979</v>
      </c>
      <c r="C14582" t="s">
        <v>109</v>
      </c>
      <c r="D14582">
        <v>4</v>
      </c>
      <c r="E14582">
        <v>0</v>
      </c>
      <c r="F14582">
        <v>0</v>
      </c>
      <c r="H14582" t="s">
        <v>103</v>
      </c>
      <c r="I14582">
        <f t="shared" si="690"/>
        <v>0</v>
      </c>
      <c r="J14582">
        <f t="shared" si="691"/>
        <v>0</v>
      </c>
      <c r="L14582" t="str">
        <f t="shared" si="689"/>
        <v>2423WILLINA</v>
      </c>
      <c r="M14582" t="s">
        <v>12585</v>
      </c>
    </row>
    <row r="14583" spans="1:13">
      <c r="A14583" t="s">
        <v>15960</v>
      </c>
      <c r="B14583" t="s">
        <v>15980</v>
      </c>
      <c r="C14583" t="s">
        <v>109</v>
      </c>
      <c r="D14583">
        <v>4</v>
      </c>
      <c r="E14583">
        <v>0</v>
      </c>
      <c r="F14583">
        <v>0</v>
      </c>
      <c r="H14583" t="s">
        <v>103</v>
      </c>
      <c r="I14583">
        <f t="shared" si="690"/>
        <v>0</v>
      </c>
      <c r="J14583">
        <f t="shared" si="691"/>
        <v>0</v>
      </c>
      <c r="L14583" t="str">
        <f t="shared" si="689"/>
        <v>2423WOOTTON</v>
      </c>
      <c r="M14583" t="s">
        <v>12585</v>
      </c>
    </row>
    <row r="14584" spans="1:13">
      <c r="A14584" t="s">
        <v>15960</v>
      </c>
      <c r="B14584" t="s">
        <v>15981</v>
      </c>
      <c r="C14584" t="s">
        <v>109</v>
      </c>
      <c r="D14584">
        <v>4</v>
      </c>
      <c r="E14584">
        <v>0</v>
      </c>
      <c r="F14584">
        <v>0</v>
      </c>
      <c r="H14584" t="s">
        <v>103</v>
      </c>
      <c r="I14584">
        <f t="shared" si="690"/>
        <v>0</v>
      </c>
      <c r="J14584">
        <f t="shared" si="691"/>
        <v>0</v>
      </c>
      <c r="L14584" t="str">
        <f t="shared" si="689"/>
        <v>2423YAGON</v>
      </c>
      <c r="M14584" t="s">
        <v>12585</v>
      </c>
    </row>
    <row r="14585" spans="1:13">
      <c r="A14585" t="s">
        <v>15982</v>
      </c>
      <c r="B14585" t="s">
        <v>14167</v>
      </c>
      <c r="C14585" t="s">
        <v>109</v>
      </c>
      <c r="D14585">
        <v>4</v>
      </c>
      <c r="E14585">
        <v>0</v>
      </c>
      <c r="F14585">
        <v>0</v>
      </c>
      <c r="H14585" t="s">
        <v>103</v>
      </c>
      <c r="I14585">
        <f t="shared" si="690"/>
        <v>0</v>
      </c>
      <c r="J14585">
        <f t="shared" si="691"/>
        <v>0</v>
      </c>
      <c r="L14585" t="str">
        <f t="shared" si="689"/>
        <v>2422BACK CREEK</v>
      </c>
      <c r="M14585" t="s">
        <v>12585</v>
      </c>
    </row>
    <row r="14586" spans="1:13">
      <c r="A14586" t="s">
        <v>15982</v>
      </c>
      <c r="B14586" t="s">
        <v>6119</v>
      </c>
      <c r="C14586" t="s">
        <v>109</v>
      </c>
      <c r="D14586">
        <v>4</v>
      </c>
      <c r="E14586">
        <v>0</v>
      </c>
      <c r="F14586">
        <v>0</v>
      </c>
      <c r="H14586" t="s">
        <v>103</v>
      </c>
      <c r="I14586">
        <f t="shared" si="690"/>
        <v>0</v>
      </c>
      <c r="J14586">
        <f t="shared" si="691"/>
        <v>0</v>
      </c>
      <c r="L14586" t="str">
        <f t="shared" si="689"/>
        <v>2422BAKERS CREEK</v>
      </c>
      <c r="M14586" t="s">
        <v>12585</v>
      </c>
    </row>
    <row r="14587" spans="1:13">
      <c r="A14587" t="s">
        <v>15982</v>
      </c>
      <c r="B14587" t="s">
        <v>343</v>
      </c>
      <c r="C14587" t="s">
        <v>109</v>
      </c>
      <c r="D14587">
        <v>4</v>
      </c>
      <c r="E14587">
        <v>0</v>
      </c>
      <c r="F14587">
        <v>0</v>
      </c>
      <c r="H14587" t="s">
        <v>103</v>
      </c>
      <c r="I14587">
        <f t="shared" si="690"/>
        <v>0</v>
      </c>
      <c r="J14587">
        <f t="shared" si="691"/>
        <v>0</v>
      </c>
      <c r="L14587" t="str">
        <f t="shared" si="689"/>
        <v>2422BARRINGTON</v>
      </c>
      <c r="M14587" t="s">
        <v>12585</v>
      </c>
    </row>
    <row r="14588" spans="1:13">
      <c r="A14588" t="s">
        <v>15982</v>
      </c>
      <c r="B14588" t="s">
        <v>15983</v>
      </c>
      <c r="C14588" t="s">
        <v>109</v>
      </c>
      <c r="D14588">
        <v>4</v>
      </c>
      <c r="E14588">
        <v>0</v>
      </c>
      <c r="F14588">
        <v>0</v>
      </c>
      <c r="H14588" t="s">
        <v>103</v>
      </c>
      <c r="I14588">
        <f t="shared" si="690"/>
        <v>0</v>
      </c>
      <c r="J14588">
        <f t="shared" si="691"/>
        <v>0</v>
      </c>
      <c r="L14588" t="str">
        <f t="shared" si="689"/>
        <v>2422BARRINGTON TOPS</v>
      </c>
      <c r="M14588" t="s">
        <v>12585</v>
      </c>
    </row>
    <row r="14589" spans="1:13">
      <c r="A14589" t="s">
        <v>15982</v>
      </c>
      <c r="B14589" t="s">
        <v>15984</v>
      </c>
      <c r="C14589" t="s">
        <v>109</v>
      </c>
      <c r="D14589">
        <v>4</v>
      </c>
      <c r="E14589">
        <v>0</v>
      </c>
      <c r="F14589">
        <v>0</v>
      </c>
      <c r="H14589" t="s">
        <v>103</v>
      </c>
      <c r="I14589">
        <f t="shared" si="690"/>
        <v>0</v>
      </c>
      <c r="J14589">
        <f t="shared" si="691"/>
        <v>0</v>
      </c>
      <c r="L14589" t="str">
        <f t="shared" si="689"/>
        <v>2422BAXTERS RIDGE</v>
      </c>
      <c r="M14589" t="s">
        <v>12585</v>
      </c>
    </row>
    <row r="14590" spans="1:13">
      <c r="A14590" t="s">
        <v>15982</v>
      </c>
      <c r="B14590" t="s">
        <v>15985</v>
      </c>
      <c r="C14590" t="s">
        <v>109</v>
      </c>
      <c r="D14590">
        <v>4</v>
      </c>
      <c r="E14590">
        <v>0</v>
      </c>
      <c r="F14590">
        <v>0</v>
      </c>
      <c r="H14590" t="s">
        <v>103</v>
      </c>
      <c r="I14590">
        <f t="shared" si="690"/>
        <v>0</v>
      </c>
      <c r="J14590">
        <f t="shared" si="691"/>
        <v>0</v>
      </c>
      <c r="L14590" t="str">
        <f t="shared" si="689"/>
        <v>2422BELBORA</v>
      </c>
      <c r="M14590" t="s">
        <v>12585</v>
      </c>
    </row>
    <row r="14591" spans="1:13">
      <c r="A14591" t="s">
        <v>15982</v>
      </c>
      <c r="B14591" t="s">
        <v>15986</v>
      </c>
      <c r="C14591" t="s">
        <v>109</v>
      </c>
      <c r="D14591">
        <v>4</v>
      </c>
      <c r="E14591">
        <v>0</v>
      </c>
      <c r="F14591">
        <v>0</v>
      </c>
      <c r="H14591" t="s">
        <v>103</v>
      </c>
      <c r="I14591">
        <f t="shared" si="690"/>
        <v>0</v>
      </c>
      <c r="J14591">
        <f t="shared" si="691"/>
        <v>0</v>
      </c>
      <c r="L14591" t="str">
        <f t="shared" si="689"/>
        <v>2422BERRICO</v>
      </c>
      <c r="M14591" t="s">
        <v>12585</v>
      </c>
    </row>
    <row r="14592" spans="1:13">
      <c r="A14592" t="s">
        <v>15982</v>
      </c>
      <c r="B14592" t="s">
        <v>15987</v>
      </c>
      <c r="C14592" t="s">
        <v>109</v>
      </c>
      <c r="D14592">
        <v>4</v>
      </c>
      <c r="E14592">
        <v>0</v>
      </c>
      <c r="F14592">
        <v>0</v>
      </c>
      <c r="H14592" t="s">
        <v>103</v>
      </c>
      <c r="I14592">
        <f t="shared" si="690"/>
        <v>0</v>
      </c>
      <c r="J14592">
        <f t="shared" si="691"/>
        <v>0</v>
      </c>
      <c r="L14592" t="str">
        <f t="shared" si="689"/>
        <v>2422BINDERA</v>
      </c>
      <c r="M14592" t="s">
        <v>12585</v>
      </c>
    </row>
    <row r="14593" spans="1:13">
      <c r="A14593" t="s">
        <v>15982</v>
      </c>
      <c r="B14593" t="s">
        <v>15988</v>
      </c>
      <c r="C14593" t="s">
        <v>109</v>
      </c>
      <c r="D14593">
        <v>4</v>
      </c>
      <c r="E14593">
        <v>0</v>
      </c>
      <c r="F14593">
        <v>0</v>
      </c>
      <c r="H14593" t="s">
        <v>103</v>
      </c>
      <c r="I14593">
        <f t="shared" si="690"/>
        <v>0</v>
      </c>
      <c r="J14593">
        <f t="shared" si="691"/>
        <v>0</v>
      </c>
      <c r="L14593" t="str">
        <f t="shared" si="689"/>
        <v>2422BOWMAN</v>
      </c>
      <c r="M14593" t="s">
        <v>12585</v>
      </c>
    </row>
    <row r="14594" spans="1:13">
      <c r="A14594" t="s">
        <v>15982</v>
      </c>
      <c r="B14594" t="s">
        <v>15989</v>
      </c>
      <c r="C14594" t="s">
        <v>109</v>
      </c>
      <c r="D14594">
        <v>4</v>
      </c>
      <c r="E14594">
        <v>0</v>
      </c>
      <c r="F14594">
        <v>0</v>
      </c>
      <c r="H14594" t="s">
        <v>103</v>
      </c>
      <c r="I14594">
        <f t="shared" si="690"/>
        <v>0</v>
      </c>
      <c r="J14594">
        <f t="shared" si="691"/>
        <v>0</v>
      </c>
      <c r="L14594" t="str">
        <f t="shared" si="689"/>
        <v>2422BOWMAN FARM</v>
      </c>
      <c r="M14594" t="s">
        <v>12585</v>
      </c>
    </row>
    <row r="14595" spans="1:13">
      <c r="A14595" t="s">
        <v>15982</v>
      </c>
      <c r="B14595" t="s">
        <v>15990</v>
      </c>
      <c r="C14595" t="s">
        <v>109</v>
      </c>
      <c r="D14595">
        <v>4</v>
      </c>
      <c r="E14595">
        <v>0</v>
      </c>
      <c r="F14595">
        <v>0</v>
      </c>
      <c r="H14595" t="s">
        <v>103</v>
      </c>
      <c r="I14595">
        <f t="shared" si="690"/>
        <v>0</v>
      </c>
      <c r="J14595">
        <f t="shared" si="691"/>
        <v>0</v>
      </c>
      <c r="L14595" t="str">
        <f t="shared" si="689"/>
        <v>2422BRETTI</v>
      </c>
      <c r="M14595" t="s">
        <v>12585</v>
      </c>
    </row>
    <row r="14596" spans="1:13">
      <c r="A14596" t="s">
        <v>15982</v>
      </c>
      <c r="B14596" t="s">
        <v>15991</v>
      </c>
      <c r="C14596" t="s">
        <v>109</v>
      </c>
      <c r="D14596">
        <v>4</v>
      </c>
      <c r="E14596">
        <v>0</v>
      </c>
      <c r="F14596">
        <v>0</v>
      </c>
      <c r="H14596" t="s">
        <v>103</v>
      </c>
      <c r="I14596">
        <f t="shared" si="690"/>
        <v>0</v>
      </c>
      <c r="J14596">
        <f t="shared" si="691"/>
        <v>0</v>
      </c>
      <c r="L14596" t="str">
        <f t="shared" si="689"/>
        <v>2422BULLIAC</v>
      </c>
      <c r="M14596" t="s">
        <v>12585</v>
      </c>
    </row>
    <row r="14597" spans="1:13">
      <c r="A14597" t="s">
        <v>15982</v>
      </c>
      <c r="B14597" t="s">
        <v>15992</v>
      </c>
      <c r="C14597" t="s">
        <v>109</v>
      </c>
      <c r="D14597">
        <v>4</v>
      </c>
      <c r="E14597">
        <v>0</v>
      </c>
      <c r="F14597">
        <v>0</v>
      </c>
      <c r="H14597" t="s">
        <v>103</v>
      </c>
      <c r="I14597">
        <f t="shared" si="690"/>
        <v>0</v>
      </c>
      <c r="J14597">
        <f t="shared" si="691"/>
        <v>0</v>
      </c>
      <c r="L14597" t="str">
        <f t="shared" ref="L14597:L14660" si="692">CONCATENATE(A14597,B14597)</f>
        <v>2422BUNDOOK</v>
      </c>
      <c r="M14597" t="s">
        <v>12585</v>
      </c>
    </row>
    <row r="14598" spans="1:13">
      <c r="A14598" t="s">
        <v>15982</v>
      </c>
      <c r="B14598" t="s">
        <v>15993</v>
      </c>
      <c r="C14598" t="s">
        <v>109</v>
      </c>
      <c r="D14598">
        <v>4</v>
      </c>
      <c r="E14598">
        <v>0</v>
      </c>
      <c r="F14598">
        <v>0</v>
      </c>
      <c r="H14598" t="s">
        <v>103</v>
      </c>
      <c r="I14598">
        <f t="shared" si="690"/>
        <v>0</v>
      </c>
      <c r="J14598">
        <f t="shared" si="691"/>
        <v>0</v>
      </c>
      <c r="L14598" t="str">
        <f t="shared" si="692"/>
        <v>2422CALLAGHANS CREEK</v>
      </c>
      <c r="M14598" t="s">
        <v>12585</v>
      </c>
    </row>
    <row r="14599" spans="1:13">
      <c r="A14599" t="s">
        <v>15982</v>
      </c>
      <c r="B14599" t="s">
        <v>15994</v>
      </c>
      <c r="C14599" t="s">
        <v>109</v>
      </c>
      <c r="D14599">
        <v>4</v>
      </c>
      <c r="E14599">
        <v>0</v>
      </c>
      <c r="F14599">
        <v>0</v>
      </c>
      <c r="H14599" t="s">
        <v>103</v>
      </c>
      <c r="I14599">
        <f t="shared" si="690"/>
        <v>0</v>
      </c>
      <c r="J14599">
        <f t="shared" si="691"/>
        <v>0</v>
      </c>
      <c r="L14599" t="str">
        <f t="shared" si="692"/>
        <v>2422CALLAGHANS CREEKS</v>
      </c>
      <c r="M14599" t="s">
        <v>12585</v>
      </c>
    </row>
    <row r="14600" spans="1:13">
      <c r="A14600" t="s">
        <v>15982</v>
      </c>
      <c r="B14600" t="s">
        <v>15995</v>
      </c>
      <c r="C14600" t="s">
        <v>109</v>
      </c>
      <c r="D14600">
        <v>4</v>
      </c>
      <c r="E14600">
        <v>0</v>
      </c>
      <c r="F14600">
        <v>0</v>
      </c>
      <c r="H14600" t="s">
        <v>103</v>
      </c>
      <c r="I14600">
        <f t="shared" si="690"/>
        <v>0</v>
      </c>
      <c r="J14600">
        <f t="shared" si="691"/>
        <v>0</v>
      </c>
      <c r="L14600" t="str">
        <f t="shared" si="692"/>
        <v>2422COBARK</v>
      </c>
      <c r="M14600" t="s">
        <v>12585</v>
      </c>
    </row>
    <row r="14601" spans="1:13">
      <c r="A14601" t="s">
        <v>15982</v>
      </c>
      <c r="B14601" t="s">
        <v>15996</v>
      </c>
      <c r="C14601" t="s">
        <v>109</v>
      </c>
      <c r="D14601">
        <v>4</v>
      </c>
      <c r="E14601">
        <v>0</v>
      </c>
      <c r="F14601">
        <v>0</v>
      </c>
      <c r="H14601" t="s">
        <v>103</v>
      </c>
      <c r="I14601">
        <f t="shared" si="690"/>
        <v>0</v>
      </c>
      <c r="J14601">
        <f t="shared" si="691"/>
        <v>0</v>
      </c>
      <c r="L14601" t="str">
        <f t="shared" si="692"/>
        <v>2422CONEAC</v>
      </c>
      <c r="M14601" t="s">
        <v>12585</v>
      </c>
    </row>
    <row r="14602" spans="1:13">
      <c r="A14602" t="s">
        <v>15982</v>
      </c>
      <c r="B14602" t="s">
        <v>15997</v>
      </c>
      <c r="C14602" t="s">
        <v>109</v>
      </c>
      <c r="D14602">
        <v>4</v>
      </c>
      <c r="E14602">
        <v>0</v>
      </c>
      <c r="F14602">
        <v>0</v>
      </c>
      <c r="H14602" t="s">
        <v>103</v>
      </c>
      <c r="I14602">
        <f t="shared" si="690"/>
        <v>0</v>
      </c>
      <c r="J14602">
        <f t="shared" si="691"/>
        <v>0</v>
      </c>
      <c r="L14602" t="str">
        <f t="shared" si="692"/>
        <v>2422COPELAND</v>
      </c>
      <c r="M14602" t="s">
        <v>12585</v>
      </c>
    </row>
    <row r="14603" spans="1:13">
      <c r="A14603" t="s">
        <v>15982</v>
      </c>
      <c r="B14603" t="s">
        <v>15998</v>
      </c>
      <c r="C14603" t="s">
        <v>109</v>
      </c>
      <c r="D14603">
        <v>4</v>
      </c>
      <c r="E14603">
        <v>0</v>
      </c>
      <c r="F14603">
        <v>0</v>
      </c>
      <c r="H14603" t="s">
        <v>103</v>
      </c>
      <c r="I14603">
        <f t="shared" si="690"/>
        <v>0</v>
      </c>
      <c r="J14603">
        <f t="shared" si="691"/>
        <v>0</v>
      </c>
      <c r="L14603" t="str">
        <f t="shared" si="692"/>
        <v>2422CORROBOREE FLAT</v>
      </c>
      <c r="M14603" t="s">
        <v>12585</v>
      </c>
    </row>
    <row r="14604" spans="1:13">
      <c r="A14604" t="s">
        <v>15982</v>
      </c>
      <c r="B14604" t="s">
        <v>15999</v>
      </c>
      <c r="C14604" t="s">
        <v>109</v>
      </c>
      <c r="D14604">
        <v>4</v>
      </c>
      <c r="E14604">
        <v>0</v>
      </c>
      <c r="F14604">
        <v>0</v>
      </c>
      <c r="H14604" t="s">
        <v>103</v>
      </c>
      <c r="I14604">
        <f t="shared" si="690"/>
        <v>0</v>
      </c>
      <c r="J14604">
        <f t="shared" si="691"/>
        <v>0</v>
      </c>
      <c r="L14604" t="str">
        <f t="shared" si="692"/>
        <v>2422CRAVEN</v>
      </c>
      <c r="M14604" t="s">
        <v>12585</v>
      </c>
    </row>
    <row r="14605" spans="1:13">
      <c r="A14605" t="s">
        <v>15982</v>
      </c>
      <c r="B14605" t="s">
        <v>16000</v>
      </c>
      <c r="C14605" t="s">
        <v>109</v>
      </c>
      <c r="D14605">
        <v>4</v>
      </c>
      <c r="E14605">
        <v>0</v>
      </c>
      <c r="F14605">
        <v>0</v>
      </c>
      <c r="H14605" t="s">
        <v>103</v>
      </c>
      <c r="I14605">
        <f t="shared" si="690"/>
        <v>0</v>
      </c>
      <c r="J14605">
        <f t="shared" si="691"/>
        <v>0</v>
      </c>
      <c r="L14605" t="str">
        <f t="shared" si="692"/>
        <v>2422CRAVEN PLATEAU</v>
      </c>
      <c r="M14605" t="s">
        <v>12585</v>
      </c>
    </row>
    <row r="14606" spans="1:13">
      <c r="A14606" t="s">
        <v>15982</v>
      </c>
      <c r="B14606" t="s">
        <v>16001</v>
      </c>
      <c r="C14606" t="s">
        <v>109</v>
      </c>
      <c r="D14606">
        <v>4</v>
      </c>
      <c r="E14606">
        <v>0</v>
      </c>
      <c r="F14606">
        <v>0</v>
      </c>
      <c r="H14606" t="s">
        <v>103</v>
      </c>
      <c r="I14606">
        <f t="shared" si="690"/>
        <v>0</v>
      </c>
      <c r="J14606">
        <f t="shared" si="691"/>
        <v>0</v>
      </c>
      <c r="L14606" t="str">
        <f t="shared" si="692"/>
        <v>2422CURRICABARK</v>
      </c>
      <c r="M14606" t="s">
        <v>12585</v>
      </c>
    </row>
    <row r="14607" spans="1:13">
      <c r="A14607" t="s">
        <v>15982</v>
      </c>
      <c r="B14607" t="s">
        <v>16002</v>
      </c>
      <c r="C14607" t="s">
        <v>109</v>
      </c>
      <c r="D14607">
        <v>4</v>
      </c>
      <c r="E14607">
        <v>0</v>
      </c>
      <c r="F14607">
        <v>0</v>
      </c>
      <c r="H14607" t="s">
        <v>103</v>
      </c>
      <c r="I14607">
        <f t="shared" si="690"/>
        <v>0</v>
      </c>
      <c r="J14607">
        <f t="shared" si="691"/>
        <v>0</v>
      </c>
      <c r="L14607" t="str">
        <f t="shared" si="692"/>
        <v>2422DEWITT</v>
      </c>
      <c r="M14607" t="s">
        <v>12585</v>
      </c>
    </row>
    <row r="14608" spans="1:13">
      <c r="A14608" t="s">
        <v>15982</v>
      </c>
      <c r="B14608" t="s">
        <v>16003</v>
      </c>
      <c r="C14608" t="s">
        <v>109</v>
      </c>
      <c r="D14608">
        <v>4</v>
      </c>
      <c r="E14608">
        <v>0</v>
      </c>
      <c r="F14608">
        <v>0</v>
      </c>
      <c r="H14608" t="s">
        <v>103</v>
      </c>
      <c r="I14608">
        <f t="shared" si="690"/>
        <v>0</v>
      </c>
      <c r="J14608">
        <f t="shared" si="691"/>
        <v>0</v>
      </c>
      <c r="L14608" t="str">
        <f t="shared" si="692"/>
        <v>2422DOON AYRE</v>
      </c>
      <c r="M14608" t="s">
        <v>12585</v>
      </c>
    </row>
    <row r="14609" spans="1:13">
      <c r="A14609" t="s">
        <v>15982</v>
      </c>
      <c r="B14609" t="s">
        <v>16004</v>
      </c>
      <c r="C14609" t="s">
        <v>109</v>
      </c>
      <c r="D14609">
        <v>4</v>
      </c>
      <c r="E14609">
        <v>0</v>
      </c>
      <c r="F14609">
        <v>0</v>
      </c>
      <c r="H14609" t="s">
        <v>103</v>
      </c>
      <c r="I14609">
        <f t="shared" ref="I14609:I14672" si="693">IF(ISERROR(VLOOKUP(A14609,SelPostCode,1,FALSE)),0,1)</f>
        <v>0</v>
      </c>
      <c r="J14609">
        <f t="shared" ref="J14609:J14672" si="694">IF(I14609=0,0,IF(ISERROR(VLOOKUP(B14609,SelSuburb,1,FALSE)),0,1))</f>
        <v>0</v>
      </c>
      <c r="L14609" t="str">
        <f t="shared" si="692"/>
        <v>2422FAULKLAND</v>
      </c>
      <c r="M14609" t="s">
        <v>12585</v>
      </c>
    </row>
    <row r="14610" spans="1:13">
      <c r="A14610" t="s">
        <v>15982</v>
      </c>
      <c r="B14610" t="s">
        <v>16005</v>
      </c>
      <c r="C14610" t="s">
        <v>109</v>
      </c>
      <c r="D14610">
        <v>4</v>
      </c>
      <c r="E14610">
        <v>0</v>
      </c>
      <c r="F14610">
        <v>0</v>
      </c>
      <c r="H14610" t="s">
        <v>103</v>
      </c>
      <c r="I14610">
        <f t="shared" si="693"/>
        <v>0</v>
      </c>
      <c r="J14610">
        <f t="shared" si="694"/>
        <v>0</v>
      </c>
      <c r="L14610" t="str">
        <f t="shared" si="692"/>
        <v>2422FORBESDALE</v>
      </c>
      <c r="M14610" t="s">
        <v>12585</v>
      </c>
    </row>
    <row r="14611" spans="1:13">
      <c r="A14611" t="s">
        <v>15982</v>
      </c>
      <c r="B14611" t="s">
        <v>16006</v>
      </c>
      <c r="C14611" t="s">
        <v>109</v>
      </c>
      <c r="D14611">
        <v>4</v>
      </c>
      <c r="E14611">
        <v>0</v>
      </c>
      <c r="F14611">
        <v>0</v>
      </c>
      <c r="H14611" t="s">
        <v>103</v>
      </c>
      <c r="I14611">
        <f t="shared" si="693"/>
        <v>0</v>
      </c>
      <c r="J14611">
        <f t="shared" si="694"/>
        <v>0</v>
      </c>
      <c r="L14611" t="str">
        <f t="shared" si="692"/>
        <v>2422GANGAT</v>
      </c>
      <c r="M14611" t="s">
        <v>12585</v>
      </c>
    </row>
    <row r="14612" spans="1:13">
      <c r="A14612" t="s">
        <v>15982</v>
      </c>
      <c r="B14612" t="s">
        <v>16007</v>
      </c>
      <c r="C14612" t="s">
        <v>109</v>
      </c>
      <c r="D14612">
        <v>4</v>
      </c>
      <c r="E14612">
        <v>0</v>
      </c>
      <c r="F14612">
        <v>0</v>
      </c>
      <c r="H14612" t="s">
        <v>103</v>
      </c>
      <c r="I14612">
        <f t="shared" si="693"/>
        <v>0</v>
      </c>
      <c r="J14612">
        <f t="shared" si="694"/>
        <v>0</v>
      </c>
      <c r="L14612" t="str">
        <f t="shared" si="692"/>
        <v>2422GIRO</v>
      </c>
      <c r="M14612" t="s">
        <v>12585</v>
      </c>
    </row>
    <row r="14613" spans="1:13">
      <c r="A14613" t="s">
        <v>15982</v>
      </c>
      <c r="B14613" t="s">
        <v>16008</v>
      </c>
      <c r="C14613" t="s">
        <v>109</v>
      </c>
      <c r="D14613">
        <v>4</v>
      </c>
      <c r="E14613">
        <v>0</v>
      </c>
      <c r="F14613">
        <v>0</v>
      </c>
      <c r="H14613" t="s">
        <v>103</v>
      </c>
      <c r="I14613">
        <f t="shared" si="693"/>
        <v>0</v>
      </c>
      <c r="J14613">
        <f t="shared" si="694"/>
        <v>0</v>
      </c>
      <c r="L14613" t="str">
        <f t="shared" si="692"/>
        <v>2422GLEN WARD</v>
      </c>
      <c r="M14613" t="s">
        <v>12585</v>
      </c>
    </row>
    <row r="14614" spans="1:13">
      <c r="A14614" t="s">
        <v>15982</v>
      </c>
      <c r="B14614" t="s">
        <v>16009</v>
      </c>
      <c r="C14614" t="s">
        <v>109</v>
      </c>
      <c r="D14614">
        <v>4</v>
      </c>
      <c r="E14614">
        <v>0</v>
      </c>
      <c r="F14614">
        <v>0</v>
      </c>
      <c r="H14614" t="s">
        <v>103</v>
      </c>
      <c r="I14614">
        <f t="shared" si="693"/>
        <v>0</v>
      </c>
      <c r="J14614">
        <f t="shared" si="694"/>
        <v>0</v>
      </c>
      <c r="L14614" t="str">
        <f t="shared" si="692"/>
        <v>2422GLOUCESTER</v>
      </c>
      <c r="M14614" t="s">
        <v>12585</v>
      </c>
    </row>
    <row r="14615" spans="1:13">
      <c r="A14615" t="s">
        <v>15982</v>
      </c>
      <c r="B14615" t="s">
        <v>16010</v>
      </c>
      <c r="C14615" t="s">
        <v>109</v>
      </c>
      <c r="D14615">
        <v>4</v>
      </c>
      <c r="E14615">
        <v>0</v>
      </c>
      <c r="F14615">
        <v>0</v>
      </c>
      <c r="H14615" t="s">
        <v>103</v>
      </c>
      <c r="I14615">
        <f t="shared" si="693"/>
        <v>0</v>
      </c>
      <c r="J14615">
        <f t="shared" si="694"/>
        <v>0</v>
      </c>
      <c r="L14615" t="str">
        <f t="shared" si="692"/>
        <v>2422GLOUCESTER TOPS</v>
      </c>
      <c r="M14615" t="s">
        <v>12585</v>
      </c>
    </row>
    <row r="14616" spans="1:13">
      <c r="A14616" t="s">
        <v>15982</v>
      </c>
      <c r="B14616" t="s">
        <v>10147</v>
      </c>
      <c r="C14616" t="s">
        <v>109</v>
      </c>
      <c r="D14616">
        <v>4</v>
      </c>
      <c r="E14616">
        <v>0</v>
      </c>
      <c r="F14616">
        <v>0</v>
      </c>
      <c r="H14616" t="s">
        <v>103</v>
      </c>
      <c r="I14616">
        <f t="shared" si="693"/>
        <v>0</v>
      </c>
      <c r="J14616">
        <f t="shared" si="694"/>
        <v>0</v>
      </c>
      <c r="L14616" t="str">
        <f t="shared" si="692"/>
        <v>2422INVERGORDON</v>
      </c>
      <c r="M14616" t="s">
        <v>12585</v>
      </c>
    </row>
    <row r="14617" spans="1:13">
      <c r="A14617" t="s">
        <v>15982</v>
      </c>
      <c r="B14617" t="s">
        <v>7054</v>
      </c>
      <c r="C14617" t="s">
        <v>109</v>
      </c>
      <c r="D14617">
        <v>4</v>
      </c>
      <c r="E14617">
        <v>0</v>
      </c>
      <c r="F14617">
        <v>0</v>
      </c>
      <c r="H14617" t="s">
        <v>103</v>
      </c>
      <c r="I14617">
        <f t="shared" si="693"/>
        <v>0</v>
      </c>
      <c r="J14617">
        <f t="shared" si="694"/>
        <v>0</v>
      </c>
      <c r="L14617" t="str">
        <f t="shared" si="692"/>
        <v>2422KIA ORA</v>
      </c>
      <c r="M14617" t="s">
        <v>12585</v>
      </c>
    </row>
    <row r="14618" spans="1:13">
      <c r="A14618" t="s">
        <v>15982</v>
      </c>
      <c r="B14618" t="s">
        <v>16011</v>
      </c>
      <c r="C14618" t="s">
        <v>109</v>
      </c>
      <c r="D14618">
        <v>4</v>
      </c>
      <c r="E14618">
        <v>0</v>
      </c>
      <c r="F14618">
        <v>0</v>
      </c>
      <c r="H14618" t="s">
        <v>103</v>
      </c>
      <c r="I14618">
        <f t="shared" si="693"/>
        <v>0</v>
      </c>
      <c r="J14618">
        <f t="shared" si="694"/>
        <v>0</v>
      </c>
      <c r="L14618" t="str">
        <f t="shared" si="692"/>
        <v>2422MARES RUN</v>
      </c>
      <c r="M14618" t="s">
        <v>12585</v>
      </c>
    </row>
    <row r="14619" spans="1:13">
      <c r="A14619" t="s">
        <v>15982</v>
      </c>
      <c r="B14619" t="s">
        <v>16012</v>
      </c>
      <c r="C14619" t="s">
        <v>109</v>
      </c>
      <c r="D14619">
        <v>4</v>
      </c>
      <c r="E14619">
        <v>0</v>
      </c>
      <c r="F14619">
        <v>0</v>
      </c>
      <c r="H14619" t="s">
        <v>103</v>
      </c>
      <c r="I14619">
        <f t="shared" si="693"/>
        <v>0</v>
      </c>
      <c r="J14619">
        <f t="shared" si="694"/>
        <v>0</v>
      </c>
      <c r="L14619" t="str">
        <f t="shared" si="692"/>
        <v>2422MAUDVILLE</v>
      </c>
      <c r="M14619" t="s">
        <v>12585</v>
      </c>
    </row>
    <row r="14620" spans="1:13">
      <c r="A14620" t="s">
        <v>15982</v>
      </c>
      <c r="B14620" t="s">
        <v>16013</v>
      </c>
      <c r="C14620" t="s">
        <v>109</v>
      </c>
      <c r="D14620">
        <v>4</v>
      </c>
      <c r="E14620">
        <v>0</v>
      </c>
      <c r="F14620">
        <v>0</v>
      </c>
      <c r="H14620" t="s">
        <v>103</v>
      </c>
      <c r="I14620">
        <f t="shared" si="693"/>
        <v>0</v>
      </c>
      <c r="J14620">
        <f t="shared" si="694"/>
        <v>0</v>
      </c>
      <c r="L14620" t="str">
        <f t="shared" si="692"/>
        <v>2422MERNOT</v>
      </c>
      <c r="M14620" t="s">
        <v>12585</v>
      </c>
    </row>
    <row r="14621" spans="1:13">
      <c r="A14621" t="s">
        <v>15982</v>
      </c>
      <c r="B14621" t="s">
        <v>16014</v>
      </c>
      <c r="C14621" t="s">
        <v>109</v>
      </c>
      <c r="D14621">
        <v>4</v>
      </c>
      <c r="E14621">
        <v>0</v>
      </c>
      <c r="F14621">
        <v>0</v>
      </c>
      <c r="H14621" t="s">
        <v>103</v>
      </c>
      <c r="I14621">
        <f t="shared" si="693"/>
        <v>0</v>
      </c>
      <c r="J14621">
        <f t="shared" si="694"/>
        <v>0</v>
      </c>
      <c r="L14621" t="str">
        <f t="shared" si="692"/>
        <v>2422MOGRANI</v>
      </c>
      <c r="M14621" t="s">
        <v>12585</v>
      </c>
    </row>
    <row r="14622" spans="1:13">
      <c r="A14622" t="s">
        <v>15982</v>
      </c>
      <c r="B14622" t="s">
        <v>16015</v>
      </c>
      <c r="C14622" t="s">
        <v>109</v>
      </c>
      <c r="D14622">
        <v>4</v>
      </c>
      <c r="E14622">
        <v>0</v>
      </c>
      <c r="F14622">
        <v>0</v>
      </c>
      <c r="H14622" t="s">
        <v>103</v>
      </c>
      <c r="I14622">
        <f t="shared" si="693"/>
        <v>0</v>
      </c>
      <c r="J14622">
        <f t="shared" si="694"/>
        <v>0</v>
      </c>
      <c r="L14622" t="str">
        <f t="shared" si="692"/>
        <v>2422MOGRANI CREEK</v>
      </c>
      <c r="M14622" t="s">
        <v>12585</v>
      </c>
    </row>
    <row r="14623" spans="1:13">
      <c r="A14623" t="s">
        <v>15982</v>
      </c>
      <c r="B14623" t="s">
        <v>16016</v>
      </c>
      <c r="C14623" t="s">
        <v>109</v>
      </c>
      <c r="D14623">
        <v>4</v>
      </c>
      <c r="E14623">
        <v>0</v>
      </c>
      <c r="F14623">
        <v>0</v>
      </c>
      <c r="H14623" t="s">
        <v>103</v>
      </c>
      <c r="I14623">
        <f t="shared" si="693"/>
        <v>0</v>
      </c>
      <c r="J14623">
        <f t="shared" si="694"/>
        <v>0</v>
      </c>
      <c r="L14623" t="str">
        <f t="shared" si="692"/>
        <v>2422MOPPY</v>
      </c>
      <c r="M14623" t="s">
        <v>12585</v>
      </c>
    </row>
    <row r="14624" spans="1:13">
      <c r="A14624" t="s">
        <v>15982</v>
      </c>
      <c r="B14624" t="s">
        <v>16017</v>
      </c>
      <c r="C14624" t="s">
        <v>109</v>
      </c>
      <c r="D14624">
        <v>4</v>
      </c>
      <c r="E14624">
        <v>0</v>
      </c>
      <c r="F14624">
        <v>0</v>
      </c>
      <c r="H14624" t="s">
        <v>103</v>
      </c>
      <c r="I14624">
        <f t="shared" si="693"/>
        <v>0</v>
      </c>
      <c r="J14624">
        <f t="shared" si="694"/>
        <v>0</v>
      </c>
      <c r="L14624" t="str">
        <f t="shared" si="692"/>
        <v>2422MOUNT PEERLESS</v>
      </c>
      <c r="M14624" t="s">
        <v>12585</v>
      </c>
    </row>
    <row r="14625" spans="1:13">
      <c r="A14625" t="s">
        <v>15982</v>
      </c>
      <c r="B14625" t="s">
        <v>16018</v>
      </c>
      <c r="C14625" t="s">
        <v>109</v>
      </c>
      <c r="D14625">
        <v>4</v>
      </c>
      <c r="E14625">
        <v>0</v>
      </c>
      <c r="F14625">
        <v>0</v>
      </c>
      <c r="H14625" t="s">
        <v>103</v>
      </c>
      <c r="I14625">
        <f t="shared" si="693"/>
        <v>0</v>
      </c>
      <c r="J14625">
        <f t="shared" si="694"/>
        <v>0</v>
      </c>
      <c r="L14625" t="str">
        <f t="shared" si="692"/>
        <v>2422PITLOCHRY</v>
      </c>
      <c r="M14625" t="s">
        <v>12585</v>
      </c>
    </row>
    <row r="14626" spans="1:13">
      <c r="A14626" t="s">
        <v>15982</v>
      </c>
      <c r="B14626" t="s">
        <v>16019</v>
      </c>
      <c r="C14626" t="s">
        <v>109</v>
      </c>
      <c r="D14626">
        <v>4</v>
      </c>
      <c r="E14626">
        <v>0</v>
      </c>
      <c r="F14626">
        <v>0</v>
      </c>
      <c r="H14626" t="s">
        <v>103</v>
      </c>
      <c r="I14626">
        <f t="shared" si="693"/>
        <v>0</v>
      </c>
      <c r="J14626">
        <f t="shared" si="694"/>
        <v>0</v>
      </c>
      <c r="L14626" t="str">
        <f t="shared" si="692"/>
        <v>2422RAWDON VALE</v>
      </c>
      <c r="M14626" t="s">
        <v>12585</v>
      </c>
    </row>
    <row r="14627" spans="1:13">
      <c r="A14627" t="s">
        <v>15982</v>
      </c>
      <c r="B14627" t="s">
        <v>16020</v>
      </c>
      <c r="C14627" t="s">
        <v>109</v>
      </c>
      <c r="D14627">
        <v>4</v>
      </c>
      <c r="E14627">
        <v>0</v>
      </c>
      <c r="F14627">
        <v>0</v>
      </c>
      <c r="H14627" t="s">
        <v>103</v>
      </c>
      <c r="I14627">
        <f t="shared" si="693"/>
        <v>0</v>
      </c>
      <c r="J14627">
        <f t="shared" si="694"/>
        <v>0</v>
      </c>
      <c r="L14627" t="str">
        <f t="shared" si="692"/>
        <v>2422ROOKHURST</v>
      </c>
      <c r="M14627" t="s">
        <v>12585</v>
      </c>
    </row>
    <row r="14628" spans="1:13">
      <c r="A14628" t="s">
        <v>15982</v>
      </c>
      <c r="B14628" t="s">
        <v>5563</v>
      </c>
      <c r="C14628" t="s">
        <v>109</v>
      </c>
      <c r="D14628">
        <v>4</v>
      </c>
      <c r="E14628">
        <v>0</v>
      </c>
      <c r="F14628">
        <v>0</v>
      </c>
      <c r="H14628" t="s">
        <v>103</v>
      </c>
      <c r="I14628">
        <f t="shared" si="693"/>
        <v>0</v>
      </c>
      <c r="J14628">
        <f t="shared" si="694"/>
        <v>0</v>
      </c>
      <c r="L14628" t="str">
        <f t="shared" si="692"/>
        <v>2422STRATFORD</v>
      </c>
      <c r="M14628" t="s">
        <v>12585</v>
      </c>
    </row>
    <row r="14629" spans="1:13">
      <c r="A14629" t="s">
        <v>15982</v>
      </c>
      <c r="B14629" t="s">
        <v>16021</v>
      </c>
      <c r="C14629" t="s">
        <v>109</v>
      </c>
      <c r="D14629">
        <v>4</v>
      </c>
      <c r="E14629">
        <v>0</v>
      </c>
      <c r="F14629">
        <v>0</v>
      </c>
      <c r="H14629" t="s">
        <v>103</v>
      </c>
      <c r="I14629">
        <f t="shared" si="693"/>
        <v>0</v>
      </c>
      <c r="J14629">
        <f t="shared" si="694"/>
        <v>0</v>
      </c>
      <c r="L14629" t="str">
        <f t="shared" si="692"/>
        <v>2422TERREEL</v>
      </c>
      <c r="M14629" t="s">
        <v>12585</v>
      </c>
    </row>
    <row r="14630" spans="1:13">
      <c r="A14630" t="s">
        <v>15982</v>
      </c>
      <c r="B14630" t="s">
        <v>16022</v>
      </c>
      <c r="C14630" t="s">
        <v>109</v>
      </c>
      <c r="D14630">
        <v>4</v>
      </c>
      <c r="E14630">
        <v>0</v>
      </c>
      <c r="F14630">
        <v>0</v>
      </c>
      <c r="H14630" t="s">
        <v>103</v>
      </c>
      <c r="I14630">
        <f t="shared" si="693"/>
        <v>0</v>
      </c>
      <c r="J14630">
        <f t="shared" si="694"/>
        <v>0</v>
      </c>
      <c r="L14630" t="str">
        <f t="shared" si="692"/>
        <v>2422TIBBUC</v>
      </c>
      <c r="M14630" t="s">
        <v>12585</v>
      </c>
    </row>
    <row r="14631" spans="1:13">
      <c r="A14631" t="s">
        <v>15982</v>
      </c>
      <c r="B14631" t="s">
        <v>16023</v>
      </c>
      <c r="C14631" t="s">
        <v>109</v>
      </c>
      <c r="D14631">
        <v>4</v>
      </c>
      <c r="E14631">
        <v>0</v>
      </c>
      <c r="F14631">
        <v>0</v>
      </c>
      <c r="H14631" t="s">
        <v>103</v>
      </c>
      <c r="I14631">
        <f t="shared" si="693"/>
        <v>0</v>
      </c>
      <c r="J14631">
        <f t="shared" si="694"/>
        <v>0</v>
      </c>
      <c r="L14631" t="str">
        <f t="shared" si="692"/>
        <v>2422TITAATEE CREEK</v>
      </c>
      <c r="M14631" t="s">
        <v>12585</v>
      </c>
    </row>
    <row r="14632" spans="1:13">
      <c r="A14632" t="s">
        <v>15982</v>
      </c>
      <c r="B14632" t="s">
        <v>16024</v>
      </c>
      <c r="C14632" t="s">
        <v>109</v>
      </c>
      <c r="D14632">
        <v>4</v>
      </c>
      <c r="E14632">
        <v>0</v>
      </c>
      <c r="F14632">
        <v>0</v>
      </c>
      <c r="H14632" t="s">
        <v>103</v>
      </c>
      <c r="I14632">
        <f t="shared" si="693"/>
        <v>0</v>
      </c>
      <c r="J14632">
        <f t="shared" si="694"/>
        <v>0</v>
      </c>
      <c r="L14632" t="str">
        <f t="shared" si="692"/>
        <v>2422TUGRABAKH</v>
      </c>
      <c r="M14632" t="s">
        <v>12585</v>
      </c>
    </row>
    <row r="14633" spans="1:13">
      <c r="A14633" t="s">
        <v>15982</v>
      </c>
      <c r="B14633" t="s">
        <v>16025</v>
      </c>
      <c r="C14633" t="s">
        <v>109</v>
      </c>
      <c r="D14633">
        <v>4</v>
      </c>
      <c r="E14633">
        <v>0</v>
      </c>
      <c r="F14633">
        <v>0</v>
      </c>
      <c r="H14633" t="s">
        <v>103</v>
      </c>
      <c r="I14633">
        <f t="shared" si="693"/>
        <v>0</v>
      </c>
      <c r="J14633">
        <f t="shared" si="694"/>
        <v>0</v>
      </c>
      <c r="L14633" t="str">
        <f t="shared" si="692"/>
        <v>2422UPPER BOWMAN</v>
      </c>
      <c r="M14633" t="s">
        <v>12585</v>
      </c>
    </row>
    <row r="14634" spans="1:13">
      <c r="A14634" t="s">
        <v>15982</v>
      </c>
      <c r="B14634" t="s">
        <v>16026</v>
      </c>
      <c r="C14634" t="s">
        <v>109</v>
      </c>
      <c r="D14634">
        <v>4</v>
      </c>
      <c r="E14634">
        <v>0</v>
      </c>
      <c r="F14634">
        <v>0</v>
      </c>
      <c r="H14634" t="s">
        <v>103</v>
      </c>
      <c r="I14634">
        <f t="shared" si="693"/>
        <v>0</v>
      </c>
      <c r="J14634">
        <f t="shared" si="694"/>
        <v>0</v>
      </c>
      <c r="L14634" t="str">
        <f t="shared" si="692"/>
        <v>2422WALLANBAH</v>
      </c>
      <c r="M14634" t="s">
        <v>12585</v>
      </c>
    </row>
    <row r="14635" spans="1:13">
      <c r="A14635" t="s">
        <v>15982</v>
      </c>
      <c r="B14635" t="s">
        <v>16027</v>
      </c>
      <c r="C14635" t="s">
        <v>109</v>
      </c>
      <c r="D14635">
        <v>4</v>
      </c>
      <c r="E14635">
        <v>0</v>
      </c>
      <c r="F14635">
        <v>0</v>
      </c>
      <c r="H14635" t="s">
        <v>103</v>
      </c>
      <c r="I14635">
        <f t="shared" si="693"/>
        <v>0</v>
      </c>
      <c r="J14635">
        <f t="shared" si="694"/>
        <v>0</v>
      </c>
      <c r="L14635" t="str">
        <f t="shared" si="692"/>
        <v>2422WAPRA</v>
      </c>
      <c r="M14635" t="s">
        <v>12585</v>
      </c>
    </row>
    <row r="14636" spans="1:13">
      <c r="A14636" t="s">
        <v>15982</v>
      </c>
      <c r="B14636" t="s">
        <v>16028</v>
      </c>
      <c r="C14636" t="s">
        <v>109</v>
      </c>
      <c r="D14636">
        <v>4</v>
      </c>
      <c r="E14636">
        <v>0</v>
      </c>
      <c r="F14636">
        <v>0</v>
      </c>
      <c r="H14636" t="s">
        <v>103</v>
      </c>
      <c r="I14636">
        <f t="shared" si="693"/>
        <v>0</v>
      </c>
      <c r="J14636">
        <f t="shared" si="694"/>
        <v>0</v>
      </c>
      <c r="L14636" t="str">
        <f t="shared" si="692"/>
        <v>2422WARDS RIVER</v>
      </c>
      <c r="M14636" t="s">
        <v>12585</v>
      </c>
    </row>
    <row r="14637" spans="1:13">
      <c r="A14637" t="s">
        <v>15982</v>
      </c>
      <c r="B14637" t="s">
        <v>16029</v>
      </c>
      <c r="C14637" t="s">
        <v>109</v>
      </c>
      <c r="D14637">
        <v>4</v>
      </c>
      <c r="E14637">
        <v>0</v>
      </c>
      <c r="F14637">
        <v>0</v>
      </c>
      <c r="H14637" t="s">
        <v>103</v>
      </c>
      <c r="I14637">
        <f t="shared" si="693"/>
        <v>0</v>
      </c>
      <c r="J14637">
        <f t="shared" si="694"/>
        <v>0</v>
      </c>
      <c r="L14637" t="str">
        <f t="shared" si="692"/>
        <v>2422WAUKIVORY</v>
      </c>
      <c r="M14637" t="s">
        <v>12585</v>
      </c>
    </row>
    <row r="14638" spans="1:13">
      <c r="A14638" t="s">
        <v>15982</v>
      </c>
      <c r="B14638" t="s">
        <v>16030</v>
      </c>
      <c r="C14638" t="s">
        <v>109</v>
      </c>
      <c r="D14638">
        <v>4</v>
      </c>
      <c r="E14638">
        <v>0</v>
      </c>
      <c r="F14638">
        <v>0</v>
      </c>
      <c r="H14638" t="s">
        <v>103</v>
      </c>
      <c r="I14638">
        <f t="shared" si="693"/>
        <v>0</v>
      </c>
      <c r="J14638">
        <f t="shared" si="694"/>
        <v>0</v>
      </c>
      <c r="L14638" t="str">
        <f t="shared" si="692"/>
        <v>2422WIRRADGURIE</v>
      </c>
      <c r="M14638" t="s">
        <v>12585</v>
      </c>
    </row>
    <row r="14639" spans="1:13">
      <c r="A14639" t="s">
        <v>15982</v>
      </c>
      <c r="B14639" t="s">
        <v>16031</v>
      </c>
      <c r="C14639" t="s">
        <v>109</v>
      </c>
      <c r="D14639">
        <v>4</v>
      </c>
      <c r="E14639">
        <v>0</v>
      </c>
      <c r="F14639">
        <v>0</v>
      </c>
      <c r="H14639" t="s">
        <v>103</v>
      </c>
      <c r="I14639">
        <f t="shared" si="693"/>
        <v>0</v>
      </c>
      <c r="J14639">
        <f t="shared" si="694"/>
        <v>0</v>
      </c>
      <c r="L14639" t="str">
        <f t="shared" si="692"/>
        <v>2422WOKO</v>
      </c>
      <c r="M14639" t="s">
        <v>12585</v>
      </c>
    </row>
    <row r="14640" spans="1:13">
      <c r="A14640" t="s">
        <v>16032</v>
      </c>
      <c r="B14640" t="s">
        <v>16033</v>
      </c>
      <c r="C14640" t="s">
        <v>109</v>
      </c>
      <c r="D14640">
        <v>4</v>
      </c>
      <c r="E14640">
        <v>0</v>
      </c>
      <c r="F14640">
        <v>0</v>
      </c>
      <c r="H14640" t="s">
        <v>103</v>
      </c>
      <c r="I14640">
        <f t="shared" si="693"/>
        <v>0</v>
      </c>
      <c r="J14640">
        <f t="shared" si="694"/>
        <v>0</v>
      </c>
      <c r="L14640" t="str">
        <f t="shared" si="692"/>
        <v>2421FISHERS HILL</v>
      </c>
      <c r="M14640" t="s">
        <v>16034</v>
      </c>
    </row>
    <row r="14641" spans="1:13">
      <c r="A14641" t="s">
        <v>16032</v>
      </c>
      <c r="B14641" t="s">
        <v>7073</v>
      </c>
      <c r="C14641" t="s">
        <v>109</v>
      </c>
      <c r="D14641">
        <v>4</v>
      </c>
      <c r="E14641">
        <v>0</v>
      </c>
      <c r="F14641">
        <v>0</v>
      </c>
      <c r="H14641" t="s">
        <v>103</v>
      </c>
      <c r="I14641">
        <f t="shared" si="693"/>
        <v>0</v>
      </c>
      <c r="J14641">
        <f t="shared" si="694"/>
        <v>0</v>
      </c>
      <c r="L14641" t="str">
        <f t="shared" si="692"/>
        <v>2421PATERSON</v>
      </c>
      <c r="M14641" t="s">
        <v>16034</v>
      </c>
    </row>
    <row r="14642" spans="1:13">
      <c r="A14642" t="s">
        <v>16032</v>
      </c>
      <c r="B14642" t="s">
        <v>6197</v>
      </c>
      <c r="C14642" t="s">
        <v>109</v>
      </c>
      <c r="D14642">
        <v>4</v>
      </c>
      <c r="E14642">
        <v>0</v>
      </c>
      <c r="F14642">
        <v>0</v>
      </c>
      <c r="H14642" t="s">
        <v>103</v>
      </c>
      <c r="I14642">
        <f t="shared" si="693"/>
        <v>0</v>
      </c>
      <c r="J14642">
        <f t="shared" si="694"/>
        <v>0</v>
      </c>
      <c r="L14642" t="str">
        <f t="shared" si="692"/>
        <v>2421TOCAL</v>
      </c>
      <c r="M14642" t="s">
        <v>16034</v>
      </c>
    </row>
    <row r="14643" spans="1:13">
      <c r="A14643" t="s">
        <v>16032</v>
      </c>
      <c r="B14643" t="s">
        <v>16035</v>
      </c>
      <c r="C14643" t="s">
        <v>109</v>
      </c>
      <c r="D14643">
        <v>4</v>
      </c>
      <c r="E14643">
        <v>0</v>
      </c>
      <c r="F14643">
        <v>0</v>
      </c>
      <c r="H14643" t="s">
        <v>103</v>
      </c>
      <c r="I14643">
        <f t="shared" si="693"/>
        <v>0</v>
      </c>
      <c r="J14643">
        <f t="shared" si="694"/>
        <v>0</v>
      </c>
      <c r="L14643" t="str">
        <f t="shared" si="692"/>
        <v>2421TORRYBURN</v>
      </c>
      <c r="M14643" t="s">
        <v>16034</v>
      </c>
    </row>
    <row r="14644" spans="1:13">
      <c r="A14644" t="s">
        <v>16032</v>
      </c>
      <c r="B14644" t="s">
        <v>601</v>
      </c>
      <c r="C14644" t="s">
        <v>109</v>
      </c>
      <c r="D14644">
        <v>4</v>
      </c>
      <c r="E14644">
        <v>0</v>
      </c>
      <c r="F14644">
        <v>0</v>
      </c>
      <c r="H14644" t="s">
        <v>103</v>
      </c>
      <c r="I14644">
        <f t="shared" si="693"/>
        <v>0</v>
      </c>
      <c r="J14644">
        <f t="shared" si="694"/>
        <v>0</v>
      </c>
      <c r="L14644" t="str">
        <f t="shared" si="692"/>
        <v>2421TREVALLYN</v>
      </c>
      <c r="M14644" t="s">
        <v>16034</v>
      </c>
    </row>
    <row r="14645" spans="1:13">
      <c r="A14645" t="s">
        <v>16032</v>
      </c>
      <c r="B14645" t="s">
        <v>16036</v>
      </c>
      <c r="C14645" t="s">
        <v>109</v>
      </c>
      <c r="D14645">
        <v>4</v>
      </c>
      <c r="E14645">
        <v>0</v>
      </c>
      <c r="F14645">
        <v>0</v>
      </c>
      <c r="H14645" t="s">
        <v>103</v>
      </c>
      <c r="I14645">
        <f t="shared" si="693"/>
        <v>0</v>
      </c>
      <c r="J14645">
        <f t="shared" si="694"/>
        <v>0</v>
      </c>
      <c r="L14645" t="str">
        <f t="shared" si="692"/>
        <v>2421VACY</v>
      </c>
      <c r="M14645" t="s">
        <v>16034</v>
      </c>
    </row>
    <row r="14646" spans="1:13">
      <c r="A14646" t="s">
        <v>16032</v>
      </c>
      <c r="B14646" t="s">
        <v>16037</v>
      </c>
      <c r="C14646" t="s">
        <v>109</v>
      </c>
      <c r="D14646">
        <v>4</v>
      </c>
      <c r="E14646">
        <v>0</v>
      </c>
      <c r="F14646">
        <v>0</v>
      </c>
      <c r="H14646" t="s">
        <v>103</v>
      </c>
      <c r="I14646">
        <f t="shared" si="693"/>
        <v>0</v>
      </c>
      <c r="J14646">
        <f t="shared" si="694"/>
        <v>0</v>
      </c>
      <c r="L14646" t="str">
        <f t="shared" si="692"/>
        <v>2421WEBBERS CREEK</v>
      </c>
      <c r="M14646" t="s">
        <v>16034</v>
      </c>
    </row>
    <row r="14647" spans="1:13">
      <c r="A14647" t="s">
        <v>16038</v>
      </c>
      <c r="B14647" t="s">
        <v>16039</v>
      </c>
      <c r="C14647" t="s">
        <v>109</v>
      </c>
      <c r="D14647">
        <v>4</v>
      </c>
      <c r="E14647">
        <v>0</v>
      </c>
      <c r="F14647">
        <v>0</v>
      </c>
      <c r="H14647" t="s">
        <v>103</v>
      </c>
      <c r="I14647">
        <f t="shared" si="693"/>
        <v>0</v>
      </c>
      <c r="J14647">
        <f t="shared" si="694"/>
        <v>0</v>
      </c>
      <c r="L14647" t="str">
        <f t="shared" si="692"/>
        <v>2420ALISON</v>
      </c>
      <c r="M14647" t="s">
        <v>16034</v>
      </c>
    </row>
    <row r="14648" spans="1:13">
      <c r="A14648" t="s">
        <v>16038</v>
      </c>
      <c r="B14648" t="s">
        <v>16040</v>
      </c>
      <c r="C14648" t="s">
        <v>109</v>
      </c>
      <c r="D14648">
        <v>4</v>
      </c>
      <c r="E14648">
        <v>0</v>
      </c>
      <c r="F14648">
        <v>0</v>
      </c>
      <c r="H14648" t="s">
        <v>103</v>
      </c>
      <c r="I14648">
        <f t="shared" si="693"/>
        <v>0</v>
      </c>
      <c r="J14648">
        <f t="shared" si="694"/>
        <v>0</v>
      </c>
      <c r="L14648" t="str">
        <f t="shared" si="692"/>
        <v>2420BANDON GROVE</v>
      </c>
      <c r="M14648" t="s">
        <v>16034</v>
      </c>
    </row>
    <row r="14649" spans="1:13">
      <c r="A14649" t="s">
        <v>16038</v>
      </c>
      <c r="B14649" t="s">
        <v>16041</v>
      </c>
      <c r="C14649" t="s">
        <v>109</v>
      </c>
      <c r="D14649">
        <v>4</v>
      </c>
      <c r="E14649">
        <v>0</v>
      </c>
      <c r="F14649">
        <v>0</v>
      </c>
      <c r="H14649" t="s">
        <v>103</v>
      </c>
      <c r="I14649">
        <f t="shared" si="693"/>
        <v>0</v>
      </c>
      <c r="J14649">
        <f t="shared" si="694"/>
        <v>0</v>
      </c>
      <c r="L14649" t="str">
        <f t="shared" si="692"/>
        <v>2420BENDOLBA</v>
      </c>
      <c r="M14649" t="s">
        <v>16034</v>
      </c>
    </row>
    <row r="14650" spans="1:13">
      <c r="A14650" t="s">
        <v>16038</v>
      </c>
      <c r="B14650" t="s">
        <v>8678</v>
      </c>
      <c r="C14650" t="s">
        <v>109</v>
      </c>
      <c r="D14650">
        <v>4</v>
      </c>
      <c r="E14650">
        <v>0</v>
      </c>
      <c r="F14650">
        <v>0</v>
      </c>
      <c r="H14650" t="s">
        <v>103</v>
      </c>
      <c r="I14650">
        <f t="shared" si="693"/>
        <v>0</v>
      </c>
      <c r="J14650">
        <f t="shared" si="694"/>
        <v>0</v>
      </c>
      <c r="L14650" t="str">
        <f t="shared" si="692"/>
        <v>2420BROOKFIELD</v>
      </c>
      <c r="M14650" t="s">
        <v>16034</v>
      </c>
    </row>
    <row r="14651" spans="1:13">
      <c r="A14651" t="s">
        <v>16038</v>
      </c>
      <c r="B14651" t="s">
        <v>16042</v>
      </c>
      <c r="C14651" t="s">
        <v>109</v>
      </c>
      <c r="D14651">
        <v>4</v>
      </c>
      <c r="E14651">
        <v>0</v>
      </c>
      <c r="F14651">
        <v>0</v>
      </c>
      <c r="H14651" t="s">
        <v>103</v>
      </c>
      <c r="I14651">
        <f t="shared" si="693"/>
        <v>0</v>
      </c>
      <c r="J14651">
        <f t="shared" si="694"/>
        <v>0</v>
      </c>
      <c r="L14651" t="str">
        <f t="shared" si="692"/>
        <v>2420BROWNMORE</v>
      </c>
      <c r="M14651" t="s">
        <v>16034</v>
      </c>
    </row>
    <row r="14652" spans="1:13">
      <c r="A14652" t="s">
        <v>16038</v>
      </c>
      <c r="B14652" t="s">
        <v>16043</v>
      </c>
      <c r="C14652" t="s">
        <v>109</v>
      </c>
      <c r="D14652">
        <v>4</v>
      </c>
      <c r="E14652">
        <v>0</v>
      </c>
      <c r="F14652">
        <v>0</v>
      </c>
      <c r="H14652" t="s">
        <v>103</v>
      </c>
      <c r="I14652">
        <f t="shared" si="693"/>
        <v>0</v>
      </c>
      <c r="J14652">
        <f t="shared" si="694"/>
        <v>0</v>
      </c>
      <c r="L14652" t="str">
        <f t="shared" si="692"/>
        <v>2420CAMBRA</v>
      </c>
      <c r="M14652" t="s">
        <v>16034</v>
      </c>
    </row>
    <row r="14653" spans="1:13">
      <c r="A14653" t="s">
        <v>16038</v>
      </c>
      <c r="B14653" t="s">
        <v>1221</v>
      </c>
      <c r="C14653" t="s">
        <v>109</v>
      </c>
      <c r="D14653">
        <v>4</v>
      </c>
      <c r="E14653">
        <v>0</v>
      </c>
      <c r="F14653">
        <v>0</v>
      </c>
      <c r="H14653" t="s">
        <v>103</v>
      </c>
      <c r="I14653">
        <f t="shared" si="693"/>
        <v>0</v>
      </c>
      <c r="J14653">
        <f t="shared" si="694"/>
        <v>0</v>
      </c>
      <c r="L14653" t="str">
        <f t="shared" si="692"/>
        <v>2420CHICHESTER</v>
      </c>
      <c r="M14653" t="s">
        <v>16034</v>
      </c>
    </row>
    <row r="14654" spans="1:13">
      <c r="A14654" t="s">
        <v>16038</v>
      </c>
      <c r="B14654" t="s">
        <v>16044</v>
      </c>
      <c r="C14654" t="s">
        <v>109</v>
      </c>
      <c r="D14654">
        <v>4</v>
      </c>
      <c r="E14654">
        <v>0</v>
      </c>
      <c r="F14654">
        <v>0</v>
      </c>
      <c r="H14654" t="s">
        <v>103</v>
      </c>
      <c r="I14654">
        <f t="shared" si="693"/>
        <v>0</v>
      </c>
      <c r="J14654">
        <f t="shared" si="694"/>
        <v>0</v>
      </c>
      <c r="L14654" t="str">
        <f t="shared" si="692"/>
        <v>2420DINGADEE</v>
      </c>
      <c r="M14654" t="s">
        <v>16034</v>
      </c>
    </row>
    <row r="14655" spans="1:13">
      <c r="A14655" t="s">
        <v>16038</v>
      </c>
      <c r="B14655" t="s">
        <v>16045</v>
      </c>
      <c r="C14655" t="s">
        <v>109</v>
      </c>
      <c r="D14655">
        <v>4</v>
      </c>
      <c r="E14655">
        <v>0</v>
      </c>
      <c r="F14655">
        <v>0</v>
      </c>
      <c r="H14655" t="s">
        <v>103</v>
      </c>
      <c r="I14655">
        <f t="shared" si="693"/>
        <v>0</v>
      </c>
      <c r="J14655">
        <f t="shared" si="694"/>
        <v>0</v>
      </c>
      <c r="L14655" t="str">
        <f t="shared" si="692"/>
        <v>2420DUNGOG</v>
      </c>
      <c r="M14655" t="s">
        <v>16034</v>
      </c>
    </row>
    <row r="14656" spans="1:13">
      <c r="A14656" t="s">
        <v>16038</v>
      </c>
      <c r="B14656" t="s">
        <v>16046</v>
      </c>
      <c r="C14656" t="s">
        <v>109</v>
      </c>
      <c r="D14656">
        <v>4</v>
      </c>
      <c r="E14656">
        <v>0</v>
      </c>
      <c r="F14656">
        <v>0</v>
      </c>
      <c r="H14656" t="s">
        <v>103</v>
      </c>
      <c r="I14656">
        <f t="shared" si="693"/>
        <v>0</v>
      </c>
      <c r="J14656">
        <f t="shared" si="694"/>
        <v>0</v>
      </c>
      <c r="L14656" t="str">
        <f t="shared" si="692"/>
        <v>2420DUSODIE</v>
      </c>
      <c r="M14656" t="s">
        <v>16034</v>
      </c>
    </row>
    <row r="14657" spans="1:13">
      <c r="A14657" t="s">
        <v>16038</v>
      </c>
      <c r="B14657" t="s">
        <v>16047</v>
      </c>
      <c r="C14657" t="s">
        <v>109</v>
      </c>
      <c r="D14657">
        <v>4</v>
      </c>
      <c r="E14657">
        <v>0</v>
      </c>
      <c r="F14657">
        <v>0</v>
      </c>
      <c r="H14657" t="s">
        <v>103</v>
      </c>
      <c r="I14657">
        <f t="shared" si="693"/>
        <v>0</v>
      </c>
      <c r="J14657">
        <f t="shared" si="694"/>
        <v>0</v>
      </c>
      <c r="L14657" t="str">
        <f t="shared" si="692"/>
        <v>2420FLAT TOPS</v>
      </c>
      <c r="M14657" t="s">
        <v>16034</v>
      </c>
    </row>
    <row r="14658" spans="1:13">
      <c r="A14658" t="s">
        <v>16038</v>
      </c>
      <c r="B14658" t="s">
        <v>16048</v>
      </c>
      <c r="C14658" t="s">
        <v>109</v>
      </c>
      <c r="D14658">
        <v>4</v>
      </c>
      <c r="E14658">
        <v>0</v>
      </c>
      <c r="F14658">
        <v>0</v>
      </c>
      <c r="H14658" t="s">
        <v>103</v>
      </c>
      <c r="I14658">
        <f t="shared" si="693"/>
        <v>0</v>
      </c>
      <c r="J14658">
        <f t="shared" si="694"/>
        <v>0</v>
      </c>
      <c r="L14658" t="str">
        <f t="shared" si="692"/>
        <v>2420FOSTERTON</v>
      </c>
      <c r="M14658" t="s">
        <v>16034</v>
      </c>
    </row>
    <row r="14659" spans="1:13">
      <c r="A14659" t="s">
        <v>16038</v>
      </c>
      <c r="B14659" t="s">
        <v>16049</v>
      </c>
      <c r="C14659" t="s">
        <v>109</v>
      </c>
      <c r="D14659">
        <v>4</v>
      </c>
      <c r="E14659">
        <v>0</v>
      </c>
      <c r="F14659">
        <v>0</v>
      </c>
      <c r="H14659" t="s">
        <v>103</v>
      </c>
      <c r="I14659">
        <f t="shared" si="693"/>
        <v>0</v>
      </c>
      <c r="J14659">
        <f t="shared" si="694"/>
        <v>0</v>
      </c>
      <c r="L14659" t="str">
        <f t="shared" si="692"/>
        <v>2420HANLEYS CREEK</v>
      </c>
      <c r="M14659" t="s">
        <v>16034</v>
      </c>
    </row>
    <row r="14660" spans="1:13">
      <c r="A14660" t="s">
        <v>16038</v>
      </c>
      <c r="B14660" t="s">
        <v>16050</v>
      </c>
      <c r="C14660" t="s">
        <v>109</v>
      </c>
      <c r="D14660">
        <v>4</v>
      </c>
      <c r="E14660">
        <v>0</v>
      </c>
      <c r="F14660">
        <v>0</v>
      </c>
      <c r="H14660" t="s">
        <v>103</v>
      </c>
      <c r="I14660">
        <f t="shared" si="693"/>
        <v>0</v>
      </c>
      <c r="J14660">
        <f t="shared" si="694"/>
        <v>0</v>
      </c>
      <c r="L14660" t="str">
        <f t="shared" si="692"/>
        <v>2420HILLDALE</v>
      </c>
      <c r="M14660" t="s">
        <v>16034</v>
      </c>
    </row>
    <row r="14661" spans="1:13">
      <c r="A14661" t="s">
        <v>16038</v>
      </c>
      <c r="B14661" t="s">
        <v>16051</v>
      </c>
      <c r="C14661" t="s">
        <v>109</v>
      </c>
      <c r="D14661">
        <v>4</v>
      </c>
      <c r="E14661">
        <v>0</v>
      </c>
      <c r="F14661">
        <v>0</v>
      </c>
      <c r="H14661" t="s">
        <v>103</v>
      </c>
      <c r="I14661">
        <f t="shared" si="693"/>
        <v>0</v>
      </c>
      <c r="J14661">
        <f t="shared" si="694"/>
        <v>0</v>
      </c>
      <c r="L14661" t="str">
        <f t="shared" ref="L14661:L14724" si="695">CONCATENATE(A14661,B14661)</f>
        <v>2420MAIN CREEK</v>
      </c>
      <c r="M14661" t="s">
        <v>16034</v>
      </c>
    </row>
    <row r="14662" spans="1:13">
      <c r="A14662" t="s">
        <v>16038</v>
      </c>
      <c r="B14662" t="s">
        <v>16052</v>
      </c>
      <c r="C14662" t="s">
        <v>109</v>
      </c>
      <c r="D14662">
        <v>4</v>
      </c>
      <c r="E14662">
        <v>0</v>
      </c>
      <c r="F14662">
        <v>0</v>
      </c>
      <c r="H14662" t="s">
        <v>103</v>
      </c>
      <c r="I14662">
        <f t="shared" si="693"/>
        <v>0</v>
      </c>
      <c r="J14662">
        <f t="shared" si="694"/>
        <v>0</v>
      </c>
      <c r="L14662" t="str">
        <f t="shared" si="695"/>
        <v>2420MARSHDALE</v>
      </c>
      <c r="M14662" t="s">
        <v>16034</v>
      </c>
    </row>
    <row r="14663" spans="1:13">
      <c r="A14663" t="s">
        <v>16038</v>
      </c>
      <c r="B14663" t="s">
        <v>9199</v>
      </c>
      <c r="C14663" t="s">
        <v>109</v>
      </c>
      <c r="D14663">
        <v>4</v>
      </c>
      <c r="E14663">
        <v>0</v>
      </c>
      <c r="F14663">
        <v>0</v>
      </c>
      <c r="H14663" t="s">
        <v>103</v>
      </c>
      <c r="I14663">
        <f t="shared" si="693"/>
        <v>0</v>
      </c>
      <c r="J14663">
        <f t="shared" si="694"/>
        <v>0</v>
      </c>
      <c r="L14663" t="str">
        <f t="shared" si="695"/>
        <v>2420MARTINS CREEK</v>
      </c>
      <c r="M14663" t="s">
        <v>16034</v>
      </c>
    </row>
    <row r="14664" spans="1:13">
      <c r="A14664" t="s">
        <v>16038</v>
      </c>
      <c r="B14664" t="s">
        <v>16053</v>
      </c>
      <c r="C14664" t="s">
        <v>109</v>
      </c>
      <c r="D14664">
        <v>4</v>
      </c>
      <c r="E14664">
        <v>0</v>
      </c>
      <c r="F14664">
        <v>0</v>
      </c>
      <c r="H14664" t="s">
        <v>103</v>
      </c>
      <c r="I14664">
        <f t="shared" si="693"/>
        <v>0</v>
      </c>
      <c r="J14664">
        <f t="shared" si="694"/>
        <v>0</v>
      </c>
      <c r="L14664" t="str">
        <f t="shared" si="695"/>
        <v>2420MUNNI</v>
      </c>
      <c r="M14664" t="s">
        <v>16034</v>
      </c>
    </row>
    <row r="14665" spans="1:13">
      <c r="A14665" t="s">
        <v>16038</v>
      </c>
      <c r="B14665" t="s">
        <v>4902</v>
      </c>
      <c r="C14665" t="s">
        <v>109</v>
      </c>
      <c r="D14665">
        <v>4</v>
      </c>
      <c r="E14665">
        <v>0</v>
      </c>
      <c r="F14665">
        <v>0</v>
      </c>
      <c r="H14665" t="s">
        <v>103</v>
      </c>
      <c r="I14665">
        <f t="shared" si="693"/>
        <v>0</v>
      </c>
      <c r="J14665">
        <f t="shared" si="694"/>
        <v>0</v>
      </c>
      <c r="L14665" t="str">
        <f t="shared" si="695"/>
        <v>2420SALISBURY</v>
      </c>
      <c r="M14665" t="s">
        <v>16034</v>
      </c>
    </row>
    <row r="14666" spans="1:13">
      <c r="A14666" t="s">
        <v>16038</v>
      </c>
      <c r="B14666" t="s">
        <v>16054</v>
      </c>
      <c r="C14666" t="s">
        <v>109</v>
      </c>
      <c r="D14666">
        <v>4</v>
      </c>
      <c r="E14666">
        <v>0</v>
      </c>
      <c r="F14666">
        <v>0</v>
      </c>
      <c r="H14666" t="s">
        <v>103</v>
      </c>
      <c r="I14666">
        <f t="shared" si="693"/>
        <v>0</v>
      </c>
      <c r="J14666">
        <f t="shared" si="694"/>
        <v>0</v>
      </c>
      <c r="L14666" t="str">
        <f t="shared" si="695"/>
        <v>2420STROUD HILL</v>
      </c>
      <c r="M14666" t="s">
        <v>16034</v>
      </c>
    </row>
    <row r="14667" spans="1:13">
      <c r="A14667" t="s">
        <v>16038</v>
      </c>
      <c r="B14667" t="s">
        <v>6026</v>
      </c>
      <c r="C14667" t="s">
        <v>109</v>
      </c>
      <c r="D14667">
        <v>4</v>
      </c>
      <c r="E14667">
        <v>0</v>
      </c>
      <c r="F14667">
        <v>0</v>
      </c>
      <c r="H14667" t="s">
        <v>103</v>
      </c>
      <c r="I14667">
        <f t="shared" si="693"/>
        <v>0</v>
      </c>
      <c r="J14667">
        <f t="shared" si="694"/>
        <v>0</v>
      </c>
      <c r="L14667" t="str">
        <f t="shared" si="695"/>
        <v>2420SUGARLOAF</v>
      </c>
      <c r="M14667" t="s">
        <v>16034</v>
      </c>
    </row>
    <row r="14668" spans="1:13">
      <c r="A14668" t="s">
        <v>16038</v>
      </c>
      <c r="B14668" t="s">
        <v>16055</v>
      </c>
      <c r="C14668" t="s">
        <v>109</v>
      </c>
      <c r="D14668">
        <v>4</v>
      </c>
      <c r="E14668">
        <v>0</v>
      </c>
      <c r="F14668">
        <v>0</v>
      </c>
      <c r="H14668" t="s">
        <v>103</v>
      </c>
      <c r="I14668">
        <f t="shared" si="693"/>
        <v>0</v>
      </c>
      <c r="J14668">
        <f t="shared" si="694"/>
        <v>0</v>
      </c>
      <c r="L14668" t="str">
        <f t="shared" si="695"/>
        <v>2420TABBIL CREEK</v>
      </c>
      <c r="M14668" t="s">
        <v>16034</v>
      </c>
    </row>
    <row r="14669" spans="1:13">
      <c r="A14669" t="s">
        <v>16038</v>
      </c>
      <c r="B14669" t="s">
        <v>16056</v>
      </c>
      <c r="C14669" t="s">
        <v>109</v>
      </c>
      <c r="D14669">
        <v>4</v>
      </c>
      <c r="E14669">
        <v>0</v>
      </c>
      <c r="F14669">
        <v>0</v>
      </c>
      <c r="H14669" t="s">
        <v>103</v>
      </c>
      <c r="I14669">
        <f t="shared" si="693"/>
        <v>0</v>
      </c>
      <c r="J14669">
        <f t="shared" si="694"/>
        <v>0</v>
      </c>
      <c r="L14669" t="str">
        <f t="shared" si="695"/>
        <v>2420TILLEGRA</v>
      </c>
      <c r="M14669" t="s">
        <v>16034</v>
      </c>
    </row>
    <row r="14670" spans="1:13">
      <c r="A14670" t="s">
        <v>16038</v>
      </c>
      <c r="B14670" t="s">
        <v>16057</v>
      </c>
      <c r="C14670" t="s">
        <v>109</v>
      </c>
      <c r="D14670">
        <v>4</v>
      </c>
      <c r="E14670">
        <v>0</v>
      </c>
      <c r="F14670">
        <v>0</v>
      </c>
      <c r="H14670" t="s">
        <v>103</v>
      </c>
      <c r="I14670">
        <f t="shared" si="693"/>
        <v>0</v>
      </c>
      <c r="J14670">
        <f t="shared" si="694"/>
        <v>0</v>
      </c>
      <c r="L14670" t="str">
        <f t="shared" si="695"/>
        <v>2420UNDERBANK</v>
      </c>
      <c r="M14670" t="s">
        <v>16034</v>
      </c>
    </row>
    <row r="14671" spans="1:13">
      <c r="A14671" t="s">
        <v>16038</v>
      </c>
      <c r="B14671" t="s">
        <v>16058</v>
      </c>
      <c r="C14671" t="s">
        <v>109</v>
      </c>
      <c r="D14671">
        <v>4</v>
      </c>
      <c r="E14671">
        <v>0</v>
      </c>
      <c r="F14671">
        <v>0</v>
      </c>
      <c r="H14671" t="s">
        <v>103</v>
      </c>
      <c r="I14671">
        <f t="shared" si="693"/>
        <v>0</v>
      </c>
      <c r="J14671">
        <f t="shared" si="694"/>
        <v>0</v>
      </c>
      <c r="L14671" t="str">
        <f t="shared" si="695"/>
        <v>2420UPPER CHICHESTER</v>
      </c>
      <c r="M14671" t="s">
        <v>16034</v>
      </c>
    </row>
    <row r="14672" spans="1:13">
      <c r="A14672" t="s">
        <v>16038</v>
      </c>
      <c r="B14672" t="s">
        <v>16059</v>
      </c>
      <c r="C14672" t="s">
        <v>109</v>
      </c>
      <c r="D14672">
        <v>4</v>
      </c>
      <c r="E14672">
        <v>0</v>
      </c>
      <c r="F14672">
        <v>0</v>
      </c>
      <c r="H14672" t="s">
        <v>103</v>
      </c>
      <c r="I14672">
        <f t="shared" si="693"/>
        <v>0</v>
      </c>
      <c r="J14672">
        <f t="shared" si="694"/>
        <v>0</v>
      </c>
      <c r="L14672" t="str">
        <f t="shared" si="695"/>
        <v>2420WALLARINGA</v>
      </c>
      <c r="M14672" t="s">
        <v>16034</v>
      </c>
    </row>
    <row r="14673" spans="1:13">
      <c r="A14673" t="s">
        <v>16038</v>
      </c>
      <c r="B14673" t="s">
        <v>16060</v>
      </c>
      <c r="C14673" t="s">
        <v>109</v>
      </c>
      <c r="D14673">
        <v>4</v>
      </c>
      <c r="E14673">
        <v>0</v>
      </c>
      <c r="F14673">
        <v>0</v>
      </c>
      <c r="H14673" t="s">
        <v>103</v>
      </c>
      <c r="I14673">
        <f t="shared" ref="I14673:I14736" si="696">IF(ISERROR(VLOOKUP(A14673,SelPostCode,1,FALSE)),0,1)</f>
        <v>0</v>
      </c>
      <c r="J14673">
        <f t="shared" ref="J14673:J14736" si="697">IF(I14673=0,0,IF(ISERROR(VLOOKUP(B14673,SelSuburb,1,FALSE)),0,1))</f>
        <v>0</v>
      </c>
      <c r="L14673" t="str">
        <f t="shared" si="695"/>
        <v>2420WALLAROBBA</v>
      </c>
      <c r="M14673" t="s">
        <v>16034</v>
      </c>
    </row>
    <row r="14674" spans="1:13">
      <c r="A14674" t="s">
        <v>16038</v>
      </c>
      <c r="B14674" t="s">
        <v>16061</v>
      </c>
      <c r="C14674" t="s">
        <v>109</v>
      </c>
      <c r="D14674">
        <v>4</v>
      </c>
      <c r="E14674">
        <v>0</v>
      </c>
      <c r="F14674">
        <v>0</v>
      </c>
      <c r="H14674" t="s">
        <v>103</v>
      </c>
      <c r="I14674">
        <f t="shared" si="696"/>
        <v>0</v>
      </c>
      <c r="J14674">
        <f t="shared" si="697"/>
        <v>0</v>
      </c>
      <c r="L14674" t="str">
        <f t="shared" si="695"/>
        <v>2420WIRRAGULLA</v>
      </c>
      <c r="M14674" t="s">
        <v>16034</v>
      </c>
    </row>
    <row r="14675" spans="1:13">
      <c r="A14675" t="s">
        <v>16062</v>
      </c>
      <c r="B14675" t="s">
        <v>16063</v>
      </c>
      <c r="C14675" t="s">
        <v>109</v>
      </c>
      <c r="D14675">
        <v>4</v>
      </c>
      <c r="E14675">
        <v>0</v>
      </c>
      <c r="F14675">
        <v>0</v>
      </c>
      <c r="H14675" t="s">
        <v>103</v>
      </c>
      <c r="I14675">
        <f t="shared" si="696"/>
        <v>0</v>
      </c>
      <c r="J14675">
        <f t="shared" si="697"/>
        <v>0</v>
      </c>
      <c r="L14675" t="str">
        <f t="shared" si="695"/>
        <v>2415MONKERAI</v>
      </c>
      <c r="M14675" t="s">
        <v>12585</v>
      </c>
    </row>
    <row r="14676" spans="1:13">
      <c r="A14676" t="s">
        <v>16062</v>
      </c>
      <c r="B14676" t="s">
        <v>16064</v>
      </c>
      <c r="C14676" t="s">
        <v>109</v>
      </c>
      <c r="D14676">
        <v>4</v>
      </c>
      <c r="E14676">
        <v>0</v>
      </c>
      <c r="F14676">
        <v>0</v>
      </c>
      <c r="H14676" t="s">
        <v>103</v>
      </c>
      <c r="I14676">
        <f t="shared" si="696"/>
        <v>0</v>
      </c>
      <c r="J14676">
        <f t="shared" si="697"/>
        <v>0</v>
      </c>
      <c r="L14676" t="str">
        <f t="shared" si="695"/>
        <v>2415NOOROO</v>
      </c>
      <c r="M14676" t="s">
        <v>12585</v>
      </c>
    </row>
    <row r="14677" spans="1:13">
      <c r="A14677" t="s">
        <v>16062</v>
      </c>
      <c r="B14677" t="s">
        <v>16065</v>
      </c>
      <c r="C14677" t="s">
        <v>109</v>
      </c>
      <c r="D14677">
        <v>4</v>
      </c>
      <c r="E14677">
        <v>0</v>
      </c>
      <c r="F14677">
        <v>0</v>
      </c>
      <c r="H14677" t="s">
        <v>103</v>
      </c>
      <c r="I14677">
        <f t="shared" si="696"/>
        <v>0</v>
      </c>
      <c r="J14677">
        <f t="shared" si="697"/>
        <v>0</v>
      </c>
      <c r="L14677" t="str">
        <f t="shared" si="695"/>
        <v>2415STROUD ROAD</v>
      </c>
      <c r="M14677" t="s">
        <v>12585</v>
      </c>
    </row>
    <row r="14678" spans="1:13">
      <c r="A14678" t="s">
        <v>16062</v>
      </c>
      <c r="B14678" t="s">
        <v>16066</v>
      </c>
      <c r="C14678" t="s">
        <v>109</v>
      </c>
      <c r="D14678">
        <v>4</v>
      </c>
      <c r="E14678">
        <v>0</v>
      </c>
      <c r="F14678">
        <v>0</v>
      </c>
      <c r="H14678" t="s">
        <v>103</v>
      </c>
      <c r="I14678">
        <f t="shared" si="696"/>
        <v>0</v>
      </c>
      <c r="J14678">
        <f t="shared" si="697"/>
        <v>0</v>
      </c>
      <c r="L14678" t="str">
        <f t="shared" si="695"/>
        <v>2415UPPER KARUAH RIVER</v>
      </c>
      <c r="M14678" t="s">
        <v>12585</v>
      </c>
    </row>
    <row r="14679" spans="1:13">
      <c r="A14679" t="s">
        <v>16062</v>
      </c>
      <c r="B14679" t="s">
        <v>16067</v>
      </c>
      <c r="C14679" t="s">
        <v>109</v>
      </c>
      <c r="D14679">
        <v>4</v>
      </c>
      <c r="E14679">
        <v>0</v>
      </c>
      <c r="F14679">
        <v>0</v>
      </c>
      <c r="H14679" t="s">
        <v>103</v>
      </c>
      <c r="I14679">
        <f t="shared" si="696"/>
        <v>0</v>
      </c>
      <c r="J14679">
        <f t="shared" si="697"/>
        <v>0</v>
      </c>
      <c r="L14679" t="str">
        <f t="shared" si="695"/>
        <v>2415WEISMANTELS</v>
      </c>
      <c r="M14679" t="s">
        <v>12585</v>
      </c>
    </row>
    <row r="14680" spans="1:13">
      <c r="A14680" t="s">
        <v>16068</v>
      </c>
      <c r="B14680" t="s">
        <v>16069</v>
      </c>
      <c r="C14680" t="s">
        <v>109</v>
      </c>
      <c r="D14680">
        <v>4</v>
      </c>
      <c r="E14680">
        <v>0</v>
      </c>
      <c r="F14680">
        <v>0</v>
      </c>
      <c r="H14680" t="s">
        <v>103</v>
      </c>
      <c r="I14680">
        <f t="shared" si="696"/>
        <v>0</v>
      </c>
      <c r="J14680">
        <f t="shared" si="697"/>
        <v>0</v>
      </c>
      <c r="L14680" t="str">
        <f t="shared" si="695"/>
        <v>2411CROPPA CREEK</v>
      </c>
      <c r="M14680" t="s">
        <v>7666</v>
      </c>
    </row>
    <row r="14681" spans="1:13">
      <c r="A14681" t="s">
        <v>16068</v>
      </c>
      <c r="B14681" t="s">
        <v>16070</v>
      </c>
      <c r="C14681" t="s">
        <v>109</v>
      </c>
      <c r="D14681">
        <v>4</v>
      </c>
      <c r="E14681">
        <v>0</v>
      </c>
      <c r="F14681">
        <v>0</v>
      </c>
      <c r="H14681" t="s">
        <v>103</v>
      </c>
      <c r="I14681">
        <f t="shared" si="696"/>
        <v>0</v>
      </c>
      <c r="J14681">
        <f t="shared" si="697"/>
        <v>0</v>
      </c>
      <c r="L14681" t="str">
        <f t="shared" si="695"/>
        <v>2411YALLAROI</v>
      </c>
      <c r="M14681" t="s">
        <v>7666</v>
      </c>
    </row>
    <row r="14682" spans="1:13">
      <c r="A14682" t="s">
        <v>16071</v>
      </c>
      <c r="B14682" t="s">
        <v>16072</v>
      </c>
      <c r="C14682" t="s">
        <v>109</v>
      </c>
      <c r="D14682">
        <v>4</v>
      </c>
      <c r="E14682">
        <v>0</v>
      </c>
      <c r="F14682">
        <v>0</v>
      </c>
      <c r="H14682" t="s">
        <v>103</v>
      </c>
      <c r="I14682">
        <f t="shared" si="696"/>
        <v>0</v>
      </c>
      <c r="J14682">
        <f t="shared" si="697"/>
        <v>0</v>
      </c>
      <c r="L14682" t="str">
        <f t="shared" si="695"/>
        <v>2410BLUE NOBBY</v>
      </c>
      <c r="M14682" t="s">
        <v>7666</v>
      </c>
    </row>
    <row r="14683" spans="1:13">
      <c r="A14683" t="s">
        <v>16071</v>
      </c>
      <c r="B14683" t="s">
        <v>16073</v>
      </c>
      <c r="C14683" t="s">
        <v>109</v>
      </c>
      <c r="D14683">
        <v>4</v>
      </c>
      <c r="E14683">
        <v>0</v>
      </c>
      <c r="F14683">
        <v>0</v>
      </c>
      <c r="H14683" t="s">
        <v>103</v>
      </c>
      <c r="I14683">
        <f t="shared" si="696"/>
        <v>0</v>
      </c>
      <c r="J14683">
        <f t="shared" si="697"/>
        <v>0</v>
      </c>
      <c r="L14683" t="str">
        <f t="shared" si="695"/>
        <v>2410TWIN RIVERS</v>
      </c>
      <c r="M14683" t="s">
        <v>7666</v>
      </c>
    </row>
    <row r="14684" spans="1:13">
      <c r="A14684" t="s">
        <v>16071</v>
      </c>
      <c r="B14684" t="s">
        <v>16074</v>
      </c>
      <c r="C14684" t="s">
        <v>109</v>
      </c>
      <c r="D14684">
        <v>4</v>
      </c>
      <c r="E14684">
        <v>0</v>
      </c>
      <c r="F14684">
        <v>0</v>
      </c>
      <c r="H14684" t="s">
        <v>103</v>
      </c>
      <c r="I14684">
        <f t="shared" si="696"/>
        <v>0</v>
      </c>
      <c r="J14684">
        <f t="shared" si="697"/>
        <v>0</v>
      </c>
      <c r="L14684" t="str">
        <f t="shared" si="695"/>
        <v>2410YETMAN</v>
      </c>
      <c r="M14684" t="s">
        <v>7666</v>
      </c>
    </row>
    <row r="14685" spans="1:13">
      <c r="A14685" t="s">
        <v>16075</v>
      </c>
      <c r="B14685" t="s">
        <v>16076</v>
      </c>
      <c r="C14685" t="s">
        <v>109</v>
      </c>
      <c r="D14685">
        <v>4</v>
      </c>
      <c r="E14685">
        <v>0</v>
      </c>
      <c r="F14685">
        <v>0</v>
      </c>
      <c r="H14685" t="s">
        <v>103</v>
      </c>
      <c r="I14685">
        <f t="shared" si="696"/>
        <v>0</v>
      </c>
      <c r="J14685">
        <f t="shared" si="697"/>
        <v>0</v>
      </c>
      <c r="L14685" t="str">
        <f t="shared" si="695"/>
        <v>2409BOGGABILLA</v>
      </c>
      <c r="M14685" t="s">
        <v>7666</v>
      </c>
    </row>
    <row r="14686" spans="1:13">
      <c r="A14686" t="s">
        <v>16075</v>
      </c>
      <c r="B14686" t="s">
        <v>16077</v>
      </c>
      <c r="C14686" t="s">
        <v>109</v>
      </c>
      <c r="D14686">
        <v>4</v>
      </c>
      <c r="E14686">
        <v>0</v>
      </c>
      <c r="F14686">
        <v>0</v>
      </c>
      <c r="H14686" t="s">
        <v>103</v>
      </c>
      <c r="I14686">
        <f t="shared" si="696"/>
        <v>0</v>
      </c>
      <c r="J14686">
        <f t="shared" si="697"/>
        <v>0</v>
      </c>
      <c r="L14686" t="str">
        <f t="shared" si="695"/>
        <v>2409BOONAL</v>
      </c>
      <c r="M14686" t="s">
        <v>7666</v>
      </c>
    </row>
    <row r="14687" spans="1:13">
      <c r="A14687" t="s">
        <v>16078</v>
      </c>
      <c r="B14687" t="s">
        <v>16079</v>
      </c>
      <c r="C14687" t="s">
        <v>109</v>
      </c>
      <c r="D14687">
        <v>4</v>
      </c>
      <c r="E14687">
        <v>0</v>
      </c>
      <c r="F14687">
        <v>0</v>
      </c>
      <c r="H14687" t="s">
        <v>103</v>
      </c>
      <c r="I14687">
        <f t="shared" si="696"/>
        <v>0</v>
      </c>
      <c r="J14687">
        <f t="shared" si="697"/>
        <v>0</v>
      </c>
      <c r="L14687" t="str">
        <f t="shared" si="695"/>
        <v>2408MUNGLE</v>
      </c>
      <c r="M14687" t="s">
        <v>7666</v>
      </c>
    </row>
    <row r="14688" spans="1:13">
      <c r="A14688" t="s">
        <v>16078</v>
      </c>
      <c r="B14688" t="s">
        <v>16080</v>
      </c>
      <c r="C14688" t="s">
        <v>109</v>
      </c>
      <c r="D14688">
        <v>4</v>
      </c>
      <c r="E14688">
        <v>0</v>
      </c>
      <c r="F14688">
        <v>0</v>
      </c>
      <c r="H14688" t="s">
        <v>103</v>
      </c>
      <c r="I14688">
        <f t="shared" si="696"/>
        <v>0</v>
      </c>
      <c r="J14688">
        <f t="shared" si="697"/>
        <v>0</v>
      </c>
      <c r="L14688" t="str">
        <f t="shared" si="695"/>
        <v>2408NORTH STAR</v>
      </c>
      <c r="M14688" t="s">
        <v>7666</v>
      </c>
    </row>
    <row r="14689" spans="1:13">
      <c r="A14689" t="s">
        <v>16081</v>
      </c>
      <c r="B14689" t="s">
        <v>16082</v>
      </c>
      <c r="C14689" t="s">
        <v>109</v>
      </c>
      <c r="D14689">
        <v>4</v>
      </c>
      <c r="E14689">
        <v>0</v>
      </c>
      <c r="F14689">
        <v>0</v>
      </c>
      <c r="H14689" t="s">
        <v>103</v>
      </c>
      <c r="I14689">
        <f t="shared" si="696"/>
        <v>0</v>
      </c>
      <c r="J14689">
        <f t="shared" si="697"/>
        <v>0</v>
      </c>
      <c r="L14689" t="str">
        <f t="shared" si="695"/>
        <v>2406MUNGINDI</v>
      </c>
      <c r="M14689" t="s">
        <v>7666</v>
      </c>
    </row>
    <row r="14690" spans="1:13">
      <c r="A14690" t="s">
        <v>16081</v>
      </c>
      <c r="B14690" t="s">
        <v>16083</v>
      </c>
      <c r="C14690" t="s">
        <v>109</v>
      </c>
      <c r="D14690">
        <v>4</v>
      </c>
      <c r="E14690">
        <v>0</v>
      </c>
      <c r="F14690">
        <v>0</v>
      </c>
      <c r="H14690" t="s">
        <v>103</v>
      </c>
      <c r="I14690">
        <f t="shared" si="696"/>
        <v>0</v>
      </c>
      <c r="J14690">
        <f t="shared" si="697"/>
        <v>0</v>
      </c>
      <c r="L14690" t="str">
        <f t="shared" si="695"/>
        <v>2406WEEMELAH</v>
      </c>
      <c r="M14690" t="s">
        <v>7666</v>
      </c>
    </row>
    <row r="14691" spans="1:13">
      <c r="A14691" t="s">
        <v>16084</v>
      </c>
      <c r="B14691" t="s">
        <v>16085</v>
      </c>
      <c r="C14691" t="s">
        <v>109</v>
      </c>
      <c r="D14691">
        <v>4</v>
      </c>
      <c r="E14691">
        <v>0</v>
      </c>
      <c r="F14691">
        <v>0</v>
      </c>
      <c r="H14691" t="s">
        <v>103</v>
      </c>
      <c r="I14691">
        <f t="shared" si="696"/>
        <v>0</v>
      </c>
      <c r="J14691">
        <f t="shared" si="697"/>
        <v>0</v>
      </c>
      <c r="L14691" t="str">
        <f t="shared" si="695"/>
        <v>2405BOOMI</v>
      </c>
      <c r="M14691" t="s">
        <v>7666</v>
      </c>
    </row>
    <row r="14692" spans="1:13">
      <c r="A14692" t="s">
        <v>16084</v>
      </c>
      <c r="B14692" t="s">
        <v>16086</v>
      </c>
      <c r="C14692" t="s">
        <v>109</v>
      </c>
      <c r="D14692">
        <v>4</v>
      </c>
      <c r="E14692">
        <v>0</v>
      </c>
      <c r="F14692">
        <v>0</v>
      </c>
      <c r="H14692" t="s">
        <v>103</v>
      </c>
      <c r="I14692">
        <f t="shared" si="696"/>
        <v>0</v>
      </c>
      <c r="J14692">
        <f t="shared" si="697"/>
        <v>0</v>
      </c>
      <c r="L14692" t="str">
        <f t="shared" si="695"/>
        <v>2405GARAH</v>
      </c>
      <c r="M14692" t="s">
        <v>7666</v>
      </c>
    </row>
    <row r="14693" spans="1:13">
      <c r="A14693" t="s">
        <v>16087</v>
      </c>
      <c r="B14693" t="s">
        <v>16088</v>
      </c>
      <c r="C14693" t="s">
        <v>109</v>
      </c>
      <c r="D14693">
        <v>4</v>
      </c>
      <c r="E14693">
        <v>0</v>
      </c>
      <c r="F14693">
        <v>0</v>
      </c>
      <c r="H14693" t="s">
        <v>103</v>
      </c>
      <c r="I14693">
        <f t="shared" si="696"/>
        <v>0</v>
      </c>
      <c r="J14693">
        <f t="shared" si="697"/>
        <v>0</v>
      </c>
      <c r="L14693" t="str">
        <f t="shared" si="695"/>
        <v>2404BANGHEET</v>
      </c>
      <c r="M14693" t="s">
        <v>7666</v>
      </c>
    </row>
    <row r="14694" spans="1:13">
      <c r="A14694" t="s">
        <v>16087</v>
      </c>
      <c r="B14694" t="s">
        <v>16089</v>
      </c>
      <c r="C14694" t="s">
        <v>109</v>
      </c>
      <c r="D14694">
        <v>4</v>
      </c>
      <c r="E14694">
        <v>0</v>
      </c>
      <c r="F14694">
        <v>0</v>
      </c>
      <c r="H14694" t="s">
        <v>103</v>
      </c>
      <c r="I14694">
        <f t="shared" si="696"/>
        <v>0</v>
      </c>
      <c r="J14694">
        <f t="shared" si="697"/>
        <v>0</v>
      </c>
      <c r="L14694" t="str">
        <f t="shared" si="695"/>
        <v>2404BINGARA</v>
      </c>
      <c r="M14694" t="s">
        <v>7666</v>
      </c>
    </row>
    <row r="14695" spans="1:13">
      <c r="A14695" t="s">
        <v>16087</v>
      </c>
      <c r="B14695" t="s">
        <v>16090</v>
      </c>
      <c r="C14695" t="s">
        <v>109</v>
      </c>
      <c r="D14695">
        <v>4</v>
      </c>
      <c r="E14695">
        <v>0</v>
      </c>
      <c r="F14695">
        <v>0</v>
      </c>
      <c r="H14695" t="s">
        <v>103</v>
      </c>
      <c r="I14695">
        <f t="shared" si="696"/>
        <v>0</v>
      </c>
      <c r="J14695">
        <f t="shared" si="697"/>
        <v>0</v>
      </c>
      <c r="L14695" t="str">
        <f t="shared" si="695"/>
        <v>2404DINOGA</v>
      </c>
      <c r="M14695" t="s">
        <v>7666</v>
      </c>
    </row>
    <row r="14696" spans="1:13">
      <c r="A14696" t="s">
        <v>16087</v>
      </c>
      <c r="B14696" t="s">
        <v>16091</v>
      </c>
      <c r="C14696" t="s">
        <v>109</v>
      </c>
      <c r="D14696">
        <v>4</v>
      </c>
      <c r="E14696">
        <v>0</v>
      </c>
      <c r="F14696">
        <v>0</v>
      </c>
      <c r="H14696" t="s">
        <v>103</v>
      </c>
      <c r="I14696">
        <f t="shared" si="696"/>
        <v>0</v>
      </c>
      <c r="J14696">
        <f t="shared" si="697"/>
        <v>0</v>
      </c>
      <c r="L14696" t="str">
        <f t="shared" si="695"/>
        <v>2404ELCOMBE</v>
      </c>
      <c r="M14696" t="s">
        <v>7666</v>
      </c>
    </row>
    <row r="14697" spans="1:13">
      <c r="A14697" t="s">
        <v>16087</v>
      </c>
      <c r="B14697" t="s">
        <v>16092</v>
      </c>
      <c r="C14697" t="s">
        <v>109</v>
      </c>
      <c r="D14697">
        <v>4</v>
      </c>
      <c r="E14697">
        <v>0</v>
      </c>
      <c r="F14697">
        <v>0</v>
      </c>
      <c r="H14697" t="s">
        <v>103</v>
      </c>
      <c r="I14697">
        <f t="shared" si="696"/>
        <v>0</v>
      </c>
      <c r="J14697">
        <f t="shared" si="697"/>
        <v>0</v>
      </c>
      <c r="L14697" t="str">
        <f t="shared" si="695"/>
        <v>2404GINEROI</v>
      </c>
      <c r="M14697" t="s">
        <v>7666</v>
      </c>
    </row>
    <row r="14698" spans="1:13">
      <c r="A14698" t="s">
        <v>16087</v>
      </c>
      <c r="B14698" t="s">
        <v>16093</v>
      </c>
      <c r="C14698" t="s">
        <v>109</v>
      </c>
      <c r="D14698">
        <v>4</v>
      </c>
      <c r="E14698">
        <v>0</v>
      </c>
      <c r="F14698">
        <v>0</v>
      </c>
      <c r="H14698" t="s">
        <v>103</v>
      </c>
      <c r="I14698">
        <f t="shared" si="696"/>
        <v>0</v>
      </c>
      <c r="J14698">
        <f t="shared" si="697"/>
        <v>0</v>
      </c>
      <c r="L14698" t="str">
        <f t="shared" si="695"/>
        <v>2404KEERA</v>
      </c>
      <c r="M14698" t="s">
        <v>7666</v>
      </c>
    </row>
    <row r="14699" spans="1:13">
      <c r="A14699" t="s">
        <v>16087</v>
      </c>
      <c r="B14699" t="s">
        <v>16094</v>
      </c>
      <c r="C14699" t="s">
        <v>109</v>
      </c>
      <c r="D14699">
        <v>4</v>
      </c>
      <c r="E14699">
        <v>0</v>
      </c>
      <c r="F14699">
        <v>0</v>
      </c>
      <c r="H14699" t="s">
        <v>103</v>
      </c>
      <c r="I14699">
        <f t="shared" si="696"/>
        <v>0</v>
      </c>
      <c r="J14699">
        <f t="shared" si="697"/>
        <v>0</v>
      </c>
      <c r="L14699" t="str">
        <f t="shared" si="695"/>
        <v>2404PALLAL</v>
      </c>
      <c r="M14699" t="s">
        <v>7666</v>
      </c>
    </row>
    <row r="14700" spans="1:13">
      <c r="A14700" t="s">
        <v>16087</v>
      </c>
      <c r="B14700" t="s">
        <v>16095</v>
      </c>
      <c r="C14700" t="s">
        <v>109</v>
      </c>
      <c r="D14700">
        <v>4</v>
      </c>
      <c r="E14700">
        <v>0</v>
      </c>
      <c r="F14700">
        <v>0</v>
      </c>
      <c r="H14700" t="s">
        <v>103</v>
      </c>
      <c r="I14700">
        <f t="shared" si="696"/>
        <v>0</v>
      </c>
      <c r="J14700">
        <f t="shared" si="697"/>
        <v>0</v>
      </c>
      <c r="L14700" t="str">
        <f t="shared" si="695"/>
        <v>2404UPPER BINGARA</v>
      </c>
      <c r="M14700" t="s">
        <v>7666</v>
      </c>
    </row>
    <row r="14701" spans="1:13">
      <c r="A14701" t="s">
        <v>16096</v>
      </c>
      <c r="B14701" t="s">
        <v>16097</v>
      </c>
      <c r="C14701" t="s">
        <v>109</v>
      </c>
      <c r="D14701">
        <v>4</v>
      </c>
      <c r="E14701">
        <v>0</v>
      </c>
      <c r="F14701">
        <v>0</v>
      </c>
      <c r="H14701" t="s">
        <v>103</v>
      </c>
      <c r="I14701">
        <f t="shared" si="696"/>
        <v>0</v>
      </c>
      <c r="J14701">
        <f t="shared" si="697"/>
        <v>0</v>
      </c>
      <c r="L14701" t="str">
        <f t="shared" si="695"/>
        <v>2403DELUNGRA</v>
      </c>
      <c r="M14701" t="s">
        <v>7666</v>
      </c>
    </row>
    <row r="14702" spans="1:13">
      <c r="A14702" t="s">
        <v>16096</v>
      </c>
      <c r="B14702" t="s">
        <v>16098</v>
      </c>
      <c r="C14702" t="s">
        <v>109</v>
      </c>
      <c r="D14702">
        <v>4</v>
      </c>
      <c r="E14702">
        <v>0</v>
      </c>
      <c r="F14702">
        <v>0</v>
      </c>
      <c r="H14702" t="s">
        <v>103</v>
      </c>
      <c r="I14702">
        <f t="shared" si="696"/>
        <v>0</v>
      </c>
      <c r="J14702">
        <f t="shared" si="697"/>
        <v>0</v>
      </c>
      <c r="L14702" t="str">
        <f t="shared" si="695"/>
        <v>2403GRAGIN</v>
      </c>
      <c r="M14702" t="s">
        <v>7666</v>
      </c>
    </row>
    <row r="14703" spans="1:13">
      <c r="A14703" t="s">
        <v>16096</v>
      </c>
      <c r="B14703" t="s">
        <v>16099</v>
      </c>
      <c r="C14703" t="s">
        <v>109</v>
      </c>
      <c r="D14703">
        <v>4</v>
      </c>
      <c r="E14703">
        <v>0</v>
      </c>
      <c r="F14703">
        <v>0</v>
      </c>
      <c r="H14703" t="s">
        <v>103</v>
      </c>
      <c r="I14703">
        <f t="shared" si="696"/>
        <v>0</v>
      </c>
      <c r="J14703">
        <f t="shared" si="697"/>
        <v>0</v>
      </c>
      <c r="L14703" t="str">
        <f t="shared" si="695"/>
        <v>2403KOLOONA</v>
      </c>
      <c r="M14703" t="s">
        <v>7666</v>
      </c>
    </row>
    <row r="14704" spans="1:13">
      <c r="A14704" t="s">
        <v>16096</v>
      </c>
      <c r="B14704" t="s">
        <v>16100</v>
      </c>
      <c r="C14704" t="s">
        <v>109</v>
      </c>
      <c r="D14704">
        <v>4</v>
      </c>
      <c r="E14704">
        <v>0</v>
      </c>
      <c r="F14704">
        <v>0</v>
      </c>
      <c r="H14704" t="s">
        <v>103</v>
      </c>
      <c r="I14704">
        <f t="shared" si="696"/>
        <v>0</v>
      </c>
      <c r="J14704">
        <f t="shared" si="697"/>
        <v>0</v>
      </c>
      <c r="L14704" t="str">
        <f t="shared" si="695"/>
        <v>2403MYALL CREEK</v>
      </c>
      <c r="M14704" t="s">
        <v>7666</v>
      </c>
    </row>
    <row r="14705" spans="1:13">
      <c r="A14705" t="s">
        <v>16101</v>
      </c>
      <c r="B14705" t="s">
        <v>16102</v>
      </c>
      <c r="C14705" t="s">
        <v>109</v>
      </c>
      <c r="D14705">
        <v>4</v>
      </c>
      <c r="E14705">
        <v>0</v>
      </c>
      <c r="F14705">
        <v>0</v>
      </c>
      <c r="H14705" t="s">
        <v>103</v>
      </c>
      <c r="I14705">
        <f t="shared" si="696"/>
        <v>0</v>
      </c>
      <c r="J14705">
        <f t="shared" si="697"/>
        <v>0</v>
      </c>
      <c r="L14705" t="str">
        <f t="shared" si="695"/>
        <v>2402BALFOURS PEAK</v>
      </c>
      <c r="M14705" t="s">
        <v>7666</v>
      </c>
    </row>
    <row r="14706" spans="1:13">
      <c r="A14706" t="s">
        <v>16101</v>
      </c>
      <c r="B14706" t="s">
        <v>16103</v>
      </c>
      <c r="C14706" t="s">
        <v>109</v>
      </c>
      <c r="D14706">
        <v>4</v>
      </c>
      <c r="E14706">
        <v>0</v>
      </c>
      <c r="F14706">
        <v>0</v>
      </c>
      <c r="H14706" t="s">
        <v>103</v>
      </c>
      <c r="I14706">
        <f t="shared" si="696"/>
        <v>0</v>
      </c>
      <c r="J14706">
        <f t="shared" si="697"/>
        <v>0</v>
      </c>
      <c r="L14706" t="str">
        <f t="shared" si="695"/>
        <v>2402COOLATAI</v>
      </c>
      <c r="M14706" t="s">
        <v>7666</v>
      </c>
    </row>
    <row r="14707" spans="1:13">
      <c r="A14707" t="s">
        <v>16101</v>
      </c>
      <c r="B14707" t="s">
        <v>16104</v>
      </c>
      <c r="C14707" t="s">
        <v>109</v>
      </c>
      <c r="D14707">
        <v>4</v>
      </c>
      <c r="E14707">
        <v>0</v>
      </c>
      <c r="F14707">
        <v>0</v>
      </c>
      <c r="H14707" t="s">
        <v>103</v>
      </c>
      <c r="I14707">
        <f t="shared" si="696"/>
        <v>0</v>
      </c>
      <c r="J14707">
        <f t="shared" si="697"/>
        <v>0</v>
      </c>
      <c r="L14707" t="str">
        <f t="shared" si="695"/>
        <v>2402WARIALDA</v>
      </c>
      <c r="M14707" t="s">
        <v>7666</v>
      </c>
    </row>
    <row r="14708" spans="1:13">
      <c r="A14708" t="s">
        <v>16101</v>
      </c>
      <c r="B14708" t="s">
        <v>16105</v>
      </c>
      <c r="C14708" t="s">
        <v>109</v>
      </c>
      <c r="D14708">
        <v>4</v>
      </c>
      <c r="E14708">
        <v>0</v>
      </c>
      <c r="F14708">
        <v>0</v>
      </c>
      <c r="H14708" t="s">
        <v>103</v>
      </c>
      <c r="I14708">
        <f t="shared" si="696"/>
        <v>0</v>
      </c>
      <c r="J14708">
        <f t="shared" si="697"/>
        <v>0</v>
      </c>
      <c r="L14708" t="str">
        <f t="shared" si="695"/>
        <v>2402WARIALDA RAIL</v>
      </c>
      <c r="M14708" t="s">
        <v>7666</v>
      </c>
    </row>
    <row r="14709" spans="1:13">
      <c r="A14709" t="s">
        <v>16106</v>
      </c>
      <c r="B14709" t="s">
        <v>16107</v>
      </c>
      <c r="C14709" t="s">
        <v>109</v>
      </c>
      <c r="D14709">
        <v>4</v>
      </c>
      <c r="E14709">
        <v>0</v>
      </c>
      <c r="F14709">
        <v>0</v>
      </c>
      <c r="H14709" t="s">
        <v>103</v>
      </c>
      <c r="I14709">
        <f t="shared" si="696"/>
        <v>0</v>
      </c>
      <c r="J14709">
        <f t="shared" si="697"/>
        <v>0</v>
      </c>
      <c r="L14709" t="str">
        <f t="shared" si="695"/>
        <v>2401GRAVESEND</v>
      </c>
      <c r="M14709" t="s">
        <v>7666</v>
      </c>
    </row>
    <row r="14710" spans="1:13">
      <c r="A14710" t="s">
        <v>16108</v>
      </c>
      <c r="B14710" t="s">
        <v>16109</v>
      </c>
      <c r="C14710" t="s">
        <v>109</v>
      </c>
      <c r="D14710">
        <v>4</v>
      </c>
      <c r="E14710">
        <v>0</v>
      </c>
      <c r="F14710">
        <v>0</v>
      </c>
      <c r="H14710" t="s">
        <v>103</v>
      </c>
      <c r="I14710">
        <f t="shared" si="696"/>
        <v>0</v>
      </c>
      <c r="J14710">
        <f t="shared" si="697"/>
        <v>0</v>
      </c>
      <c r="L14710" t="str">
        <f t="shared" si="695"/>
        <v>2400ASHLEY</v>
      </c>
      <c r="M14710" t="s">
        <v>7666</v>
      </c>
    </row>
    <row r="14711" spans="1:13">
      <c r="A14711" t="s">
        <v>16108</v>
      </c>
      <c r="B14711" t="s">
        <v>16110</v>
      </c>
      <c r="C14711" t="s">
        <v>109</v>
      </c>
      <c r="D14711">
        <v>4</v>
      </c>
      <c r="E14711">
        <v>0</v>
      </c>
      <c r="F14711">
        <v>0</v>
      </c>
      <c r="H14711" t="s">
        <v>103</v>
      </c>
      <c r="I14711">
        <f t="shared" si="696"/>
        <v>0</v>
      </c>
      <c r="J14711">
        <f t="shared" si="697"/>
        <v>0</v>
      </c>
      <c r="L14711" t="str">
        <f t="shared" si="695"/>
        <v>2400BULLARAH</v>
      </c>
      <c r="M14711" t="s">
        <v>7666</v>
      </c>
    </row>
    <row r="14712" spans="1:13">
      <c r="A14712" t="s">
        <v>16108</v>
      </c>
      <c r="B14712" t="s">
        <v>16111</v>
      </c>
      <c r="C14712" t="s">
        <v>109</v>
      </c>
      <c r="D14712">
        <v>4</v>
      </c>
      <c r="E14712">
        <v>0</v>
      </c>
      <c r="F14712">
        <v>0</v>
      </c>
      <c r="H14712" t="s">
        <v>103</v>
      </c>
      <c r="I14712">
        <f t="shared" si="696"/>
        <v>0</v>
      </c>
      <c r="J14712">
        <f t="shared" si="697"/>
        <v>0</v>
      </c>
      <c r="L14712" t="str">
        <f t="shared" si="695"/>
        <v>2400CROOBLE</v>
      </c>
      <c r="M14712" t="s">
        <v>7666</v>
      </c>
    </row>
    <row r="14713" spans="1:13">
      <c r="A14713" t="s">
        <v>16108</v>
      </c>
      <c r="B14713" t="s">
        <v>16112</v>
      </c>
      <c r="C14713" t="s">
        <v>109</v>
      </c>
      <c r="D14713">
        <v>4</v>
      </c>
      <c r="E14713">
        <v>0</v>
      </c>
      <c r="F14713">
        <v>0</v>
      </c>
      <c r="H14713" t="s">
        <v>103</v>
      </c>
      <c r="I14713">
        <f t="shared" si="696"/>
        <v>0</v>
      </c>
      <c r="J14713">
        <f t="shared" si="697"/>
        <v>0</v>
      </c>
      <c r="L14713" t="str">
        <f t="shared" si="695"/>
        <v>2400MALLOWA</v>
      </c>
      <c r="M14713" t="s">
        <v>7666</v>
      </c>
    </row>
    <row r="14714" spans="1:13">
      <c r="A14714" t="s">
        <v>16108</v>
      </c>
      <c r="B14714" t="s">
        <v>16113</v>
      </c>
      <c r="C14714" t="s">
        <v>109</v>
      </c>
      <c r="D14714">
        <v>3</v>
      </c>
      <c r="E14714">
        <v>0</v>
      </c>
      <c r="F14714">
        <v>0</v>
      </c>
      <c r="H14714" t="s">
        <v>103</v>
      </c>
      <c r="I14714">
        <f t="shared" si="696"/>
        <v>0</v>
      </c>
      <c r="J14714">
        <f t="shared" si="697"/>
        <v>0</v>
      </c>
      <c r="L14714" t="str">
        <f t="shared" si="695"/>
        <v>2400MOREE</v>
      </c>
      <c r="M14714" t="s">
        <v>7666</v>
      </c>
    </row>
    <row r="14715" spans="1:13">
      <c r="A14715" t="s">
        <v>16108</v>
      </c>
      <c r="B14715" t="s">
        <v>16114</v>
      </c>
      <c r="C14715" t="s">
        <v>109</v>
      </c>
      <c r="D14715">
        <v>3</v>
      </c>
      <c r="E14715">
        <v>0</v>
      </c>
      <c r="F14715">
        <v>0</v>
      </c>
      <c r="H14715" t="s">
        <v>103</v>
      </c>
      <c r="I14715">
        <f t="shared" si="696"/>
        <v>0</v>
      </c>
      <c r="J14715">
        <f t="shared" si="697"/>
        <v>0</v>
      </c>
      <c r="L14715" t="str">
        <f t="shared" si="695"/>
        <v>2400MOREE EAST</v>
      </c>
      <c r="M14715" t="s">
        <v>7666</v>
      </c>
    </row>
    <row r="14716" spans="1:13">
      <c r="A14716" t="s">
        <v>16108</v>
      </c>
      <c r="B14716" t="s">
        <v>16115</v>
      </c>
      <c r="C14716" t="s">
        <v>109</v>
      </c>
      <c r="D14716">
        <v>4</v>
      </c>
      <c r="E14716">
        <v>0</v>
      </c>
      <c r="F14716">
        <v>0</v>
      </c>
      <c r="H14716" t="s">
        <v>103</v>
      </c>
      <c r="I14716">
        <f t="shared" si="696"/>
        <v>0</v>
      </c>
      <c r="J14716">
        <f t="shared" si="697"/>
        <v>0</v>
      </c>
      <c r="L14716" t="str">
        <f t="shared" si="695"/>
        <v>2400TERRY HIE HIE</v>
      </c>
      <c r="M14716" t="s">
        <v>7666</v>
      </c>
    </row>
    <row r="14717" spans="1:13">
      <c r="A14717" t="s">
        <v>16108</v>
      </c>
      <c r="B14717" t="s">
        <v>16116</v>
      </c>
      <c r="C14717" t="s">
        <v>109</v>
      </c>
      <c r="D14717">
        <v>4</v>
      </c>
      <c r="E14717">
        <v>0</v>
      </c>
      <c r="F14717">
        <v>0</v>
      </c>
      <c r="H14717" t="s">
        <v>103</v>
      </c>
      <c r="I14717">
        <f t="shared" si="696"/>
        <v>0</v>
      </c>
      <c r="J14717">
        <f t="shared" si="697"/>
        <v>0</v>
      </c>
      <c r="L14717" t="str">
        <f t="shared" si="695"/>
        <v>2400TIKITERE</v>
      </c>
      <c r="M14717" t="s">
        <v>7666</v>
      </c>
    </row>
    <row r="14718" spans="1:13">
      <c r="A14718" t="s">
        <v>16108</v>
      </c>
      <c r="B14718" t="s">
        <v>16117</v>
      </c>
      <c r="C14718" t="s">
        <v>109</v>
      </c>
      <c r="D14718">
        <v>4</v>
      </c>
      <c r="E14718">
        <v>0</v>
      </c>
      <c r="F14718">
        <v>0</v>
      </c>
      <c r="H14718" t="s">
        <v>103</v>
      </c>
      <c r="I14718">
        <f t="shared" si="696"/>
        <v>0</v>
      </c>
      <c r="J14718">
        <f t="shared" si="697"/>
        <v>0</v>
      </c>
      <c r="L14718" t="str">
        <f t="shared" si="695"/>
        <v>2400TULLOONA</v>
      </c>
      <c r="M14718" t="s">
        <v>7666</v>
      </c>
    </row>
    <row r="14719" spans="1:13">
      <c r="A14719" t="s">
        <v>16108</v>
      </c>
      <c r="B14719" t="s">
        <v>6880</v>
      </c>
      <c r="C14719" t="s">
        <v>109</v>
      </c>
      <c r="D14719">
        <v>3</v>
      </c>
      <c r="E14719">
        <v>0</v>
      </c>
      <c r="F14719">
        <v>0</v>
      </c>
      <c r="H14719" t="s">
        <v>103</v>
      </c>
      <c r="I14719">
        <f t="shared" si="696"/>
        <v>0</v>
      </c>
      <c r="J14719">
        <f t="shared" si="697"/>
        <v>0</v>
      </c>
      <c r="L14719" t="str">
        <f t="shared" si="695"/>
        <v>2400YARRAMAN</v>
      </c>
      <c r="M14719" t="s">
        <v>7666</v>
      </c>
    </row>
    <row r="14720" spans="1:13">
      <c r="A14720" t="s">
        <v>16118</v>
      </c>
      <c r="B14720" t="s">
        <v>16119</v>
      </c>
      <c r="C14720" t="s">
        <v>109</v>
      </c>
      <c r="D14720">
        <v>4</v>
      </c>
      <c r="E14720">
        <v>0</v>
      </c>
      <c r="F14720">
        <v>0</v>
      </c>
      <c r="H14720" t="s">
        <v>103</v>
      </c>
      <c r="I14720">
        <f t="shared" si="696"/>
        <v>0</v>
      </c>
      <c r="J14720">
        <f t="shared" si="697"/>
        <v>0</v>
      </c>
      <c r="L14720" t="str">
        <f t="shared" si="695"/>
        <v>2399BINIGUY</v>
      </c>
      <c r="M14720" t="s">
        <v>7666</v>
      </c>
    </row>
    <row r="14721" spans="1:13">
      <c r="A14721" t="s">
        <v>16118</v>
      </c>
      <c r="B14721" t="s">
        <v>16120</v>
      </c>
      <c r="C14721" t="s">
        <v>109</v>
      </c>
      <c r="D14721">
        <v>4</v>
      </c>
      <c r="E14721">
        <v>0</v>
      </c>
      <c r="F14721">
        <v>0</v>
      </c>
      <c r="H14721" t="s">
        <v>103</v>
      </c>
      <c r="I14721">
        <f t="shared" si="696"/>
        <v>0</v>
      </c>
      <c r="J14721">
        <f t="shared" si="697"/>
        <v>0</v>
      </c>
      <c r="L14721" t="str">
        <f t="shared" si="695"/>
        <v>2399MILGUY</v>
      </c>
      <c r="M14721" t="s">
        <v>7666</v>
      </c>
    </row>
    <row r="14722" spans="1:13">
      <c r="A14722" t="s">
        <v>16118</v>
      </c>
      <c r="B14722" t="s">
        <v>16121</v>
      </c>
      <c r="C14722" t="s">
        <v>109</v>
      </c>
      <c r="D14722">
        <v>4</v>
      </c>
      <c r="E14722">
        <v>0</v>
      </c>
      <c r="F14722">
        <v>0</v>
      </c>
      <c r="H14722" t="s">
        <v>103</v>
      </c>
      <c r="I14722">
        <f t="shared" si="696"/>
        <v>0</v>
      </c>
      <c r="J14722">
        <f t="shared" si="697"/>
        <v>0</v>
      </c>
      <c r="L14722" t="str">
        <f t="shared" si="695"/>
        <v>2399PALLAMALLAWA</v>
      </c>
      <c r="M14722" t="s">
        <v>7666</v>
      </c>
    </row>
    <row r="14723" spans="1:13">
      <c r="A14723" t="s">
        <v>16122</v>
      </c>
      <c r="B14723" t="s">
        <v>16123</v>
      </c>
      <c r="C14723" t="s">
        <v>109</v>
      </c>
      <c r="D14723">
        <v>4</v>
      </c>
      <c r="E14723">
        <v>0</v>
      </c>
      <c r="F14723">
        <v>0</v>
      </c>
      <c r="H14723" t="s">
        <v>103</v>
      </c>
      <c r="I14723">
        <f t="shared" si="696"/>
        <v>0</v>
      </c>
      <c r="J14723">
        <f t="shared" si="697"/>
        <v>0</v>
      </c>
      <c r="L14723" t="str">
        <f t="shared" si="695"/>
        <v>2398GURLEY</v>
      </c>
      <c r="M14723" t="s">
        <v>7666</v>
      </c>
    </row>
    <row r="14724" spans="1:13">
      <c r="A14724" t="s">
        <v>16124</v>
      </c>
      <c r="B14724" t="s">
        <v>16125</v>
      </c>
      <c r="C14724" t="s">
        <v>109</v>
      </c>
      <c r="D14724">
        <v>4</v>
      </c>
      <c r="E14724">
        <v>0</v>
      </c>
      <c r="F14724">
        <v>0</v>
      </c>
      <c r="H14724" t="s">
        <v>103</v>
      </c>
      <c r="I14724">
        <f t="shared" si="696"/>
        <v>0</v>
      </c>
      <c r="J14724">
        <f t="shared" si="697"/>
        <v>0</v>
      </c>
      <c r="L14724" t="str">
        <f t="shared" si="695"/>
        <v>2397BELLATA</v>
      </c>
      <c r="M14724" t="s">
        <v>7666</v>
      </c>
    </row>
    <row r="14725" spans="1:13">
      <c r="A14725" t="s">
        <v>16124</v>
      </c>
      <c r="B14725" t="s">
        <v>16126</v>
      </c>
      <c r="C14725" t="s">
        <v>109</v>
      </c>
      <c r="D14725">
        <v>4</v>
      </c>
      <c r="E14725">
        <v>0</v>
      </c>
      <c r="F14725">
        <v>0</v>
      </c>
      <c r="H14725" t="s">
        <v>103</v>
      </c>
      <c r="I14725">
        <f t="shared" si="696"/>
        <v>0</v>
      </c>
      <c r="J14725">
        <f t="shared" si="697"/>
        <v>0</v>
      </c>
      <c r="L14725" t="str">
        <f t="shared" ref="L14725:L14788" si="698">CONCATENATE(A14725,B14725)</f>
        <v>2397MILLIE</v>
      </c>
      <c r="M14725" t="s">
        <v>7666</v>
      </c>
    </row>
    <row r="14726" spans="1:13">
      <c r="A14726" t="s">
        <v>16124</v>
      </c>
      <c r="B14726" t="s">
        <v>14425</v>
      </c>
      <c r="C14726" t="s">
        <v>109</v>
      </c>
      <c r="D14726">
        <v>4</v>
      </c>
      <c r="E14726">
        <v>0</v>
      </c>
      <c r="F14726">
        <v>0</v>
      </c>
      <c r="H14726" t="s">
        <v>103</v>
      </c>
      <c r="I14726">
        <f t="shared" si="696"/>
        <v>0</v>
      </c>
      <c r="J14726">
        <f t="shared" si="697"/>
        <v>0</v>
      </c>
      <c r="L14726" t="str">
        <f t="shared" si="698"/>
        <v>2397THALABA</v>
      </c>
      <c r="M14726" t="s">
        <v>7666</v>
      </c>
    </row>
    <row r="14727" spans="1:13">
      <c r="A14727" t="s">
        <v>16127</v>
      </c>
      <c r="B14727" t="s">
        <v>16128</v>
      </c>
      <c r="C14727" t="s">
        <v>109</v>
      </c>
      <c r="D14727">
        <v>4</v>
      </c>
      <c r="E14727">
        <v>0</v>
      </c>
      <c r="F14727">
        <v>0</v>
      </c>
      <c r="H14727" t="s">
        <v>103</v>
      </c>
      <c r="I14727">
        <f t="shared" si="696"/>
        <v>0</v>
      </c>
      <c r="J14727">
        <f t="shared" si="697"/>
        <v>0</v>
      </c>
      <c r="L14727" t="str">
        <f t="shared" si="698"/>
        <v>2396BARADINE</v>
      </c>
      <c r="M14727" t="s">
        <v>7375</v>
      </c>
    </row>
    <row r="14728" spans="1:13">
      <c r="A14728" t="s">
        <v>16127</v>
      </c>
      <c r="B14728" t="s">
        <v>16129</v>
      </c>
      <c r="C14728" t="s">
        <v>109</v>
      </c>
      <c r="D14728">
        <v>4</v>
      </c>
      <c r="E14728">
        <v>0</v>
      </c>
      <c r="F14728">
        <v>0</v>
      </c>
      <c r="H14728" t="s">
        <v>103</v>
      </c>
      <c r="I14728">
        <f t="shared" si="696"/>
        <v>0</v>
      </c>
      <c r="J14728">
        <f t="shared" si="697"/>
        <v>0</v>
      </c>
      <c r="L14728" t="str">
        <f t="shared" si="698"/>
        <v>2396BARWON</v>
      </c>
      <c r="M14728" t="s">
        <v>7375</v>
      </c>
    </row>
    <row r="14729" spans="1:13">
      <c r="A14729" t="s">
        <v>16127</v>
      </c>
      <c r="B14729" t="s">
        <v>16130</v>
      </c>
      <c r="C14729" t="s">
        <v>109</v>
      </c>
      <c r="D14729">
        <v>4</v>
      </c>
      <c r="E14729">
        <v>0</v>
      </c>
      <c r="F14729">
        <v>0</v>
      </c>
      <c r="H14729" t="s">
        <v>103</v>
      </c>
      <c r="I14729">
        <f t="shared" si="696"/>
        <v>0</v>
      </c>
      <c r="J14729">
        <f t="shared" si="697"/>
        <v>0</v>
      </c>
      <c r="L14729" t="str">
        <f t="shared" si="698"/>
        <v>2396GOORIANAWA</v>
      </c>
      <c r="M14729" t="s">
        <v>7375</v>
      </c>
    </row>
    <row r="14730" spans="1:13">
      <c r="A14730" t="s">
        <v>16127</v>
      </c>
      <c r="B14730" t="s">
        <v>16131</v>
      </c>
      <c r="C14730" t="s">
        <v>109</v>
      </c>
      <c r="D14730">
        <v>4</v>
      </c>
      <c r="E14730">
        <v>0</v>
      </c>
      <c r="F14730">
        <v>0</v>
      </c>
      <c r="H14730" t="s">
        <v>103</v>
      </c>
      <c r="I14730">
        <f t="shared" si="696"/>
        <v>0</v>
      </c>
      <c r="J14730">
        <f t="shared" si="697"/>
        <v>0</v>
      </c>
      <c r="L14730" t="str">
        <f t="shared" si="698"/>
        <v>2396KENEBRI</v>
      </c>
      <c r="M14730" t="s">
        <v>7375</v>
      </c>
    </row>
    <row r="14731" spans="1:13">
      <c r="A14731" t="s">
        <v>16132</v>
      </c>
      <c r="B14731" t="s">
        <v>16133</v>
      </c>
      <c r="C14731" t="s">
        <v>109</v>
      </c>
      <c r="D14731">
        <v>4</v>
      </c>
      <c r="E14731">
        <v>0</v>
      </c>
      <c r="F14731">
        <v>0</v>
      </c>
      <c r="H14731" t="s">
        <v>103</v>
      </c>
      <c r="I14731">
        <f t="shared" si="696"/>
        <v>0</v>
      </c>
      <c r="J14731">
        <f t="shared" si="697"/>
        <v>0</v>
      </c>
      <c r="L14731" t="str">
        <f t="shared" si="698"/>
        <v>2395BINNAWAY</v>
      </c>
      <c r="M14731" t="s">
        <v>7375</v>
      </c>
    </row>
    <row r="14732" spans="1:13">
      <c r="A14732" t="s">
        <v>16132</v>
      </c>
      <c r="B14732" t="s">
        <v>16134</v>
      </c>
      <c r="C14732" t="s">
        <v>109</v>
      </c>
      <c r="D14732">
        <v>4</v>
      </c>
      <c r="E14732">
        <v>0</v>
      </c>
      <c r="F14732">
        <v>0</v>
      </c>
      <c r="H14732" t="s">
        <v>103</v>
      </c>
      <c r="I14732">
        <f t="shared" si="696"/>
        <v>0</v>
      </c>
      <c r="J14732">
        <f t="shared" si="697"/>
        <v>0</v>
      </c>
      <c r="L14732" t="str">
        <f t="shared" si="698"/>
        <v>2395ROPERS ROAD</v>
      </c>
      <c r="M14732" t="s">
        <v>7375</v>
      </c>
    </row>
    <row r="14733" spans="1:13">
      <c r="A14733" t="s">
        <v>16132</v>
      </c>
      <c r="B14733" t="s">
        <v>16135</v>
      </c>
      <c r="C14733" t="s">
        <v>109</v>
      </c>
      <c r="D14733">
        <v>4</v>
      </c>
      <c r="E14733">
        <v>0</v>
      </c>
      <c r="F14733">
        <v>0</v>
      </c>
      <c r="H14733" t="s">
        <v>103</v>
      </c>
      <c r="I14733">
        <f t="shared" si="696"/>
        <v>0</v>
      </c>
      <c r="J14733">
        <f t="shared" si="697"/>
        <v>0</v>
      </c>
      <c r="L14733" t="str">
        <f t="shared" si="698"/>
        <v>2395WEETALIBA</v>
      </c>
      <c r="M14733" t="s">
        <v>7375</v>
      </c>
    </row>
    <row r="14734" spans="1:13">
      <c r="A14734" t="s">
        <v>16136</v>
      </c>
      <c r="B14734" t="s">
        <v>16137</v>
      </c>
      <c r="C14734" t="s">
        <v>109</v>
      </c>
      <c r="D14734">
        <v>4</v>
      </c>
      <c r="E14734">
        <v>0</v>
      </c>
      <c r="F14734">
        <v>0</v>
      </c>
      <c r="H14734" t="s">
        <v>103</v>
      </c>
      <c r="I14734">
        <f t="shared" si="696"/>
        <v>0</v>
      </c>
      <c r="J14734">
        <f t="shared" si="697"/>
        <v>0</v>
      </c>
      <c r="L14734" t="str">
        <f t="shared" si="698"/>
        <v>2390BAAN BAA</v>
      </c>
      <c r="M14734" t="s">
        <v>7666</v>
      </c>
    </row>
    <row r="14735" spans="1:13">
      <c r="A14735" t="s">
        <v>16136</v>
      </c>
      <c r="B14735" t="s">
        <v>16138</v>
      </c>
      <c r="C14735" t="s">
        <v>109</v>
      </c>
      <c r="D14735">
        <v>4</v>
      </c>
      <c r="E14735">
        <v>0</v>
      </c>
      <c r="F14735">
        <v>0</v>
      </c>
      <c r="H14735" t="s">
        <v>103</v>
      </c>
      <c r="I14735">
        <f t="shared" si="696"/>
        <v>0</v>
      </c>
      <c r="J14735">
        <f t="shared" si="697"/>
        <v>0</v>
      </c>
      <c r="L14735" t="str">
        <f t="shared" si="698"/>
        <v>2390BERRIGAL</v>
      </c>
      <c r="M14735" t="s">
        <v>7666</v>
      </c>
    </row>
    <row r="14736" spans="1:13">
      <c r="A14736" t="s">
        <v>16136</v>
      </c>
      <c r="B14736" t="s">
        <v>16139</v>
      </c>
      <c r="C14736" t="s">
        <v>109</v>
      </c>
      <c r="D14736">
        <v>4</v>
      </c>
      <c r="E14736">
        <v>0</v>
      </c>
      <c r="F14736">
        <v>0</v>
      </c>
      <c r="H14736" t="s">
        <v>103</v>
      </c>
      <c r="I14736">
        <f t="shared" si="696"/>
        <v>0</v>
      </c>
      <c r="J14736">
        <f t="shared" si="697"/>
        <v>0</v>
      </c>
      <c r="L14736" t="str">
        <f t="shared" si="698"/>
        <v>2390BOHENA CREEK</v>
      </c>
      <c r="M14736" t="s">
        <v>7666</v>
      </c>
    </row>
    <row r="14737" spans="1:13">
      <c r="A14737" t="s">
        <v>16136</v>
      </c>
      <c r="B14737" t="s">
        <v>16140</v>
      </c>
      <c r="C14737" t="s">
        <v>109</v>
      </c>
      <c r="D14737">
        <v>4</v>
      </c>
      <c r="E14737">
        <v>0</v>
      </c>
      <c r="F14737">
        <v>0</v>
      </c>
      <c r="H14737" t="s">
        <v>103</v>
      </c>
      <c r="I14737">
        <f t="shared" ref="I14737:I14800" si="699">IF(ISERROR(VLOOKUP(A14737,SelPostCode,1,FALSE)),0,1)</f>
        <v>0</v>
      </c>
      <c r="J14737">
        <f t="shared" ref="J14737:J14800" si="700">IF(I14737=0,0,IF(ISERROR(VLOOKUP(B14737,SelSuburb,1,FALSE)),0,1))</f>
        <v>0</v>
      </c>
      <c r="L14737" t="str">
        <f t="shared" si="698"/>
        <v>2390BULLAWA CREEK</v>
      </c>
      <c r="M14737" t="s">
        <v>7666</v>
      </c>
    </row>
    <row r="14738" spans="1:13">
      <c r="A14738" t="s">
        <v>16136</v>
      </c>
      <c r="B14738" t="s">
        <v>16141</v>
      </c>
      <c r="C14738" t="s">
        <v>109</v>
      </c>
      <c r="D14738">
        <v>4</v>
      </c>
      <c r="E14738">
        <v>0</v>
      </c>
      <c r="F14738">
        <v>0</v>
      </c>
      <c r="H14738" t="s">
        <v>103</v>
      </c>
      <c r="I14738">
        <f t="shared" si="699"/>
        <v>0</v>
      </c>
      <c r="J14738">
        <f t="shared" si="700"/>
        <v>0</v>
      </c>
      <c r="L14738" t="str">
        <f t="shared" si="698"/>
        <v>2390COURADDA</v>
      </c>
      <c r="M14738" t="s">
        <v>7666</v>
      </c>
    </row>
    <row r="14739" spans="1:13">
      <c r="A14739" t="s">
        <v>16136</v>
      </c>
      <c r="B14739" t="s">
        <v>16142</v>
      </c>
      <c r="C14739" t="s">
        <v>109</v>
      </c>
      <c r="D14739">
        <v>4</v>
      </c>
      <c r="E14739">
        <v>0</v>
      </c>
      <c r="F14739">
        <v>0</v>
      </c>
      <c r="H14739" t="s">
        <v>103</v>
      </c>
      <c r="I14739">
        <f t="shared" si="699"/>
        <v>0</v>
      </c>
      <c r="J14739">
        <f t="shared" si="700"/>
        <v>0</v>
      </c>
      <c r="L14739" t="str">
        <f t="shared" si="698"/>
        <v>2390EDGEROI</v>
      </c>
      <c r="M14739" t="s">
        <v>7666</v>
      </c>
    </row>
    <row r="14740" spans="1:13">
      <c r="A14740" t="s">
        <v>16136</v>
      </c>
      <c r="B14740" t="s">
        <v>16143</v>
      </c>
      <c r="C14740" t="s">
        <v>109</v>
      </c>
      <c r="D14740">
        <v>4</v>
      </c>
      <c r="E14740">
        <v>0</v>
      </c>
      <c r="F14740">
        <v>0</v>
      </c>
      <c r="H14740" t="s">
        <v>103</v>
      </c>
      <c r="I14740">
        <f t="shared" si="699"/>
        <v>0</v>
      </c>
      <c r="J14740">
        <f t="shared" si="700"/>
        <v>0</v>
      </c>
      <c r="L14740" t="str">
        <f t="shared" si="698"/>
        <v>2390EULAH CREEK</v>
      </c>
      <c r="M14740" t="s">
        <v>7666</v>
      </c>
    </row>
    <row r="14741" spans="1:13">
      <c r="A14741" t="s">
        <v>16136</v>
      </c>
      <c r="B14741" t="s">
        <v>16144</v>
      </c>
      <c r="C14741" t="s">
        <v>109</v>
      </c>
      <c r="D14741">
        <v>4</v>
      </c>
      <c r="E14741">
        <v>0</v>
      </c>
      <c r="F14741">
        <v>0</v>
      </c>
      <c r="H14741" t="s">
        <v>103</v>
      </c>
      <c r="I14741">
        <f t="shared" si="699"/>
        <v>0</v>
      </c>
      <c r="J14741">
        <f t="shared" si="700"/>
        <v>0</v>
      </c>
      <c r="L14741" t="str">
        <f t="shared" si="698"/>
        <v>2390HARPARARY</v>
      </c>
      <c r="M14741" t="s">
        <v>7666</v>
      </c>
    </row>
    <row r="14742" spans="1:13">
      <c r="A14742" t="s">
        <v>16136</v>
      </c>
      <c r="B14742" t="s">
        <v>16145</v>
      </c>
      <c r="C14742" t="s">
        <v>109</v>
      </c>
      <c r="D14742">
        <v>4</v>
      </c>
      <c r="E14742">
        <v>0</v>
      </c>
      <c r="F14742">
        <v>0</v>
      </c>
      <c r="H14742" t="s">
        <v>103</v>
      </c>
      <c r="I14742">
        <f t="shared" si="699"/>
        <v>0</v>
      </c>
      <c r="J14742">
        <f t="shared" si="700"/>
        <v>0</v>
      </c>
      <c r="L14742" t="str">
        <f t="shared" si="698"/>
        <v>2390JACKS CREEK</v>
      </c>
      <c r="M14742" t="s">
        <v>7666</v>
      </c>
    </row>
    <row r="14743" spans="1:13">
      <c r="A14743" t="s">
        <v>16136</v>
      </c>
      <c r="B14743" t="s">
        <v>16146</v>
      </c>
      <c r="C14743" t="s">
        <v>109</v>
      </c>
      <c r="D14743">
        <v>4</v>
      </c>
      <c r="E14743">
        <v>0</v>
      </c>
      <c r="F14743">
        <v>0</v>
      </c>
      <c r="H14743" t="s">
        <v>103</v>
      </c>
      <c r="I14743">
        <f t="shared" si="699"/>
        <v>0</v>
      </c>
      <c r="J14743">
        <f t="shared" si="700"/>
        <v>0</v>
      </c>
      <c r="L14743" t="str">
        <f t="shared" si="698"/>
        <v>2390KAPUTAR</v>
      </c>
      <c r="M14743" t="s">
        <v>7666</v>
      </c>
    </row>
    <row r="14744" spans="1:13">
      <c r="A14744" t="s">
        <v>16136</v>
      </c>
      <c r="B14744" t="s">
        <v>16147</v>
      </c>
      <c r="C14744" t="s">
        <v>109</v>
      </c>
      <c r="D14744">
        <v>4</v>
      </c>
      <c r="E14744">
        <v>0</v>
      </c>
      <c r="F14744">
        <v>0</v>
      </c>
      <c r="H14744" t="s">
        <v>103</v>
      </c>
      <c r="I14744">
        <f t="shared" si="699"/>
        <v>0</v>
      </c>
      <c r="J14744">
        <f t="shared" si="700"/>
        <v>0</v>
      </c>
      <c r="L14744" t="str">
        <f t="shared" si="698"/>
        <v>2390NARRABRI</v>
      </c>
      <c r="M14744" t="s">
        <v>7666</v>
      </c>
    </row>
    <row r="14745" spans="1:13">
      <c r="A14745" t="s">
        <v>16136</v>
      </c>
      <c r="B14745" t="s">
        <v>16148</v>
      </c>
      <c r="C14745" t="s">
        <v>109</v>
      </c>
      <c r="D14745">
        <v>4</v>
      </c>
      <c r="E14745">
        <v>0</v>
      </c>
      <c r="F14745">
        <v>0</v>
      </c>
      <c r="H14745" t="s">
        <v>103</v>
      </c>
      <c r="I14745">
        <f t="shared" si="699"/>
        <v>0</v>
      </c>
      <c r="J14745">
        <f t="shared" si="700"/>
        <v>0</v>
      </c>
      <c r="L14745" t="str">
        <f t="shared" si="698"/>
        <v>2390NARRABRI WEST</v>
      </c>
      <c r="M14745" t="s">
        <v>7666</v>
      </c>
    </row>
    <row r="14746" spans="1:13">
      <c r="A14746" t="s">
        <v>16136</v>
      </c>
      <c r="B14746" t="s">
        <v>16149</v>
      </c>
      <c r="C14746" t="s">
        <v>109</v>
      </c>
      <c r="D14746">
        <v>4</v>
      </c>
      <c r="E14746">
        <v>0</v>
      </c>
      <c r="F14746">
        <v>0</v>
      </c>
      <c r="H14746" t="s">
        <v>103</v>
      </c>
      <c r="I14746">
        <f t="shared" si="699"/>
        <v>0</v>
      </c>
      <c r="J14746">
        <f t="shared" si="700"/>
        <v>0</v>
      </c>
      <c r="L14746" t="str">
        <f t="shared" si="698"/>
        <v>2390TARRIARO</v>
      </c>
      <c r="M14746" t="s">
        <v>7666</v>
      </c>
    </row>
    <row r="14747" spans="1:13">
      <c r="A14747" t="s">
        <v>16136</v>
      </c>
      <c r="B14747" t="s">
        <v>16150</v>
      </c>
      <c r="C14747" t="s">
        <v>109</v>
      </c>
      <c r="D14747">
        <v>4</v>
      </c>
      <c r="E14747">
        <v>0</v>
      </c>
      <c r="F14747">
        <v>0</v>
      </c>
      <c r="H14747" t="s">
        <v>103</v>
      </c>
      <c r="I14747">
        <f t="shared" si="699"/>
        <v>0</v>
      </c>
      <c r="J14747">
        <f t="shared" si="700"/>
        <v>0</v>
      </c>
      <c r="L14747" t="str">
        <f t="shared" si="698"/>
        <v>2390TURRAWAN</v>
      </c>
      <c r="M14747" t="s">
        <v>7666</v>
      </c>
    </row>
    <row r="14748" spans="1:13">
      <c r="A14748" t="s">
        <v>16151</v>
      </c>
      <c r="B14748" t="s">
        <v>16152</v>
      </c>
      <c r="C14748" t="s">
        <v>109</v>
      </c>
      <c r="D14748">
        <v>4</v>
      </c>
      <c r="E14748">
        <v>0</v>
      </c>
      <c r="F14748">
        <v>0</v>
      </c>
      <c r="H14748" t="s">
        <v>103</v>
      </c>
      <c r="I14748">
        <f t="shared" si="699"/>
        <v>0</v>
      </c>
      <c r="J14748">
        <f t="shared" si="700"/>
        <v>0</v>
      </c>
      <c r="L14748" t="str">
        <f t="shared" si="698"/>
        <v>2388BOOLCARROLL</v>
      </c>
      <c r="M14748" t="s">
        <v>7375</v>
      </c>
    </row>
    <row r="14749" spans="1:13">
      <c r="A14749" t="s">
        <v>16151</v>
      </c>
      <c r="B14749" t="s">
        <v>16153</v>
      </c>
      <c r="C14749" t="s">
        <v>109</v>
      </c>
      <c r="D14749">
        <v>4</v>
      </c>
      <c r="E14749">
        <v>0</v>
      </c>
      <c r="F14749">
        <v>0</v>
      </c>
      <c r="H14749" t="s">
        <v>103</v>
      </c>
      <c r="I14749">
        <f t="shared" si="699"/>
        <v>0</v>
      </c>
      <c r="J14749">
        <f t="shared" si="700"/>
        <v>0</v>
      </c>
      <c r="L14749" t="str">
        <f t="shared" si="698"/>
        <v>2388CUTTABRI</v>
      </c>
      <c r="M14749" t="s">
        <v>7375</v>
      </c>
    </row>
    <row r="14750" spans="1:13">
      <c r="A14750" t="s">
        <v>16151</v>
      </c>
      <c r="B14750" t="s">
        <v>16154</v>
      </c>
      <c r="C14750" t="s">
        <v>109</v>
      </c>
      <c r="D14750">
        <v>4</v>
      </c>
      <c r="E14750">
        <v>0</v>
      </c>
      <c r="F14750">
        <v>0</v>
      </c>
      <c r="H14750" t="s">
        <v>103</v>
      </c>
      <c r="I14750">
        <f t="shared" si="699"/>
        <v>0</v>
      </c>
      <c r="J14750">
        <f t="shared" si="700"/>
        <v>0</v>
      </c>
      <c r="L14750" t="str">
        <f t="shared" si="698"/>
        <v>2388JEWS LAGOON</v>
      </c>
      <c r="M14750" t="s">
        <v>7375</v>
      </c>
    </row>
    <row r="14751" spans="1:13">
      <c r="A14751" t="s">
        <v>16151</v>
      </c>
      <c r="B14751" t="s">
        <v>16155</v>
      </c>
      <c r="C14751" t="s">
        <v>109</v>
      </c>
      <c r="D14751">
        <v>4</v>
      </c>
      <c r="E14751">
        <v>0</v>
      </c>
      <c r="F14751">
        <v>0</v>
      </c>
      <c r="H14751" t="s">
        <v>103</v>
      </c>
      <c r="I14751">
        <f t="shared" si="699"/>
        <v>0</v>
      </c>
      <c r="J14751">
        <f t="shared" si="700"/>
        <v>0</v>
      </c>
      <c r="L14751" t="str">
        <f t="shared" si="698"/>
        <v>2388MERAH NORTH</v>
      </c>
      <c r="M14751" t="s">
        <v>7375</v>
      </c>
    </row>
    <row r="14752" spans="1:13">
      <c r="A14752" t="s">
        <v>16151</v>
      </c>
      <c r="B14752" t="s">
        <v>16156</v>
      </c>
      <c r="C14752" t="s">
        <v>109</v>
      </c>
      <c r="D14752">
        <v>4</v>
      </c>
      <c r="E14752">
        <v>0</v>
      </c>
      <c r="F14752">
        <v>0</v>
      </c>
      <c r="H14752" t="s">
        <v>103</v>
      </c>
      <c r="I14752">
        <f t="shared" si="699"/>
        <v>0</v>
      </c>
      <c r="J14752">
        <f t="shared" si="700"/>
        <v>0</v>
      </c>
      <c r="L14752" t="str">
        <f t="shared" si="698"/>
        <v>2388PILLIGA</v>
      </c>
      <c r="M14752" t="s">
        <v>7375</v>
      </c>
    </row>
    <row r="14753" spans="1:13">
      <c r="A14753" t="s">
        <v>16151</v>
      </c>
      <c r="B14753" t="s">
        <v>16157</v>
      </c>
      <c r="C14753" t="s">
        <v>109</v>
      </c>
      <c r="D14753">
        <v>4</v>
      </c>
      <c r="E14753">
        <v>0</v>
      </c>
      <c r="F14753">
        <v>0</v>
      </c>
      <c r="H14753" t="s">
        <v>103</v>
      </c>
      <c r="I14753">
        <f t="shared" si="699"/>
        <v>0</v>
      </c>
      <c r="J14753">
        <f t="shared" si="700"/>
        <v>0</v>
      </c>
      <c r="L14753" t="str">
        <f t="shared" si="698"/>
        <v>2388SPRING PLAINS</v>
      </c>
      <c r="M14753" t="s">
        <v>7375</v>
      </c>
    </row>
    <row r="14754" spans="1:13">
      <c r="A14754" t="s">
        <v>16151</v>
      </c>
      <c r="B14754" t="s">
        <v>16158</v>
      </c>
      <c r="C14754" t="s">
        <v>109</v>
      </c>
      <c r="D14754">
        <v>4</v>
      </c>
      <c r="E14754">
        <v>0</v>
      </c>
      <c r="F14754">
        <v>0</v>
      </c>
      <c r="H14754" t="s">
        <v>103</v>
      </c>
      <c r="I14754">
        <f t="shared" si="699"/>
        <v>0</v>
      </c>
      <c r="J14754">
        <f t="shared" si="700"/>
        <v>0</v>
      </c>
      <c r="L14754" t="str">
        <f t="shared" si="698"/>
        <v>2388THE PILLIGA</v>
      </c>
      <c r="M14754" t="s">
        <v>7375</v>
      </c>
    </row>
    <row r="14755" spans="1:13">
      <c r="A14755" t="s">
        <v>16151</v>
      </c>
      <c r="B14755" t="s">
        <v>16159</v>
      </c>
      <c r="C14755" t="s">
        <v>109</v>
      </c>
      <c r="D14755">
        <v>4</v>
      </c>
      <c r="E14755">
        <v>0</v>
      </c>
      <c r="F14755">
        <v>0</v>
      </c>
      <c r="H14755" t="s">
        <v>103</v>
      </c>
      <c r="I14755">
        <f t="shared" si="699"/>
        <v>0</v>
      </c>
      <c r="J14755">
        <f t="shared" si="700"/>
        <v>0</v>
      </c>
      <c r="L14755" t="str">
        <f t="shared" si="698"/>
        <v>2388WEE WAA</v>
      </c>
      <c r="M14755" t="s">
        <v>7375</v>
      </c>
    </row>
    <row r="14756" spans="1:13">
      <c r="A14756" t="s">
        <v>16151</v>
      </c>
      <c r="B14756" t="s">
        <v>16160</v>
      </c>
      <c r="C14756" t="s">
        <v>109</v>
      </c>
      <c r="D14756">
        <v>4</v>
      </c>
      <c r="E14756">
        <v>0</v>
      </c>
      <c r="F14756">
        <v>0</v>
      </c>
      <c r="H14756" t="s">
        <v>103</v>
      </c>
      <c r="I14756">
        <f t="shared" si="699"/>
        <v>0</v>
      </c>
      <c r="J14756">
        <f t="shared" si="700"/>
        <v>0</v>
      </c>
      <c r="L14756" t="str">
        <f t="shared" si="698"/>
        <v>2388YARRIE LAKE</v>
      </c>
      <c r="M14756" t="s">
        <v>7375</v>
      </c>
    </row>
    <row r="14757" spans="1:13">
      <c r="A14757" t="s">
        <v>16161</v>
      </c>
      <c r="B14757" t="s">
        <v>16162</v>
      </c>
      <c r="C14757" t="s">
        <v>109</v>
      </c>
      <c r="D14757">
        <v>4</v>
      </c>
      <c r="E14757">
        <v>0</v>
      </c>
      <c r="F14757">
        <v>0</v>
      </c>
      <c r="H14757" t="s">
        <v>103</v>
      </c>
      <c r="I14757">
        <f t="shared" si="699"/>
        <v>0</v>
      </c>
      <c r="J14757">
        <f t="shared" si="700"/>
        <v>0</v>
      </c>
      <c r="L14757" t="str">
        <f t="shared" si="698"/>
        <v>2387BULYEROI</v>
      </c>
      <c r="M14757" t="s">
        <v>7375</v>
      </c>
    </row>
    <row r="14758" spans="1:13">
      <c r="A14758" t="s">
        <v>16161</v>
      </c>
      <c r="B14758" t="s">
        <v>16163</v>
      </c>
      <c r="C14758" t="s">
        <v>109</v>
      </c>
      <c r="D14758">
        <v>4</v>
      </c>
      <c r="E14758">
        <v>0</v>
      </c>
      <c r="F14758">
        <v>0</v>
      </c>
      <c r="H14758" t="s">
        <v>103</v>
      </c>
      <c r="I14758">
        <f t="shared" si="699"/>
        <v>0</v>
      </c>
      <c r="J14758">
        <f t="shared" si="700"/>
        <v>0</v>
      </c>
      <c r="L14758" t="str">
        <f t="shared" si="698"/>
        <v>2387ROWENA</v>
      </c>
      <c r="M14758" t="s">
        <v>7375</v>
      </c>
    </row>
    <row r="14759" spans="1:13">
      <c r="A14759" t="s">
        <v>16164</v>
      </c>
      <c r="B14759" t="s">
        <v>16165</v>
      </c>
      <c r="C14759" t="s">
        <v>109</v>
      </c>
      <c r="D14759">
        <v>4</v>
      </c>
      <c r="E14759">
        <v>0</v>
      </c>
      <c r="F14759">
        <v>0</v>
      </c>
      <c r="H14759" t="s">
        <v>103</v>
      </c>
      <c r="I14759">
        <f t="shared" si="699"/>
        <v>0</v>
      </c>
      <c r="J14759">
        <f t="shared" si="700"/>
        <v>0</v>
      </c>
      <c r="L14759" t="str">
        <f t="shared" si="698"/>
        <v>2386BURREN JUNCTION</v>
      </c>
      <c r="M14759" t="s">
        <v>7375</v>
      </c>
    </row>
    <row r="14760" spans="1:13">
      <c r="A14760" t="s">
        <v>16164</v>
      </c>
      <c r="B14760" t="s">
        <v>16166</v>
      </c>
      <c r="C14760" t="s">
        <v>109</v>
      </c>
      <c r="D14760">
        <v>4</v>
      </c>
      <c r="E14760">
        <v>0</v>
      </c>
      <c r="F14760">
        <v>0</v>
      </c>
      <c r="H14760" t="s">
        <v>103</v>
      </c>
      <c r="I14760">
        <f t="shared" si="699"/>
        <v>0</v>
      </c>
      <c r="J14760">
        <f t="shared" si="700"/>
        <v>0</v>
      </c>
      <c r="L14760" t="str">
        <f t="shared" si="698"/>
        <v>2386DRILDOOL</v>
      </c>
      <c r="M14760" t="s">
        <v>7375</v>
      </c>
    </row>
    <row r="14761" spans="1:13">
      <c r="A14761" t="s">
        <v>16164</v>
      </c>
      <c r="B14761" t="s">
        <v>16167</v>
      </c>
      <c r="C14761" t="s">
        <v>109</v>
      </c>
      <c r="D14761">
        <v>4</v>
      </c>
      <c r="E14761">
        <v>0</v>
      </c>
      <c r="F14761">
        <v>0</v>
      </c>
      <c r="H14761" t="s">
        <v>103</v>
      </c>
      <c r="I14761">
        <f t="shared" si="699"/>
        <v>0</v>
      </c>
      <c r="J14761">
        <f t="shared" si="700"/>
        <v>0</v>
      </c>
      <c r="L14761" t="str">
        <f t="shared" si="698"/>
        <v>2386NOWLEY</v>
      </c>
      <c r="M14761" t="s">
        <v>7375</v>
      </c>
    </row>
    <row r="14762" spans="1:13">
      <c r="A14762" t="s">
        <v>16168</v>
      </c>
      <c r="B14762" t="s">
        <v>16169</v>
      </c>
      <c r="C14762" t="s">
        <v>109</v>
      </c>
      <c r="D14762">
        <v>4</v>
      </c>
      <c r="E14762">
        <v>0</v>
      </c>
      <c r="F14762">
        <v>0</v>
      </c>
      <c r="H14762" t="s">
        <v>103</v>
      </c>
      <c r="I14762">
        <f t="shared" si="699"/>
        <v>0</v>
      </c>
      <c r="J14762">
        <f t="shared" si="700"/>
        <v>0</v>
      </c>
      <c r="L14762" t="str">
        <f t="shared" si="698"/>
        <v>2382BOGGABRI</v>
      </c>
      <c r="M14762" t="s">
        <v>7666</v>
      </c>
    </row>
    <row r="14763" spans="1:13">
      <c r="A14763" t="s">
        <v>16168</v>
      </c>
      <c r="B14763" t="s">
        <v>16170</v>
      </c>
      <c r="C14763" t="s">
        <v>109</v>
      </c>
      <c r="D14763">
        <v>4</v>
      </c>
      <c r="E14763">
        <v>0</v>
      </c>
      <c r="F14763">
        <v>0</v>
      </c>
      <c r="H14763" t="s">
        <v>103</v>
      </c>
      <c r="I14763">
        <f t="shared" si="699"/>
        <v>0</v>
      </c>
      <c r="J14763">
        <f t="shared" si="700"/>
        <v>0</v>
      </c>
      <c r="L14763" t="str">
        <f t="shared" si="698"/>
        <v>2382MAULES CREEK</v>
      </c>
      <c r="M14763" t="s">
        <v>7666</v>
      </c>
    </row>
    <row r="14764" spans="1:13">
      <c r="A14764" t="s">
        <v>16168</v>
      </c>
      <c r="B14764" t="s">
        <v>16171</v>
      </c>
      <c r="C14764" t="s">
        <v>109</v>
      </c>
      <c r="D14764">
        <v>4</v>
      </c>
      <c r="E14764">
        <v>0</v>
      </c>
      <c r="F14764">
        <v>0</v>
      </c>
      <c r="H14764" t="s">
        <v>103</v>
      </c>
      <c r="I14764">
        <f t="shared" si="699"/>
        <v>0</v>
      </c>
      <c r="J14764">
        <f t="shared" si="700"/>
        <v>0</v>
      </c>
      <c r="L14764" t="str">
        <f t="shared" si="698"/>
        <v>2382WEAN</v>
      </c>
      <c r="M14764" t="s">
        <v>7666</v>
      </c>
    </row>
    <row r="14765" spans="1:13">
      <c r="A14765" t="s">
        <v>16168</v>
      </c>
      <c r="B14765" t="s">
        <v>16172</v>
      </c>
      <c r="C14765" t="s">
        <v>109</v>
      </c>
      <c r="D14765">
        <v>4</v>
      </c>
      <c r="E14765">
        <v>0</v>
      </c>
      <c r="F14765">
        <v>0</v>
      </c>
      <c r="H14765" t="s">
        <v>103</v>
      </c>
      <c r="I14765">
        <f t="shared" si="699"/>
        <v>0</v>
      </c>
      <c r="J14765">
        <f t="shared" si="700"/>
        <v>0</v>
      </c>
      <c r="L14765" t="str">
        <f t="shared" si="698"/>
        <v>2382WILLALA</v>
      </c>
      <c r="M14765" t="s">
        <v>7666</v>
      </c>
    </row>
    <row r="14766" spans="1:13">
      <c r="A14766" t="s">
        <v>16173</v>
      </c>
      <c r="B14766" t="s">
        <v>16174</v>
      </c>
      <c r="C14766" t="s">
        <v>109</v>
      </c>
      <c r="D14766">
        <v>4</v>
      </c>
      <c r="E14766">
        <v>0</v>
      </c>
      <c r="F14766">
        <v>0</v>
      </c>
      <c r="H14766" t="s">
        <v>103</v>
      </c>
      <c r="I14766">
        <f t="shared" si="699"/>
        <v>0</v>
      </c>
      <c r="J14766">
        <f t="shared" si="700"/>
        <v>0</v>
      </c>
      <c r="L14766" t="str">
        <f t="shared" si="698"/>
        <v>2381BREEZA</v>
      </c>
      <c r="M14766" t="s">
        <v>7375</v>
      </c>
    </row>
    <row r="14767" spans="1:13">
      <c r="A14767" t="s">
        <v>16173</v>
      </c>
      <c r="B14767" t="s">
        <v>11866</v>
      </c>
      <c r="C14767" t="s">
        <v>109</v>
      </c>
      <c r="D14767">
        <v>4</v>
      </c>
      <c r="E14767">
        <v>0</v>
      </c>
      <c r="F14767">
        <v>0</v>
      </c>
      <c r="H14767" t="s">
        <v>103</v>
      </c>
      <c r="I14767">
        <f t="shared" si="699"/>
        <v>0</v>
      </c>
      <c r="J14767">
        <f t="shared" si="700"/>
        <v>0</v>
      </c>
      <c r="L14767" t="str">
        <f t="shared" si="698"/>
        <v>2381CURLEWIS</v>
      </c>
      <c r="M14767" t="s">
        <v>7375</v>
      </c>
    </row>
    <row r="14768" spans="1:13">
      <c r="A14768" t="s">
        <v>16173</v>
      </c>
      <c r="B14768" t="s">
        <v>16175</v>
      </c>
      <c r="C14768" t="s">
        <v>109</v>
      </c>
      <c r="D14768">
        <v>4</v>
      </c>
      <c r="E14768">
        <v>0</v>
      </c>
      <c r="F14768">
        <v>0</v>
      </c>
      <c r="H14768" t="s">
        <v>103</v>
      </c>
      <c r="I14768">
        <f t="shared" si="699"/>
        <v>0</v>
      </c>
      <c r="J14768">
        <f t="shared" si="700"/>
        <v>0</v>
      </c>
      <c r="L14768" t="str">
        <f t="shared" si="698"/>
        <v>2381NEA</v>
      </c>
      <c r="M14768" t="s">
        <v>7375</v>
      </c>
    </row>
    <row r="14769" spans="1:13">
      <c r="A14769" t="s">
        <v>16173</v>
      </c>
      <c r="B14769" t="s">
        <v>16176</v>
      </c>
      <c r="C14769" t="s">
        <v>109</v>
      </c>
      <c r="D14769">
        <v>4</v>
      </c>
      <c r="E14769">
        <v>0</v>
      </c>
      <c r="F14769">
        <v>0</v>
      </c>
      <c r="H14769" t="s">
        <v>103</v>
      </c>
      <c r="I14769">
        <f t="shared" si="699"/>
        <v>0</v>
      </c>
      <c r="J14769">
        <f t="shared" si="700"/>
        <v>0</v>
      </c>
      <c r="L14769" t="str">
        <f t="shared" si="698"/>
        <v>2381PREMER</v>
      </c>
      <c r="M14769" t="s">
        <v>7375</v>
      </c>
    </row>
    <row r="14770" spans="1:13">
      <c r="A14770" t="s">
        <v>16173</v>
      </c>
      <c r="B14770" t="s">
        <v>16177</v>
      </c>
      <c r="C14770" t="s">
        <v>109</v>
      </c>
      <c r="D14770">
        <v>4</v>
      </c>
      <c r="E14770">
        <v>0</v>
      </c>
      <c r="F14770">
        <v>0</v>
      </c>
      <c r="H14770" t="s">
        <v>103</v>
      </c>
      <c r="I14770">
        <f t="shared" si="699"/>
        <v>0</v>
      </c>
      <c r="J14770">
        <f t="shared" si="700"/>
        <v>0</v>
      </c>
      <c r="L14770" t="str">
        <f t="shared" si="698"/>
        <v>2381PULLAMING</v>
      </c>
      <c r="M14770" t="s">
        <v>7375</v>
      </c>
    </row>
    <row r="14771" spans="1:13">
      <c r="A14771" t="s">
        <v>16173</v>
      </c>
      <c r="B14771" t="s">
        <v>16178</v>
      </c>
      <c r="C14771" t="s">
        <v>109</v>
      </c>
      <c r="D14771">
        <v>4</v>
      </c>
      <c r="E14771">
        <v>0</v>
      </c>
      <c r="F14771">
        <v>0</v>
      </c>
      <c r="H14771" t="s">
        <v>103</v>
      </c>
      <c r="I14771">
        <f t="shared" si="699"/>
        <v>0</v>
      </c>
      <c r="J14771">
        <f t="shared" si="700"/>
        <v>0</v>
      </c>
      <c r="L14771" t="str">
        <f t="shared" si="698"/>
        <v>2381TAMBAR SPRINGS</v>
      </c>
      <c r="M14771" t="s">
        <v>7375</v>
      </c>
    </row>
    <row r="14772" spans="1:13">
      <c r="A14772" t="s">
        <v>16179</v>
      </c>
      <c r="B14772" t="s">
        <v>16180</v>
      </c>
      <c r="C14772" t="s">
        <v>109</v>
      </c>
      <c r="D14772">
        <v>4</v>
      </c>
      <c r="E14772">
        <v>0</v>
      </c>
      <c r="F14772">
        <v>0</v>
      </c>
      <c r="H14772" t="s">
        <v>103</v>
      </c>
      <c r="I14772">
        <f t="shared" si="699"/>
        <v>0</v>
      </c>
      <c r="J14772">
        <f t="shared" si="700"/>
        <v>0</v>
      </c>
      <c r="L14772" t="str">
        <f t="shared" si="698"/>
        <v>2380BASIN PLAIN</v>
      </c>
      <c r="M14772" t="s">
        <v>7666</v>
      </c>
    </row>
    <row r="14773" spans="1:13">
      <c r="A14773" t="s">
        <v>16179</v>
      </c>
      <c r="B14773" t="s">
        <v>16181</v>
      </c>
      <c r="C14773" t="s">
        <v>109</v>
      </c>
      <c r="D14773">
        <v>4</v>
      </c>
      <c r="E14773">
        <v>0</v>
      </c>
      <c r="F14773">
        <v>0</v>
      </c>
      <c r="H14773" t="s">
        <v>103</v>
      </c>
      <c r="I14773">
        <f t="shared" si="699"/>
        <v>0</v>
      </c>
      <c r="J14773">
        <f t="shared" si="700"/>
        <v>0</v>
      </c>
      <c r="L14773" t="str">
        <f t="shared" si="698"/>
        <v>2380BLUE VALE</v>
      </c>
      <c r="M14773" t="s">
        <v>7666</v>
      </c>
    </row>
    <row r="14774" spans="1:13">
      <c r="A14774" t="s">
        <v>16179</v>
      </c>
      <c r="B14774" t="s">
        <v>16182</v>
      </c>
      <c r="C14774" t="s">
        <v>109</v>
      </c>
      <c r="D14774">
        <v>4</v>
      </c>
      <c r="E14774">
        <v>0</v>
      </c>
      <c r="F14774">
        <v>0</v>
      </c>
      <c r="H14774" t="s">
        <v>103</v>
      </c>
      <c r="I14774">
        <f t="shared" si="699"/>
        <v>0</v>
      </c>
      <c r="J14774">
        <f t="shared" si="700"/>
        <v>0</v>
      </c>
      <c r="L14774" t="str">
        <f t="shared" si="698"/>
        <v>2380BURBURGATE</v>
      </c>
      <c r="M14774" t="s">
        <v>7666</v>
      </c>
    </row>
    <row r="14775" spans="1:13">
      <c r="A14775" t="s">
        <v>16179</v>
      </c>
      <c r="B14775" t="s">
        <v>16183</v>
      </c>
      <c r="C14775" t="s">
        <v>109</v>
      </c>
      <c r="D14775">
        <v>4</v>
      </c>
      <c r="E14775">
        <v>0</v>
      </c>
      <c r="F14775">
        <v>0</v>
      </c>
      <c r="H14775" t="s">
        <v>103</v>
      </c>
      <c r="I14775">
        <f t="shared" si="699"/>
        <v>0</v>
      </c>
      <c r="J14775">
        <f t="shared" si="700"/>
        <v>0</v>
      </c>
      <c r="L14775" t="str">
        <f t="shared" si="698"/>
        <v>2380COOCOOBOONAH</v>
      </c>
      <c r="M14775" t="s">
        <v>7666</v>
      </c>
    </row>
    <row r="14776" spans="1:13">
      <c r="A14776" t="s">
        <v>16179</v>
      </c>
      <c r="B14776" t="s">
        <v>16184</v>
      </c>
      <c r="C14776" t="s">
        <v>109</v>
      </c>
      <c r="D14776">
        <v>4</v>
      </c>
      <c r="E14776">
        <v>0</v>
      </c>
      <c r="F14776">
        <v>0</v>
      </c>
      <c r="H14776" t="s">
        <v>103</v>
      </c>
      <c r="I14776">
        <f t="shared" si="699"/>
        <v>0</v>
      </c>
      <c r="J14776">
        <f t="shared" si="700"/>
        <v>0</v>
      </c>
      <c r="L14776" t="str">
        <f t="shared" si="698"/>
        <v>2380EMERALD HILL</v>
      </c>
      <c r="M14776" t="s">
        <v>7666</v>
      </c>
    </row>
    <row r="14777" spans="1:13">
      <c r="A14777" t="s">
        <v>16179</v>
      </c>
      <c r="B14777" t="s">
        <v>16185</v>
      </c>
      <c r="C14777" t="s">
        <v>109</v>
      </c>
      <c r="D14777">
        <v>4</v>
      </c>
      <c r="E14777">
        <v>0</v>
      </c>
      <c r="F14777">
        <v>0</v>
      </c>
      <c r="H14777" t="s">
        <v>103</v>
      </c>
      <c r="I14777">
        <f t="shared" si="699"/>
        <v>0</v>
      </c>
      <c r="J14777">
        <f t="shared" si="700"/>
        <v>0</v>
      </c>
      <c r="L14777" t="str">
        <f t="shared" si="698"/>
        <v>2380GHOOLENDAADI</v>
      </c>
      <c r="M14777" t="s">
        <v>7666</v>
      </c>
    </row>
    <row r="14778" spans="1:13">
      <c r="A14778" t="s">
        <v>16179</v>
      </c>
      <c r="B14778" t="s">
        <v>16186</v>
      </c>
      <c r="C14778" t="s">
        <v>109</v>
      </c>
      <c r="D14778">
        <v>3</v>
      </c>
      <c r="E14778">
        <v>0</v>
      </c>
      <c r="F14778">
        <v>0</v>
      </c>
      <c r="H14778" t="s">
        <v>103</v>
      </c>
      <c r="I14778">
        <f t="shared" si="699"/>
        <v>0</v>
      </c>
      <c r="J14778">
        <f t="shared" si="700"/>
        <v>0</v>
      </c>
      <c r="L14778" t="str">
        <f t="shared" si="698"/>
        <v>2380GUNNEDAH</v>
      </c>
      <c r="M14778" t="s">
        <v>7666</v>
      </c>
    </row>
    <row r="14779" spans="1:13">
      <c r="A14779" t="s">
        <v>16179</v>
      </c>
      <c r="B14779" t="s">
        <v>16187</v>
      </c>
      <c r="C14779" t="s">
        <v>109</v>
      </c>
      <c r="D14779">
        <v>4</v>
      </c>
      <c r="E14779">
        <v>0</v>
      </c>
      <c r="F14779">
        <v>0</v>
      </c>
      <c r="H14779" t="s">
        <v>103</v>
      </c>
      <c r="I14779">
        <f t="shared" si="699"/>
        <v>0</v>
      </c>
      <c r="J14779">
        <f t="shared" si="700"/>
        <v>0</v>
      </c>
      <c r="L14779" t="str">
        <f t="shared" si="698"/>
        <v>2380GUNNEMBENE</v>
      </c>
      <c r="M14779" t="s">
        <v>7666</v>
      </c>
    </row>
    <row r="14780" spans="1:13">
      <c r="A14780" t="s">
        <v>16179</v>
      </c>
      <c r="B14780" t="s">
        <v>16188</v>
      </c>
      <c r="C14780" t="s">
        <v>109</v>
      </c>
      <c r="D14780">
        <v>4</v>
      </c>
      <c r="E14780">
        <v>0</v>
      </c>
      <c r="F14780">
        <v>0</v>
      </c>
      <c r="H14780" t="s">
        <v>103</v>
      </c>
      <c r="I14780">
        <f t="shared" si="699"/>
        <v>0</v>
      </c>
      <c r="J14780">
        <f t="shared" si="700"/>
        <v>0</v>
      </c>
      <c r="L14780" t="str">
        <f t="shared" si="698"/>
        <v>2380KELVIN</v>
      </c>
      <c r="M14780" t="s">
        <v>7666</v>
      </c>
    </row>
    <row r="14781" spans="1:13">
      <c r="A14781" t="s">
        <v>16179</v>
      </c>
      <c r="B14781" t="s">
        <v>16189</v>
      </c>
      <c r="C14781" t="s">
        <v>109</v>
      </c>
      <c r="D14781">
        <v>4</v>
      </c>
      <c r="E14781">
        <v>0</v>
      </c>
      <c r="F14781">
        <v>0</v>
      </c>
      <c r="H14781" t="s">
        <v>103</v>
      </c>
      <c r="I14781">
        <f t="shared" si="699"/>
        <v>0</v>
      </c>
      <c r="J14781">
        <f t="shared" si="700"/>
        <v>0</v>
      </c>
      <c r="L14781" t="str">
        <f t="shared" si="698"/>
        <v>2380MARYS MOUNT</v>
      </c>
      <c r="M14781" t="s">
        <v>7666</v>
      </c>
    </row>
    <row r="14782" spans="1:13">
      <c r="A14782" t="s">
        <v>16179</v>
      </c>
      <c r="B14782" t="s">
        <v>16190</v>
      </c>
      <c r="C14782" t="s">
        <v>109</v>
      </c>
      <c r="D14782">
        <v>4</v>
      </c>
      <c r="E14782">
        <v>0</v>
      </c>
      <c r="F14782">
        <v>0</v>
      </c>
      <c r="H14782" t="s">
        <v>103</v>
      </c>
      <c r="I14782">
        <f t="shared" si="699"/>
        <v>0</v>
      </c>
      <c r="J14782">
        <f t="shared" si="700"/>
        <v>0</v>
      </c>
      <c r="L14782" t="str">
        <f t="shared" si="698"/>
        <v>2380MEERMAUL</v>
      </c>
      <c r="M14782" t="s">
        <v>7666</v>
      </c>
    </row>
    <row r="14783" spans="1:13">
      <c r="A14783" t="s">
        <v>16179</v>
      </c>
      <c r="B14783" t="s">
        <v>12774</v>
      </c>
      <c r="C14783" t="s">
        <v>109</v>
      </c>
      <c r="D14783">
        <v>4</v>
      </c>
      <c r="E14783">
        <v>0</v>
      </c>
      <c r="F14783">
        <v>0</v>
      </c>
      <c r="H14783" t="s">
        <v>103</v>
      </c>
      <c r="I14783">
        <f t="shared" si="699"/>
        <v>0</v>
      </c>
      <c r="J14783">
        <f t="shared" si="700"/>
        <v>0</v>
      </c>
      <c r="L14783" t="str">
        <f t="shared" si="698"/>
        <v>2380MILROY</v>
      </c>
      <c r="M14783" t="s">
        <v>7666</v>
      </c>
    </row>
    <row r="14784" spans="1:13">
      <c r="A14784" t="s">
        <v>16179</v>
      </c>
      <c r="B14784" t="s">
        <v>16191</v>
      </c>
      <c r="C14784" t="s">
        <v>109</v>
      </c>
      <c r="D14784">
        <v>4</v>
      </c>
      <c r="E14784">
        <v>0</v>
      </c>
      <c r="F14784">
        <v>0</v>
      </c>
      <c r="H14784" t="s">
        <v>103</v>
      </c>
      <c r="I14784">
        <f t="shared" si="699"/>
        <v>0</v>
      </c>
      <c r="J14784">
        <f t="shared" si="700"/>
        <v>0</v>
      </c>
      <c r="L14784" t="str">
        <f t="shared" si="698"/>
        <v>2380NOGGABRI</v>
      </c>
      <c r="M14784" t="s">
        <v>7666</v>
      </c>
    </row>
    <row r="14785" spans="1:13">
      <c r="A14785" t="s">
        <v>16179</v>
      </c>
      <c r="B14785" t="s">
        <v>2977</v>
      </c>
      <c r="C14785" t="s">
        <v>109</v>
      </c>
      <c r="D14785">
        <v>4</v>
      </c>
      <c r="E14785">
        <v>0</v>
      </c>
      <c r="F14785">
        <v>0</v>
      </c>
      <c r="H14785" t="s">
        <v>103</v>
      </c>
      <c r="I14785">
        <f t="shared" si="699"/>
        <v>0</v>
      </c>
      <c r="J14785">
        <f t="shared" si="700"/>
        <v>0</v>
      </c>
      <c r="L14785" t="str">
        <f t="shared" si="698"/>
        <v>2380ORANGE GROVE</v>
      </c>
      <c r="M14785" t="s">
        <v>7666</v>
      </c>
    </row>
    <row r="14786" spans="1:13">
      <c r="A14786" t="s">
        <v>16179</v>
      </c>
      <c r="B14786" t="s">
        <v>16192</v>
      </c>
      <c r="C14786" t="s">
        <v>109</v>
      </c>
      <c r="D14786">
        <v>4</v>
      </c>
      <c r="E14786">
        <v>0</v>
      </c>
      <c r="F14786">
        <v>0</v>
      </c>
      <c r="H14786" t="s">
        <v>103</v>
      </c>
      <c r="I14786">
        <f t="shared" si="699"/>
        <v>0</v>
      </c>
      <c r="J14786">
        <f t="shared" si="700"/>
        <v>0</v>
      </c>
      <c r="L14786" t="str">
        <f t="shared" si="698"/>
        <v>2380RANGARI</v>
      </c>
      <c r="M14786" t="s">
        <v>7666</v>
      </c>
    </row>
    <row r="14787" spans="1:13">
      <c r="A14787" t="s">
        <v>16193</v>
      </c>
      <c r="B14787" t="s">
        <v>16194</v>
      </c>
      <c r="C14787" t="s">
        <v>109</v>
      </c>
      <c r="D14787">
        <v>4</v>
      </c>
      <c r="E14787">
        <v>0</v>
      </c>
      <c r="F14787">
        <v>0</v>
      </c>
      <c r="H14787" t="s">
        <v>103</v>
      </c>
      <c r="I14787">
        <f t="shared" si="699"/>
        <v>0</v>
      </c>
      <c r="J14787">
        <f t="shared" si="700"/>
        <v>0</v>
      </c>
      <c r="L14787" t="str">
        <f t="shared" si="698"/>
        <v>2379GOOLHI</v>
      </c>
      <c r="M14787" t="s">
        <v>7375</v>
      </c>
    </row>
    <row r="14788" spans="1:13">
      <c r="A14788" t="s">
        <v>16193</v>
      </c>
      <c r="B14788" t="s">
        <v>16195</v>
      </c>
      <c r="C14788" t="s">
        <v>109</v>
      </c>
      <c r="D14788">
        <v>4</v>
      </c>
      <c r="E14788">
        <v>0</v>
      </c>
      <c r="F14788">
        <v>0</v>
      </c>
      <c r="H14788" t="s">
        <v>103</v>
      </c>
      <c r="I14788">
        <f t="shared" si="699"/>
        <v>0</v>
      </c>
      <c r="J14788">
        <f t="shared" si="700"/>
        <v>0</v>
      </c>
      <c r="L14788" t="str">
        <f t="shared" si="698"/>
        <v>2379MULLALEY</v>
      </c>
      <c r="M14788" t="s">
        <v>7375</v>
      </c>
    </row>
    <row r="14789" spans="1:13">
      <c r="A14789" t="s">
        <v>16193</v>
      </c>
      <c r="B14789" t="s">
        <v>16196</v>
      </c>
      <c r="C14789" t="s">
        <v>109</v>
      </c>
      <c r="D14789">
        <v>4</v>
      </c>
      <c r="E14789">
        <v>0</v>
      </c>
      <c r="F14789">
        <v>0</v>
      </c>
      <c r="H14789" t="s">
        <v>103</v>
      </c>
      <c r="I14789">
        <f t="shared" si="699"/>
        <v>0</v>
      </c>
      <c r="J14789">
        <f t="shared" si="700"/>
        <v>0</v>
      </c>
      <c r="L14789" t="str">
        <f t="shared" ref="L14789:L14852" si="701">CONCATENATE(A14789,B14789)</f>
        <v>2379NAPIER LANE</v>
      </c>
      <c r="M14789" t="s">
        <v>7375</v>
      </c>
    </row>
    <row r="14790" spans="1:13">
      <c r="A14790" t="s">
        <v>16193</v>
      </c>
      <c r="B14790" t="s">
        <v>16197</v>
      </c>
      <c r="C14790" t="s">
        <v>109</v>
      </c>
      <c r="D14790">
        <v>4</v>
      </c>
      <c r="E14790">
        <v>0</v>
      </c>
      <c r="F14790">
        <v>0</v>
      </c>
      <c r="H14790" t="s">
        <v>103</v>
      </c>
      <c r="I14790">
        <f t="shared" si="699"/>
        <v>0</v>
      </c>
      <c r="J14790">
        <f t="shared" si="700"/>
        <v>0</v>
      </c>
      <c r="L14790" t="str">
        <f t="shared" si="701"/>
        <v>2379NOMBI</v>
      </c>
      <c r="M14790" t="s">
        <v>7375</v>
      </c>
    </row>
    <row r="14791" spans="1:13">
      <c r="A14791" t="s">
        <v>16198</v>
      </c>
      <c r="B14791" t="s">
        <v>16199</v>
      </c>
      <c r="C14791" t="s">
        <v>109</v>
      </c>
      <c r="D14791">
        <v>4</v>
      </c>
      <c r="E14791">
        <v>0</v>
      </c>
      <c r="F14791">
        <v>0</v>
      </c>
      <c r="H14791" t="s">
        <v>103</v>
      </c>
      <c r="I14791">
        <f t="shared" si="699"/>
        <v>0</v>
      </c>
      <c r="J14791">
        <f t="shared" si="700"/>
        <v>0</v>
      </c>
      <c r="L14791" t="str">
        <f t="shared" si="701"/>
        <v>2372BILLYRIMBA</v>
      </c>
      <c r="M14791" t="s">
        <v>7666</v>
      </c>
    </row>
    <row r="14792" spans="1:13">
      <c r="A14792" t="s">
        <v>16198</v>
      </c>
      <c r="B14792" t="s">
        <v>16200</v>
      </c>
      <c r="C14792" t="s">
        <v>109</v>
      </c>
      <c r="D14792">
        <v>4</v>
      </c>
      <c r="E14792">
        <v>0</v>
      </c>
      <c r="F14792">
        <v>0</v>
      </c>
      <c r="H14792" t="s">
        <v>103</v>
      </c>
      <c r="I14792">
        <f t="shared" si="699"/>
        <v>0</v>
      </c>
      <c r="J14792">
        <f t="shared" si="700"/>
        <v>0</v>
      </c>
      <c r="L14792" t="str">
        <f t="shared" si="701"/>
        <v>2372BLACK SWAMP</v>
      </c>
      <c r="M14792" t="s">
        <v>7666</v>
      </c>
    </row>
    <row r="14793" spans="1:13">
      <c r="A14793" t="s">
        <v>16198</v>
      </c>
      <c r="B14793" t="s">
        <v>16201</v>
      </c>
      <c r="C14793" t="s">
        <v>109</v>
      </c>
      <c r="D14793">
        <v>4</v>
      </c>
      <c r="E14793">
        <v>0</v>
      </c>
      <c r="F14793">
        <v>0</v>
      </c>
      <c r="H14793" t="s">
        <v>103</v>
      </c>
      <c r="I14793">
        <f t="shared" si="699"/>
        <v>0</v>
      </c>
      <c r="J14793">
        <f t="shared" si="700"/>
        <v>0</v>
      </c>
      <c r="L14793" t="str">
        <f t="shared" si="701"/>
        <v>2372BLUFF ROCK</v>
      </c>
      <c r="M14793" t="s">
        <v>7666</v>
      </c>
    </row>
    <row r="14794" spans="1:13">
      <c r="A14794" t="s">
        <v>16198</v>
      </c>
      <c r="B14794" t="s">
        <v>16202</v>
      </c>
      <c r="C14794" t="s">
        <v>109</v>
      </c>
      <c r="D14794">
        <v>4</v>
      </c>
      <c r="E14794">
        <v>0</v>
      </c>
      <c r="F14794">
        <v>0</v>
      </c>
      <c r="H14794" t="s">
        <v>103</v>
      </c>
      <c r="I14794">
        <f t="shared" si="699"/>
        <v>0</v>
      </c>
      <c r="J14794">
        <f t="shared" si="700"/>
        <v>0</v>
      </c>
      <c r="L14794" t="str">
        <f t="shared" si="701"/>
        <v>2372BOLIVIA</v>
      </c>
      <c r="M14794" t="s">
        <v>7666</v>
      </c>
    </row>
    <row r="14795" spans="1:13">
      <c r="A14795" t="s">
        <v>16198</v>
      </c>
      <c r="B14795" t="s">
        <v>16203</v>
      </c>
      <c r="C14795" t="s">
        <v>109</v>
      </c>
      <c r="D14795">
        <v>4</v>
      </c>
      <c r="E14795">
        <v>0</v>
      </c>
      <c r="F14795">
        <v>0</v>
      </c>
      <c r="H14795" t="s">
        <v>103</v>
      </c>
      <c r="I14795">
        <f t="shared" si="699"/>
        <v>0</v>
      </c>
      <c r="J14795">
        <f t="shared" si="700"/>
        <v>0</v>
      </c>
      <c r="L14795" t="str">
        <f t="shared" si="701"/>
        <v>2372BOOKOOKOORARA</v>
      </c>
      <c r="M14795" t="s">
        <v>7666</v>
      </c>
    </row>
    <row r="14796" spans="1:13">
      <c r="A14796" t="s">
        <v>16198</v>
      </c>
      <c r="B14796" t="s">
        <v>16204</v>
      </c>
      <c r="C14796" t="s">
        <v>109</v>
      </c>
      <c r="D14796">
        <v>4</v>
      </c>
      <c r="E14796">
        <v>0</v>
      </c>
      <c r="F14796">
        <v>0</v>
      </c>
      <c r="H14796" t="s">
        <v>103</v>
      </c>
      <c r="I14796">
        <f t="shared" si="699"/>
        <v>0</v>
      </c>
      <c r="J14796">
        <f t="shared" si="700"/>
        <v>0</v>
      </c>
      <c r="L14796" t="str">
        <f t="shared" si="701"/>
        <v>2372BOONOO BOONOO</v>
      </c>
      <c r="M14796" t="s">
        <v>7666</v>
      </c>
    </row>
    <row r="14797" spans="1:13">
      <c r="A14797" t="s">
        <v>16198</v>
      </c>
      <c r="B14797" t="s">
        <v>16205</v>
      </c>
      <c r="C14797" t="s">
        <v>109</v>
      </c>
      <c r="D14797">
        <v>4</v>
      </c>
      <c r="E14797">
        <v>0</v>
      </c>
      <c r="F14797">
        <v>0</v>
      </c>
      <c r="H14797" t="s">
        <v>103</v>
      </c>
      <c r="I14797">
        <f t="shared" si="699"/>
        <v>0</v>
      </c>
      <c r="J14797">
        <f t="shared" si="700"/>
        <v>0</v>
      </c>
      <c r="L14797" t="str">
        <f t="shared" si="701"/>
        <v>2372BOOROOK</v>
      </c>
      <c r="M14797" t="s">
        <v>7666</v>
      </c>
    </row>
    <row r="14798" spans="1:13">
      <c r="A14798" t="s">
        <v>16198</v>
      </c>
      <c r="B14798" t="s">
        <v>16206</v>
      </c>
      <c r="C14798" t="s">
        <v>109</v>
      </c>
      <c r="D14798">
        <v>4</v>
      </c>
      <c r="E14798">
        <v>0</v>
      </c>
      <c r="F14798">
        <v>0</v>
      </c>
      <c r="H14798" t="s">
        <v>103</v>
      </c>
      <c r="I14798">
        <f t="shared" si="699"/>
        <v>0</v>
      </c>
      <c r="J14798">
        <f t="shared" si="700"/>
        <v>0</v>
      </c>
      <c r="L14798" t="str">
        <f t="shared" si="701"/>
        <v>2372BRYANS GAP</v>
      </c>
      <c r="M14798" t="s">
        <v>7666</v>
      </c>
    </row>
    <row r="14799" spans="1:13">
      <c r="A14799" t="s">
        <v>16198</v>
      </c>
      <c r="B14799" t="s">
        <v>2011</v>
      </c>
      <c r="C14799" t="s">
        <v>109</v>
      </c>
      <c r="D14799">
        <v>4</v>
      </c>
      <c r="E14799">
        <v>0</v>
      </c>
      <c r="F14799">
        <v>0</v>
      </c>
      <c r="H14799" t="s">
        <v>103</v>
      </c>
      <c r="I14799">
        <f t="shared" si="699"/>
        <v>0</v>
      </c>
      <c r="J14799">
        <f t="shared" si="700"/>
        <v>0</v>
      </c>
      <c r="L14799" t="str">
        <f t="shared" si="701"/>
        <v>2372BUNGULLA</v>
      </c>
      <c r="M14799" t="s">
        <v>7666</v>
      </c>
    </row>
    <row r="14800" spans="1:13">
      <c r="A14800" t="s">
        <v>16198</v>
      </c>
      <c r="B14800" t="s">
        <v>16207</v>
      </c>
      <c r="C14800" t="s">
        <v>109</v>
      </c>
      <c r="D14800">
        <v>4</v>
      </c>
      <c r="E14800">
        <v>0</v>
      </c>
      <c r="F14800">
        <v>0</v>
      </c>
      <c r="H14800" t="s">
        <v>103</v>
      </c>
      <c r="I14800">
        <f t="shared" si="699"/>
        <v>0</v>
      </c>
      <c r="J14800">
        <f t="shared" si="700"/>
        <v>0</v>
      </c>
      <c r="L14800" t="str">
        <f t="shared" si="701"/>
        <v>2372CARROLLS CREEK</v>
      </c>
      <c r="M14800" t="s">
        <v>7666</v>
      </c>
    </row>
    <row r="14801" spans="1:13">
      <c r="A14801" t="s">
        <v>16198</v>
      </c>
      <c r="B14801" t="s">
        <v>16208</v>
      </c>
      <c r="C14801" t="s">
        <v>109</v>
      </c>
      <c r="D14801">
        <v>4</v>
      </c>
      <c r="E14801">
        <v>0</v>
      </c>
      <c r="F14801">
        <v>0</v>
      </c>
      <c r="H14801" t="s">
        <v>103</v>
      </c>
      <c r="I14801">
        <f t="shared" ref="I14801:I14864" si="702">IF(ISERROR(VLOOKUP(A14801,SelPostCode,1,FALSE)),0,1)</f>
        <v>0</v>
      </c>
      <c r="J14801">
        <f t="shared" ref="J14801:J14864" si="703">IF(I14801=0,0,IF(ISERROR(VLOOKUP(B14801,SelSuburb,1,FALSE)),0,1))</f>
        <v>0</v>
      </c>
      <c r="L14801" t="str">
        <f t="shared" si="701"/>
        <v>2372CULLENDORE</v>
      </c>
      <c r="M14801" t="s">
        <v>7666</v>
      </c>
    </row>
    <row r="14802" spans="1:13">
      <c r="A14802" t="s">
        <v>16198</v>
      </c>
      <c r="B14802" t="s">
        <v>16209</v>
      </c>
      <c r="C14802" t="s">
        <v>109</v>
      </c>
      <c r="D14802">
        <v>4</v>
      </c>
      <c r="E14802">
        <v>0</v>
      </c>
      <c r="F14802">
        <v>0</v>
      </c>
      <c r="H14802" t="s">
        <v>103</v>
      </c>
      <c r="I14802">
        <f t="shared" si="702"/>
        <v>0</v>
      </c>
      <c r="J14802">
        <f t="shared" si="703"/>
        <v>0</v>
      </c>
      <c r="L14802" t="str">
        <f t="shared" si="701"/>
        <v>2372DUMARESQ VALLEY</v>
      </c>
      <c r="M14802" t="s">
        <v>7666</v>
      </c>
    </row>
    <row r="14803" spans="1:13">
      <c r="A14803" t="s">
        <v>16198</v>
      </c>
      <c r="B14803" t="s">
        <v>16210</v>
      </c>
      <c r="C14803" t="s">
        <v>109</v>
      </c>
      <c r="D14803">
        <v>4</v>
      </c>
      <c r="E14803">
        <v>0</v>
      </c>
      <c r="F14803">
        <v>0</v>
      </c>
      <c r="H14803" t="s">
        <v>103</v>
      </c>
      <c r="I14803">
        <f t="shared" si="702"/>
        <v>0</v>
      </c>
      <c r="J14803">
        <f t="shared" si="703"/>
        <v>0</v>
      </c>
      <c r="L14803" t="str">
        <f t="shared" si="701"/>
        <v>2372FOREST LAND</v>
      </c>
      <c r="M14803" t="s">
        <v>7666</v>
      </c>
    </row>
    <row r="14804" spans="1:13">
      <c r="A14804" t="s">
        <v>16198</v>
      </c>
      <c r="B14804" t="s">
        <v>5864</v>
      </c>
      <c r="C14804" t="s">
        <v>109</v>
      </c>
      <c r="D14804">
        <v>4</v>
      </c>
      <c r="E14804">
        <v>0</v>
      </c>
      <c r="F14804">
        <v>0</v>
      </c>
      <c r="H14804" t="s">
        <v>103</v>
      </c>
      <c r="I14804">
        <f t="shared" si="702"/>
        <v>0</v>
      </c>
      <c r="J14804">
        <f t="shared" si="703"/>
        <v>0</v>
      </c>
      <c r="L14804" t="str">
        <f t="shared" si="701"/>
        <v>2372HOMESTEAD</v>
      </c>
      <c r="M14804" t="s">
        <v>7666</v>
      </c>
    </row>
    <row r="14805" spans="1:13">
      <c r="A14805" t="s">
        <v>16198</v>
      </c>
      <c r="B14805" t="s">
        <v>16211</v>
      </c>
      <c r="C14805" t="s">
        <v>109</v>
      </c>
      <c r="D14805">
        <v>4</v>
      </c>
      <c r="E14805">
        <v>0</v>
      </c>
      <c r="F14805">
        <v>0</v>
      </c>
      <c r="H14805" t="s">
        <v>103</v>
      </c>
      <c r="I14805">
        <f t="shared" si="702"/>
        <v>0</v>
      </c>
      <c r="J14805">
        <f t="shared" si="703"/>
        <v>0</v>
      </c>
      <c r="L14805" t="str">
        <f t="shared" si="701"/>
        <v>2372JENNINGS</v>
      </c>
      <c r="M14805" t="s">
        <v>7666</v>
      </c>
    </row>
    <row r="14806" spans="1:13">
      <c r="A14806" t="s">
        <v>16198</v>
      </c>
      <c r="B14806" t="s">
        <v>16212</v>
      </c>
      <c r="C14806" t="s">
        <v>109</v>
      </c>
      <c r="D14806">
        <v>4</v>
      </c>
      <c r="E14806">
        <v>0</v>
      </c>
      <c r="F14806">
        <v>0</v>
      </c>
      <c r="H14806" t="s">
        <v>103</v>
      </c>
      <c r="I14806">
        <f t="shared" si="702"/>
        <v>0</v>
      </c>
      <c r="J14806">
        <f t="shared" si="703"/>
        <v>0</v>
      </c>
      <c r="L14806" t="str">
        <f t="shared" si="701"/>
        <v>2372LEECHS GULLY</v>
      </c>
      <c r="M14806" t="s">
        <v>7666</v>
      </c>
    </row>
    <row r="14807" spans="1:13">
      <c r="A14807" t="s">
        <v>16198</v>
      </c>
      <c r="B14807" t="s">
        <v>16213</v>
      </c>
      <c r="C14807" t="s">
        <v>109</v>
      </c>
      <c r="D14807">
        <v>4</v>
      </c>
      <c r="E14807">
        <v>0</v>
      </c>
      <c r="F14807">
        <v>0</v>
      </c>
      <c r="H14807" t="s">
        <v>103</v>
      </c>
      <c r="I14807">
        <f t="shared" si="702"/>
        <v>0</v>
      </c>
      <c r="J14807">
        <f t="shared" si="703"/>
        <v>0</v>
      </c>
      <c r="L14807" t="str">
        <f t="shared" si="701"/>
        <v>2372LISTON</v>
      </c>
      <c r="M14807" t="s">
        <v>7666</v>
      </c>
    </row>
    <row r="14808" spans="1:13">
      <c r="A14808" t="s">
        <v>16198</v>
      </c>
      <c r="B14808" t="s">
        <v>7692</v>
      </c>
      <c r="C14808" t="s">
        <v>109</v>
      </c>
      <c r="D14808">
        <v>4</v>
      </c>
      <c r="E14808">
        <v>0</v>
      </c>
      <c r="F14808">
        <v>0</v>
      </c>
      <c r="H14808" t="s">
        <v>103</v>
      </c>
      <c r="I14808">
        <f t="shared" si="702"/>
        <v>0</v>
      </c>
      <c r="J14808">
        <f t="shared" si="703"/>
        <v>0</v>
      </c>
      <c r="L14808" t="str">
        <f t="shared" si="701"/>
        <v>2372MINGOOLA</v>
      </c>
      <c r="M14808" t="s">
        <v>7666</v>
      </c>
    </row>
    <row r="14809" spans="1:13">
      <c r="A14809" t="s">
        <v>16198</v>
      </c>
      <c r="B14809" t="s">
        <v>16214</v>
      </c>
      <c r="C14809" t="s">
        <v>109</v>
      </c>
      <c r="D14809">
        <v>4</v>
      </c>
      <c r="E14809">
        <v>0</v>
      </c>
      <c r="F14809">
        <v>0</v>
      </c>
      <c r="H14809" t="s">
        <v>103</v>
      </c>
      <c r="I14809">
        <f t="shared" si="702"/>
        <v>0</v>
      </c>
      <c r="J14809">
        <f t="shared" si="703"/>
        <v>0</v>
      </c>
      <c r="L14809" t="str">
        <f t="shared" si="701"/>
        <v>2372MOLE RIVER</v>
      </c>
      <c r="M14809" t="s">
        <v>7666</v>
      </c>
    </row>
    <row r="14810" spans="1:13">
      <c r="A14810" t="s">
        <v>16198</v>
      </c>
      <c r="B14810" t="s">
        <v>16215</v>
      </c>
      <c r="C14810" t="s">
        <v>109</v>
      </c>
      <c r="D14810">
        <v>4</v>
      </c>
      <c r="E14810">
        <v>0</v>
      </c>
      <c r="F14810">
        <v>0</v>
      </c>
      <c r="H14810" t="s">
        <v>103</v>
      </c>
      <c r="I14810">
        <f t="shared" si="702"/>
        <v>0</v>
      </c>
      <c r="J14810">
        <f t="shared" si="703"/>
        <v>0</v>
      </c>
      <c r="L14810" t="str">
        <f t="shared" si="701"/>
        <v>2372MOUNT MACKENZIE</v>
      </c>
      <c r="M14810" t="s">
        <v>7666</v>
      </c>
    </row>
    <row r="14811" spans="1:13">
      <c r="A14811" t="s">
        <v>16198</v>
      </c>
      <c r="B14811" t="s">
        <v>16216</v>
      </c>
      <c r="C14811" t="s">
        <v>109</v>
      </c>
      <c r="D14811">
        <v>4</v>
      </c>
      <c r="E14811">
        <v>0</v>
      </c>
      <c r="F14811">
        <v>0</v>
      </c>
      <c r="H14811" t="s">
        <v>103</v>
      </c>
      <c r="I14811">
        <f t="shared" si="702"/>
        <v>0</v>
      </c>
      <c r="J14811">
        <f t="shared" si="703"/>
        <v>0</v>
      </c>
      <c r="L14811" t="str">
        <f t="shared" si="701"/>
        <v>2372PYES CREEK</v>
      </c>
      <c r="M14811" t="s">
        <v>7666</v>
      </c>
    </row>
    <row r="14812" spans="1:13">
      <c r="A14812" t="s">
        <v>16198</v>
      </c>
      <c r="B14812" t="s">
        <v>16217</v>
      </c>
      <c r="C14812" t="s">
        <v>109</v>
      </c>
      <c r="D14812">
        <v>4</v>
      </c>
      <c r="E14812">
        <v>0</v>
      </c>
      <c r="F14812">
        <v>0</v>
      </c>
      <c r="H14812" t="s">
        <v>103</v>
      </c>
      <c r="I14812">
        <f t="shared" si="702"/>
        <v>0</v>
      </c>
      <c r="J14812">
        <f t="shared" si="703"/>
        <v>0</v>
      </c>
      <c r="L14812" t="str">
        <f t="shared" si="701"/>
        <v>2372RIVERTREE</v>
      </c>
      <c r="M14812" t="s">
        <v>7666</v>
      </c>
    </row>
    <row r="14813" spans="1:13">
      <c r="A14813" t="s">
        <v>16198</v>
      </c>
      <c r="B14813" t="s">
        <v>16218</v>
      </c>
      <c r="C14813" t="s">
        <v>109</v>
      </c>
      <c r="D14813">
        <v>4</v>
      </c>
      <c r="E14813">
        <v>0</v>
      </c>
      <c r="F14813">
        <v>0</v>
      </c>
      <c r="H14813" t="s">
        <v>103</v>
      </c>
      <c r="I14813">
        <f t="shared" si="702"/>
        <v>0</v>
      </c>
      <c r="J14813">
        <f t="shared" si="703"/>
        <v>0</v>
      </c>
      <c r="L14813" t="str">
        <f t="shared" si="701"/>
        <v>2372SANDY FLAT</v>
      </c>
      <c r="M14813" t="s">
        <v>7666</v>
      </c>
    </row>
    <row r="14814" spans="1:13">
      <c r="A14814" t="s">
        <v>16198</v>
      </c>
      <c r="B14814" t="s">
        <v>16219</v>
      </c>
      <c r="C14814" t="s">
        <v>109</v>
      </c>
      <c r="D14814">
        <v>4</v>
      </c>
      <c r="E14814">
        <v>0</v>
      </c>
      <c r="F14814">
        <v>0</v>
      </c>
      <c r="H14814" t="s">
        <v>103</v>
      </c>
      <c r="I14814">
        <f t="shared" si="702"/>
        <v>0</v>
      </c>
      <c r="J14814">
        <f t="shared" si="703"/>
        <v>0</v>
      </c>
      <c r="L14814" t="str">
        <f t="shared" si="701"/>
        <v>2372SANDY HILL</v>
      </c>
      <c r="M14814" t="s">
        <v>7666</v>
      </c>
    </row>
    <row r="14815" spans="1:13">
      <c r="A14815" t="s">
        <v>16198</v>
      </c>
      <c r="B14815" t="s">
        <v>16220</v>
      </c>
      <c r="C14815" t="s">
        <v>109</v>
      </c>
      <c r="D14815">
        <v>4</v>
      </c>
      <c r="E14815">
        <v>0</v>
      </c>
      <c r="F14815">
        <v>0</v>
      </c>
      <c r="H14815" t="s">
        <v>103</v>
      </c>
      <c r="I14815">
        <f t="shared" si="702"/>
        <v>0</v>
      </c>
      <c r="J14815">
        <f t="shared" si="703"/>
        <v>0</v>
      </c>
      <c r="L14815" t="str">
        <f t="shared" si="701"/>
        <v>2372SILENT GROVE</v>
      </c>
      <c r="M14815" t="s">
        <v>7666</v>
      </c>
    </row>
    <row r="14816" spans="1:13">
      <c r="A14816" t="s">
        <v>16198</v>
      </c>
      <c r="B14816" t="s">
        <v>16221</v>
      </c>
      <c r="C14816" t="s">
        <v>109</v>
      </c>
      <c r="D14816">
        <v>4</v>
      </c>
      <c r="E14816">
        <v>0</v>
      </c>
      <c r="F14816">
        <v>0</v>
      </c>
      <c r="H14816" t="s">
        <v>103</v>
      </c>
      <c r="I14816">
        <f t="shared" si="702"/>
        <v>0</v>
      </c>
      <c r="J14816">
        <f t="shared" si="703"/>
        <v>0</v>
      </c>
      <c r="L14816" t="str">
        <f t="shared" si="701"/>
        <v>2372STEINBROOK</v>
      </c>
      <c r="M14816" t="s">
        <v>7666</v>
      </c>
    </row>
    <row r="14817" spans="1:13">
      <c r="A14817" t="s">
        <v>16198</v>
      </c>
      <c r="B14817" t="s">
        <v>365</v>
      </c>
      <c r="C14817" t="s">
        <v>109</v>
      </c>
      <c r="D14817">
        <v>4</v>
      </c>
      <c r="E14817">
        <v>0</v>
      </c>
      <c r="F14817">
        <v>0</v>
      </c>
      <c r="H14817" t="s">
        <v>103</v>
      </c>
      <c r="I14817">
        <f t="shared" si="702"/>
        <v>0</v>
      </c>
      <c r="J14817">
        <f t="shared" si="703"/>
        <v>0</v>
      </c>
      <c r="L14817" t="str">
        <f t="shared" si="701"/>
        <v>2372SUNNYSIDE</v>
      </c>
      <c r="M14817" t="s">
        <v>7666</v>
      </c>
    </row>
    <row r="14818" spans="1:13">
      <c r="A14818" t="s">
        <v>16198</v>
      </c>
      <c r="B14818" t="s">
        <v>16222</v>
      </c>
      <c r="C14818" t="s">
        <v>109</v>
      </c>
      <c r="D14818">
        <v>4</v>
      </c>
      <c r="E14818">
        <v>0</v>
      </c>
      <c r="F14818">
        <v>0</v>
      </c>
      <c r="H14818" t="s">
        <v>103</v>
      </c>
      <c r="I14818">
        <f t="shared" si="702"/>
        <v>0</v>
      </c>
      <c r="J14818">
        <f t="shared" si="703"/>
        <v>0</v>
      </c>
      <c r="L14818" t="str">
        <f t="shared" si="701"/>
        <v>2372TARBAN</v>
      </c>
      <c r="M14818" t="s">
        <v>7666</v>
      </c>
    </row>
    <row r="14819" spans="1:13">
      <c r="A14819" t="s">
        <v>16198</v>
      </c>
      <c r="B14819" t="s">
        <v>16223</v>
      </c>
      <c r="C14819" t="s">
        <v>109</v>
      </c>
      <c r="D14819">
        <v>4</v>
      </c>
      <c r="E14819">
        <v>0</v>
      </c>
      <c r="F14819">
        <v>0</v>
      </c>
      <c r="H14819" t="s">
        <v>103</v>
      </c>
      <c r="I14819">
        <f t="shared" si="702"/>
        <v>0</v>
      </c>
      <c r="J14819">
        <f t="shared" si="703"/>
        <v>0</v>
      </c>
      <c r="L14819" t="str">
        <f t="shared" si="701"/>
        <v>2372TENTERFIELD</v>
      </c>
      <c r="M14819" t="s">
        <v>7666</v>
      </c>
    </row>
    <row r="14820" spans="1:13">
      <c r="A14820" t="s">
        <v>16198</v>
      </c>
      <c r="B14820" t="s">
        <v>16224</v>
      </c>
      <c r="C14820" t="s">
        <v>109</v>
      </c>
      <c r="D14820">
        <v>4</v>
      </c>
      <c r="E14820">
        <v>0</v>
      </c>
      <c r="F14820">
        <v>0</v>
      </c>
      <c r="H14820" t="s">
        <v>103</v>
      </c>
      <c r="I14820">
        <f t="shared" si="702"/>
        <v>0</v>
      </c>
      <c r="J14820">
        <f t="shared" si="703"/>
        <v>0</v>
      </c>
      <c r="L14820" t="str">
        <f t="shared" si="701"/>
        <v>2372THE SCRUB</v>
      </c>
      <c r="M14820" t="s">
        <v>7666</v>
      </c>
    </row>
    <row r="14821" spans="1:13">
      <c r="A14821" t="s">
        <v>16198</v>
      </c>
      <c r="B14821" t="s">
        <v>9225</v>
      </c>
      <c r="C14821" t="s">
        <v>109</v>
      </c>
      <c r="D14821">
        <v>4</v>
      </c>
      <c r="E14821">
        <v>0</v>
      </c>
      <c r="F14821">
        <v>0</v>
      </c>
      <c r="H14821" t="s">
        <v>103</v>
      </c>
      <c r="I14821">
        <f t="shared" si="702"/>
        <v>0</v>
      </c>
      <c r="J14821">
        <f t="shared" si="703"/>
        <v>0</v>
      </c>
      <c r="L14821" t="str">
        <f t="shared" si="701"/>
        <v>2372TIMBARRA</v>
      </c>
      <c r="M14821" t="s">
        <v>7666</v>
      </c>
    </row>
    <row r="14822" spans="1:13">
      <c r="A14822" t="s">
        <v>16198</v>
      </c>
      <c r="B14822" t="s">
        <v>16225</v>
      </c>
      <c r="C14822" t="s">
        <v>109</v>
      </c>
      <c r="D14822">
        <v>4</v>
      </c>
      <c r="E14822">
        <v>0</v>
      </c>
      <c r="F14822">
        <v>0</v>
      </c>
      <c r="H14822" t="s">
        <v>103</v>
      </c>
      <c r="I14822">
        <f t="shared" si="702"/>
        <v>0</v>
      </c>
      <c r="J14822">
        <f t="shared" si="703"/>
        <v>0</v>
      </c>
      <c r="L14822" t="str">
        <f t="shared" si="701"/>
        <v>2372WILLSONS DOWNFALL</v>
      </c>
      <c r="M14822" t="s">
        <v>7666</v>
      </c>
    </row>
    <row r="14823" spans="1:13">
      <c r="A14823" t="s">
        <v>16198</v>
      </c>
      <c r="B14823" t="s">
        <v>16226</v>
      </c>
      <c r="C14823" t="s">
        <v>109</v>
      </c>
      <c r="D14823">
        <v>4</v>
      </c>
      <c r="E14823">
        <v>0</v>
      </c>
      <c r="F14823">
        <v>0</v>
      </c>
      <c r="H14823" t="s">
        <v>103</v>
      </c>
      <c r="I14823">
        <f t="shared" si="702"/>
        <v>0</v>
      </c>
      <c r="J14823">
        <f t="shared" si="703"/>
        <v>0</v>
      </c>
      <c r="L14823" t="str">
        <f t="shared" si="701"/>
        <v>2372WYLIE CREEK</v>
      </c>
      <c r="M14823" t="s">
        <v>7666</v>
      </c>
    </row>
    <row r="14824" spans="1:13">
      <c r="A14824" t="s">
        <v>16227</v>
      </c>
      <c r="B14824" t="s">
        <v>16228</v>
      </c>
      <c r="C14824" t="s">
        <v>109</v>
      </c>
      <c r="D14824">
        <v>4</v>
      </c>
      <c r="E14824">
        <v>0</v>
      </c>
      <c r="F14824">
        <v>0</v>
      </c>
      <c r="H14824" t="s">
        <v>103</v>
      </c>
      <c r="I14824">
        <f t="shared" si="702"/>
        <v>0</v>
      </c>
      <c r="J14824">
        <f t="shared" si="703"/>
        <v>0</v>
      </c>
      <c r="L14824" t="str">
        <f t="shared" si="701"/>
        <v>2371CAPOOMPETA</v>
      </c>
      <c r="M14824" t="s">
        <v>7666</v>
      </c>
    </row>
    <row r="14825" spans="1:13">
      <c r="A14825" t="s">
        <v>16227</v>
      </c>
      <c r="B14825" t="s">
        <v>4358</v>
      </c>
      <c r="C14825" t="s">
        <v>109</v>
      </c>
      <c r="D14825">
        <v>4</v>
      </c>
      <c r="E14825">
        <v>0</v>
      </c>
      <c r="F14825">
        <v>0</v>
      </c>
      <c r="H14825" t="s">
        <v>103</v>
      </c>
      <c r="I14825">
        <f t="shared" si="702"/>
        <v>0</v>
      </c>
      <c r="J14825">
        <f t="shared" si="703"/>
        <v>0</v>
      </c>
      <c r="L14825" t="str">
        <f t="shared" si="701"/>
        <v>2371DEEPWATER</v>
      </c>
      <c r="M14825" t="s">
        <v>7666</v>
      </c>
    </row>
    <row r="14826" spans="1:13">
      <c r="A14826" t="s">
        <v>16227</v>
      </c>
      <c r="B14826" t="s">
        <v>16229</v>
      </c>
      <c r="C14826" t="s">
        <v>109</v>
      </c>
      <c r="D14826">
        <v>4</v>
      </c>
      <c r="E14826">
        <v>0</v>
      </c>
      <c r="F14826">
        <v>0</v>
      </c>
      <c r="H14826" t="s">
        <v>103</v>
      </c>
      <c r="I14826">
        <f t="shared" si="702"/>
        <v>0</v>
      </c>
      <c r="J14826">
        <f t="shared" si="703"/>
        <v>0</v>
      </c>
      <c r="L14826" t="str">
        <f t="shared" si="701"/>
        <v>2371EMMAVILLE</v>
      </c>
      <c r="M14826" t="s">
        <v>7666</v>
      </c>
    </row>
    <row r="14827" spans="1:13">
      <c r="A14827" t="s">
        <v>16227</v>
      </c>
      <c r="B14827" t="s">
        <v>7828</v>
      </c>
      <c r="C14827" t="s">
        <v>109</v>
      </c>
      <c r="D14827">
        <v>4</v>
      </c>
      <c r="E14827">
        <v>0</v>
      </c>
      <c r="F14827">
        <v>0</v>
      </c>
      <c r="H14827" t="s">
        <v>103</v>
      </c>
      <c r="I14827">
        <f t="shared" si="702"/>
        <v>0</v>
      </c>
      <c r="J14827">
        <f t="shared" si="703"/>
        <v>0</v>
      </c>
      <c r="L14827" t="str">
        <f t="shared" si="701"/>
        <v>2371ROCKY CREEK</v>
      </c>
      <c r="M14827" t="s">
        <v>7666</v>
      </c>
    </row>
    <row r="14828" spans="1:13">
      <c r="A14828" t="s">
        <v>16227</v>
      </c>
      <c r="B14828" t="s">
        <v>16230</v>
      </c>
      <c r="C14828" t="s">
        <v>109</v>
      </c>
      <c r="D14828">
        <v>4</v>
      </c>
      <c r="E14828">
        <v>0</v>
      </c>
      <c r="F14828">
        <v>0</v>
      </c>
      <c r="H14828" t="s">
        <v>103</v>
      </c>
      <c r="I14828">
        <f t="shared" si="702"/>
        <v>0</v>
      </c>
      <c r="J14828">
        <f t="shared" si="703"/>
        <v>0</v>
      </c>
      <c r="L14828" t="str">
        <f t="shared" si="701"/>
        <v>2371STANNUM</v>
      </c>
      <c r="M14828" t="s">
        <v>7666</v>
      </c>
    </row>
    <row r="14829" spans="1:13">
      <c r="A14829" t="s">
        <v>16227</v>
      </c>
      <c r="B14829" t="s">
        <v>16231</v>
      </c>
      <c r="C14829" t="s">
        <v>109</v>
      </c>
      <c r="D14829">
        <v>4</v>
      </c>
      <c r="E14829">
        <v>0</v>
      </c>
      <c r="F14829">
        <v>0</v>
      </c>
      <c r="H14829" t="s">
        <v>103</v>
      </c>
      <c r="I14829">
        <f t="shared" si="702"/>
        <v>0</v>
      </c>
      <c r="J14829">
        <f t="shared" si="703"/>
        <v>0</v>
      </c>
      <c r="L14829" t="str">
        <f t="shared" si="701"/>
        <v>2371TENT HILL</v>
      </c>
      <c r="M14829" t="s">
        <v>7666</v>
      </c>
    </row>
    <row r="14830" spans="1:13">
      <c r="A14830" t="s">
        <v>16227</v>
      </c>
      <c r="B14830" t="s">
        <v>16232</v>
      </c>
      <c r="C14830" t="s">
        <v>109</v>
      </c>
      <c r="D14830">
        <v>4</v>
      </c>
      <c r="E14830">
        <v>0</v>
      </c>
      <c r="F14830">
        <v>0</v>
      </c>
      <c r="H14830" t="s">
        <v>103</v>
      </c>
      <c r="I14830">
        <f t="shared" si="702"/>
        <v>0</v>
      </c>
      <c r="J14830">
        <f t="shared" si="703"/>
        <v>0</v>
      </c>
      <c r="L14830" t="str">
        <f t="shared" si="701"/>
        <v>2371THE GULF</v>
      </c>
      <c r="M14830" t="s">
        <v>7666</v>
      </c>
    </row>
    <row r="14831" spans="1:13">
      <c r="A14831" t="s">
        <v>16227</v>
      </c>
      <c r="B14831" t="s">
        <v>7976</v>
      </c>
      <c r="C14831" t="s">
        <v>109</v>
      </c>
      <c r="D14831">
        <v>4</v>
      </c>
      <c r="E14831">
        <v>0</v>
      </c>
      <c r="F14831">
        <v>0</v>
      </c>
      <c r="H14831" t="s">
        <v>103</v>
      </c>
      <c r="I14831">
        <f t="shared" si="702"/>
        <v>0</v>
      </c>
      <c r="J14831">
        <f t="shared" si="703"/>
        <v>0</v>
      </c>
      <c r="L14831" t="str">
        <f t="shared" si="701"/>
        <v>2371TORRINGTON</v>
      </c>
      <c r="M14831" t="s">
        <v>7666</v>
      </c>
    </row>
    <row r="14832" spans="1:13">
      <c r="A14832" t="s">
        <v>16227</v>
      </c>
      <c r="B14832" t="s">
        <v>16233</v>
      </c>
      <c r="C14832" t="s">
        <v>109</v>
      </c>
      <c r="D14832">
        <v>4</v>
      </c>
      <c r="E14832">
        <v>0</v>
      </c>
      <c r="F14832">
        <v>0</v>
      </c>
      <c r="H14832" t="s">
        <v>103</v>
      </c>
      <c r="I14832">
        <f t="shared" si="702"/>
        <v>0</v>
      </c>
      <c r="J14832">
        <f t="shared" si="703"/>
        <v>0</v>
      </c>
      <c r="L14832" t="str">
        <f t="shared" si="701"/>
        <v>2371TUNGSTEN</v>
      </c>
      <c r="M14832" t="s">
        <v>7666</v>
      </c>
    </row>
    <row r="14833" spans="1:13">
      <c r="A14833" t="s">
        <v>16227</v>
      </c>
      <c r="B14833" t="s">
        <v>16234</v>
      </c>
      <c r="C14833" t="s">
        <v>109</v>
      </c>
      <c r="D14833">
        <v>4</v>
      </c>
      <c r="E14833">
        <v>0</v>
      </c>
      <c r="F14833">
        <v>0</v>
      </c>
      <c r="H14833" t="s">
        <v>103</v>
      </c>
      <c r="I14833">
        <f t="shared" si="702"/>
        <v>0</v>
      </c>
      <c r="J14833">
        <f t="shared" si="703"/>
        <v>0</v>
      </c>
      <c r="L14833" t="str">
        <f t="shared" si="701"/>
        <v>2371WELLINGTON VALE</v>
      </c>
      <c r="M14833" t="s">
        <v>7666</v>
      </c>
    </row>
    <row r="14834" spans="1:13">
      <c r="A14834" t="s">
        <v>16227</v>
      </c>
      <c r="B14834" t="s">
        <v>16235</v>
      </c>
      <c r="C14834" t="s">
        <v>109</v>
      </c>
      <c r="D14834">
        <v>4</v>
      </c>
      <c r="E14834">
        <v>0</v>
      </c>
      <c r="F14834">
        <v>0</v>
      </c>
      <c r="H14834" t="s">
        <v>103</v>
      </c>
      <c r="I14834">
        <f t="shared" si="702"/>
        <v>0</v>
      </c>
      <c r="J14834">
        <f t="shared" si="703"/>
        <v>0</v>
      </c>
      <c r="L14834" t="str">
        <f t="shared" si="701"/>
        <v>2371YELLOW DAM</v>
      </c>
      <c r="M14834" t="s">
        <v>7666</v>
      </c>
    </row>
    <row r="14835" spans="1:13">
      <c r="A14835" t="s">
        <v>16236</v>
      </c>
      <c r="B14835" t="s">
        <v>16237</v>
      </c>
      <c r="C14835" t="s">
        <v>109</v>
      </c>
      <c r="D14835">
        <v>4</v>
      </c>
      <c r="E14835">
        <v>0</v>
      </c>
      <c r="F14835">
        <v>0</v>
      </c>
      <c r="H14835" t="s">
        <v>103</v>
      </c>
      <c r="I14835">
        <f t="shared" si="702"/>
        <v>0</v>
      </c>
      <c r="J14835">
        <f t="shared" si="703"/>
        <v>0</v>
      </c>
      <c r="L14835" t="str">
        <f t="shared" si="701"/>
        <v>2370BALD NOB</v>
      </c>
      <c r="M14835" t="s">
        <v>15392</v>
      </c>
    </row>
    <row r="14836" spans="1:13">
      <c r="A14836" t="s">
        <v>16236</v>
      </c>
      <c r="B14836" t="s">
        <v>16238</v>
      </c>
      <c r="C14836" t="s">
        <v>109</v>
      </c>
      <c r="D14836">
        <v>4</v>
      </c>
      <c r="E14836">
        <v>0</v>
      </c>
      <c r="F14836">
        <v>0</v>
      </c>
      <c r="H14836" t="s">
        <v>103</v>
      </c>
      <c r="I14836">
        <f t="shared" si="702"/>
        <v>0</v>
      </c>
      <c r="J14836">
        <f t="shared" si="703"/>
        <v>0</v>
      </c>
      <c r="L14836" t="str">
        <f t="shared" si="701"/>
        <v>2370DIEHARD</v>
      </c>
      <c r="M14836" t="s">
        <v>15392</v>
      </c>
    </row>
    <row r="14837" spans="1:13">
      <c r="A14837" t="s">
        <v>16236</v>
      </c>
      <c r="B14837" t="s">
        <v>16239</v>
      </c>
      <c r="C14837" t="s">
        <v>109</v>
      </c>
      <c r="D14837">
        <v>4</v>
      </c>
      <c r="E14837">
        <v>0</v>
      </c>
      <c r="F14837">
        <v>0</v>
      </c>
      <c r="H14837" t="s">
        <v>103</v>
      </c>
      <c r="I14837">
        <f t="shared" si="702"/>
        <v>0</v>
      </c>
      <c r="J14837">
        <f t="shared" si="703"/>
        <v>0</v>
      </c>
      <c r="L14837" t="str">
        <f t="shared" si="701"/>
        <v>2370DUNDEE</v>
      </c>
      <c r="M14837" t="s">
        <v>15392</v>
      </c>
    </row>
    <row r="14838" spans="1:13">
      <c r="A14838" t="s">
        <v>16236</v>
      </c>
      <c r="B14838" t="s">
        <v>16240</v>
      </c>
      <c r="C14838" t="s">
        <v>109</v>
      </c>
      <c r="D14838">
        <v>4</v>
      </c>
      <c r="E14838">
        <v>0</v>
      </c>
      <c r="F14838">
        <v>0</v>
      </c>
      <c r="H14838" t="s">
        <v>103</v>
      </c>
      <c r="I14838">
        <f t="shared" si="702"/>
        <v>0</v>
      </c>
      <c r="J14838">
        <f t="shared" si="703"/>
        <v>0</v>
      </c>
      <c r="L14838" t="str">
        <f t="shared" si="701"/>
        <v>2370FURRACABAD</v>
      </c>
      <c r="M14838" t="s">
        <v>15392</v>
      </c>
    </row>
    <row r="14839" spans="1:13">
      <c r="A14839" t="s">
        <v>16236</v>
      </c>
      <c r="B14839" t="s">
        <v>16241</v>
      </c>
      <c r="C14839" t="s">
        <v>109</v>
      </c>
      <c r="D14839">
        <v>4</v>
      </c>
      <c r="E14839">
        <v>0</v>
      </c>
      <c r="F14839">
        <v>0</v>
      </c>
      <c r="H14839" t="s">
        <v>103</v>
      </c>
      <c r="I14839">
        <f t="shared" si="702"/>
        <v>0</v>
      </c>
      <c r="J14839">
        <f t="shared" si="703"/>
        <v>0</v>
      </c>
      <c r="L14839" t="str">
        <f t="shared" si="701"/>
        <v>2370GIBRALTAR RANGE</v>
      </c>
      <c r="M14839" t="s">
        <v>15392</v>
      </c>
    </row>
    <row r="14840" spans="1:13">
      <c r="A14840" t="s">
        <v>16236</v>
      </c>
      <c r="B14840" t="s">
        <v>16242</v>
      </c>
      <c r="C14840" t="s">
        <v>109</v>
      </c>
      <c r="D14840">
        <v>4</v>
      </c>
      <c r="E14840">
        <v>0</v>
      </c>
      <c r="F14840">
        <v>0</v>
      </c>
      <c r="H14840" t="s">
        <v>103</v>
      </c>
      <c r="I14840">
        <f t="shared" si="702"/>
        <v>0</v>
      </c>
      <c r="J14840">
        <f t="shared" si="703"/>
        <v>0</v>
      </c>
      <c r="L14840" t="str">
        <f t="shared" si="701"/>
        <v>2370GLEN ELGIN</v>
      </c>
      <c r="M14840" t="s">
        <v>15392</v>
      </c>
    </row>
    <row r="14841" spans="1:13">
      <c r="A14841" t="s">
        <v>16236</v>
      </c>
      <c r="B14841" t="s">
        <v>16243</v>
      </c>
      <c r="C14841" t="s">
        <v>109</v>
      </c>
      <c r="D14841">
        <v>4</v>
      </c>
      <c r="E14841">
        <v>0</v>
      </c>
      <c r="F14841">
        <v>0</v>
      </c>
      <c r="H14841" t="s">
        <v>103</v>
      </c>
      <c r="I14841">
        <f t="shared" si="702"/>
        <v>0</v>
      </c>
      <c r="J14841">
        <f t="shared" si="703"/>
        <v>0</v>
      </c>
      <c r="L14841" t="str">
        <f t="shared" si="701"/>
        <v>2370GLEN INNES</v>
      </c>
      <c r="M14841" t="s">
        <v>15392</v>
      </c>
    </row>
    <row r="14842" spans="1:13">
      <c r="A14842" t="s">
        <v>16236</v>
      </c>
      <c r="B14842" t="s">
        <v>16244</v>
      </c>
      <c r="C14842" t="s">
        <v>109</v>
      </c>
      <c r="D14842">
        <v>4</v>
      </c>
      <c r="E14842">
        <v>0</v>
      </c>
      <c r="F14842">
        <v>0</v>
      </c>
      <c r="H14842" t="s">
        <v>103</v>
      </c>
      <c r="I14842">
        <f t="shared" si="702"/>
        <v>0</v>
      </c>
      <c r="J14842">
        <f t="shared" si="703"/>
        <v>0</v>
      </c>
      <c r="L14842" t="str">
        <f t="shared" si="701"/>
        <v>2370KINGSGATE</v>
      </c>
      <c r="M14842" t="s">
        <v>15392</v>
      </c>
    </row>
    <row r="14843" spans="1:13">
      <c r="A14843" t="s">
        <v>16236</v>
      </c>
      <c r="B14843" t="s">
        <v>16245</v>
      </c>
      <c r="C14843" t="s">
        <v>109</v>
      </c>
      <c r="D14843">
        <v>4</v>
      </c>
      <c r="E14843">
        <v>0</v>
      </c>
      <c r="F14843">
        <v>0</v>
      </c>
      <c r="H14843" t="s">
        <v>103</v>
      </c>
      <c r="I14843">
        <f t="shared" si="702"/>
        <v>0</v>
      </c>
      <c r="J14843">
        <f t="shared" si="703"/>
        <v>0</v>
      </c>
      <c r="L14843" t="str">
        <f t="shared" si="701"/>
        <v>2370KOOKABOOKRA</v>
      </c>
      <c r="M14843" t="s">
        <v>15392</v>
      </c>
    </row>
    <row r="14844" spans="1:13">
      <c r="A14844" t="s">
        <v>16236</v>
      </c>
      <c r="B14844" t="s">
        <v>16246</v>
      </c>
      <c r="C14844" t="s">
        <v>109</v>
      </c>
      <c r="D14844">
        <v>4</v>
      </c>
      <c r="E14844">
        <v>0</v>
      </c>
      <c r="F14844">
        <v>0</v>
      </c>
      <c r="H14844" t="s">
        <v>103</v>
      </c>
      <c r="I14844">
        <f t="shared" si="702"/>
        <v>0</v>
      </c>
      <c r="J14844">
        <f t="shared" si="703"/>
        <v>0</v>
      </c>
      <c r="L14844" t="str">
        <f t="shared" si="701"/>
        <v>2370LAMBS VALLEY</v>
      </c>
      <c r="M14844" t="s">
        <v>15392</v>
      </c>
    </row>
    <row r="14845" spans="1:13">
      <c r="A14845" t="s">
        <v>16236</v>
      </c>
      <c r="B14845" t="s">
        <v>16247</v>
      </c>
      <c r="C14845" t="s">
        <v>109</v>
      </c>
      <c r="D14845">
        <v>4</v>
      </c>
      <c r="E14845">
        <v>0</v>
      </c>
      <c r="F14845">
        <v>0</v>
      </c>
      <c r="H14845" t="s">
        <v>103</v>
      </c>
      <c r="I14845">
        <f t="shared" si="702"/>
        <v>0</v>
      </c>
      <c r="J14845">
        <f t="shared" si="703"/>
        <v>0</v>
      </c>
      <c r="L14845" t="str">
        <f t="shared" si="701"/>
        <v>2370MATHESON</v>
      </c>
      <c r="M14845" t="s">
        <v>15392</v>
      </c>
    </row>
    <row r="14846" spans="1:13">
      <c r="A14846" t="s">
        <v>16236</v>
      </c>
      <c r="B14846" t="s">
        <v>16248</v>
      </c>
      <c r="C14846" t="s">
        <v>109</v>
      </c>
      <c r="D14846">
        <v>4</v>
      </c>
      <c r="E14846">
        <v>0</v>
      </c>
      <c r="F14846">
        <v>0</v>
      </c>
      <c r="H14846" t="s">
        <v>103</v>
      </c>
      <c r="I14846">
        <f t="shared" si="702"/>
        <v>0</v>
      </c>
      <c r="J14846">
        <f t="shared" si="703"/>
        <v>0</v>
      </c>
      <c r="L14846" t="str">
        <f t="shared" si="701"/>
        <v>2370MOGGS SWAMP</v>
      </c>
      <c r="M14846" t="s">
        <v>15392</v>
      </c>
    </row>
    <row r="14847" spans="1:13">
      <c r="A14847" t="s">
        <v>16236</v>
      </c>
      <c r="B14847" t="s">
        <v>16249</v>
      </c>
      <c r="C14847" t="s">
        <v>109</v>
      </c>
      <c r="D14847">
        <v>4</v>
      </c>
      <c r="E14847">
        <v>0</v>
      </c>
      <c r="F14847">
        <v>0</v>
      </c>
      <c r="H14847" t="s">
        <v>103</v>
      </c>
      <c r="I14847">
        <f t="shared" si="702"/>
        <v>0</v>
      </c>
      <c r="J14847">
        <f t="shared" si="703"/>
        <v>0</v>
      </c>
      <c r="L14847" t="str">
        <f t="shared" si="701"/>
        <v>2370MOOGEM</v>
      </c>
      <c r="M14847" t="s">
        <v>15392</v>
      </c>
    </row>
    <row r="14848" spans="1:13">
      <c r="A14848" t="s">
        <v>16236</v>
      </c>
      <c r="B14848" t="s">
        <v>7450</v>
      </c>
      <c r="C14848" t="s">
        <v>109</v>
      </c>
      <c r="D14848">
        <v>4</v>
      </c>
      <c r="E14848">
        <v>0</v>
      </c>
      <c r="F14848">
        <v>0</v>
      </c>
      <c r="H14848" t="s">
        <v>103</v>
      </c>
      <c r="I14848">
        <f t="shared" si="702"/>
        <v>0</v>
      </c>
      <c r="J14848">
        <f t="shared" si="703"/>
        <v>0</v>
      </c>
      <c r="L14848" t="str">
        <f t="shared" si="701"/>
        <v>2370MORVEN</v>
      </c>
      <c r="M14848" t="s">
        <v>15392</v>
      </c>
    </row>
    <row r="14849" spans="1:13">
      <c r="A14849" t="s">
        <v>16236</v>
      </c>
      <c r="B14849" t="s">
        <v>16250</v>
      </c>
      <c r="C14849" t="s">
        <v>109</v>
      </c>
      <c r="D14849">
        <v>4</v>
      </c>
      <c r="E14849">
        <v>0</v>
      </c>
      <c r="F14849">
        <v>0</v>
      </c>
      <c r="H14849" t="s">
        <v>103</v>
      </c>
      <c r="I14849">
        <f t="shared" si="702"/>
        <v>0</v>
      </c>
      <c r="J14849">
        <f t="shared" si="703"/>
        <v>0</v>
      </c>
      <c r="L14849" t="str">
        <f t="shared" si="701"/>
        <v>2370NEWTON BOYD</v>
      </c>
      <c r="M14849" t="s">
        <v>15392</v>
      </c>
    </row>
    <row r="14850" spans="1:13">
      <c r="A14850" t="s">
        <v>16236</v>
      </c>
      <c r="B14850" t="s">
        <v>16251</v>
      </c>
      <c r="C14850" t="s">
        <v>109</v>
      </c>
      <c r="D14850">
        <v>4</v>
      </c>
      <c r="E14850">
        <v>0</v>
      </c>
      <c r="F14850">
        <v>0</v>
      </c>
      <c r="H14850" t="s">
        <v>103</v>
      </c>
      <c r="I14850">
        <f t="shared" si="702"/>
        <v>0</v>
      </c>
      <c r="J14850">
        <f t="shared" si="703"/>
        <v>0</v>
      </c>
      <c r="L14850" t="str">
        <f t="shared" si="701"/>
        <v>2370PINKETT</v>
      </c>
      <c r="M14850" t="s">
        <v>15392</v>
      </c>
    </row>
    <row r="14851" spans="1:13">
      <c r="A14851" t="s">
        <v>16236</v>
      </c>
      <c r="B14851" t="s">
        <v>16252</v>
      </c>
      <c r="C14851" t="s">
        <v>109</v>
      </c>
      <c r="D14851">
        <v>4</v>
      </c>
      <c r="E14851">
        <v>0</v>
      </c>
      <c r="F14851">
        <v>0</v>
      </c>
      <c r="H14851" t="s">
        <v>103</v>
      </c>
      <c r="I14851">
        <f t="shared" si="702"/>
        <v>0</v>
      </c>
      <c r="J14851">
        <f t="shared" si="703"/>
        <v>0</v>
      </c>
      <c r="L14851" t="str">
        <f t="shared" si="701"/>
        <v>2370RANGERS VALLEY</v>
      </c>
      <c r="M14851" t="s">
        <v>15392</v>
      </c>
    </row>
    <row r="14852" spans="1:13">
      <c r="A14852" t="s">
        <v>16236</v>
      </c>
      <c r="B14852" t="s">
        <v>16253</v>
      </c>
      <c r="C14852" t="s">
        <v>109</v>
      </c>
      <c r="D14852">
        <v>4</v>
      </c>
      <c r="E14852">
        <v>0</v>
      </c>
      <c r="F14852">
        <v>0</v>
      </c>
      <c r="H14852" t="s">
        <v>103</v>
      </c>
      <c r="I14852">
        <f t="shared" si="702"/>
        <v>0</v>
      </c>
      <c r="J14852">
        <f t="shared" si="703"/>
        <v>0</v>
      </c>
      <c r="L14852" t="str">
        <f t="shared" si="701"/>
        <v>2370RED RANGE</v>
      </c>
      <c r="M14852" t="s">
        <v>15392</v>
      </c>
    </row>
    <row r="14853" spans="1:13">
      <c r="A14853" t="s">
        <v>16236</v>
      </c>
      <c r="B14853" t="s">
        <v>16254</v>
      </c>
      <c r="C14853" t="s">
        <v>109</v>
      </c>
      <c r="D14853">
        <v>4</v>
      </c>
      <c r="E14853">
        <v>0</v>
      </c>
      <c r="F14853">
        <v>0</v>
      </c>
      <c r="H14853" t="s">
        <v>103</v>
      </c>
      <c r="I14853">
        <f t="shared" si="702"/>
        <v>0</v>
      </c>
      <c r="J14853">
        <f t="shared" si="703"/>
        <v>0</v>
      </c>
      <c r="L14853" t="str">
        <f t="shared" ref="L14853:L14916" si="704">CONCATENATE(A14853,B14853)</f>
        <v>2370REDDESTONE</v>
      </c>
      <c r="M14853" t="s">
        <v>15392</v>
      </c>
    </row>
    <row r="14854" spans="1:13">
      <c r="A14854" t="s">
        <v>16236</v>
      </c>
      <c r="B14854" t="s">
        <v>16255</v>
      </c>
      <c r="C14854" t="s">
        <v>109</v>
      </c>
      <c r="D14854">
        <v>4</v>
      </c>
      <c r="E14854">
        <v>0</v>
      </c>
      <c r="F14854">
        <v>0</v>
      </c>
      <c r="H14854" t="s">
        <v>103</v>
      </c>
      <c r="I14854">
        <f t="shared" si="702"/>
        <v>0</v>
      </c>
      <c r="J14854">
        <f t="shared" si="703"/>
        <v>0</v>
      </c>
      <c r="L14854" t="str">
        <f t="shared" si="704"/>
        <v>2370SHANNON VALE</v>
      </c>
      <c r="M14854" t="s">
        <v>15392</v>
      </c>
    </row>
    <row r="14855" spans="1:13">
      <c r="A14855" t="s">
        <v>16236</v>
      </c>
      <c r="B14855" t="s">
        <v>844</v>
      </c>
      <c r="C14855" t="s">
        <v>109</v>
      </c>
      <c r="D14855">
        <v>4</v>
      </c>
      <c r="E14855">
        <v>0</v>
      </c>
      <c r="F14855">
        <v>0</v>
      </c>
      <c r="H14855" t="s">
        <v>103</v>
      </c>
      <c r="I14855">
        <f t="shared" si="702"/>
        <v>0</v>
      </c>
      <c r="J14855">
        <f t="shared" si="703"/>
        <v>0</v>
      </c>
      <c r="L14855" t="str">
        <f t="shared" si="704"/>
        <v>2370STONEHENGE</v>
      </c>
      <c r="M14855" t="s">
        <v>15392</v>
      </c>
    </row>
    <row r="14856" spans="1:13">
      <c r="A14856" t="s">
        <v>16236</v>
      </c>
      <c r="B14856" t="s">
        <v>16256</v>
      </c>
      <c r="C14856" t="s">
        <v>109</v>
      </c>
      <c r="D14856">
        <v>4</v>
      </c>
      <c r="E14856">
        <v>0</v>
      </c>
      <c r="F14856">
        <v>0</v>
      </c>
      <c r="H14856" t="s">
        <v>103</v>
      </c>
      <c r="I14856">
        <f t="shared" si="702"/>
        <v>0</v>
      </c>
      <c r="J14856">
        <f t="shared" si="703"/>
        <v>0</v>
      </c>
      <c r="L14856" t="str">
        <f t="shared" si="704"/>
        <v>2370SWAN VALE</v>
      </c>
      <c r="M14856" t="s">
        <v>15392</v>
      </c>
    </row>
    <row r="14857" spans="1:13">
      <c r="A14857" t="s">
        <v>16236</v>
      </c>
      <c r="B14857" t="s">
        <v>16257</v>
      </c>
      <c r="C14857" t="s">
        <v>109</v>
      </c>
      <c r="D14857">
        <v>4</v>
      </c>
      <c r="E14857">
        <v>0</v>
      </c>
      <c r="F14857">
        <v>0</v>
      </c>
      <c r="H14857" t="s">
        <v>103</v>
      </c>
      <c r="I14857">
        <f t="shared" si="702"/>
        <v>0</v>
      </c>
      <c r="J14857">
        <f t="shared" si="703"/>
        <v>0</v>
      </c>
      <c r="L14857" t="str">
        <f t="shared" si="704"/>
        <v>2370WELLINGROVE</v>
      </c>
      <c r="M14857" t="s">
        <v>15392</v>
      </c>
    </row>
    <row r="14858" spans="1:13">
      <c r="A14858" t="s">
        <v>16236</v>
      </c>
      <c r="B14858" t="s">
        <v>16258</v>
      </c>
      <c r="C14858" t="s">
        <v>109</v>
      </c>
      <c r="D14858">
        <v>4</v>
      </c>
      <c r="E14858">
        <v>0</v>
      </c>
      <c r="F14858">
        <v>0</v>
      </c>
      <c r="H14858" t="s">
        <v>103</v>
      </c>
      <c r="I14858">
        <f t="shared" si="702"/>
        <v>0</v>
      </c>
      <c r="J14858">
        <f t="shared" si="703"/>
        <v>0</v>
      </c>
      <c r="L14858" t="str">
        <f t="shared" si="704"/>
        <v>2370YARROWFORD</v>
      </c>
      <c r="M14858" t="s">
        <v>15392</v>
      </c>
    </row>
    <row r="14859" spans="1:13">
      <c r="A14859" t="s">
        <v>16259</v>
      </c>
      <c r="B14859" t="s">
        <v>16260</v>
      </c>
      <c r="C14859" t="s">
        <v>109</v>
      </c>
      <c r="D14859">
        <v>4</v>
      </c>
      <c r="E14859">
        <v>0</v>
      </c>
      <c r="F14859">
        <v>0</v>
      </c>
      <c r="H14859" t="s">
        <v>103</v>
      </c>
      <c r="I14859">
        <f t="shared" si="702"/>
        <v>0</v>
      </c>
      <c r="J14859">
        <f t="shared" si="703"/>
        <v>0</v>
      </c>
      <c r="L14859" t="str">
        <f t="shared" si="704"/>
        <v>2369OLD MILL</v>
      </c>
      <c r="M14859" t="s">
        <v>7666</v>
      </c>
    </row>
    <row r="14860" spans="1:13">
      <c r="A14860" t="s">
        <v>16259</v>
      </c>
      <c r="B14860" t="s">
        <v>16261</v>
      </c>
      <c r="C14860" t="s">
        <v>109</v>
      </c>
      <c r="D14860">
        <v>4</v>
      </c>
      <c r="E14860">
        <v>0</v>
      </c>
      <c r="F14860">
        <v>0</v>
      </c>
      <c r="H14860" t="s">
        <v>103</v>
      </c>
      <c r="I14860">
        <f t="shared" si="702"/>
        <v>0</v>
      </c>
      <c r="J14860">
        <f t="shared" si="703"/>
        <v>0</v>
      </c>
      <c r="L14860" t="str">
        <f t="shared" si="704"/>
        <v>2369STANNIFER</v>
      </c>
      <c r="M14860" t="s">
        <v>7666</v>
      </c>
    </row>
    <row r="14861" spans="1:13">
      <c r="A14861" t="s">
        <v>16259</v>
      </c>
      <c r="B14861" t="s">
        <v>16262</v>
      </c>
      <c r="C14861" t="s">
        <v>109</v>
      </c>
      <c r="D14861">
        <v>4</v>
      </c>
      <c r="E14861">
        <v>0</v>
      </c>
      <c r="F14861">
        <v>0</v>
      </c>
      <c r="H14861" t="s">
        <v>103</v>
      </c>
      <c r="I14861">
        <f t="shared" si="702"/>
        <v>0</v>
      </c>
      <c r="J14861">
        <f t="shared" si="703"/>
        <v>0</v>
      </c>
      <c r="L14861" t="str">
        <f t="shared" si="704"/>
        <v>2369TINGHA</v>
      </c>
      <c r="M14861" t="s">
        <v>7666</v>
      </c>
    </row>
    <row r="14862" spans="1:13">
      <c r="A14862" t="s">
        <v>16263</v>
      </c>
      <c r="B14862" t="s">
        <v>16264</v>
      </c>
      <c r="C14862" t="s">
        <v>109</v>
      </c>
      <c r="D14862">
        <v>4</v>
      </c>
      <c r="E14862">
        <v>0</v>
      </c>
      <c r="F14862">
        <v>0</v>
      </c>
      <c r="H14862" t="s">
        <v>103</v>
      </c>
      <c r="I14862">
        <f t="shared" si="702"/>
        <v>0</v>
      </c>
      <c r="J14862">
        <f t="shared" si="703"/>
        <v>0</v>
      </c>
      <c r="L14862" t="str">
        <f t="shared" si="704"/>
        <v>2365BACKWATER</v>
      </c>
      <c r="M14862" t="s">
        <v>7666</v>
      </c>
    </row>
    <row r="14863" spans="1:13">
      <c r="A14863" t="s">
        <v>16263</v>
      </c>
      <c r="B14863" t="s">
        <v>16265</v>
      </c>
      <c r="C14863" t="s">
        <v>109</v>
      </c>
      <c r="D14863">
        <v>4</v>
      </c>
      <c r="E14863">
        <v>0</v>
      </c>
      <c r="F14863">
        <v>0</v>
      </c>
      <c r="H14863" t="s">
        <v>103</v>
      </c>
      <c r="I14863">
        <f t="shared" si="702"/>
        <v>0</v>
      </c>
      <c r="J14863">
        <f t="shared" si="703"/>
        <v>0</v>
      </c>
      <c r="L14863" t="str">
        <f t="shared" si="704"/>
        <v>2365BALD BLAIR</v>
      </c>
      <c r="M14863" t="s">
        <v>7666</v>
      </c>
    </row>
    <row r="14864" spans="1:13">
      <c r="A14864" t="s">
        <v>16263</v>
      </c>
      <c r="B14864" t="s">
        <v>16266</v>
      </c>
      <c r="C14864" t="s">
        <v>109</v>
      </c>
      <c r="D14864">
        <v>4</v>
      </c>
      <c r="E14864">
        <v>0</v>
      </c>
      <c r="F14864">
        <v>0</v>
      </c>
      <c r="H14864" t="s">
        <v>103</v>
      </c>
      <c r="I14864">
        <f t="shared" si="702"/>
        <v>0</v>
      </c>
      <c r="J14864">
        <f t="shared" si="703"/>
        <v>0</v>
      </c>
      <c r="L14864" t="str">
        <f t="shared" si="704"/>
        <v>2365BALDERSLEIGH</v>
      </c>
      <c r="M14864" t="s">
        <v>7666</v>
      </c>
    </row>
    <row r="14865" spans="1:13">
      <c r="A14865" t="s">
        <v>16263</v>
      </c>
      <c r="B14865" t="s">
        <v>1128</v>
      </c>
      <c r="C14865" t="s">
        <v>109</v>
      </c>
      <c r="D14865">
        <v>4</v>
      </c>
      <c r="E14865">
        <v>0</v>
      </c>
      <c r="F14865">
        <v>0</v>
      </c>
      <c r="H14865" t="s">
        <v>103</v>
      </c>
      <c r="I14865">
        <f t="shared" ref="I14865:I14928" si="705">IF(ISERROR(VLOOKUP(A14865,SelPostCode,1,FALSE)),0,1)</f>
        <v>0</v>
      </c>
      <c r="J14865">
        <f t="shared" ref="J14865:J14928" si="706">IF(I14865=0,0,IF(ISERROR(VLOOKUP(B14865,SelSuburb,1,FALSE)),0,1))</f>
        <v>0</v>
      </c>
      <c r="L14865" t="str">
        <f t="shared" si="704"/>
        <v>2365BASSENDEAN</v>
      </c>
      <c r="M14865" t="s">
        <v>7666</v>
      </c>
    </row>
    <row r="14866" spans="1:13">
      <c r="A14866" t="s">
        <v>16263</v>
      </c>
      <c r="B14866" t="s">
        <v>657</v>
      </c>
      <c r="C14866" t="s">
        <v>109</v>
      </c>
      <c r="D14866">
        <v>4</v>
      </c>
      <c r="E14866">
        <v>0</v>
      </c>
      <c r="F14866">
        <v>0</v>
      </c>
      <c r="H14866" t="s">
        <v>103</v>
      </c>
      <c r="I14866">
        <f t="shared" si="705"/>
        <v>0</v>
      </c>
      <c r="J14866">
        <f t="shared" si="706"/>
        <v>0</v>
      </c>
      <c r="L14866" t="str">
        <f t="shared" si="704"/>
        <v>2365BEN LOMOND</v>
      </c>
      <c r="M14866" t="s">
        <v>7666</v>
      </c>
    </row>
    <row r="14867" spans="1:13">
      <c r="A14867" t="s">
        <v>16263</v>
      </c>
      <c r="B14867" t="s">
        <v>7128</v>
      </c>
      <c r="C14867" t="s">
        <v>109</v>
      </c>
      <c r="D14867">
        <v>4</v>
      </c>
      <c r="E14867">
        <v>0</v>
      </c>
      <c r="F14867">
        <v>0</v>
      </c>
      <c r="H14867" t="s">
        <v>103</v>
      </c>
      <c r="I14867">
        <f t="shared" si="705"/>
        <v>0</v>
      </c>
      <c r="J14867">
        <f t="shared" si="706"/>
        <v>0</v>
      </c>
      <c r="L14867" t="str">
        <f t="shared" si="704"/>
        <v>2365BLACK MOUNTAIN</v>
      </c>
      <c r="M14867" t="s">
        <v>7666</v>
      </c>
    </row>
    <row r="14868" spans="1:13">
      <c r="A14868" t="s">
        <v>16263</v>
      </c>
      <c r="B14868" t="s">
        <v>16267</v>
      </c>
      <c r="C14868" t="s">
        <v>109</v>
      </c>
      <c r="D14868">
        <v>4</v>
      </c>
      <c r="E14868">
        <v>0</v>
      </c>
      <c r="F14868">
        <v>0</v>
      </c>
      <c r="H14868" t="s">
        <v>103</v>
      </c>
      <c r="I14868">
        <f t="shared" si="705"/>
        <v>0</v>
      </c>
      <c r="J14868">
        <f t="shared" si="706"/>
        <v>0</v>
      </c>
      <c r="L14868" t="str">
        <f t="shared" si="704"/>
        <v>2365BOOROLONG</v>
      </c>
      <c r="M14868" t="s">
        <v>7666</v>
      </c>
    </row>
    <row r="14869" spans="1:13">
      <c r="A14869" t="s">
        <v>16263</v>
      </c>
      <c r="B14869" t="s">
        <v>16268</v>
      </c>
      <c r="C14869" t="s">
        <v>109</v>
      </c>
      <c r="D14869">
        <v>4</v>
      </c>
      <c r="E14869">
        <v>0</v>
      </c>
      <c r="F14869">
        <v>0</v>
      </c>
      <c r="H14869" t="s">
        <v>103</v>
      </c>
      <c r="I14869">
        <f t="shared" si="705"/>
        <v>0</v>
      </c>
      <c r="J14869">
        <f t="shared" si="706"/>
        <v>0</v>
      </c>
      <c r="L14869" t="str">
        <f t="shared" si="704"/>
        <v>2365BRIARBROOK</v>
      </c>
      <c r="M14869" t="s">
        <v>7666</v>
      </c>
    </row>
    <row r="14870" spans="1:13">
      <c r="A14870" t="s">
        <v>16263</v>
      </c>
      <c r="B14870" t="s">
        <v>16269</v>
      </c>
      <c r="C14870" t="s">
        <v>109</v>
      </c>
      <c r="D14870">
        <v>4</v>
      </c>
      <c r="E14870">
        <v>0</v>
      </c>
      <c r="F14870">
        <v>0</v>
      </c>
      <c r="H14870" t="s">
        <v>103</v>
      </c>
      <c r="I14870">
        <f t="shared" si="705"/>
        <v>0</v>
      </c>
      <c r="J14870">
        <f t="shared" si="706"/>
        <v>0</v>
      </c>
      <c r="L14870" t="str">
        <f t="shared" si="704"/>
        <v>2365BROCKLEY</v>
      </c>
      <c r="M14870" t="s">
        <v>7666</v>
      </c>
    </row>
    <row r="14871" spans="1:13">
      <c r="A14871" t="s">
        <v>16263</v>
      </c>
      <c r="B14871" t="s">
        <v>16270</v>
      </c>
      <c r="C14871" t="s">
        <v>109</v>
      </c>
      <c r="D14871">
        <v>4</v>
      </c>
      <c r="E14871">
        <v>0</v>
      </c>
      <c r="F14871">
        <v>0</v>
      </c>
      <c r="H14871" t="s">
        <v>103</v>
      </c>
      <c r="I14871">
        <f t="shared" si="705"/>
        <v>0</v>
      </c>
      <c r="J14871">
        <f t="shared" si="706"/>
        <v>0</v>
      </c>
      <c r="L14871" t="str">
        <f t="shared" si="704"/>
        <v>2365BRUSHY CREEK</v>
      </c>
      <c r="M14871" t="s">
        <v>7666</v>
      </c>
    </row>
    <row r="14872" spans="1:13">
      <c r="A14872" t="s">
        <v>16263</v>
      </c>
      <c r="B14872" t="s">
        <v>16271</v>
      </c>
      <c r="C14872" t="s">
        <v>109</v>
      </c>
      <c r="D14872">
        <v>4</v>
      </c>
      <c r="E14872">
        <v>0</v>
      </c>
      <c r="F14872">
        <v>0</v>
      </c>
      <c r="H14872" t="s">
        <v>103</v>
      </c>
      <c r="I14872">
        <f t="shared" si="705"/>
        <v>0</v>
      </c>
      <c r="J14872">
        <f t="shared" si="706"/>
        <v>0</v>
      </c>
      <c r="L14872" t="str">
        <f t="shared" si="704"/>
        <v>2365FALCONER</v>
      </c>
      <c r="M14872" t="s">
        <v>7666</v>
      </c>
    </row>
    <row r="14873" spans="1:13">
      <c r="A14873" t="s">
        <v>16263</v>
      </c>
      <c r="B14873" t="s">
        <v>9882</v>
      </c>
      <c r="C14873" t="s">
        <v>109</v>
      </c>
      <c r="D14873">
        <v>4</v>
      </c>
      <c r="E14873">
        <v>0</v>
      </c>
      <c r="F14873">
        <v>0</v>
      </c>
      <c r="H14873" t="s">
        <v>103</v>
      </c>
      <c r="I14873">
        <f t="shared" si="705"/>
        <v>0</v>
      </c>
      <c r="J14873">
        <f t="shared" si="706"/>
        <v>0</v>
      </c>
      <c r="L14873" t="str">
        <f t="shared" si="704"/>
        <v>2365GEORGES CREEK</v>
      </c>
      <c r="M14873" t="s">
        <v>7666</v>
      </c>
    </row>
    <row r="14874" spans="1:13">
      <c r="A14874" t="s">
        <v>16263</v>
      </c>
      <c r="B14874" t="s">
        <v>16272</v>
      </c>
      <c r="C14874" t="s">
        <v>109</v>
      </c>
      <c r="D14874">
        <v>4</v>
      </c>
      <c r="E14874">
        <v>0</v>
      </c>
      <c r="F14874">
        <v>0</v>
      </c>
      <c r="H14874" t="s">
        <v>103</v>
      </c>
      <c r="I14874">
        <f t="shared" si="705"/>
        <v>0</v>
      </c>
      <c r="J14874">
        <f t="shared" si="706"/>
        <v>0</v>
      </c>
      <c r="L14874" t="str">
        <f t="shared" si="704"/>
        <v>2365GLEN NEVIS</v>
      </c>
      <c r="M14874" t="s">
        <v>7666</v>
      </c>
    </row>
    <row r="14875" spans="1:13">
      <c r="A14875" t="s">
        <v>16263</v>
      </c>
      <c r="B14875" t="s">
        <v>2383</v>
      </c>
      <c r="C14875" t="s">
        <v>109</v>
      </c>
      <c r="D14875">
        <v>4</v>
      </c>
      <c r="E14875">
        <v>0</v>
      </c>
      <c r="F14875">
        <v>0</v>
      </c>
      <c r="H14875" t="s">
        <v>103</v>
      </c>
      <c r="I14875">
        <f t="shared" si="705"/>
        <v>0</v>
      </c>
      <c r="J14875">
        <f t="shared" si="706"/>
        <v>0</v>
      </c>
      <c r="L14875" t="str">
        <f t="shared" si="704"/>
        <v>2365GLENCOE</v>
      </c>
      <c r="M14875" t="s">
        <v>7666</v>
      </c>
    </row>
    <row r="14876" spans="1:13">
      <c r="A14876" t="s">
        <v>16263</v>
      </c>
      <c r="B14876" t="s">
        <v>13554</v>
      </c>
      <c r="C14876" t="s">
        <v>109</v>
      </c>
      <c r="D14876">
        <v>4</v>
      </c>
      <c r="E14876">
        <v>0</v>
      </c>
      <c r="F14876">
        <v>0</v>
      </c>
      <c r="H14876" t="s">
        <v>103</v>
      </c>
      <c r="I14876">
        <f t="shared" si="705"/>
        <v>0</v>
      </c>
      <c r="J14876">
        <f t="shared" si="706"/>
        <v>0</v>
      </c>
      <c r="L14876" t="str">
        <f t="shared" si="704"/>
        <v>2365GREEN HILLS</v>
      </c>
      <c r="M14876" t="s">
        <v>7666</v>
      </c>
    </row>
    <row r="14877" spans="1:13">
      <c r="A14877" t="s">
        <v>16263</v>
      </c>
      <c r="B14877" t="s">
        <v>16273</v>
      </c>
      <c r="C14877" t="s">
        <v>109</v>
      </c>
      <c r="D14877">
        <v>4</v>
      </c>
      <c r="E14877">
        <v>0</v>
      </c>
      <c r="F14877">
        <v>0</v>
      </c>
      <c r="H14877" t="s">
        <v>103</v>
      </c>
      <c r="I14877">
        <f t="shared" si="705"/>
        <v>0</v>
      </c>
      <c r="J14877">
        <f t="shared" si="706"/>
        <v>0</v>
      </c>
      <c r="L14877" t="str">
        <f t="shared" si="704"/>
        <v>2365GUYRA</v>
      </c>
      <c r="M14877" t="s">
        <v>7666</v>
      </c>
    </row>
    <row r="14878" spans="1:13">
      <c r="A14878" t="s">
        <v>16263</v>
      </c>
      <c r="B14878" t="s">
        <v>16274</v>
      </c>
      <c r="C14878" t="s">
        <v>109</v>
      </c>
      <c r="D14878">
        <v>4</v>
      </c>
      <c r="E14878">
        <v>0</v>
      </c>
      <c r="F14878">
        <v>0</v>
      </c>
      <c r="H14878" t="s">
        <v>103</v>
      </c>
      <c r="I14878">
        <f t="shared" si="705"/>
        <v>0</v>
      </c>
      <c r="J14878">
        <f t="shared" si="706"/>
        <v>0</v>
      </c>
      <c r="L14878" t="str">
        <f t="shared" si="704"/>
        <v>2365LLANGOTHLIN</v>
      </c>
      <c r="M14878" t="s">
        <v>7666</v>
      </c>
    </row>
    <row r="14879" spans="1:13">
      <c r="A14879" t="s">
        <v>16263</v>
      </c>
      <c r="B14879" t="s">
        <v>16275</v>
      </c>
      <c r="C14879" t="s">
        <v>109</v>
      </c>
      <c r="D14879">
        <v>4</v>
      </c>
      <c r="E14879">
        <v>0</v>
      </c>
      <c r="F14879">
        <v>0</v>
      </c>
      <c r="H14879" t="s">
        <v>103</v>
      </c>
      <c r="I14879">
        <f t="shared" si="705"/>
        <v>0</v>
      </c>
      <c r="J14879">
        <f t="shared" si="706"/>
        <v>0</v>
      </c>
      <c r="L14879" t="str">
        <f t="shared" si="704"/>
        <v>2365MAYBOLE</v>
      </c>
      <c r="M14879" t="s">
        <v>7666</v>
      </c>
    </row>
    <row r="14880" spans="1:13">
      <c r="A14880" t="s">
        <v>16263</v>
      </c>
      <c r="B14880" t="s">
        <v>11329</v>
      </c>
      <c r="C14880" t="s">
        <v>109</v>
      </c>
      <c r="D14880">
        <v>4</v>
      </c>
      <c r="E14880">
        <v>0</v>
      </c>
      <c r="F14880">
        <v>0</v>
      </c>
      <c r="H14880" t="s">
        <v>103</v>
      </c>
      <c r="I14880">
        <f t="shared" si="705"/>
        <v>0</v>
      </c>
      <c r="J14880">
        <f t="shared" si="706"/>
        <v>0</v>
      </c>
      <c r="L14880" t="str">
        <f t="shared" si="704"/>
        <v>2365MOUNT MITCHELL</v>
      </c>
      <c r="M14880" t="s">
        <v>7666</v>
      </c>
    </row>
    <row r="14881" spans="1:13">
      <c r="A14881" t="s">
        <v>16263</v>
      </c>
      <c r="B14881" t="s">
        <v>16276</v>
      </c>
      <c r="C14881" t="s">
        <v>109</v>
      </c>
      <c r="D14881">
        <v>4</v>
      </c>
      <c r="E14881">
        <v>0</v>
      </c>
      <c r="F14881">
        <v>0</v>
      </c>
      <c r="H14881" t="s">
        <v>103</v>
      </c>
      <c r="I14881">
        <f t="shared" si="705"/>
        <v>0</v>
      </c>
      <c r="J14881">
        <f t="shared" si="706"/>
        <v>0</v>
      </c>
      <c r="L14881" t="str">
        <f t="shared" si="704"/>
        <v>2365NEW VALLEY</v>
      </c>
      <c r="M14881" t="s">
        <v>7666</v>
      </c>
    </row>
    <row r="14882" spans="1:13">
      <c r="A14882" t="s">
        <v>16263</v>
      </c>
      <c r="B14882" t="s">
        <v>16277</v>
      </c>
      <c r="C14882" t="s">
        <v>109</v>
      </c>
      <c r="D14882">
        <v>4</v>
      </c>
      <c r="E14882">
        <v>0</v>
      </c>
      <c r="F14882">
        <v>0</v>
      </c>
      <c r="H14882" t="s">
        <v>103</v>
      </c>
      <c r="I14882">
        <f t="shared" si="705"/>
        <v>0</v>
      </c>
      <c r="J14882">
        <f t="shared" si="706"/>
        <v>0</v>
      </c>
      <c r="L14882" t="str">
        <f t="shared" si="704"/>
        <v>2365OBAN</v>
      </c>
      <c r="M14882" t="s">
        <v>7666</v>
      </c>
    </row>
    <row r="14883" spans="1:13">
      <c r="A14883" t="s">
        <v>16263</v>
      </c>
      <c r="B14883" t="s">
        <v>16278</v>
      </c>
      <c r="C14883" t="s">
        <v>109</v>
      </c>
      <c r="D14883">
        <v>4</v>
      </c>
      <c r="E14883">
        <v>0</v>
      </c>
      <c r="F14883">
        <v>0</v>
      </c>
      <c r="H14883" t="s">
        <v>103</v>
      </c>
      <c r="I14883">
        <f t="shared" si="705"/>
        <v>0</v>
      </c>
      <c r="J14883">
        <f t="shared" si="706"/>
        <v>0</v>
      </c>
      <c r="L14883" t="str">
        <f t="shared" si="704"/>
        <v>2365SOUTH GUYRA</v>
      </c>
      <c r="M14883" t="s">
        <v>7666</v>
      </c>
    </row>
    <row r="14884" spans="1:13">
      <c r="A14884" t="s">
        <v>16263</v>
      </c>
      <c r="B14884" t="s">
        <v>2350</v>
      </c>
      <c r="C14884" t="s">
        <v>109</v>
      </c>
      <c r="D14884">
        <v>4</v>
      </c>
      <c r="E14884">
        <v>0</v>
      </c>
      <c r="F14884">
        <v>0</v>
      </c>
      <c r="H14884" t="s">
        <v>103</v>
      </c>
      <c r="I14884">
        <f t="shared" si="705"/>
        <v>0</v>
      </c>
      <c r="J14884">
        <f t="shared" si="706"/>
        <v>0</v>
      </c>
      <c r="L14884" t="str">
        <f t="shared" si="704"/>
        <v>2365TENTERDEN</v>
      </c>
      <c r="M14884" t="s">
        <v>7666</v>
      </c>
    </row>
    <row r="14885" spans="1:13">
      <c r="A14885" t="s">
        <v>16263</v>
      </c>
      <c r="B14885" t="s">
        <v>12090</v>
      </c>
      <c r="C14885" t="s">
        <v>109</v>
      </c>
      <c r="D14885">
        <v>4</v>
      </c>
      <c r="E14885">
        <v>0</v>
      </c>
      <c r="F14885">
        <v>0</v>
      </c>
      <c r="H14885" t="s">
        <v>103</v>
      </c>
      <c r="I14885">
        <f t="shared" si="705"/>
        <v>0</v>
      </c>
      <c r="J14885">
        <f t="shared" si="706"/>
        <v>0</v>
      </c>
      <c r="L14885" t="str">
        <f t="shared" si="704"/>
        <v>2365THE BASIN</v>
      </c>
      <c r="M14885" t="s">
        <v>7666</v>
      </c>
    </row>
    <row r="14886" spans="1:13">
      <c r="A14886" t="s">
        <v>16263</v>
      </c>
      <c r="B14886" t="s">
        <v>16232</v>
      </c>
      <c r="C14886" t="s">
        <v>109</v>
      </c>
      <c r="D14886">
        <v>4</v>
      </c>
      <c r="E14886">
        <v>0</v>
      </c>
      <c r="F14886">
        <v>0</v>
      </c>
      <c r="H14886" t="s">
        <v>103</v>
      </c>
      <c r="I14886">
        <f t="shared" si="705"/>
        <v>0</v>
      </c>
      <c r="J14886">
        <f t="shared" si="706"/>
        <v>0</v>
      </c>
      <c r="L14886" t="str">
        <f t="shared" si="704"/>
        <v>2365THE GULF</v>
      </c>
      <c r="M14886" t="s">
        <v>7666</v>
      </c>
    </row>
    <row r="14887" spans="1:13">
      <c r="A14887" t="s">
        <v>16263</v>
      </c>
      <c r="B14887" t="s">
        <v>16279</v>
      </c>
      <c r="C14887" t="s">
        <v>109</v>
      </c>
      <c r="D14887">
        <v>4</v>
      </c>
      <c r="E14887">
        <v>0</v>
      </c>
      <c r="F14887">
        <v>0</v>
      </c>
      <c r="H14887" t="s">
        <v>103</v>
      </c>
      <c r="I14887">
        <f t="shared" si="705"/>
        <v>0</v>
      </c>
      <c r="J14887">
        <f t="shared" si="706"/>
        <v>0</v>
      </c>
      <c r="L14887" t="str">
        <f t="shared" si="704"/>
        <v>2365TUBBAMURRA</v>
      </c>
      <c r="M14887" t="s">
        <v>7666</v>
      </c>
    </row>
    <row r="14888" spans="1:13">
      <c r="A14888" t="s">
        <v>16263</v>
      </c>
      <c r="B14888" t="s">
        <v>16280</v>
      </c>
      <c r="C14888" t="s">
        <v>109</v>
      </c>
      <c r="D14888">
        <v>4</v>
      </c>
      <c r="E14888">
        <v>0</v>
      </c>
      <c r="F14888">
        <v>0</v>
      </c>
      <c r="H14888" t="s">
        <v>103</v>
      </c>
      <c r="I14888">
        <f t="shared" si="705"/>
        <v>0</v>
      </c>
      <c r="J14888">
        <f t="shared" si="706"/>
        <v>0</v>
      </c>
      <c r="L14888" t="str">
        <f t="shared" si="704"/>
        <v>2365WANDSWORTH</v>
      </c>
      <c r="M14888" t="s">
        <v>7666</v>
      </c>
    </row>
    <row r="14889" spans="1:13">
      <c r="A14889" t="s">
        <v>16281</v>
      </c>
      <c r="B14889" t="s">
        <v>5154</v>
      </c>
      <c r="C14889" t="s">
        <v>109</v>
      </c>
      <c r="D14889">
        <v>4</v>
      </c>
      <c r="E14889">
        <v>0</v>
      </c>
      <c r="F14889">
        <v>0</v>
      </c>
      <c r="H14889" t="s">
        <v>103</v>
      </c>
      <c r="I14889">
        <f t="shared" si="705"/>
        <v>0</v>
      </c>
      <c r="J14889">
        <f t="shared" si="706"/>
        <v>0</v>
      </c>
      <c r="L14889" t="str">
        <f t="shared" si="704"/>
        <v>2361ASHFORD</v>
      </c>
      <c r="M14889" t="s">
        <v>7666</v>
      </c>
    </row>
    <row r="14890" spans="1:13">
      <c r="A14890" t="s">
        <v>16281</v>
      </c>
      <c r="B14890" t="s">
        <v>16282</v>
      </c>
      <c r="C14890" t="s">
        <v>109</v>
      </c>
      <c r="D14890">
        <v>4</v>
      </c>
      <c r="E14890">
        <v>0</v>
      </c>
      <c r="F14890">
        <v>0</v>
      </c>
      <c r="H14890" t="s">
        <v>103</v>
      </c>
      <c r="I14890">
        <f t="shared" si="705"/>
        <v>0</v>
      </c>
      <c r="J14890">
        <f t="shared" si="706"/>
        <v>0</v>
      </c>
      <c r="L14890" t="str">
        <f t="shared" si="704"/>
        <v>2361ATHOLWOOD</v>
      </c>
      <c r="M14890" t="s">
        <v>7666</v>
      </c>
    </row>
    <row r="14891" spans="1:13">
      <c r="A14891" t="s">
        <v>16281</v>
      </c>
      <c r="B14891" t="s">
        <v>7667</v>
      </c>
      <c r="C14891" t="s">
        <v>109</v>
      </c>
      <c r="D14891">
        <v>4</v>
      </c>
      <c r="E14891">
        <v>0</v>
      </c>
      <c r="F14891">
        <v>0</v>
      </c>
      <c r="H14891" t="s">
        <v>103</v>
      </c>
      <c r="I14891">
        <f t="shared" si="705"/>
        <v>0</v>
      </c>
      <c r="J14891">
        <f t="shared" si="706"/>
        <v>0</v>
      </c>
      <c r="L14891" t="str">
        <f t="shared" si="704"/>
        <v>2361BONSHAW</v>
      </c>
      <c r="M14891" t="s">
        <v>7666</v>
      </c>
    </row>
    <row r="14892" spans="1:13">
      <c r="A14892" t="s">
        <v>16281</v>
      </c>
      <c r="B14892" t="s">
        <v>6293</v>
      </c>
      <c r="C14892" t="s">
        <v>109</v>
      </c>
      <c r="D14892">
        <v>4</v>
      </c>
      <c r="E14892">
        <v>0</v>
      </c>
      <c r="F14892">
        <v>0</v>
      </c>
      <c r="H14892" t="s">
        <v>103</v>
      </c>
      <c r="I14892">
        <f t="shared" si="705"/>
        <v>0</v>
      </c>
      <c r="J14892">
        <f t="shared" si="706"/>
        <v>0</v>
      </c>
      <c r="L14892" t="str">
        <f t="shared" si="704"/>
        <v>2361LIMESTONE</v>
      </c>
      <c r="M14892" t="s">
        <v>7666</v>
      </c>
    </row>
    <row r="14893" spans="1:13">
      <c r="A14893" t="s">
        <v>16281</v>
      </c>
      <c r="B14893" t="s">
        <v>16283</v>
      </c>
      <c r="C14893" t="s">
        <v>109</v>
      </c>
      <c r="D14893">
        <v>4</v>
      </c>
      <c r="E14893">
        <v>0</v>
      </c>
      <c r="F14893">
        <v>0</v>
      </c>
      <c r="H14893" t="s">
        <v>103</v>
      </c>
      <c r="I14893">
        <f t="shared" si="705"/>
        <v>0</v>
      </c>
      <c r="J14893">
        <f t="shared" si="706"/>
        <v>0</v>
      </c>
      <c r="L14893" t="str">
        <f t="shared" si="704"/>
        <v>2361PINDAROI</v>
      </c>
      <c r="M14893" t="s">
        <v>7666</v>
      </c>
    </row>
    <row r="14894" spans="1:13">
      <c r="A14894" t="s">
        <v>16284</v>
      </c>
      <c r="B14894" t="s">
        <v>16285</v>
      </c>
      <c r="C14894" t="s">
        <v>109</v>
      </c>
      <c r="D14894">
        <v>4</v>
      </c>
      <c r="E14894">
        <v>0</v>
      </c>
      <c r="F14894">
        <v>0</v>
      </c>
      <c r="H14894" t="s">
        <v>103</v>
      </c>
      <c r="I14894">
        <f t="shared" si="705"/>
        <v>0</v>
      </c>
      <c r="J14894">
        <f t="shared" si="706"/>
        <v>0</v>
      </c>
      <c r="L14894" t="str">
        <f t="shared" si="704"/>
        <v>2360AUBURN VALE</v>
      </c>
      <c r="M14894" t="s">
        <v>7666</v>
      </c>
    </row>
    <row r="14895" spans="1:13">
      <c r="A14895" t="s">
        <v>16284</v>
      </c>
      <c r="B14895" t="s">
        <v>16286</v>
      </c>
      <c r="C14895" t="s">
        <v>109</v>
      </c>
      <c r="D14895">
        <v>4</v>
      </c>
      <c r="E14895">
        <v>0</v>
      </c>
      <c r="F14895">
        <v>0</v>
      </c>
      <c r="H14895" t="s">
        <v>103</v>
      </c>
      <c r="I14895">
        <f t="shared" si="705"/>
        <v>0</v>
      </c>
      <c r="J14895">
        <f t="shared" si="706"/>
        <v>0</v>
      </c>
      <c r="L14895" t="str">
        <f t="shared" si="704"/>
        <v>2360BRODIES PLAINS</v>
      </c>
      <c r="M14895" t="s">
        <v>7666</v>
      </c>
    </row>
    <row r="14896" spans="1:13">
      <c r="A14896" t="s">
        <v>16284</v>
      </c>
      <c r="B14896" t="s">
        <v>16287</v>
      </c>
      <c r="C14896" t="s">
        <v>109</v>
      </c>
      <c r="D14896">
        <v>4</v>
      </c>
      <c r="E14896">
        <v>0</v>
      </c>
      <c r="F14896">
        <v>0</v>
      </c>
      <c r="H14896" t="s">
        <v>103</v>
      </c>
      <c r="I14896">
        <f t="shared" si="705"/>
        <v>0</v>
      </c>
      <c r="J14896">
        <f t="shared" si="706"/>
        <v>0</v>
      </c>
      <c r="L14896" t="str">
        <f t="shared" si="704"/>
        <v>2360BUKKULLA</v>
      </c>
      <c r="M14896" t="s">
        <v>7666</v>
      </c>
    </row>
    <row r="14897" spans="1:13">
      <c r="A14897" t="s">
        <v>16284</v>
      </c>
      <c r="B14897" t="s">
        <v>16288</v>
      </c>
      <c r="C14897" t="s">
        <v>109</v>
      </c>
      <c r="D14897">
        <v>4</v>
      </c>
      <c r="E14897">
        <v>0</v>
      </c>
      <c r="F14897">
        <v>0</v>
      </c>
      <c r="H14897" t="s">
        <v>103</v>
      </c>
      <c r="I14897">
        <f t="shared" si="705"/>
        <v>0</v>
      </c>
      <c r="J14897">
        <f t="shared" si="706"/>
        <v>0</v>
      </c>
      <c r="L14897" t="str">
        <f t="shared" si="704"/>
        <v>2360CHERRY TREE HILL</v>
      </c>
      <c r="M14897" t="s">
        <v>7666</v>
      </c>
    </row>
    <row r="14898" spans="1:13">
      <c r="A14898" t="s">
        <v>16284</v>
      </c>
      <c r="B14898" t="s">
        <v>16289</v>
      </c>
      <c r="C14898" t="s">
        <v>109</v>
      </c>
      <c r="D14898">
        <v>4</v>
      </c>
      <c r="E14898">
        <v>0</v>
      </c>
      <c r="F14898">
        <v>0</v>
      </c>
      <c r="H14898" t="s">
        <v>103</v>
      </c>
      <c r="I14898">
        <f t="shared" si="705"/>
        <v>0</v>
      </c>
      <c r="J14898">
        <f t="shared" si="706"/>
        <v>0</v>
      </c>
      <c r="L14898" t="str">
        <f t="shared" si="704"/>
        <v>2360COPETON</v>
      </c>
      <c r="M14898" t="s">
        <v>7666</v>
      </c>
    </row>
    <row r="14899" spans="1:13">
      <c r="A14899" t="s">
        <v>16284</v>
      </c>
      <c r="B14899" t="s">
        <v>16290</v>
      </c>
      <c r="C14899" t="s">
        <v>109</v>
      </c>
      <c r="D14899">
        <v>4</v>
      </c>
      <c r="E14899">
        <v>0</v>
      </c>
      <c r="F14899">
        <v>0</v>
      </c>
      <c r="H14899" t="s">
        <v>103</v>
      </c>
      <c r="I14899">
        <f t="shared" si="705"/>
        <v>0</v>
      </c>
      <c r="J14899">
        <f t="shared" si="706"/>
        <v>0</v>
      </c>
      <c r="L14899" t="str">
        <f t="shared" si="704"/>
        <v>2360ELSMORE</v>
      </c>
      <c r="M14899" t="s">
        <v>7666</v>
      </c>
    </row>
    <row r="14900" spans="1:13">
      <c r="A14900" t="s">
        <v>16284</v>
      </c>
      <c r="B14900" t="s">
        <v>16291</v>
      </c>
      <c r="C14900" t="s">
        <v>109</v>
      </c>
      <c r="D14900">
        <v>4</v>
      </c>
      <c r="E14900">
        <v>0</v>
      </c>
      <c r="F14900">
        <v>0</v>
      </c>
      <c r="H14900" t="s">
        <v>103</v>
      </c>
      <c r="I14900">
        <f t="shared" si="705"/>
        <v>0</v>
      </c>
      <c r="J14900">
        <f t="shared" si="706"/>
        <v>0</v>
      </c>
      <c r="L14900" t="str">
        <f t="shared" si="704"/>
        <v>2360GILGAI</v>
      </c>
      <c r="M14900" t="s">
        <v>7666</v>
      </c>
    </row>
    <row r="14901" spans="1:13">
      <c r="A14901" t="s">
        <v>16284</v>
      </c>
      <c r="B14901" t="s">
        <v>16292</v>
      </c>
      <c r="C14901" t="s">
        <v>109</v>
      </c>
      <c r="D14901">
        <v>4</v>
      </c>
      <c r="E14901">
        <v>0</v>
      </c>
      <c r="F14901">
        <v>0</v>
      </c>
      <c r="H14901" t="s">
        <v>103</v>
      </c>
      <c r="I14901">
        <f t="shared" si="705"/>
        <v>0</v>
      </c>
      <c r="J14901">
        <f t="shared" si="706"/>
        <v>0</v>
      </c>
      <c r="L14901" t="str">
        <f t="shared" si="704"/>
        <v>2360GRAMAN</v>
      </c>
      <c r="M14901" t="s">
        <v>7666</v>
      </c>
    </row>
    <row r="14902" spans="1:13">
      <c r="A14902" t="s">
        <v>16284</v>
      </c>
      <c r="B14902" t="s">
        <v>16293</v>
      </c>
      <c r="C14902" t="s">
        <v>109</v>
      </c>
      <c r="D14902">
        <v>4</v>
      </c>
      <c r="E14902">
        <v>0</v>
      </c>
      <c r="F14902">
        <v>0</v>
      </c>
      <c r="H14902" t="s">
        <v>103</v>
      </c>
      <c r="I14902">
        <f t="shared" si="705"/>
        <v>0</v>
      </c>
      <c r="J14902">
        <f t="shared" si="706"/>
        <v>0</v>
      </c>
      <c r="L14902" t="str">
        <f t="shared" si="704"/>
        <v>2360GUM FLAT</v>
      </c>
      <c r="M14902" t="s">
        <v>7666</v>
      </c>
    </row>
    <row r="14903" spans="1:13">
      <c r="A14903" t="s">
        <v>16284</v>
      </c>
      <c r="B14903" t="s">
        <v>16294</v>
      </c>
      <c r="C14903" t="s">
        <v>109</v>
      </c>
      <c r="D14903">
        <v>4</v>
      </c>
      <c r="E14903">
        <v>0</v>
      </c>
      <c r="F14903">
        <v>0</v>
      </c>
      <c r="H14903" t="s">
        <v>103</v>
      </c>
      <c r="I14903">
        <f t="shared" si="705"/>
        <v>0</v>
      </c>
      <c r="J14903">
        <f t="shared" si="706"/>
        <v>0</v>
      </c>
      <c r="L14903" t="str">
        <f t="shared" si="704"/>
        <v>2360HOWELL</v>
      </c>
      <c r="M14903" t="s">
        <v>7666</v>
      </c>
    </row>
    <row r="14904" spans="1:13">
      <c r="A14904" t="s">
        <v>16284</v>
      </c>
      <c r="B14904" t="s">
        <v>16295</v>
      </c>
      <c r="C14904" t="s">
        <v>109</v>
      </c>
      <c r="D14904">
        <v>3</v>
      </c>
      <c r="E14904">
        <v>0</v>
      </c>
      <c r="F14904">
        <v>0</v>
      </c>
      <c r="H14904" t="s">
        <v>103</v>
      </c>
      <c r="I14904">
        <f t="shared" si="705"/>
        <v>0</v>
      </c>
      <c r="J14904">
        <f t="shared" si="706"/>
        <v>0</v>
      </c>
      <c r="L14904" t="str">
        <f t="shared" si="704"/>
        <v>2360INVERELL</v>
      </c>
      <c r="M14904" t="s">
        <v>7666</v>
      </c>
    </row>
    <row r="14905" spans="1:13">
      <c r="A14905" t="s">
        <v>16284</v>
      </c>
      <c r="B14905" t="s">
        <v>13134</v>
      </c>
      <c r="C14905" t="s">
        <v>109</v>
      </c>
      <c r="D14905">
        <v>4</v>
      </c>
      <c r="E14905">
        <v>0</v>
      </c>
      <c r="F14905">
        <v>0</v>
      </c>
      <c r="H14905" t="s">
        <v>103</v>
      </c>
      <c r="I14905">
        <f t="shared" si="705"/>
        <v>0</v>
      </c>
      <c r="J14905">
        <f t="shared" si="706"/>
        <v>0</v>
      </c>
      <c r="L14905" t="str">
        <f t="shared" si="704"/>
        <v>2360KINGS PLAINS</v>
      </c>
      <c r="M14905" t="s">
        <v>7666</v>
      </c>
    </row>
    <row r="14906" spans="1:13">
      <c r="A14906" t="s">
        <v>16284</v>
      </c>
      <c r="B14906" t="s">
        <v>16296</v>
      </c>
      <c r="C14906" t="s">
        <v>109</v>
      </c>
      <c r="D14906">
        <v>4</v>
      </c>
      <c r="E14906">
        <v>0</v>
      </c>
      <c r="F14906">
        <v>0</v>
      </c>
      <c r="H14906" t="s">
        <v>103</v>
      </c>
      <c r="I14906">
        <f t="shared" si="705"/>
        <v>0</v>
      </c>
      <c r="J14906">
        <f t="shared" si="706"/>
        <v>0</v>
      </c>
      <c r="L14906" t="str">
        <f t="shared" si="704"/>
        <v>2360LITTLE PLAIN</v>
      </c>
      <c r="M14906" t="s">
        <v>7666</v>
      </c>
    </row>
    <row r="14907" spans="1:13">
      <c r="A14907" t="s">
        <v>16284</v>
      </c>
      <c r="B14907" t="s">
        <v>14117</v>
      </c>
      <c r="C14907" t="s">
        <v>109</v>
      </c>
      <c r="D14907">
        <v>4</v>
      </c>
      <c r="E14907">
        <v>0</v>
      </c>
      <c r="F14907">
        <v>0</v>
      </c>
      <c r="H14907" t="s">
        <v>103</v>
      </c>
      <c r="I14907">
        <f t="shared" si="705"/>
        <v>0</v>
      </c>
      <c r="J14907">
        <f t="shared" si="706"/>
        <v>0</v>
      </c>
      <c r="L14907" t="str">
        <f t="shared" si="704"/>
        <v>2360LONG PLAIN</v>
      </c>
      <c r="M14907" t="s">
        <v>7666</v>
      </c>
    </row>
    <row r="14908" spans="1:13">
      <c r="A14908" t="s">
        <v>16284</v>
      </c>
      <c r="B14908" t="s">
        <v>16297</v>
      </c>
      <c r="C14908" t="s">
        <v>109</v>
      </c>
      <c r="D14908">
        <v>4</v>
      </c>
      <c r="E14908">
        <v>0</v>
      </c>
      <c r="F14908">
        <v>0</v>
      </c>
      <c r="H14908" t="s">
        <v>103</v>
      </c>
      <c r="I14908">
        <f t="shared" si="705"/>
        <v>0</v>
      </c>
      <c r="J14908">
        <f t="shared" si="706"/>
        <v>0</v>
      </c>
      <c r="L14908" t="str">
        <f t="shared" si="704"/>
        <v>2360MOUNT RUSSELL</v>
      </c>
      <c r="M14908" t="s">
        <v>7666</v>
      </c>
    </row>
    <row r="14909" spans="1:13">
      <c r="A14909" t="s">
        <v>16284</v>
      </c>
      <c r="B14909" t="s">
        <v>592</v>
      </c>
      <c r="C14909" t="s">
        <v>109</v>
      </c>
      <c r="D14909">
        <v>4</v>
      </c>
      <c r="E14909">
        <v>0</v>
      </c>
      <c r="F14909">
        <v>0</v>
      </c>
      <c r="H14909" t="s">
        <v>103</v>
      </c>
      <c r="I14909">
        <f t="shared" si="705"/>
        <v>0</v>
      </c>
      <c r="J14909">
        <f t="shared" si="706"/>
        <v>0</v>
      </c>
      <c r="L14909" t="str">
        <f t="shared" si="704"/>
        <v>2360NEWSTEAD</v>
      </c>
      <c r="M14909" t="s">
        <v>7666</v>
      </c>
    </row>
    <row r="14910" spans="1:13">
      <c r="A14910" t="s">
        <v>16284</v>
      </c>
      <c r="B14910" t="s">
        <v>16298</v>
      </c>
      <c r="C14910" t="s">
        <v>109</v>
      </c>
      <c r="D14910">
        <v>4</v>
      </c>
      <c r="E14910">
        <v>0</v>
      </c>
      <c r="F14910">
        <v>0</v>
      </c>
      <c r="H14910" t="s">
        <v>103</v>
      </c>
      <c r="I14910">
        <f t="shared" si="705"/>
        <v>0</v>
      </c>
      <c r="J14910">
        <f t="shared" si="706"/>
        <v>0</v>
      </c>
      <c r="L14910" t="str">
        <f t="shared" si="704"/>
        <v>2360NULLAMANNA</v>
      </c>
      <c r="M14910" t="s">
        <v>7666</v>
      </c>
    </row>
    <row r="14911" spans="1:13">
      <c r="A14911" t="s">
        <v>16284</v>
      </c>
      <c r="B14911" t="s">
        <v>6632</v>
      </c>
      <c r="C14911" t="s">
        <v>109</v>
      </c>
      <c r="D14911">
        <v>4</v>
      </c>
      <c r="E14911">
        <v>0</v>
      </c>
      <c r="F14911">
        <v>0</v>
      </c>
      <c r="H14911" t="s">
        <v>103</v>
      </c>
      <c r="I14911">
        <f t="shared" si="705"/>
        <v>0</v>
      </c>
      <c r="J14911">
        <f t="shared" si="706"/>
        <v>0</v>
      </c>
      <c r="L14911" t="str">
        <f t="shared" si="704"/>
        <v>2360OAKWOOD</v>
      </c>
      <c r="M14911" t="s">
        <v>7666</v>
      </c>
    </row>
    <row r="14912" spans="1:13">
      <c r="A14912" t="s">
        <v>16284</v>
      </c>
      <c r="B14912" t="s">
        <v>355</v>
      </c>
      <c r="C14912" t="s">
        <v>109</v>
      </c>
      <c r="D14912">
        <v>4</v>
      </c>
      <c r="E14912">
        <v>0</v>
      </c>
      <c r="F14912">
        <v>0</v>
      </c>
      <c r="H14912" t="s">
        <v>103</v>
      </c>
      <c r="I14912">
        <f t="shared" si="705"/>
        <v>0</v>
      </c>
      <c r="J14912">
        <f t="shared" si="706"/>
        <v>0</v>
      </c>
      <c r="L14912" t="str">
        <f t="shared" si="704"/>
        <v>2360PARADISE</v>
      </c>
      <c r="M14912" t="s">
        <v>7666</v>
      </c>
    </row>
    <row r="14913" spans="1:13">
      <c r="A14913" t="s">
        <v>16284</v>
      </c>
      <c r="B14913" t="s">
        <v>16299</v>
      </c>
      <c r="C14913" t="s">
        <v>109</v>
      </c>
      <c r="D14913">
        <v>4</v>
      </c>
      <c r="E14913">
        <v>0</v>
      </c>
      <c r="F14913">
        <v>0</v>
      </c>
      <c r="H14913" t="s">
        <v>103</v>
      </c>
      <c r="I14913">
        <f t="shared" si="705"/>
        <v>0</v>
      </c>
      <c r="J14913">
        <f t="shared" si="706"/>
        <v>0</v>
      </c>
      <c r="L14913" t="str">
        <f t="shared" si="704"/>
        <v>2360ROB ROY</v>
      </c>
      <c r="M14913" t="s">
        <v>7666</v>
      </c>
    </row>
    <row r="14914" spans="1:13">
      <c r="A14914" t="s">
        <v>16284</v>
      </c>
      <c r="B14914" t="s">
        <v>6427</v>
      </c>
      <c r="C14914" t="s">
        <v>109</v>
      </c>
      <c r="D14914">
        <v>4</v>
      </c>
      <c r="E14914">
        <v>0</v>
      </c>
      <c r="F14914">
        <v>0</v>
      </c>
      <c r="H14914" t="s">
        <v>103</v>
      </c>
      <c r="I14914">
        <f t="shared" si="705"/>
        <v>0</v>
      </c>
      <c r="J14914">
        <f t="shared" si="706"/>
        <v>0</v>
      </c>
      <c r="L14914" t="str">
        <f t="shared" si="704"/>
        <v>2360SAPPHIRE</v>
      </c>
      <c r="M14914" t="s">
        <v>7666</v>
      </c>
    </row>
    <row r="14915" spans="1:13">
      <c r="A14915" t="s">
        <v>16284</v>
      </c>
      <c r="B14915" t="s">
        <v>8568</v>
      </c>
      <c r="C14915" t="s">
        <v>109</v>
      </c>
      <c r="D14915">
        <v>4</v>
      </c>
      <c r="E14915">
        <v>0</v>
      </c>
      <c r="F14915">
        <v>0</v>
      </c>
      <c r="H14915" t="s">
        <v>103</v>
      </c>
      <c r="I14915">
        <f t="shared" si="705"/>
        <v>0</v>
      </c>
      <c r="J14915">
        <f t="shared" si="706"/>
        <v>0</v>
      </c>
      <c r="L14915" t="str">
        <f t="shared" si="704"/>
        <v>2360SPRING MOUNTAIN</v>
      </c>
      <c r="M14915" t="s">
        <v>7666</v>
      </c>
    </row>
    <row r="14916" spans="1:13">
      <c r="A14916" t="s">
        <v>16284</v>
      </c>
      <c r="B14916" t="s">
        <v>16300</v>
      </c>
      <c r="C14916" t="s">
        <v>109</v>
      </c>
      <c r="D14916">
        <v>4</v>
      </c>
      <c r="E14916">
        <v>0</v>
      </c>
      <c r="F14916">
        <v>0</v>
      </c>
      <c r="H14916" t="s">
        <v>103</v>
      </c>
      <c r="I14916">
        <f t="shared" si="705"/>
        <v>0</v>
      </c>
      <c r="J14916">
        <f t="shared" si="706"/>
        <v>0</v>
      </c>
      <c r="L14916" t="str">
        <f t="shared" si="704"/>
        <v>2360STANBOROUGH</v>
      </c>
      <c r="M14916" t="s">
        <v>7666</v>
      </c>
    </row>
    <row r="14917" spans="1:13">
      <c r="A14917" t="s">
        <v>16284</v>
      </c>
      <c r="B14917" t="s">
        <v>16301</v>
      </c>
      <c r="C14917" t="s">
        <v>109</v>
      </c>
      <c r="D14917">
        <v>4</v>
      </c>
      <c r="E14917">
        <v>0</v>
      </c>
      <c r="F14917">
        <v>0</v>
      </c>
      <c r="H14917" t="s">
        <v>103</v>
      </c>
      <c r="I14917">
        <f t="shared" si="705"/>
        <v>0</v>
      </c>
      <c r="J14917">
        <f t="shared" si="706"/>
        <v>0</v>
      </c>
      <c r="L14917" t="str">
        <f t="shared" ref="L14917:L14980" si="707">CONCATENATE(A14917,B14917)</f>
        <v>2360SWANBROOK</v>
      </c>
      <c r="M14917" t="s">
        <v>7666</v>
      </c>
    </row>
    <row r="14918" spans="1:13">
      <c r="A14918" t="s">
        <v>16284</v>
      </c>
      <c r="B14918" t="s">
        <v>16302</v>
      </c>
      <c r="C14918" t="s">
        <v>109</v>
      </c>
      <c r="D14918">
        <v>4</v>
      </c>
      <c r="E14918">
        <v>0</v>
      </c>
      <c r="F14918">
        <v>0</v>
      </c>
      <c r="H14918" t="s">
        <v>103</v>
      </c>
      <c r="I14918">
        <f t="shared" si="705"/>
        <v>0</v>
      </c>
      <c r="J14918">
        <f t="shared" si="706"/>
        <v>0</v>
      </c>
      <c r="L14918" t="str">
        <f t="shared" si="707"/>
        <v>2360WALLANGRA</v>
      </c>
      <c r="M14918" t="s">
        <v>7666</v>
      </c>
    </row>
    <row r="14919" spans="1:13">
      <c r="A14919" t="s">
        <v>16284</v>
      </c>
      <c r="B14919" t="s">
        <v>16303</v>
      </c>
      <c r="C14919" t="s">
        <v>109</v>
      </c>
      <c r="D14919">
        <v>4</v>
      </c>
      <c r="E14919">
        <v>0</v>
      </c>
      <c r="F14919">
        <v>0</v>
      </c>
      <c r="H14919" t="s">
        <v>103</v>
      </c>
      <c r="I14919">
        <f t="shared" si="705"/>
        <v>0</v>
      </c>
      <c r="J14919">
        <f t="shared" si="706"/>
        <v>0</v>
      </c>
      <c r="L14919" t="str">
        <f t="shared" si="707"/>
        <v>2360WANDERA</v>
      </c>
      <c r="M14919" t="s">
        <v>7666</v>
      </c>
    </row>
    <row r="14920" spans="1:13">
      <c r="A14920" t="s">
        <v>16304</v>
      </c>
      <c r="B14920" t="s">
        <v>16305</v>
      </c>
      <c r="C14920" t="s">
        <v>109</v>
      </c>
      <c r="D14920">
        <v>4</v>
      </c>
      <c r="E14920">
        <v>0</v>
      </c>
      <c r="F14920">
        <v>0</v>
      </c>
      <c r="H14920" t="s">
        <v>103</v>
      </c>
      <c r="I14920">
        <f t="shared" si="705"/>
        <v>0</v>
      </c>
      <c r="J14920">
        <f t="shared" si="706"/>
        <v>0</v>
      </c>
      <c r="L14920" t="str">
        <f t="shared" si="707"/>
        <v>2359BUNDARRA</v>
      </c>
      <c r="M14920" t="s">
        <v>7666</v>
      </c>
    </row>
    <row r="14921" spans="1:13">
      <c r="A14921" t="s">
        <v>16304</v>
      </c>
      <c r="B14921" t="s">
        <v>16306</v>
      </c>
      <c r="C14921" t="s">
        <v>109</v>
      </c>
      <c r="D14921">
        <v>4</v>
      </c>
      <c r="E14921">
        <v>0</v>
      </c>
      <c r="F14921">
        <v>0</v>
      </c>
      <c r="H14921" t="s">
        <v>103</v>
      </c>
      <c r="I14921">
        <f t="shared" si="705"/>
        <v>0</v>
      </c>
      <c r="J14921">
        <f t="shared" si="706"/>
        <v>0</v>
      </c>
      <c r="L14921" t="str">
        <f t="shared" si="707"/>
        <v>2359CAMERONS CREEK</v>
      </c>
      <c r="M14921" t="s">
        <v>7666</v>
      </c>
    </row>
    <row r="14922" spans="1:13">
      <c r="A14922" t="s">
        <v>16307</v>
      </c>
      <c r="B14922" t="s">
        <v>16308</v>
      </c>
      <c r="C14922" t="s">
        <v>109</v>
      </c>
      <c r="D14922">
        <v>4</v>
      </c>
      <c r="E14922">
        <v>0</v>
      </c>
      <c r="F14922">
        <v>0</v>
      </c>
      <c r="H14922" t="s">
        <v>103</v>
      </c>
      <c r="I14922">
        <f t="shared" si="705"/>
        <v>0</v>
      </c>
      <c r="J14922">
        <f t="shared" si="706"/>
        <v>0</v>
      </c>
      <c r="L14922" t="str">
        <f t="shared" si="707"/>
        <v>2358ARDING</v>
      </c>
      <c r="M14922" t="s">
        <v>7666</v>
      </c>
    </row>
    <row r="14923" spans="1:13">
      <c r="A14923" t="s">
        <v>16307</v>
      </c>
      <c r="B14923" t="s">
        <v>6119</v>
      </c>
      <c r="C14923" t="s">
        <v>109</v>
      </c>
      <c r="D14923">
        <v>4</v>
      </c>
      <c r="E14923">
        <v>0</v>
      </c>
      <c r="F14923">
        <v>0</v>
      </c>
      <c r="H14923" t="s">
        <v>103</v>
      </c>
      <c r="I14923">
        <f t="shared" si="705"/>
        <v>0</v>
      </c>
      <c r="J14923">
        <f t="shared" si="706"/>
        <v>0</v>
      </c>
      <c r="L14923" t="str">
        <f t="shared" si="707"/>
        <v>2358BAKERS CREEK</v>
      </c>
      <c r="M14923" t="s">
        <v>7666</v>
      </c>
    </row>
    <row r="14924" spans="1:13">
      <c r="A14924" t="s">
        <v>16307</v>
      </c>
      <c r="B14924" t="s">
        <v>16309</v>
      </c>
      <c r="C14924" t="s">
        <v>109</v>
      </c>
      <c r="D14924">
        <v>4</v>
      </c>
      <c r="E14924">
        <v>0</v>
      </c>
      <c r="F14924">
        <v>0</v>
      </c>
      <c r="H14924" t="s">
        <v>103</v>
      </c>
      <c r="I14924">
        <f t="shared" si="705"/>
        <v>0</v>
      </c>
      <c r="J14924">
        <f t="shared" si="706"/>
        <v>0</v>
      </c>
      <c r="L14924" t="str">
        <f t="shared" si="707"/>
        <v>2358BALALA</v>
      </c>
      <c r="M14924" t="s">
        <v>7666</v>
      </c>
    </row>
    <row r="14925" spans="1:13">
      <c r="A14925" t="s">
        <v>16307</v>
      </c>
      <c r="B14925" t="s">
        <v>16310</v>
      </c>
      <c r="C14925" t="s">
        <v>109</v>
      </c>
      <c r="D14925">
        <v>4</v>
      </c>
      <c r="E14925">
        <v>0</v>
      </c>
      <c r="F14925">
        <v>0</v>
      </c>
      <c r="H14925" t="s">
        <v>103</v>
      </c>
      <c r="I14925">
        <f t="shared" si="705"/>
        <v>0</v>
      </c>
      <c r="J14925">
        <f t="shared" si="706"/>
        <v>0</v>
      </c>
      <c r="L14925" t="str">
        <f t="shared" si="707"/>
        <v>2358ENMORE</v>
      </c>
      <c r="M14925" t="s">
        <v>7666</v>
      </c>
    </row>
    <row r="14926" spans="1:13">
      <c r="A14926" t="s">
        <v>16307</v>
      </c>
      <c r="B14926" t="s">
        <v>16311</v>
      </c>
      <c r="C14926" t="s">
        <v>109</v>
      </c>
      <c r="D14926">
        <v>4</v>
      </c>
      <c r="E14926">
        <v>0</v>
      </c>
      <c r="F14926">
        <v>0</v>
      </c>
      <c r="H14926" t="s">
        <v>103</v>
      </c>
      <c r="I14926">
        <f t="shared" si="705"/>
        <v>0</v>
      </c>
      <c r="J14926">
        <f t="shared" si="706"/>
        <v>0</v>
      </c>
      <c r="L14926" t="str">
        <f t="shared" si="707"/>
        <v>2358GOSTWYCK</v>
      </c>
      <c r="M14926" t="s">
        <v>7666</v>
      </c>
    </row>
    <row r="14927" spans="1:13">
      <c r="A14927" t="s">
        <v>16307</v>
      </c>
      <c r="B14927" t="s">
        <v>16312</v>
      </c>
      <c r="C14927" t="s">
        <v>109</v>
      </c>
      <c r="D14927">
        <v>4</v>
      </c>
      <c r="E14927">
        <v>0</v>
      </c>
      <c r="F14927">
        <v>0</v>
      </c>
      <c r="H14927" t="s">
        <v>103</v>
      </c>
      <c r="I14927">
        <f t="shared" si="705"/>
        <v>0</v>
      </c>
      <c r="J14927">
        <f t="shared" si="706"/>
        <v>0</v>
      </c>
      <c r="L14927" t="str">
        <f t="shared" si="707"/>
        <v>2358KINGSTOWN</v>
      </c>
      <c r="M14927" t="s">
        <v>7666</v>
      </c>
    </row>
    <row r="14928" spans="1:13">
      <c r="A14928" t="s">
        <v>16307</v>
      </c>
      <c r="B14928" t="s">
        <v>16313</v>
      </c>
      <c r="C14928" t="s">
        <v>109</v>
      </c>
      <c r="D14928">
        <v>4</v>
      </c>
      <c r="E14928">
        <v>0</v>
      </c>
      <c r="F14928">
        <v>0</v>
      </c>
      <c r="H14928" t="s">
        <v>103</v>
      </c>
      <c r="I14928">
        <f t="shared" si="705"/>
        <v>0</v>
      </c>
      <c r="J14928">
        <f t="shared" si="706"/>
        <v>0</v>
      </c>
      <c r="L14928" t="str">
        <f t="shared" si="707"/>
        <v>2358MIHI</v>
      </c>
      <c r="M14928" t="s">
        <v>7666</v>
      </c>
    </row>
    <row r="14929" spans="1:13">
      <c r="A14929" t="s">
        <v>16307</v>
      </c>
      <c r="B14929" t="s">
        <v>16314</v>
      </c>
      <c r="C14929" t="s">
        <v>109</v>
      </c>
      <c r="D14929">
        <v>4</v>
      </c>
      <c r="E14929">
        <v>0</v>
      </c>
      <c r="F14929">
        <v>0</v>
      </c>
      <c r="H14929" t="s">
        <v>103</v>
      </c>
      <c r="I14929">
        <f t="shared" ref="I14929:I14992" si="708">IF(ISERROR(VLOOKUP(A14929,SelPostCode,1,FALSE)),0,1)</f>
        <v>0</v>
      </c>
      <c r="J14929">
        <f t="shared" ref="J14929:J14992" si="709">IF(I14929=0,0,IF(ISERROR(VLOOKUP(B14929,SelSuburb,1,FALSE)),0,1))</f>
        <v>0</v>
      </c>
      <c r="L14929" t="str">
        <f t="shared" si="707"/>
        <v>2358ROCKY RIVER</v>
      </c>
      <c r="M14929" t="s">
        <v>7666</v>
      </c>
    </row>
    <row r="14930" spans="1:13">
      <c r="A14930" t="s">
        <v>16307</v>
      </c>
      <c r="B14930" t="s">
        <v>16315</v>
      </c>
      <c r="C14930" t="s">
        <v>109</v>
      </c>
      <c r="D14930">
        <v>4</v>
      </c>
      <c r="E14930">
        <v>0</v>
      </c>
      <c r="F14930">
        <v>0</v>
      </c>
      <c r="H14930" t="s">
        <v>103</v>
      </c>
      <c r="I14930">
        <f t="shared" si="708"/>
        <v>0</v>
      </c>
      <c r="J14930">
        <f t="shared" si="709"/>
        <v>0</v>
      </c>
      <c r="L14930" t="str">
        <f t="shared" si="707"/>
        <v>2358SALISBURY PLAINS</v>
      </c>
      <c r="M14930" t="s">
        <v>7666</v>
      </c>
    </row>
    <row r="14931" spans="1:13">
      <c r="A14931" t="s">
        <v>16307</v>
      </c>
      <c r="B14931" t="s">
        <v>16035</v>
      </c>
      <c r="C14931" t="s">
        <v>109</v>
      </c>
      <c r="D14931">
        <v>4</v>
      </c>
      <c r="E14931">
        <v>0</v>
      </c>
      <c r="F14931">
        <v>0</v>
      </c>
      <c r="H14931" t="s">
        <v>103</v>
      </c>
      <c r="I14931">
        <f t="shared" si="708"/>
        <v>0</v>
      </c>
      <c r="J14931">
        <f t="shared" si="709"/>
        <v>0</v>
      </c>
      <c r="L14931" t="str">
        <f t="shared" si="707"/>
        <v>2358TORRYBURN</v>
      </c>
      <c r="M14931" t="s">
        <v>7666</v>
      </c>
    </row>
    <row r="14932" spans="1:13">
      <c r="A14932" t="s">
        <v>16307</v>
      </c>
      <c r="B14932" t="s">
        <v>16316</v>
      </c>
      <c r="C14932" t="s">
        <v>109</v>
      </c>
      <c r="D14932">
        <v>4</v>
      </c>
      <c r="E14932">
        <v>0</v>
      </c>
      <c r="F14932">
        <v>0</v>
      </c>
      <c r="H14932" t="s">
        <v>103</v>
      </c>
      <c r="I14932">
        <f t="shared" si="708"/>
        <v>0</v>
      </c>
      <c r="J14932">
        <f t="shared" si="709"/>
        <v>0</v>
      </c>
      <c r="L14932" t="str">
        <f t="shared" si="707"/>
        <v>2358URALLA</v>
      </c>
      <c r="M14932" t="s">
        <v>7666</v>
      </c>
    </row>
    <row r="14933" spans="1:13">
      <c r="A14933" t="s">
        <v>16307</v>
      </c>
      <c r="B14933" t="s">
        <v>16317</v>
      </c>
      <c r="C14933" t="s">
        <v>109</v>
      </c>
      <c r="D14933">
        <v>4</v>
      </c>
      <c r="E14933">
        <v>0</v>
      </c>
      <c r="F14933">
        <v>0</v>
      </c>
      <c r="H14933" t="s">
        <v>103</v>
      </c>
      <c r="I14933">
        <f t="shared" si="708"/>
        <v>0</v>
      </c>
      <c r="J14933">
        <f t="shared" si="709"/>
        <v>0</v>
      </c>
      <c r="L14933" t="str">
        <f t="shared" si="707"/>
        <v>2358YARROWYCK</v>
      </c>
      <c r="M14933" t="s">
        <v>7666</v>
      </c>
    </row>
    <row r="14934" spans="1:13">
      <c r="A14934" t="s">
        <v>16318</v>
      </c>
      <c r="B14934" t="s">
        <v>16319</v>
      </c>
      <c r="C14934" t="s">
        <v>109</v>
      </c>
      <c r="D14934">
        <v>4</v>
      </c>
      <c r="E14934">
        <v>0</v>
      </c>
      <c r="F14934">
        <v>0</v>
      </c>
      <c r="H14934" t="s">
        <v>103</v>
      </c>
      <c r="I14934">
        <f t="shared" si="708"/>
        <v>0</v>
      </c>
      <c r="J14934">
        <f t="shared" si="709"/>
        <v>0</v>
      </c>
      <c r="L14934" t="str">
        <f t="shared" si="707"/>
        <v>2357BOMERA</v>
      </c>
      <c r="M14934" t="s">
        <v>7375</v>
      </c>
    </row>
    <row r="14935" spans="1:13">
      <c r="A14935" t="s">
        <v>16318</v>
      </c>
      <c r="B14935" t="s">
        <v>16320</v>
      </c>
      <c r="C14935" t="s">
        <v>109</v>
      </c>
      <c r="D14935">
        <v>4</v>
      </c>
      <c r="E14935">
        <v>0</v>
      </c>
      <c r="F14935">
        <v>0</v>
      </c>
      <c r="H14935" t="s">
        <v>103</v>
      </c>
      <c r="I14935">
        <f t="shared" si="708"/>
        <v>0</v>
      </c>
      <c r="J14935">
        <f t="shared" si="709"/>
        <v>0</v>
      </c>
      <c r="L14935" t="str">
        <f t="shared" si="707"/>
        <v>2357BUGALDIE</v>
      </c>
      <c r="M14935" t="s">
        <v>7375</v>
      </c>
    </row>
    <row r="14936" spans="1:13">
      <c r="A14936" t="s">
        <v>16318</v>
      </c>
      <c r="B14936" t="s">
        <v>16321</v>
      </c>
      <c r="C14936" t="s">
        <v>109</v>
      </c>
      <c r="D14936">
        <v>4</v>
      </c>
      <c r="E14936">
        <v>0</v>
      </c>
      <c r="F14936">
        <v>0</v>
      </c>
      <c r="H14936" t="s">
        <v>103</v>
      </c>
      <c r="I14936">
        <f t="shared" si="708"/>
        <v>0</v>
      </c>
      <c r="J14936">
        <f t="shared" si="709"/>
        <v>0</v>
      </c>
      <c r="L14936" t="str">
        <f t="shared" si="707"/>
        <v>2357COONABARABRAN</v>
      </c>
      <c r="M14936" t="s">
        <v>7375</v>
      </c>
    </row>
    <row r="14937" spans="1:13">
      <c r="A14937" t="s">
        <v>16318</v>
      </c>
      <c r="B14937" t="s">
        <v>16322</v>
      </c>
      <c r="C14937" t="s">
        <v>109</v>
      </c>
      <c r="D14937">
        <v>4</v>
      </c>
      <c r="E14937">
        <v>0</v>
      </c>
      <c r="F14937">
        <v>0</v>
      </c>
      <c r="H14937" t="s">
        <v>103</v>
      </c>
      <c r="I14937">
        <f t="shared" si="708"/>
        <v>0</v>
      </c>
      <c r="J14937">
        <f t="shared" si="709"/>
        <v>0</v>
      </c>
      <c r="L14937" t="str">
        <f t="shared" si="707"/>
        <v>2357DANDRY</v>
      </c>
      <c r="M14937" t="s">
        <v>7375</v>
      </c>
    </row>
    <row r="14938" spans="1:13">
      <c r="A14938" t="s">
        <v>16318</v>
      </c>
      <c r="B14938" t="s">
        <v>16323</v>
      </c>
      <c r="C14938" t="s">
        <v>109</v>
      </c>
      <c r="D14938">
        <v>4</v>
      </c>
      <c r="E14938">
        <v>0</v>
      </c>
      <c r="F14938">
        <v>0</v>
      </c>
      <c r="H14938" t="s">
        <v>103</v>
      </c>
      <c r="I14938">
        <f t="shared" si="708"/>
        <v>0</v>
      </c>
      <c r="J14938">
        <f t="shared" si="709"/>
        <v>0</v>
      </c>
      <c r="L14938" t="str">
        <f t="shared" si="707"/>
        <v>2357GOWANG</v>
      </c>
      <c r="M14938" t="s">
        <v>7375</v>
      </c>
    </row>
    <row r="14939" spans="1:13">
      <c r="A14939" t="s">
        <v>16318</v>
      </c>
      <c r="B14939" t="s">
        <v>16324</v>
      </c>
      <c r="C14939" t="s">
        <v>109</v>
      </c>
      <c r="D14939">
        <v>4</v>
      </c>
      <c r="E14939">
        <v>0</v>
      </c>
      <c r="F14939">
        <v>0</v>
      </c>
      <c r="H14939" t="s">
        <v>103</v>
      </c>
      <c r="I14939">
        <f t="shared" si="708"/>
        <v>0</v>
      </c>
      <c r="J14939">
        <f t="shared" si="709"/>
        <v>0</v>
      </c>
      <c r="L14939" t="str">
        <f t="shared" si="707"/>
        <v>2357PURLEWAUGH</v>
      </c>
      <c r="M14939" t="s">
        <v>7375</v>
      </c>
    </row>
    <row r="14940" spans="1:13">
      <c r="A14940" t="s">
        <v>16318</v>
      </c>
      <c r="B14940" t="s">
        <v>16325</v>
      </c>
      <c r="C14940" t="s">
        <v>109</v>
      </c>
      <c r="D14940">
        <v>4</v>
      </c>
      <c r="E14940">
        <v>0</v>
      </c>
      <c r="F14940">
        <v>0</v>
      </c>
      <c r="H14940" t="s">
        <v>103</v>
      </c>
      <c r="I14940">
        <f t="shared" si="708"/>
        <v>0</v>
      </c>
      <c r="J14940">
        <f t="shared" si="709"/>
        <v>0</v>
      </c>
      <c r="L14940" t="str">
        <f t="shared" si="707"/>
        <v>2357ROCKY GLEN</v>
      </c>
      <c r="M14940" t="s">
        <v>7375</v>
      </c>
    </row>
    <row r="14941" spans="1:13">
      <c r="A14941" t="s">
        <v>16318</v>
      </c>
      <c r="B14941" t="s">
        <v>16326</v>
      </c>
      <c r="C14941" t="s">
        <v>109</v>
      </c>
      <c r="D14941">
        <v>4</v>
      </c>
      <c r="E14941">
        <v>0</v>
      </c>
      <c r="F14941">
        <v>0</v>
      </c>
      <c r="H14941" t="s">
        <v>103</v>
      </c>
      <c r="I14941">
        <f t="shared" si="708"/>
        <v>0</v>
      </c>
      <c r="J14941">
        <f t="shared" si="709"/>
        <v>0</v>
      </c>
      <c r="L14941" t="str">
        <f t="shared" si="707"/>
        <v>2357TANNABAR</v>
      </c>
      <c r="M14941" t="s">
        <v>7375</v>
      </c>
    </row>
    <row r="14942" spans="1:13">
      <c r="A14942" t="s">
        <v>16318</v>
      </c>
      <c r="B14942" t="s">
        <v>16327</v>
      </c>
      <c r="C14942" t="s">
        <v>109</v>
      </c>
      <c r="D14942">
        <v>4</v>
      </c>
      <c r="E14942">
        <v>0</v>
      </c>
      <c r="F14942">
        <v>0</v>
      </c>
      <c r="H14942" t="s">
        <v>103</v>
      </c>
      <c r="I14942">
        <f t="shared" si="708"/>
        <v>0</v>
      </c>
      <c r="J14942">
        <f t="shared" si="709"/>
        <v>0</v>
      </c>
      <c r="L14942" t="str">
        <f t="shared" si="707"/>
        <v>2357ULAMAMBRI</v>
      </c>
      <c r="M14942" t="s">
        <v>7375</v>
      </c>
    </row>
    <row r="14943" spans="1:13">
      <c r="A14943" t="s">
        <v>16318</v>
      </c>
      <c r="B14943" t="s">
        <v>16328</v>
      </c>
      <c r="C14943" t="s">
        <v>109</v>
      </c>
      <c r="D14943">
        <v>4</v>
      </c>
      <c r="E14943">
        <v>0</v>
      </c>
      <c r="F14943">
        <v>0</v>
      </c>
      <c r="H14943" t="s">
        <v>103</v>
      </c>
      <c r="I14943">
        <f t="shared" si="708"/>
        <v>0</v>
      </c>
      <c r="J14943">
        <f t="shared" si="709"/>
        <v>0</v>
      </c>
      <c r="L14943" t="str">
        <f t="shared" si="707"/>
        <v>2357YEARINAN</v>
      </c>
      <c r="M14943" t="s">
        <v>7375</v>
      </c>
    </row>
    <row r="14944" spans="1:13">
      <c r="A14944" t="s">
        <v>16329</v>
      </c>
      <c r="B14944" t="s">
        <v>16330</v>
      </c>
      <c r="C14944" t="s">
        <v>109</v>
      </c>
      <c r="D14944">
        <v>4</v>
      </c>
      <c r="E14944">
        <v>0</v>
      </c>
      <c r="F14944">
        <v>0</v>
      </c>
      <c r="H14944" t="s">
        <v>103</v>
      </c>
      <c r="I14944">
        <f t="shared" si="708"/>
        <v>0</v>
      </c>
      <c r="J14944">
        <f t="shared" si="709"/>
        <v>0</v>
      </c>
      <c r="L14944" t="str">
        <f t="shared" si="707"/>
        <v>2356GWABEGAR</v>
      </c>
      <c r="M14944" t="s">
        <v>7666</v>
      </c>
    </row>
    <row r="14945" spans="1:13">
      <c r="A14945" t="s">
        <v>16331</v>
      </c>
      <c r="B14945" t="s">
        <v>16332</v>
      </c>
      <c r="C14945" t="s">
        <v>109</v>
      </c>
      <c r="D14945">
        <v>4</v>
      </c>
      <c r="E14945">
        <v>0</v>
      </c>
      <c r="F14945">
        <v>0</v>
      </c>
      <c r="H14945" t="s">
        <v>103</v>
      </c>
      <c r="I14945">
        <f t="shared" si="708"/>
        <v>0</v>
      </c>
      <c r="J14945">
        <f t="shared" si="709"/>
        <v>0</v>
      </c>
      <c r="L14945" t="str">
        <f t="shared" si="707"/>
        <v>2355BENDEMEER</v>
      </c>
      <c r="M14945" t="s">
        <v>7666</v>
      </c>
    </row>
    <row r="14946" spans="1:13">
      <c r="A14946" t="s">
        <v>16331</v>
      </c>
      <c r="B14946" t="s">
        <v>567</v>
      </c>
      <c r="C14946" t="s">
        <v>109</v>
      </c>
      <c r="D14946">
        <v>4</v>
      </c>
      <c r="E14946">
        <v>0</v>
      </c>
      <c r="F14946">
        <v>0</v>
      </c>
      <c r="H14946" t="s">
        <v>103</v>
      </c>
      <c r="I14946">
        <f t="shared" si="708"/>
        <v>0</v>
      </c>
      <c r="J14946">
        <f t="shared" si="709"/>
        <v>0</v>
      </c>
      <c r="L14946" t="str">
        <f t="shared" si="707"/>
        <v>2355RETREAT</v>
      </c>
      <c r="M14946" t="s">
        <v>7666</v>
      </c>
    </row>
    <row r="14947" spans="1:13">
      <c r="A14947" t="s">
        <v>16331</v>
      </c>
      <c r="B14947" t="s">
        <v>12266</v>
      </c>
      <c r="C14947" t="s">
        <v>109</v>
      </c>
      <c r="D14947">
        <v>4</v>
      </c>
      <c r="E14947">
        <v>0</v>
      </c>
      <c r="F14947">
        <v>0</v>
      </c>
      <c r="H14947" t="s">
        <v>103</v>
      </c>
      <c r="I14947">
        <f t="shared" si="708"/>
        <v>0</v>
      </c>
      <c r="J14947">
        <f t="shared" si="709"/>
        <v>0</v>
      </c>
      <c r="L14947" t="str">
        <f t="shared" si="707"/>
        <v>2355WATSONS CREEK</v>
      </c>
      <c r="M14947" t="s">
        <v>7666</v>
      </c>
    </row>
    <row r="14948" spans="1:13">
      <c r="A14948" t="s">
        <v>16333</v>
      </c>
      <c r="B14948" t="s">
        <v>16334</v>
      </c>
      <c r="C14948" t="s">
        <v>109</v>
      </c>
      <c r="D14948">
        <v>4</v>
      </c>
      <c r="E14948">
        <v>0</v>
      </c>
      <c r="F14948">
        <v>0</v>
      </c>
      <c r="H14948" t="s">
        <v>103</v>
      </c>
      <c r="I14948">
        <f t="shared" si="708"/>
        <v>0</v>
      </c>
      <c r="J14948">
        <f t="shared" si="709"/>
        <v>0</v>
      </c>
      <c r="L14948" t="str">
        <f t="shared" si="707"/>
        <v>2354BRANGA PLAINS</v>
      </c>
      <c r="M14948" t="s">
        <v>7666</v>
      </c>
    </row>
    <row r="14949" spans="1:13">
      <c r="A14949" t="s">
        <v>16333</v>
      </c>
      <c r="B14949" t="s">
        <v>16335</v>
      </c>
      <c r="C14949" t="s">
        <v>109</v>
      </c>
      <c r="D14949">
        <v>4</v>
      </c>
      <c r="E14949">
        <v>0</v>
      </c>
      <c r="F14949">
        <v>0</v>
      </c>
      <c r="H14949" t="s">
        <v>103</v>
      </c>
      <c r="I14949">
        <f t="shared" si="708"/>
        <v>0</v>
      </c>
      <c r="J14949">
        <f t="shared" si="709"/>
        <v>0</v>
      </c>
      <c r="L14949" t="str">
        <f t="shared" si="707"/>
        <v>2354KENTUCKY</v>
      </c>
      <c r="M14949" t="s">
        <v>7666</v>
      </c>
    </row>
    <row r="14950" spans="1:13">
      <c r="A14950" t="s">
        <v>16333</v>
      </c>
      <c r="B14950" t="s">
        <v>16336</v>
      </c>
      <c r="C14950" t="s">
        <v>109</v>
      </c>
      <c r="D14950">
        <v>4</v>
      </c>
      <c r="E14950">
        <v>0</v>
      </c>
      <c r="F14950">
        <v>0</v>
      </c>
      <c r="H14950" t="s">
        <v>103</v>
      </c>
      <c r="I14950">
        <f t="shared" si="708"/>
        <v>0</v>
      </c>
      <c r="J14950">
        <f t="shared" si="709"/>
        <v>0</v>
      </c>
      <c r="L14950" t="str">
        <f t="shared" si="707"/>
        <v>2354KENTUCKY SOUTH</v>
      </c>
      <c r="M14950" t="s">
        <v>7666</v>
      </c>
    </row>
    <row r="14951" spans="1:13">
      <c r="A14951" t="s">
        <v>16333</v>
      </c>
      <c r="B14951" t="s">
        <v>16337</v>
      </c>
      <c r="C14951" t="s">
        <v>109</v>
      </c>
      <c r="D14951">
        <v>4</v>
      </c>
      <c r="E14951">
        <v>0</v>
      </c>
      <c r="F14951">
        <v>0</v>
      </c>
      <c r="H14951" t="s">
        <v>103</v>
      </c>
      <c r="I14951">
        <f t="shared" si="708"/>
        <v>0</v>
      </c>
      <c r="J14951">
        <f t="shared" si="709"/>
        <v>0</v>
      </c>
      <c r="L14951" t="str">
        <f t="shared" si="707"/>
        <v>2354MOONA PLAINS</v>
      </c>
      <c r="M14951" t="s">
        <v>7666</v>
      </c>
    </row>
    <row r="14952" spans="1:13">
      <c r="A14952" t="s">
        <v>16333</v>
      </c>
      <c r="B14952" t="s">
        <v>16338</v>
      </c>
      <c r="C14952" t="s">
        <v>109</v>
      </c>
      <c r="D14952">
        <v>4</v>
      </c>
      <c r="E14952">
        <v>0</v>
      </c>
      <c r="F14952">
        <v>0</v>
      </c>
      <c r="H14952" t="s">
        <v>103</v>
      </c>
      <c r="I14952">
        <f t="shared" si="708"/>
        <v>0</v>
      </c>
      <c r="J14952">
        <f t="shared" si="709"/>
        <v>0</v>
      </c>
      <c r="L14952" t="str">
        <f t="shared" si="707"/>
        <v>2354NIANGALA</v>
      </c>
      <c r="M14952" t="s">
        <v>7666</v>
      </c>
    </row>
    <row r="14953" spans="1:13">
      <c r="A14953" t="s">
        <v>16333</v>
      </c>
      <c r="B14953" t="s">
        <v>16339</v>
      </c>
      <c r="C14953" t="s">
        <v>109</v>
      </c>
      <c r="D14953">
        <v>4</v>
      </c>
      <c r="E14953">
        <v>0</v>
      </c>
      <c r="F14953">
        <v>0</v>
      </c>
      <c r="H14953" t="s">
        <v>103</v>
      </c>
      <c r="I14953">
        <f t="shared" si="708"/>
        <v>0</v>
      </c>
      <c r="J14953">
        <f t="shared" si="709"/>
        <v>0</v>
      </c>
      <c r="L14953" t="str">
        <f t="shared" si="707"/>
        <v>2354NOWENDOC</v>
      </c>
      <c r="M14953" t="s">
        <v>7666</v>
      </c>
    </row>
    <row r="14954" spans="1:13">
      <c r="A14954" t="s">
        <v>16333</v>
      </c>
      <c r="B14954" t="s">
        <v>16340</v>
      </c>
      <c r="C14954" t="s">
        <v>109</v>
      </c>
      <c r="D14954">
        <v>4</v>
      </c>
      <c r="E14954">
        <v>0</v>
      </c>
      <c r="F14954">
        <v>0</v>
      </c>
      <c r="H14954" t="s">
        <v>103</v>
      </c>
      <c r="I14954">
        <f t="shared" si="708"/>
        <v>0</v>
      </c>
      <c r="J14954">
        <f t="shared" si="709"/>
        <v>0</v>
      </c>
      <c r="L14954" t="str">
        <f t="shared" si="707"/>
        <v>2354UPPER YARROWITCH</v>
      </c>
      <c r="M14954" t="s">
        <v>7666</v>
      </c>
    </row>
    <row r="14955" spans="1:13">
      <c r="A14955" t="s">
        <v>16333</v>
      </c>
      <c r="B14955" t="s">
        <v>16341</v>
      </c>
      <c r="C14955" t="s">
        <v>109</v>
      </c>
      <c r="D14955">
        <v>4</v>
      </c>
      <c r="E14955">
        <v>0</v>
      </c>
      <c r="F14955">
        <v>0</v>
      </c>
      <c r="H14955" t="s">
        <v>103</v>
      </c>
      <c r="I14955">
        <f t="shared" si="708"/>
        <v>0</v>
      </c>
      <c r="J14955">
        <f t="shared" si="709"/>
        <v>0</v>
      </c>
      <c r="L14955" t="str">
        <f t="shared" si="707"/>
        <v>2354WALCHA</v>
      </c>
      <c r="M14955" t="s">
        <v>7666</v>
      </c>
    </row>
    <row r="14956" spans="1:13">
      <c r="A14956" t="s">
        <v>16333</v>
      </c>
      <c r="B14956" t="s">
        <v>16342</v>
      </c>
      <c r="C14956" t="s">
        <v>109</v>
      </c>
      <c r="D14956">
        <v>4</v>
      </c>
      <c r="E14956">
        <v>0</v>
      </c>
      <c r="F14956">
        <v>0</v>
      </c>
      <c r="H14956" t="s">
        <v>103</v>
      </c>
      <c r="I14956">
        <f t="shared" si="708"/>
        <v>0</v>
      </c>
      <c r="J14956">
        <f t="shared" si="709"/>
        <v>0</v>
      </c>
      <c r="L14956" t="str">
        <f t="shared" si="707"/>
        <v>2354WALCHA ROAD</v>
      </c>
      <c r="M14956" t="s">
        <v>7666</v>
      </c>
    </row>
    <row r="14957" spans="1:13">
      <c r="A14957" t="s">
        <v>16333</v>
      </c>
      <c r="B14957" t="s">
        <v>16343</v>
      </c>
      <c r="C14957" t="s">
        <v>109</v>
      </c>
      <c r="D14957">
        <v>4</v>
      </c>
      <c r="E14957">
        <v>0</v>
      </c>
      <c r="F14957">
        <v>0</v>
      </c>
      <c r="H14957" t="s">
        <v>103</v>
      </c>
      <c r="I14957">
        <f t="shared" si="708"/>
        <v>0</v>
      </c>
      <c r="J14957">
        <f t="shared" si="709"/>
        <v>0</v>
      </c>
      <c r="L14957" t="str">
        <f t="shared" si="707"/>
        <v>2354WOLLUN</v>
      </c>
      <c r="M14957" t="s">
        <v>7666</v>
      </c>
    </row>
    <row r="14958" spans="1:13">
      <c r="A14958" t="s">
        <v>16333</v>
      </c>
      <c r="B14958" t="s">
        <v>16344</v>
      </c>
      <c r="C14958" t="s">
        <v>109</v>
      </c>
      <c r="D14958">
        <v>4</v>
      </c>
      <c r="E14958">
        <v>0</v>
      </c>
      <c r="F14958">
        <v>0</v>
      </c>
      <c r="H14958" t="s">
        <v>103</v>
      </c>
      <c r="I14958">
        <f t="shared" si="708"/>
        <v>0</v>
      </c>
      <c r="J14958">
        <f t="shared" si="709"/>
        <v>0</v>
      </c>
      <c r="L14958" t="str">
        <f t="shared" si="707"/>
        <v>2354WOOLBROOK</v>
      </c>
      <c r="M14958" t="s">
        <v>7666</v>
      </c>
    </row>
    <row r="14959" spans="1:13">
      <c r="A14959" t="s">
        <v>16333</v>
      </c>
      <c r="B14959" t="s">
        <v>16345</v>
      </c>
      <c r="C14959" t="s">
        <v>109</v>
      </c>
      <c r="D14959">
        <v>4</v>
      </c>
      <c r="E14959">
        <v>0</v>
      </c>
      <c r="F14959">
        <v>0</v>
      </c>
      <c r="H14959" t="s">
        <v>103</v>
      </c>
      <c r="I14959">
        <f t="shared" si="708"/>
        <v>0</v>
      </c>
      <c r="J14959">
        <f t="shared" si="709"/>
        <v>0</v>
      </c>
      <c r="L14959" t="str">
        <f t="shared" si="707"/>
        <v>2354YARROWITCH</v>
      </c>
      <c r="M14959" t="s">
        <v>7666</v>
      </c>
    </row>
    <row r="14960" spans="1:13">
      <c r="A14960" t="s">
        <v>16346</v>
      </c>
      <c r="B14960" t="s">
        <v>16347</v>
      </c>
      <c r="C14960" t="s">
        <v>109</v>
      </c>
      <c r="D14960">
        <v>4</v>
      </c>
      <c r="E14960">
        <v>0</v>
      </c>
      <c r="F14960">
        <v>0</v>
      </c>
      <c r="H14960" t="s">
        <v>103</v>
      </c>
      <c r="I14960">
        <f t="shared" si="708"/>
        <v>0</v>
      </c>
      <c r="J14960">
        <f t="shared" si="709"/>
        <v>0</v>
      </c>
      <c r="L14960" t="str">
        <f t="shared" si="707"/>
        <v>2353MOONBI</v>
      </c>
      <c r="M14960" t="s">
        <v>7666</v>
      </c>
    </row>
    <row r="14961" spans="1:13">
      <c r="A14961" t="s">
        <v>16348</v>
      </c>
      <c r="B14961" t="s">
        <v>16349</v>
      </c>
      <c r="C14961" t="s">
        <v>109</v>
      </c>
      <c r="D14961">
        <v>4</v>
      </c>
      <c r="E14961">
        <v>0</v>
      </c>
      <c r="F14961">
        <v>0</v>
      </c>
      <c r="H14961" t="s">
        <v>103</v>
      </c>
      <c r="I14961">
        <f t="shared" si="708"/>
        <v>0</v>
      </c>
      <c r="J14961">
        <f t="shared" si="709"/>
        <v>0</v>
      </c>
      <c r="L14961" t="str">
        <f t="shared" si="707"/>
        <v>2352KOOTINGAL</v>
      </c>
      <c r="M14961" t="s">
        <v>7666</v>
      </c>
    </row>
    <row r="14962" spans="1:13">
      <c r="A14962" t="s">
        <v>16348</v>
      </c>
      <c r="B14962" t="s">
        <v>16350</v>
      </c>
      <c r="C14962" t="s">
        <v>109</v>
      </c>
      <c r="D14962">
        <v>4</v>
      </c>
      <c r="E14962">
        <v>0</v>
      </c>
      <c r="F14962">
        <v>0</v>
      </c>
      <c r="H14962" t="s">
        <v>103</v>
      </c>
      <c r="I14962">
        <f t="shared" si="708"/>
        <v>0</v>
      </c>
      <c r="J14962">
        <f t="shared" si="709"/>
        <v>0</v>
      </c>
      <c r="L14962" t="str">
        <f t="shared" si="707"/>
        <v>2352LIMBRI</v>
      </c>
      <c r="M14962" t="s">
        <v>7666</v>
      </c>
    </row>
    <row r="14963" spans="1:13">
      <c r="A14963" t="s">
        <v>16348</v>
      </c>
      <c r="B14963" t="s">
        <v>16351</v>
      </c>
      <c r="C14963" t="s">
        <v>109</v>
      </c>
      <c r="D14963">
        <v>4</v>
      </c>
      <c r="E14963">
        <v>0</v>
      </c>
      <c r="F14963">
        <v>0</v>
      </c>
      <c r="H14963" t="s">
        <v>103</v>
      </c>
      <c r="I14963">
        <f t="shared" si="708"/>
        <v>0</v>
      </c>
      <c r="J14963">
        <f t="shared" si="709"/>
        <v>0</v>
      </c>
      <c r="L14963" t="str">
        <f t="shared" si="707"/>
        <v>2352MULLA CREEK</v>
      </c>
      <c r="M14963" t="s">
        <v>7666</v>
      </c>
    </row>
    <row r="14964" spans="1:13">
      <c r="A14964" t="s">
        <v>16348</v>
      </c>
      <c r="B14964" t="s">
        <v>16352</v>
      </c>
      <c r="C14964" t="s">
        <v>109</v>
      </c>
      <c r="D14964">
        <v>4</v>
      </c>
      <c r="E14964">
        <v>0</v>
      </c>
      <c r="F14964">
        <v>0</v>
      </c>
      <c r="H14964" t="s">
        <v>103</v>
      </c>
      <c r="I14964">
        <f t="shared" si="708"/>
        <v>0</v>
      </c>
      <c r="J14964">
        <f t="shared" si="709"/>
        <v>0</v>
      </c>
      <c r="L14964" t="str">
        <f t="shared" si="707"/>
        <v>2352TINTINHULL</v>
      </c>
      <c r="M14964" t="s">
        <v>7666</v>
      </c>
    </row>
    <row r="14965" spans="1:13">
      <c r="A14965" t="s">
        <v>16353</v>
      </c>
      <c r="B14965" t="s">
        <v>16354</v>
      </c>
      <c r="C14965" t="s">
        <v>109</v>
      </c>
      <c r="D14965">
        <v>4</v>
      </c>
      <c r="E14965">
        <v>0</v>
      </c>
      <c r="F14965">
        <v>0</v>
      </c>
      <c r="H14965" t="s">
        <v>103</v>
      </c>
      <c r="I14965">
        <f t="shared" si="708"/>
        <v>0</v>
      </c>
      <c r="J14965">
        <f t="shared" si="709"/>
        <v>0</v>
      </c>
      <c r="L14965" t="str">
        <f t="shared" si="707"/>
        <v>2350ABERFOYLE</v>
      </c>
      <c r="M14965" t="s">
        <v>7666</v>
      </c>
    </row>
    <row r="14966" spans="1:13">
      <c r="A14966" t="s">
        <v>16353</v>
      </c>
      <c r="B14966" t="s">
        <v>6648</v>
      </c>
      <c r="C14966" t="s">
        <v>109</v>
      </c>
      <c r="D14966">
        <v>4</v>
      </c>
      <c r="E14966">
        <v>0</v>
      </c>
      <c r="F14966">
        <v>0</v>
      </c>
      <c r="H14966" t="s">
        <v>103</v>
      </c>
      <c r="I14966">
        <f t="shared" si="708"/>
        <v>0</v>
      </c>
      <c r="J14966">
        <f t="shared" si="709"/>
        <v>0</v>
      </c>
      <c r="L14966" t="str">
        <f t="shared" si="707"/>
        <v>2350ABINGTON</v>
      </c>
      <c r="M14966" t="s">
        <v>7666</v>
      </c>
    </row>
    <row r="14967" spans="1:13">
      <c r="A14967" t="s">
        <v>16353</v>
      </c>
      <c r="B14967" t="s">
        <v>2648</v>
      </c>
      <c r="C14967" t="s">
        <v>109</v>
      </c>
      <c r="D14967">
        <v>4</v>
      </c>
      <c r="E14967">
        <v>0</v>
      </c>
      <c r="F14967">
        <v>0</v>
      </c>
      <c r="H14967" t="s">
        <v>103</v>
      </c>
      <c r="I14967">
        <f t="shared" si="708"/>
        <v>0</v>
      </c>
      <c r="J14967">
        <f t="shared" si="709"/>
        <v>0</v>
      </c>
      <c r="L14967" t="str">
        <f t="shared" si="707"/>
        <v>2350ARGYLE</v>
      </c>
      <c r="M14967" t="s">
        <v>7666</v>
      </c>
    </row>
    <row r="14968" spans="1:13">
      <c r="A14968" t="s">
        <v>16353</v>
      </c>
      <c r="B14968" t="s">
        <v>16355</v>
      </c>
      <c r="C14968" t="s">
        <v>109</v>
      </c>
      <c r="D14968">
        <v>1</v>
      </c>
      <c r="E14968">
        <v>0</v>
      </c>
      <c r="F14968">
        <v>1</v>
      </c>
      <c r="H14968" t="s">
        <v>103</v>
      </c>
      <c r="I14968">
        <f t="shared" si="708"/>
        <v>0</v>
      </c>
      <c r="J14968">
        <f t="shared" si="709"/>
        <v>0</v>
      </c>
      <c r="L14968" t="str">
        <f t="shared" si="707"/>
        <v>2350ARMIDALE</v>
      </c>
      <c r="M14968" t="s">
        <v>7666</v>
      </c>
    </row>
    <row r="14969" spans="1:13">
      <c r="A14969" t="s">
        <v>16353</v>
      </c>
      <c r="B14969" t="s">
        <v>9522</v>
      </c>
      <c r="C14969" t="s">
        <v>109</v>
      </c>
      <c r="D14969">
        <v>1</v>
      </c>
      <c r="E14969">
        <v>0</v>
      </c>
      <c r="F14969">
        <v>1</v>
      </c>
      <c r="H14969" t="s">
        <v>103</v>
      </c>
      <c r="I14969">
        <f t="shared" si="708"/>
        <v>0</v>
      </c>
      <c r="J14969">
        <f t="shared" si="709"/>
        <v>0</v>
      </c>
      <c r="L14969" t="str">
        <f t="shared" si="707"/>
        <v>2350BONA VISTA</v>
      </c>
      <c r="M14969" t="s">
        <v>7666</v>
      </c>
    </row>
    <row r="14970" spans="1:13">
      <c r="A14970" t="s">
        <v>16353</v>
      </c>
      <c r="B14970" t="s">
        <v>16267</v>
      </c>
      <c r="C14970" t="s">
        <v>109</v>
      </c>
      <c r="D14970">
        <v>4</v>
      </c>
      <c r="E14970">
        <v>0</v>
      </c>
      <c r="F14970">
        <v>0</v>
      </c>
      <c r="H14970" t="s">
        <v>103</v>
      </c>
      <c r="I14970">
        <f t="shared" si="708"/>
        <v>0</v>
      </c>
      <c r="J14970">
        <f t="shared" si="709"/>
        <v>0</v>
      </c>
      <c r="L14970" t="str">
        <f t="shared" si="707"/>
        <v>2350BOOROLONG</v>
      </c>
      <c r="M14970" t="s">
        <v>7666</v>
      </c>
    </row>
    <row r="14971" spans="1:13">
      <c r="A14971" t="s">
        <v>16353</v>
      </c>
      <c r="B14971" t="s">
        <v>16356</v>
      </c>
      <c r="C14971" t="s">
        <v>109</v>
      </c>
      <c r="D14971">
        <v>4</v>
      </c>
      <c r="E14971">
        <v>0</v>
      </c>
      <c r="F14971">
        <v>0</v>
      </c>
      <c r="H14971" t="s">
        <v>103</v>
      </c>
      <c r="I14971">
        <f t="shared" si="708"/>
        <v>0</v>
      </c>
      <c r="J14971">
        <f t="shared" si="709"/>
        <v>0</v>
      </c>
      <c r="L14971" t="str">
        <f t="shared" si="707"/>
        <v>2350CASTLE DOYLE</v>
      </c>
      <c r="M14971" t="s">
        <v>7666</v>
      </c>
    </row>
    <row r="14972" spans="1:13">
      <c r="A14972" t="s">
        <v>16353</v>
      </c>
      <c r="B14972" t="s">
        <v>16357</v>
      </c>
      <c r="C14972" t="s">
        <v>109</v>
      </c>
      <c r="D14972">
        <v>4</v>
      </c>
      <c r="E14972">
        <v>0</v>
      </c>
      <c r="F14972">
        <v>0</v>
      </c>
      <c r="H14972" t="s">
        <v>103</v>
      </c>
      <c r="I14972">
        <f t="shared" si="708"/>
        <v>0</v>
      </c>
      <c r="J14972">
        <f t="shared" si="709"/>
        <v>0</v>
      </c>
      <c r="L14972" t="str">
        <f t="shared" si="707"/>
        <v>2350DANGARSLEIGH</v>
      </c>
      <c r="M14972" t="s">
        <v>7666</v>
      </c>
    </row>
    <row r="14973" spans="1:13">
      <c r="A14973" t="s">
        <v>16353</v>
      </c>
      <c r="B14973" t="s">
        <v>16358</v>
      </c>
      <c r="C14973" t="s">
        <v>109</v>
      </c>
      <c r="D14973">
        <v>3</v>
      </c>
      <c r="E14973">
        <v>0</v>
      </c>
      <c r="F14973">
        <v>0</v>
      </c>
      <c r="H14973" t="s">
        <v>103</v>
      </c>
      <c r="I14973">
        <f t="shared" si="708"/>
        <v>0</v>
      </c>
      <c r="J14973">
        <f t="shared" si="709"/>
        <v>0</v>
      </c>
      <c r="L14973" t="str">
        <f t="shared" si="707"/>
        <v>2350DONALD CREEK</v>
      </c>
      <c r="M14973" t="s">
        <v>7666</v>
      </c>
    </row>
    <row r="14974" spans="1:13">
      <c r="A14974" t="s">
        <v>16353</v>
      </c>
      <c r="B14974" t="s">
        <v>16359</v>
      </c>
      <c r="C14974" t="s">
        <v>109</v>
      </c>
      <c r="D14974">
        <v>2</v>
      </c>
      <c r="E14974">
        <v>0</v>
      </c>
      <c r="F14974">
        <v>1</v>
      </c>
      <c r="H14974" t="s">
        <v>103</v>
      </c>
      <c r="I14974">
        <f t="shared" si="708"/>
        <v>0</v>
      </c>
      <c r="J14974">
        <f t="shared" si="709"/>
        <v>0</v>
      </c>
      <c r="L14974" t="str">
        <f t="shared" si="707"/>
        <v>2350DUMARESQ</v>
      </c>
      <c r="M14974" t="s">
        <v>7666</v>
      </c>
    </row>
    <row r="14975" spans="1:13">
      <c r="A14975" t="s">
        <v>16353</v>
      </c>
      <c r="B14975" t="s">
        <v>16360</v>
      </c>
      <c r="C14975" t="s">
        <v>109</v>
      </c>
      <c r="D14975">
        <v>1</v>
      </c>
      <c r="E14975">
        <v>0</v>
      </c>
      <c r="F14975">
        <v>1</v>
      </c>
      <c r="H14975" t="s">
        <v>103</v>
      </c>
      <c r="I14975">
        <f t="shared" si="708"/>
        <v>0</v>
      </c>
      <c r="J14975">
        <f t="shared" si="709"/>
        <v>0</v>
      </c>
      <c r="L14975" t="str">
        <f t="shared" si="707"/>
        <v>2350DUVAL</v>
      </c>
      <c r="M14975" t="s">
        <v>7666</v>
      </c>
    </row>
    <row r="14976" spans="1:13">
      <c r="A14976" t="s">
        <v>16353</v>
      </c>
      <c r="B14976" t="s">
        <v>16361</v>
      </c>
      <c r="C14976" t="s">
        <v>109</v>
      </c>
      <c r="D14976">
        <v>1</v>
      </c>
      <c r="E14976">
        <v>0</v>
      </c>
      <c r="F14976">
        <v>1</v>
      </c>
      <c r="H14976" t="s">
        <v>103</v>
      </c>
      <c r="I14976">
        <f t="shared" si="708"/>
        <v>0</v>
      </c>
      <c r="J14976">
        <f t="shared" si="709"/>
        <v>0</v>
      </c>
      <c r="L14976" t="str">
        <f t="shared" si="707"/>
        <v>2350EAST ARMIDALE</v>
      </c>
      <c r="M14976" t="s">
        <v>7666</v>
      </c>
    </row>
    <row r="14977" spans="1:13">
      <c r="A14977" t="s">
        <v>16353</v>
      </c>
      <c r="B14977" t="s">
        <v>16310</v>
      </c>
      <c r="C14977" t="s">
        <v>109</v>
      </c>
      <c r="D14977">
        <v>4</v>
      </c>
      <c r="E14977">
        <v>0</v>
      </c>
      <c r="F14977">
        <v>0</v>
      </c>
      <c r="H14977" t="s">
        <v>103</v>
      </c>
      <c r="I14977">
        <f t="shared" si="708"/>
        <v>0</v>
      </c>
      <c r="J14977">
        <f t="shared" si="709"/>
        <v>0</v>
      </c>
      <c r="L14977" t="str">
        <f t="shared" si="707"/>
        <v>2350ENMORE</v>
      </c>
      <c r="M14977" t="s">
        <v>7666</v>
      </c>
    </row>
    <row r="14978" spans="1:13">
      <c r="A14978" t="s">
        <v>16353</v>
      </c>
      <c r="B14978" t="s">
        <v>13916</v>
      </c>
      <c r="C14978" t="s">
        <v>109</v>
      </c>
      <c r="D14978">
        <v>4</v>
      </c>
      <c r="E14978">
        <v>0</v>
      </c>
      <c r="F14978">
        <v>0</v>
      </c>
      <c r="H14978" t="s">
        <v>103</v>
      </c>
      <c r="I14978">
        <f t="shared" si="708"/>
        <v>0</v>
      </c>
      <c r="J14978">
        <f t="shared" si="709"/>
        <v>0</v>
      </c>
      <c r="L14978" t="str">
        <f t="shared" si="707"/>
        <v>2350HILLGROVE</v>
      </c>
      <c r="M14978" t="s">
        <v>7666</v>
      </c>
    </row>
    <row r="14979" spans="1:13">
      <c r="A14979" t="s">
        <v>16353</v>
      </c>
      <c r="B14979" t="s">
        <v>16362</v>
      </c>
      <c r="C14979" t="s">
        <v>109</v>
      </c>
      <c r="D14979">
        <v>4</v>
      </c>
      <c r="E14979">
        <v>0</v>
      </c>
      <c r="F14979">
        <v>0</v>
      </c>
      <c r="H14979" t="s">
        <v>103</v>
      </c>
      <c r="I14979">
        <f t="shared" si="708"/>
        <v>0</v>
      </c>
      <c r="J14979">
        <f t="shared" si="709"/>
        <v>0</v>
      </c>
      <c r="L14979" t="str">
        <f t="shared" si="707"/>
        <v>2350INVERGOWRIE</v>
      </c>
      <c r="M14979" t="s">
        <v>7666</v>
      </c>
    </row>
    <row r="14980" spans="1:13">
      <c r="A14980" t="s">
        <v>16353</v>
      </c>
      <c r="B14980" t="s">
        <v>16363</v>
      </c>
      <c r="C14980" t="s">
        <v>109</v>
      </c>
      <c r="D14980">
        <v>4</v>
      </c>
      <c r="E14980">
        <v>0</v>
      </c>
      <c r="F14980">
        <v>0</v>
      </c>
      <c r="H14980" t="s">
        <v>103</v>
      </c>
      <c r="I14980">
        <f t="shared" si="708"/>
        <v>0</v>
      </c>
      <c r="J14980">
        <f t="shared" si="709"/>
        <v>0</v>
      </c>
      <c r="L14980" t="str">
        <f t="shared" si="707"/>
        <v>2350JEOGLA</v>
      </c>
      <c r="M14980" t="s">
        <v>7666</v>
      </c>
    </row>
    <row r="14981" spans="1:13">
      <c r="A14981" t="s">
        <v>16353</v>
      </c>
      <c r="B14981" t="s">
        <v>16364</v>
      </c>
      <c r="C14981" t="s">
        <v>109</v>
      </c>
      <c r="D14981">
        <v>1</v>
      </c>
      <c r="E14981">
        <v>0</v>
      </c>
      <c r="F14981">
        <v>1</v>
      </c>
      <c r="H14981" t="s">
        <v>103</v>
      </c>
      <c r="I14981">
        <f t="shared" si="708"/>
        <v>0</v>
      </c>
      <c r="J14981">
        <f t="shared" si="709"/>
        <v>0</v>
      </c>
      <c r="L14981" t="str">
        <f t="shared" ref="L14981:L15044" si="710">CONCATENATE(A14981,B14981)</f>
        <v>2350KELLYS PLAINS</v>
      </c>
      <c r="M14981" t="s">
        <v>7666</v>
      </c>
    </row>
    <row r="14982" spans="1:13">
      <c r="A14982" t="s">
        <v>16353</v>
      </c>
      <c r="B14982" t="s">
        <v>3276</v>
      </c>
      <c r="C14982" t="s">
        <v>109</v>
      </c>
      <c r="D14982">
        <v>4</v>
      </c>
      <c r="E14982">
        <v>0</v>
      </c>
      <c r="F14982">
        <v>0</v>
      </c>
      <c r="H14982" t="s">
        <v>103</v>
      </c>
      <c r="I14982">
        <f t="shared" si="708"/>
        <v>0</v>
      </c>
      <c r="J14982">
        <f t="shared" si="709"/>
        <v>0</v>
      </c>
      <c r="L14982" t="str">
        <f t="shared" si="710"/>
        <v>2350LYNDHURST</v>
      </c>
      <c r="M14982" t="s">
        <v>7666</v>
      </c>
    </row>
    <row r="14983" spans="1:13">
      <c r="A14983" t="s">
        <v>16353</v>
      </c>
      <c r="B14983" t="s">
        <v>16365</v>
      </c>
      <c r="C14983" t="s">
        <v>109</v>
      </c>
      <c r="D14983">
        <v>4</v>
      </c>
      <c r="E14983">
        <v>0</v>
      </c>
      <c r="F14983">
        <v>0</v>
      </c>
      <c r="H14983" t="s">
        <v>103</v>
      </c>
      <c r="I14983">
        <f t="shared" si="708"/>
        <v>0</v>
      </c>
      <c r="J14983">
        <f t="shared" si="709"/>
        <v>0</v>
      </c>
      <c r="L14983" t="str">
        <f t="shared" si="710"/>
        <v>2350METZ</v>
      </c>
      <c r="M14983" t="s">
        <v>7666</v>
      </c>
    </row>
    <row r="14984" spans="1:13">
      <c r="A14984" t="s">
        <v>16353</v>
      </c>
      <c r="B14984" t="s">
        <v>16366</v>
      </c>
      <c r="C14984" t="s">
        <v>109</v>
      </c>
      <c r="D14984">
        <v>1</v>
      </c>
      <c r="E14984">
        <v>0</v>
      </c>
      <c r="F14984">
        <v>1</v>
      </c>
      <c r="H14984" t="s">
        <v>103</v>
      </c>
      <c r="I14984">
        <f t="shared" si="708"/>
        <v>0</v>
      </c>
      <c r="J14984">
        <f t="shared" si="709"/>
        <v>0</v>
      </c>
      <c r="L14984" t="str">
        <f t="shared" si="710"/>
        <v>2350NEWLING</v>
      </c>
      <c r="M14984" t="s">
        <v>7666</v>
      </c>
    </row>
    <row r="14985" spans="1:13">
      <c r="A14985" t="s">
        <v>16353</v>
      </c>
      <c r="B14985" t="s">
        <v>16367</v>
      </c>
      <c r="C14985" t="s">
        <v>109</v>
      </c>
      <c r="D14985">
        <v>4</v>
      </c>
      <c r="E14985">
        <v>0</v>
      </c>
      <c r="F14985">
        <v>0</v>
      </c>
      <c r="H14985" t="s">
        <v>103</v>
      </c>
      <c r="I14985">
        <f t="shared" si="708"/>
        <v>0</v>
      </c>
      <c r="J14985">
        <f t="shared" si="709"/>
        <v>0</v>
      </c>
      <c r="L14985" t="str">
        <f t="shared" si="710"/>
        <v>2350PUDDLEDOCK</v>
      </c>
      <c r="M14985" t="s">
        <v>7666</v>
      </c>
    </row>
    <row r="14986" spans="1:13">
      <c r="A14986" t="s">
        <v>16353</v>
      </c>
      <c r="B14986" t="s">
        <v>16368</v>
      </c>
      <c r="C14986" t="s">
        <v>109</v>
      </c>
      <c r="D14986">
        <v>3</v>
      </c>
      <c r="E14986">
        <v>0</v>
      </c>
      <c r="F14986">
        <v>0</v>
      </c>
      <c r="H14986" t="s">
        <v>103</v>
      </c>
      <c r="I14986">
        <f t="shared" si="708"/>
        <v>0</v>
      </c>
      <c r="J14986">
        <f t="shared" si="709"/>
        <v>0</v>
      </c>
      <c r="L14986" t="str">
        <f t="shared" si="710"/>
        <v>2350SAUMAREZ</v>
      </c>
      <c r="M14986" t="s">
        <v>7666</v>
      </c>
    </row>
    <row r="14987" spans="1:13">
      <c r="A14987" t="s">
        <v>16353</v>
      </c>
      <c r="B14987" t="s">
        <v>16369</v>
      </c>
      <c r="C14987" t="s">
        <v>109</v>
      </c>
      <c r="D14987">
        <v>2</v>
      </c>
      <c r="E14987">
        <v>0</v>
      </c>
      <c r="F14987">
        <v>1</v>
      </c>
      <c r="H14987" t="s">
        <v>103</v>
      </c>
      <c r="I14987">
        <f t="shared" si="708"/>
        <v>0</v>
      </c>
      <c r="J14987">
        <f t="shared" si="709"/>
        <v>0</v>
      </c>
      <c r="L14987" t="str">
        <f t="shared" si="710"/>
        <v>2350SAUMAREZ PONDS</v>
      </c>
      <c r="M14987" t="s">
        <v>7666</v>
      </c>
    </row>
    <row r="14988" spans="1:13">
      <c r="A14988" t="s">
        <v>16353</v>
      </c>
      <c r="B14988" t="s">
        <v>16370</v>
      </c>
      <c r="C14988" t="s">
        <v>109</v>
      </c>
      <c r="D14988">
        <v>4</v>
      </c>
      <c r="E14988">
        <v>0</v>
      </c>
      <c r="F14988">
        <v>0</v>
      </c>
      <c r="H14988" t="s">
        <v>103</v>
      </c>
      <c r="I14988">
        <f t="shared" si="708"/>
        <v>0</v>
      </c>
      <c r="J14988">
        <f t="shared" si="709"/>
        <v>0</v>
      </c>
      <c r="L14988" t="str">
        <f t="shared" si="710"/>
        <v>2350THALGARRAH</v>
      </c>
      <c r="M14988" t="s">
        <v>7666</v>
      </c>
    </row>
    <row r="14989" spans="1:13">
      <c r="A14989" t="s">
        <v>16353</v>
      </c>
      <c r="B14989" t="s">
        <v>16371</v>
      </c>
      <c r="C14989" t="s">
        <v>109</v>
      </c>
      <c r="D14989">
        <v>1</v>
      </c>
      <c r="E14989">
        <v>0</v>
      </c>
      <c r="F14989">
        <v>1</v>
      </c>
      <c r="H14989" t="s">
        <v>103</v>
      </c>
      <c r="I14989">
        <f t="shared" si="708"/>
        <v>0</v>
      </c>
      <c r="J14989">
        <f t="shared" si="709"/>
        <v>0</v>
      </c>
      <c r="L14989" t="str">
        <f t="shared" si="710"/>
        <v>2350TILBUSTER</v>
      </c>
      <c r="M14989" t="s">
        <v>7666</v>
      </c>
    </row>
    <row r="14990" spans="1:13">
      <c r="A14990" t="s">
        <v>16353</v>
      </c>
      <c r="B14990" t="s">
        <v>16372</v>
      </c>
      <c r="C14990" t="s">
        <v>109</v>
      </c>
      <c r="D14990">
        <v>4</v>
      </c>
      <c r="E14990">
        <v>0</v>
      </c>
      <c r="F14990">
        <v>0</v>
      </c>
      <c r="H14990" t="s">
        <v>103</v>
      </c>
      <c r="I14990">
        <f t="shared" si="708"/>
        <v>0</v>
      </c>
      <c r="J14990">
        <f t="shared" si="709"/>
        <v>0</v>
      </c>
      <c r="L14990" t="str">
        <f t="shared" si="710"/>
        <v>2350WARDS MISTAKE</v>
      </c>
      <c r="M14990" t="s">
        <v>7666</v>
      </c>
    </row>
    <row r="14991" spans="1:13">
      <c r="A14991" t="s">
        <v>16353</v>
      </c>
      <c r="B14991" t="s">
        <v>16373</v>
      </c>
      <c r="C14991" t="s">
        <v>109</v>
      </c>
      <c r="D14991">
        <v>1</v>
      </c>
      <c r="E14991">
        <v>0</v>
      </c>
      <c r="F14991">
        <v>1</v>
      </c>
      <c r="H14991" t="s">
        <v>103</v>
      </c>
      <c r="I14991">
        <f t="shared" si="708"/>
        <v>0</v>
      </c>
      <c r="J14991">
        <f t="shared" si="709"/>
        <v>0</v>
      </c>
      <c r="L14991" t="str">
        <f t="shared" si="710"/>
        <v>2350WEST ARMIDALE</v>
      </c>
      <c r="M14991" t="s">
        <v>7666</v>
      </c>
    </row>
    <row r="14992" spans="1:13">
      <c r="A14992" t="s">
        <v>16353</v>
      </c>
      <c r="B14992" t="s">
        <v>16374</v>
      </c>
      <c r="C14992" t="s">
        <v>109</v>
      </c>
      <c r="D14992">
        <v>4</v>
      </c>
      <c r="E14992">
        <v>0</v>
      </c>
      <c r="F14992">
        <v>0</v>
      </c>
      <c r="H14992" t="s">
        <v>103</v>
      </c>
      <c r="I14992">
        <f t="shared" si="708"/>
        <v>0</v>
      </c>
      <c r="J14992">
        <f t="shared" si="709"/>
        <v>0</v>
      </c>
      <c r="L14992" t="str">
        <f t="shared" si="710"/>
        <v>2350WOLLOMOMBI</v>
      </c>
      <c r="M14992" t="s">
        <v>7666</v>
      </c>
    </row>
    <row r="14993" spans="1:13">
      <c r="A14993" t="s">
        <v>16353</v>
      </c>
      <c r="B14993" t="s">
        <v>16375</v>
      </c>
      <c r="C14993" t="s">
        <v>109</v>
      </c>
      <c r="D14993">
        <v>4</v>
      </c>
      <c r="E14993">
        <v>0</v>
      </c>
      <c r="F14993">
        <v>0</v>
      </c>
      <c r="H14993" t="s">
        <v>103</v>
      </c>
      <c r="I14993">
        <f t="shared" ref="I14993:I15056" si="711">IF(ISERROR(VLOOKUP(A14993,SelPostCode,1,FALSE)),0,1)</f>
        <v>0</v>
      </c>
      <c r="J14993">
        <f t="shared" ref="J14993:J15056" si="712">IF(I14993=0,0,IF(ISERROR(VLOOKUP(B14993,SelSuburb,1,FALSE)),0,1))</f>
        <v>0</v>
      </c>
      <c r="L14993" t="str">
        <f t="shared" si="710"/>
        <v>2350WONGWIBINDA</v>
      </c>
      <c r="M14993" t="s">
        <v>7666</v>
      </c>
    </row>
    <row r="14994" spans="1:13">
      <c r="A14994" t="s">
        <v>16376</v>
      </c>
      <c r="B14994" t="s">
        <v>16377</v>
      </c>
      <c r="C14994" t="s">
        <v>109</v>
      </c>
      <c r="D14994">
        <v>4</v>
      </c>
      <c r="E14994">
        <v>0</v>
      </c>
      <c r="F14994">
        <v>0</v>
      </c>
      <c r="H14994" t="s">
        <v>103</v>
      </c>
      <c r="I14994">
        <f t="shared" si="711"/>
        <v>0</v>
      </c>
      <c r="J14994">
        <f t="shared" si="712"/>
        <v>0</v>
      </c>
      <c r="L14994" t="str">
        <f t="shared" si="710"/>
        <v>2348NEW ENGLAND MC</v>
      </c>
      <c r="M14994" t="e">
        <v>#N/A</v>
      </c>
    </row>
    <row r="14995" spans="1:13">
      <c r="A14995" t="s">
        <v>16378</v>
      </c>
      <c r="B14995" t="s">
        <v>16379</v>
      </c>
      <c r="C14995" t="s">
        <v>109</v>
      </c>
      <c r="D14995">
        <v>4</v>
      </c>
      <c r="E14995">
        <v>0</v>
      </c>
      <c r="F14995">
        <v>0</v>
      </c>
      <c r="H14995" t="s">
        <v>103</v>
      </c>
      <c r="I14995">
        <f t="shared" si="711"/>
        <v>0</v>
      </c>
      <c r="J14995">
        <f t="shared" si="712"/>
        <v>0</v>
      </c>
      <c r="L14995" t="str">
        <f t="shared" si="710"/>
        <v>2347BANOON</v>
      </c>
      <c r="M14995" t="s">
        <v>7666</v>
      </c>
    </row>
    <row r="14996" spans="1:13">
      <c r="A14996" t="s">
        <v>16378</v>
      </c>
      <c r="B14996" t="s">
        <v>16380</v>
      </c>
      <c r="C14996" t="s">
        <v>109</v>
      </c>
      <c r="D14996">
        <v>4</v>
      </c>
      <c r="E14996">
        <v>0</v>
      </c>
      <c r="F14996">
        <v>0</v>
      </c>
      <c r="H14996" t="s">
        <v>103</v>
      </c>
      <c r="I14996">
        <f t="shared" si="711"/>
        <v>0</v>
      </c>
      <c r="J14996">
        <f t="shared" si="712"/>
        <v>0</v>
      </c>
      <c r="L14996" t="str">
        <f t="shared" si="710"/>
        <v>2347BARRABA</v>
      </c>
      <c r="M14996" t="s">
        <v>7666</v>
      </c>
    </row>
    <row r="14997" spans="1:13">
      <c r="A14997" t="s">
        <v>16378</v>
      </c>
      <c r="B14997" t="s">
        <v>16381</v>
      </c>
      <c r="C14997" t="s">
        <v>109</v>
      </c>
      <c r="D14997">
        <v>4</v>
      </c>
      <c r="E14997">
        <v>0</v>
      </c>
      <c r="F14997">
        <v>0</v>
      </c>
      <c r="H14997" t="s">
        <v>103</v>
      </c>
      <c r="I14997">
        <f t="shared" si="711"/>
        <v>0</v>
      </c>
      <c r="J14997">
        <f t="shared" si="712"/>
        <v>0</v>
      </c>
      <c r="L14997" t="str">
        <f t="shared" si="710"/>
        <v>2347CARODA</v>
      </c>
      <c r="M14997" t="s">
        <v>7666</v>
      </c>
    </row>
    <row r="14998" spans="1:13">
      <c r="A14998" t="s">
        <v>16378</v>
      </c>
      <c r="B14998" t="s">
        <v>16382</v>
      </c>
      <c r="C14998" t="s">
        <v>109</v>
      </c>
      <c r="D14998">
        <v>4</v>
      </c>
      <c r="E14998">
        <v>0</v>
      </c>
      <c r="F14998">
        <v>0</v>
      </c>
      <c r="H14998" t="s">
        <v>103</v>
      </c>
      <c r="I14998">
        <f t="shared" si="711"/>
        <v>0</v>
      </c>
      <c r="J14998">
        <f t="shared" si="712"/>
        <v>0</v>
      </c>
      <c r="L14998" t="str">
        <f t="shared" si="710"/>
        <v>2347COBBADAH</v>
      </c>
      <c r="M14998" t="s">
        <v>7666</v>
      </c>
    </row>
    <row r="14999" spans="1:13">
      <c r="A14999" t="s">
        <v>16378</v>
      </c>
      <c r="B14999" t="s">
        <v>16383</v>
      </c>
      <c r="C14999" t="s">
        <v>109</v>
      </c>
      <c r="D14999">
        <v>4</v>
      </c>
      <c r="E14999">
        <v>0</v>
      </c>
      <c r="F14999">
        <v>0</v>
      </c>
      <c r="H14999" t="s">
        <v>103</v>
      </c>
      <c r="I14999">
        <f t="shared" si="711"/>
        <v>0</v>
      </c>
      <c r="J14999">
        <f t="shared" si="712"/>
        <v>0</v>
      </c>
      <c r="L14999" t="str">
        <f t="shared" si="710"/>
        <v>2347GULF CREEK</v>
      </c>
      <c r="M14999" t="s">
        <v>7666</v>
      </c>
    </row>
    <row r="15000" spans="1:13">
      <c r="A15000" t="s">
        <v>16378</v>
      </c>
      <c r="B15000" t="s">
        <v>16384</v>
      </c>
      <c r="C15000" t="s">
        <v>109</v>
      </c>
      <c r="D15000">
        <v>4</v>
      </c>
      <c r="E15000">
        <v>0</v>
      </c>
      <c r="F15000">
        <v>0</v>
      </c>
      <c r="H15000" t="s">
        <v>103</v>
      </c>
      <c r="I15000">
        <f t="shared" si="711"/>
        <v>0</v>
      </c>
      <c r="J15000">
        <f t="shared" si="712"/>
        <v>0</v>
      </c>
      <c r="L15000" t="str">
        <f t="shared" si="710"/>
        <v>2347GUNDAMULDA</v>
      </c>
      <c r="M15000" t="s">
        <v>7666</v>
      </c>
    </row>
    <row r="15001" spans="1:13">
      <c r="A15001" t="s">
        <v>16378</v>
      </c>
      <c r="B15001" t="s">
        <v>16385</v>
      </c>
      <c r="C15001" t="s">
        <v>109</v>
      </c>
      <c r="D15001">
        <v>4</v>
      </c>
      <c r="E15001">
        <v>0</v>
      </c>
      <c r="F15001">
        <v>0</v>
      </c>
      <c r="H15001" t="s">
        <v>103</v>
      </c>
      <c r="I15001">
        <f t="shared" si="711"/>
        <v>0</v>
      </c>
      <c r="J15001">
        <f t="shared" si="712"/>
        <v>0</v>
      </c>
      <c r="L15001" t="str">
        <f t="shared" si="710"/>
        <v>2347HORTON VALLEY</v>
      </c>
      <c r="M15001" t="s">
        <v>7666</v>
      </c>
    </row>
    <row r="15002" spans="1:13">
      <c r="A15002" t="s">
        <v>16378</v>
      </c>
      <c r="B15002" t="s">
        <v>8194</v>
      </c>
      <c r="C15002" t="s">
        <v>109</v>
      </c>
      <c r="D15002">
        <v>4</v>
      </c>
      <c r="E15002">
        <v>0</v>
      </c>
      <c r="F15002">
        <v>0</v>
      </c>
      <c r="H15002" t="s">
        <v>103</v>
      </c>
      <c r="I15002">
        <f t="shared" si="711"/>
        <v>0</v>
      </c>
      <c r="J15002">
        <f t="shared" si="712"/>
        <v>0</v>
      </c>
      <c r="L15002" t="str">
        <f t="shared" si="710"/>
        <v>2347IRONBARK</v>
      </c>
      <c r="M15002" t="s">
        <v>7666</v>
      </c>
    </row>
    <row r="15003" spans="1:13">
      <c r="A15003" t="s">
        <v>16378</v>
      </c>
      <c r="B15003" t="s">
        <v>16386</v>
      </c>
      <c r="C15003" t="s">
        <v>109</v>
      </c>
      <c r="D15003">
        <v>4</v>
      </c>
      <c r="E15003">
        <v>0</v>
      </c>
      <c r="F15003">
        <v>0</v>
      </c>
      <c r="H15003" t="s">
        <v>103</v>
      </c>
      <c r="I15003">
        <f t="shared" si="711"/>
        <v>0</v>
      </c>
      <c r="J15003">
        <f t="shared" si="712"/>
        <v>0</v>
      </c>
      <c r="L15003" t="str">
        <f t="shared" si="710"/>
        <v>2347LINDESAY</v>
      </c>
      <c r="M15003" t="s">
        <v>7666</v>
      </c>
    </row>
    <row r="15004" spans="1:13">
      <c r="A15004" t="s">
        <v>16378</v>
      </c>
      <c r="B15004" t="s">
        <v>16387</v>
      </c>
      <c r="C15004" t="s">
        <v>109</v>
      </c>
      <c r="D15004">
        <v>4</v>
      </c>
      <c r="E15004">
        <v>0</v>
      </c>
      <c r="F15004">
        <v>0</v>
      </c>
      <c r="H15004" t="s">
        <v>103</v>
      </c>
      <c r="I15004">
        <f t="shared" si="711"/>
        <v>0</v>
      </c>
      <c r="J15004">
        <f t="shared" si="712"/>
        <v>0</v>
      </c>
      <c r="L15004" t="str">
        <f t="shared" si="710"/>
        <v>2347LONGARM</v>
      </c>
      <c r="M15004" t="s">
        <v>7666</v>
      </c>
    </row>
    <row r="15005" spans="1:13">
      <c r="A15005" t="s">
        <v>16378</v>
      </c>
      <c r="B15005" t="s">
        <v>16388</v>
      </c>
      <c r="C15005" t="s">
        <v>109</v>
      </c>
      <c r="D15005">
        <v>4</v>
      </c>
      <c r="E15005">
        <v>0</v>
      </c>
      <c r="F15005">
        <v>0</v>
      </c>
      <c r="H15005" t="s">
        <v>103</v>
      </c>
      <c r="I15005">
        <f t="shared" si="711"/>
        <v>0</v>
      </c>
      <c r="J15005">
        <f t="shared" si="712"/>
        <v>0</v>
      </c>
      <c r="L15005" t="str">
        <f t="shared" si="710"/>
        <v>2347MAYVALE</v>
      </c>
      <c r="M15005" t="s">
        <v>7666</v>
      </c>
    </row>
    <row r="15006" spans="1:13">
      <c r="A15006" t="s">
        <v>16378</v>
      </c>
      <c r="B15006" t="s">
        <v>3118</v>
      </c>
      <c r="C15006" t="s">
        <v>109</v>
      </c>
      <c r="D15006">
        <v>4</v>
      </c>
      <c r="E15006">
        <v>0</v>
      </c>
      <c r="F15006">
        <v>0</v>
      </c>
      <c r="H15006" t="s">
        <v>103</v>
      </c>
      <c r="I15006">
        <f t="shared" si="711"/>
        <v>0</v>
      </c>
      <c r="J15006">
        <f t="shared" si="712"/>
        <v>0</v>
      </c>
      <c r="L15006" t="str">
        <f t="shared" si="710"/>
        <v>2347RED HILL</v>
      </c>
      <c r="M15006" t="s">
        <v>7666</v>
      </c>
    </row>
    <row r="15007" spans="1:13">
      <c r="A15007" t="s">
        <v>16378</v>
      </c>
      <c r="B15007" t="s">
        <v>16389</v>
      </c>
      <c r="C15007" t="s">
        <v>109</v>
      </c>
      <c r="D15007">
        <v>4</v>
      </c>
      <c r="E15007">
        <v>0</v>
      </c>
      <c r="F15007">
        <v>0</v>
      </c>
      <c r="H15007" t="s">
        <v>103</v>
      </c>
      <c r="I15007">
        <f t="shared" si="711"/>
        <v>0</v>
      </c>
      <c r="J15007">
        <f t="shared" si="712"/>
        <v>0</v>
      </c>
      <c r="L15007" t="str">
        <f t="shared" si="710"/>
        <v>2347THIRLDENE</v>
      </c>
      <c r="M15007" t="s">
        <v>7666</v>
      </c>
    </row>
    <row r="15008" spans="1:13">
      <c r="A15008" t="s">
        <v>16378</v>
      </c>
      <c r="B15008" t="s">
        <v>16390</v>
      </c>
      <c r="C15008" t="s">
        <v>109</v>
      </c>
      <c r="D15008">
        <v>4</v>
      </c>
      <c r="E15008">
        <v>0</v>
      </c>
      <c r="F15008">
        <v>0</v>
      </c>
      <c r="H15008" t="s">
        <v>103</v>
      </c>
      <c r="I15008">
        <f t="shared" si="711"/>
        <v>0</v>
      </c>
      <c r="J15008">
        <f t="shared" si="712"/>
        <v>0</v>
      </c>
      <c r="L15008" t="str">
        <f t="shared" si="710"/>
        <v>2347THIRLOENE</v>
      </c>
      <c r="M15008" t="s">
        <v>7666</v>
      </c>
    </row>
    <row r="15009" spans="1:13">
      <c r="A15009" t="s">
        <v>16378</v>
      </c>
      <c r="B15009" t="s">
        <v>16391</v>
      </c>
      <c r="C15009" t="s">
        <v>109</v>
      </c>
      <c r="D15009">
        <v>4</v>
      </c>
      <c r="E15009">
        <v>0</v>
      </c>
      <c r="F15009">
        <v>0</v>
      </c>
      <c r="H15009" t="s">
        <v>103</v>
      </c>
      <c r="I15009">
        <f t="shared" si="711"/>
        <v>0</v>
      </c>
      <c r="J15009">
        <f t="shared" si="712"/>
        <v>0</v>
      </c>
      <c r="L15009" t="str">
        <f t="shared" si="710"/>
        <v>2347UPPER HORTON</v>
      </c>
      <c r="M15009" t="s">
        <v>7666</v>
      </c>
    </row>
    <row r="15010" spans="1:13">
      <c r="A15010" t="s">
        <v>16378</v>
      </c>
      <c r="B15010" t="s">
        <v>16392</v>
      </c>
      <c r="C15010" t="s">
        <v>109</v>
      </c>
      <c r="D15010">
        <v>4</v>
      </c>
      <c r="E15010">
        <v>0</v>
      </c>
      <c r="F15010">
        <v>0</v>
      </c>
      <c r="H15010" t="s">
        <v>103</v>
      </c>
      <c r="I15010">
        <f t="shared" si="711"/>
        <v>0</v>
      </c>
      <c r="J15010">
        <f t="shared" si="712"/>
        <v>0</v>
      </c>
      <c r="L15010" t="str">
        <f t="shared" si="710"/>
        <v>2347WOODSREEF</v>
      </c>
      <c r="M15010" t="s">
        <v>7666</v>
      </c>
    </row>
    <row r="15011" spans="1:13">
      <c r="A15011" t="s">
        <v>16393</v>
      </c>
      <c r="B15011" t="s">
        <v>16394</v>
      </c>
      <c r="C15011" t="s">
        <v>109</v>
      </c>
      <c r="D15011">
        <v>4</v>
      </c>
      <c r="E15011">
        <v>0</v>
      </c>
      <c r="F15011">
        <v>0</v>
      </c>
      <c r="H15011" t="s">
        <v>103</v>
      </c>
      <c r="I15011">
        <f t="shared" si="711"/>
        <v>0</v>
      </c>
      <c r="J15011">
        <f t="shared" si="712"/>
        <v>0</v>
      </c>
      <c r="L15011" t="str">
        <f t="shared" si="710"/>
        <v>2346BORAH CREEK</v>
      </c>
      <c r="M15011" t="s">
        <v>7666</v>
      </c>
    </row>
    <row r="15012" spans="1:13">
      <c r="A15012" t="s">
        <v>16393</v>
      </c>
      <c r="B15012" t="s">
        <v>1197</v>
      </c>
      <c r="C15012" t="s">
        <v>109</v>
      </c>
      <c r="D15012">
        <v>4</v>
      </c>
      <c r="E15012">
        <v>0</v>
      </c>
      <c r="F15012">
        <v>0</v>
      </c>
      <c r="H15012" t="s">
        <v>103</v>
      </c>
      <c r="I15012">
        <f t="shared" si="711"/>
        <v>0</v>
      </c>
      <c r="J15012">
        <f t="shared" si="712"/>
        <v>0</v>
      </c>
      <c r="L15012" t="str">
        <f t="shared" si="710"/>
        <v>2346HALLS CREEK</v>
      </c>
      <c r="M15012" t="s">
        <v>7666</v>
      </c>
    </row>
    <row r="15013" spans="1:13">
      <c r="A15013" t="s">
        <v>16393</v>
      </c>
      <c r="B15013" t="s">
        <v>16395</v>
      </c>
      <c r="C15013" t="s">
        <v>109</v>
      </c>
      <c r="D15013">
        <v>4</v>
      </c>
      <c r="E15013">
        <v>0</v>
      </c>
      <c r="F15013">
        <v>0</v>
      </c>
      <c r="H15013" t="s">
        <v>103</v>
      </c>
      <c r="I15013">
        <f t="shared" si="711"/>
        <v>0</v>
      </c>
      <c r="J15013">
        <f t="shared" si="712"/>
        <v>0</v>
      </c>
      <c r="L15013" t="str">
        <f t="shared" si="710"/>
        <v>2346KLORI</v>
      </c>
      <c r="M15013" t="s">
        <v>7666</v>
      </c>
    </row>
    <row r="15014" spans="1:13">
      <c r="A15014" t="s">
        <v>16393</v>
      </c>
      <c r="B15014" t="s">
        <v>16396</v>
      </c>
      <c r="C15014" t="s">
        <v>109</v>
      </c>
      <c r="D15014">
        <v>4</v>
      </c>
      <c r="E15014">
        <v>0</v>
      </c>
      <c r="F15014">
        <v>0</v>
      </c>
      <c r="H15014" t="s">
        <v>103</v>
      </c>
      <c r="I15014">
        <f t="shared" si="711"/>
        <v>0</v>
      </c>
      <c r="J15014">
        <f t="shared" si="712"/>
        <v>0</v>
      </c>
      <c r="L15014" t="str">
        <f t="shared" si="710"/>
        <v>2346MANILLA</v>
      </c>
      <c r="M15014" t="s">
        <v>7666</v>
      </c>
    </row>
    <row r="15015" spans="1:13">
      <c r="A15015" t="s">
        <v>16393</v>
      </c>
      <c r="B15015" t="s">
        <v>16397</v>
      </c>
      <c r="C15015" t="s">
        <v>109</v>
      </c>
      <c r="D15015">
        <v>4</v>
      </c>
      <c r="E15015">
        <v>0</v>
      </c>
      <c r="F15015">
        <v>0</v>
      </c>
      <c r="H15015" t="s">
        <v>103</v>
      </c>
      <c r="I15015">
        <f t="shared" si="711"/>
        <v>0</v>
      </c>
      <c r="J15015">
        <f t="shared" si="712"/>
        <v>0</v>
      </c>
      <c r="L15015" t="str">
        <f t="shared" si="710"/>
        <v>2346NAMOI RIVER</v>
      </c>
      <c r="M15015" t="s">
        <v>7666</v>
      </c>
    </row>
    <row r="15016" spans="1:13">
      <c r="A15016" t="s">
        <v>16393</v>
      </c>
      <c r="B15016" t="s">
        <v>16398</v>
      </c>
      <c r="C15016" t="s">
        <v>109</v>
      </c>
      <c r="D15016">
        <v>4</v>
      </c>
      <c r="E15016">
        <v>0</v>
      </c>
      <c r="F15016">
        <v>0</v>
      </c>
      <c r="H15016" t="s">
        <v>103</v>
      </c>
      <c r="I15016">
        <f t="shared" si="711"/>
        <v>0</v>
      </c>
      <c r="J15016">
        <f t="shared" si="712"/>
        <v>0</v>
      </c>
      <c r="L15016" t="str">
        <f t="shared" si="710"/>
        <v>2346NEW MEXICO</v>
      </c>
      <c r="M15016" t="s">
        <v>7666</v>
      </c>
    </row>
    <row r="15017" spans="1:13">
      <c r="A15017" t="s">
        <v>16393</v>
      </c>
      <c r="B15017" t="s">
        <v>16399</v>
      </c>
      <c r="C15017" t="s">
        <v>109</v>
      </c>
      <c r="D15017">
        <v>4</v>
      </c>
      <c r="E15017">
        <v>0</v>
      </c>
      <c r="F15017">
        <v>0</v>
      </c>
      <c r="H15017" t="s">
        <v>103</v>
      </c>
      <c r="I15017">
        <f t="shared" si="711"/>
        <v>0</v>
      </c>
      <c r="J15017">
        <f t="shared" si="712"/>
        <v>0</v>
      </c>
      <c r="L15017" t="str">
        <f t="shared" si="710"/>
        <v>2346RUSHES CREEK</v>
      </c>
      <c r="M15017" t="s">
        <v>7666</v>
      </c>
    </row>
    <row r="15018" spans="1:13">
      <c r="A15018" t="s">
        <v>16393</v>
      </c>
      <c r="B15018" t="s">
        <v>16400</v>
      </c>
      <c r="C15018" t="s">
        <v>109</v>
      </c>
      <c r="D15018">
        <v>4</v>
      </c>
      <c r="E15018">
        <v>0</v>
      </c>
      <c r="F15018">
        <v>0</v>
      </c>
      <c r="H15018" t="s">
        <v>103</v>
      </c>
      <c r="I15018">
        <f t="shared" si="711"/>
        <v>0</v>
      </c>
      <c r="J15018">
        <f t="shared" si="712"/>
        <v>0</v>
      </c>
      <c r="L15018" t="str">
        <f t="shared" si="710"/>
        <v>2346UPPER MANILLA</v>
      </c>
      <c r="M15018" t="s">
        <v>7666</v>
      </c>
    </row>
    <row r="15019" spans="1:13">
      <c r="A15019" t="s">
        <v>16393</v>
      </c>
      <c r="B15019" t="s">
        <v>16401</v>
      </c>
      <c r="C15019" t="s">
        <v>109</v>
      </c>
      <c r="D15019">
        <v>4</v>
      </c>
      <c r="E15019">
        <v>0</v>
      </c>
      <c r="F15019">
        <v>0</v>
      </c>
      <c r="H15019" t="s">
        <v>103</v>
      </c>
      <c r="I15019">
        <f t="shared" si="711"/>
        <v>0</v>
      </c>
      <c r="J15019">
        <f t="shared" si="712"/>
        <v>0</v>
      </c>
      <c r="L15019" t="str">
        <f t="shared" si="710"/>
        <v>2346WARRABAH</v>
      </c>
      <c r="M15019" t="s">
        <v>7666</v>
      </c>
    </row>
    <row r="15020" spans="1:13">
      <c r="A15020" t="s">
        <v>16393</v>
      </c>
      <c r="B15020" t="s">
        <v>16402</v>
      </c>
      <c r="C15020" t="s">
        <v>109</v>
      </c>
      <c r="D15020">
        <v>4</v>
      </c>
      <c r="E15020">
        <v>0</v>
      </c>
      <c r="F15020">
        <v>0</v>
      </c>
      <c r="H15020" t="s">
        <v>103</v>
      </c>
      <c r="I15020">
        <f t="shared" si="711"/>
        <v>0</v>
      </c>
      <c r="J15020">
        <f t="shared" si="712"/>
        <v>0</v>
      </c>
      <c r="L15020" t="str">
        <f t="shared" si="710"/>
        <v>2346WIMBORNE</v>
      </c>
      <c r="M15020" t="s">
        <v>7666</v>
      </c>
    </row>
    <row r="15021" spans="1:13">
      <c r="A15021" t="s">
        <v>16393</v>
      </c>
      <c r="B15021" t="s">
        <v>16403</v>
      </c>
      <c r="C15021" t="s">
        <v>109</v>
      </c>
      <c r="D15021">
        <v>4</v>
      </c>
      <c r="E15021">
        <v>0</v>
      </c>
      <c r="F15021">
        <v>0</v>
      </c>
      <c r="H15021" t="s">
        <v>103</v>
      </c>
      <c r="I15021">
        <f t="shared" si="711"/>
        <v>0</v>
      </c>
      <c r="J15021">
        <f t="shared" si="712"/>
        <v>0</v>
      </c>
      <c r="L15021" t="str">
        <f t="shared" si="710"/>
        <v>2346WIMBOURNE</v>
      </c>
      <c r="M15021" t="s">
        <v>7666</v>
      </c>
    </row>
    <row r="15022" spans="1:13">
      <c r="A15022" t="s">
        <v>16393</v>
      </c>
      <c r="B15022" t="s">
        <v>16404</v>
      </c>
      <c r="C15022" t="s">
        <v>109</v>
      </c>
      <c r="D15022">
        <v>4</v>
      </c>
      <c r="E15022">
        <v>0</v>
      </c>
      <c r="F15022">
        <v>0</v>
      </c>
      <c r="H15022" t="s">
        <v>103</v>
      </c>
      <c r="I15022">
        <f t="shared" si="711"/>
        <v>0</v>
      </c>
      <c r="J15022">
        <f t="shared" si="712"/>
        <v>0</v>
      </c>
      <c r="L15022" t="str">
        <f t="shared" si="710"/>
        <v>2346WONGO CREEK</v>
      </c>
      <c r="M15022" t="s">
        <v>7666</v>
      </c>
    </row>
    <row r="15023" spans="1:13">
      <c r="A15023" t="s">
        <v>16405</v>
      </c>
      <c r="B15023" t="s">
        <v>16406</v>
      </c>
      <c r="C15023" t="s">
        <v>109</v>
      </c>
      <c r="D15023">
        <v>4</v>
      </c>
      <c r="E15023">
        <v>0</v>
      </c>
      <c r="F15023">
        <v>0</v>
      </c>
      <c r="H15023" t="s">
        <v>103</v>
      </c>
      <c r="I15023">
        <f t="shared" si="711"/>
        <v>0</v>
      </c>
      <c r="J15023">
        <f t="shared" si="712"/>
        <v>0</v>
      </c>
      <c r="L15023" t="str">
        <f t="shared" si="710"/>
        <v>2345ATTUNGA</v>
      </c>
      <c r="M15023" t="s">
        <v>7666</v>
      </c>
    </row>
    <row r="15024" spans="1:13">
      <c r="A15024" t="s">
        <v>16405</v>
      </c>
      <c r="B15024" t="s">
        <v>13180</v>
      </c>
      <c r="C15024" t="s">
        <v>109</v>
      </c>
      <c r="D15024">
        <v>4</v>
      </c>
      <c r="E15024">
        <v>0</v>
      </c>
      <c r="F15024">
        <v>0</v>
      </c>
      <c r="H15024" t="s">
        <v>103</v>
      </c>
      <c r="I15024">
        <f t="shared" si="711"/>
        <v>0</v>
      </c>
      <c r="J15024">
        <f t="shared" si="712"/>
        <v>0</v>
      </c>
      <c r="L15024" t="str">
        <f t="shared" si="710"/>
        <v>2345GARTHOWEN</v>
      </c>
      <c r="M15024" t="s">
        <v>7666</v>
      </c>
    </row>
    <row r="15025" spans="1:13">
      <c r="A15025" t="s">
        <v>16407</v>
      </c>
      <c r="B15025" t="s">
        <v>16408</v>
      </c>
      <c r="C15025" t="s">
        <v>109</v>
      </c>
      <c r="D15025">
        <v>4</v>
      </c>
      <c r="E15025">
        <v>0</v>
      </c>
      <c r="F15025">
        <v>0</v>
      </c>
      <c r="H15025" t="s">
        <v>103</v>
      </c>
      <c r="I15025">
        <f t="shared" si="711"/>
        <v>0</v>
      </c>
      <c r="J15025">
        <f t="shared" si="712"/>
        <v>0</v>
      </c>
      <c r="L15025" t="str">
        <f t="shared" si="710"/>
        <v>2344DURI</v>
      </c>
      <c r="M15025" t="s">
        <v>7666</v>
      </c>
    </row>
    <row r="15026" spans="1:13">
      <c r="A15026" t="s">
        <v>16407</v>
      </c>
      <c r="B15026" t="s">
        <v>6182</v>
      </c>
      <c r="C15026" t="s">
        <v>109</v>
      </c>
      <c r="D15026">
        <v>4</v>
      </c>
      <c r="E15026">
        <v>0</v>
      </c>
      <c r="F15026">
        <v>0</v>
      </c>
      <c r="H15026" t="s">
        <v>103</v>
      </c>
      <c r="I15026">
        <f t="shared" si="711"/>
        <v>0</v>
      </c>
      <c r="J15026">
        <f t="shared" si="712"/>
        <v>0</v>
      </c>
      <c r="L15026" t="str">
        <f t="shared" si="710"/>
        <v>2344WINTON</v>
      </c>
      <c r="M15026" t="s">
        <v>7666</v>
      </c>
    </row>
    <row r="15027" spans="1:13">
      <c r="A15027" t="s">
        <v>16409</v>
      </c>
      <c r="B15027" t="s">
        <v>16410</v>
      </c>
      <c r="C15027" t="s">
        <v>109</v>
      </c>
      <c r="D15027">
        <v>4</v>
      </c>
      <c r="E15027">
        <v>0</v>
      </c>
      <c r="F15027">
        <v>0</v>
      </c>
      <c r="H15027" t="s">
        <v>103</v>
      </c>
      <c r="I15027">
        <f t="shared" si="711"/>
        <v>0</v>
      </c>
      <c r="J15027">
        <f t="shared" si="712"/>
        <v>0</v>
      </c>
      <c r="L15027" t="str">
        <f t="shared" si="710"/>
        <v>2343BLACKVILLE</v>
      </c>
      <c r="M15027" t="s">
        <v>7666</v>
      </c>
    </row>
    <row r="15028" spans="1:13">
      <c r="A15028" t="s">
        <v>16409</v>
      </c>
      <c r="B15028" t="s">
        <v>16411</v>
      </c>
      <c r="C15028" t="s">
        <v>109</v>
      </c>
      <c r="D15028">
        <v>4</v>
      </c>
      <c r="E15028">
        <v>0</v>
      </c>
      <c r="F15028">
        <v>0</v>
      </c>
      <c r="H15028" t="s">
        <v>103</v>
      </c>
      <c r="I15028">
        <f t="shared" si="711"/>
        <v>0</v>
      </c>
      <c r="J15028">
        <f t="shared" si="712"/>
        <v>0</v>
      </c>
      <c r="L15028" t="str">
        <f t="shared" si="710"/>
        <v>2343BUNDELLA</v>
      </c>
      <c r="M15028" t="s">
        <v>7666</v>
      </c>
    </row>
    <row r="15029" spans="1:13">
      <c r="A15029" t="s">
        <v>16409</v>
      </c>
      <c r="B15029" t="s">
        <v>16412</v>
      </c>
      <c r="C15029" t="s">
        <v>109</v>
      </c>
      <c r="D15029">
        <v>4</v>
      </c>
      <c r="E15029">
        <v>0</v>
      </c>
      <c r="F15029">
        <v>0</v>
      </c>
      <c r="H15029" t="s">
        <v>103</v>
      </c>
      <c r="I15029">
        <f t="shared" si="711"/>
        <v>0</v>
      </c>
      <c r="J15029">
        <f t="shared" si="712"/>
        <v>0</v>
      </c>
      <c r="L15029" t="str">
        <f t="shared" si="710"/>
        <v>2343CAROONA</v>
      </c>
      <c r="M15029" t="s">
        <v>7666</v>
      </c>
    </row>
    <row r="15030" spans="1:13">
      <c r="A15030" t="s">
        <v>16409</v>
      </c>
      <c r="B15030" t="s">
        <v>16413</v>
      </c>
      <c r="C15030" t="s">
        <v>109</v>
      </c>
      <c r="D15030">
        <v>4</v>
      </c>
      <c r="E15030">
        <v>0</v>
      </c>
      <c r="F15030">
        <v>0</v>
      </c>
      <c r="H15030" t="s">
        <v>103</v>
      </c>
      <c r="I15030">
        <f t="shared" si="711"/>
        <v>0</v>
      </c>
      <c r="J15030">
        <f t="shared" si="712"/>
        <v>0</v>
      </c>
      <c r="L15030" t="str">
        <f t="shared" si="710"/>
        <v>2343COLLY BLUE</v>
      </c>
      <c r="M15030" t="s">
        <v>7666</v>
      </c>
    </row>
    <row r="15031" spans="1:13">
      <c r="A15031" t="s">
        <v>16409</v>
      </c>
      <c r="B15031" t="s">
        <v>16414</v>
      </c>
      <c r="C15031" t="s">
        <v>109</v>
      </c>
      <c r="D15031">
        <v>4</v>
      </c>
      <c r="E15031">
        <v>0</v>
      </c>
      <c r="F15031">
        <v>0</v>
      </c>
      <c r="H15031" t="s">
        <v>103</v>
      </c>
      <c r="I15031">
        <f t="shared" si="711"/>
        <v>0</v>
      </c>
      <c r="J15031">
        <f t="shared" si="712"/>
        <v>0</v>
      </c>
      <c r="L15031" t="str">
        <f t="shared" si="710"/>
        <v>2343COOMOO COOMOO</v>
      </c>
      <c r="M15031" t="s">
        <v>7666</v>
      </c>
    </row>
    <row r="15032" spans="1:13">
      <c r="A15032" t="s">
        <v>16409</v>
      </c>
      <c r="B15032" t="s">
        <v>16415</v>
      </c>
      <c r="C15032" t="s">
        <v>109</v>
      </c>
      <c r="D15032">
        <v>4</v>
      </c>
      <c r="E15032">
        <v>0</v>
      </c>
      <c r="F15032">
        <v>0</v>
      </c>
      <c r="H15032" t="s">
        <v>103</v>
      </c>
      <c r="I15032">
        <f t="shared" si="711"/>
        <v>0</v>
      </c>
      <c r="J15032">
        <f t="shared" si="712"/>
        <v>0</v>
      </c>
      <c r="L15032" t="str">
        <f t="shared" si="710"/>
        <v>2343PINE RIDGE</v>
      </c>
      <c r="M15032" t="s">
        <v>7666</v>
      </c>
    </row>
    <row r="15033" spans="1:13">
      <c r="A15033" t="s">
        <v>16409</v>
      </c>
      <c r="B15033" t="s">
        <v>16416</v>
      </c>
      <c r="C15033" t="s">
        <v>109</v>
      </c>
      <c r="D15033">
        <v>4</v>
      </c>
      <c r="E15033">
        <v>0</v>
      </c>
      <c r="F15033">
        <v>0</v>
      </c>
      <c r="H15033" t="s">
        <v>103</v>
      </c>
      <c r="I15033">
        <f t="shared" si="711"/>
        <v>0</v>
      </c>
      <c r="J15033">
        <f t="shared" si="712"/>
        <v>0</v>
      </c>
      <c r="L15033" t="str">
        <f t="shared" si="710"/>
        <v>2343QUIPOLLY</v>
      </c>
      <c r="M15033" t="s">
        <v>7666</v>
      </c>
    </row>
    <row r="15034" spans="1:13">
      <c r="A15034" t="s">
        <v>16409</v>
      </c>
      <c r="B15034" t="s">
        <v>16417</v>
      </c>
      <c r="C15034" t="s">
        <v>109</v>
      </c>
      <c r="D15034">
        <v>4</v>
      </c>
      <c r="E15034">
        <v>0</v>
      </c>
      <c r="F15034">
        <v>0</v>
      </c>
      <c r="H15034" t="s">
        <v>103</v>
      </c>
      <c r="I15034">
        <f t="shared" si="711"/>
        <v>0</v>
      </c>
      <c r="J15034">
        <f t="shared" si="712"/>
        <v>0</v>
      </c>
      <c r="L15034" t="str">
        <f t="shared" si="710"/>
        <v>2343QUIRINDI</v>
      </c>
      <c r="M15034" t="s">
        <v>7666</v>
      </c>
    </row>
    <row r="15035" spans="1:13">
      <c r="A15035" t="s">
        <v>16409</v>
      </c>
      <c r="B15035" t="s">
        <v>16418</v>
      </c>
      <c r="C15035" t="s">
        <v>109</v>
      </c>
      <c r="D15035">
        <v>4</v>
      </c>
      <c r="E15035">
        <v>0</v>
      </c>
      <c r="F15035">
        <v>0</v>
      </c>
      <c r="H15035" t="s">
        <v>103</v>
      </c>
      <c r="I15035">
        <f t="shared" si="711"/>
        <v>0</v>
      </c>
      <c r="J15035">
        <f t="shared" si="712"/>
        <v>0</v>
      </c>
      <c r="L15035" t="str">
        <f t="shared" si="710"/>
        <v>2343SPRING RIDGE</v>
      </c>
      <c r="M15035" t="s">
        <v>7666</v>
      </c>
    </row>
    <row r="15036" spans="1:13">
      <c r="A15036" t="s">
        <v>16409</v>
      </c>
      <c r="B15036" t="s">
        <v>16419</v>
      </c>
      <c r="C15036" t="s">
        <v>109</v>
      </c>
      <c r="D15036">
        <v>4</v>
      </c>
      <c r="E15036">
        <v>0</v>
      </c>
      <c r="F15036">
        <v>0</v>
      </c>
      <c r="H15036" t="s">
        <v>103</v>
      </c>
      <c r="I15036">
        <f t="shared" si="711"/>
        <v>0</v>
      </c>
      <c r="J15036">
        <f t="shared" si="712"/>
        <v>0</v>
      </c>
      <c r="L15036" t="str">
        <f t="shared" si="710"/>
        <v>2343WALLABADAH</v>
      </c>
      <c r="M15036" t="s">
        <v>7666</v>
      </c>
    </row>
    <row r="15037" spans="1:13">
      <c r="A15037" t="s">
        <v>16409</v>
      </c>
      <c r="B15037" t="s">
        <v>16420</v>
      </c>
      <c r="C15037" t="s">
        <v>109</v>
      </c>
      <c r="D15037">
        <v>4</v>
      </c>
      <c r="E15037">
        <v>0</v>
      </c>
      <c r="F15037">
        <v>0</v>
      </c>
      <c r="H15037" t="s">
        <v>103</v>
      </c>
      <c r="I15037">
        <f t="shared" si="711"/>
        <v>0</v>
      </c>
      <c r="J15037">
        <f t="shared" si="712"/>
        <v>0</v>
      </c>
      <c r="L15037" t="str">
        <f t="shared" si="710"/>
        <v>2343WARRAH RIDGE</v>
      </c>
      <c r="M15037" t="s">
        <v>7666</v>
      </c>
    </row>
    <row r="15038" spans="1:13">
      <c r="A15038" t="s">
        <v>16409</v>
      </c>
      <c r="B15038" t="s">
        <v>16421</v>
      </c>
      <c r="C15038" t="s">
        <v>109</v>
      </c>
      <c r="D15038">
        <v>4</v>
      </c>
      <c r="E15038">
        <v>0</v>
      </c>
      <c r="F15038">
        <v>0</v>
      </c>
      <c r="H15038" t="s">
        <v>103</v>
      </c>
      <c r="I15038">
        <f t="shared" si="711"/>
        <v>0</v>
      </c>
      <c r="J15038">
        <f t="shared" si="712"/>
        <v>0</v>
      </c>
      <c r="L15038" t="str">
        <f t="shared" si="710"/>
        <v>2343WINDY</v>
      </c>
      <c r="M15038" t="s">
        <v>7666</v>
      </c>
    </row>
    <row r="15039" spans="1:13">
      <c r="A15039" t="s">
        <v>16409</v>
      </c>
      <c r="B15039" t="s">
        <v>16422</v>
      </c>
      <c r="C15039" t="s">
        <v>109</v>
      </c>
      <c r="D15039">
        <v>4</v>
      </c>
      <c r="E15039">
        <v>0</v>
      </c>
      <c r="F15039">
        <v>0</v>
      </c>
      <c r="H15039" t="s">
        <v>103</v>
      </c>
      <c r="I15039">
        <f t="shared" si="711"/>
        <v>0</v>
      </c>
      <c r="J15039">
        <f t="shared" si="712"/>
        <v>0</v>
      </c>
      <c r="L15039" t="str">
        <f t="shared" si="710"/>
        <v>2343YANNERGEE</v>
      </c>
      <c r="M15039" t="s">
        <v>7666</v>
      </c>
    </row>
    <row r="15040" spans="1:13">
      <c r="A15040" t="s">
        <v>16423</v>
      </c>
      <c r="B15040" t="s">
        <v>16424</v>
      </c>
      <c r="C15040" t="s">
        <v>109</v>
      </c>
      <c r="D15040">
        <v>4</v>
      </c>
      <c r="E15040">
        <v>0</v>
      </c>
      <c r="F15040">
        <v>0</v>
      </c>
      <c r="H15040" t="s">
        <v>103</v>
      </c>
      <c r="I15040">
        <f t="shared" si="711"/>
        <v>0</v>
      </c>
      <c r="J15040">
        <f t="shared" si="712"/>
        <v>0</v>
      </c>
      <c r="L15040" t="str">
        <f t="shared" si="710"/>
        <v>2342CURRABUBULA</v>
      </c>
      <c r="M15040" t="s">
        <v>7666</v>
      </c>
    </row>
    <row r="15041" spans="1:13">
      <c r="A15041" t="s">
        <v>16423</v>
      </c>
      <c r="B15041" t="s">
        <v>16425</v>
      </c>
      <c r="C15041" t="s">
        <v>109</v>
      </c>
      <c r="D15041">
        <v>4</v>
      </c>
      <c r="E15041">
        <v>0</v>
      </c>
      <c r="F15041">
        <v>0</v>
      </c>
      <c r="H15041" t="s">
        <v>103</v>
      </c>
      <c r="I15041">
        <f t="shared" si="711"/>
        <v>0</v>
      </c>
      <c r="J15041">
        <f t="shared" si="712"/>
        <v>0</v>
      </c>
      <c r="L15041" t="str">
        <f t="shared" si="710"/>
        <v>2342PIALLAWAY</v>
      </c>
      <c r="M15041" t="s">
        <v>7666</v>
      </c>
    </row>
    <row r="15042" spans="1:13">
      <c r="A15042" t="s">
        <v>16426</v>
      </c>
      <c r="B15042" t="s">
        <v>16427</v>
      </c>
      <c r="C15042" t="s">
        <v>109</v>
      </c>
      <c r="D15042">
        <v>4</v>
      </c>
      <c r="E15042">
        <v>0</v>
      </c>
      <c r="F15042">
        <v>0</v>
      </c>
      <c r="H15042" t="s">
        <v>103</v>
      </c>
      <c r="I15042">
        <f t="shared" si="711"/>
        <v>0</v>
      </c>
      <c r="J15042">
        <f t="shared" si="712"/>
        <v>0</v>
      </c>
      <c r="L15042" t="str">
        <f t="shared" si="710"/>
        <v>2341WERRIS CREEK</v>
      </c>
      <c r="M15042" t="s">
        <v>7666</v>
      </c>
    </row>
    <row r="15043" spans="1:13">
      <c r="A15043" t="s">
        <v>16428</v>
      </c>
      <c r="B15043" t="s">
        <v>16429</v>
      </c>
      <c r="C15043" t="s">
        <v>109</v>
      </c>
      <c r="D15043">
        <v>3</v>
      </c>
      <c r="E15043">
        <v>0</v>
      </c>
      <c r="F15043">
        <v>0</v>
      </c>
      <c r="H15043" t="s">
        <v>103</v>
      </c>
      <c r="I15043">
        <f t="shared" si="711"/>
        <v>0</v>
      </c>
      <c r="J15043">
        <f t="shared" si="712"/>
        <v>0</v>
      </c>
      <c r="L15043" t="str">
        <f t="shared" si="710"/>
        <v>2340APPLEBY</v>
      </c>
      <c r="M15043" t="s">
        <v>7666</v>
      </c>
    </row>
    <row r="15044" spans="1:13">
      <c r="A15044" t="s">
        <v>16428</v>
      </c>
      <c r="B15044" t="s">
        <v>16430</v>
      </c>
      <c r="C15044" t="s">
        <v>109</v>
      </c>
      <c r="D15044">
        <v>3</v>
      </c>
      <c r="E15044">
        <v>0</v>
      </c>
      <c r="F15044">
        <v>0</v>
      </c>
      <c r="H15044" t="s">
        <v>103</v>
      </c>
      <c r="I15044">
        <f t="shared" si="711"/>
        <v>0</v>
      </c>
      <c r="J15044">
        <f t="shared" si="712"/>
        <v>0</v>
      </c>
      <c r="L15044" t="str">
        <f t="shared" si="710"/>
        <v>2340BECTIVE</v>
      </c>
      <c r="M15044" t="s">
        <v>7666</v>
      </c>
    </row>
    <row r="15045" spans="1:13">
      <c r="A15045" t="s">
        <v>16428</v>
      </c>
      <c r="B15045" t="s">
        <v>16431</v>
      </c>
      <c r="C15045" t="s">
        <v>109</v>
      </c>
      <c r="D15045">
        <v>3</v>
      </c>
      <c r="E15045">
        <v>0</v>
      </c>
      <c r="F15045">
        <v>0</v>
      </c>
      <c r="H15045" t="s">
        <v>103</v>
      </c>
      <c r="I15045">
        <f t="shared" si="711"/>
        <v>0</v>
      </c>
      <c r="J15045">
        <f t="shared" si="712"/>
        <v>0</v>
      </c>
      <c r="L15045" t="str">
        <f t="shared" ref="L15045:L15108" si="713">CONCATENATE(A15045,B15045)</f>
        <v>2340BITHRAMERE</v>
      </c>
      <c r="M15045" t="s">
        <v>7666</v>
      </c>
    </row>
    <row r="15046" spans="1:13">
      <c r="A15046" t="s">
        <v>16428</v>
      </c>
      <c r="B15046" t="s">
        <v>16432</v>
      </c>
      <c r="C15046" t="s">
        <v>109</v>
      </c>
      <c r="D15046">
        <v>4</v>
      </c>
      <c r="E15046">
        <v>0</v>
      </c>
      <c r="F15046">
        <v>0</v>
      </c>
      <c r="H15046" t="s">
        <v>103</v>
      </c>
      <c r="I15046">
        <f t="shared" si="711"/>
        <v>0</v>
      </c>
      <c r="J15046">
        <f t="shared" si="712"/>
        <v>0</v>
      </c>
      <c r="L15046" t="str">
        <f t="shared" si="713"/>
        <v>2340BOWLING ALLEY POINT</v>
      </c>
      <c r="M15046" t="s">
        <v>7666</v>
      </c>
    </row>
    <row r="15047" spans="1:13">
      <c r="A15047" t="s">
        <v>16428</v>
      </c>
      <c r="B15047" t="s">
        <v>16433</v>
      </c>
      <c r="C15047" t="s">
        <v>109</v>
      </c>
      <c r="D15047">
        <v>1</v>
      </c>
      <c r="E15047">
        <v>0</v>
      </c>
      <c r="F15047">
        <v>1</v>
      </c>
      <c r="H15047" t="s">
        <v>103</v>
      </c>
      <c r="I15047">
        <f t="shared" si="711"/>
        <v>0</v>
      </c>
      <c r="J15047">
        <f t="shared" si="712"/>
        <v>0</v>
      </c>
      <c r="L15047" t="str">
        <f t="shared" si="713"/>
        <v>2340CALALA</v>
      </c>
      <c r="M15047" t="s">
        <v>7666</v>
      </c>
    </row>
    <row r="15048" spans="1:13">
      <c r="A15048" t="s">
        <v>16428</v>
      </c>
      <c r="B15048" t="s">
        <v>16434</v>
      </c>
      <c r="C15048" t="s">
        <v>109</v>
      </c>
      <c r="D15048">
        <v>4</v>
      </c>
      <c r="E15048">
        <v>0</v>
      </c>
      <c r="F15048">
        <v>0</v>
      </c>
      <c r="H15048" t="s">
        <v>103</v>
      </c>
      <c r="I15048">
        <f t="shared" si="711"/>
        <v>0</v>
      </c>
      <c r="J15048">
        <f t="shared" si="712"/>
        <v>0</v>
      </c>
      <c r="L15048" t="str">
        <f t="shared" si="713"/>
        <v>2340CARROLL</v>
      </c>
      <c r="M15048" t="s">
        <v>7666</v>
      </c>
    </row>
    <row r="15049" spans="1:13">
      <c r="A15049" t="s">
        <v>16428</v>
      </c>
      <c r="B15049" t="s">
        <v>16435</v>
      </c>
      <c r="C15049" t="s">
        <v>109</v>
      </c>
      <c r="D15049">
        <v>3</v>
      </c>
      <c r="E15049">
        <v>0</v>
      </c>
      <c r="F15049">
        <v>0</v>
      </c>
      <c r="H15049" t="s">
        <v>103</v>
      </c>
      <c r="I15049">
        <f t="shared" si="711"/>
        <v>0</v>
      </c>
      <c r="J15049">
        <f t="shared" si="712"/>
        <v>0</v>
      </c>
      <c r="L15049" t="str">
        <f t="shared" si="713"/>
        <v>2340DARUKA</v>
      </c>
      <c r="M15049" t="s">
        <v>7666</v>
      </c>
    </row>
    <row r="15050" spans="1:13">
      <c r="A15050" t="s">
        <v>16428</v>
      </c>
      <c r="B15050" t="s">
        <v>16436</v>
      </c>
      <c r="C15050" t="s">
        <v>109</v>
      </c>
      <c r="D15050">
        <v>4</v>
      </c>
      <c r="E15050">
        <v>0</v>
      </c>
      <c r="F15050">
        <v>0</v>
      </c>
      <c r="H15050" t="s">
        <v>103</v>
      </c>
      <c r="I15050">
        <f t="shared" si="711"/>
        <v>0</v>
      </c>
      <c r="J15050">
        <f t="shared" si="712"/>
        <v>0</v>
      </c>
      <c r="L15050" t="str">
        <f t="shared" si="713"/>
        <v>2340DUNCANS CREEK</v>
      </c>
      <c r="M15050" t="s">
        <v>7666</v>
      </c>
    </row>
    <row r="15051" spans="1:13">
      <c r="A15051" t="s">
        <v>16428</v>
      </c>
      <c r="B15051" t="s">
        <v>16437</v>
      </c>
      <c r="C15051" t="s">
        <v>109</v>
      </c>
      <c r="D15051">
        <v>4</v>
      </c>
      <c r="E15051">
        <v>0</v>
      </c>
      <c r="F15051">
        <v>0</v>
      </c>
      <c r="H15051" t="s">
        <v>103</v>
      </c>
      <c r="I15051">
        <f t="shared" si="711"/>
        <v>0</v>
      </c>
      <c r="J15051">
        <f t="shared" si="712"/>
        <v>0</v>
      </c>
      <c r="L15051" t="str">
        <f t="shared" si="713"/>
        <v>2340DUNGOWAN</v>
      </c>
      <c r="M15051" t="s">
        <v>7666</v>
      </c>
    </row>
    <row r="15052" spans="1:13">
      <c r="A15052" t="s">
        <v>16428</v>
      </c>
      <c r="B15052" t="s">
        <v>16438</v>
      </c>
      <c r="C15052" t="s">
        <v>109</v>
      </c>
      <c r="D15052">
        <v>1</v>
      </c>
      <c r="E15052">
        <v>0</v>
      </c>
      <c r="F15052">
        <v>1</v>
      </c>
      <c r="H15052" t="s">
        <v>103</v>
      </c>
      <c r="I15052">
        <f t="shared" si="711"/>
        <v>0</v>
      </c>
      <c r="J15052">
        <f t="shared" si="712"/>
        <v>0</v>
      </c>
      <c r="L15052" t="str">
        <f t="shared" si="713"/>
        <v>2340EAST TAMWORTH</v>
      </c>
      <c r="M15052" t="s">
        <v>7666</v>
      </c>
    </row>
    <row r="15053" spans="1:13">
      <c r="A15053" t="s">
        <v>16428</v>
      </c>
      <c r="B15053" t="s">
        <v>16439</v>
      </c>
      <c r="C15053" t="s">
        <v>109</v>
      </c>
      <c r="D15053">
        <v>4</v>
      </c>
      <c r="E15053">
        <v>0</v>
      </c>
      <c r="F15053">
        <v>0</v>
      </c>
      <c r="H15053" t="s">
        <v>103</v>
      </c>
      <c r="I15053">
        <f t="shared" si="711"/>
        <v>0</v>
      </c>
      <c r="J15053">
        <f t="shared" si="712"/>
        <v>0</v>
      </c>
      <c r="L15053" t="str">
        <f t="shared" si="713"/>
        <v>2340GAROO</v>
      </c>
      <c r="M15053" t="s">
        <v>7666</v>
      </c>
    </row>
    <row r="15054" spans="1:13">
      <c r="A15054" t="s">
        <v>16428</v>
      </c>
      <c r="B15054" t="s">
        <v>16440</v>
      </c>
      <c r="C15054" t="s">
        <v>109</v>
      </c>
      <c r="D15054">
        <v>3</v>
      </c>
      <c r="E15054">
        <v>0</v>
      </c>
      <c r="F15054">
        <v>0</v>
      </c>
      <c r="H15054" t="s">
        <v>103</v>
      </c>
      <c r="I15054">
        <f t="shared" si="711"/>
        <v>0</v>
      </c>
      <c r="J15054">
        <f t="shared" si="712"/>
        <v>0</v>
      </c>
      <c r="L15054" t="str">
        <f t="shared" si="713"/>
        <v>2340GIDLEY</v>
      </c>
      <c r="M15054" t="s">
        <v>7666</v>
      </c>
    </row>
    <row r="15055" spans="1:13">
      <c r="A15055" t="s">
        <v>16428</v>
      </c>
      <c r="B15055" t="s">
        <v>16441</v>
      </c>
      <c r="C15055" t="s">
        <v>109</v>
      </c>
      <c r="D15055">
        <v>4</v>
      </c>
      <c r="E15055">
        <v>0</v>
      </c>
      <c r="F15055">
        <v>0</v>
      </c>
      <c r="H15055" t="s">
        <v>103</v>
      </c>
      <c r="I15055">
        <f t="shared" si="711"/>
        <v>0</v>
      </c>
      <c r="J15055">
        <f t="shared" si="712"/>
        <v>0</v>
      </c>
      <c r="L15055" t="str">
        <f t="shared" si="713"/>
        <v>2340GOONOO GOONOO</v>
      </c>
      <c r="M15055" t="s">
        <v>7666</v>
      </c>
    </row>
    <row r="15056" spans="1:13">
      <c r="A15056" t="s">
        <v>16428</v>
      </c>
      <c r="B15056" t="s">
        <v>7953</v>
      </c>
      <c r="C15056" t="s">
        <v>109</v>
      </c>
      <c r="D15056">
        <v>1</v>
      </c>
      <c r="E15056">
        <v>0</v>
      </c>
      <c r="F15056">
        <v>1</v>
      </c>
      <c r="H15056" t="s">
        <v>103</v>
      </c>
      <c r="I15056">
        <f t="shared" si="711"/>
        <v>0</v>
      </c>
      <c r="J15056">
        <f t="shared" si="712"/>
        <v>0</v>
      </c>
      <c r="L15056" t="str">
        <f t="shared" si="713"/>
        <v>2340GOWRIE</v>
      </c>
      <c r="M15056" t="s">
        <v>7666</v>
      </c>
    </row>
    <row r="15057" spans="1:13">
      <c r="A15057" t="s">
        <v>16428</v>
      </c>
      <c r="B15057" t="s">
        <v>16442</v>
      </c>
      <c r="C15057" t="s">
        <v>109</v>
      </c>
      <c r="D15057">
        <v>1</v>
      </c>
      <c r="E15057">
        <v>0</v>
      </c>
      <c r="F15057">
        <v>1</v>
      </c>
      <c r="H15057" t="s">
        <v>103</v>
      </c>
      <c r="I15057">
        <f t="shared" ref="I15057:I15120" si="714">IF(ISERROR(VLOOKUP(A15057,SelPostCode,1,FALSE)),0,1)</f>
        <v>0</v>
      </c>
      <c r="J15057">
        <f t="shared" ref="J15057:J15120" si="715">IF(I15057=0,0,IF(ISERROR(VLOOKUP(B15057,SelSuburb,1,FALSE)),0,1))</f>
        <v>0</v>
      </c>
      <c r="L15057" t="str">
        <f t="shared" si="713"/>
        <v>2340HALLSVILLE</v>
      </c>
      <c r="M15057" t="s">
        <v>7666</v>
      </c>
    </row>
    <row r="15058" spans="1:13">
      <c r="A15058" t="s">
        <v>16428</v>
      </c>
      <c r="B15058" t="s">
        <v>10966</v>
      </c>
      <c r="C15058" t="s">
        <v>109</v>
      </c>
      <c r="D15058">
        <v>4</v>
      </c>
      <c r="E15058">
        <v>0</v>
      </c>
      <c r="F15058">
        <v>0</v>
      </c>
      <c r="H15058" t="s">
        <v>103</v>
      </c>
      <c r="I15058">
        <f t="shared" si="714"/>
        <v>0</v>
      </c>
      <c r="J15058">
        <f t="shared" si="715"/>
        <v>0</v>
      </c>
      <c r="L15058" t="str">
        <f t="shared" si="713"/>
        <v>2340HANGING ROCK</v>
      </c>
      <c r="M15058" t="s">
        <v>7666</v>
      </c>
    </row>
    <row r="15059" spans="1:13">
      <c r="A15059" t="s">
        <v>16428</v>
      </c>
      <c r="B15059" t="s">
        <v>16443</v>
      </c>
      <c r="C15059" t="s">
        <v>109</v>
      </c>
      <c r="D15059">
        <v>1</v>
      </c>
      <c r="E15059">
        <v>0</v>
      </c>
      <c r="F15059">
        <v>1</v>
      </c>
      <c r="H15059" t="s">
        <v>103</v>
      </c>
      <c r="I15059">
        <f t="shared" si="714"/>
        <v>0</v>
      </c>
      <c r="J15059">
        <f t="shared" si="715"/>
        <v>0</v>
      </c>
      <c r="L15059" t="str">
        <f t="shared" si="713"/>
        <v>2340HILLVUE</v>
      </c>
      <c r="M15059" t="s">
        <v>7666</v>
      </c>
    </row>
    <row r="15060" spans="1:13">
      <c r="A15060" t="s">
        <v>16428</v>
      </c>
      <c r="B15060" t="s">
        <v>16444</v>
      </c>
      <c r="C15060" t="s">
        <v>109</v>
      </c>
      <c r="D15060">
        <v>4</v>
      </c>
      <c r="E15060">
        <v>0</v>
      </c>
      <c r="F15060">
        <v>0</v>
      </c>
      <c r="H15060" t="s">
        <v>103</v>
      </c>
      <c r="I15060">
        <f t="shared" si="714"/>
        <v>0</v>
      </c>
      <c r="J15060">
        <f t="shared" si="715"/>
        <v>0</v>
      </c>
      <c r="L15060" t="str">
        <f t="shared" si="713"/>
        <v>2340KEEPIT</v>
      </c>
      <c r="M15060" t="s">
        <v>7666</v>
      </c>
    </row>
    <row r="15061" spans="1:13">
      <c r="A15061" t="s">
        <v>16428</v>
      </c>
      <c r="B15061" t="s">
        <v>5066</v>
      </c>
      <c r="C15061" t="s">
        <v>109</v>
      </c>
      <c r="D15061">
        <v>1</v>
      </c>
      <c r="E15061">
        <v>0</v>
      </c>
      <c r="F15061">
        <v>1</v>
      </c>
      <c r="H15061" t="s">
        <v>103</v>
      </c>
      <c r="I15061">
        <f t="shared" si="714"/>
        <v>0</v>
      </c>
      <c r="J15061">
        <f t="shared" si="715"/>
        <v>0</v>
      </c>
      <c r="L15061" t="str">
        <f t="shared" si="713"/>
        <v>2340KINGSWOOD</v>
      </c>
      <c r="M15061" t="s">
        <v>7666</v>
      </c>
    </row>
    <row r="15062" spans="1:13">
      <c r="A15062" t="s">
        <v>16428</v>
      </c>
      <c r="B15062" t="s">
        <v>16445</v>
      </c>
      <c r="C15062" t="s">
        <v>109</v>
      </c>
      <c r="D15062">
        <v>4</v>
      </c>
      <c r="E15062">
        <v>0</v>
      </c>
      <c r="F15062">
        <v>0</v>
      </c>
      <c r="H15062" t="s">
        <v>103</v>
      </c>
      <c r="I15062">
        <f t="shared" si="714"/>
        <v>0</v>
      </c>
      <c r="J15062">
        <f t="shared" si="715"/>
        <v>0</v>
      </c>
      <c r="L15062" t="str">
        <f t="shared" si="713"/>
        <v>2340LOOMBERAH</v>
      </c>
      <c r="M15062" t="s">
        <v>7666</v>
      </c>
    </row>
    <row r="15063" spans="1:13">
      <c r="A15063" t="s">
        <v>16428</v>
      </c>
      <c r="B15063" t="s">
        <v>16446</v>
      </c>
      <c r="C15063" t="s">
        <v>109</v>
      </c>
      <c r="D15063">
        <v>3</v>
      </c>
      <c r="E15063">
        <v>0</v>
      </c>
      <c r="F15063">
        <v>0</v>
      </c>
      <c r="H15063" t="s">
        <v>103</v>
      </c>
      <c r="I15063">
        <f t="shared" si="714"/>
        <v>0</v>
      </c>
      <c r="J15063">
        <f t="shared" si="715"/>
        <v>0</v>
      </c>
      <c r="L15063" t="str">
        <f t="shared" si="713"/>
        <v>2340MOORE CREEK</v>
      </c>
      <c r="M15063" t="s">
        <v>7666</v>
      </c>
    </row>
    <row r="15064" spans="1:13">
      <c r="A15064" t="s">
        <v>16428</v>
      </c>
      <c r="B15064" t="s">
        <v>16447</v>
      </c>
      <c r="C15064" t="s">
        <v>109</v>
      </c>
      <c r="D15064">
        <v>1</v>
      </c>
      <c r="E15064">
        <v>0</v>
      </c>
      <c r="F15064">
        <v>1</v>
      </c>
      <c r="H15064" t="s">
        <v>103</v>
      </c>
      <c r="I15064">
        <f t="shared" si="714"/>
        <v>0</v>
      </c>
      <c r="J15064">
        <f t="shared" si="715"/>
        <v>0</v>
      </c>
      <c r="L15064" t="str">
        <f t="shared" si="713"/>
        <v>2340NEMINGHA</v>
      </c>
      <c r="M15064" t="s">
        <v>7666</v>
      </c>
    </row>
    <row r="15065" spans="1:13">
      <c r="A15065" t="s">
        <v>16428</v>
      </c>
      <c r="B15065" t="s">
        <v>16448</v>
      </c>
      <c r="C15065" t="s">
        <v>109</v>
      </c>
      <c r="D15065">
        <v>1</v>
      </c>
      <c r="E15065">
        <v>0</v>
      </c>
      <c r="F15065">
        <v>1</v>
      </c>
      <c r="H15065" t="s">
        <v>103</v>
      </c>
      <c r="I15065">
        <f t="shared" si="714"/>
        <v>0</v>
      </c>
      <c r="J15065">
        <f t="shared" si="715"/>
        <v>0</v>
      </c>
      <c r="L15065" t="str">
        <f t="shared" si="713"/>
        <v>2340NORTH TAMWORTH</v>
      </c>
      <c r="M15065" t="s">
        <v>7666</v>
      </c>
    </row>
    <row r="15066" spans="1:13">
      <c r="A15066" t="s">
        <v>16428</v>
      </c>
      <c r="B15066" t="s">
        <v>16449</v>
      </c>
      <c r="C15066" t="s">
        <v>109</v>
      </c>
      <c r="D15066">
        <v>4</v>
      </c>
      <c r="E15066">
        <v>0</v>
      </c>
      <c r="F15066">
        <v>0</v>
      </c>
      <c r="H15066" t="s">
        <v>103</v>
      </c>
      <c r="I15066">
        <f t="shared" si="714"/>
        <v>0</v>
      </c>
      <c r="J15066">
        <f t="shared" si="715"/>
        <v>0</v>
      </c>
      <c r="L15066" t="str">
        <f t="shared" si="713"/>
        <v>2340NUNDLE</v>
      </c>
      <c r="M15066" t="s">
        <v>7666</v>
      </c>
    </row>
    <row r="15067" spans="1:13">
      <c r="A15067" t="s">
        <v>16428</v>
      </c>
      <c r="B15067" t="s">
        <v>16450</v>
      </c>
      <c r="C15067" t="s">
        <v>109</v>
      </c>
      <c r="D15067">
        <v>4</v>
      </c>
      <c r="E15067">
        <v>0</v>
      </c>
      <c r="F15067">
        <v>0</v>
      </c>
      <c r="H15067" t="s">
        <v>103</v>
      </c>
      <c r="I15067">
        <f t="shared" si="714"/>
        <v>0</v>
      </c>
      <c r="J15067">
        <f t="shared" si="715"/>
        <v>0</v>
      </c>
      <c r="L15067" t="str">
        <f t="shared" si="713"/>
        <v>2340OGUNBIL</v>
      </c>
      <c r="M15067" t="s">
        <v>7666</v>
      </c>
    </row>
    <row r="15068" spans="1:13">
      <c r="A15068" t="s">
        <v>16428</v>
      </c>
      <c r="B15068" t="s">
        <v>16451</v>
      </c>
      <c r="C15068" t="s">
        <v>109</v>
      </c>
      <c r="D15068">
        <v>1</v>
      </c>
      <c r="E15068">
        <v>0</v>
      </c>
      <c r="F15068">
        <v>1</v>
      </c>
      <c r="H15068" t="s">
        <v>103</v>
      </c>
      <c r="I15068">
        <f t="shared" si="714"/>
        <v>0</v>
      </c>
      <c r="J15068">
        <f t="shared" si="715"/>
        <v>0</v>
      </c>
      <c r="L15068" t="str">
        <f t="shared" si="713"/>
        <v>2340OXLEY VALE</v>
      </c>
      <c r="M15068" t="s">
        <v>7666</v>
      </c>
    </row>
    <row r="15069" spans="1:13">
      <c r="A15069" t="s">
        <v>16428</v>
      </c>
      <c r="B15069" t="s">
        <v>16452</v>
      </c>
      <c r="C15069" t="s">
        <v>109</v>
      </c>
      <c r="D15069">
        <v>4</v>
      </c>
      <c r="E15069">
        <v>0</v>
      </c>
      <c r="F15069">
        <v>0</v>
      </c>
      <c r="H15069" t="s">
        <v>103</v>
      </c>
      <c r="I15069">
        <f t="shared" si="714"/>
        <v>0</v>
      </c>
      <c r="J15069">
        <f t="shared" si="715"/>
        <v>0</v>
      </c>
      <c r="L15069" t="str">
        <f t="shared" si="713"/>
        <v>2340PIALLAMORE</v>
      </c>
      <c r="M15069" t="s">
        <v>7666</v>
      </c>
    </row>
    <row r="15070" spans="1:13">
      <c r="A15070" t="s">
        <v>16428</v>
      </c>
      <c r="B15070" t="s">
        <v>12356</v>
      </c>
      <c r="C15070" t="s">
        <v>109</v>
      </c>
      <c r="D15070">
        <v>4</v>
      </c>
      <c r="E15070">
        <v>0</v>
      </c>
      <c r="F15070">
        <v>0</v>
      </c>
      <c r="H15070" t="s">
        <v>103</v>
      </c>
      <c r="I15070">
        <f t="shared" si="714"/>
        <v>0</v>
      </c>
      <c r="J15070">
        <f t="shared" si="715"/>
        <v>0</v>
      </c>
      <c r="L15070" t="str">
        <f t="shared" si="713"/>
        <v>2340SOMERTON</v>
      </c>
      <c r="M15070" t="s">
        <v>7666</v>
      </c>
    </row>
    <row r="15071" spans="1:13">
      <c r="A15071" t="s">
        <v>16428</v>
      </c>
      <c r="B15071" t="s">
        <v>16453</v>
      </c>
      <c r="C15071" t="s">
        <v>109</v>
      </c>
      <c r="D15071">
        <v>2</v>
      </c>
      <c r="E15071">
        <v>0</v>
      </c>
      <c r="F15071">
        <v>1</v>
      </c>
      <c r="H15071" t="s">
        <v>103</v>
      </c>
      <c r="I15071">
        <f t="shared" si="714"/>
        <v>0</v>
      </c>
      <c r="J15071">
        <f t="shared" si="715"/>
        <v>0</v>
      </c>
      <c r="L15071" t="str">
        <f t="shared" si="713"/>
        <v>2340SOUTH TAMWORTH</v>
      </c>
      <c r="M15071" t="s">
        <v>7666</v>
      </c>
    </row>
    <row r="15072" spans="1:13">
      <c r="A15072" t="s">
        <v>16428</v>
      </c>
      <c r="B15072" t="s">
        <v>16454</v>
      </c>
      <c r="C15072" t="s">
        <v>109</v>
      </c>
      <c r="D15072">
        <v>1</v>
      </c>
      <c r="E15072">
        <v>0</v>
      </c>
      <c r="F15072">
        <v>1</v>
      </c>
      <c r="H15072" t="s">
        <v>103</v>
      </c>
      <c r="I15072">
        <f t="shared" si="714"/>
        <v>0</v>
      </c>
      <c r="J15072">
        <f t="shared" si="715"/>
        <v>0</v>
      </c>
      <c r="L15072" t="str">
        <f t="shared" si="713"/>
        <v>2340TAMINDA</v>
      </c>
      <c r="M15072" t="s">
        <v>7666</v>
      </c>
    </row>
    <row r="15073" spans="1:13">
      <c r="A15073" t="s">
        <v>16428</v>
      </c>
      <c r="B15073" t="s">
        <v>16455</v>
      </c>
      <c r="C15073" t="s">
        <v>109</v>
      </c>
      <c r="D15073">
        <v>1</v>
      </c>
      <c r="E15073">
        <v>0</v>
      </c>
      <c r="F15073">
        <v>1</v>
      </c>
      <c r="H15073" t="s">
        <v>103</v>
      </c>
      <c r="I15073">
        <f t="shared" si="714"/>
        <v>0</v>
      </c>
      <c r="J15073">
        <f t="shared" si="715"/>
        <v>0</v>
      </c>
      <c r="L15073" t="str">
        <f t="shared" si="713"/>
        <v>2340TAMWORTH</v>
      </c>
      <c r="M15073" t="s">
        <v>7666</v>
      </c>
    </row>
    <row r="15074" spans="1:13">
      <c r="A15074" t="s">
        <v>16428</v>
      </c>
      <c r="B15074" t="s">
        <v>16456</v>
      </c>
      <c r="C15074" t="s">
        <v>109</v>
      </c>
      <c r="D15074">
        <v>2</v>
      </c>
      <c r="E15074">
        <v>0</v>
      </c>
      <c r="F15074">
        <v>1</v>
      </c>
      <c r="H15074" t="s">
        <v>103</v>
      </c>
      <c r="I15074">
        <f t="shared" si="714"/>
        <v>0</v>
      </c>
      <c r="J15074">
        <f t="shared" si="715"/>
        <v>0</v>
      </c>
      <c r="L15074" t="str">
        <f t="shared" si="713"/>
        <v>2340TAMWORTH SOUTH</v>
      </c>
      <c r="M15074" t="s">
        <v>7666</v>
      </c>
    </row>
    <row r="15075" spans="1:13">
      <c r="A15075" t="s">
        <v>16428</v>
      </c>
      <c r="B15075" t="s">
        <v>16457</v>
      </c>
      <c r="C15075" t="s">
        <v>109</v>
      </c>
      <c r="D15075">
        <v>2</v>
      </c>
      <c r="E15075">
        <v>0</v>
      </c>
      <c r="F15075">
        <v>1</v>
      </c>
      <c r="H15075" t="s">
        <v>103</v>
      </c>
      <c r="I15075">
        <f t="shared" si="714"/>
        <v>0</v>
      </c>
      <c r="J15075">
        <f t="shared" si="715"/>
        <v>0</v>
      </c>
      <c r="L15075" t="str">
        <f t="shared" si="713"/>
        <v>2340TIMBUMBURI</v>
      </c>
      <c r="M15075" t="s">
        <v>7666</v>
      </c>
    </row>
    <row r="15076" spans="1:13">
      <c r="A15076" t="s">
        <v>16428</v>
      </c>
      <c r="B15076" t="s">
        <v>16458</v>
      </c>
      <c r="C15076" t="s">
        <v>109</v>
      </c>
      <c r="D15076">
        <v>3</v>
      </c>
      <c r="E15076">
        <v>0</v>
      </c>
      <c r="F15076">
        <v>0</v>
      </c>
      <c r="H15076" t="s">
        <v>103</v>
      </c>
      <c r="I15076">
        <f t="shared" si="714"/>
        <v>0</v>
      </c>
      <c r="J15076">
        <f t="shared" si="715"/>
        <v>0</v>
      </c>
      <c r="L15076" t="str">
        <f t="shared" si="713"/>
        <v>2340WALLAMORE</v>
      </c>
      <c r="M15076" t="s">
        <v>7666</v>
      </c>
    </row>
    <row r="15077" spans="1:13">
      <c r="A15077" t="s">
        <v>16428</v>
      </c>
      <c r="B15077" t="s">
        <v>16459</v>
      </c>
      <c r="C15077" t="s">
        <v>109</v>
      </c>
      <c r="D15077">
        <v>1</v>
      </c>
      <c r="E15077">
        <v>0</v>
      </c>
      <c r="F15077">
        <v>1</v>
      </c>
      <c r="H15077" t="s">
        <v>103</v>
      </c>
      <c r="I15077">
        <f t="shared" si="714"/>
        <v>0</v>
      </c>
      <c r="J15077">
        <f t="shared" si="715"/>
        <v>0</v>
      </c>
      <c r="L15077" t="str">
        <f t="shared" si="713"/>
        <v>2340WARRAL</v>
      </c>
      <c r="M15077" t="s">
        <v>7666</v>
      </c>
    </row>
    <row r="15078" spans="1:13">
      <c r="A15078" t="s">
        <v>16428</v>
      </c>
      <c r="B15078" t="s">
        <v>16460</v>
      </c>
      <c r="C15078" t="s">
        <v>109</v>
      </c>
      <c r="D15078">
        <v>4</v>
      </c>
      <c r="E15078">
        <v>0</v>
      </c>
      <c r="F15078">
        <v>0</v>
      </c>
      <c r="H15078" t="s">
        <v>103</v>
      </c>
      <c r="I15078">
        <f t="shared" si="714"/>
        <v>0</v>
      </c>
      <c r="J15078">
        <f t="shared" si="715"/>
        <v>0</v>
      </c>
      <c r="L15078" t="str">
        <f t="shared" si="713"/>
        <v>2340WEABONGA</v>
      </c>
      <c r="M15078" t="s">
        <v>7666</v>
      </c>
    </row>
    <row r="15079" spans="1:13">
      <c r="A15079" t="s">
        <v>16428</v>
      </c>
      <c r="B15079" t="s">
        <v>16461</v>
      </c>
      <c r="C15079" t="s">
        <v>109</v>
      </c>
      <c r="D15079">
        <v>1</v>
      </c>
      <c r="E15079">
        <v>0</v>
      </c>
      <c r="F15079">
        <v>1</v>
      </c>
      <c r="H15079" t="s">
        <v>103</v>
      </c>
      <c r="I15079">
        <f t="shared" si="714"/>
        <v>0</v>
      </c>
      <c r="J15079">
        <f t="shared" si="715"/>
        <v>0</v>
      </c>
      <c r="L15079" t="str">
        <f t="shared" si="713"/>
        <v>2340WEST TAMWORTH</v>
      </c>
      <c r="M15079" t="s">
        <v>7666</v>
      </c>
    </row>
    <row r="15080" spans="1:13">
      <c r="A15080" t="s">
        <v>16428</v>
      </c>
      <c r="B15080" t="s">
        <v>2447</v>
      </c>
      <c r="C15080" t="s">
        <v>109</v>
      </c>
      <c r="D15080">
        <v>4</v>
      </c>
      <c r="E15080">
        <v>0</v>
      </c>
      <c r="F15080">
        <v>0</v>
      </c>
      <c r="H15080" t="s">
        <v>103</v>
      </c>
      <c r="I15080">
        <f t="shared" si="714"/>
        <v>0</v>
      </c>
      <c r="J15080">
        <f t="shared" si="715"/>
        <v>0</v>
      </c>
      <c r="L15080" t="str">
        <f t="shared" si="713"/>
        <v>2340WESTDALE</v>
      </c>
      <c r="M15080" t="s">
        <v>7666</v>
      </c>
    </row>
    <row r="15081" spans="1:13">
      <c r="A15081" t="s">
        <v>16428</v>
      </c>
      <c r="B15081" t="s">
        <v>16462</v>
      </c>
      <c r="C15081" t="s">
        <v>109</v>
      </c>
      <c r="D15081">
        <v>4</v>
      </c>
      <c r="E15081">
        <v>0</v>
      </c>
      <c r="F15081">
        <v>0</v>
      </c>
      <c r="H15081" t="s">
        <v>103</v>
      </c>
      <c r="I15081">
        <f t="shared" si="714"/>
        <v>0</v>
      </c>
      <c r="J15081">
        <f t="shared" si="715"/>
        <v>0</v>
      </c>
      <c r="L15081" t="str">
        <f t="shared" si="713"/>
        <v>2340WOOLOMIN</v>
      </c>
      <c r="M15081" t="s">
        <v>7666</v>
      </c>
    </row>
    <row r="15082" spans="1:13">
      <c r="A15082" t="s">
        <v>16463</v>
      </c>
      <c r="B15082" t="s">
        <v>16464</v>
      </c>
      <c r="C15082" t="s">
        <v>109</v>
      </c>
      <c r="D15082">
        <v>4</v>
      </c>
      <c r="E15082">
        <v>0</v>
      </c>
      <c r="F15082">
        <v>0</v>
      </c>
      <c r="H15082" t="s">
        <v>103</v>
      </c>
      <c r="I15082">
        <f t="shared" si="714"/>
        <v>0</v>
      </c>
      <c r="J15082">
        <f t="shared" si="715"/>
        <v>0</v>
      </c>
      <c r="L15082" t="str">
        <f t="shared" si="713"/>
        <v>2339BIG JACKS CREEK</v>
      </c>
      <c r="M15082" t="s">
        <v>7666</v>
      </c>
    </row>
    <row r="15083" spans="1:13">
      <c r="A15083" t="s">
        <v>16463</v>
      </c>
      <c r="B15083" t="s">
        <v>16465</v>
      </c>
      <c r="C15083" t="s">
        <v>109</v>
      </c>
      <c r="D15083">
        <v>4</v>
      </c>
      <c r="E15083">
        <v>0</v>
      </c>
      <c r="F15083">
        <v>0</v>
      </c>
      <c r="H15083" t="s">
        <v>103</v>
      </c>
      <c r="I15083">
        <f t="shared" si="714"/>
        <v>0</v>
      </c>
      <c r="J15083">
        <f t="shared" si="715"/>
        <v>0</v>
      </c>
      <c r="L15083" t="str">
        <f t="shared" si="713"/>
        <v>2339BRAEFIELD</v>
      </c>
      <c r="M15083" t="s">
        <v>7666</v>
      </c>
    </row>
    <row r="15084" spans="1:13">
      <c r="A15084" t="s">
        <v>16463</v>
      </c>
      <c r="B15084" t="s">
        <v>6787</v>
      </c>
      <c r="C15084" t="s">
        <v>109</v>
      </c>
      <c r="D15084">
        <v>4</v>
      </c>
      <c r="E15084">
        <v>0</v>
      </c>
      <c r="F15084">
        <v>0</v>
      </c>
      <c r="H15084" t="s">
        <v>103</v>
      </c>
      <c r="I15084">
        <f t="shared" si="714"/>
        <v>0</v>
      </c>
      <c r="J15084">
        <f t="shared" si="715"/>
        <v>0</v>
      </c>
      <c r="L15084" t="str">
        <f t="shared" si="713"/>
        <v>2339CATTLE CREEK</v>
      </c>
      <c r="M15084" t="s">
        <v>7666</v>
      </c>
    </row>
    <row r="15085" spans="1:13">
      <c r="A15085" t="s">
        <v>16463</v>
      </c>
      <c r="B15085" t="s">
        <v>16466</v>
      </c>
      <c r="C15085" t="s">
        <v>109</v>
      </c>
      <c r="D15085">
        <v>4</v>
      </c>
      <c r="E15085">
        <v>0</v>
      </c>
      <c r="F15085">
        <v>0</v>
      </c>
      <c r="H15085" t="s">
        <v>103</v>
      </c>
      <c r="I15085">
        <f t="shared" si="714"/>
        <v>0</v>
      </c>
      <c r="J15085">
        <f t="shared" si="715"/>
        <v>0</v>
      </c>
      <c r="L15085" t="str">
        <f t="shared" si="713"/>
        <v>2339CHILCOTTS CREEK</v>
      </c>
      <c r="M15085" t="s">
        <v>7666</v>
      </c>
    </row>
    <row r="15086" spans="1:13">
      <c r="A15086" t="s">
        <v>16463</v>
      </c>
      <c r="B15086" t="s">
        <v>16467</v>
      </c>
      <c r="C15086" t="s">
        <v>109</v>
      </c>
      <c r="D15086">
        <v>4</v>
      </c>
      <c r="E15086">
        <v>0</v>
      </c>
      <c r="F15086">
        <v>0</v>
      </c>
      <c r="H15086" t="s">
        <v>103</v>
      </c>
      <c r="I15086">
        <f t="shared" si="714"/>
        <v>0</v>
      </c>
      <c r="J15086">
        <f t="shared" si="715"/>
        <v>0</v>
      </c>
      <c r="L15086" t="str">
        <f t="shared" si="713"/>
        <v>2339LITTLE JACKS CREEK</v>
      </c>
      <c r="M15086" t="s">
        <v>7666</v>
      </c>
    </row>
    <row r="15087" spans="1:13">
      <c r="A15087" t="s">
        <v>16463</v>
      </c>
      <c r="B15087" t="s">
        <v>16468</v>
      </c>
      <c r="C15087" t="s">
        <v>109</v>
      </c>
      <c r="D15087">
        <v>4</v>
      </c>
      <c r="E15087">
        <v>0</v>
      </c>
      <c r="F15087">
        <v>0</v>
      </c>
      <c r="H15087" t="s">
        <v>103</v>
      </c>
      <c r="I15087">
        <f t="shared" si="714"/>
        <v>0</v>
      </c>
      <c r="J15087">
        <f t="shared" si="715"/>
        <v>0</v>
      </c>
      <c r="L15087" t="str">
        <f t="shared" si="713"/>
        <v>2339MACDONALDS CREEK</v>
      </c>
      <c r="M15087" t="s">
        <v>7666</v>
      </c>
    </row>
    <row r="15088" spans="1:13">
      <c r="A15088" t="s">
        <v>16463</v>
      </c>
      <c r="B15088" t="s">
        <v>16469</v>
      </c>
      <c r="C15088" t="s">
        <v>109</v>
      </c>
      <c r="D15088">
        <v>4</v>
      </c>
      <c r="E15088">
        <v>0</v>
      </c>
      <c r="F15088">
        <v>0</v>
      </c>
      <c r="H15088" t="s">
        <v>103</v>
      </c>
      <c r="I15088">
        <f t="shared" si="714"/>
        <v>0</v>
      </c>
      <c r="J15088">
        <f t="shared" si="715"/>
        <v>0</v>
      </c>
      <c r="L15088" t="str">
        <f t="shared" si="713"/>
        <v>2339PARRAWEENA</v>
      </c>
      <c r="M15088" t="s">
        <v>7666</v>
      </c>
    </row>
    <row r="15089" spans="1:13">
      <c r="A15089" t="s">
        <v>16463</v>
      </c>
      <c r="B15089" t="s">
        <v>16470</v>
      </c>
      <c r="C15089" t="s">
        <v>109</v>
      </c>
      <c r="D15089">
        <v>4</v>
      </c>
      <c r="E15089">
        <v>0</v>
      </c>
      <c r="F15089">
        <v>0</v>
      </c>
      <c r="H15089" t="s">
        <v>103</v>
      </c>
      <c r="I15089">
        <f t="shared" si="714"/>
        <v>0</v>
      </c>
      <c r="J15089">
        <f t="shared" si="715"/>
        <v>0</v>
      </c>
      <c r="L15089" t="str">
        <f t="shared" si="713"/>
        <v>2339WARRAH</v>
      </c>
      <c r="M15089" t="s">
        <v>7666</v>
      </c>
    </row>
    <row r="15090" spans="1:13">
      <c r="A15090" t="s">
        <v>16463</v>
      </c>
      <c r="B15090" t="s">
        <v>16471</v>
      </c>
      <c r="C15090" t="s">
        <v>109</v>
      </c>
      <c r="D15090">
        <v>4</v>
      </c>
      <c r="E15090">
        <v>0</v>
      </c>
      <c r="F15090">
        <v>0</v>
      </c>
      <c r="H15090" t="s">
        <v>103</v>
      </c>
      <c r="I15090">
        <f t="shared" si="714"/>
        <v>0</v>
      </c>
      <c r="J15090">
        <f t="shared" si="715"/>
        <v>0</v>
      </c>
      <c r="L15090" t="str">
        <f t="shared" si="713"/>
        <v>2339WARRAH CREEK</v>
      </c>
      <c r="M15090" t="s">
        <v>7666</v>
      </c>
    </row>
    <row r="15091" spans="1:13">
      <c r="A15091" t="s">
        <v>16463</v>
      </c>
      <c r="B15091" t="s">
        <v>16472</v>
      </c>
      <c r="C15091" t="s">
        <v>109</v>
      </c>
      <c r="D15091">
        <v>4</v>
      </c>
      <c r="E15091">
        <v>0</v>
      </c>
      <c r="F15091">
        <v>0</v>
      </c>
      <c r="H15091" t="s">
        <v>103</v>
      </c>
      <c r="I15091">
        <f t="shared" si="714"/>
        <v>0</v>
      </c>
      <c r="J15091">
        <f t="shared" si="715"/>
        <v>0</v>
      </c>
      <c r="L15091" t="str">
        <f t="shared" si="713"/>
        <v>2339WILLOW TREE</v>
      </c>
      <c r="M15091" t="s">
        <v>7666</v>
      </c>
    </row>
    <row r="15092" spans="1:13">
      <c r="A15092" t="s">
        <v>16473</v>
      </c>
      <c r="B15092" t="s">
        <v>16474</v>
      </c>
      <c r="C15092" t="s">
        <v>109</v>
      </c>
      <c r="D15092">
        <v>4</v>
      </c>
      <c r="E15092">
        <v>0</v>
      </c>
      <c r="F15092">
        <v>0</v>
      </c>
      <c r="H15092" t="s">
        <v>103</v>
      </c>
      <c r="I15092">
        <f t="shared" si="714"/>
        <v>0</v>
      </c>
      <c r="J15092">
        <f t="shared" si="715"/>
        <v>0</v>
      </c>
      <c r="L15092" t="str">
        <f t="shared" si="713"/>
        <v>2338ARDGLEN</v>
      </c>
      <c r="M15092" t="s">
        <v>16034</v>
      </c>
    </row>
    <row r="15093" spans="1:13">
      <c r="A15093" t="s">
        <v>16473</v>
      </c>
      <c r="B15093" t="s">
        <v>16475</v>
      </c>
      <c r="C15093" t="s">
        <v>109</v>
      </c>
      <c r="D15093">
        <v>4</v>
      </c>
      <c r="E15093">
        <v>0</v>
      </c>
      <c r="F15093">
        <v>0</v>
      </c>
      <c r="H15093" t="s">
        <v>103</v>
      </c>
      <c r="I15093">
        <f t="shared" si="714"/>
        <v>0</v>
      </c>
      <c r="J15093">
        <f t="shared" si="715"/>
        <v>0</v>
      </c>
      <c r="L15093" t="str">
        <f t="shared" si="713"/>
        <v>2338BLANDFORD</v>
      </c>
      <c r="M15093" t="s">
        <v>16034</v>
      </c>
    </row>
    <row r="15094" spans="1:13">
      <c r="A15094" t="s">
        <v>16473</v>
      </c>
      <c r="B15094" t="s">
        <v>16476</v>
      </c>
      <c r="C15094" t="s">
        <v>109</v>
      </c>
      <c r="D15094">
        <v>4</v>
      </c>
      <c r="E15094">
        <v>0</v>
      </c>
      <c r="F15094">
        <v>0</v>
      </c>
      <c r="H15094" t="s">
        <v>103</v>
      </c>
      <c r="I15094">
        <f t="shared" si="714"/>
        <v>0</v>
      </c>
      <c r="J15094">
        <f t="shared" si="715"/>
        <v>0</v>
      </c>
      <c r="L15094" t="str">
        <f t="shared" si="713"/>
        <v>2338CRAWNEY</v>
      </c>
      <c r="M15094" t="s">
        <v>16034</v>
      </c>
    </row>
    <row r="15095" spans="1:13">
      <c r="A15095" t="s">
        <v>16473</v>
      </c>
      <c r="B15095" t="s">
        <v>16477</v>
      </c>
      <c r="C15095" t="s">
        <v>109</v>
      </c>
      <c r="D15095">
        <v>4</v>
      </c>
      <c r="E15095">
        <v>0</v>
      </c>
      <c r="F15095">
        <v>0</v>
      </c>
      <c r="H15095" t="s">
        <v>103</v>
      </c>
      <c r="I15095">
        <f t="shared" si="714"/>
        <v>0</v>
      </c>
      <c r="J15095">
        <f t="shared" si="715"/>
        <v>0</v>
      </c>
      <c r="L15095" t="str">
        <f t="shared" si="713"/>
        <v>2338GREEN CREEK</v>
      </c>
      <c r="M15095" t="s">
        <v>16034</v>
      </c>
    </row>
    <row r="15096" spans="1:13">
      <c r="A15096" t="s">
        <v>16473</v>
      </c>
      <c r="B15096" t="s">
        <v>16478</v>
      </c>
      <c r="C15096" t="s">
        <v>109</v>
      </c>
      <c r="D15096">
        <v>4</v>
      </c>
      <c r="E15096">
        <v>0</v>
      </c>
      <c r="F15096">
        <v>0</v>
      </c>
      <c r="H15096" t="s">
        <v>103</v>
      </c>
      <c r="I15096">
        <f t="shared" si="714"/>
        <v>0</v>
      </c>
      <c r="J15096">
        <f t="shared" si="715"/>
        <v>0</v>
      </c>
      <c r="L15096" t="str">
        <f t="shared" si="713"/>
        <v>2338MURRURUNDI</v>
      </c>
      <c r="M15096" t="s">
        <v>16034</v>
      </c>
    </row>
    <row r="15097" spans="1:13">
      <c r="A15097" t="s">
        <v>16473</v>
      </c>
      <c r="B15097" t="s">
        <v>16479</v>
      </c>
      <c r="C15097" t="s">
        <v>109</v>
      </c>
      <c r="D15097">
        <v>4</v>
      </c>
      <c r="E15097">
        <v>0</v>
      </c>
      <c r="F15097">
        <v>0</v>
      </c>
      <c r="H15097" t="s">
        <v>103</v>
      </c>
      <c r="I15097">
        <f t="shared" si="714"/>
        <v>0</v>
      </c>
      <c r="J15097">
        <f t="shared" si="715"/>
        <v>0</v>
      </c>
      <c r="L15097" t="str">
        <f t="shared" si="713"/>
        <v>2338PAGES RIVER</v>
      </c>
      <c r="M15097" t="s">
        <v>16034</v>
      </c>
    </row>
    <row r="15098" spans="1:13">
      <c r="A15098" t="s">
        <v>16473</v>
      </c>
      <c r="B15098" t="s">
        <v>4056</v>
      </c>
      <c r="C15098" t="s">
        <v>109</v>
      </c>
      <c r="D15098">
        <v>4</v>
      </c>
      <c r="E15098">
        <v>0</v>
      </c>
      <c r="F15098">
        <v>0</v>
      </c>
      <c r="H15098" t="s">
        <v>103</v>
      </c>
      <c r="I15098">
        <f t="shared" si="714"/>
        <v>0</v>
      </c>
      <c r="J15098">
        <f t="shared" si="715"/>
        <v>0</v>
      </c>
      <c r="L15098" t="str">
        <f t="shared" si="713"/>
        <v>2338SANDY CREEK</v>
      </c>
      <c r="M15098" t="s">
        <v>16034</v>
      </c>
    </row>
    <row r="15099" spans="1:13">
      <c r="A15099" t="s">
        <v>16473</v>
      </c>
      <c r="B15099" t="s">
        <v>11689</v>
      </c>
      <c r="C15099" t="s">
        <v>109</v>
      </c>
      <c r="D15099">
        <v>4</v>
      </c>
      <c r="E15099">
        <v>0</v>
      </c>
      <c r="F15099">
        <v>0</v>
      </c>
      <c r="H15099" t="s">
        <v>103</v>
      </c>
      <c r="I15099">
        <f t="shared" si="714"/>
        <v>0</v>
      </c>
      <c r="J15099">
        <f t="shared" si="715"/>
        <v>0</v>
      </c>
      <c r="L15099" t="str">
        <f t="shared" si="713"/>
        <v>2338SCOTTS CREEK</v>
      </c>
      <c r="M15099" t="s">
        <v>16034</v>
      </c>
    </row>
    <row r="15100" spans="1:13">
      <c r="A15100" t="s">
        <v>16473</v>
      </c>
      <c r="B15100" t="s">
        <v>10850</v>
      </c>
      <c r="C15100" t="s">
        <v>109</v>
      </c>
      <c r="D15100">
        <v>4</v>
      </c>
      <c r="E15100">
        <v>0</v>
      </c>
      <c r="F15100">
        <v>0</v>
      </c>
      <c r="H15100" t="s">
        <v>103</v>
      </c>
      <c r="I15100">
        <f t="shared" si="714"/>
        <v>0</v>
      </c>
      <c r="J15100">
        <f t="shared" si="715"/>
        <v>0</v>
      </c>
      <c r="L15100" t="str">
        <f t="shared" si="713"/>
        <v>2338TIMOR</v>
      </c>
      <c r="M15100" t="s">
        <v>16034</v>
      </c>
    </row>
    <row r="15101" spans="1:13">
      <c r="A15101" t="s">
        <v>16480</v>
      </c>
      <c r="B15101" t="s">
        <v>16481</v>
      </c>
      <c r="C15101" t="s">
        <v>109</v>
      </c>
      <c r="D15101">
        <v>4</v>
      </c>
      <c r="E15101">
        <v>0</v>
      </c>
      <c r="F15101">
        <v>0</v>
      </c>
      <c r="H15101" t="s">
        <v>103</v>
      </c>
      <c r="I15101">
        <f t="shared" si="714"/>
        <v>0</v>
      </c>
      <c r="J15101">
        <f t="shared" si="715"/>
        <v>0</v>
      </c>
      <c r="L15101" t="str">
        <f t="shared" si="713"/>
        <v>2337BELLTREES</v>
      </c>
      <c r="M15101" t="s">
        <v>16034</v>
      </c>
    </row>
    <row r="15102" spans="1:13">
      <c r="A15102" t="s">
        <v>16480</v>
      </c>
      <c r="B15102" t="s">
        <v>16482</v>
      </c>
      <c r="C15102" t="s">
        <v>109</v>
      </c>
      <c r="D15102">
        <v>4</v>
      </c>
      <c r="E15102">
        <v>0</v>
      </c>
      <c r="F15102">
        <v>0</v>
      </c>
      <c r="H15102" t="s">
        <v>103</v>
      </c>
      <c r="I15102">
        <f t="shared" si="714"/>
        <v>0</v>
      </c>
      <c r="J15102">
        <f t="shared" si="715"/>
        <v>0</v>
      </c>
      <c r="L15102" t="str">
        <f t="shared" si="713"/>
        <v>2337BRAWBOY</v>
      </c>
      <c r="M15102" t="s">
        <v>16034</v>
      </c>
    </row>
    <row r="15103" spans="1:13">
      <c r="A15103" t="s">
        <v>16480</v>
      </c>
      <c r="B15103" t="s">
        <v>16483</v>
      </c>
      <c r="C15103" t="s">
        <v>109</v>
      </c>
      <c r="D15103">
        <v>4</v>
      </c>
      <c r="E15103">
        <v>0</v>
      </c>
      <c r="F15103">
        <v>0</v>
      </c>
      <c r="H15103" t="s">
        <v>103</v>
      </c>
      <c r="I15103">
        <f t="shared" si="714"/>
        <v>0</v>
      </c>
      <c r="J15103">
        <f t="shared" si="715"/>
        <v>0</v>
      </c>
      <c r="L15103" t="str">
        <f t="shared" si="713"/>
        <v>2337BUNNAN</v>
      </c>
      <c r="M15103" t="s">
        <v>16034</v>
      </c>
    </row>
    <row r="15104" spans="1:13">
      <c r="A15104" t="s">
        <v>16480</v>
      </c>
      <c r="B15104" t="s">
        <v>4930</v>
      </c>
      <c r="C15104" t="s">
        <v>109</v>
      </c>
      <c r="D15104">
        <v>4</v>
      </c>
      <c r="E15104">
        <v>0</v>
      </c>
      <c r="F15104">
        <v>0</v>
      </c>
      <c r="H15104" t="s">
        <v>103</v>
      </c>
      <c r="I15104">
        <f t="shared" si="714"/>
        <v>0</v>
      </c>
      <c r="J15104">
        <f t="shared" si="715"/>
        <v>0</v>
      </c>
      <c r="L15104" t="str">
        <f t="shared" si="713"/>
        <v>2337DRY CREEK</v>
      </c>
      <c r="M15104" t="s">
        <v>16034</v>
      </c>
    </row>
    <row r="15105" spans="1:13">
      <c r="A15105" t="s">
        <v>16480</v>
      </c>
      <c r="B15105" t="s">
        <v>16484</v>
      </c>
      <c r="C15105" t="s">
        <v>109</v>
      </c>
      <c r="D15105">
        <v>4</v>
      </c>
      <c r="E15105">
        <v>0</v>
      </c>
      <c r="F15105">
        <v>0</v>
      </c>
      <c r="H15105" t="s">
        <v>103</v>
      </c>
      <c r="I15105">
        <f t="shared" si="714"/>
        <v>0</v>
      </c>
      <c r="J15105">
        <f t="shared" si="715"/>
        <v>0</v>
      </c>
      <c r="L15105" t="str">
        <f t="shared" si="713"/>
        <v>2337ELLERSTON</v>
      </c>
      <c r="M15105" t="s">
        <v>16034</v>
      </c>
    </row>
    <row r="15106" spans="1:13">
      <c r="A15106" t="s">
        <v>16480</v>
      </c>
      <c r="B15106" t="s">
        <v>16485</v>
      </c>
      <c r="C15106" t="s">
        <v>109</v>
      </c>
      <c r="D15106">
        <v>4</v>
      </c>
      <c r="E15106">
        <v>0</v>
      </c>
      <c r="F15106">
        <v>0</v>
      </c>
      <c r="H15106" t="s">
        <v>103</v>
      </c>
      <c r="I15106">
        <f t="shared" si="714"/>
        <v>0</v>
      </c>
      <c r="J15106">
        <f t="shared" si="715"/>
        <v>0</v>
      </c>
      <c r="L15106" t="str">
        <f t="shared" si="713"/>
        <v>2337GLENBAWN</v>
      </c>
      <c r="M15106" t="s">
        <v>16034</v>
      </c>
    </row>
    <row r="15107" spans="1:13">
      <c r="A15107" t="s">
        <v>16480</v>
      </c>
      <c r="B15107" t="s">
        <v>6949</v>
      </c>
      <c r="C15107" t="s">
        <v>109</v>
      </c>
      <c r="D15107">
        <v>4</v>
      </c>
      <c r="E15107">
        <v>0</v>
      </c>
      <c r="F15107">
        <v>0</v>
      </c>
      <c r="H15107" t="s">
        <v>103</v>
      </c>
      <c r="I15107">
        <f t="shared" si="714"/>
        <v>0</v>
      </c>
      <c r="J15107">
        <f t="shared" si="715"/>
        <v>0</v>
      </c>
      <c r="L15107" t="str">
        <f t="shared" si="713"/>
        <v>2337GLENROCK</v>
      </c>
      <c r="M15107" t="s">
        <v>16034</v>
      </c>
    </row>
    <row r="15108" spans="1:13">
      <c r="A15108" t="s">
        <v>16480</v>
      </c>
      <c r="B15108" t="s">
        <v>16486</v>
      </c>
      <c r="C15108" t="s">
        <v>109</v>
      </c>
      <c r="D15108">
        <v>4</v>
      </c>
      <c r="E15108">
        <v>0</v>
      </c>
      <c r="F15108">
        <v>0</v>
      </c>
      <c r="H15108" t="s">
        <v>103</v>
      </c>
      <c r="I15108">
        <f t="shared" si="714"/>
        <v>0</v>
      </c>
      <c r="J15108">
        <f t="shared" si="715"/>
        <v>0</v>
      </c>
      <c r="L15108" t="str">
        <f t="shared" si="713"/>
        <v>2337GUNDY</v>
      </c>
      <c r="M15108" t="s">
        <v>16034</v>
      </c>
    </row>
    <row r="15109" spans="1:13">
      <c r="A15109" t="s">
        <v>16480</v>
      </c>
      <c r="B15109" t="s">
        <v>16487</v>
      </c>
      <c r="C15109" t="s">
        <v>109</v>
      </c>
      <c r="D15109">
        <v>4</v>
      </c>
      <c r="E15109">
        <v>0</v>
      </c>
      <c r="F15109">
        <v>0</v>
      </c>
      <c r="H15109" t="s">
        <v>103</v>
      </c>
      <c r="I15109">
        <f t="shared" si="714"/>
        <v>0</v>
      </c>
      <c r="J15109">
        <f t="shared" si="715"/>
        <v>0</v>
      </c>
      <c r="L15109" t="str">
        <f t="shared" ref="L15109:L15172" si="716">CONCATENATE(A15109,B15109)</f>
        <v>2337KARS SPRINGS</v>
      </c>
      <c r="M15109" t="s">
        <v>16034</v>
      </c>
    </row>
    <row r="15110" spans="1:13">
      <c r="A15110" t="s">
        <v>16480</v>
      </c>
      <c r="B15110" t="s">
        <v>16488</v>
      </c>
      <c r="C15110" t="s">
        <v>109</v>
      </c>
      <c r="D15110">
        <v>4</v>
      </c>
      <c r="E15110">
        <v>0</v>
      </c>
      <c r="F15110">
        <v>0</v>
      </c>
      <c r="H15110" t="s">
        <v>103</v>
      </c>
      <c r="I15110">
        <f t="shared" si="714"/>
        <v>0</v>
      </c>
      <c r="J15110">
        <f t="shared" si="715"/>
        <v>0</v>
      </c>
      <c r="L15110" t="str">
        <f t="shared" si="716"/>
        <v>2337MIDDLE BROOK</v>
      </c>
      <c r="M15110" t="s">
        <v>16034</v>
      </c>
    </row>
    <row r="15111" spans="1:13">
      <c r="A15111" t="s">
        <v>16480</v>
      </c>
      <c r="B15111" t="s">
        <v>16489</v>
      </c>
      <c r="C15111" t="s">
        <v>109</v>
      </c>
      <c r="D15111">
        <v>4</v>
      </c>
      <c r="E15111">
        <v>0</v>
      </c>
      <c r="F15111">
        <v>0</v>
      </c>
      <c r="H15111" t="s">
        <v>103</v>
      </c>
      <c r="I15111">
        <f t="shared" si="714"/>
        <v>0</v>
      </c>
      <c r="J15111">
        <f t="shared" si="715"/>
        <v>0</v>
      </c>
      <c r="L15111" t="str">
        <f t="shared" si="716"/>
        <v>2337MOOBI</v>
      </c>
      <c r="M15111" t="s">
        <v>16034</v>
      </c>
    </row>
    <row r="15112" spans="1:13">
      <c r="A15112" t="s">
        <v>16480</v>
      </c>
      <c r="B15112" t="s">
        <v>16490</v>
      </c>
      <c r="C15112" t="s">
        <v>109</v>
      </c>
      <c r="D15112">
        <v>4</v>
      </c>
      <c r="E15112">
        <v>0</v>
      </c>
      <c r="F15112">
        <v>0</v>
      </c>
      <c r="H15112" t="s">
        <v>103</v>
      </c>
      <c r="I15112">
        <f t="shared" si="714"/>
        <v>0</v>
      </c>
      <c r="J15112">
        <f t="shared" si="715"/>
        <v>0</v>
      </c>
      <c r="L15112" t="str">
        <f t="shared" si="716"/>
        <v>2337MOONAN BROOK</v>
      </c>
      <c r="M15112" t="s">
        <v>16034</v>
      </c>
    </row>
    <row r="15113" spans="1:13">
      <c r="A15113" t="s">
        <v>16480</v>
      </c>
      <c r="B15113" t="s">
        <v>16491</v>
      </c>
      <c r="C15113" t="s">
        <v>109</v>
      </c>
      <c r="D15113">
        <v>4</v>
      </c>
      <c r="E15113">
        <v>0</v>
      </c>
      <c r="F15113">
        <v>0</v>
      </c>
      <c r="H15113" t="s">
        <v>103</v>
      </c>
      <c r="I15113">
        <f t="shared" si="714"/>
        <v>0</v>
      </c>
      <c r="J15113">
        <f t="shared" si="715"/>
        <v>0</v>
      </c>
      <c r="L15113" t="str">
        <f t="shared" si="716"/>
        <v>2337MOONAN FLAT</v>
      </c>
      <c r="M15113" t="s">
        <v>16034</v>
      </c>
    </row>
    <row r="15114" spans="1:13">
      <c r="A15114" t="s">
        <v>16480</v>
      </c>
      <c r="B15114" t="s">
        <v>16492</v>
      </c>
      <c r="C15114" t="s">
        <v>109</v>
      </c>
      <c r="D15114">
        <v>4</v>
      </c>
      <c r="E15114">
        <v>0</v>
      </c>
      <c r="F15114">
        <v>0</v>
      </c>
      <c r="H15114" t="s">
        <v>103</v>
      </c>
      <c r="I15114">
        <f t="shared" si="714"/>
        <v>0</v>
      </c>
      <c r="J15114">
        <f t="shared" si="715"/>
        <v>0</v>
      </c>
      <c r="L15114" t="str">
        <f t="shared" si="716"/>
        <v>2337MURULLA</v>
      </c>
      <c r="M15114" t="s">
        <v>16034</v>
      </c>
    </row>
    <row r="15115" spans="1:13">
      <c r="A15115" t="s">
        <v>16480</v>
      </c>
      <c r="B15115" t="s">
        <v>16493</v>
      </c>
      <c r="C15115" t="s">
        <v>109</v>
      </c>
      <c r="D15115">
        <v>4</v>
      </c>
      <c r="E15115">
        <v>0</v>
      </c>
      <c r="F15115">
        <v>0</v>
      </c>
      <c r="H15115" t="s">
        <v>103</v>
      </c>
      <c r="I15115">
        <f t="shared" si="714"/>
        <v>0</v>
      </c>
      <c r="J15115">
        <f t="shared" si="715"/>
        <v>0</v>
      </c>
      <c r="L15115" t="str">
        <f t="shared" si="716"/>
        <v>2337OMADALE</v>
      </c>
      <c r="M15115" t="s">
        <v>16034</v>
      </c>
    </row>
    <row r="15116" spans="1:13">
      <c r="A15116" t="s">
        <v>16480</v>
      </c>
      <c r="B15116" t="s">
        <v>16494</v>
      </c>
      <c r="C15116" t="s">
        <v>109</v>
      </c>
      <c r="D15116">
        <v>4</v>
      </c>
      <c r="E15116">
        <v>0</v>
      </c>
      <c r="F15116">
        <v>0</v>
      </c>
      <c r="H15116" t="s">
        <v>103</v>
      </c>
      <c r="I15116">
        <f t="shared" si="714"/>
        <v>0</v>
      </c>
      <c r="J15116">
        <f t="shared" si="715"/>
        <v>0</v>
      </c>
      <c r="L15116" t="str">
        <f t="shared" si="716"/>
        <v>2337OWENS GAP</v>
      </c>
      <c r="M15116" t="s">
        <v>16034</v>
      </c>
    </row>
    <row r="15117" spans="1:13">
      <c r="A15117" t="s">
        <v>16480</v>
      </c>
      <c r="B15117" t="s">
        <v>16495</v>
      </c>
      <c r="C15117" t="s">
        <v>109</v>
      </c>
      <c r="D15117">
        <v>4</v>
      </c>
      <c r="E15117">
        <v>0</v>
      </c>
      <c r="F15117">
        <v>0</v>
      </c>
      <c r="H15117" t="s">
        <v>103</v>
      </c>
      <c r="I15117">
        <f t="shared" si="714"/>
        <v>0</v>
      </c>
      <c r="J15117">
        <f t="shared" si="715"/>
        <v>0</v>
      </c>
      <c r="L15117" t="str">
        <f t="shared" si="716"/>
        <v>2337PAGES CREEK</v>
      </c>
      <c r="M15117" t="s">
        <v>16034</v>
      </c>
    </row>
    <row r="15118" spans="1:13">
      <c r="A15118" t="s">
        <v>16480</v>
      </c>
      <c r="B15118" t="s">
        <v>12388</v>
      </c>
      <c r="C15118" t="s">
        <v>109</v>
      </c>
      <c r="D15118">
        <v>4</v>
      </c>
      <c r="E15118">
        <v>0</v>
      </c>
      <c r="F15118">
        <v>0</v>
      </c>
      <c r="H15118" t="s">
        <v>103</v>
      </c>
      <c r="I15118">
        <f t="shared" si="714"/>
        <v>0</v>
      </c>
      <c r="J15118">
        <f t="shared" si="715"/>
        <v>0</v>
      </c>
      <c r="L15118" t="str">
        <f t="shared" si="716"/>
        <v>2337PARKVILLE</v>
      </c>
      <c r="M15118" t="s">
        <v>16034</v>
      </c>
    </row>
    <row r="15119" spans="1:13">
      <c r="A15119" t="s">
        <v>16480</v>
      </c>
      <c r="B15119" t="s">
        <v>16496</v>
      </c>
      <c r="C15119" t="s">
        <v>109</v>
      </c>
      <c r="D15119">
        <v>4</v>
      </c>
      <c r="E15119">
        <v>0</v>
      </c>
      <c r="F15119">
        <v>0</v>
      </c>
      <c r="H15119" t="s">
        <v>103</v>
      </c>
      <c r="I15119">
        <f t="shared" si="714"/>
        <v>0</v>
      </c>
      <c r="J15119">
        <f t="shared" si="715"/>
        <v>0</v>
      </c>
      <c r="L15119" t="str">
        <f t="shared" si="716"/>
        <v>2337SATUR</v>
      </c>
      <c r="M15119" t="s">
        <v>16034</v>
      </c>
    </row>
    <row r="15120" spans="1:13">
      <c r="A15120" t="s">
        <v>16480</v>
      </c>
      <c r="B15120" t="s">
        <v>16497</v>
      </c>
      <c r="C15120" t="s">
        <v>109</v>
      </c>
      <c r="D15120">
        <v>4</v>
      </c>
      <c r="E15120">
        <v>0</v>
      </c>
      <c r="F15120">
        <v>0</v>
      </c>
      <c r="H15120" t="s">
        <v>103</v>
      </c>
      <c r="I15120">
        <f t="shared" si="714"/>
        <v>0</v>
      </c>
      <c r="J15120">
        <f t="shared" si="715"/>
        <v>0</v>
      </c>
      <c r="L15120" t="str">
        <f t="shared" si="716"/>
        <v>2337SCONE</v>
      </c>
      <c r="M15120" t="s">
        <v>16034</v>
      </c>
    </row>
    <row r="15121" spans="1:13">
      <c r="A15121" t="s">
        <v>16480</v>
      </c>
      <c r="B15121" t="s">
        <v>16498</v>
      </c>
      <c r="C15121" t="s">
        <v>109</v>
      </c>
      <c r="D15121">
        <v>4</v>
      </c>
      <c r="E15121">
        <v>0</v>
      </c>
      <c r="F15121">
        <v>0</v>
      </c>
      <c r="H15121" t="s">
        <v>103</v>
      </c>
      <c r="I15121">
        <f t="shared" ref="I15121:I15184" si="717">IF(ISERROR(VLOOKUP(A15121,SelPostCode,1,FALSE)),0,1)</f>
        <v>0</v>
      </c>
      <c r="J15121">
        <f t="shared" ref="J15121:J15184" si="718">IF(I15121=0,0,IF(ISERROR(VLOOKUP(B15121,SelSuburb,1,FALSE)),0,1))</f>
        <v>0</v>
      </c>
      <c r="L15121" t="str">
        <f t="shared" si="716"/>
        <v>2337SEGENHOE</v>
      </c>
      <c r="M15121" t="s">
        <v>16034</v>
      </c>
    </row>
    <row r="15122" spans="1:13">
      <c r="A15122" t="s">
        <v>16480</v>
      </c>
      <c r="B15122" t="s">
        <v>16499</v>
      </c>
      <c r="C15122" t="s">
        <v>109</v>
      </c>
      <c r="D15122">
        <v>4</v>
      </c>
      <c r="E15122">
        <v>0</v>
      </c>
      <c r="F15122">
        <v>0</v>
      </c>
      <c r="H15122" t="s">
        <v>103</v>
      </c>
      <c r="I15122">
        <f t="shared" si="717"/>
        <v>0</v>
      </c>
      <c r="J15122">
        <f t="shared" si="718"/>
        <v>0</v>
      </c>
      <c r="L15122" t="str">
        <f t="shared" si="716"/>
        <v>2337STEWARTS BROOK</v>
      </c>
      <c r="M15122" t="s">
        <v>16034</v>
      </c>
    </row>
    <row r="15123" spans="1:13">
      <c r="A15123" t="s">
        <v>16480</v>
      </c>
      <c r="B15123" t="s">
        <v>16500</v>
      </c>
      <c r="C15123" t="s">
        <v>109</v>
      </c>
      <c r="D15123">
        <v>4</v>
      </c>
      <c r="E15123">
        <v>0</v>
      </c>
      <c r="F15123">
        <v>0</v>
      </c>
      <c r="H15123" t="s">
        <v>103</v>
      </c>
      <c r="I15123">
        <f t="shared" si="717"/>
        <v>0</v>
      </c>
      <c r="J15123">
        <f t="shared" si="718"/>
        <v>0</v>
      </c>
      <c r="L15123" t="str">
        <f t="shared" si="716"/>
        <v>2337TOMALLA</v>
      </c>
      <c r="M15123" t="s">
        <v>16034</v>
      </c>
    </row>
    <row r="15124" spans="1:13">
      <c r="A15124" t="s">
        <v>16480</v>
      </c>
      <c r="B15124" t="s">
        <v>16501</v>
      </c>
      <c r="C15124" t="s">
        <v>109</v>
      </c>
      <c r="D15124">
        <v>4</v>
      </c>
      <c r="E15124">
        <v>0</v>
      </c>
      <c r="F15124">
        <v>0</v>
      </c>
      <c r="H15124" t="s">
        <v>103</v>
      </c>
      <c r="I15124">
        <f t="shared" si="717"/>
        <v>0</v>
      </c>
      <c r="J15124">
        <f t="shared" si="718"/>
        <v>0</v>
      </c>
      <c r="L15124" t="str">
        <f t="shared" si="716"/>
        <v>2337WAVERLY</v>
      </c>
      <c r="M15124" t="s">
        <v>16034</v>
      </c>
    </row>
    <row r="15125" spans="1:13">
      <c r="A15125" t="s">
        <v>16480</v>
      </c>
      <c r="B15125" t="s">
        <v>16502</v>
      </c>
      <c r="C15125" t="s">
        <v>109</v>
      </c>
      <c r="D15125">
        <v>4</v>
      </c>
      <c r="E15125">
        <v>0</v>
      </c>
      <c r="F15125">
        <v>0</v>
      </c>
      <c r="H15125" t="s">
        <v>103</v>
      </c>
      <c r="I15125">
        <f t="shared" si="717"/>
        <v>0</v>
      </c>
      <c r="J15125">
        <f t="shared" si="718"/>
        <v>0</v>
      </c>
      <c r="L15125" t="str">
        <f t="shared" si="716"/>
        <v>2337WINGEN</v>
      </c>
      <c r="M15125" t="s">
        <v>16034</v>
      </c>
    </row>
    <row r="15126" spans="1:13">
      <c r="A15126" t="s">
        <v>16480</v>
      </c>
      <c r="B15126" t="s">
        <v>16503</v>
      </c>
      <c r="C15126" t="s">
        <v>109</v>
      </c>
      <c r="D15126">
        <v>4</v>
      </c>
      <c r="E15126">
        <v>0</v>
      </c>
      <c r="F15126">
        <v>0</v>
      </c>
      <c r="H15126" t="s">
        <v>103</v>
      </c>
      <c r="I15126">
        <f t="shared" si="717"/>
        <v>0</v>
      </c>
      <c r="J15126">
        <f t="shared" si="718"/>
        <v>0</v>
      </c>
      <c r="L15126" t="str">
        <f t="shared" si="716"/>
        <v>2337WOOLOOMA</v>
      </c>
      <c r="M15126" t="s">
        <v>16034</v>
      </c>
    </row>
    <row r="15127" spans="1:13">
      <c r="A15127" t="s">
        <v>16504</v>
      </c>
      <c r="B15127" t="s">
        <v>303</v>
      </c>
      <c r="C15127" t="s">
        <v>109</v>
      </c>
      <c r="D15127">
        <v>4</v>
      </c>
      <c r="E15127">
        <v>0</v>
      </c>
      <c r="F15127">
        <v>0</v>
      </c>
      <c r="H15127" t="s">
        <v>103</v>
      </c>
      <c r="I15127">
        <f t="shared" si="717"/>
        <v>0</v>
      </c>
      <c r="J15127">
        <f t="shared" si="718"/>
        <v>0</v>
      </c>
      <c r="L15127" t="str">
        <f t="shared" si="716"/>
        <v>2336ABERDEEN</v>
      </c>
      <c r="M15127" t="s">
        <v>16034</v>
      </c>
    </row>
    <row r="15128" spans="1:13">
      <c r="A15128" t="s">
        <v>16504</v>
      </c>
      <c r="B15128" t="s">
        <v>16505</v>
      </c>
      <c r="C15128" t="s">
        <v>109</v>
      </c>
      <c r="D15128">
        <v>4</v>
      </c>
      <c r="E15128">
        <v>0</v>
      </c>
      <c r="F15128">
        <v>0</v>
      </c>
      <c r="H15128" t="s">
        <v>103</v>
      </c>
      <c r="I15128">
        <f t="shared" si="717"/>
        <v>0</v>
      </c>
      <c r="J15128">
        <f t="shared" si="718"/>
        <v>0</v>
      </c>
      <c r="L15128" t="str">
        <f t="shared" si="716"/>
        <v>2336DARTBROOK</v>
      </c>
      <c r="M15128" t="s">
        <v>16034</v>
      </c>
    </row>
    <row r="15129" spans="1:13">
      <c r="A15129" t="s">
        <v>16504</v>
      </c>
      <c r="B15129" t="s">
        <v>16506</v>
      </c>
      <c r="C15129" t="s">
        <v>109</v>
      </c>
      <c r="D15129">
        <v>4</v>
      </c>
      <c r="E15129">
        <v>0</v>
      </c>
      <c r="F15129">
        <v>0</v>
      </c>
      <c r="H15129" t="s">
        <v>103</v>
      </c>
      <c r="I15129">
        <f t="shared" si="717"/>
        <v>0</v>
      </c>
      <c r="J15129">
        <f t="shared" si="718"/>
        <v>0</v>
      </c>
      <c r="L15129" t="str">
        <f t="shared" si="716"/>
        <v>2336DAVIS CREEK</v>
      </c>
      <c r="M15129" t="s">
        <v>16034</v>
      </c>
    </row>
    <row r="15130" spans="1:13">
      <c r="A15130" t="s">
        <v>16504</v>
      </c>
      <c r="B15130" t="s">
        <v>16507</v>
      </c>
      <c r="C15130" t="s">
        <v>109</v>
      </c>
      <c r="D15130">
        <v>4</v>
      </c>
      <c r="E15130">
        <v>0</v>
      </c>
      <c r="F15130">
        <v>0</v>
      </c>
      <c r="H15130" t="s">
        <v>103</v>
      </c>
      <c r="I15130">
        <f t="shared" si="717"/>
        <v>0</v>
      </c>
      <c r="J15130">
        <f t="shared" si="718"/>
        <v>0</v>
      </c>
      <c r="L15130" t="str">
        <f t="shared" si="716"/>
        <v>2336ROSSGOLE</v>
      </c>
      <c r="M15130" t="s">
        <v>16034</v>
      </c>
    </row>
    <row r="15131" spans="1:13">
      <c r="A15131" t="s">
        <v>16504</v>
      </c>
      <c r="B15131" t="s">
        <v>16508</v>
      </c>
      <c r="C15131" t="s">
        <v>109</v>
      </c>
      <c r="D15131">
        <v>4</v>
      </c>
      <c r="E15131">
        <v>0</v>
      </c>
      <c r="F15131">
        <v>0</v>
      </c>
      <c r="H15131" t="s">
        <v>103</v>
      </c>
      <c r="I15131">
        <f t="shared" si="717"/>
        <v>0</v>
      </c>
      <c r="J15131">
        <f t="shared" si="718"/>
        <v>0</v>
      </c>
      <c r="L15131" t="str">
        <f t="shared" si="716"/>
        <v>2336ROUCHEL</v>
      </c>
      <c r="M15131" t="s">
        <v>16034</v>
      </c>
    </row>
    <row r="15132" spans="1:13">
      <c r="A15132" t="s">
        <v>16504</v>
      </c>
      <c r="B15132" t="s">
        <v>16509</v>
      </c>
      <c r="C15132" t="s">
        <v>109</v>
      </c>
      <c r="D15132">
        <v>4</v>
      </c>
      <c r="E15132">
        <v>0</v>
      </c>
      <c r="F15132">
        <v>0</v>
      </c>
      <c r="H15132" t="s">
        <v>103</v>
      </c>
      <c r="I15132">
        <f t="shared" si="717"/>
        <v>0</v>
      </c>
      <c r="J15132">
        <f t="shared" si="718"/>
        <v>0</v>
      </c>
      <c r="L15132" t="str">
        <f t="shared" si="716"/>
        <v>2336ROUCHEL BROOK</v>
      </c>
      <c r="M15132" t="s">
        <v>16034</v>
      </c>
    </row>
    <row r="15133" spans="1:13">
      <c r="A15133" t="s">
        <v>16504</v>
      </c>
      <c r="B15133" t="s">
        <v>16510</v>
      </c>
      <c r="C15133" t="s">
        <v>109</v>
      </c>
      <c r="D15133">
        <v>4</v>
      </c>
      <c r="E15133">
        <v>0</v>
      </c>
      <c r="F15133">
        <v>0</v>
      </c>
      <c r="H15133" t="s">
        <v>103</v>
      </c>
      <c r="I15133">
        <f t="shared" si="717"/>
        <v>0</v>
      </c>
      <c r="J15133">
        <f t="shared" si="718"/>
        <v>0</v>
      </c>
      <c r="L15133" t="str">
        <f t="shared" si="716"/>
        <v>2336UPPER DARTBROOK</v>
      </c>
      <c r="M15133" t="s">
        <v>16034</v>
      </c>
    </row>
    <row r="15134" spans="1:13">
      <c r="A15134" t="s">
        <v>16504</v>
      </c>
      <c r="B15134" t="s">
        <v>16511</v>
      </c>
      <c r="C15134" t="s">
        <v>109</v>
      </c>
      <c r="D15134">
        <v>4</v>
      </c>
      <c r="E15134">
        <v>0</v>
      </c>
      <c r="F15134">
        <v>0</v>
      </c>
      <c r="H15134" t="s">
        <v>103</v>
      </c>
      <c r="I15134">
        <f t="shared" si="717"/>
        <v>0</v>
      </c>
      <c r="J15134">
        <f t="shared" si="718"/>
        <v>0</v>
      </c>
      <c r="L15134" t="str">
        <f t="shared" si="716"/>
        <v>2336UPPER ROUCHEL</v>
      </c>
      <c r="M15134" t="s">
        <v>16034</v>
      </c>
    </row>
    <row r="15135" spans="1:13">
      <c r="A15135" t="s">
        <v>16512</v>
      </c>
      <c r="B15135" t="s">
        <v>16513</v>
      </c>
      <c r="C15135" t="s">
        <v>109</v>
      </c>
      <c r="D15135">
        <v>4</v>
      </c>
      <c r="E15135">
        <v>0</v>
      </c>
      <c r="F15135">
        <v>0</v>
      </c>
      <c r="H15135" t="s">
        <v>155</v>
      </c>
      <c r="I15135">
        <f t="shared" si="717"/>
        <v>0</v>
      </c>
      <c r="J15135">
        <f t="shared" si="718"/>
        <v>0</v>
      </c>
      <c r="L15135" t="str">
        <f t="shared" si="716"/>
        <v>2335BELFORD</v>
      </c>
      <c r="M15135" t="s">
        <v>16034</v>
      </c>
    </row>
    <row r="15136" spans="1:13">
      <c r="A15136" t="s">
        <v>16512</v>
      </c>
      <c r="B15136" t="s">
        <v>16514</v>
      </c>
      <c r="C15136" t="s">
        <v>109</v>
      </c>
      <c r="D15136">
        <v>4</v>
      </c>
      <c r="E15136">
        <v>0</v>
      </c>
      <c r="F15136">
        <v>0</v>
      </c>
      <c r="H15136" t="s">
        <v>155</v>
      </c>
      <c r="I15136">
        <f t="shared" si="717"/>
        <v>0</v>
      </c>
      <c r="J15136">
        <f t="shared" si="718"/>
        <v>0</v>
      </c>
      <c r="L15136" t="str">
        <f t="shared" si="716"/>
        <v>2335BRANXTON</v>
      </c>
      <c r="M15136" t="s">
        <v>16034</v>
      </c>
    </row>
    <row r="15137" spans="1:13">
      <c r="A15137" t="s">
        <v>16512</v>
      </c>
      <c r="B15137" t="s">
        <v>16515</v>
      </c>
      <c r="C15137" t="s">
        <v>109</v>
      </c>
      <c r="D15137">
        <v>4</v>
      </c>
      <c r="E15137">
        <v>0</v>
      </c>
      <c r="F15137">
        <v>0</v>
      </c>
      <c r="H15137" t="s">
        <v>155</v>
      </c>
      <c r="I15137">
        <f t="shared" si="717"/>
        <v>0</v>
      </c>
      <c r="J15137">
        <f t="shared" si="718"/>
        <v>0</v>
      </c>
      <c r="L15137" t="str">
        <f t="shared" si="716"/>
        <v>2335DALWOOD</v>
      </c>
      <c r="M15137" t="s">
        <v>16034</v>
      </c>
    </row>
    <row r="15138" spans="1:13">
      <c r="A15138" t="s">
        <v>16512</v>
      </c>
      <c r="B15138" t="s">
        <v>16516</v>
      </c>
      <c r="C15138" t="s">
        <v>109</v>
      </c>
      <c r="D15138">
        <v>4</v>
      </c>
      <c r="E15138">
        <v>0</v>
      </c>
      <c r="F15138">
        <v>0</v>
      </c>
      <c r="H15138" t="s">
        <v>155</v>
      </c>
      <c r="I15138">
        <f t="shared" si="717"/>
        <v>0</v>
      </c>
      <c r="J15138">
        <f t="shared" si="718"/>
        <v>0</v>
      </c>
      <c r="L15138" t="str">
        <f t="shared" si="716"/>
        <v>2335EAST BRANXTON</v>
      </c>
      <c r="M15138" t="s">
        <v>16034</v>
      </c>
    </row>
    <row r="15139" spans="1:13">
      <c r="A15139" t="s">
        <v>16512</v>
      </c>
      <c r="B15139" t="s">
        <v>948</v>
      </c>
      <c r="C15139" t="s">
        <v>109</v>
      </c>
      <c r="D15139">
        <v>4</v>
      </c>
      <c r="E15139">
        <v>0</v>
      </c>
      <c r="F15139">
        <v>0</v>
      </c>
      <c r="H15139" t="s">
        <v>155</v>
      </c>
      <c r="I15139">
        <f t="shared" si="717"/>
        <v>0</v>
      </c>
      <c r="J15139">
        <f t="shared" si="718"/>
        <v>0</v>
      </c>
      <c r="L15139" t="str">
        <f t="shared" si="716"/>
        <v>2335ELDERSLIE</v>
      </c>
      <c r="M15139" t="s">
        <v>16034</v>
      </c>
    </row>
    <row r="15140" spans="1:13">
      <c r="A15140" t="s">
        <v>16512</v>
      </c>
      <c r="B15140" t="s">
        <v>16246</v>
      </c>
      <c r="C15140" t="s">
        <v>109</v>
      </c>
      <c r="D15140">
        <v>4</v>
      </c>
      <c r="E15140">
        <v>0</v>
      </c>
      <c r="F15140">
        <v>0</v>
      </c>
      <c r="H15140" t="s">
        <v>155</v>
      </c>
      <c r="I15140">
        <f t="shared" si="717"/>
        <v>0</v>
      </c>
      <c r="J15140">
        <f t="shared" si="718"/>
        <v>0</v>
      </c>
      <c r="L15140" t="str">
        <f t="shared" si="716"/>
        <v>2335LAMBS VALLEY</v>
      </c>
      <c r="M15140" t="s">
        <v>16034</v>
      </c>
    </row>
    <row r="15141" spans="1:13">
      <c r="A15141" t="s">
        <v>16512</v>
      </c>
      <c r="B15141" t="s">
        <v>16517</v>
      </c>
      <c r="C15141" t="s">
        <v>109</v>
      </c>
      <c r="D15141">
        <v>4</v>
      </c>
      <c r="E15141">
        <v>0</v>
      </c>
      <c r="F15141">
        <v>0</v>
      </c>
      <c r="H15141" t="s">
        <v>155</v>
      </c>
      <c r="I15141">
        <f t="shared" si="717"/>
        <v>0</v>
      </c>
      <c r="J15141">
        <f t="shared" si="718"/>
        <v>0</v>
      </c>
      <c r="L15141" t="str">
        <f t="shared" si="716"/>
        <v>2335LECONFIELD</v>
      </c>
      <c r="M15141" t="s">
        <v>16034</v>
      </c>
    </row>
    <row r="15142" spans="1:13">
      <c r="A15142" t="s">
        <v>16512</v>
      </c>
      <c r="B15142" t="s">
        <v>16518</v>
      </c>
      <c r="C15142" t="s">
        <v>109</v>
      </c>
      <c r="D15142">
        <v>4</v>
      </c>
      <c r="E15142">
        <v>0</v>
      </c>
      <c r="F15142">
        <v>0</v>
      </c>
      <c r="H15142" t="s">
        <v>155</v>
      </c>
      <c r="I15142">
        <f t="shared" si="717"/>
        <v>0</v>
      </c>
      <c r="J15142">
        <f t="shared" si="718"/>
        <v>0</v>
      </c>
      <c r="L15142" t="str">
        <f t="shared" si="716"/>
        <v>2335LOWER BELFORD</v>
      </c>
      <c r="M15142" t="s">
        <v>16034</v>
      </c>
    </row>
    <row r="15143" spans="1:13">
      <c r="A15143" t="s">
        <v>16512</v>
      </c>
      <c r="B15143" t="s">
        <v>16519</v>
      </c>
      <c r="C15143" t="s">
        <v>109</v>
      </c>
      <c r="D15143">
        <v>4</v>
      </c>
      <c r="E15143">
        <v>0</v>
      </c>
      <c r="F15143">
        <v>0</v>
      </c>
      <c r="H15143" t="s">
        <v>155</v>
      </c>
      <c r="I15143">
        <f t="shared" si="717"/>
        <v>0</v>
      </c>
      <c r="J15143">
        <f t="shared" si="718"/>
        <v>0</v>
      </c>
      <c r="L15143" t="str">
        <f t="shared" si="716"/>
        <v>2335NORTH ROTHBURY</v>
      </c>
      <c r="M15143" t="s">
        <v>16034</v>
      </c>
    </row>
    <row r="15144" spans="1:13">
      <c r="A15144" t="s">
        <v>16512</v>
      </c>
      <c r="B15144" t="s">
        <v>10198</v>
      </c>
      <c r="C15144" t="s">
        <v>109</v>
      </c>
      <c r="D15144">
        <v>4</v>
      </c>
      <c r="E15144">
        <v>0</v>
      </c>
      <c r="F15144">
        <v>0</v>
      </c>
      <c r="H15144" t="s">
        <v>155</v>
      </c>
      <c r="I15144">
        <f t="shared" si="717"/>
        <v>0</v>
      </c>
      <c r="J15144">
        <f t="shared" si="718"/>
        <v>0</v>
      </c>
      <c r="L15144" t="str">
        <f t="shared" si="716"/>
        <v>2335STANHOPE</v>
      </c>
      <c r="M15144" t="s">
        <v>16034</v>
      </c>
    </row>
    <row r="15145" spans="1:13">
      <c r="A15145" t="s">
        <v>16520</v>
      </c>
      <c r="B15145" t="s">
        <v>10011</v>
      </c>
      <c r="C15145" t="s">
        <v>109</v>
      </c>
      <c r="D15145">
        <v>4</v>
      </c>
      <c r="E15145">
        <v>0</v>
      </c>
      <c r="F15145">
        <v>0</v>
      </c>
      <c r="H15145" t="s">
        <v>103</v>
      </c>
      <c r="I15145">
        <f t="shared" si="717"/>
        <v>0</v>
      </c>
      <c r="J15145">
        <f t="shared" si="718"/>
        <v>0</v>
      </c>
      <c r="L15145" t="str">
        <f t="shared" si="716"/>
        <v>2334GRETA</v>
      </c>
      <c r="M15145" t="s">
        <v>16034</v>
      </c>
    </row>
    <row r="15146" spans="1:13">
      <c r="A15146" t="s">
        <v>16521</v>
      </c>
      <c r="B15146" t="s">
        <v>16522</v>
      </c>
      <c r="C15146" t="s">
        <v>109</v>
      </c>
      <c r="D15146">
        <v>4</v>
      </c>
      <c r="E15146">
        <v>0</v>
      </c>
      <c r="F15146">
        <v>0</v>
      </c>
      <c r="H15146" t="s">
        <v>155</v>
      </c>
      <c r="I15146">
        <f t="shared" si="717"/>
        <v>0</v>
      </c>
      <c r="J15146">
        <f t="shared" si="718"/>
        <v>0</v>
      </c>
      <c r="L15146" t="str">
        <f t="shared" si="716"/>
        <v>2333BAERAMI</v>
      </c>
      <c r="M15146" t="s">
        <v>16034</v>
      </c>
    </row>
    <row r="15147" spans="1:13">
      <c r="A15147" t="s">
        <v>16521</v>
      </c>
      <c r="B15147" t="s">
        <v>16523</v>
      </c>
      <c r="C15147" t="s">
        <v>109</v>
      </c>
      <c r="D15147">
        <v>4</v>
      </c>
      <c r="E15147">
        <v>0</v>
      </c>
      <c r="F15147">
        <v>0</v>
      </c>
      <c r="H15147" t="s">
        <v>155</v>
      </c>
      <c r="I15147">
        <f t="shared" si="717"/>
        <v>0</v>
      </c>
      <c r="J15147">
        <f t="shared" si="718"/>
        <v>0</v>
      </c>
      <c r="L15147" t="str">
        <f t="shared" si="716"/>
        <v>2333BAERAMI CREEK</v>
      </c>
      <c r="M15147" t="s">
        <v>16034</v>
      </c>
    </row>
    <row r="15148" spans="1:13">
      <c r="A15148" t="s">
        <v>16521</v>
      </c>
      <c r="B15148" t="s">
        <v>16524</v>
      </c>
      <c r="C15148" t="s">
        <v>109</v>
      </c>
      <c r="D15148">
        <v>3</v>
      </c>
      <c r="E15148">
        <v>0</v>
      </c>
      <c r="F15148">
        <v>0</v>
      </c>
      <c r="H15148" t="s">
        <v>155</v>
      </c>
      <c r="I15148">
        <f t="shared" si="717"/>
        <v>0</v>
      </c>
      <c r="J15148">
        <f t="shared" si="718"/>
        <v>0</v>
      </c>
      <c r="L15148" t="str">
        <f t="shared" si="716"/>
        <v>2333BENGALLA</v>
      </c>
      <c r="M15148" t="s">
        <v>16034</v>
      </c>
    </row>
    <row r="15149" spans="1:13">
      <c r="A15149" t="s">
        <v>16521</v>
      </c>
      <c r="B15149" t="s">
        <v>16525</v>
      </c>
      <c r="C15149" t="s">
        <v>109</v>
      </c>
      <c r="D15149">
        <v>4</v>
      </c>
      <c r="E15149">
        <v>0</v>
      </c>
      <c r="F15149">
        <v>0</v>
      </c>
      <c r="H15149" t="s">
        <v>155</v>
      </c>
      <c r="I15149">
        <f t="shared" si="717"/>
        <v>0</v>
      </c>
      <c r="J15149">
        <f t="shared" si="718"/>
        <v>0</v>
      </c>
      <c r="L15149" t="str">
        <f t="shared" si="716"/>
        <v>2333CASTLE ROCK</v>
      </c>
      <c r="M15149" t="s">
        <v>16034</v>
      </c>
    </row>
    <row r="15150" spans="1:13">
      <c r="A15150" t="s">
        <v>16521</v>
      </c>
      <c r="B15150" t="s">
        <v>16526</v>
      </c>
      <c r="C15150" t="s">
        <v>109</v>
      </c>
      <c r="D15150">
        <v>4</v>
      </c>
      <c r="E15150">
        <v>0</v>
      </c>
      <c r="F15150">
        <v>0</v>
      </c>
      <c r="H15150" t="s">
        <v>155</v>
      </c>
      <c r="I15150">
        <f t="shared" si="717"/>
        <v>0</v>
      </c>
      <c r="J15150">
        <f t="shared" si="718"/>
        <v>0</v>
      </c>
      <c r="L15150" t="str">
        <f t="shared" si="716"/>
        <v>2333EDDERTON</v>
      </c>
      <c r="M15150" t="s">
        <v>16034</v>
      </c>
    </row>
    <row r="15151" spans="1:13">
      <c r="A15151" t="s">
        <v>16521</v>
      </c>
      <c r="B15151" t="s">
        <v>16527</v>
      </c>
      <c r="C15151" t="s">
        <v>109</v>
      </c>
      <c r="D15151">
        <v>4</v>
      </c>
      <c r="E15151">
        <v>0</v>
      </c>
      <c r="F15151">
        <v>0</v>
      </c>
      <c r="H15151" t="s">
        <v>155</v>
      </c>
      <c r="I15151">
        <f t="shared" si="717"/>
        <v>0</v>
      </c>
      <c r="J15151">
        <f t="shared" si="718"/>
        <v>0</v>
      </c>
      <c r="L15151" t="str">
        <f t="shared" si="716"/>
        <v>2333GUNGAL</v>
      </c>
      <c r="M15151" t="s">
        <v>16034</v>
      </c>
    </row>
    <row r="15152" spans="1:13">
      <c r="A15152" t="s">
        <v>16521</v>
      </c>
      <c r="B15152" t="s">
        <v>16528</v>
      </c>
      <c r="C15152" t="s">
        <v>109</v>
      </c>
      <c r="D15152">
        <v>3</v>
      </c>
      <c r="E15152">
        <v>0</v>
      </c>
      <c r="F15152">
        <v>0</v>
      </c>
      <c r="H15152" t="s">
        <v>155</v>
      </c>
      <c r="I15152">
        <f t="shared" si="717"/>
        <v>0</v>
      </c>
      <c r="J15152">
        <f t="shared" si="718"/>
        <v>0</v>
      </c>
      <c r="L15152" t="str">
        <f t="shared" si="716"/>
        <v>2333KAYUGA</v>
      </c>
      <c r="M15152" t="s">
        <v>16034</v>
      </c>
    </row>
    <row r="15153" spans="1:13">
      <c r="A15153" t="s">
        <v>16521</v>
      </c>
      <c r="B15153" t="s">
        <v>16529</v>
      </c>
      <c r="C15153" t="s">
        <v>109</v>
      </c>
      <c r="D15153">
        <v>4</v>
      </c>
      <c r="E15153">
        <v>0</v>
      </c>
      <c r="F15153">
        <v>0</v>
      </c>
      <c r="H15153" t="s">
        <v>155</v>
      </c>
      <c r="I15153">
        <f t="shared" si="717"/>
        <v>0</v>
      </c>
      <c r="J15153">
        <f t="shared" si="718"/>
        <v>0</v>
      </c>
      <c r="L15153" t="str">
        <f t="shared" si="716"/>
        <v>2333LIDDELL</v>
      </c>
      <c r="M15153" t="s">
        <v>16034</v>
      </c>
    </row>
    <row r="15154" spans="1:13">
      <c r="A15154" t="s">
        <v>16521</v>
      </c>
      <c r="B15154" t="s">
        <v>16530</v>
      </c>
      <c r="C15154" t="s">
        <v>109</v>
      </c>
      <c r="D15154">
        <v>4</v>
      </c>
      <c r="E15154">
        <v>0</v>
      </c>
      <c r="F15154">
        <v>0</v>
      </c>
      <c r="H15154" t="s">
        <v>155</v>
      </c>
      <c r="I15154">
        <f t="shared" si="717"/>
        <v>0</v>
      </c>
      <c r="J15154">
        <f t="shared" si="718"/>
        <v>0</v>
      </c>
      <c r="L15154" t="str">
        <f t="shared" si="716"/>
        <v>2333MANOBALAI</v>
      </c>
      <c r="M15154" t="s">
        <v>16034</v>
      </c>
    </row>
    <row r="15155" spans="1:13">
      <c r="A15155" t="s">
        <v>16521</v>
      </c>
      <c r="B15155" t="s">
        <v>16531</v>
      </c>
      <c r="C15155" t="s">
        <v>109</v>
      </c>
      <c r="D15155">
        <v>4</v>
      </c>
      <c r="E15155">
        <v>0</v>
      </c>
      <c r="F15155">
        <v>0</v>
      </c>
      <c r="H15155" t="s">
        <v>155</v>
      </c>
      <c r="I15155">
        <f t="shared" si="717"/>
        <v>0</v>
      </c>
      <c r="J15155">
        <f t="shared" si="718"/>
        <v>0</v>
      </c>
      <c r="L15155" t="str">
        <f t="shared" si="716"/>
        <v>2333MCCULLYS GAP</v>
      </c>
      <c r="M15155" t="s">
        <v>16034</v>
      </c>
    </row>
    <row r="15156" spans="1:13">
      <c r="A15156" t="s">
        <v>16521</v>
      </c>
      <c r="B15156" t="s">
        <v>16532</v>
      </c>
      <c r="C15156" t="s">
        <v>109</v>
      </c>
      <c r="D15156">
        <v>4</v>
      </c>
      <c r="E15156">
        <v>0</v>
      </c>
      <c r="F15156">
        <v>0</v>
      </c>
      <c r="H15156" t="s">
        <v>155</v>
      </c>
      <c r="I15156">
        <f t="shared" si="717"/>
        <v>0</v>
      </c>
      <c r="J15156">
        <f t="shared" si="718"/>
        <v>0</v>
      </c>
      <c r="L15156" t="str">
        <f t="shared" si="716"/>
        <v>2333MUSCLE CREEK</v>
      </c>
      <c r="M15156" t="s">
        <v>16034</v>
      </c>
    </row>
    <row r="15157" spans="1:13">
      <c r="A15157" t="s">
        <v>16521</v>
      </c>
      <c r="B15157" t="s">
        <v>16533</v>
      </c>
      <c r="C15157" t="s">
        <v>109</v>
      </c>
      <c r="D15157">
        <v>3</v>
      </c>
      <c r="E15157">
        <v>0</v>
      </c>
      <c r="F15157">
        <v>0</v>
      </c>
      <c r="H15157" t="s">
        <v>155</v>
      </c>
      <c r="I15157">
        <f t="shared" si="717"/>
        <v>0</v>
      </c>
      <c r="J15157">
        <f t="shared" si="718"/>
        <v>0</v>
      </c>
      <c r="L15157" t="str">
        <f t="shared" si="716"/>
        <v>2333MUSWELLBROOK</v>
      </c>
      <c r="M15157" t="s">
        <v>16034</v>
      </c>
    </row>
    <row r="15158" spans="1:13">
      <c r="A15158" t="s">
        <v>16521</v>
      </c>
      <c r="B15158" t="s">
        <v>16534</v>
      </c>
      <c r="C15158" t="s">
        <v>109</v>
      </c>
      <c r="D15158">
        <v>4</v>
      </c>
      <c r="E15158">
        <v>0</v>
      </c>
      <c r="F15158">
        <v>0</v>
      </c>
      <c r="H15158" t="s">
        <v>155</v>
      </c>
      <c r="I15158">
        <f t="shared" si="717"/>
        <v>0</v>
      </c>
      <c r="J15158">
        <f t="shared" si="718"/>
        <v>0</v>
      </c>
      <c r="L15158" t="str">
        <f t="shared" si="716"/>
        <v>2333SANDY HOLLOW</v>
      </c>
      <c r="M15158" t="s">
        <v>16034</v>
      </c>
    </row>
    <row r="15159" spans="1:13">
      <c r="A15159" t="s">
        <v>16521</v>
      </c>
      <c r="B15159" t="s">
        <v>16535</v>
      </c>
      <c r="C15159" t="s">
        <v>109</v>
      </c>
      <c r="D15159">
        <v>4</v>
      </c>
      <c r="E15159">
        <v>0</v>
      </c>
      <c r="F15159">
        <v>0</v>
      </c>
      <c r="H15159" t="s">
        <v>155</v>
      </c>
      <c r="I15159">
        <f t="shared" si="717"/>
        <v>0</v>
      </c>
      <c r="J15159">
        <f t="shared" si="718"/>
        <v>0</v>
      </c>
      <c r="L15159" t="str">
        <f t="shared" si="716"/>
        <v>2333WYBONG</v>
      </c>
      <c r="M15159" t="s">
        <v>16034</v>
      </c>
    </row>
    <row r="15160" spans="1:13">
      <c r="A15160" t="s">
        <v>16536</v>
      </c>
      <c r="B15160" t="s">
        <v>16537</v>
      </c>
      <c r="C15160" t="s">
        <v>109</v>
      </c>
      <c r="D15160">
        <v>1</v>
      </c>
      <c r="E15160">
        <v>0</v>
      </c>
      <c r="F15160">
        <v>1</v>
      </c>
      <c r="H15160" t="s">
        <v>155</v>
      </c>
      <c r="I15160">
        <f t="shared" si="717"/>
        <v>0</v>
      </c>
      <c r="J15160">
        <f t="shared" si="718"/>
        <v>0</v>
      </c>
      <c r="L15160" t="str">
        <f t="shared" si="716"/>
        <v>2331SINGLETON MILITARY AREA</v>
      </c>
      <c r="M15160" t="s">
        <v>16034</v>
      </c>
    </row>
    <row r="15161" spans="1:13">
      <c r="A15161" t="s">
        <v>16536</v>
      </c>
      <c r="B15161" t="s">
        <v>16538</v>
      </c>
      <c r="C15161" t="s">
        <v>109</v>
      </c>
      <c r="D15161">
        <v>4</v>
      </c>
      <c r="E15161">
        <v>0</v>
      </c>
      <c r="F15161">
        <v>0</v>
      </c>
      <c r="H15161" t="s">
        <v>155</v>
      </c>
      <c r="I15161">
        <f t="shared" si="717"/>
        <v>0</v>
      </c>
      <c r="J15161">
        <f t="shared" si="718"/>
        <v>0</v>
      </c>
      <c r="L15161" t="str">
        <f t="shared" si="716"/>
        <v>2331SINGLETON MILPO</v>
      </c>
      <c r="M15161" t="s">
        <v>16034</v>
      </c>
    </row>
    <row r="15162" spans="1:13">
      <c r="A15162" t="s">
        <v>16539</v>
      </c>
      <c r="B15162" t="s">
        <v>16540</v>
      </c>
      <c r="C15162" t="s">
        <v>109</v>
      </c>
      <c r="D15162">
        <v>4</v>
      </c>
      <c r="E15162">
        <v>0</v>
      </c>
      <c r="F15162">
        <v>0</v>
      </c>
      <c r="H15162" t="s">
        <v>155</v>
      </c>
      <c r="I15162">
        <f t="shared" si="717"/>
        <v>0</v>
      </c>
      <c r="J15162">
        <f t="shared" si="718"/>
        <v>0</v>
      </c>
      <c r="L15162" t="str">
        <f t="shared" si="716"/>
        <v>2330APPLETREE FLAT</v>
      </c>
      <c r="M15162" t="s">
        <v>16034</v>
      </c>
    </row>
    <row r="15163" spans="1:13">
      <c r="A15163" t="s">
        <v>16539</v>
      </c>
      <c r="B15163" t="s">
        <v>16541</v>
      </c>
      <c r="C15163" t="s">
        <v>109</v>
      </c>
      <c r="D15163">
        <v>1</v>
      </c>
      <c r="E15163">
        <v>0</v>
      </c>
      <c r="F15163">
        <v>1</v>
      </c>
      <c r="H15163" t="s">
        <v>155</v>
      </c>
      <c r="I15163">
        <f t="shared" si="717"/>
        <v>0</v>
      </c>
      <c r="J15163">
        <f t="shared" si="718"/>
        <v>0</v>
      </c>
      <c r="L15163" t="str">
        <f t="shared" si="716"/>
        <v>2330BIG RIDGE</v>
      </c>
      <c r="M15163" t="s">
        <v>16034</v>
      </c>
    </row>
    <row r="15164" spans="1:13">
      <c r="A15164" t="s">
        <v>16539</v>
      </c>
      <c r="B15164" t="s">
        <v>16542</v>
      </c>
      <c r="C15164" t="s">
        <v>109</v>
      </c>
      <c r="D15164">
        <v>4</v>
      </c>
      <c r="E15164">
        <v>0</v>
      </c>
      <c r="F15164">
        <v>0</v>
      </c>
      <c r="H15164" t="s">
        <v>155</v>
      </c>
      <c r="I15164">
        <f t="shared" si="717"/>
        <v>0</v>
      </c>
      <c r="J15164">
        <f t="shared" si="718"/>
        <v>0</v>
      </c>
      <c r="L15164" t="str">
        <f t="shared" si="716"/>
        <v>2330BIG YENGO</v>
      </c>
      <c r="M15164" t="s">
        <v>16034</v>
      </c>
    </row>
    <row r="15165" spans="1:13">
      <c r="A15165" t="s">
        <v>16539</v>
      </c>
      <c r="B15165" t="s">
        <v>16543</v>
      </c>
      <c r="C15165" t="s">
        <v>109</v>
      </c>
      <c r="D15165">
        <v>4</v>
      </c>
      <c r="E15165">
        <v>0</v>
      </c>
      <c r="F15165">
        <v>0</v>
      </c>
      <c r="H15165" t="s">
        <v>155</v>
      </c>
      <c r="I15165">
        <f t="shared" si="717"/>
        <v>0</v>
      </c>
      <c r="J15165">
        <f t="shared" si="718"/>
        <v>0</v>
      </c>
      <c r="L15165" t="str">
        <f t="shared" si="716"/>
        <v>2330BOWMANS CREEK</v>
      </c>
      <c r="M15165" t="s">
        <v>16034</v>
      </c>
    </row>
    <row r="15166" spans="1:13">
      <c r="A15166" t="s">
        <v>16539</v>
      </c>
      <c r="B15166" t="s">
        <v>16544</v>
      </c>
      <c r="C15166" t="s">
        <v>109</v>
      </c>
      <c r="D15166">
        <v>4</v>
      </c>
      <c r="E15166">
        <v>0</v>
      </c>
      <c r="F15166">
        <v>0</v>
      </c>
      <c r="H15166" t="s">
        <v>155</v>
      </c>
      <c r="I15166">
        <f t="shared" si="717"/>
        <v>0</v>
      </c>
      <c r="J15166">
        <f t="shared" si="718"/>
        <v>0</v>
      </c>
      <c r="L15166" t="str">
        <f t="shared" si="716"/>
        <v>2330BRIDGMAN</v>
      </c>
      <c r="M15166" t="s">
        <v>16034</v>
      </c>
    </row>
    <row r="15167" spans="1:13">
      <c r="A15167" t="s">
        <v>16539</v>
      </c>
      <c r="B15167" t="s">
        <v>2054</v>
      </c>
      <c r="C15167" t="s">
        <v>109</v>
      </c>
      <c r="D15167">
        <v>4</v>
      </c>
      <c r="E15167">
        <v>0</v>
      </c>
      <c r="F15167">
        <v>0</v>
      </c>
      <c r="H15167" t="s">
        <v>155</v>
      </c>
      <c r="I15167">
        <f t="shared" si="717"/>
        <v>0</v>
      </c>
      <c r="J15167">
        <f t="shared" si="718"/>
        <v>0</v>
      </c>
      <c r="L15167" t="str">
        <f t="shared" si="716"/>
        <v>2330BROKE</v>
      </c>
      <c r="M15167" t="s">
        <v>16034</v>
      </c>
    </row>
    <row r="15168" spans="1:13">
      <c r="A15168" t="s">
        <v>16539</v>
      </c>
      <c r="B15168" t="s">
        <v>10285</v>
      </c>
      <c r="C15168" t="s">
        <v>109</v>
      </c>
      <c r="D15168">
        <v>3</v>
      </c>
      <c r="E15168">
        <v>0</v>
      </c>
      <c r="F15168">
        <v>0</v>
      </c>
      <c r="H15168" t="s">
        <v>155</v>
      </c>
      <c r="I15168">
        <f t="shared" si="717"/>
        <v>0</v>
      </c>
      <c r="J15168">
        <f t="shared" si="718"/>
        <v>0</v>
      </c>
      <c r="L15168" t="str">
        <f t="shared" si="716"/>
        <v>2330BULGA</v>
      </c>
      <c r="M15168" t="s">
        <v>16034</v>
      </c>
    </row>
    <row r="15169" spans="1:13">
      <c r="A15169" t="s">
        <v>16539</v>
      </c>
      <c r="B15169" t="s">
        <v>12201</v>
      </c>
      <c r="C15169" t="s">
        <v>109</v>
      </c>
      <c r="D15169">
        <v>2</v>
      </c>
      <c r="E15169">
        <v>0</v>
      </c>
      <c r="F15169">
        <v>1</v>
      </c>
      <c r="H15169" t="s">
        <v>155</v>
      </c>
      <c r="I15169">
        <f t="shared" si="717"/>
        <v>0</v>
      </c>
      <c r="J15169">
        <f t="shared" si="718"/>
        <v>0</v>
      </c>
      <c r="L15169" t="str">
        <f t="shared" si="716"/>
        <v>2330CAMBERWELL</v>
      </c>
      <c r="M15169" t="s">
        <v>16034</v>
      </c>
    </row>
    <row r="15170" spans="1:13">
      <c r="A15170" t="s">
        <v>16539</v>
      </c>
      <c r="B15170" t="s">
        <v>16545</v>
      </c>
      <c r="C15170" t="s">
        <v>109</v>
      </c>
      <c r="D15170">
        <v>4</v>
      </c>
      <c r="E15170">
        <v>0</v>
      </c>
      <c r="F15170">
        <v>0</v>
      </c>
      <c r="H15170" t="s">
        <v>155</v>
      </c>
      <c r="I15170">
        <f t="shared" si="717"/>
        <v>0</v>
      </c>
      <c r="J15170">
        <f t="shared" si="718"/>
        <v>0</v>
      </c>
      <c r="L15170" t="str">
        <f t="shared" si="716"/>
        <v>2330CARROWBROOK</v>
      </c>
      <c r="M15170" t="s">
        <v>16034</v>
      </c>
    </row>
    <row r="15171" spans="1:13">
      <c r="A15171" t="s">
        <v>16539</v>
      </c>
      <c r="B15171" t="s">
        <v>10879</v>
      </c>
      <c r="C15171" t="s">
        <v>109</v>
      </c>
      <c r="D15171">
        <v>1</v>
      </c>
      <c r="E15171">
        <v>0</v>
      </c>
      <c r="F15171">
        <v>1</v>
      </c>
      <c r="H15171" t="s">
        <v>155</v>
      </c>
      <c r="I15171">
        <f t="shared" si="717"/>
        <v>0</v>
      </c>
      <c r="J15171">
        <f t="shared" si="718"/>
        <v>0</v>
      </c>
      <c r="L15171" t="str">
        <f t="shared" si="716"/>
        <v>2330CLYDESDALE</v>
      </c>
      <c r="M15171" t="s">
        <v>16034</v>
      </c>
    </row>
    <row r="15172" spans="1:13">
      <c r="A15172" t="s">
        <v>16539</v>
      </c>
      <c r="B15172" t="s">
        <v>16546</v>
      </c>
      <c r="C15172" t="s">
        <v>109</v>
      </c>
      <c r="D15172">
        <v>1</v>
      </c>
      <c r="E15172">
        <v>0</v>
      </c>
      <c r="F15172">
        <v>1</v>
      </c>
      <c r="H15172" t="s">
        <v>155</v>
      </c>
      <c r="I15172">
        <f t="shared" si="717"/>
        <v>0</v>
      </c>
      <c r="J15172">
        <f t="shared" si="718"/>
        <v>0</v>
      </c>
      <c r="L15172" t="str">
        <f t="shared" si="716"/>
        <v>2330COMBO</v>
      </c>
      <c r="M15172" t="s">
        <v>16034</v>
      </c>
    </row>
    <row r="15173" spans="1:13">
      <c r="A15173" t="s">
        <v>16539</v>
      </c>
      <c r="B15173" t="s">
        <v>3052</v>
      </c>
      <c r="C15173" t="s">
        <v>109</v>
      </c>
      <c r="D15173">
        <v>1</v>
      </c>
      <c r="E15173">
        <v>0</v>
      </c>
      <c r="F15173">
        <v>1</v>
      </c>
      <c r="H15173" t="s">
        <v>155</v>
      </c>
      <c r="I15173">
        <f t="shared" si="717"/>
        <v>0</v>
      </c>
      <c r="J15173">
        <f t="shared" si="718"/>
        <v>0</v>
      </c>
      <c r="L15173" t="str">
        <f t="shared" ref="L15173:L15236" si="719">CONCATENATE(A15173,B15173)</f>
        <v>2330DARLINGTON</v>
      </c>
      <c r="M15173" t="s">
        <v>16034</v>
      </c>
    </row>
    <row r="15174" spans="1:13">
      <c r="A15174" t="s">
        <v>16539</v>
      </c>
      <c r="B15174" t="s">
        <v>16547</v>
      </c>
      <c r="C15174" t="s">
        <v>109</v>
      </c>
      <c r="D15174">
        <v>4</v>
      </c>
      <c r="E15174">
        <v>0</v>
      </c>
      <c r="F15174">
        <v>0</v>
      </c>
      <c r="H15174" t="s">
        <v>155</v>
      </c>
      <c r="I15174">
        <f t="shared" si="717"/>
        <v>0</v>
      </c>
      <c r="J15174">
        <f t="shared" si="718"/>
        <v>0</v>
      </c>
      <c r="L15174" t="str">
        <f t="shared" si="719"/>
        <v>2330DOYLES CREEK</v>
      </c>
      <c r="M15174" t="s">
        <v>16034</v>
      </c>
    </row>
    <row r="15175" spans="1:13">
      <c r="A15175" t="s">
        <v>16539</v>
      </c>
      <c r="B15175" t="s">
        <v>10819</v>
      </c>
      <c r="C15175" t="s">
        <v>109</v>
      </c>
      <c r="D15175">
        <v>1</v>
      </c>
      <c r="E15175">
        <v>0</v>
      </c>
      <c r="F15175">
        <v>1</v>
      </c>
      <c r="H15175" t="s">
        <v>155</v>
      </c>
      <c r="I15175">
        <f t="shared" si="717"/>
        <v>0</v>
      </c>
      <c r="J15175">
        <f t="shared" si="718"/>
        <v>0</v>
      </c>
      <c r="L15175" t="str">
        <f t="shared" si="719"/>
        <v>2330DUNOLLY</v>
      </c>
      <c r="M15175" t="s">
        <v>16034</v>
      </c>
    </row>
    <row r="15176" spans="1:13">
      <c r="A15176" t="s">
        <v>16539</v>
      </c>
      <c r="B15176" t="s">
        <v>16548</v>
      </c>
      <c r="C15176" t="s">
        <v>109</v>
      </c>
      <c r="D15176">
        <v>4</v>
      </c>
      <c r="E15176">
        <v>0</v>
      </c>
      <c r="F15176">
        <v>0</v>
      </c>
      <c r="H15176" t="s">
        <v>155</v>
      </c>
      <c r="I15176">
        <f t="shared" si="717"/>
        <v>0</v>
      </c>
      <c r="J15176">
        <f t="shared" si="718"/>
        <v>0</v>
      </c>
      <c r="L15176" t="str">
        <f t="shared" si="719"/>
        <v>2330DURAL</v>
      </c>
      <c r="M15176" t="s">
        <v>16034</v>
      </c>
    </row>
    <row r="15177" spans="1:13">
      <c r="A15177" t="s">
        <v>16539</v>
      </c>
      <c r="B15177" t="s">
        <v>16549</v>
      </c>
      <c r="C15177" t="s">
        <v>109</v>
      </c>
      <c r="D15177">
        <v>3</v>
      </c>
      <c r="E15177">
        <v>0</v>
      </c>
      <c r="F15177">
        <v>0</v>
      </c>
      <c r="H15177" t="s">
        <v>155</v>
      </c>
      <c r="I15177">
        <f t="shared" si="717"/>
        <v>0</v>
      </c>
      <c r="J15177">
        <f t="shared" si="718"/>
        <v>0</v>
      </c>
      <c r="L15177" t="str">
        <f t="shared" si="719"/>
        <v>2330DYRRING</v>
      </c>
      <c r="M15177" t="s">
        <v>16034</v>
      </c>
    </row>
    <row r="15178" spans="1:13">
      <c r="A15178" t="s">
        <v>16539</v>
      </c>
      <c r="B15178" t="s">
        <v>16550</v>
      </c>
      <c r="C15178" t="s">
        <v>109</v>
      </c>
      <c r="D15178">
        <v>4</v>
      </c>
      <c r="E15178">
        <v>0</v>
      </c>
      <c r="F15178">
        <v>0</v>
      </c>
      <c r="H15178" t="s">
        <v>155</v>
      </c>
      <c r="I15178">
        <f t="shared" si="717"/>
        <v>0</v>
      </c>
      <c r="J15178">
        <f t="shared" si="718"/>
        <v>0</v>
      </c>
      <c r="L15178" t="str">
        <f t="shared" si="719"/>
        <v>2330FALBROOK</v>
      </c>
      <c r="M15178" t="s">
        <v>16034</v>
      </c>
    </row>
    <row r="15179" spans="1:13">
      <c r="A15179" t="s">
        <v>16539</v>
      </c>
      <c r="B15179" t="s">
        <v>16551</v>
      </c>
      <c r="C15179" t="s">
        <v>109</v>
      </c>
      <c r="D15179">
        <v>1</v>
      </c>
      <c r="E15179">
        <v>0</v>
      </c>
      <c r="F15179">
        <v>1</v>
      </c>
      <c r="H15179" t="s">
        <v>155</v>
      </c>
      <c r="I15179">
        <f t="shared" si="717"/>
        <v>0</v>
      </c>
      <c r="J15179">
        <f t="shared" si="718"/>
        <v>0</v>
      </c>
      <c r="L15179" t="str">
        <f t="shared" si="719"/>
        <v>2330FERN GULLY</v>
      </c>
      <c r="M15179" t="s">
        <v>16034</v>
      </c>
    </row>
    <row r="15180" spans="1:13">
      <c r="A15180" t="s">
        <v>16539</v>
      </c>
      <c r="B15180" t="s">
        <v>16552</v>
      </c>
      <c r="C15180" t="s">
        <v>109</v>
      </c>
      <c r="D15180">
        <v>4</v>
      </c>
      <c r="E15180">
        <v>0</v>
      </c>
      <c r="F15180">
        <v>0</v>
      </c>
      <c r="H15180" t="s">
        <v>155</v>
      </c>
      <c r="I15180">
        <f t="shared" si="717"/>
        <v>0</v>
      </c>
      <c r="J15180">
        <f t="shared" si="718"/>
        <v>0</v>
      </c>
      <c r="L15180" t="str">
        <f t="shared" si="719"/>
        <v>2330FORDWICH</v>
      </c>
      <c r="M15180" t="s">
        <v>16034</v>
      </c>
    </row>
    <row r="15181" spans="1:13">
      <c r="A15181" t="s">
        <v>16539</v>
      </c>
      <c r="B15181" t="s">
        <v>16553</v>
      </c>
      <c r="C15181" t="s">
        <v>109</v>
      </c>
      <c r="D15181">
        <v>4</v>
      </c>
      <c r="E15181">
        <v>0</v>
      </c>
      <c r="F15181">
        <v>0</v>
      </c>
      <c r="H15181" t="s">
        <v>155</v>
      </c>
      <c r="I15181">
        <f t="shared" si="717"/>
        <v>0</v>
      </c>
      <c r="J15181">
        <f t="shared" si="718"/>
        <v>0</v>
      </c>
      <c r="L15181" t="str">
        <f t="shared" si="719"/>
        <v>2330GARLAND VALLEY</v>
      </c>
      <c r="M15181" t="s">
        <v>16034</v>
      </c>
    </row>
    <row r="15182" spans="1:13">
      <c r="A15182" t="s">
        <v>16539</v>
      </c>
      <c r="B15182" t="s">
        <v>16554</v>
      </c>
      <c r="C15182" t="s">
        <v>109</v>
      </c>
      <c r="D15182">
        <v>2</v>
      </c>
      <c r="E15182">
        <v>0</v>
      </c>
      <c r="F15182">
        <v>1</v>
      </c>
      <c r="H15182" t="s">
        <v>155</v>
      </c>
      <c r="I15182">
        <f t="shared" si="717"/>
        <v>0</v>
      </c>
      <c r="J15182">
        <f t="shared" si="718"/>
        <v>0</v>
      </c>
      <c r="L15182" t="str">
        <f t="shared" si="719"/>
        <v>2330GLENDON</v>
      </c>
      <c r="M15182" t="s">
        <v>16034</v>
      </c>
    </row>
    <row r="15183" spans="1:13">
      <c r="A15183" t="s">
        <v>16539</v>
      </c>
      <c r="B15183" t="s">
        <v>16555</v>
      </c>
      <c r="C15183" t="s">
        <v>109</v>
      </c>
      <c r="D15183">
        <v>4</v>
      </c>
      <c r="E15183">
        <v>0</v>
      </c>
      <c r="F15183">
        <v>0</v>
      </c>
      <c r="H15183" t="s">
        <v>155</v>
      </c>
      <c r="I15183">
        <f t="shared" si="717"/>
        <v>0</v>
      </c>
      <c r="J15183">
        <f t="shared" si="718"/>
        <v>0</v>
      </c>
      <c r="L15183" t="str">
        <f t="shared" si="719"/>
        <v>2330GLENDON BROOK</v>
      </c>
      <c r="M15183" t="s">
        <v>16034</v>
      </c>
    </row>
    <row r="15184" spans="1:13">
      <c r="A15184" t="s">
        <v>16539</v>
      </c>
      <c r="B15184" t="s">
        <v>16556</v>
      </c>
      <c r="C15184" t="s">
        <v>109</v>
      </c>
      <c r="D15184">
        <v>4</v>
      </c>
      <c r="E15184">
        <v>0</v>
      </c>
      <c r="F15184">
        <v>0</v>
      </c>
      <c r="H15184" t="s">
        <v>155</v>
      </c>
      <c r="I15184">
        <f t="shared" si="717"/>
        <v>0</v>
      </c>
      <c r="J15184">
        <f t="shared" si="718"/>
        <v>0</v>
      </c>
      <c r="L15184" t="str">
        <f t="shared" si="719"/>
        <v>2330GLENNIES CREEK</v>
      </c>
      <c r="M15184" t="s">
        <v>16034</v>
      </c>
    </row>
    <row r="15185" spans="1:13">
      <c r="A15185" t="s">
        <v>16539</v>
      </c>
      <c r="B15185" t="s">
        <v>16557</v>
      </c>
      <c r="C15185" t="s">
        <v>109</v>
      </c>
      <c r="D15185">
        <v>1</v>
      </c>
      <c r="E15185">
        <v>0</v>
      </c>
      <c r="F15185">
        <v>1</v>
      </c>
      <c r="H15185" t="s">
        <v>155</v>
      </c>
      <c r="I15185">
        <f t="shared" ref="I15185:I15248" si="720">IF(ISERROR(VLOOKUP(A15185,SelPostCode,1,FALSE)),0,1)</f>
        <v>0</v>
      </c>
      <c r="J15185">
        <f t="shared" ref="J15185:J15248" si="721">IF(I15185=0,0,IF(ISERROR(VLOOKUP(B15185,SelSuburb,1,FALSE)),0,1))</f>
        <v>0</v>
      </c>
      <c r="L15185" t="str">
        <f t="shared" si="719"/>
        <v>2330GLENRIDDING</v>
      </c>
      <c r="M15185" t="s">
        <v>16034</v>
      </c>
    </row>
    <row r="15186" spans="1:13">
      <c r="A15186" t="s">
        <v>16539</v>
      </c>
      <c r="B15186" t="s">
        <v>16558</v>
      </c>
      <c r="C15186" t="s">
        <v>109</v>
      </c>
      <c r="D15186">
        <v>4</v>
      </c>
      <c r="E15186">
        <v>0</v>
      </c>
      <c r="F15186">
        <v>0</v>
      </c>
      <c r="H15186" t="s">
        <v>155</v>
      </c>
      <c r="I15186">
        <f t="shared" si="720"/>
        <v>0</v>
      </c>
      <c r="J15186">
        <f t="shared" si="721"/>
        <v>0</v>
      </c>
      <c r="L15186" t="str">
        <f t="shared" si="719"/>
        <v>2330GOORANGOOLA</v>
      </c>
      <c r="M15186" t="s">
        <v>16034</v>
      </c>
    </row>
    <row r="15187" spans="1:13">
      <c r="A15187" t="s">
        <v>16539</v>
      </c>
      <c r="B15187" t="s">
        <v>16559</v>
      </c>
      <c r="C15187" t="s">
        <v>109</v>
      </c>
      <c r="D15187">
        <v>2</v>
      </c>
      <c r="E15187">
        <v>0</v>
      </c>
      <c r="F15187">
        <v>1</v>
      </c>
      <c r="H15187" t="s">
        <v>155</v>
      </c>
      <c r="I15187">
        <f t="shared" si="720"/>
        <v>0</v>
      </c>
      <c r="J15187">
        <f t="shared" si="721"/>
        <v>0</v>
      </c>
      <c r="L15187" t="str">
        <f t="shared" si="719"/>
        <v>2330GOULDSVILLE</v>
      </c>
      <c r="M15187" t="s">
        <v>16034</v>
      </c>
    </row>
    <row r="15188" spans="1:13">
      <c r="A15188" t="s">
        <v>16539</v>
      </c>
      <c r="B15188" t="s">
        <v>7953</v>
      </c>
      <c r="C15188" t="s">
        <v>109</v>
      </c>
      <c r="D15188">
        <v>4</v>
      </c>
      <c r="E15188">
        <v>0</v>
      </c>
      <c r="F15188">
        <v>0</v>
      </c>
      <c r="H15188" t="s">
        <v>155</v>
      </c>
      <c r="I15188">
        <f t="shared" si="720"/>
        <v>0</v>
      </c>
      <c r="J15188">
        <f t="shared" si="721"/>
        <v>0</v>
      </c>
      <c r="L15188" t="str">
        <f t="shared" si="719"/>
        <v>2330GOWRIE</v>
      </c>
      <c r="M15188" t="s">
        <v>16034</v>
      </c>
    </row>
    <row r="15189" spans="1:13">
      <c r="A15189" t="s">
        <v>16539</v>
      </c>
      <c r="B15189" t="s">
        <v>7690</v>
      </c>
      <c r="C15189" t="s">
        <v>109</v>
      </c>
      <c r="D15189">
        <v>4</v>
      </c>
      <c r="E15189">
        <v>0</v>
      </c>
      <c r="F15189">
        <v>0</v>
      </c>
      <c r="H15189" t="s">
        <v>155</v>
      </c>
      <c r="I15189">
        <f t="shared" si="720"/>
        <v>0</v>
      </c>
      <c r="J15189">
        <f t="shared" si="721"/>
        <v>0</v>
      </c>
      <c r="L15189" t="str">
        <f t="shared" si="719"/>
        <v>2330GREENLANDS</v>
      </c>
      <c r="M15189" t="s">
        <v>16034</v>
      </c>
    </row>
    <row r="15190" spans="1:13">
      <c r="A15190" t="s">
        <v>16539</v>
      </c>
      <c r="B15190" t="s">
        <v>16560</v>
      </c>
      <c r="C15190" t="s">
        <v>109</v>
      </c>
      <c r="D15190">
        <v>2</v>
      </c>
      <c r="E15190">
        <v>0</v>
      </c>
      <c r="F15190">
        <v>1</v>
      </c>
      <c r="H15190" t="s">
        <v>155</v>
      </c>
      <c r="I15190">
        <f t="shared" si="720"/>
        <v>0</v>
      </c>
      <c r="J15190">
        <f t="shared" si="721"/>
        <v>0</v>
      </c>
      <c r="L15190" t="str">
        <f t="shared" si="719"/>
        <v>2330HAMBLEDON HILL</v>
      </c>
      <c r="M15190" t="s">
        <v>16034</v>
      </c>
    </row>
    <row r="15191" spans="1:13">
      <c r="A15191" t="s">
        <v>16539</v>
      </c>
      <c r="B15191" t="s">
        <v>16561</v>
      </c>
      <c r="C15191" t="s">
        <v>109</v>
      </c>
      <c r="D15191">
        <v>4</v>
      </c>
      <c r="E15191">
        <v>0</v>
      </c>
      <c r="F15191">
        <v>0</v>
      </c>
      <c r="H15191" t="s">
        <v>155</v>
      </c>
      <c r="I15191">
        <f t="shared" si="720"/>
        <v>0</v>
      </c>
      <c r="J15191">
        <f t="shared" si="721"/>
        <v>0</v>
      </c>
      <c r="L15191" t="str">
        <f t="shared" si="719"/>
        <v>2330HEBDEN</v>
      </c>
      <c r="M15191" t="s">
        <v>16034</v>
      </c>
    </row>
    <row r="15192" spans="1:13">
      <c r="A15192" t="s">
        <v>16539</v>
      </c>
      <c r="B15192" t="s">
        <v>16562</v>
      </c>
      <c r="C15192" t="s">
        <v>109</v>
      </c>
      <c r="D15192">
        <v>4</v>
      </c>
      <c r="E15192">
        <v>0</v>
      </c>
      <c r="F15192">
        <v>0</v>
      </c>
      <c r="H15192" t="s">
        <v>155</v>
      </c>
      <c r="I15192">
        <f t="shared" si="720"/>
        <v>0</v>
      </c>
      <c r="J15192">
        <f t="shared" si="721"/>
        <v>0</v>
      </c>
      <c r="L15192" t="str">
        <f t="shared" si="719"/>
        <v>2330HOWES VALLEY</v>
      </c>
      <c r="M15192" t="s">
        <v>16034</v>
      </c>
    </row>
    <row r="15193" spans="1:13">
      <c r="A15193" t="s">
        <v>16539</v>
      </c>
      <c r="B15193" t="s">
        <v>1839</v>
      </c>
      <c r="C15193" t="s">
        <v>109</v>
      </c>
      <c r="D15193">
        <v>4</v>
      </c>
      <c r="E15193">
        <v>0</v>
      </c>
      <c r="F15193">
        <v>0</v>
      </c>
      <c r="H15193" t="s">
        <v>155</v>
      </c>
      <c r="I15193">
        <f t="shared" si="720"/>
        <v>0</v>
      </c>
      <c r="J15193">
        <f t="shared" si="721"/>
        <v>0</v>
      </c>
      <c r="L15193" t="str">
        <f t="shared" si="719"/>
        <v>2330HOWICK</v>
      </c>
      <c r="M15193" t="s">
        <v>16034</v>
      </c>
    </row>
    <row r="15194" spans="1:13">
      <c r="A15194" t="s">
        <v>16539</v>
      </c>
      <c r="B15194" t="s">
        <v>16563</v>
      </c>
      <c r="C15194" t="s">
        <v>109</v>
      </c>
      <c r="D15194">
        <v>1</v>
      </c>
      <c r="E15194">
        <v>0</v>
      </c>
      <c r="F15194">
        <v>1</v>
      </c>
      <c r="H15194" t="s">
        <v>155</v>
      </c>
      <c r="I15194">
        <f t="shared" si="720"/>
        <v>0</v>
      </c>
      <c r="J15194">
        <f t="shared" si="721"/>
        <v>0</v>
      </c>
      <c r="L15194" t="str">
        <f t="shared" si="719"/>
        <v>2330HUNTERVIEW</v>
      </c>
      <c r="M15194" t="s">
        <v>16034</v>
      </c>
    </row>
    <row r="15195" spans="1:13">
      <c r="A15195" t="s">
        <v>16539</v>
      </c>
      <c r="B15195" t="s">
        <v>16564</v>
      </c>
      <c r="C15195" t="s">
        <v>109</v>
      </c>
      <c r="D15195">
        <v>4</v>
      </c>
      <c r="E15195">
        <v>0</v>
      </c>
      <c r="F15195">
        <v>0</v>
      </c>
      <c r="H15195" t="s">
        <v>155</v>
      </c>
      <c r="I15195">
        <f t="shared" si="720"/>
        <v>0</v>
      </c>
      <c r="J15195">
        <f t="shared" si="721"/>
        <v>0</v>
      </c>
      <c r="L15195" t="str">
        <f t="shared" si="719"/>
        <v>2330JERRYS PLAINS</v>
      </c>
      <c r="M15195" t="s">
        <v>16034</v>
      </c>
    </row>
    <row r="15196" spans="1:13">
      <c r="A15196" t="s">
        <v>16539</v>
      </c>
      <c r="B15196" t="s">
        <v>16565</v>
      </c>
      <c r="C15196" t="s">
        <v>109</v>
      </c>
      <c r="D15196">
        <v>4</v>
      </c>
      <c r="E15196">
        <v>0</v>
      </c>
      <c r="F15196">
        <v>0</v>
      </c>
      <c r="H15196" t="s">
        <v>155</v>
      </c>
      <c r="I15196">
        <f t="shared" si="720"/>
        <v>0</v>
      </c>
      <c r="J15196">
        <f t="shared" si="721"/>
        <v>0</v>
      </c>
      <c r="L15196" t="str">
        <f t="shared" si="719"/>
        <v>2330LEMINGTON</v>
      </c>
      <c r="M15196" t="s">
        <v>16034</v>
      </c>
    </row>
    <row r="15197" spans="1:13">
      <c r="A15197" t="s">
        <v>16539</v>
      </c>
      <c r="B15197" t="s">
        <v>13113</v>
      </c>
      <c r="C15197" t="s">
        <v>109</v>
      </c>
      <c r="D15197">
        <v>2</v>
      </c>
      <c r="E15197">
        <v>0</v>
      </c>
      <c r="F15197">
        <v>1</v>
      </c>
      <c r="H15197" t="s">
        <v>155</v>
      </c>
      <c r="I15197">
        <f t="shared" si="720"/>
        <v>0</v>
      </c>
      <c r="J15197">
        <f t="shared" si="721"/>
        <v>0</v>
      </c>
      <c r="L15197" t="str">
        <f t="shared" si="719"/>
        <v>2330LONG POINT</v>
      </c>
      <c r="M15197" t="s">
        <v>16034</v>
      </c>
    </row>
    <row r="15198" spans="1:13">
      <c r="A15198" t="s">
        <v>16539</v>
      </c>
      <c r="B15198" t="s">
        <v>16566</v>
      </c>
      <c r="C15198" t="s">
        <v>109</v>
      </c>
      <c r="D15198">
        <v>2</v>
      </c>
      <c r="E15198">
        <v>0</v>
      </c>
      <c r="F15198">
        <v>1</v>
      </c>
      <c r="H15198" t="s">
        <v>155</v>
      </c>
      <c r="I15198">
        <f t="shared" si="720"/>
        <v>0</v>
      </c>
      <c r="J15198">
        <f t="shared" si="721"/>
        <v>0</v>
      </c>
      <c r="L15198" t="str">
        <f t="shared" si="719"/>
        <v>2330MAISON DIEU</v>
      </c>
      <c r="M15198" t="s">
        <v>16034</v>
      </c>
    </row>
    <row r="15199" spans="1:13">
      <c r="A15199" t="s">
        <v>16539</v>
      </c>
      <c r="B15199" t="s">
        <v>16567</v>
      </c>
      <c r="C15199" t="s">
        <v>109</v>
      </c>
      <c r="D15199">
        <v>1</v>
      </c>
      <c r="E15199">
        <v>0</v>
      </c>
      <c r="F15199">
        <v>1</v>
      </c>
      <c r="H15199" t="s">
        <v>155</v>
      </c>
      <c r="I15199">
        <f t="shared" si="720"/>
        <v>0</v>
      </c>
      <c r="J15199">
        <f t="shared" si="721"/>
        <v>0</v>
      </c>
      <c r="L15199" t="str">
        <f t="shared" si="719"/>
        <v>2330MCDOUGALLS HILL</v>
      </c>
      <c r="M15199" t="s">
        <v>16034</v>
      </c>
    </row>
    <row r="15200" spans="1:13">
      <c r="A15200" t="s">
        <v>16539</v>
      </c>
      <c r="B15200" t="s">
        <v>16568</v>
      </c>
      <c r="C15200" t="s">
        <v>109</v>
      </c>
      <c r="D15200">
        <v>4</v>
      </c>
      <c r="E15200">
        <v>0</v>
      </c>
      <c r="F15200">
        <v>0</v>
      </c>
      <c r="H15200" t="s">
        <v>155</v>
      </c>
      <c r="I15200">
        <f t="shared" si="720"/>
        <v>0</v>
      </c>
      <c r="J15200">
        <f t="shared" si="721"/>
        <v>0</v>
      </c>
      <c r="L15200" t="str">
        <f t="shared" si="719"/>
        <v>2330MIDDLE FALBROOK</v>
      </c>
      <c r="M15200" t="s">
        <v>16034</v>
      </c>
    </row>
    <row r="15201" spans="1:13">
      <c r="A15201" t="s">
        <v>16539</v>
      </c>
      <c r="B15201" t="s">
        <v>16569</v>
      </c>
      <c r="C15201" t="s">
        <v>109</v>
      </c>
      <c r="D15201">
        <v>4</v>
      </c>
      <c r="E15201">
        <v>0</v>
      </c>
      <c r="F15201">
        <v>0</v>
      </c>
      <c r="H15201" t="s">
        <v>155</v>
      </c>
      <c r="I15201">
        <f t="shared" si="720"/>
        <v>0</v>
      </c>
      <c r="J15201">
        <f t="shared" si="721"/>
        <v>0</v>
      </c>
      <c r="L15201" t="str">
        <f t="shared" si="719"/>
        <v>2330MILBRODALE</v>
      </c>
      <c r="M15201" t="s">
        <v>16034</v>
      </c>
    </row>
    <row r="15202" spans="1:13">
      <c r="A15202" t="s">
        <v>16539</v>
      </c>
      <c r="B15202" t="s">
        <v>16570</v>
      </c>
      <c r="C15202" t="s">
        <v>109</v>
      </c>
      <c r="D15202">
        <v>4</v>
      </c>
      <c r="E15202">
        <v>0</v>
      </c>
      <c r="F15202">
        <v>0</v>
      </c>
      <c r="H15202" t="s">
        <v>155</v>
      </c>
      <c r="I15202">
        <f t="shared" si="720"/>
        <v>0</v>
      </c>
      <c r="J15202">
        <f t="shared" si="721"/>
        <v>0</v>
      </c>
      <c r="L15202" t="str">
        <f t="shared" si="719"/>
        <v>2330MIRANNIE</v>
      </c>
      <c r="M15202" t="s">
        <v>16034</v>
      </c>
    </row>
    <row r="15203" spans="1:13">
      <c r="A15203" t="s">
        <v>16539</v>
      </c>
      <c r="B15203" t="s">
        <v>16571</v>
      </c>
      <c r="C15203" t="s">
        <v>109</v>
      </c>
      <c r="D15203">
        <v>3</v>
      </c>
      <c r="E15203">
        <v>0</v>
      </c>
      <c r="F15203">
        <v>0</v>
      </c>
      <c r="H15203" t="s">
        <v>155</v>
      </c>
      <c r="I15203">
        <f t="shared" si="720"/>
        <v>0</v>
      </c>
      <c r="J15203">
        <f t="shared" si="721"/>
        <v>0</v>
      </c>
      <c r="L15203" t="str">
        <f t="shared" si="719"/>
        <v>2330MITCHELLS FLAT</v>
      </c>
      <c r="M15203" t="s">
        <v>16034</v>
      </c>
    </row>
    <row r="15204" spans="1:13">
      <c r="A15204" t="s">
        <v>16539</v>
      </c>
      <c r="B15204" t="s">
        <v>13300</v>
      </c>
      <c r="C15204" t="s">
        <v>109</v>
      </c>
      <c r="D15204">
        <v>4</v>
      </c>
      <c r="E15204">
        <v>0</v>
      </c>
      <c r="F15204">
        <v>0</v>
      </c>
      <c r="H15204" t="s">
        <v>155</v>
      </c>
      <c r="I15204">
        <f t="shared" si="720"/>
        <v>0</v>
      </c>
      <c r="J15204">
        <f t="shared" si="721"/>
        <v>0</v>
      </c>
      <c r="L15204" t="str">
        <f t="shared" si="719"/>
        <v>2330MOUNT OLIVE</v>
      </c>
      <c r="M15204" t="s">
        <v>16034</v>
      </c>
    </row>
    <row r="15205" spans="1:13">
      <c r="A15205" t="s">
        <v>16539</v>
      </c>
      <c r="B15205" t="s">
        <v>16572</v>
      </c>
      <c r="C15205" t="s">
        <v>109</v>
      </c>
      <c r="D15205">
        <v>4</v>
      </c>
      <c r="E15205">
        <v>0</v>
      </c>
      <c r="F15205">
        <v>0</v>
      </c>
      <c r="H15205" t="s">
        <v>155</v>
      </c>
      <c r="I15205">
        <f t="shared" si="720"/>
        <v>0</v>
      </c>
      <c r="J15205">
        <f t="shared" si="721"/>
        <v>0</v>
      </c>
      <c r="L15205" t="str">
        <f t="shared" si="719"/>
        <v>2330MOUNT ROYAL</v>
      </c>
      <c r="M15205" t="s">
        <v>16034</v>
      </c>
    </row>
    <row r="15206" spans="1:13">
      <c r="A15206" t="s">
        <v>16539</v>
      </c>
      <c r="B15206" t="s">
        <v>16573</v>
      </c>
      <c r="C15206" t="s">
        <v>109</v>
      </c>
      <c r="D15206">
        <v>4</v>
      </c>
      <c r="E15206">
        <v>0</v>
      </c>
      <c r="F15206">
        <v>0</v>
      </c>
      <c r="H15206" t="s">
        <v>155</v>
      </c>
      <c r="I15206">
        <f t="shared" si="720"/>
        <v>0</v>
      </c>
      <c r="J15206">
        <f t="shared" si="721"/>
        <v>0</v>
      </c>
      <c r="L15206" t="str">
        <f t="shared" si="719"/>
        <v>2330MOUNT THORLEY</v>
      </c>
      <c r="M15206" t="s">
        <v>16034</v>
      </c>
    </row>
    <row r="15207" spans="1:13">
      <c r="A15207" t="s">
        <v>16539</v>
      </c>
      <c r="B15207" t="s">
        <v>16574</v>
      </c>
      <c r="C15207" t="s">
        <v>109</v>
      </c>
      <c r="D15207">
        <v>3</v>
      </c>
      <c r="E15207">
        <v>0</v>
      </c>
      <c r="F15207">
        <v>0</v>
      </c>
      <c r="H15207" t="s">
        <v>155</v>
      </c>
      <c r="I15207">
        <f t="shared" si="720"/>
        <v>0</v>
      </c>
      <c r="J15207">
        <f t="shared" si="721"/>
        <v>0</v>
      </c>
      <c r="L15207" t="str">
        <f t="shared" si="719"/>
        <v>2330OBANVALE</v>
      </c>
      <c r="M15207" t="s">
        <v>16034</v>
      </c>
    </row>
    <row r="15208" spans="1:13">
      <c r="A15208" t="s">
        <v>16539</v>
      </c>
      <c r="B15208" t="s">
        <v>16575</v>
      </c>
      <c r="C15208" t="s">
        <v>109</v>
      </c>
      <c r="D15208">
        <v>4</v>
      </c>
      <c r="E15208">
        <v>0</v>
      </c>
      <c r="F15208">
        <v>0</v>
      </c>
      <c r="H15208" t="s">
        <v>155</v>
      </c>
      <c r="I15208">
        <f t="shared" si="720"/>
        <v>0</v>
      </c>
      <c r="J15208">
        <f t="shared" si="721"/>
        <v>0</v>
      </c>
      <c r="L15208" t="str">
        <f t="shared" si="719"/>
        <v>2330PUTTY</v>
      </c>
      <c r="M15208" t="s">
        <v>16034</v>
      </c>
    </row>
    <row r="15209" spans="1:13">
      <c r="A15209" t="s">
        <v>16539</v>
      </c>
      <c r="B15209" t="s">
        <v>5519</v>
      </c>
      <c r="C15209" t="s">
        <v>109</v>
      </c>
      <c r="D15209">
        <v>4</v>
      </c>
      <c r="E15209">
        <v>0</v>
      </c>
      <c r="F15209">
        <v>0</v>
      </c>
      <c r="H15209" t="s">
        <v>155</v>
      </c>
      <c r="I15209">
        <f t="shared" si="720"/>
        <v>0</v>
      </c>
      <c r="J15209">
        <f t="shared" si="721"/>
        <v>0</v>
      </c>
      <c r="L15209" t="str">
        <f t="shared" si="719"/>
        <v>2330RAVENSWORTH</v>
      </c>
      <c r="M15209" t="s">
        <v>16034</v>
      </c>
    </row>
    <row r="15210" spans="1:13">
      <c r="A15210" t="s">
        <v>16539</v>
      </c>
      <c r="B15210" t="s">
        <v>16576</v>
      </c>
      <c r="C15210" t="s">
        <v>109</v>
      </c>
      <c r="D15210">
        <v>1</v>
      </c>
      <c r="E15210">
        <v>0</v>
      </c>
      <c r="F15210">
        <v>1</v>
      </c>
      <c r="H15210" t="s">
        <v>155</v>
      </c>
      <c r="I15210">
        <f t="shared" si="720"/>
        <v>0</v>
      </c>
      <c r="J15210">
        <f t="shared" si="721"/>
        <v>0</v>
      </c>
      <c r="L15210" t="str">
        <f t="shared" si="719"/>
        <v>2330REDBOURNBERRY</v>
      </c>
      <c r="M15210" t="s">
        <v>16034</v>
      </c>
    </row>
    <row r="15211" spans="1:13">
      <c r="A15211" t="s">
        <v>16539</v>
      </c>
      <c r="B15211" t="s">
        <v>4288</v>
      </c>
      <c r="C15211" t="s">
        <v>109</v>
      </c>
      <c r="D15211">
        <v>4</v>
      </c>
      <c r="E15211">
        <v>0</v>
      </c>
      <c r="F15211">
        <v>0</v>
      </c>
      <c r="H15211" t="s">
        <v>155</v>
      </c>
      <c r="I15211">
        <f t="shared" si="720"/>
        <v>0</v>
      </c>
      <c r="J15211">
        <f t="shared" si="721"/>
        <v>0</v>
      </c>
      <c r="L15211" t="str">
        <f t="shared" si="719"/>
        <v>2330REEDY CREEK</v>
      </c>
      <c r="M15211" t="s">
        <v>16034</v>
      </c>
    </row>
    <row r="15212" spans="1:13">
      <c r="A15212" t="s">
        <v>16539</v>
      </c>
      <c r="B15212" t="s">
        <v>16577</v>
      </c>
      <c r="C15212" t="s">
        <v>109</v>
      </c>
      <c r="D15212">
        <v>2</v>
      </c>
      <c r="E15212">
        <v>0</v>
      </c>
      <c r="F15212">
        <v>1</v>
      </c>
      <c r="H15212" t="s">
        <v>155</v>
      </c>
      <c r="I15212">
        <f t="shared" si="720"/>
        <v>0</v>
      </c>
      <c r="J15212">
        <f t="shared" si="721"/>
        <v>0</v>
      </c>
      <c r="L15212" t="str">
        <f t="shared" si="719"/>
        <v>2330RIXS CREEK</v>
      </c>
      <c r="M15212" t="s">
        <v>16034</v>
      </c>
    </row>
    <row r="15213" spans="1:13">
      <c r="A15213" t="s">
        <v>16539</v>
      </c>
      <c r="B15213" t="s">
        <v>16578</v>
      </c>
      <c r="C15213" t="s">
        <v>109</v>
      </c>
      <c r="D15213">
        <v>3</v>
      </c>
      <c r="E15213">
        <v>0</v>
      </c>
      <c r="F15213">
        <v>0</v>
      </c>
      <c r="H15213" t="s">
        <v>155</v>
      </c>
      <c r="I15213">
        <f t="shared" si="720"/>
        <v>0</v>
      </c>
      <c r="J15213">
        <f t="shared" si="721"/>
        <v>0</v>
      </c>
      <c r="L15213" t="str">
        <f t="shared" si="719"/>
        <v>2330ROUGHIT</v>
      </c>
      <c r="M15213" t="s">
        <v>16034</v>
      </c>
    </row>
    <row r="15214" spans="1:13">
      <c r="A15214" t="s">
        <v>16539</v>
      </c>
      <c r="B15214" t="s">
        <v>16579</v>
      </c>
      <c r="C15214" t="s">
        <v>109</v>
      </c>
      <c r="D15214">
        <v>3</v>
      </c>
      <c r="E15214">
        <v>0</v>
      </c>
      <c r="F15214">
        <v>0</v>
      </c>
      <c r="H15214" t="s">
        <v>155</v>
      </c>
      <c r="I15214">
        <f t="shared" si="720"/>
        <v>0</v>
      </c>
      <c r="J15214">
        <f t="shared" si="721"/>
        <v>0</v>
      </c>
      <c r="L15214" t="str">
        <f t="shared" si="719"/>
        <v>2330SCOTTS FLAT</v>
      </c>
      <c r="M15214" t="s">
        <v>16034</v>
      </c>
    </row>
    <row r="15215" spans="1:13">
      <c r="A15215" t="s">
        <v>16539</v>
      </c>
      <c r="B15215" t="s">
        <v>16580</v>
      </c>
      <c r="C15215" t="s">
        <v>109</v>
      </c>
      <c r="D15215">
        <v>3</v>
      </c>
      <c r="E15215">
        <v>0</v>
      </c>
      <c r="F15215">
        <v>0</v>
      </c>
      <c r="H15215" t="s">
        <v>155</v>
      </c>
      <c r="I15215">
        <f t="shared" si="720"/>
        <v>0</v>
      </c>
      <c r="J15215">
        <f t="shared" si="721"/>
        <v>0</v>
      </c>
      <c r="L15215" t="str">
        <f t="shared" si="719"/>
        <v>2330SEDGEFIELD</v>
      </c>
      <c r="M15215" t="s">
        <v>16034</v>
      </c>
    </row>
    <row r="15216" spans="1:13">
      <c r="A15216" t="s">
        <v>16539</v>
      </c>
      <c r="B15216" t="s">
        <v>2811</v>
      </c>
      <c r="C15216" t="s">
        <v>109</v>
      </c>
      <c r="D15216">
        <v>1</v>
      </c>
      <c r="E15216">
        <v>0</v>
      </c>
      <c r="F15216">
        <v>1</v>
      </c>
      <c r="H15216" t="s">
        <v>155</v>
      </c>
      <c r="I15216">
        <f t="shared" si="720"/>
        <v>0</v>
      </c>
      <c r="J15216">
        <f t="shared" si="721"/>
        <v>0</v>
      </c>
      <c r="L15216" t="str">
        <f t="shared" si="719"/>
        <v>2330SINGLETON</v>
      </c>
      <c r="M15216" t="s">
        <v>16034</v>
      </c>
    </row>
    <row r="15217" spans="1:13">
      <c r="A15217" t="s">
        <v>16539</v>
      </c>
      <c r="B15217" t="s">
        <v>16581</v>
      </c>
      <c r="C15217" t="s">
        <v>109</v>
      </c>
      <c r="D15217">
        <v>1</v>
      </c>
      <c r="E15217">
        <v>0</v>
      </c>
      <c r="F15217">
        <v>1</v>
      </c>
      <c r="H15217" t="s">
        <v>155</v>
      </c>
      <c r="I15217">
        <f t="shared" si="720"/>
        <v>0</v>
      </c>
      <c r="J15217">
        <f t="shared" si="721"/>
        <v>0</v>
      </c>
      <c r="L15217" t="str">
        <f t="shared" si="719"/>
        <v>2330SINGLETON HEIGHTS</v>
      </c>
      <c r="M15217" t="s">
        <v>16034</v>
      </c>
    </row>
    <row r="15218" spans="1:13">
      <c r="A15218" t="s">
        <v>16539</v>
      </c>
      <c r="B15218" t="s">
        <v>8841</v>
      </c>
      <c r="C15218" t="s">
        <v>109</v>
      </c>
      <c r="D15218">
        <v>4</v>
      </c>
      <c r="E15218">
        <v>0</v>
      </c>
      <c r="F15218">
        <v>0</v>
      </c>
      <c r="H15218" t="s">
        <v>155</v>
      </c>
      <c r="I15218">
        <f t="shared" si="720"/>
        <v>0</v>
      </c>
      <c r="J15218">
        <f t="shared" si="721"/>
        <v>0</v>
      </c>
      <c r="L15218" t="str">
        <f t="shared" si="719"/>
        <v>2330ST CLAIR</v>
      </c>
      <c r="M15218" t="s">
        <v>16034</v>
      </c>
    </row>
    <row r="15219" spans="1:13">
      <c r="A15219" t="s">
        <v>16539</v>
      </c>
      <c r="B15219" t="s">
        <v>16582</v>
      </c>
      <c r="C15219" t="s">
        <v>109</v>
      </c>
      <c r="D15219">
        <v>4</v>
      </c>
      <c r="E15219">
        <v>0</v>
      </c>
      <c r="F15219">
        <v>0</v>
      </c>
      <c r="H15219" t="s">
        <v>155</v>
      </c>
      <c r="I15219">
        <f t="shared" si="720"/>
        <v>0</v>
      </c>
      <c r="J15219">
        <f t="shared" si="721"/>
        <v>0</v>
      </c>
      <c r="L15219" t="str">
        <f t="shared" si="719"/>
        <v>2330WARKWORTH</v>
      </c>
      <c r="M15219" t="s">
        <v>16034</v>
      </c>
    </row>
    <row r="15220" spans="1:13">
      <c r="A15220" t="s">
        <v>16539</v>
      </c>
      <c r="B15220" t="s">
        <v>16583</v>
      </c>
      <c r="C15220" t="s">
        <v>109</v>
      </c>
      <c r="D15220">
        <v>3</v>
      </c>
      <c r="E15220">
        <v>0</v>
      </c>
      <c r="F15220">
        <v>0</v>
      </c>
      <c r="H15220" t="s">
        <v>155</v>
      </c>
      <c r="I15220">
        <f t="shared" si="720"/>
        <v>0</v>
      </c>
      <c r="J15220">
        <f t="shared" si="721"/>
        <v>0</v>
      </c>
      <c r="L15220" t="str">
        <f t="shared" si="719"/>
        <v>2330WATTLE PONDS</v>
      </c>
      <c r="M15220" t="s">
        <v>16034</v>
      </c>
    </row>
    <row r="15221" spans="1:13">
      <c r="A15221" t="s">
        <v>16539</v>
      </c>
      <c r="B15221" t="s">
        <v>7978</v>
      </c>
      <c r="C15221" t="s">
        <v>109</v>
      </c>
      <c r="D15221">
        <v>4</v>
      </c>
      <c r="E15221">
        <v>0</v>
      </c>
      <c r="F15221">
        <v>0</v>
      </c>
      <c r="H15221" t="s">
        <v>155</v>
      </c>
      <c r="I15221">
        <f t="shared" si="720"/>
        <v>0</v>
      </c>
      <c r="J15221">
        <f t="shared" si="721"/>
        <v>0</v>
      </c>
      <c r="L15221" t="str">
        <f t="shared" si="719"/>
        <v>2330WESTBROOK</v>
      </c>
      <c r="M15221" t="s">
        <v>16034</v>
      </c>
    </row>
    <row r="15222" spans="1:13">
      <c r="A15222" t="s">
        <v>16539</v>
      </c>
      <c r="B15222" t="s">
        <v>16584</v>
      </c>
      <c r="C15222" t="s">
        <v>109</v>
      </c>
      <c r="D15222">
        <v>2</v>
      </c>
      <c r="E15222">
        <v>0</v>
      </c>
      <c r="F15222">
        <v>1</v>
      </c>
      <c r="H15222" t="s">
        <v>155</v>
      </c>
      <c r="I15222">
        <f t="shared" si="720"/>
        <v>0</v>
      </c>
      <c r="J15222">
        <f t="shared" si="721"/>
        <v>0</v>
      </c>
      <c r="L15222" t="str">
        <f t="shared" si="719"/>
        <v>2330WHITTINGHAM</v>
      </c>
      <c r="M15222" t="s">
        <v>16034</v>
      </c>
    </row>
    <row r="15223" spans="1:13">
      <c r="A15223" t="s">
        <v>16539</v>
      </c>
      <c r="B15223" t="s">
        <v>16585</v>
      </c>
      <c r="C15223" t="s">
        <v>109</v>
      </c>
      <c r="D15223">
        <v>4</v>
      </c>
      <c r="E15223">
        <v>0</v>
      </c>
      <c r="F15223">
        <v>0</v>
      </c>
      <c r="H15223" t="s">
        <v>155</v>
      </c>
      <c r="I15223">
        <f t="shared" si="720"/>
        <v>0</v>
      </c>
      <c r="J15223">
        <f t="shared" si="721"/>
        <v>0</v>
      </c>
      <c r="L15223" t="str">
        <f t="shared" si="719"/>
        <v>2330WOLLEMI</v>
      </c>
      <c r="M15223" t="s">
        <v>16034</v>
      </c>
    </row>
    <row r="15224" spans="1:13">
      <c r="A15224" t="s">
        <v>16539</v>
      </c>
      <c r="B15224" t="s">
        <v>16586</v>
      </c>
      <c r="C15224" t="s">
        <v>109</v>
      </c>
      <c r="D15224">
        <v>2</v>
      </c>
      <c r="E15224">
        <v>0</v>
      </c>
      <c r="F15224">
        <v>1</v>
      </c>
      <c r="H15224" t="s">
        <v>155</v>
      </c>
      <c r="I15224">
        <f t="shared" si="720"/>
        <v>0</v>
      </c>
      <c r="J15224">
        <f t="shared" si="721"/>
        <v>0</v>
      </c>
      <c r="L15224" t="str">
        <f t="shared" si="719"/>
        <v>2330WYLIES FLAT</v>
      </c>
      <c r="M15224" t="s">
        <v>16034</v>
      </c>
    </row>
    <row r="15225" spans="1:13">
      <c r="A15225" t="s">
        <v>16587</v>
      </c>
      <c r="B15225" t="s">
        <v>16588</v>
      </c>
      <c r="C15225" t="s">
        <v>109</v>
      </c>
      <c r="D15225">
        <v>4</v>
      </c>
      <c r="E15225">
        <v>0</v>
      </c>
      <c r="F15225">
        <v>0</v>
      </c>
      <c r="H15225" t="s">
        <v>155</v>
      </c>
      <c r="I15225">
        <f t="shared" si="720"/>
        <v>0</v>
      </c>
      <c r="J15225">
        <f t="shared" si="721"/>
        <v>0</v>
      </c>
      <c r="L15225" t="str">
        <f t="shared" si="719"/>
        <v>2329BORAMBIL</v>
      </c>
      <c r="M15225" t="s">
        <v>12617</v>
      </c>
    </row>
    <row r="15226" spans="1:13">
      <c r="A15226" t="s">
        <v>16587</v>
      </c>
      <c r="B15226" t="s">
        <v>9133</v>
      </c>
      <c r="C15226" t="s">
        <v>109</v>
      </c>
      <c r="D15226">
        <v>4</v>
      </c>
      <c r="E15226">
        <v>0</v>
      </c>
      <c r="F15226">
        <v>0</v>
      </c>
      <c r="H15226" t="s">
        <v>155</v>
      </c>
      <c r="I15226">
        <f t="shared" si="720"/>
        <v>0</v>
      </c>
      <c r="J15226">
        <f t="shared" si="721"/>
        <v>0</v>
      </c>
      <c r="L15226" t="str">
        <f t="shared" si="719"/>
        <v>2329CASSILIS</v>
      </c>
      <c r="M15226" t="s">
        <v>12617</v>
      </c>
    </row>
    <row r="15227" spans="1:13">
      <c r="A15227" t="s">
        <v>16587</v>
      </c>
      <c r="B15227" t="s">
        <v>3179</v>
      </c>
      <c r="C15227" t="s">
        <v>109</v>
      </c>
      <c r="D15227">
        <v>4</v>
      </c>
      <c r="E15227">
        <v>0</v>
      </c>
      <c r="F15227">
        <v>0</v>
      </c>
      <c r="H15227" t="s">
        <v>155</v>
      </c>
      <c r="I15227">
        <f t="shared" si="720"/>
        <v>0</v>
      </c>
      <c r="J15227">
        <f t="shared" si="721"/>
        <v>0</v>
      </c>
      <c r="L15227" t="str">
        <f t="shared" si="719"/>
        <v>2329MERRIWA</v>
      </c>
      <c r="M15227" t="s">
        <v>12617</v>
      </c>
    </row>
    <row r="15228" spans="1:13">
      <c r="A15228" t="s">
        <v>16587</v>
      </c>
      <c r="B15228" t="s">
        <v>16589</v>
      </c>
      <c r="C15228" t="s">
        <v>109</v>
      </c>
      <c r="D15228">
        <v>4</v>
      </c>
      <c r="E15228">
        <v>0</v>
      </c>
      <c r="F15228">
        <v>0</v>
      </c>
      <c r="H15228" t="s">
        <v>155</v>
      </c>
      <c r="I15228">
        <f t="shared" si="720"/>
        <v>0</v>
      </c>
      <c r="J15228">
        <f t="shared" si="721"/>
        <v>0</v>
      </c>
      <c r="L15228" t="str">
        <f t="shared" si="719"/>
        <v>2329UARBRY</v>
      </c>
      <c r="M15228" t="s">
        <v>12617</v>
      </c>
    </row>
    <row r="15229" spans="1:13">
      <c r="A15229" t="s">
        <v>16590</v>
      </c>
      <c r="B15229" t="s">
        <v>16591</v>
      </c>
      <c r="C15229" t="s">
        <v>109</v>
      </c>
      <c r="D15229">
        <v>4</v>
      </c>
      <c r="E15229">
        <v>0</v>
      </c>
      <c r="F15229">
        <v>0</v>
      </c>
      <c r="H15229" t="s">
        <v>155</v>
      </c>
      <c r="I15229">
        <f t="shared" si="720"/>
        <v>0</v>
      </c>
      <c r="J15229">
        <f t="shared" si="721"/>
        <v>0</v>
      </c>
      <c r="L15229" t="str">
        <f t="shared" si="719"/>
        <v>2328BUREEN</v>
      </c>
      <c r="M15229" t="s">
        <v>16034</v>
      </c>
    </row>
    <row r="15230" spans="1:13">
      <c r="A15230" t="s">
        <v>16590</v>
      </c>
      <c r="B15230" t="s">
        <v>16592</v>
      </c>
      <c r="C15230" t="s">
        <v>109</v>
      </c>
      <c r="D15230">
        <v>4</v>
      </c>
      <c r="E15230">
        <v>0</v>
      </c>
      <c r="F15230">
        <v>0</v>
      </c>
      <c r="H15230" t="s">
        <v>155</v>
      </c>
      <c r="I15230">
        <f t="shared" si="720"/>
        <v>0</v>
      </c>
      <c r="J15230">
        <f t="shared" si="721"/>
        <v>0</v>
      </c>
      <c r="L15230" t="str">
        <f t="shared" si="719"/>
        <v>2328DALSWINTON</v>
      </c>
      <c r="M15230" t="s">
        <v>16034</v>
      </c>
    </row>
    <row r="15231" spans="1:13">
      <c r="A15231" t="s">
        <v>16590</v>
      </c>
      <c r="B15231" t="s">
        <v>16593</v>
      </c>
      <c r="C15231" t="s">
        <v>109</v>
      </c>
      <c r="D15231">
        <v>4</v>
      </c>
      <c r="E15231">
        <v>0</v>
      </c>
      <c r="F15231">
        <v>0</v>
      </c>
      <c r="H15231" t="s">
        <v>155</v>
      </c>
      <c r="I15231">
        <f t="shared" si="720"/>
        <v>0</v>
      </c>
      <c r="J15231">
        <f t="shared" si="721"/>
        <v>0</v>
      </c>
      <c r="L15231" t="str">
        <f t="shared" si="719"/>
        <v>2328DENMAN</v>
      </c>
      <c r="M15231" t="s">
        <v>16034</v>
      </c>
    </row>
    <row r="15232" spans="1:13">
      <c r="A15232" t="s">
        <v>16590</v>
      </c>
      <c r="B15232" t="s">
        <v>16594</v>
      </c>
      <c r="C15232" t="s">
        <v>109</v>
      </c>
      <c r="D15232">
        <v>4</v>
      </c>
      <c r="E15232">
        <v>0</v>
      </c>
      <c r="F15232">
        <v>0</v>
      </c>
      <c r="H15232" t="s">
        <v>155</v>
      </c>
      <c r="I15232">
        <f t="shared" si="720"/>
        <v>0</v>
      </c>
      <c r="J15232">
        <f t="shared" si="721"/>
        <v>0</v>
      </c>
      <c r="L15232" t="str">
        <f t="shared" si="719"/>
        <v>2328GIANTS CREEK</v>
      </c>
      <c r="M15232" t="s">
        <v>16034</v>
      </c>
    </row>
    <row r="15233" spans="1:13">
      <c r="A15233" t="s">
        <v>16590</v>
      </c>
      <c r="B15233" t="s">
        <v>16595</v>
      </c>
      <c r="C15233" t="s">
        <v>109</v>
      </c>
      <c r="D15233">
        <v>4</v>
      </c>
      <c r="E15233">
        <v>0</v>
      </c>
      <c r="F15233">
        <v>0</v>
      </c>
      <c r="H15233" t="s">
        <v>155</v>
      </c>
      <c r="I15233">
        <f t="shared" si="720"/>
        <v>0</v>
      </c>
      <c r="J15233">
        <f t="shared" si="721"/>
        <v>0</v>
      </c>
      <c r="L15233" t="str">
        <f t="shared" si="719"/>
        <v>2328HOLLYDEEN</v>
      </c>
      <c r="M15233" t="s">
        <v>16034</v>
      </c>
    </row>
    <row r="15234" spans="1:13">
      <c r="A15234" t="s">
        <v>16590</v>
      </c>
      <c r="B15234" t="s">
        <v>16596</v>
      </c>
      <c r="C15234" t="s">
        <v>109</v>
      </c>
      <c r="D15234">
        <v>4</v>
      </c>
      <c r="E15234">
        <v>0</v>
      </c>
      <c r="F15234">
        <v>0</v>
      </c>
      <c r="H15234" t="s">
        <v>155</v>
      </c>
      <c r="I15234">
        <f t="shared" si="720"/>
        <v>0</v>
      </c>
      <c r="J15234">
        <f t="shared" si="721"/>
        <v>0</v>
      </c>
      <c r="L15234" t="str">
        <f t="shared" si="719"/>
        <v>2328KERRABEE</v>
      </c>
      <c r="M15234" t="s">
        <v>16034</v>
      </c>
    </row>
    <row r="15235" spans="1:13">
      <c r="A15235" t="s">
        <v>16590</v>
      </c>
      <c r="B15235" t="s">
        <v>16597</v>
      </c>
      <c r="C15235" t="s">
        <v>109</v>
      </c>
      <c r="D15235">
        <v>4</v>
      </c>
      <c r="E15235">
        <v>0</v>
      </c>
      <c r="F15235">
        <v>0</v>
      </c>
      <c r="H15235" t="s">
        <v>155</v>
      </c>
      <c r="I15235">
        <f t="shared" si="720"/>
        <v>0</v>
      </c>
      <c r="J15235">
        <f t="shared" si="721"/>
        <v>0</v>
      </c>
      <c r="L15235" t="str">
        <f t="shared" si="719"/>
        <v>2328MANGOOLA</v>
      </c>
      <c r="M15235" t="s">
        <v>16034</v>
      </c>
    </row>
    <row r="15236" spans="1:13">
      <c r="A15236" t="s">
        <v>16590</v>
      </c>
      <c r="B15236" t="s">
        <v>16598</v>
      </c>
      <c r="C15236" t="s">
        <v>109</v>
      </c>
      <c r="D15236">
        <v>4</v>
      </c>
      <c r="E15236">
        <v>0</v>
      </c>
      <c r="F15236">
        <v>0</v>
      </c>
      <c r="H15236" t="s">
        <v>155</v>
      </c>
      <c r="I15236">
        <f t="shared" si="720"/>
        <v>0</v>
      </c>
      <c r="J15236">
        <f t="shared" si="721"/>
        <v>0</v>
      </c>
      <c r="L15236" t="str">
        <f t="shared" si="719"/>
        <v>2328MARTINDALE</v>
      </c>
      <c r="M15236" t="s">
        <v>16034</v>
      </c>
    </row>
    <row r="15237" spans="1:13">
      <c r="A15237" t="s">
        <v>16590</v>
      </c>
      <c r="B15237" t="s">
        <v>16599</v>
      </c>
      <c r="C15237" t="s">
        <v>109</v>
      </c>
      <c r="D15237">
        <v>4</v>
      </c>
      <c r="E15237">
        <v>0</v>
      </c>
      <c r="F15237">
        <v>0</v>
      </c>
      <c r="H15237" t="s">
        <v>155</v>
      </c>
      <c r="I15237">
        <f t="shared" si="720"/>
        <v>0</v>
      </c>
      <c r="J15237">
        <f t="shared" si="721"/>
        <v>0</v>
      </c>
      <c r="L15237" t="str">
        <f t="shared" ref="L15237:L15300" si="722">CONCATENATE(A15237,B15237)</f>
        <v>2328WIDDEN</v>
      </c>
      <c r="M15237" t="s">
        <v>16034</v>
      </c>
    </row>
    <row r="15238" spans="1:13">
      <c r="A15238" t="s">
        <v>16590</v>
      </c>
      <c r="B15238" t="s">
        <v>16600</v>
      </c>
      <c r="C15238" t="s">
        <v>109</v>
      </c>
      <c r="D15238">
        <v>4</v>
      </c>
      <c r="E15238">
        <v>0</v>
      </c>
      <c r="F15238">
        <v>0</v>
      </c>
      <c r="H15238" t="s">
        <v>155</v>
      </c>
      <c r="I15238">
        <f t="shared" si="720"/>
        <v>0</v>
      </c>
      <c r="J15238">
        <f t="shared" si="721"/>
        <v>0</v>
      </c>
      <c r="L15238" t="str">
        <f t="shared" si="722"/>
        <v>2328YARRAWA</v>
      </c>
      <c r="M15238" t="s">
        <v>16034</v>
      </c>
    </row>
    <row r="15239" spans="1:13">
      <c r="A15239" t="s">
        <v>16601</v>
      </c>
      <c r="B15239" t="s">
        <v>16602</v>
      </c>
      <c r="C15239" t="s">
        <v>109</v>
      </c>
      <c r="D15239">
        <v>1</v>
      </c>
      <c r="E15239">
        <v>0</v>
      </c>
      <c r="F15239">
        <v>1</v>
      </c>
      <c r="H15239" t="s">
        <v>155</v>
      </c>
      <c r="I15239">
        <f t="shared" si="720"/>
        <v>0</v>
      </c>
      <c r="J15239">
        <f t="shared" si="721"/>
        <v>0</v>
      </c>
      <c r="L15239" t="str">
        <f t="shared" si="722"/>
        <v>2327KURRI KURRI</v>
      </c>
      <c r="M15239" t="s">
        <v>16034</v>
      </c>
    </row>
    <row r="15240" spans="1:13">
      <c r="A15240" t="s">
        <v>16601</v>
      </c>
      <c r="B15240" t="s">
        <v>16603</v>
      </c>
      <c r="C15240" t="s">
        <v>109</v>
      </c>
      <c r="D15240">
        <v>1</v>
      </c>
      <c r="E15240">
        <v>0</v>
      </c>
      <c r="F15240">
        <v>1</v>
      </c>
      <c r="H15240" t="s">
        <v>155</v>
      </c>
      <c r="I15240">
        <f t="shared" si="720"/>
        <v>0</v>
      </c>
      <c r="J15240">
        <f t="shared" si="721"/>
        <v>0</v>
      </c>
      <c r="L15240" t="str">
        <f t="shared" si="722"/>
        <v>2327PELAW MAIN</v>
      </c>
      <c r="M15240" t="s">
        <v>16034</v>
      </c>
    </row>
    <row r="15241" spans="1:13">
      <c r="A15241" t="s">
        <v>16601</v>
      </c>
      <c r="B15241" t="s">
        <v>16604</v>
      </c>
      <c r="C15241" t="s">
        <v>109</v>
      </c>
      <c r="D15241">
        <v>1</v>
      </c>
      <c r="E15241">
        <v>0</v>
      </c>
      <c r="F15241">
        <v>1</v>
      </c>
      <c r="H15241" t="s">
        <v>155</v>
      </c>
      <c r="I15241">
        <f t="shared" si="720"/>
        <v>0</v>
      </c>
      <c r="J15241">
        <f t="shared" si="721"/>
        <v>0</v>
      </c>
      <c r="L15241" t="str">
        <f t="shared" si="722"/>
        <v>2327STANFORD MERTHYR</v>
      </c>
      <c r="M15241" t="s">
        <v>16034</v>
      </c>
    </row>
    <row r="15242" spans="1:13">
      <c r="A15242" t="s">
        <v>16605</v>
      </c>
      <c r="B15242" t="s">
        <v>16606</v>
      </c>
      <c r="C15242" t="s">
        <v>109</v>
      </c>
      <c r="D15242">
        <v>1</v>
      </c>
      <c r="E15242">
        <v>0</v>
      </c>
      <c r="F15242">
        <v>1</v>
      </c>
      <c r="H15242" t="s">
        <v>155</v>
      </c>
      <c r="I15242">
        <f t="shared" si="720"/>
        <v>0</v>
      </c>
      <c r="J15242">
        <f t="shared" si="721"/>
        <v>0</v>
      </c>
      <c r="L15242" t="str">
        <f t="shared" si="722"/>
        <v>2326ABERMAIN</v>
      </c>
      <c r="M15242" t="s">
        <v>16034</v>
      </c>
    </row>
    <row r="15243" spans="1:13">
      <c r="A15243" t="s">
        <v>16605</v>
      </c>
      <c r="B15243" t="s">
        <v>16607</v>
      </c>
      <c r="C15243" t="s">
        <v>109</v>
      </c>
      <c r="D15243">
        <v>3</v>
      </c>
      <c r="E15243">
        <v>0</v>
      </c>
      <c r="F15243">
        <v>0</v>
      </c>
      <c r="H15243" t="s">
        <v>155</v>
      </c>
      <c r="I15243">
        <f t="shared" si="720"/>
        <v>0</v>
      </c>
      <c r="J15243">
        <f t="shared" si="721"/>
        <v>0</v>
      </c>
      <c r="L15243" t="str">
        <f t="shared" si="722"/>
        <v>2326BISHOPS BRIDGE</v>
      </c>
      <c r="M15243" t="s">
        <v>16034</v>
      </c>
    </row>
    <row r="15244" spans="1:13">
      <c r="A15244" t="s">
        <v>16605</v>
      </c>
      <c r="B15244" t="s">
        <v>16608</v>
      </c>
      <c r="C15244" t="s">
        <v>109</v>
      </c>
      <c r="D15244">
        <v>1</v>
      </c>
      <c r="E15244">
        <v>0</v>
      </c>
      <c r="F15244">
        <v>1</v>
      </c>
      <c r="H15244" t="s">
        <v>155</v>
      </c>
      <c r="I15244">
        <f t="shared" si="720"/>
        <v>0</v>
      </c>
      <c r="J15244">
        <f t="shared" si="721"/>
        <v>0</v>
      </c>
      <c r="L15244" t="str">
        <f t="shared" si="722"/>
        <v>2326LOXFORD</v>
      </c>
      <c r="M15244" t="s">
        <v>16034</v>
      </c>
    </row>
    <row r="15245" spans="1:13">
      <c r="A15245" t="s">
        <v>16605</v>
      </c>
      <c r="B15245" t="s">
        <v>16609</v>
      </c>
      <c r="C15245" t="s">
        <v>109</v>
      </c>
      <c r="D15245">
        <v>1</v>
      </c>
      <c r="E15245">
        <v>0</v>
      </c>
      <c r="F15245">
        <v>1</v>
      </c>
      <c r="H15245" t="s">
        <v>155</v>
      </c>
      <c r="I15245">
        <f t="shared" si="720"/>
        <v>0</v>
      </c>
      <c r="J15245">
        <f t="shared" si="721"/>
        <v>0</v>
      </c>
      <c r="L15245" t="str">
        <f t="shared" si="722"/>
        <v>2326NEATH</v>
      </c>
      <c r="M15245" t="s">
        <v>16034</v>
      </c>
    </row>
    <row r="15246" spans="1:13">
      <c r="A15246" t="s">
        <v>16605</v>
      </c>
      <c r="B15246" t="s">
        <v>16610</v>
      </c>
      <c r="C15246" t="s">
        <v>109</v>
      </c>
      <c r="D15246">
        <v>2</v>
      </c>
      <c r="E15246">
        <v>0</v>
      </c>
      <c r="F15246">
        <v>1</v>
      </c>
      <c r="H15246" t="s">
        <v>155</v>
      </c>
      <c r="I15246">
        <f t="shared" si="720"/>
        <v>0</v>
      </c>
      <c r="J15246">
        <f t="shared" si="721"/>
        <v>0</v>
      </c>
      <c r="L15246" t="str">
        <f t="shared" si="722"/>
        <v>2326SAWYERS GULLY</v>
      </c>
      <c r="M15246" t="s">
        <v>16034</v>
      </c>
    </row>
    <row r="15247" spans="1:13">
      <c r="A15247" t="s">
        <v>16605</v>
      </c>
      <c r="B15247" t="s">
        <v>14305</v>
      </c>
      <c r="C15247" t="s">
        <v>109</v>
      </c>
      <c r="D15247">
        <v>1</v>
      </c>
      <c r="E15247">
        <v>0</v>
      </c>
      <c r="F15247">
        <v>1</v>
      </c>
      <c r="H15247" t="s">
        <v>155</v>
      </c>
      <c r="I15247">
        <f t="shared" si="720"/>
        <v>0</v>
      </c>
      <c r="J15247">
        <f t="shared" si="721"/>
        <v>0</v>
      </c>
      <c r="L15247" t="str">
        <f t="shared" si="722"/>
        <v>2326WESTON</v>
      </c>
      <c r="M15247" t="s">
        <v>16034</v>
      </c>
    </row>
    <row r="15248" spans="1:13">
      <c r="A15248" t="s">
        <v>16611</v>
      </c>
      <c r="B15248" t="s">
        <v>16612</v>
      </c>
      <c r="C15248" t="s">
        <v>109</v>
      </c>
      <c r="D15248">
        <v>1</v>
      </c>
      <c r="E15248">
        <v>0</v>
      </c>
      <c r="F15248">
        <v>1</v>
      </c>
      <c r="H15248" t="s">
        <v>155</v>
      </c>
      <c r="I15248">
        <f t="shared" si="720"/>
        <v>0</v>
      </c>
      <c r="J15248">
        <f t="shared" si="721"/>
        <v>0</v>
      </c>
      <c r="L15248" t="str">
        <f t="shared" si="722"/>
        <v>2325ABERDARE</v>
      </c>
      <c r="M15248" t="s">
        <v>16034</v>
      </c>
    </row>
    <row r="15249" spans="1:13">
      <c r="A15249" t="s">
        <v>16611</v>
      </c>
      <c r="B15249" t="s">
        <v>16613</v>
      </c>
      <c r="C15249" t="s">
        <v>109</v>
      </c>
      <c r="D15249">
        <v>1</v>
      </c>
      <c r="E15249">
        <v>0</v>
      </c>
      <c r="F15249">
        <v>1</v>
      </c>
      <c r="H15249" t="s">
        <v>155</v>
      </c>
      <c r="I15249">
        <f t="shared" ref="I15249:I15312" si="723">IF(ISERROR(VLOOKUP(A15249,SelPostCode,1,FALSE)),0,1)</f>
        <v>0</v>
      </c>
      <c r="J15249">
        <f t="shared" ref="J15249:J15312" si="724">IF(I15249=0,0,IF(ISERROR(VLOOKUP(B15249,SelSuburb,1,FALSE)),0,1))</f>
        <v>0</v>
      </c>
      <c r="L15249" t="str">
        <f t="shared" si="722"/>
        <v>2325ABERNETHY</v>
      </c>
      <c r="M15249" t="s">
        <v>16034</v>
      </c>
    </row>
    <row r="15250" spans="1:13">
      <c r="A15250" t="s">
        <v>16611</v>
      </c>
      <c r="B15250" t="s">
        <v>16614</v>
      </c>
      <c r="C15250" t="s">
        <v>109</v>
      </c>
      <c r="D15250">
        <v>1</v>
      </c>
      <c r="E15250">
        <v>0</v>
      </c>
      <c r="F15250">
        <v>1</v>
      </c>
      <c r="H15250" t="s">
        <v>155</v>
      </c>
      <c r="I15250">
        <f t="shared" si="723"/>
        <v>0</v>
      </c>
      <c r="J15250">
        <f t="shared" si="724"/>
        <v>0</v>
      </c>
      <c r="L15250" t="str">
        <f t="shared" si="722"/>
        <v>2325BELLBIRD</v>
      </c>
      <c r="M15250" t="s">
        <v>16034</v>
      </c>
    </row>
    <row r="15251" spans="1:13">
      <c r="A15251" t="s">
        <v>16611</v>
      </c>
      <c r="B15251" t="s">
        <v>16615</v>
      </c>
      <c r="C15251" t="s">
        <v>109</v>
      </c>
      <c r="D15251">
        <v>1</v>
      </c>
      <c r="E15251">
        <v>0</v>
      </c>
      <c r="F15251">
        <v>1</v>
      </c>
      <c r="H15251" t="s">
        <v>155</v>
      </c>
      <c r="I15251">
        <f t="shared" si="723"/>
        <v>0</v>
      </c>
      <c r="J15251">
        <f t="shared" si="724"/>
        <v>0</v>
      </c>
      <c r="L15251" t="str">
        <f t="shared" si="722"/>
        <v>2325BELLBIRD HEIGHTS</v>
      </c>
      <c r="M15251" t="s">
        <v>16034</v>
      </c>
    </row>
    <row r="15252" spans="1:13">
      <c r="A15252" t="s">
        <v>16611</v>
      </c>
      <c r="B15252" t="s">
        <v>12715</v>
      </c>
      <c r="C15252" t="s">
        <v>109</v>
      </c>
      <c r="D15252">
        <v>4</v>
      </c>
      <c r="E15252">
        <v>0</v>
      </c>
      <c r="F15252">
        <v>0</v>
      </c>
      <c r="H15252" t="s">
        <v>155</v>
      </c>
      <c r="I15252">
        <f t="shared" si="723"/>
        <v>0</v>
      </c>
      <c r="J15252">
        <f t="shared" si="724"/>
        <v>0</v>
      </c>
      <c r="L15252" t="str">
        <f t="shared" si="722"/>
        <v>2325BOREE</v>
      </c>
      <c r="M15252" t="s">
        <v>16034</v>
      </c>
    </row>
    <row r="15253" spans="1:13">
      <c r="A15253" t="s">
        <v>16611</v>
      </c>
      <c r="B15253" t="s">
        <v>7251</v>
      </c>
      <c r="C15253" t="s">
        <v>109</v>
      </c>
      <c r="D15253">
        <v>4</v>
      </c>
      <c r="E15253">
        <v>0</v>
      </c>
      <c r="F15253">
        <v>0</v>
      </c>
      <c r="H15253" t="s">
        <v>155</v>
      </c>
      <c r="I15253">
        <f t="shared" si="723"/>
        <v>0</v>
      </c>
      <c r="J15253">
        <f t="shared" si="724"/>
        <v>0</v>
      </c>
      <c r="L15253" t="str">
        <f t="shared" si="722"/>
        <v>2325CEDAR CREEK</v>
      </c>
      <c r="M15253" t="s">
        <v>16034</v>
      </c>
    </row>
    <row r="15254" spans="1:13">
      <c r="A15254" t="s">
        <v>16611</v>
      </c>
      <c r="B15254" t="s">
        <v>16616</v>
      </c>
      <c r="C15254" t="s">
        <v>109</v>
      </c>
      <c r="D15254">
        <v>1</v>
      </c>
      <c r="E15254">
        <v>0</v>
      </c>
      <c r="F15254">
        <v>1</v>
      </c>
      <c r="H15254" t="s">
        <v>155</v>
      </c>
      <c r="I15254">
        <f t="shared" si="723"/>
        <v>0</v>
      </c>
      <c r="J15254">
        <f t="shared" si="724"/>
        <v>0</v>
      </c>
      <c r="L15254" t="str">
        <f t="shared" si="722"/>
        <v>2325CESSNOCK</v>
      </c>
      <c r="M15254" t="s">
        <v>16034</v>
      </c>
    </row>
    <row r="15255" spans="1:13">
      <c r="A15255" t="s">
        <v>16611</v>
      </c>
      <c r="B15255" t="s">
        <v>16617</v>
      </c>
      <c r="C15255" t="s">
        <v>109</v>
      </c>
      <c r="D15255">
        <v>1</v>
      </c>
      <c r="E15255">
        <v>0</v>
      </c>
      <c r="F15255">
        <v>1</v>
      </c>
      <c r="H15255" t="s">
        <v>155</v>
      </c>
      <c r="I15255">
        <f t="shared" si="723"/>
        <v>0</v>
      </c>
      <c r="J15255">
        <f t="shared" si="724"/>
        <v>0</v>
      </c>
      <c r="L15255" t="str">
        <f t="shared" si="722"/>
        <v>2325CESSNOCK WEST</v>
      </c>
      <c r="M15255" t="s">
        <v>16034</v>
      </c>
    </row>
    <row r="15256" spans="1:13">
      <c r="A15256" t="s">
        <v>16611</v>
      </c>
      <c r="B15256" t="s">
        <v>16618</v>
      </c>
      <c r="C15256" t="s">
        <v>109</v>
      </c>
      <c r="D15256">
        <v>4</v>
      </c>
      <c r="E15256">
        <v>0</v>
      </c>
      <c r="F15256">
        <v>0</v>
      </c>
      <c r="H15256" t="s">
        <v>155</v>
      </c>
      <c r="I15256">
        <f t="shared" si="723"/>
        <v>0</v>
      </c>
      <c r="J15256">
        <f t="shared" si="724"/>
        <v>0</v>
      </c>
      <c r="L15256" t="str">
        <f t="shared" si="722"/>
        <v>2325CONGEWAI</v>
      </c>
      <c r="M15256" t="s">
        <v>16034</v>
      </c>
    </row>
    <row r="15257" spans="1:13">
      <c r="A15257" t="s">
        <v>16611</v>
      </c>
      <c r="B15257" t="s">
        <v>16619</v>
      </c>
      <c r="C15257" t="s">
        <v>109</v>
      </c>
      <c r="D15257">
        <v>4</v>
      </c>
      <c r="E15257">
        <v>0</v>
      </c>
      <c r="F15257">
        <v>0</v>
      </c>
      <c r="H15257" t="s">
        <v>155</v>
      </c>
      <c r="I15257">
        <f t="shared" si="723"/>
        <v>0</v>
      </c>
      <c r="J15257">
        <f t="shared" si="724"/>
        <v>0</v>
      </c>
      <c r="L15257" t="str">
        <f t="shared" si="722"/>
        <v>2325CORRABARE</v>
      </c>
      <c r="M15257" t="s">
        <v>16034</v>
      </c>
    </row>
    <row r="15258" spans="1:13">
      <c r="A15258" t="s">
        <v>16611</v>
      </c>
      <c r="B15258" t="s">
        <v>16620</v>
      </c>
      <c r="C15258" t="s">
        <v>109</v>
      </c>
      <c r="D15258">
        <v>2</v>
      </c>
      <c r="E15258">
        <v>0</v>
      </c>
      <c r="F15258">
        <v>1</v>
      </c>
      <c r="H15258" t="s">
        <v>155</v>
      </c>
      <c r="I15258">
        <f t="shared" si="723"/>
        <v>0</v>
      </c>
      <c r="J15258">
        <f t="shared" si="724"/>
        <v>0</v>
      </c>
      <c r="L15258" t="str">
        <f t="shared" si="722"/>
        <v>2325ELLALONG</v>
      </c>
      <c r="M15258" t="s">
        <v>16034</v>
      </c>
    </row>
    <row r="15259" spans="1:13">
      <c r="A15259" t="s">
        <v>16611</v>
      </c>
      <c r="B15259" t="s">
        <v>16621</v>
      </c>
      <c r="C15259" t="s">
        <v>109</v>
      </c>
      <c r="D15259">
        <v>1</v>
      </c>
      <c r="E15259">
        <v>0</v>
      </c>
      <c r="F15259">
        <v>1</v>
      </c>
      <c r="H15259" t="s">
        <v>155</v>
      </c>
      <c r="I15259">
        <f t="shared" si="723"/>
        <v>0</v>
      </c>
      <c r="J15259">
        <f t="shared" si="724"/>
        <v>0</v>
      </c>
      <c r="L15259" t="str">
        <f t="shared" si="722"/>
        <v>2325ELRINGTON</v>
      </c>
      <c r="M15259" t="s">
        <v>16034</v>
      </c>
    </row>
    <row r="15260" spans="1:13">
      <c r="A15260" t="s">
        <v>16611</v>
      </c>
      <c r="B15260" t="s">
        <v>16622</v>
      </c>
      <c r="C15260" t="s">
        <v>109</v>
      </c>
      <c r="D15260">
        <v>1</v>
      </c>
      <c r="E15260">
        <v>0</v>
      </c>
      <c r="F15260">
        <v>1</v>
      </c>
      <c r="H15260" t="s">
        <v>155</v>
      </c>
      <c r="I15260">
        <f t="shared" si="723"/>
        <v>0</v>
      </c>
      <c r="J15260">
        <f t="shared" si="724"/>
        <v>0</v>
      </c>
      <c r="L15260" t="str">
        <f t="shared" si="722"/>
        <v>2325GRETA MAIN</v>
      </c>
      <c r="M15260" t="s">
        <v>16034</v>
      </c>
    </row>
    <row r="15261" spans="1:13">
      <c r="A15261" t="s">
        <v>16611</v>
      </c>
      <c r="B15261" t="s">
        <v>16623</v>
      </c>
      <c r="C15261" t="s">
        <v>109</v>
      </c>
      <c r="D15261">
        <v>1</v>
      </c>
      <c r="E15261">
        <v>0</v>
      </c>
      <c r="F15261">
        <v>1</v>
      </c>
      <c r="H15261" t="s">
        <v>155</v>
      </c>
      <c r="I15261">
        <f t="shared" si="723"/>
        <v>0</v>
      </c>
      <c r="J15261">
        <f t="shared" si="724"/>
        <v>0</v>
      </c>
      <c r="L15261" t="str">
        <f t="shared" si="722"/>
        <v>2325KEARSLEY</v>
      </c>
      <c r="M15261" t="s">
        <v>16034</v>
      </c>
    </row>
    <row r="15262" spans="1:13">
      <c r="A15262" t="s">
        <v>16611</v>
      </c>
      <c r="B15262" t="s">
        <v>16624</v>
      </c>
      <c r="C15262" t="s">
        <v>109</v>
      </c>
      <c r="D15262">
        <v>1</v>
      </c>
      <c r="E15262">
        <v>0</v>
      </c>
      <c r="F15262">
        <v>1</v>
      </c>
      <c r="H15262" t="s">
        <v>155</v>
      </c>
      <c r="I15262">
        <f t="shared" si="723"/>
        <v>0</v>
      </c>
      <c r="J15262">
        <f t="shared" si="724"/>
        <v>0</v>
      </c>
      <c r="L15262" t="str">
        <f t="shared" si="722"/>
        <v>2325KITCHENER</v>
      </c>
      <c r="M15262" t="s">
        <v>16034</v>
      </c>
    </row>
    <row r="15263" spans="1:13">
      <c r="A15263" t="s">
        <v>16611</v>
      </c>
      <c r="B15263" t="s">
        <v>16625</v>
      </c>
      <c r="C15263" t="s">
        <v>109</v>
      </c>
      <c r="D15263">
        <v>4</v>
      </c>
      <c r="E15263">
        <v>0</v>
      </c>
      <c r="F15263">
        <v>0</v>
      </c>
      <c r="H15263" t="s">
        <v>155</v>
      </c>
      <c r="I15263">
        <f t="shared" si="723"/>
        <v>0</v>
      </c>
      <c r="J15263">
        <f t="shared" si="724"/>
        <v>0</v>
      </c>
      <c r="L15263" t="str">
        <f t="shared" si="722"/>
        <v>2325LAGUNA</v>
      </c>
      <c r="M15263" t="s">
        <v>16034</v>
      </c>
    </row>
    <row r="15264" spans="1:13">
      <c r="A15264" t="s">
        <v>16611</v>
      </c>
      <c r="B15264" t="s">
        <v>16626</v>
      </c>
      <c r="C15264" t="s">
        <v>109</v>
      </c>
      <c r="D15264">
        <v>1</v>
      </c>
      <c r="E15264">
        <v>0</v>
      </c>
      <c r="F15264">
        <v>1</v>
      </c>
      <c r="H15264" t="s">
        <v>155</v>
      </c>
      <c r="I15264">
        <f t="shared" si="723"/>
        <v>0</v>
      </c>
      <c r="J15264">
        <f t="shared" si="724"/>
        <v>0</v>
      </c>
      <c r="L15264" t="str">
        <f t="shared" si="722"/>
        <v>2325LOVEDALE</v>
      </c>
      <c r="M15264" t="s">
        <v>16034</v>
      </c>
    </row>
    <row r="15265" spans="1:13">
      <c r="A15265" t="s">
        <v>16611</v>
      </c>
      <c r="B15265" t="s">
        <v>16627</v>
      </c>
      <c r="C15265" t="s">
        <v>109</v>
      </c>
      <c r="D15265">
        <v>1</v>
      </c>
      <c r="E15265">
        <v>0</v>
      </c>
      <c r="F15265">
        <v>1</v>
      </c>
      <c r="H15265" t="s">
        <v>155</v>
      </c>
      <c r="I15265">
        <f t="shared" si="723"/>
        <v>0</v>
      </c>
      <c r="J15265">
        <f t="shared" si="724"/>
        <v>0</v>
      </c>
      <c r="L15265" t="str">
        <f t="shared" si="722"/>
        <v>2325MILLFIELD</v>
      </c>
      <c r="M15265" t="s">
        <v>16034</v>
      </c>
    </row>
    <row r="15266" spans="1:13">
      <c r="A15266" t="s">
        <v>16611</v>
      </c>
      <c r="B15266" t="s">
        <v>16628</v>
      </c>
      <c r="C15266" t="s">
        <v>109</v>
      </c>
      <c r="D15266">
        <v>4</v>
      </c>
      <c r="E15266">
        <v>0</v>
      </c>
      <c r="F15266">
        <v>0</v>
      </c>
      <c r="H15266" t="s">
        <v>155</v>
      </c>
      <c r="I15266">
        <f t="shared" si="723"/>
        <v>0</v>
      </c>
      <c r="J15266">
        <f t="shared" si="724"/>
        <v>0</v>
      </c>
      <c r="L15266" t="str">
        <f t="shared" si="722"/>
        <v>2325MOOTAI</v>
      </c>
      <c r="M15266" t="s">
        <v>16034</v>
      </c>
    </row>
    <row r="15267" spans="1:13">
      <c r="A15267" t="s">
        <v>16611</v>
      </c>
      <c r="B15267" t="s">
        <v>16629</v>
      </c>
      <c r="C15267" t="s">
        <v>109</v>
      </c>
      <c r="D15267">
        <v>4</v>
      </c>
      <c r="E15267">
        <v>0</v>
      </c>
      <c r="F15267">
        <v>0</v>
      </c>
      <c r="H15267" t="s">
        <v>155</v>
      </c>
      <c r="I15267">
        <f t="shared" si="723"/>
        <v>0</v>
      </c>
      <c r="J15267">
        <f t="shared" si="724"/>
        <v>0</v>
      </c>
      <c r="L15267" t="str">
        <f t="shared" si="722"/>
        <v>2325MORUBEN</v>
      </c>
      <c r="M15267" t="s">
        <v>16034</v>
      </c>
    </row>
    <row r="15268" spans="1:13">
      <c r="A15268" t="s">
        <v>16611</v>
      </c>
      <c r="B15268" t="s">
        <v>16630</v>
      </c>
      <c r="C15268" t="s">
        <v>109</v>
      </c>
      <c r="D15268">
        <v>2</v>
      </c>
      <c r="E15268">
        <v>0</v>
      </c>
      <c r="F15268">
        <v>1</v>
      </c>
      <c r="H15268" t="s">
        <v>155</v>
      </c>
      <c r="I15268">
        <f t="shared" si="723"/>
        <v>0</v>
      </c>
      <c r="J15268">
        <f t="shared" si="724"/>
        <v>0</v>
      </c>
      <c r="L15268" t="str">
        <f t="shared" si="722"/>
        <v>2325MOUNT VIEW</v>
      </c>
      <c r="M15268" t="s">
        <v>16034</v>
      </c>
    </row>
    <row r="15269" spans="1:13">
      <c r="A15269" t="s">
        <v>16611</v>
      </c>
      <c r="B15269" t="s">
        <v>16631</v>
      </c>
      <c r="C15269" t="s">
        <v>109</v>
      </c>
      <c r="D15269">
        <v>4</v>
      </c>
      <c r="E15269">
        <v>0</v>
      </c>
      <c r="F15269">
        <v>0</v>
      </c>
      <c r="H15269" t="s">
        <v>155</v>
      </c>
      <c r="I15269">
        <f t="shared" si="723"/>
        <v>0</v>
      </c>
      <c r="J15269">
        <f t="shared" si="724"/>
        <v>0</v>
      </c>
      <c r="L15269" t="str">
        <f t="shared" si="722"/>
        <v>2325NARONE CREEK</v>
      </c>
      <c r="M15269" t="s">
        <v>16034</v>
      </c>
    </row>
    <row r="15270" spans="1:13">
      <c r="A15270" t="s">
        <v>16611</v>
      </c>
      <c r="B15270" t="s">
        <v>16632</v>
      </c>
      <c r="C15270" t="s">
        <v>109</v>
      </c>
      <c r="D15270">
        <v>1</v>
      </c>
      <c r="E15270">
        <v>0</v>
      </c>
      <c r="F15270">
        <v>1</v>
      </c>
      <c r="H15270" t="s">
        <v>155</v>
      </c>
      <c r="I15270">
        <f t="shared" si="723"/>
        <v>0</v>
      </c>
      <c r="J15270">
        <f t="shared" si="724"/>
        <v>0</v>
      </c>
      <c r="L15270" t="str">
        <f t="shared" si="722"/>
        <v>2325NULKABA</v>
      </c>
      <c r="M15270" t="s">
        <v>16034</v>
      </c>
    </row>
    <row r="15271" spans="1:13">
      <c r="A15271" t="s">
        <v>16611</v>
      </c>
      <c r="B15271" t="s">
        <v>16633</v>
      </c>
      <c r="C15271" t="s">
        <v>109</v>
      </c>
      <c r="D15271">
        <v>4</v>
      </c>
      <c r="E15271">
        <v>0</v>
      </c>
      <c r="F15271">
        <v>0</v>
      </c>
      <c r="H15271" t="s">
        <v>155</v>
      </c>
      <c r="I15271">
        <f t="shared" si="723"/>
        <v>0</v>
      </c>
      <c r="J15271">
        <f t="shared" si="724"/>
        <v>0</v>
      </c>
      <c r="L15271" t="str">
        <f t="shared" si="722"/>
        <v>2325OLNEY</v>
      </c>
      <c r="M15271" t="s">
        <v>16034</v>
      </c>
    </row>
    <row r="15272" spans="1:13">
      <c r="A15272" t="s">
        <v>16611</v>
      </c>
      <c r="B15272" t="s">
        <v>16634</v>
      </c>
      <c r="C15272" t="s">
        <v>109</v>
      </c>
      <c r="D15272">
        <v>2</v>
      </c>
      <c r="E15272">
        <v>0</v>
      </c>
      <c r="F15272">
        <v>1</v>
      </c>
      <c r="H15272" t="s">
        <v>155</v>
      </c>
      <c r="I15272">
        <f t="shared" si="723"/>
        <v>0</v>
      </c>
      <c r="J15272">
        <f t="shared" si="724"/>
        <v>0</v>
      </c>
      <c r="L15272" t="str">
        <f t="shared" si="722"/>
        <v>2325PAXTON</v>
      </c>
      <c r="M15272" t="s">
        <v>16034</v>
      </c>
    </row>
    <row r="15273" spans="1:13">
      <c r="A15273" t="s">
        <v>16611</v>
      </c>
      <c r="B15273" t="s">
        <v>16635</v>
      </c>
      <c r="C15273" t="s">
        <v>109</v>
      </c>
      <c r="D15273">
        <v>4</v>
      </c>
      <c r="E15273">
        <v>0</v>
      </c>
      <c r="F15273">
        <v>0</v>
      </c>
      <c r="H15273" t="s">
        <v>155</v>
      </c>
      <c r="I15273">
        <f t="shared" si="723"/>
        <v>0</v>
      </c>
      <c r="J15273">
        <f t="shared" si="724"/>
        <v>0</v>
      </c>
      <c r="L15273" t="str">
        <f t="shared" si="722"/>
        <v>2325PAYNES CROSSING</v>
      </c>
      <c r="M15273" t="s">
        <v>16034</v>
      </c>
    </row>
    <row r="15274" spans="1:13">
      <c r="A15274" t="s">
        <v>16611</v>
      </c>
      <c r="B15274" t="s">
        <v>16636</v>
      </c>
      <c r="C15274" t="s">
        <v>109</v>
      </c>
      <c r="D15274">
        <v>1</v>
      </c>
      <c r="E15274">
        <v>0</v>
      </c>
      <c r="F15274">
        <v>1</v>
      </c>
      <c r="H15274" t="s">
        <v>155</v>
      </c>
      <c r="I15274">
        <f t="shared" si="723"/>
        <v>0</v>
      </c>
      <c r="J15274">
        <f t="shared" si="724"/>
        <v>0</v>
      </c>
      <c r="L15274" t="str">
        <f t="shared" si="722"/>
        <v>2325PELTON</v>
      </c>
      <c r="M15274" t="s">
        <v>16034</v>
      </c>
    </row>
    <row r="15275" spans="1:13">
      <c r="A15275" t="s">
        <v>16611</v>
      </c>
      <c r="B15275" t="s">
        <v>16637</v>
      </c>
      <c r="C15275" t="s">
        <v>109</v>
      </c>
      <c r="D15275">
        <v>2</v>
      </c>
      <c r="E15275">
        <v>0</v>
      </c>
      <c r="F15275">
        <v>1</v>
      </c>
      <c r="H15275" t="s">
        <v>155</v>
      </c>
      <c r="I15275">
        <f t="shared" si="723"/>
        <v>0</v>
      </c>
      <c r="J15275">
        <f t="shared" si="724"/>
        <v>0</v>
      </c>
      <c r="L15275" t="str">
        <f t="shared" si="722"/>
        <v>2325QUORROBOLONG</v>
      </c>
      <c r="M15275" t="s">
        <v>16034</v>
      </c>
    </row>
    <row r="15276" spans="1:13">
      <c r="A15276" t="s">
        <v>16611</v>
      </c>
      <c r="B15276" t="s">
        <v>16638</v>
      </c>
      <c r="C15276" t="s">
        <v>109</v>
      </c>
      <c r="D15276">
        <v>4</v>
      </c>
      <c r="E15276">
        <v>0</v>
      </c>
      <c r="F15276">
        <v>0</v>
      </c>
      <c r="H15276" t="s">
        <v>155</v>
      </c>
      <c r="I15276">
        <f t="shared" si="723"/>
        <v>0</v>
      </c>
      <c r="J15276">
        <f t="shared" si="724"/>
        <v>0</v>
      </c>
      <c r="L15276" t="str">
        <f t="shared" si="722"/>
        <v>2325SWEETMANS CREEK</v>
      </c>
      <c r="M15276" t="s">
        <v>16034</v>
      </c>
    </row>
    <row r="15277" spans="1:13">
      <c r="A15277" t="s">
        <v>16611</v>
      </c>
      <c r="B15277" t="s">
        <v>16639</v>
      </c>
      <c r="C15277" t="s">
        <v>109</v>
      </c>
      <c r="D15277">
        <v>4</v>
      </c>
      <c r="E15277">
        <v>0</v>
      </c>
      <c r="F15277">
        <v>0</v>
      </c>
      <c r="H15277" t="s">
        <v>155</v>
      </c>
      <c r="I15277">
        <f t="shared" si="723"/>
        <v>0</v>
      </c>
      <c r="J15277">
        <f t="shared" si="724"/>
        <v>0</v>
      </c>
      <c r="L15277" t="str">
        <f t="shared" si="722"/>
        <v>2325WATAGAN</v>
      </c>
      <c r="M15277" t="s">
        <v>16034</v>
      </c>
    </row>
    <row r="15278" spans="1:13">
      <c r="A15278" t="s">
        <v>16611</v>
      </c>
      <c r="B15278" t="s">
        <v>16640</v>
      </c>
      <c r="C15278" t="s">
        <v>109</v>
      </c>
      <c r="D15278">
        <v>4</v>
      </c>
      <c r="E15278">
        <v>0</v>
      </c>
      <c r="F15278">
        <v>0</v>
      </c>
      <c r="H15278" t="s">
        <v>155</v>
      </c>
      <c r="I15278">
        <f t="shared" si="723"/>
        <v>0</v>
      </c>
      <c r="J15278">
        <f t="shared" si="724"/>
        <v>0</v>
      </c>
      <c r="L15278" t="str">
        <f t="shared" si="722"/>
        <v>2325WOLLOMBI</v>
      </c>
      <c r="M15278" t="s">
        <v>16034</v>
      </c>
    </row>
    <row r="15279" spans="1:13">
      <c r="A15279" t="s">
        <v>16611</v>
      </c>
      <c r="B15279" t="s">
        <v>12293</v>
      </c>
      <c r="C15279" t="s">
        <v>109</v>
      </c>
      <c r="D15279">
        <v>4</v>
      </c>
      <c r="E15279">
        <v>0</v>
      </c>
      <c r="F15279">
        <v>0</v>
      </c>
      <c r="H15279" t="s">
        <v>155</v>
      </c>
      <c r="I15279">
        <f t="shared" si="723"/>
        <v>0</v>
      </c>
      <c r="J15279">
        <f t="shared" si="724"/>
        <v>0</v>
      </c>
      <c r="L15279" t="str">
        <f t="shared" si="722"/>
        <v>2325YALLAMBIE</v>
      </c>
      <c r="M15279" t="s">
        <v>16034</v>
      </c>
    </row>
    <row r="15280" spans="1:13">
      <c r="A15280" t="s">
        <v>16641</v>
      </c>
      <c r="B15280" t="s">
        <v>16642</v>
      </c>
      <c r="C15280" t="s">
        <v>109</v>
      </c>
      <c r="D15280">
        <v>2</v>
      </c>
      <c r="E15280">
        <v>0</v>
      </c>
      <c r="F15280">
        <v>1</v>
      </c>
      <c r="H15280" t="s">
        <v>155</v>
      </c>
      <c r="I15280">
        <f t="shared" si="723"/>
        <v>0</v>
      </c>
      <c r="J15280">
        <f t="shared" si="724"/>
        <v>0</v>
      </c>
      <c r="L15280" t="str">
        <f t="shared" si="722"/>
        <v>2324BALICKERA</v>
      </c>
      <c r="M15280" t="s">
        <v>16034</v>
      </c>
    </row>
    <row r="15281" spans="1:13">
      <c r="A15281" t="s">
        <v>16641</v>
      </c>
      <c r="B15281" t="s">
        <v>16643</v>
      </c>
      <c r="C15281" t="s">
        <v>109</v>
      </c>
      <c r="D15281">
        <v>1</v>
      </c>
      <c r="E15281">
        <v>0</v>
      </c>
      <c r="F15281">
        <v>1</v>
      </c>
      <c r="H15281" t="s">
        <v>155</v>
      </c>
      <c r="I15281">
        <f t="shared" si="723"/>
        <v>0</v>
      </c>
      <c r="J15281">
        <f t="shared" si="724"/>
        <v>0</v>
      </c>
      <c r="L15281" t="str">
        <f t="shared" si="722"/>
        <v>2324BRANDY HILL</v>
      </c>
      <c r="M15281" t="s">
        <v>16034</v>
      </c>
    </row>
    <row r="15282" spans="1:13">
      <c r="A15282" t="s">
        <v>16641</v>
      </c>
      <c r="B15282" t="s">
        <v>16644</v>
      </c>
      <c r="C15282" t="s">
        <v>109</v>
      </c>
      <c r="D15282">
        <v>3</v>
      </c>
      <c r="E15282">
        <v>0</v>
      </c>
      <c r="F15282">
        <v>0</v>
      </c>
      <c r="H15282" t="s">
        <v>155</v>
      </c>
      <c r="I15282">
        <f t="shared" si="723"/>
        <v>0</v>
      </c>
      <c r="J15282">
        <f t="shared" si="724"/>
        <v>0</v>
      </c>
      <c r="L15282" t="str">
        <f t="shared" si="722"/>
        <v>2324BUNDABAH</v>
      </c>
      <c r="M15282" t="s">
        <v>16034</v>
      </c>
    </row>
    <row r="15283" spans="1:13">
      <c r="A15283" t="s">
        <v>16641</v>
      </c>
      <c r="B15283" t="s">
        <v>5333</v>
      </c>
      <c r="C15283" t="s">
        <v>109</v>
      </c>
      <c r="D15283">
        <v>1</v>
      </c>
      <c r="E15283">
        <v>0</v>
      </c>
      <c r="F15283">
        <v>1</v>
      </c>
      <c r="H15283" t="s">
        <v>155</v>
      </c>
      <c r="I15283">
        <f t="shared" si="723"/>
        <v>0</v>
      </c>
      <c r="J15283">
        <f t="shared" si="724"/>
        <v>0</v>
      </c>
      <c r="L15283" t="str">
        <f t="shared" si="722"/>
        <v>2324CARRINGTON</v>
      </c>
      <c r="M15283" t="s">
        <v>16034</v>
      </c>
    </row>
    <row r="15284" spans="1:13">
      <c r="A15284" t="s">
        <v>16641</v>
      </c>
      <c r="B15284" t="s">
        <v>16645</v>
      </c>
      <c r="C15284" t="s">
        <v>109</v>
      </c>
      <c r="D15284">
        <v>4</v>
      </c>
      <c r="E15284">
        <v>0</v>
      </c>
      <c r="F15284">
        <v>0</v>
      </c>
      <c r="H15284" t="s">
        <v>155</v>
      </c>
      <c r="I15284">
        <f t="shared" si="723"/>
        <v>0</v>
      </c>
      <c r="J15284">
        <f t="shared" si="724"/>
        <v>0</v>
      </c>
      <c r="L15284" t="str">
        <f t="shared" si="722"/>
        <v>2324CELLS RIVER</v>
      </c>
      <c r="M15284" t="s">
        <v>16034</v>
      </c>
    </row>
    <row r="15285" spans="1:13">
      <c r="A15285" t="s">
        <v>16641</v>
      </c>
      <c r="B15285" t="s">
        <v>16646</v>
      </c>
      <c r="C15285" t="s">
        <v>109</v>
      </c>
      <c r="D15285">
        <v>2</v>
      </c>
      <c r="E15285">
        <v>0</v>
      </c>
      <c r="F15285">
        <v>1</v>
      </c>
      <c r="H15285" t="s">
        <v>155</v>
      </c>
      <c r="I15285">
        <f t="shared" si="723"/>
        <v>0</v>
      </c>
      <c r="J15285">
        <f t="shared" si="724"/>
        <v>0</v>
      </c>
      <c r="L15285" t="str">
        <f t="shared" si="722"/>
        <v>2324EAGLETON</v>
      </c>
      <c r="M15285" t="s">
        <v>16034</v>
      </c>
    </row>
    <row r="15286" spans="1:13">
      <c r="A15286" t="s">
        <v>16641</v>
      </c>
      <c r="B15286" t="s">
        <v>16647</v>
      </c>
      <c r="C15286" t="s">
        <v>109</v>
      </c>
      <c r="D15286">
        <v>2</v>
      </c>
      <c r="E15286">
        <v>0</v>
      </c>
      <c r="F15286">
        <v>1</v>
      </c>
      <c r="H15286" t="s">
        <v>155</v>
      </c>
      <c r="I15286">
        <f t="shared" si="723"/>
        <v>0</v>
      </c>
      <c r="J15286">
        <f t="shared" si="724"/>
        <v>0</v>
      </c>
      <c r="L15286" t="str">
        <f t="shared" si="722"/>
        <v>2324EAST SEAHAM</v>
      </c>
      <c r="M15286" t="s">
        <v>16034</v>
      </c>
    </row>
    <row r="15287" spans="1:13">
      <c r="A15287" t="s">
        <v>16641</v>
      </c>
      <c r="B15287" t="s">
        <v>16648</v>
      </c>
      <c r="C15287" t="s">
        <v>109</v>
      </c>
      <c r="D15287">
        <v>3</v>
      </c>
      <c r="E15287">
        <v>0</v>
      </c>
      <c r="F15287">
        <v>0</v>
      </c>
      <c r="H15287" t="s">
        <v>155</v>
      </c>
      <c r="I15287">
        <f t="shared" si="723"/>
        <v>0</v>
      </c>
      <c r="J15287">
        <f t="shared" si="724"/>
        <v>0</v>
      </c>
      <c r="L15287" t="str">
        <f t="shared" si="722"/>
        <v>2324HAWKS NEST</v>
      </c>
      <c r="M15287" t="s">
        <v>16034</v>
      </c>
    </row>
    <row r="15288" spans="1:13">
      <c r="A15288" t="s">
        <v>16641</v>
      </c>
      <c r="B15288" t="s">
        <v>16649</v>
      </c>
      <c r="C15288" t="s">
        <v>109</v>
      </c>
      <c r="D15288">
        <v>1</v>
      </c>
      <c r="E15288">
        <v>0</v>
      </c>
      <c r="F15288">
        <v>1</v>
      </c>
      <c r="H15288" t="s">
        <v>155</v>
      </c>
      <c r="I15288">
        <f t="shared" si="723"/>
        <v>0</v>
      </c>
      <c r="J15288">
        <f t="shared" si="724"/>
        <v>0</v>
      </c>
      <c r="L15288" t="str">
        <f t="shared" si="722"/>
        <v>2324HEATHERBRAE</v>
      </c>
      <c r="M15288" t="s">
        <v>16034</v>
      </c>
    </row>
    <row r="15289" spans="1:13">
      <c r="A15289" t="s">
        <v>16641</v>
      </c>
      <c r="B15289" t="s">
        <v>16650</v>
      </c>
      <c r="C15289" t="s">
        <v>109</v>
      </c>
      <c r="D15289">
        <v>4</v>
      </c>
      <c r="E15289">
        <v>0</v>
      </c>
      <c r="F15289">
        <v>0</v>
      </c>
      <c r="H15289" t="s">
        <v>155</v>
      </c>
      <c r="I15289">
        <f t="shared" si="723"/>
        <v>0</v>
      </c>
      <c r="J15289">
        <f t="shared" si="724"/>
        <v>0</v>
      </c>
      <c r="L15289" t="str">
        <f t="shared" si="722"/>
        <v>2324KARUAH</v>
      </c>
      <c r="M15289" t="s">
        <v>16034</v>
      </c>
    </row>
    <row r="15290" spans="1:13">
      <c r="A15290" t="s">
        <v>16641</v>
      </c>
      <c r="B15290" t="s">
        <v>16651</v>
      </c>
      <c r="C15290" t="s">
        <v>109</v>
      </c>
      <c r="D15290">
        <v>4</v>
      </c>
      <c r="E15290">
        <v>0</v>
      </c>
      <c r="F15290">
        <v>0</v>
      </c>
      <c r="H15290" t="s">
        <v>155</v>
      </c>
      <c r="I15290">
        <f t="shared" si="723"/>
        <v>0</v>
      </c>
      <c r="J15290">
        <f t="shared" si="724"/>
        <v>0</v>
      </c>
      <c r="L15290" t="str">
        <f t="shared" si="722"/>
        <v>2324LIMEBURNERS CREEK</v>
      </c>
      <c r="M15290" t="s">
        <v>16034</v>
      </c>
    </row>
    <row r="15291" spans="1:13">
      <c r="A15291" t="s">
        <v>16641</v>
      </c>
      <c r="B15291" t="s">
        <v>16652</v>
      </c>
      <c r="C15291" t="s">
        <v>109</v>
      </c>
      <c r="D15291">
        <v>1</v>
      </c>
      <c r="E15291">
        <v>0</v>
      </c>
      <c r="F15291">
        <v>1</v>
      </c>
      <c r="H15291" t="s">
        <v>155</v>
      </c>
      <c r="I15291">
        <f t="shared" si="723"/>
        <v>0</v>
      </c>
      <c r="J15291">
        <f t="shared" si="724"/>
        <v>0</v>
      </c>
      <c r="L15291" t="str">
        <f t="shared" si="722"/>
        <v>2324MILLERS FOREST</v>
      </c>
      <c r="M15291" t="s">
        <v>16034</v>
      </c>
    </row>
    <row r="15292" spans="1:13">
      <c r="A15292" t="s">
        <v>16641</v>
      </c>
      <c r="B15292" t="s">
        <v>16653</v>
      </c>
      <c r="C15292" t="s">
        <v>109</v>
      </c>
      <c r="D15292">
        <v>1</v>
      </c>
      <c r="E15292">
        <v>0</v>
      </c>
      <c r="F15292">
        <v>1</v>
      </c>
      <c r="H15292" t="s">
        <v>155</v>
      </c>
      <c r="I15292">
        <f t="shared" si="723"/>
        <v>0</v>
      </c>
      <c r="J15292">
        <f t="shared" si="724"/>
        <v>0</v>
      </c>
      <c r="L15292" t="str">
        <f t="shared" si="722"/>
        <v>2324NELSONS PLAINS</v>
      </c>
      <c r="M15292" t="s">
        <v>16034</v>
      </c>
    </row>
    <row r="15293" spans="1:13">
      <c r="A15293" t="s">
        <v>16641</v>
      </c>
      <c r="B15293" t="s">
        <v>16654</v>
      </c>
      <c r="C15293" t="s">
        <v>109</v>
      </c>
      <c r="D15293">
        <v>2</v>
      </c>
      <c r="E15293">
        <v>0</v>
      </c>
      <c r="F15293">
        <v>1</v>
      </c>
      <c r="H15293" t="s">
        <v>155</v>
      </c>
      <c r="I15293">
        <f t="shared" si="723"/>
        <v>0</v>
      </c>
      <c r="J15293">
        <f t="shared" si="724"/>
        <v>0</v>
      </c>
      <c r="L15293" t="str">
        <f t="shared" si="722"/>
        <v>2324NORTH ARM COVE</v>
      </c>
      <c r="M15293" t="s">
        <v>16034</v>
      </c>
    </row>
    <row r="15294" spans="1:13">
      <c r="A15294" t="s">
        <v>16641</v>
      </c>
      <c r="B15294" t="s">
        <v>817</v>
      </c>
      <c r="C15294" t="s">
        <v>109</v>
      </c>
      <c r="D15294">
        <v>1</v>
      </c>
      <c r="E15294">
        <v>0</v>
      </c>
      <c r="F15294">
        <v>1</v>
      </c>
      <c r="H15294" t="s">
        <v>155</v>
      </c>
      <c r="I15294">
        <f t="shared" si="723"/>
        <v>0</v>
      </c>
      <c r="J15294">
        <f t="shared" si="724"/>
        <v>0</v>
      </c>
      <c r="L15294" t="str">
        <f t="shared" si="722"/>
        <v>2324OSTERLEY</v>
      </c>
      <c r="M15294" t="s">
        <v>16034</v>
      </c>
    </row>
    <row r="15295" spans="1:13">
      <c r="A15295" t="s">
        <v>16641</v>
      </c>
      <c r="B15295" t="s">
        <v>16655</v>
      </c>
      <c r="C15295" t="s">
        <v>109</v>
      </c>
      <c r="D15295">
        <v>2</v>
      </c>
      <c r="E15295">
        <v>0</v>
      </c>
      <c r="F15295">
        <v>1</v>
      </c>
      <c r="H15295" t="s">
        <v>155</v>
      </c>
      <c r="I15295">
        <f t="shared" si="723"/>
        <v>0</v>
      </c>
      <c r="J15295">
        <f t="shared" si="724"/>
        <v>0</v>
      </c>
      <c r="L15295" t="str">
        <f t="shared" si="722"/>
        <v>2324PINDIMAR</v>
      </c>
      <c r="M15295" t="s">
        <v>16034</v>
      </c>
    </row>
    <row r="15296" spans="1:13">
      <c r="A15296" t="s">
        <v>16641</v>
      </c>
      <c r="B15296" t="s">
        <v>16656</v>
      </c>
      <c r="C15296" t="s">
        <v>109</v>
      </c>
      <c r="D15296">
        <v>1</v>
      </c>
      <c r="E15296">
        <v>0</v>
      </c>
      <c r="F15296">
        <v>1</v>
      </c>
      <c r="H15296" t="s">
        <v>155</v>
      </c>
      <c r="I15296">
        <f t="shared" si="723"/>
        <v>0</v>
      </c>
      <c r="J15296">
        <f t="shared" si="724"/>
        <v>0</v>
      </c>
      <c r="L15296" t="str">
        <f t="shared" si="722"/>
        <v>2324RAYMOND TERRACE</v>
      </c>
      <c r="M15296" t="s">
        <v>16034</v>
      </c>
    </row>
    <row r="15297" spans="1:13">
      <c r="A15297" t="s">
        <v>16641</v>
      </c>
      <c r="B15297" t="s">
        <v>16657</v>
      </c>
      <c r="C15297" t="s">
        <v>109</v>
      </c>
      <c r="D15297">
        <v>1</v>
      </c>
      <c r="E15297">
        <v>0</v>
      </c>
      <c r="F15297">
        <v>1</v>
      </c>
      <c r="H15297" t="s">
        <v>155</v>
      </c>
      <c r="I15297">
        <f t="shared" si="723"/>
        <v>0</v>
      </c>
      <c r="J15297">
        <f t="shared" si="724"/>
        <v>0</v>
      </c>
      <c r="L15297" t="str">
        <f t="shared" si="722"/>
        <v>2324RAYMOND TERRACE EAST</v>
      </c>
      <c r="M15297" t="s">
        <v>16034</v>
      </c>
    </row>
    <row r="15298" spans="1:13">
      <c r="A15298" t="s">
        <v>16641</v>
      </c>
      <c r="B15298" t="s">
        <v>16658</v>
      </c>
      <c r="C15298" t="s">
        <v>109</v>
      </c>
      <c r="D15298">
        <v>3</v>
      </c>
      <c r="E15298">
        <v>0</v>
      </c>
      <c r="F15298">
        <v>0</v>
      </c>
      <c r="H15298" t="s">
        <v>155</v>
      </c>
      <c r="I15298">
        <f t="shared" si="723"/>
        <v>0</v>
      </c>
      <c r="J15298">
        <f t="shared" si="724"/>
        <v>0</v>
      </c>
      <c r="L15298" t="str">
        <f t="shared" si="722"/>
        <v>2324SEAHAM</v>
      </c>
      <c r="M15298" t="s">
        <v>16034</v>
      </c>
    </row>
    <row r="15299" spans="1:13">
      <c r="A15299" t="s">
        <v>16641</v>
      </c>
      <c r="B15299" t="s">
        <v>584</v>
      </c>
      <c r="C15299" t="s">
        <v>109</v>
      </c>
      <c r="D15299">
        <v>2</v>
      </c>
      <c r="E15299">
        <v>0</v>
      </c>
      <c r="F15299">
        <v>1</v>
      </c>
      <c r="H15299" t="s">
        <v>155</v>
      </c>
      <c r="I15299">
        <f t="shared" si="723"/>
        <v>0</v>
      </c>
      <c r="J15299">
        <f t="shared" si="724"/>
        <v>0</v>
      </c>
      <c r="L15299" t="str">
        <f t="shared" si="722"/>
        <v>2324SWAN BAY</v>
      </c>
      <c r="M15299" t="s">
        <v>16034</v>
      </c>
    </row>
    <row r="15300" spans="1:13">
      <c r="A15300" t="s">
        <v>16641</v>
      </c>
      <c r="B15300" t="s">
        <v>16659</v>
      </c>
      <c r="C15300" t="s">
        <v>109</v>
      </c>
      <c r="D15300">
        <v>2</v>
      </c>
      <c r="E15300">
        <v>0</v>
      </c>
      <c r="F15300">
        <v>1</v>
      </c>
      <c r="H15300" t="s">
        <v>155</v>
      </c>
      <c r="I15300">
        <f t="shared" si="723"/>
        <v>0</v>
      </c>
      <c r="J15300">
        <f t="shared" si="724"/>
        <v>0</v>
      </c>
      <c r="L15300" t="str">
        <f t="shared" si="722"/>
        <v>2324TAHLEE</v>
      </c>
      <c r="M15300" t="s">
        <v>16034</v>
      </c>
    </row>
    <row r="15301" spans="1:13">
      <c r="A15301" t="s">
        <v>16641</v>
      </c>
      <c r="B15301" t="s">
        <v>16660</v>
      </c>
      <c r="C15301" t="s">
        <v>109</v>
      </c>
      <c r="D15301">
        <v>2</v>
      </c>
      <c r="E15301">
        <v>0</v>
      </c>
      <c r="F15301">
        <v>1</v>
      </c>
      <c r="H15301" t="s">
        <v>155</v>
      </c>
      <c r="I15301">
        <f t="shared" si="723"/>
        <v>0</v>
      </c>
      <c r="J15301">
        <f t="shared" si="724"/>
        <v>0</v>
      </c>
      <c r="L15301" t="str">
        <f t="shared" ref="L15301:L15364" si="725">CONCATENATE(A15301,B15301)</f>
        <v>2324TEA GARDENS</v>
      </c>
      <c r="M15301" t="s">
        <v>16034</v>
      </c>
    </row>
    <row r="15302" spans="1:13">
      <c r="A15302" t="s">
        <v>16641</v>
      </c>
      <c r="B15302" t="s">
        <v>16661</v>
      </c>
      <c r="C15302" t="s">
        <v>109</v>
      </c>
      <c r="D15302">
        <v>2</v>
      </c>
      <c r="E15302">
        <v>0</v>
      </c>
      <c r="F15302">
        <v>1</v>
      </c>
      <c r="H15302" t="s">
        <v>155</v>
      </c>
      <c r="I15302">
        <f t="shared" si="723"/>
        <v>0</v>
      </c>
      <c r="J15302">
        <f t="shared" si="724"/>
        <v>0</v>
      </c>
      <c r="L15302" t="str">
        <f t="shared" si="725"/>
        <v>2324TWELVE MILE CREEK</v>
      </c>
      <c r="M15302" t="s">
        <v>16034</v>
      </c>
    </row>
    <row r="15303" spans="1:13">
      <c r="A15303" t="s">
        <v>16662</v>
      </c>
      <c r="B15303" t="s">
        <v>16663</v>
      </c>
      <c r="C15303" t="s">
        <v>109</v>
      </c>
      <c r="D15303">
        <v>1</v>
      </c>
      <c r="E15303">
        <v>0</v>
      </c>
      <c r="F15303">
        <v>1</v>
      </c>
      <c r="H15303" t="s">
        <v>103</v>
      </c>
      <c r="I15303">
        <f t="shared" si="723"/>
        <v>0</v>
      </c>
      <c r="J15303">
        <f t="shared" si="724"/>
        <v>0</v>
      </c>
      <c r="L15303" t="str">
        <f t="shared" si="725"/>
        <v>2323ASHTONFIELD</v>
      </c>
      <c r="M15303" t="s">
        <v>16034</v>
      </c>
    </row>
    <row r="15304" spans="1:13">
      <c r="A15304" t="s">
        <v>16662</v>
      </c>
      <c r="B15304" t="s">
        <v>16664</v>
      </c>
      <c r="C15304" t="s">
        <v>109</v>
      </c>
      <c r="D15304">
        <v>3</v>
      </c>
      <c r="E15304">
        <v>0</v>
      </c>
      <c r="F15304">
        <v>0</v>
      </c>
      <c r="H15304" t="s">
        <v>103</v>
      </c>
      <c r="I15304">
        <f t="shared" si="723"/>
        <v>0</v>
      </c>
      <c r="J15304">
        <f t="shared" si="724"/>
        <v>0</v>
      </c>
      <c r="L15304" t="str">
        <f t="shared" si="725"/>
        <v>2323BRUNKERVILLE</v>
      </c>
      <c r="M15304" t="s">
        <v>16034</v>
      </c>
    </row>
    <row r="15305" spans="1:13">
      <c r="A15305" t="s">
        <v>16662</v>
      </c>
      <c r="B15305" t="s">
        <v>3960</v>
      </c>
      <c r="C15305" t="s">
        <v>109</v>
      </c>
      <c r="D15305">
        <v>1</v>
      </c>
      <c r="E15305">
        <v>0</v>
      </c>
      <c r="F15305">
        <v>1</v>
      </c>
      <c r="H15305" t="s">
        <v>103</v>
      </c>
      <c r="I15305">
        <f t="shared" si="723"/>
        <v>0</v>
      </c>
      <c r="J15305">
        <f t="shared" si="724"/>
        <v>0</v>
      </c>
      <c r="L15305" t="str">
        <f t="shared" si="725"/>
        <v>2323BUCHANAN</v>
      </c>
      <c r="M15305" t="s">
        <v>16034</v>
      </c>
    </row>
    <row r="15306" spans="1:13">
      <c r="A15306" t="s">
        <v>16662</v>
      </c>
      <c r="B15306" t="s">
        <v>16665</v>
      </c>
      <c r="C15306" t="s">
        <v>109</v>
      </c>
      <c r="D15306">
        <v>3</v>
      </c>
      <c r="E15306">
        <v>0</v>
      </c>
      <c r="F15306">
        <v>0</v>
      </c>
      <c r="H15306" t="s">
        <v>103</v>
      </c>
      <c r="I15306">
        <f t="shared" si="723"/>
        <v>0</v>
      </c>
      <c r="J15306">
        <f t="shared" si="724"/>
        <v>0</v>
      </c>
      <c r="L15306" t="str">
        <f t="shared" si="725"/>
        <v>2323BUTTAI</v>
      </c>
      <c r="M15306" t="s">
        <v>16034</v>
      </c>
    </row>
    <row r="15307" spans="1:13">
      <c r="A15307" t="s">
        <v>16662</v>
      </c>
      <c r="B15307" t="s">
        <v>16666</v>
      </c>
      <c r="C15307" t="s">
        <v>109</v>
      </c>
      <c r="D15307">
        <v>1</v>
      </c>
      <c r="E15307">
        <v>0</v>
      </c>
      <c r="F15307">
        <v>1</v>
      </c>
      <c r="H15307" t="s">
        <v>103</v>
      </c>
      <c r="I15307">
        <f t="shared" si="723"/>
        <v>0</v>
      </c>
      <c r="J15307">
        <f t="shared" si="724"/>
        <v>0</v>
      </c>
      <c r="L15307" t="str">
        <f t="shared" si="725"/>
        <v>2323EAST MAITLAND</v>
      </c>
      <c r="M15307" t="s">
        <v>16034</v>
      </c>
    </row>
    <row r="15308" spans="1:13">
      <c r="A15308" t="s">
        <v>16662</v>
      </c>
      <c r="B15308" t="s">
        <v>16667</v>
      </c>
      <c r="C15308" t="s">
        <v>109</v>
      </c>
      <c r="D15308">
        <v>3</v>
      </c>
      <c r="E15308">
        <v>0</v>
      </c>
      <c r="F15308">
        <v>0</v>
      </c>
      <c r="H15308" t="s">
        <v>103</v>
      </c>
      <c r="I15308">
        <f t="shared" si="723"/>
        <v>0</v>
      </c>
      <c r="J15308">
        <f t="shared" si="724"/>
        <v>0</v>
      </c>
      <c r="L15308" t="str">
        <f t="shared" si="725"/>
        <v>2323FREEMANS WATERHOLE</v>
      </c>
      <c r="M15308" t="s">
        <v>16034</v>
      </c>
    </row>
    <row r="15309" spans="1:13">
      <c r="A15309" t="s">
        <v>16662</v>
      </c>
      <c r="B15309" t="s">
        <v>13554</v>
      </c>
      <c r="C15309" t="s">
        <v>109</v>
      </c>
      <c r="D15309">
        <v>1</v>
      </c>
      <c r="E15309">
        <v>0</v>
      </c>
      <c r="F15309">
        <v>1</v>
      </c>
      <c r="H15309" t="s">
        <v>103</v>
      </c>
      <c r="I15309">
        <f t="shared" si="723"/>
        <v>0</v>
      </c>
      <c r="J15309">
        <f t="shared" si="724"/>
        <v>0</v>
      </c>
      <c r="L15309" t="str">
        <f t="shared" si="725"/>
        <v>2323GREEN HILLS</v>
      </c>
      <c r="M15309" t="s">
        <v>16034</v>
      </c>
    </row>
    <row r="15310" spans="1:13">
      <c r="A15310" t="s">
        <v>16662</v>
      </c>
      <c r="B15310" t="s">
        <v>16668</v>
      </c>
      <c r="C15310" t="s">
        <v>109</v>
      </c>
      <c r="D15310">
        <v>1</v>
      </c>
      <c r="E15310">
        <v>0</v>
      </c>
      <c r="F15310">
        <v>1</v>
      </c>
      <c r="H15310" t="s">
        <v>103</v>
      </c>
      <c r="I15310">
        <f t="shared" si="723"/>
        <v>0</v>
      </c>
      <c r="J15310">
        <f t="shared" si="724"/>
        <v>0</v>
      </c>
      <c r="L15310" t="str">
        <f t="shared" si="725"/>
        <v>2323METFORD</v>
      </c>
      <c r="M15310" t="s">
        <v>16034</v>
      </c>
    </row>
    <row r="15311" spans="1:13">
      <c r="A15311" t="s">
        <v>16662</v>
      </c>
      <c r="B15311" t="s">
        <v>16669</v>
      </c>
      <c r="C15311" t="s">
        <v>109</v>
      </c>
      <c r="D15311">
        <v>2</v>
      </c>
      <c r="E15311">
        <v>0</v>
      </c>
      <c r="F15311">
        <v>1</v>
      </c>
      <c r="H15311" t="s">
        <v>103</v>
      </c>
      <c r="I15311">
        <f t="shared" si="723"/>
        <v>0</v>
      </c>
      <c r="J15311">
        <f t="shared" si="724"/>
        <v>0</v>
      </c>
      <c r="L15311" t="str">
        <f t="shared" si="725"/>
        <v>2323MOUNT VINCENT</v>
      </c>
      <c r="M15311" t="s">
        <v>16034</v>
      </c>
    </row>
    <row r="15312" spans="1:13">
      <c r="A15312" t="s">
        <v>16662</v>
      </c>
      <c r="B15312" t="s">
        <v>16670</v>
      </c>
      <c r="C15312" t="s">
        <v>109</v>
      </c>
      <c r="D15312">
        <v>2</v>
      </c>
      <c r="E15312">
        <v>0</v>
      </c>
      <c r="F15312">
        <v>1</v>
      </c>
      <c r="H15312" t="s">
        <v>103</v>
      </c>
      <c r="I15312">
        <f t="shared" si="723"/>
        <v>0</v>
      </c>
      <c r="J15312">
        <f t="shared" si="724"/>
        <v>0</v>
      </c>
      <c r="L15312" t="str">
        <f t="shared" si="725"/>
        <v>2323MULBRING</v>
      </c>
      <c r="M15312" t="s">
        <v>16034</v>
      </c>
    </row>
    <row r="15313" spans="1:13">
      <c r="A15313" t="s">
        <v>16662</v>
      </c>
      <c r="B15313" t="s">
        <v>16671</v>
      </c>
      <c r="C15313" t="s">
        <v>109</v>
      </c>
      <c r="D15313">
        <v>1</v>
      </c>
      <c r="E15313">
        <v>0</v>
      </c>
      <c r="F15313">
        <v>1</v>
      </c>
      <c r="H15313" t="s">
        <v>103</v>
      </c>
      <c r="I15313">
        <f t="shared" ref="I15313:I15376" si="726">IF(ISERROR(VLOOKUP(A15313,SelPostCode,1,FALSE)),0,1)</f>
        <v>0</v>
      </c>
      <c r="J15313">
        <f t="shared" ref="J15313:J15376" si="727">IF(I15313=0,0,IF(ISERROR(VLOOKUP(B15313,SelSuburb,1,FALSE)),0,1))</f>
        <v>0</v>
      </c>
      <c r="L15313" t="str">
        <f t="shared" si="725"/>
        <v>2323PITNACREE</v>
      </c>
      <c r="M15313" t="s">
        <v>16034</v>
      </c>
    </row>
    <row r="15314" spans="1:13">
      <c r="A15314" t="s">
        <v>16662</v>
      </c>
      <c r="B15314" t="s">
        <v>16672</v>
      </c>
      <c r="C15314" t="s">
        <v>109</v>
      </c>
      <c r="D15314">
        <v>1</v>
      </c>
      <c r="E15314">
        <v>0</v>
      </c>
      <c r="F15314">
        <v>1</v>
      </c>
      <c r="H15314" t="s">
        <v>103</v>
      </c>
      <c r="I15314">
        <f t="shared" si="726"/>
        <v>0</v>
      </c>
      <c r="J15314">
        <f t="shared" si="727"/>
        <v>0</v>
      </c>
      <c r="L15314" t="str">
        <f t="shared" si="725"/>
        <v>2323RICHMOND VALE</v>
      </c>
      <c r="M15314" t="s">
        <v>16034</v>
      </c>
    </row>
    <row r="15315" spans="1:13">
      <c r="A15315" t="s">
        <v>16662</v>
      </c>
      <c r="B15315" t="s">
        <v>16673</v>
      </c>
      <c r="C15315" t="s">
        <v>109</v>
      </c>
      <c r="D15315">
        <v>1</v>
      </c>
      <c r="E15315">
        <v>0</v>
      </c>
      <c r="F15315">
        <v>1</v>
      </c>
      <c r="H15315" t="s">
        <v>103</v>
      </c>
      <c r="I15315">
        <f t="shared" si="726"/>
        <v>0</v>
      </c>
      <c r="J15315">
        <f t="shared" si="727"/>
        <v>0</v>
      </c>
      <c r="L15315" t="str">
        <f t="shared" si="725"/>
        <v>2323TENAMBIT</v>
      </c>
      <c r="M15315" t="s">
        <v>16034</v>
      </c>
    </row>
    <row r="15316" spans="1:13">
      <c r="A15316" t="s">
        <v>16674</v>
      </c>
      <c r="B15316" t="s">
        <v>16675</v>
      </c>
      <c r="C15316" t="s">
        <v>109</v>
      </c>
      <c r="D15316">
        <v>2</v>
      </c>
      <c r="E15316">
        <v>0</v>
      </c>
      <c r="F15316">
        <v>1</v>
      </c>
      <c r="H15316" t="s">
        <v>155</v>
      </c>
      <c r="I15316">
        <f t="shared" si="726"/>
        <v>0</v>
      </c>
      <c r="J15316">
        <f t="shared" si="727"/>
        <v>0</v>
      </c>
      <c r="L15316" t="str">
        <f t="shared" si="725"/>
        <v>2322BERESFIELD</v>
      </c>
      <c r="M15316" t="s">
        <v>16034</v>
      </c>
    </row>
    <row r="15317" spans="1:13">
      <c r="A15317" t="s">
        <v>16674</v>
      </c>
      <c r="B15317" t="s">
        <v>4028</v>
      </c>
      <c r="C15317" t="s">
        <v>109</v>
      </c>
      <c r="D15317">
        <v>2</v>
      </c>
      <c r="E15317">
        <v>0</v>
      </c>
      <c r="F15317">
        <v>1</v>
      </c>
      <c r="H15317" t="s">
        <v>155</v>
      </c>
      <c r="I15317">
        <f t="shared" si="726"/>
        <v>0</v>
      </c>
      <c r="J15317">
        <f t="shared" si="727"/>
        <v>0</v>
      </c>
      <c r="L15317" t="str">
        <f t="shared" si="725"/>
        <v>2322BLACK HILL</v>
      </c>
      <c r="M15317" t="s">
        <v>16034</v>
      </c>
    </row>
    <row r="15318" spans="1:13">
      <c r="A15318" t="s">
        <v>16674</v>
      </c>
      <c r="B15318" t="s">
        <v>11656</v>
      </c>
      <c r="C15318" t="s">
        <v>109</v>
      </c>
      <c r="D15318">
        <v>2</v>
      </c>
      <c r="E15318">
        <v>0</v>
      </c>
      <c r="F15318">
        <v>1</v>
      </c>
      <c r="H15318" t="s">
        <v>155</v>
      </c>
      <c r="I15318">
        <f t="shared" si="726"/>
        <v>0</v>
      </c>
      <c r="J15318">
        <f t="shared" si="727"/>
        <v>0</v>
      </c>
      <c r="L15318" t="str">
        <f t="shared" si="725"/>
        <v>2322HEXHAM</v>
      </c>
      <c r="M15318" t="s">
        <v>16034</v>
      </c>
    </row>
    <row r="15319" spans="1:13">
      <c r="A15319" t="s">
        <v>16674</v>
      </c>
      <c r="B15319" t="s">
        <v>16676</v>
      </c>
      <c r="C15319" t="s">
        <v>109</v>
      </c>
      <c r="D15319">
        <v>2</v>
      </c>
      <c r="E15319">
        <v>0</v>
      </c>
      <c r="F15319">
        <v>1</v>
      </c>
      <c r="H15319" t="s">
        <v>155</v>
      </c>
      <c r="I15319">
        <f t="shared" si="726"/>
        <v>0</v>
      </c>
      <c r="J15319">
        <f t="shared" si="727"/>
        <v>0</v>
      </c>
      <c r="L15319" t="str">
        <f t="shared" si="725"/>
        <v>2322LENAGHAN</v>
      </c>
      <c r="M15319" t="s">
        <v>16034</v>
      </c>
    </row>
    <row r="15320" spans="1:13">
      <c r="A15320" t="s">
        <v>16674</v>
      </c>
      <c r="B15320" t="s">
        <v>16677</v>
      </c>
      <c r="C15320" t="s">
        <v>109</v>
      </c>
      <c r="D15320">
        <v>2</v>
      </c>
      <c r="E15320">
        <v>0</v>
      </c>
      <c r="F15320">
        <v>1</v>
      </c>
      <c r="H15320" t="s">
        <v>155</v>
      </c>
      <c r="I15320">
        <f t="shared" si="726"/>
        <v>0</v>
      </c>
      <c r="J15320">
        <f t="shared" si="727"/>
        <v>0</v>
      </c>
      <c r="L15320" t="str">
        <f t="shared" si="725"/>
        <v>2322STOCKRINGTON</v>
      </c>
      <c r="M15320" t="s">
        <v>16034</v>
      </c>
    </row>
    <row r="15321" spans="1:13">
      <c r="A15321" t="s">
        <v>16674</v>
      </c>
      <c r="B15321" t="s">
        <v>16678</v>
      </c>
      <c r="C15321" t="s">
        <v>109</v>
      </c>
      <c r="D15321">
        <v>2</v>
      </c>
      <c r="E15321">
        <v>0</v>
      </c>
      <c r="F15321">
        <v>1</v>
      </c>
      <c r="H15321" t="s">
        <v>155</v>
      </c>
      <c r="I15321">
        <f t="shared" si="726"/>
        <v>0</v>
      </c>
      <c r="J15321">
        <f t="shared" si="727"/>
        <v>0</v>
      </c>
      <c r="L15321" t="str">
        <f t="shared" si="725"/>
        <v>2322TARRO</v>
      </c>
      <c r="M15321" t="s">
        <v>16034</v>
      </c>
    </row>
    <row r="15322" spans="1:13">
      <c r="A15322" t="s">
        <v>16674</v>
      </c>
      <c r="B15322" t="s">
        <v>8048</v>
      </c>
      <c r="C15322" t="s">
        <v>109</v>
      </c>
      <c r="D15322">
        <v>2</v>
      </c>
      <c r="E15322">
        <v>0</v>
      </c>
      <c r="F15322">
        <v>1</v>
      </c>
      <c r="H15322" t="s">
        <v>155</v>
      </c>
      <c r="I15322">
        <f t="shared" si="726"/>
        <v>0</v>
      </c>
      <c r="J15322">
        <f t="shared" si="727"/>
        <v>0</v>
      </c>
      <c r="L15322" t="str">
        <f t="shared" si="725"/>
        <v>2322THORNTON</v>
      </c>
      <c r="M15322" t="s">
        <v>16034</v>
      </c>
    </row>
    <row r="15323" spans="1:13">
      <c r="A15323" t="s">
        <v>16674</v>
      </c>
      <c r="B15323" t="s">
        <v>16679</v>
      </c>
      <c r="C15323" t="s">
        <v>109</v>
      </c>
      <c r="D15323">
        <v>2</v>
      </c>
      <c r="E15323">
        <v>0</v>
      </c>
      <c r="F15323">
        <v>1</v>
      </c>
      <c r="H15323" t="s">
        <v>155</v>
      </c>
      <c r="I15323">
        <f t="shared" si="726"/>
        <v>0</v>
      </c>
      <c r="J15323">
        <f t="shared" si="727"/>
        <v>0</v>
      </c>
      <c r="L15323" t="str">
        <f t="shared" si="725"/>
        <v>2322TOMAGO</v>
      </c>
      <c r="M15323" t="s">
        <v>16034</v>
      </c>
    </row>
    <row r="15324" spans="1:13">
      <c r="A15324" t="s">
        <v>16674</v>
      </c>
      <c r="B15324" t="s">
        <v>16680</v>
      </c>
      <c r="C15324" t="s">
        <v>109</v>
      </c>
      <c r="D15324">
        <v>2</v>
      </c>
      <c r="E15324">
        <v>0</v>
      </c>
      <c r="F15324">
        <v>1</v>
      </c>
      <c r="H15324" t="s">
        <v>155</v>
      </c>
      <c r="I15324">
        <f t="shared" si="726"/>
        <v>0</v>
      </c>
      <c r="J15324">
        <f t="shared" si="727"/>
        <v>0</v>
      </c>
      <c r="L15324" t="str">
        <f t="shared" si="725"/>
        <v>2322WOODBERRY</v>
      </c>
      <c r="M15324" t="s">
        <v>16034</v>
      </c>
    </row>
    <row r="15325" spans="1:13">
      <c r="A15325" t="s">
        <v>16681</v>
      </c>
      <c r="B15325" t="s">
        <v>16682</v>
      </c>
      <c r="C15325" t="s">
        <v>109</v>
      </c>
      <c r="D15325">
        <v>2</v>
      </c>
      <c r="E15325">
        <v>0</v>
      </c>
      <c r="F15325">
        <v>1</v>
      </c>
      <c r="H15325" t="s">
        <v>155</v>
      </c>
      <c r="I15325">
        <f t="shared" si="726"/>
        <v>0</v>
      </c>
      <c r="J15325">
        <f t="shared" si="727"/>
        <v>0</v>
      </c>
      <c r="L15325" t="str">
        <f t="shared" si="725"/>
        <v>2321BERRY PARK</v>
      </c>
      <c r="M15325" t="s">
        <v>16034</v>
      </c>
    </row>
    <row r="15326" spans="1:13">
      <c r="A15326" t="s">
        <v>16681</v>
      </c>
      <c r="B15326" t="s">
        <v>16683</v>
      </c>
      <c r="C15326" t="s">
        <v>109</v>
      </c>
      <c r="D15326">
        <v>2</v>
      </c>
      <c r="E15326">
        <v>0</v>
      </c>
      <c r="F15326">
        <v>1</v>
      </c>
      <c r="H15326" t="s">
        <v>155</v>
      </c>
      <c r="I15326">
        <f t="shared" si="726"/>
        <v>0</v>
      </c>
      <c r="J15326">
        <f t="shared" si="727"/>
        <v>0</v>
      </c>
      <c r="L15326" t="str">
        <f t="shared" si="725"/>
        <v>2321BUTTERWICK</v>
      </c>
      <c r="M15326" t="s">
        <v>16034</v>
      </c>
    </row>
    <row r="15327" spans="1:13">
      <c r="A15327" t="s">
        <v>16681</v>
      </c>
      <c r="B15327" t="s">
        <v>16684</v>
      </c>
      <c r="C15327" t="s">
        <v>109</v>
      </c>
      <c r="D15327">
        <v>4</v>
      </c>
      <c r="E15327">
        <v>0</v>
      </c>
      <c r="F15327">
        <v>0</v>
      </c>
      <c r="H15327" t="s">
        <v>155</v>
      </c>
      <c r="I15327">
        <f t="shared" si="726"/>
        <v>0</v>
      </c>
      <c r="J15327">
        <f t="shared" si="727"/>
        <v>0</v>
      </c>
      <c r="L15327" t="str">
        <f t="shared" si="725"/>
        <v>2321CLARENCE TOWN</v>
      </c>
      <c r="M15327" t="s">
        <v>16034</v>
      </c>
    </row>
    <row r="15328" spans="1:13">
      <c r="A15328" t="s">
        <v>16681</v>
      </c>
      <c r="B15328" t="s">
        <v>16685</v>
      </c>
      <c r="C15328" t="s">
        <v>109</v>
      </c>
      <c r="D15328">
        <v>2</v>
      </c>
      <c r="E15328">
        <v>0</v>
      </c>
      <c r="F15328">
        <v>1</v>
      </c>
      <c r="H15328" t="s">
        <v>155</v>
      </c>
      <c r="I15328">
        <f t="shared" si="726"/>
        <v>0</v>
      </c>
      <c r="J15328">
        <f t="shared" si="727"/>
        <v>0</v>
      </c>
      <c r="L15328" t="str">
        <f t="shared" si="725"/>
        <v>2321CLIFTLEIGH</v>
      </c>
      <c r="M15328" t="s">
        <v>16034</v>
      </c>
    </row>
    <row r="15329" spans="1:13">
      <c r="A15329" t="s">
        <v>16681</v>
      </c>
      <c r="B15329" t="s">
        <v>16686</v>
      </c>
      <c r="C15329" t="s">
        <v>109</v>
      </c>
      <c r="D15329">
        <v>2</v>
      </c>
      <c r="E15329">
        <v>0</v>
      </c>
      <c r="F15329">
        <v>1</v>
      </c>
      <c r="H15329" t="s">
        <v>155</v>
      </c>
      <c r="I15329">
        <f t="shared" si="726"/>
        <v>0</v>
      </c>
      <c r="J15329">
        <f t="shared" si="727"/>
        <v>0</v>
      </c>
      <c r="L15329" t="str">
        <f t="shared" si="725"/>
        <v>2321DUCKENFIELD</v>
      </c>
      <c r="M15329" t="s">
        <v>16034</v>
      </c>
    </row>
    <row r="15330" spans="1:13">
      <c r="A15330" t="s">
        <v>16681</v>
      </c>
      <c r="B15330" t="s">
        <v>16687</v>
      </c>
      <c r="C15330" t="s">
        <v>109</v>
      </c>
      <c r="D15330">
        <v>2</v>
      </c>
      <c r="E15330">
        <v>0</v>
      </c>
      <c r="F15330">
        <v>1</v>
      </c>
      <c r="H15330" t="s">
        <v>155</v>
      </c>
      <c r="I15330">
        <f t="shared" si="726"/>
        <v>0</v>
      </c>
      <c r="J15330">
        <f t="shared" si="727"/>
        <v>0</v>
      </c>
      <c r="L15330" t="str">
        <f t="shared" si="725"/>
        <v>2321DUNS CREEK</v>
      </c>
      <c r="M15330" t="s">
        <v>16034</v>
      </c>
    </row>
    <row r="15331" spans="1:13">
      <c r="A15331" t="s">
        <v>16681</v>
      </c>
      <c r="B15331" t="s">
        <v>16688</v>
      </c>
      <c r="C15331" t="s">
        <v>109</v>
      </c>
      <c r="D15331">
        <v>2</v>
      </c>
      <c r="E15331">
        <v>0</v>
      </c>
      <c r="F15331">
        <v>1</v>
      </c>
      <c r="H15331" t="s">
        <v>155</v>
      </c>
      <c r="I15331">
        <f t="shared" si="726"/>
        <v>0</v>
      </c>
      <c r="J15331">
        <f t="shared" si="727"/>
        <v>0</v>
      </c>
      <c r="L15331" t="str">
        <f t="shared" si="725"/>
        <v>2321GILLIESTON HEIGHTS</v>
      </c>
      <c r="M15331" t="s">
        <v>16034</v>
      </c>
    </row>
    <row r="15332" spans="1:13">
      <c r="A15332" t="s">
        <v>16681</v>
      </c>
      <c r="B15332" t="s">
        <v>16689</v>
      </c>
      <c r="C15332" t="s">
        <v>109</v>
      </c>
      <c r="D15332">
        <v>4</v>
      </c>
      <c r="E15332">
        <v>0</v>
      </c>
      <c r="F15332">
        <v>0</v>
      </c>
      <c r="H15332" t="s">
        <v>155</v>
      </c>
      <c r="I15332">
        <f t="shared" si="726"/>
        <v>0</v>
      </c>
      <c r="J15332">
        <f t="shared" si="727"/>
        <v>0</v>
      </c>
      <c r="L15332" t="str">
        <f t="shared" si="725"/>
        <v>2321GLEN MARTIN</v>
      </c>
      <c r="M15332" t="s">
        <v>16034</v>
      </c>
    </row>
    <row r="15333" spans="1:13">
      <c r="A15333" t="s">
        <v>16681</v>
      </c>
      <c r="B15333" t="s">
        <v>16690</v>
      </c>
      <c r="C15333" t="s">
        <v>109</v>
      </c>
      <c r="D15333">
        <v>4</v>
      </c>
      <c r="E15333">
        <v>0</v>
      </c>
      <c r="F15333">
        <v>0</v>
      </c>
      <c r="H15333" t="s">
        <v>155</v>
      </c>
      <c r="I15333">
        <f t="shared" si="726"/>
        <v>0</v>
      </c>
      <c r="J15333">
        <f t="shared" si="727"/>
        <v>0</v>
      </c>
      <c r="L15333" t="str">
        <f t="shared" si="725"/>
        <v>2321GLEN WILLIAM</v>
      </c>
      <c r="M15333" t="s">
        <v>16034</v>
      </c>
    </row>
    <row r="15334" spans="1:13">
      <c r="A15334" t="s">
        <v>16681</v>
      </c>
      <c r="B15334" t="s">
        <v>16691</v>
      </c>
      <c r="C15334" t="s">
        <v>109</v>
      </c>
      <c r="D15334">
        <v>2</v>
      </c>
      <c r="E15334">
        <v>0</v>
      </c>
      <c r="F15334">
        <v>1</v>
      </c>
      <c r="H15334" t="s">
        <v>155</v>
      </c>
      <c r="I15334">
        <f t="shared" si="726"/>
        <v>0</v>
      </c>
      <c r="J15334">
        <f t="shared" si="727"/>
        <v>0</v>
      </c>
      <c r="L15334" t="str">
        <f t="shared" si="725"/>
        <v>2321HARPERS HILL</v>
      </c>
      <c r="M15334" t="s">
        <v>16034</v>
      </c>
    </row>
    <row r="15335" spans="1:13">
      <c r="A15335" t="s">
        <v>16681</v>
      </c>
      <c r="B15335" t="s">
        <v>16692</v>
      </c>
      <c r="C15335" t="s">
        <v>109</v>
      </c>
      <c r="D15335">
        <v>2</v>
      </c>
      <c r="E15335">
        <v>0</v>
      </c>
      <c r="F15335">
        <v>1</v>
      </c>
      <c r="H15335" t="s">
        <v>155</v>
      </c>
      <c r="I15335">
        <f t="shared" si="726"/>
        <v>0</v>
      </c>
      <c r="J15335">
        <f t="shared" si="727"/>
        <v>0</v>
      </c>
      <c r="L15335" t="str">
        <f t="shared" si="725"/>
        <v>2321HEDDON GRETA</v>
      </c>
      <c r="M15335" t="s">
        <v>16034</v>
      </c>
    </row>
    <row r="15336" spans="1:13">
      <c r="A15336" t="s">
        <v>16681</v>
      </c>
      <c r="B15336" t="s">
        <v>16693</v>
      </c>
      <c r="C15336" t="s">
        <v>109</v>
      </c>
      <c r="D15336">
        <v>2</v>
      </c>
      <c r="E15336">
        <v>0</v>
      </c>
      <c r="F15336">
        <v>1</v>
      </c>
      <c r="H15336" t="s">
        <v>155</v>
      </c>
      <c r="I15336">
        <f t="shared" si="726"/>
        <v>0</v>
      </c>
      <c r="J15336">
        <f t="shared" si="727"/>
        <v>0</v>
      </c>
      <c r="L15336" t="str">
        <f t="shared" si="725"/>
        <v>2321HINTON</v>
      </c>
      <c r="M15336" t="s">
        <v>16034</v>
      </c>
    </row>
    <row r="15337" spans="1:13">
      <c r="A15337" t="s">
        <v>16681</v>
      </c>
      <c r="B15337" t="s">
        <v>9542</v>
      </c>
      <c r="C15337" t="s">
        <v>109</v>
      </c>
      <c r="D15337">
        <v>2</v>
      </c>
      <c r="E15337">
        <v>0</v>
      </c>
      <c r="F15337">
        <v>1</v>
      </c>
      <c r="H15337" t="s">
        <v>155</v>
      </c>
      <c r="I15337">
        <f t="shared" si="726"/>
        <v>0</v>
      </c>
      <c r="J15337">
        <f t="shared" si="727"/>
        <v>0</v>
      </c>
      <c r="L15337" t="str">
        <f t="shared" si="725"/>
        <v>2321IONA</v>
      </c>
      <c r="M15337" t="s">
        <v>16034</v>
      </c>
    </row>
    <row r="15338" spans="1:13">
      <c r="A15338" t="s">
        <v>16681</v>
      </c>
      <c r="B15338" t="s">
        <v>16694</v>
      </c>
      <c r="C15338" t="s">
        <v>109</v>
      </c>
      <c r="D15338">
        <v>2</v>
      </c>
      <c r="E15338">
        <v>0</v>
      </c>
      <c r="F15338">
        <v>1</v>
      </c>
      <c r="H15338" t="s">
        <v>155</v>
      </c>
      <c r="I15338">
        <f t="shared" si="726"/>
        <v>0</v>
      </c>
      <c r="J15338">
        <f t="shared" si="727"/>
        <v>0</v>
      </c>
      <c r="L15338" t="str">
        <f t="shared" si="725"/>
        <v>2321LOCHINVAR</v>
      </c>
      <c r="M15338" t="s">
        <v>16034</v>
      </c>
    </row>
    <row r="15339" spans="1:13">
      <c r="A15339" t="s">
        <v>16681</v>
      </c>
      <c r="B15339" t="s">
        <v>16695</v>
      </c>
      <c r="C15339" t="s">
        <v>109</v>
      </c>
      <c r="D15339">
        <v>2</v>
      </c>
      <c r="E15339">
        <v>0</v>
      </c>
      <c r="F15339">
        <v>1</v>
      </c>
      <c r="H15339" t="s">
        <v>155</v>
      </c>
      <c r="I15339">
        <f t="shared" si="726"/>
        <v>0</v>
      </c>
      <c r="J15339">
        <f t="shared" si="727"/>
        <v>0</v>
      </c>
      <c r="L15339" t="str">
        <f t="shared" si="725"/>
        <v>2321LUSKINTYRE</v>
      </c>
      <c r="M15339" t="s">
        <v>16034</v>
      </c>
    </row>
    <row r="15340" spans="1:13">
      <c r="A15340" t="s">
        <v>16681</v>
      </c>
      <c r="B15340" t="s">
        <v>16696</v>
      </c>
      <c r="C15340" t="s">
        <v>109</v>
      </c>
      <c r="D15340">
        <v>2</v>
      </c>
      <c r="E15340">
        <v>0</v>
      </c>
      <c r="F15340">
        <v>1</v>
      </c>
      <c r="H15340" t="s">
        <v>155</v>
      </c>
      <c r="I15340">
        <f t="shared" si="726"/>
        <v>0</v>
      </c>
      <c r="J15340">
        <f t="shared" si="727"/>
        <v>0</v>
      </c>
      <c r="L15340" t="str">
        <f t="shared" si="725"/>
        <v>2321MORPETH</v>
      </c>
      <c r="M15340" t="s">
        <v>16034</v>
      </c>
    </row>
    <row r="15341" spans="1:13">
      <c r="A15341" t="s">
        <v>16681</v>
      </c>
      <c r="B15341" t="s">
        <v>16697</v>
      </c>
      <c r="C15341" t="s">
        <v>109</v>
      </c>
      <c r="D15341">
        <v>2</v>
      </c>
      <c r="E15341">
        <v>0</v>
      </c>
      <c r="F15341">
        <v>1</v>
      </c>
      <c r="H15341" t="s">
        <v>155</v>
      </c>
      <c r="I15341">
        <f t="shared" si="726"/>
        <v>0</v>
      </c>
      <c r="J15341">
        <f t="shared" si="727"/>
        <v>0</v>
      </c>
      <c r="L15341" t="str">
        <f t="shared" si="725"/>
        <v>2321OSWALD</v>
      </c>
      <c r="M15341" t="s">
        <v>16034</v>
      </c>
    </row>
    <row r="15342" spans="1:13">
      <c r="A15342" t="s">
        <v>16681</v>
      </c>
      <c r="B15342" t="s">
        <v>16698</v>
      </c>
      <c r="C15342" t="s">
        <v>109</v>
      </c>
      <c r="D15342">
        <v>2</v>
      </c>
      <c r="E15342">
        <v>0</v>
      </c>
      <c r="F15342">
        <v>1</v>
      </c>
      <c r="H15342" t="s">
        <v>155</v>
      </c>
      <c r="I15342">
        <f t="shared" si="726"/>
        <v>0</v>
      </c>
      <c r="J15342">
        <f t="shared" si="727"/>
        <v>0</v>
      </c>
      <c r="L15342" t="str">
        <f t="shared" si="725"/>
        <v>2321PHOENIX PARK</v>
      </c>
      <c r="M15342" t="s">
        <v>16034</v>
      </c>
    </row>
    <row r="15343" spans="1:13">
      <c r="A15343" t="s">
        <v>16681</v>
      </c>
      <c r="B15343" t="s">
        <v>16699</v>
      </c>
      <c r="C15343" t="s">
        <v>109</v>
      </c>
      <c r="D15343">
        <v>2</v>
      </c>
      <c r="E15343">
        <v>0</v>
      </c>
      <c r="F15343">
        <v>1</v>
      </c>
      <c r="H15343" t="s">
        <v>155</v>
      </c>
      <c r="I15343">
        <f t="shared" si="726"/>
        <v>0</v>
      </c>
      <c r="J15343">
        <f t="shared" si="727"/>
        <v>0</v>
      </c>
      <c r="L15343" t="str">
        <f t="shared" si="725"/>
        <v>2321RAWORTH</v>
      </c>
      <c r="M15343" t="s">
        <v>16034</v>
      </c>
    </row>
    <row r="15344" spans="1:13">
      <c r="A15344" t="s">
        <v>16681</v>
      </c>
      <c r="B15344" t="s">
        <v>586</v>
      </c>
      <c r="C15344" t="s">
        <v>109</v>
      </c>
      <c r="D15344">
        <v>2</v>
      </c>
      <c r="E15344">
        <v>0</v>
      </c>
      <c r="F15344">
        <v>1</v>
      </c>
      <c r="H15344" t="s">
        <v>155</v>
      </c>
      <c r="I15344">
        <f t="shared" si="726"/>
        <v>0</v>
      </c>
      <c r="J15344">
        <f t="shared" si="727"/>
        <v>0</v>
      </c>
      <c r="L15344" t="str">
        <f t="shared" si="725"/>
        <v>2321WINDERMERE</v>
      </c>
      <c r="M15344" t="s">
        <v>16034</v>
      </c>
    </row>
    <row r="15345" spans="1:13">
      <c r="A15345" t="s">
        <v>16681</v>
      </c>
      <c r="B15345" t="s">
        <v>16700</v>
      </c>
      <c r="C15345" t="s">
        <v>109</v>
      </c>
      <c r="D15345">
        <v>4</v>
      </c>
      <c r="E15345">
        <v>0</v>
      </c>
      <c r="F15345">
        <v>0</v>
      </c>
      <c r="H15345" t="s">
        <v>155</v>
      </c>
      <c r="I15345">
        <f t="shared" si="726"/>
        <v>0</v>
      </c>
      <c r="J15345">
        <f t="shared" si="727"/>
        <v>0</v>
      </c>
      <c r="L15345" t="str">
        <f t="shared" si="725"/>
        <v>2321WOERDEN</v>
      </c>
      <c r="M15345" t="s">
        <v>16034</v>
      </c>
    </row>
    <row r="15346" spans="1:13">
      <c r="A15346" t="s">
        <v>16681</v>
      </c>
      <c r="B15346" t="s">
        <v>5240</v>
      </c>
      <c r="C15346" t="s">
        <v>109</v>
      </c>
      <c r="D15346">
        <v>2</v>
      </c>
      <c r="E15346">
        <v>0</v>
      </c>
      <c r="F15346">
        <v>1</v>
      </c>
      <c r="H15346" t="s">
        <v>155</v>
      </c>
      <c r="I15346">
        <f t="shared" si="726"/>
        <v>0</v>
      </c>
      <c r="J15346">
        <f t="shared" si="727"/>
        <v>0</v>
      </c>
      <c r="L15346" t="str">
        <f t="shared" si="725"/>
        <v>2321WOODVILLE</v>
      </c>
      <c r="M15346" t="s">
        <v>16034</v>
      </c>
    </row>
    <row r="15347" spans="1:13">
      <c r="A15347" t="s">
        <v>16701</v>
      </c>
      <c r="B15347" t="s">
        <v>16702</v>
      </c>
      <c r="C15347" t="s">
        <v>109</v>
      </c>
      <c r="D15347">
        <v>1</v>
      </c>
      <c r="E15347">
        <v>0</v>
      </c>
      <c r="F15347">
        <v>1</v>
      </c>
      <c r="H15347" t="s">
        <v>155</v>
      </c>
      <c r="I15347">
        <f t="shared" si="726"/>
        <v>0</v>
      </c>
      <c r="J15347">
        <f t="shared" si="727"/>
        <v>0</v>
      </c>
      <c r="L15347" t="str">
        <f t="shared" si="725"/>
        <v>2320ABERGLASSLYN</v>
      </c>
      <c r="M15347" t="s">
        <v>16034</v>
      </c>
    </row>
    <row r="15348" spans="1:13">
      <c r="A15348" t="s">
        <v>16701</v>
      </c>
      <c r="B15348" t="s">
        <v>8128</v>
      </c>
      <c r="C15348" t="s">
        <v>109</v>
      </c>
      <c r="D15348">
        <v>1</v>
      </c>
      <c r="E15348">
        <v>0</v>
      </c>
      <c r="F15348">
        <v>1</v>
      </c>
      <c r="H15348" t="s">
        <v>155</v>
      </c>
      <c r="I15348">
        <f t="shared" si="726"/>
        <v>0</v>
      </c>
      <c r="J15348">
        <f t="shared" si="727"/>
        <v>0</v>
      </c>
      <c r="L15348" t="str">
        <f t="shared" si="725"/>
        <v>2320ALLANDALE</v>
      </c>
      <c r="M15348" t="s">
        <v>16034</v>
      </c>
    </row>
    <row r="15349" spans="1:13">
      <c r="A15349" t="s">
        <v>16701</v>
      </c>
      <c r="B15349" t="s">
        <v>16703</v>
      </c>
      <c r="C15349" t="s">
        <v>109</v>
      </c>
      <c r="D15349">
        <v>1</v>
      </c>
      <c r="E15349">
        <v>0</v>
      </c>
      <c r="F15349">
        <v>1</v>
      </c>
      <c r="H15349" t="s">
        <v>155</v>
      </c>
      <c r="I15349">
        <f t="shared" si="726"/>
        <v>0</v>
      </c>
      <c r="J15349">
        <f t="shared" si="727"/>
        <v>0</v>
      </c>
      <c r="L15349" t="str">
        <f t="shared" si="725"/>
        <v>2320ANAMBAH</v>
      </c>
      <c r="M15349" t="s">
        <v>16034</v>
      </c>
    </row>
    <row r="15350" spans="1:13">
      <c r="A15350" t="s">
        <v>16701</v>
      </c>
      <c r="B15350" t="s">
        <v>5455</v>
      </c>
      <c r="C15350" t="s">
        <v>109</v>
      </c>
      <c r="D15350">
        <v>1</v>
      </c>
      <c r="E15350">
        <v>0</v>
      </c>
      <c r="F15350">
        <v>1</v>
      </c>
      <c r="H15350" t="s">
        <v>155</v>
      </c>
      <c r="I15350">
        <f t="shared" si="726"/>
        <v>0</v>
      </c>
      <c r="J15350">
        <f t="shared" si="727"/>
        <v>0</v>
      </c>
      <c r="L15350" t="str">
        <f t="shared" si="725"/>
        <v>2320BOLWARRA</v>
      </c>
      <c r="M15350" t="s">
        <v>16034</v>
      </c>
    </row>
    <row r="15351" spans="1:13">
      <c r="A15351" t="s">
        <v>16701</v>
      </c>
      <c r="B15351" t="s">
        <v>16704</v>
      </c>
      <c r="C15351" t="s">
        <v>109</v>
      </c>
      <c r="D15351">
        <v>1</v>
      </c>
      <c r="E15351">
        <v>0</v>
      </c>
      <c r="F15351">
        <v>1</v>
      </c>
      <c r="H15351" t="s">
        <v>155</v>
      </c>
      <c r="I15351">
        <f t="shared" si="726"/>
        <v>0</v>
      </c>
      <c r="J15351">
        <f t="shared" si="727"/>
        <v>0</v>
      </c>
      <c r="L15351" t="str">
        <f t="shared" si="725"/>
        <v>2320BOLWARRA HEIGHTS</v>
      </c>
      <c r="M15351" t="s">
        <v>16034</v>
      </c>
    </row>
    <row r="15352" spans="1:13">
      <c r="A15352" t="s">
        <v>16701</v>
      </c>
      <c r="B15352" t="s">
        <v>16705</v>
      </c>
      <c r="C15352" t="s">
        <v>109</v>
      </c>
      <c r="D15352">
        <v>1</v>
      </c>
      <c r="E15352">
        <v>0</v>
      </c>
      <c r="F15352">
        <v>1</v>
      </c>
      <c r="H15352" t="s">
        <v>155</v>
      </c>
      <c r="I15352">
        <f t="shared" si="726"/>
        <v>0</v>
      </c>
      <c r="J15352">
        <f t="shared" si="727"/>
        <v>0</v>
      </c>
      <c r="L15352" t="str">
        <f t="shared" si="725"/>
        <v>2320FARLEY</v>
      </c>
      <c r="M15352" t="s">
        <v>16034</v>
      </c>
    </row>
    <row r="15353" spans="1:13">
      <c r="A15353" t="s">
        <v>16701</v>
      </c>
      <c r="B15353" t="s">
        <v>16706</v>
      </c>
      <c r="C15353" t="s">
        <v>109</v>
      </c>
      <c r="D15353">
        <v>4</v>
      </c>
      <c r="E15353">
        <v>0</v>
      </c>
      <c r="F15353">
        <v>0</v>
      </c>
      <c r="H15353" t="s">
        <v>155</v>
      </c>
      <c r="I15353">
        <f t="shared" si="726"/>
        <v>0</v>
      </c>
      <c r="J15353">
        <f t="shared" si="727"/>
        <v>0</v>
      </c>
      <c r="L15353" t="str">
        <f t="shared" si="725"/>
        <v>2320GLEN OAK</v>
      </c>
      <c r="M15353" t="s">
        <v>16034</v>
      </c>
    </row>
    <row r="15354" spans="1:13">
      <c r="A15354" t="s">
        <v>16701</v>
      </c>
      <c r="B15354" t="s">
        <v>16707</v>
      </c>
      <c r="C15354" t="s">
        <v>109</v>
      </c>
      <c r="D15354">
        <v>1</v>
      </c>
      <c r="E15354">
        <v>0</v>
      </c>
      <c r="F15354">
        <v>1</v>
      </c>
      <c r="H15354" t="s">
        <v>155</v>
      </c>
      <c r="I15354">
        <f t="shared" si="726"/>
        <v>0</v>
      </c>
      <c r="J15354">
        <f t="shared" si="727"/>
        <v>0</v>
      </c>
      <c r="L15354" t="str">
        <f t="shared" si="725"/>
        <v>2320GOSFORTH</v>
      </c>
      <c r="M15354" t="s">
        <v>16034</v>
      </c>
    </row>
    <row r="15355" spans="1:13">
      <c r="A15355" t="s">
        <v>16701</v>
      </c>
      <c r="B15355" t="s">
        <v>16708</v>
      </c>
      <c r="C15355" t="s">
        <v>109</v>
      </c>
      <c r="D15355">
        <v>1</v>
      </c>
      <c r="E15355">
        <v>0</v>
      </c>
      <c r="F15355">
        <v>1</v>
      </c>
      <c r="H15355" t="s">
        <v>155</v>
      </c>
      <c r="I15355">
        <f t="shared" si="726"/>
        <v>0</v>
      </c>
      <c r="J15355">
        <f t="shared" si="727"/>
        <v>0</v>
      </c>
      <c r="L15355" t="str">
        <f t="shared" si="725"/>
        <v>2320HILLSBOROUGH</v>
      </c>
      <c r="M15355" t="s">
        <v>16034</v>
      </c>
    </row>
    <row r="15356" spans="1:13">
      <c r="A15356" t="s">
        <v>16701</v>
      </c>
      <c r="B15356" t="s">
        <v>16709</v>
      </c>
      <c r="C15356" t="s">
        <v>109</v>
      </c>
      <c r="D15356">
        <v>1</v>
      </c>
      <c r="E15356">
        <v>0</v>
      </c>
      <c r="F15356">
        <v>1</v>
      </c>
      <c r="H15356" t="s">
        <v>155</v>
      </c>
      <c r="I15356">
        <f t="shared" si="726"/>
        <v>0</v>
      </c>
      <c r="J15356">
        <f t="shared" si="727"/>
        <v>0</v>
      </c>
      <c r="L15356" t="str">
        <f t="shared" si="725"/>
        <v>2320HORSESHOE BEND</v>
      </c>
      <c r="M15356" t="s">
        <v>16034</v>
      </c>
    </row>
    <row r="15357" spans="1:13">
      <c r="A15357" t="s">
        <v>16701</v>
      </c>
      <c r="B15357" t="s">
        <v>16710</v>
      </c>
      <c r="C15357" t="s">
        <v>109</v>
      </c>
      <c r="D15357">
        <v>1</v>
      </c>
      <c r="E15357">
        <v>0</v>
      </c>
      <c r="F15357">
        <v>1</v>
      </c>
      <c r="H15357" t="s">
        <v>155</v>
      </c>
      <c r="I15357">
        <f t="shared" si="726"/>
        <v>0</v>
      </c>
      <c r="J15357">
        <f t="shared" si="727"/>
        <v>0</v>
      </c>
      <c r="L15357" t="str">
        <f t="shared" si="725"/>
        <v>2320KEINBAH</v>
      </c>
      <c r="M15357" t="s">
        <v>16034</v>
      </c>
    </row>
    <row r="15358" spans="1:13">
      <c r="A15358" t="s">
        <v>16701</v>
      </c>
      <c r="B15358" t="s">
        <v>16711</v>
      </c>
      <c r="C15358" t="s">
        <v>109</v>
      </c>
      <c r="D15358">
        <v>1</v>
      </c>
      <c r="E15358">
        <v>0</v>
      </c>
      <c r="F15358">
        <v>1</v>
      </c>
      <c r="H15358" t="s">
        <v>155</v>
      </c>
      <c r="I15358">
        <f t="shared" si="726"/>
        <v>0</v>
      </c>
      <c r="J15358">
        <f t="shared" si="727"/>
        <v>0</v>
      </c>
      <c r="L15358" t="str">
        <f t="shared" si="725"/>
        <v>2320LARGS</v>
      </c>
      <c r="M15358" t="s">
        <v>16034</v>
      </c>
    </row>
    <row r="15359" spans="1:13">
      <c r="A15359" t="s">
        <v>16701</v>
      </c>
      <c r="B15359" t="s">
        <v>16712</v>
      </c>
      <c r="C15359" t="s">
        <v>109</v>
      </c>
      <c r="D15359">
        <v>1</v>
      </c>
      <c r="E15359">
        <v>0</v>
      </c>
      <c r="F15359">
        <v>1</v>
      </c>
      <c r="H15359" t="s">
        <v>155</v>
      </c>
      <c r="I15359">
        <f t="shared" si="726"/>
        <v>0</v>
      </c>
      <c r="J15359">
        <f t="shared" si="727"/>
        <v>0</v>
      </c>
      <c r="L15359" t="str">
        <f t="shared" si="725"/>
        <v>2320LORN</v>
      </c>
      <c r="M15359" t="s">
        <v>16034</v>
      </c>
    </row>
    <row r="15360" spans="1:13">
      <c r="A15360" t="s">
        <v>16701</v>
      </c>
      <c r="B15360" t="s">
        <v>16713</v>
      </c>
      <c r="C15360" t="s">
        <v>109</v>
      </c>
      <c r="D15360">
        <v>1</v>
      </c>
      <c r="E15360">
        <v>0</v>
      </c>
      <c r="F15360">
        <v>1</v>
      </c>
      <c r="H15360" t="s">
        <v>155</v>
      </c>
      <c r="I15360">
        <f t="shared" si="726"/>
        <v>0</v>
      </c>
      <c r="J15360">
        <f t="shared" si="727"/>
        <v>0</v>
      </c>
      <c r="L15360" t="str">
        <f t="shared" si="725"/>
        <v>2320LOUTH PARK</v>
      </c>
      <c r="M15360" t="s">
        <v>16034</v>
      </c>
    </row>
    <row r="15361" spans="1:13">
      <c r="A15361" t="s">
        <v>16701</v>
      </c>
      <c r="B15361" t="s">
        <v>1309</v>
      </c>
      <c r="C15361" t="s">
        <v>109</v>
      </c>
      <c r="D15361">
        <v>1</v>
      </c>
      <c r="E15361">
        <v>0</v>
      </c>
      <c r="F15361">
        <v>1</v>
      </c>
      <c r="H15361" t="s">
        <v>155</v>
      </c>
      <c r="I15361">
        <f t="shared" si="726"/>
        <v>0</v>
      </c>
      <c r="J15361">
        <f t="shared" si="727"/>
        <v>0</v>
      </c>
      <c r="L15361" t="str">
        <f t="shared" si="725"/>
        <v>2320MAITLAND</v>
      </c>
      <c r="M15361" t="s">
        <v>16034</v>
      </c>
    </row>
    <row r="15362" spans="1:13">
      <c r="A15362" t="s">
        <v>16701</v>
      </c>
      <c r="B15362" t="s">
        <v>16714</v>
      </c>
      <c r="C15362" t="s">
        <v>109</v>
      </c>
      <c r="D15362">
        <v>1</v>
      </c>
      <c r="E15362">
        <v>0</v>
      </c>
      <c r="F15362">
        <v>1</v>
      </c>
      <c r="H15362" t="s">
        <v>155</v>
      </c>
      <c r="I15362">
        <f t="shared" si="726"/>
        <v>0</v>
      </c>
      <c r="J15362">
        <f t="shared" si="727"/>
        <v>0</v>
      </c>
      <c r="L15362" t="str">
        <f t="shared" si="725"/>
        <v>2320MAITLAND NORTH</v>
      </c>
      <c r="M15362" t="s">
        <v>16034</v>
      </c>
    </row>
    <row r="15363" spans="1:13">
      <c r="A15363" t="s">
        <v>16701</v>
      </c>
      <c r="B15363" t="s">
        <v>16715</v>
      </c>
      <c r="C15363" t="s">
        <v>109</v>
      </c>
      <c r="D15363">
        <v>1</v>
      </c>
      <c r="E15363">
        <v>0</v>
      </c>
      <c r="F15363">
        <v>1</v>
      </c>
      <c r="H15363" t="s">
        <v>155</v>
      </c>
      <c r="I15363">
        <f t="shared" si="726"/>
        <v>0</v>
      </c>
      <c r="J15363">
        <f t="shared" si="727"/>
        <v>0</v>
      </c>
      <c r="L15363" t="str">
        <f t="shared" si="725"/>
        <v>2320MAITLAND VALE</v>
      </c>
      <c r="M15363" t="s">
        <v>16034</v>
      </c>
    </row>
    <row r="15364" spans="1:13">
      <c r="A15364" t="s">
        <v>16701</v>
      </c>
      <c r="B15364" t="s">
        <v>1102</v>
      </c>
      <c r="C15364" t="s">
        <v>109</v>
      </c>
      <c r="D15364">
        <v>1</v>
      </c>
      <c r="E15364">
        <v>0</v>
      </c>
      <c r="F15364">
        <v>1</v>
      </c>
      <c r="H15364" t="s">
        <v>155</v>
      </c>
      <c r="I15364">
        <f t="shared" si="726"/>
        <v>0</v>
      </c>
      <c r="J15364">
        <f t="shared" si="727"/>
        <v>0</v>
      </c>
      <c r="L15364" t="str">
        <f t="shared" si="725"/>
        <v>2320MELVILLE</v>
      </c>
      <c r="M15364" t="s">
        <v>16034</v>
      </c>
    </row>
    <row r="15365" spans="1:13">
      <c r="A15365" t="s">
        <v>16701</v>
      </c>
      <c r="B15365" t="s">
        <v>16716</v>
      </c>
      <c r="C15365" t="s">
        <v>109</v>
      </c>
      <c r="D15365">
        <v>1</v>
      </c>
      <c r="E15365">
        <v>0</v>
      </c>
      <c r="F15365">
        <v>1</v>
      </c>
      <c r="H15365" t="s">
        <v>155</v>
      </c>
      <c r="I15365">
        <f t="shared" si="726"/>
        <v>0</v>
      </c>
      <c r="J15365">
        <f t="shared" si="727"/>
        <v>0</v>
      </c>
      <c r="L15365" t="str">
        <f t="shared" ref="L15365:L15428" si="728">CONCATENATE(A15365,B15365)</f>
        <v>2320MINDARIBBA</v>
      </c>
      <c r="M15365" t="s">
        <v>16034</v>
      </c>
    </row>
    <row r="15366" spans="1:13">
      <c r="A15366" t="s">
        <v>16701</v>
      </c>
      <c r="B15366" t="s">
        <v>16717</v>
      </c>
      <c r="C15366" t="s">
        <v>109</v>
      </c>
      <c r="D15366">
        <v>1</v>
      </c>
      <c r="E15366">
        <v>0</v>
      </c>
      <c r="F15366">
        <v>1</v>
      </c>
      <c r="H15366" t="s">
        <v>155</v>
      </c>
      <c r="I15366">
        <f t="shared" si="726"/>
        <v>0</v>
      </c>
      <c r="J15366">
        <f t="shared" si="727"/>
        <v>0</v>
      </c>
      <c r="L15366" t="str">
        <f t="shared" si="728"/>
        <v>2320MOUNT DEE</v>
      </c>
      <c r="M15366" t="s">
        <v>16034</v>
      </c>
    </row>
    <row r="15367" spans="1:13">
      <c r="A15367" t="s">
        <v>16701</v>
      </c>
      <c r="B15367" t="s">
        <v>16718</v>
      </c>
      <c r="C15367" t="s">
        <v>109</v>
      </c>
      <c r="D15367">
        <v>1</v>
      </c>
      <c r="E15367">
        <v>0</v>
      </c>
      <c r="F15367">
        <v>1</v>
      </c>
      <c r="H15367" t="s">
        <v>155</v>
      </c>
      <c r="I15367">
        <f t="shared" si="726"/>
        <v>0</v>
      </c>
      <c r="J15367">
        <f t="shared" si="727"/>
        <v>0</v>
      </c>
      <c r="L15367" t="str">
        <f t="shared" si="728"/>
        <v>2320OAKHAMPTON</v>
      </c>
      <c r="M15367" t="s">
        <v>16034</v>
      </c>
    </row>
    <row r="15368" spans="1:13">
      <c r="A15368" t="s">
        <v>16701</v>
      </c>
      <c r="B15368" t="s">
        <v>16719</v>
      </c>
      <c r="C15368" t="s">
        <v>109</v>
      </c>
      <c r="D15368">
        <v>1</v>
      </c>
      <c r="E15368">
        <v>0</v>
      </c>
      <c r="F15368">
        <v>1</v>
      </c>
      <c r="H15368" t="s">
        <v>155</v>
      </c>
      <c r="I15368">
        <f t="shared" si="726"/>
        <v>0</v>
      </c>
      <c r="J15368">
        <f t="shared" si="727"/>
        <v>0</v>
      </c>
      <c r="L15368" t="str">
        <f t="shared" si="728"/>
        <v>2320OAKHAMPTON HEIGHTS</v>
      </c>
      <c r="M15368" t="s">
        <v>16034</v>
      </c>
    </row>
    <row r="15369" spans="1:13">
      <c r="A15369" t="s">
        <v>16701</v>
      </c>
      <c r="B15369" t="s">
        <v>16720</v>
      </c>
      <c r="C15369" t="s">
        <v>109</v>
      </c>
      <c r="D15369">
        <v>1</v>
      </c>
      <c r="E15369">
        <v>0</v>
      </c>
      <c r="F15369">
        <v>1</v>
      </c>
      <c r="H15369" t="s">
        <v>155</v>
      </c>
      <c r="I15369">
        <f t="shared" si="726"/>
        <v>0</v>
      </c>
      <c r="J15369">
        <f t="shared" si="727"/>
        <v>0</v>
      </c>
      <c r="L15369" t="str">
        <f t="shared" si="728"/>
        <v>2320POKOLBIN</v>
      </c>
      <c r="M15369" t="s">
        <v>16034</v>
      </c>
    </row>
    <row r="15370" spans="1:13">
      <c r="A15370" t="s">
        <v>16701</v>
      </c>
      <c r="B15370" t="s">
        <v>11606</v>
      </c>
      <c r="C15370" t="s">
        <v>109</v>
      </c>
      <c r="D15370">
        <v>1</v>
      </c>
      <c r="E15370">
        <v>0</v>
      </c>
      <c r="F15370">
        <v>1</v>
      </c>
      <c r="H15370" t="s">
        <v>155</v>
      </c>
      <c r="I15370">
        <f t="shared" si="726"/>
        <v>0</v>
      </c>
      <c r="J15370">
        <f t="shared" si="727"/>
        <v>0</v>
      </c>
      <c r="L15370" t="str">
        <f t="shared" si="728"/>
        <v>2320ROSEBROOK</v>
      </c>
      <c r="M15370" t="s">
        <v>16034</v>
      </c>
    </row>
    <row r="15371" spans="1:13">
      <c r="A15371" t="s">
        <v>16701</v>
      </c>
      <c r="B15371" t="s">
        <v>16721</v>
      </c>
      <c r="C15371" t="s">
        <v>109</v>
      </c>
      <c r="D15371">
        <v>1</v>
      </c>
      <c r="E15371">
        <v>0</v>
      </c>
      <c r="F15371">
        <v>1</v>
      </c>
      <c r="H15371" t="s">
        <v>155</v>
      </c>
      <c r="I15371">
        <f t="shared" si="726"/>
        <v>0</v>
      </c>
      <c r="J15371">
        <f t="shared" si="727"/>
        <v>0</v>
      </c>
      <c r="L15371" t="str">
        <f t="shared" si="728"/>
        <v>2320ROTHBURY</v>
      </c>
      <c r="M15371" t="s">
        <v>16034</v>
      </c>
    </row>
    <row r="15372" spans="1:13">
      <c r="A15372" t="s">
        <v>16701</v>
      </c>
      <c r="B15372" t="s">
        <v>16722</v>
      </c>
      <c r="C15372" t="s">
        <v>109</v>
      </c>
      <c r="D15372">
        <v>1</v>
      </c>
      <c r="E15372">
        <v>0</v>
      </c>
      <c r="F15372">
        <v>1</v>
      </c>
      <c r="H15372" t="s">
        <v>155</v>
      </c>
      <c r="I15372">
        <f t="shared" si="726"/>
        <v>0</v>
      </c>
      <c r="J15372">
        <f t="shared" si="727"/>
        <v>0</v>
      </c>
      <c r="L15372" t="str">
        <f t="shared" si="728"/>
        <v>2320RUTHERFORD</v>
      </c>
      <c r="M15372" t="s">
        <v>16034</v>
      </c>
    </row>
    <row r="15373" spans="1:13">
      <c r="A15373" t="s">
        <v>16701</v>
      </c>
      <c r="B15373" t="s">
        <v>16723</v>
      </c>
      <c r="C15373" t="s">
        <v>109</v>
      </c>
      <c r="D15373">
        <v>1</v>
      </c>
      <c r="E15373">
        <v>0</v>
      </c>
      <c r="F15373">
        <v>1</v>
      </c>
      <c r="H15373" t="s">
        <v>155</v>
      </c>
      <c r="I15373">
        <f t="shared" si="726"/>
        <v>0</v>
      </c>
      <c r="J15373">
        <f t="shared" si="727"/>
        <v>0</v>
      </c>
      <c r="L15373" t="str">
        <f t="shared" si="728"/>
        <v>2320SOUTH MAITLAND</v>
      </c>
      <c r="M15373" t="s">
        <v>16034</v>
      </c>
    </row>
    <row r="15374" spans="1:13">
      <c r="A15374" t="s">
        <v>16701</v>
      </c>
      <c r="B15374" t="s">
        <v>16724</v>
      </c>
      <c r="C15374" t="s">
        <v>109</v>
      </c>
      <c r="D15374">
        <v>1</v>
      </c>
      <c r="E15374">
        <v>0</v>
      </c>
      <c r="F15374">
        <v>1</v>
      </c>
      <c r="H15374" t="s">
        <v>155</v>
      </c>
      <c r="I15374">
        <f t="shared" si="726"/>
        <v>0</v>
      </c>
      <c r="J15374">
        <f t="shared" si="727"/>
        <v>0</v>
      </c>
      <c r="L15374" t="str">
        <f t="shared" si="728"/>
        <v>2320TELARAH</v>
      </c>
      <c r="M15374" t="s">
        <v>16034</v>
      </c>
    </row>
    <row r="15375" spans="1:13">
      <c r="A15375" t="s">
        <v>16701</v>
      </c>
      <c r="B15375" t="s">
        <v>16725</v>
      </c>
      <c r="C15375" t="s">
        <v>109</v>
      </c>
      <c r="D15375">
        <v>1</v>
      </c>
      <c r="E15375">
        <v>0</v>
      </c>
      <c r="F15375">
        <v>1</v>
      </c>
      <c r="H15375" t="s">
        <v>155</v>
      </c>
      <c r="I15375">
        <f t="shared" si="726"/>
        <v>0</v>
      </c>
      <c r="J15375">
        <f t="shared" si="727"/>
        <v>0</v>
      </c>
      <c r="L15375" t="str">
        <f t="shared" si="728"/>
        <v>2320WALLALONG</v>
      </c>
      <c r="M15375" t="s">
        <v>16034</v>
      </c>
    </row>
    <row r="15376" spans="1:13">
      <c r="A15376" t="s">
        <v>16701</v>
      </c>
      <c r="B15376" t="s">
        <v>16726</v>
      </c>
      <c r="C15376" t="s">
        <v>109</v>
      </c>
      <c r="D15376">
        <v>1</v>
      </c>
      <c r="E15376">
        <v>0</v>
      </c>
      <c r="F15376">
        <v>1</v>
      </c>
      <c r="H15376" t="s">
        <v>155</v>
      </c>
      <c r="I15376">
        <f t="shared" si="726"/>
        <v>0</v>
      </c>
      <c r="J15376">
        <f t="shared" si="727"/>
        <v>0</v>
      </c>
      <c r="L15376" t="str">
        <f t="shared" si="728"/>
        <v>2320WINDELLA</v>
      </c>
      <c r="M15376" t="s">
        <v>16034</v>
      </c>
    </row>
    <row r="15377" spans="1:13">
      <c r="A15377" t="s">
        <v>16727</v>
      </c>
      <c r="B15377" t="s">
        <v>16728</v>
      </c>
      <c r="C15377" t="s">
        <v>109</v>
      </c>
      <c r="D15377">
        <v>1</v>
      </c>
      <c r="E15377">
        <v>0</v>
      </c>
      <c r="F15377">
        <v>1</v>
      </c>
      <c r="H15377" t="s">
        <v>155</v>
      </c>
      <c r="I15377">
        <f t="shared" ref="I15377:I15440" si="729">IF(ISERROR(VLOOKUP(A15377,SelPostCode,1,FALSE)),0,1)</f>
        <v>0</v>
      </c>
      <c r="J15377">
        <f t="shared" ref="J15377:J15440" si="730">IF(I15377=0,0,IF(ISERROR(VLOOKUP(B15377,SelSuburb,1,FALSE)),0,1))</f>
        <v>0</v>
      </c>
      <c r="L15377" t="str">
        <f t="shared" si="728"/>
        <v>2319LEMON TREE PASSAGE</v>
      </c>
      <c r="M15377" t="s">
        <v>16034</v>
      </c>
    </row>
    <row r="15378" spans="1:13">
      <c r="A15378" t="s">
        <v>16727</v>
      </c>
      <c r="B15378" t="s">
        <v>16729</v>
      </c>
      <c r="C15378" t="s">
        <v>109</v>
      </c>
      <c r="D15378">
        <v>1</v>
      </c>
      <c r="E15378">
        <v>0</v>
      </c>
      <c r="F15378">
        <v>1</v>
      </c>
      <c r="H15378" t="s">
        <v>155</v>
      </c>
      <c r="I15378">
        <f t="shared" si="729"/>
        <v>0</v>
      </c>
      <c r="J15378">
        <f t="shared" si="730"/>
        <v>0</v>
      </c>
      <c r="L15378" t="str">
        <f t="shared" si="728"/>
        <v>2319MALLABULA</v>
      </c>
      <c r="M15378" t="s">
        <v>16034</v>
      </c>
    </row>
    <row r="15379" spans="1:13">
      <c r="A15379" t="s">
        <v>16727</v>
      </c>
      <c r="B15379" t="s">
        <v>16730</v>
      </c>
      <c r="C15379" t="s">
        <v>109</v>
      </c>
      <c r="D15379">
        <v>1</v>
      </c>
      <c r="E15379">
        <v>0</v>
      </c>
      <c r="F15379">
        <v>1</v>
      </c>
      <c r="H15379" t="s">
        <v>155</v>
      </c>
      <c r="I15379">
        <f t="shared" si="729"/>
        <v>0</v>
      </c>
      <c r="J15379">
        <f t="shared" si="730"/>
        <v>0</v>
      </c>
      <c r="L15379" t="str">
        <f t="shared" si="728"/>
        <v>2319TANILBA BAY</v>
      </c>
      <c r="M15379" t="s">
        <v>16034</v>
      </c>
    </row>
    <row r="15380" spans="1:13">
      <c r="A15380" t="s">
        <v>16727</v>
      </c>
      <c r="B15380" t="s">
        <v>16731</v>
      </c>
      <c r="C15380" t="s">
        <v>109</v>
      </c>
      <c r="D15380">
        <v>1</v>
      </c>
      <c r="E15380">
        <v>0</v>
      </c>
      <c r="F15380">
        <v>1</v>
      </c>
      <c r="H15380" t="s">
        <v>155</v>
      </c>
      <c r="I15380">
        <f t="shared" si="729"/>
        <v>0</v>
      </c>
      <c r="J15380">
        <f t="shared" si="730"/>
        <v>0</v>
      </c>
      <c r="L15380" t="str">
        <f t="shared" si="728"/>
        <v>2319TILLIGERRY CREEK</v>
      </c>
      <c r="M15380" t="s">
        <v>16034</v>
      </c>
    </row>
    <row r="15381" spans="1:13">
      <c r="A15381" t="s">
        <v>16732</v>
      </c>
      <c r="B15381" t="s">
        <v>16733</v>
      </c>
      <c r="C15381" t="s">
        <v>109</v>
      </c>
      <c r="D15381">
        <v>1</v>
      </c>
      <c r="E15381">
        <v>0</v>
      </c>
      <c r="F15381">
        <v>1</v>
      </c>
      <c r="H15381" t="s">
        <v>155</v>
      </c>
      <c r="I15381">
        <f t="shared" si="729"/>
        <v>0</v>
      </c>
      <c r="J15381">
        <f t="shared" si="730"/>
        <v>0</v>
      </c>
      <c r="L15381" t="str">
        <f t="shared" si="728"/>
        <v>2318CAMPVALE</v>
      </c>
      <c r="M15381" t="s">
        <v>16034</v>
      </c>
    </row>
    <row r="15382" spans="1:13">
      <c r="A15382" t="s">
        <v>16732</v>
      </c>
      <c r="B15382" t="s">
        <v>16734</v>
      </c>
      <c r="C15382" t="s">
        <v>109</v>
      </c>
      <c r="D15382">
        <v>1</v>
      </c>
      <c r="E15382">
        <v>0</v>
      </c>
      <c r="F15382">
        <v>1</v>
      </c>
      <c r="H15382" t="s">
        <v>155</v>
      </c>
      <c r="I15382">
        <f t="shared" si="729"/>
        <v>0</v>
      </c>
      <c r="J15382">
        <f t="shared" si="730"/>
        <v>0</v>
      </c>
      <c r="L15382" t="str">
        <f t="shared" si="728"/>
        <v>2318FERODALE</v>
      </c>
      <c r="M15382" t="s">
        <v>16034</v>
      </c>
    </row>
    <row r="15383" spans="1:13">
      <c r="A15383" t="s">
        <v>16732</v>
      </c>
      <c r="B15383" t="s">
        <v>16735</v>
      </c>
      <c r="C15383" t="s">
        <v>109</v>
      </c>
      <c r="D15383">
        <v>1</v>
      </c>
      <c r="E15383">
        <v>0</v>
      </c>
      <c r="F15383">
        <v>1</v>
      </c>
      <c r="H15383" t="s">
        <v>155</v>
      </c>
      <c r="I15383">
        <f t="shared" si="729"/>
        <v>0</v>
      </c>
      <c r="J15383">
        <f t="shared" si="730"/>
        <v>0</v>
      </c>
      <c r="L15383" t="str">
        <f t="shared" si="728"/>
        <v>2318FULLERTON COVE</v>
      </c>
      <c r="M15383" t="s">
        <v>16034</v>
      </c>
    </row>
    <row r="15384" spans="1:13">
      <c r="A15384" t="s">
        <v>16732</v>
      </c>
      <c r="B15384" t="s">
        <v>16736</v>
      </c>
      <c r="C15384" t="s">
        <v>109</v>
      </c>
      <c r="D15384">
        <v>1</v>
      </c>
      <c r="E15384">
        <v>0</v>
      </c>
      <c r="F15384">
        <v>1</v>
      </c>
      <c r="H15384" t="s">
        <v>155</v>
      </c>
      <c r="I15384">
        <f t="shared" si="729"/>
        <v>0</v>
      </c>
      <c r="J15384">
        <f t="shared" si="730"/>
        <v>0</v>
      </c>
      <c r="L15384" t="str">
        <f t="shared" si="728"/>
        <v>2318MEDOWIE</v>
      </c>
      <c r="M15384" t="s">
        <v>16034</v>
      </c>
    </row>
    <row r="15385" spans="1:13">
      <c r="A15385" t="s">
        <v>16732</v>
      </c>
      <c r="B15385" t="s">
        <v>776</v>
      </c>
      <c r="C15385" t="s">
        <v>109</v>
      </c>
      <c r="D15385">
        <v>1</v>
      </c>
      <c r="E15385">
        <v>0</v>
      </c>
      <c r="F15385">
        <v>1</v>
      </c>
      <c r="H15385" t="s">
        <v>155</v>
      </c>
      <c r="I15385">
        <f t="shared" si="729"/>
        <v>0</v>
      </c>
      <c r="J15385">
        <f t="shared" si="730"/>
        <v>0</v>
      </c>
      <c r="L15385" t="str">
        <f t="shared" si="728"/>
        <v>2318OYSTER COVE</v>
      </c>
      <c r="M15385" t="s">
        <v>16034</v>
      </c>
    </row>
    <row r="15386" spans="1:13">
      <c r="A15386" t="s">
        <v>16732</v>
      </c>
      <c r="B15386" t="s">
        <v>16737</v>
      </c>
      <c r="C15386" t="s">
        <v>109</v>
      </c>
      <c r="D15386">
        <v>1</v>
      </c>
      <c r="E15386">
        <v>0</v>
      </c>
      <c r="F15386">
        <v>1</v>
      </c>
      <c r="H15386" t="s">
        <v>155</v>
      </c>
      <c r="I15386">
        <f t="shared" si="729"/>
        <v>0</v>
      </c>
      <c r="J15386">
        <f t="shared" si="730"/>
        <v>0</v>
      </c>
      <c r="L15386" t="str">
        <f t="shared" si="728"/>
        <v>2318SALT ASH</v>
      </c>
      <c r="M15386" t="s">
        <v>16034</v>
      </c>
    </row>
    <row r="15387" spans="1:13">
      <c r="A15387" t="s">
        <v>16732</v>
      </c>
      <c r="B15387" t="s">
        <v>16738</v>
      </c>
      <c r="C15387" t="s">
        <v>109</v>
      </c>
      <c r="D15387">
        <v>1</v>
      </c>
      <c r="E15387">
        <v>0</v>
      </c>
      <c r="F15387">
        <v>1</v>
      </c>
      <c r="H15387" t="s">
        <v>155</v>
      </c>
      <c r="I15387">
        <f t="shared" si="729"/>
        <v>0</v>
      </c>
      <c r="J15387">
        <f t="shared" si="730"/>
        <v>0</v>
      </c>
      <c r="L15387" t="str">
        <f t="shared" si="728"/>
        <v>2318WILLIAMTOWN</v>
      </c>
      <c r="M15387" t="s">
        <v>16034</v>
      </c>
    </row>
    <row r="15388" spans="1:13">
      <c r="A15388" t="s">
        <v>16739</v>
      </c>
      <c r="B15388" t="s">
        <v>16740</v>
      </c>
      <c r="C15388" t="s">
        <v>109</v>
      </c>
      <c r="D15388">
        <v>1</v>
      </c>
      <c r="E15388">
        <v>0</v>
      </c>
      <c r="F15388">
        <v>1</v>
      </c>
      <c r="H15388" t="s">
        <v>155</v>
      </c>
      <c r="I15388">
        <f t="shared" si="729"/>
        <v>0</v>
      </c>
      <c r="J15388">
        <f t="shared" si="730"/>
        <v>0</v>
      </c>
      <c r="L15388" t="str">
        <f t="shared" si="728"/>
        <v>2317SALAMANDER BAY</v>
      </c>
      <c r="M15388" t="s">
        <v>16034</v>
      </c>
    </row>
    <row r="15389" spans="1:13">
      <c r="A15389" t="s">
        <v>16739</v>
      </c>
      <c r="B15389" t="s">
        <v>16741</v>
      </c>
      <c r="C15389" t="s">
        <v>109</v>
      </c>
      <c r="D15389">
        <v>1</v>
      </c>
      <c r="E15389">
        <v>0</v>
      </c>
      <c r="F15389">
        <v>1</v>
      </c>
      <c r="H15389" t="s">
        <v>155</v>
      </c>
      <c r="I15389">
        <f t="shared" si="729"/>
        <v>0</v>
      </c>
      <c r="J15389">
        <f t="shared" si="730"/>
        <v>0</v>
      </c>
      <c r="L15389" t="str">
        <f t="shared" si="728"/>
        <v>2317SOLDIERS POINT</v>
      </c>
      <c r="M15389" t="s">
        <v>16034</v>
      </c>
    </row>
    <row r="15390" spans="1:13">
      <c r="A15390" t="s">
        <v>16742</v>
      </c>
      <c r="B15390" t="s">
        <v>16743</v>
      </c>
      <c r="C15390" t="s">
        <v>109</v>
      </c>
      <c r="D15390">
        <v>1</v>
      </c>
      <c r="E15390">
        <v>0</v>
      </c>
      <c r="F15390">
        <v>1</v>
      </c>
      <c r="H15390" t="s">
        <v>155</v>
      </c>
      <c r="I15390">
        <f t="shared" si="729"/>
        <v>0</v>
      </c>
      <c r="J15390">
        <f t="shared" si="730"/>
        <v>0</v>
      </c>
      <c r="L15390" t="str">
        <f t="shared" si="728"/>
        <v>2316ANNA BAY</v>
      </c>
      <c r="M15390" t="s">
        <v>16034</v>
      </c>
    </row>
    <row r="15391" spans="1:13">
      <c r="A15391" t="s">
        <v>16742</v>
      </c>
      <c r="B15391" t="s">
        <v>218</v>
      </c>
      <c r="C15391" t="s">
        <v>109</v>
      </c>
      <c r="D15391">
        <v>1</v>
      </c>
      <c r="E15391">
        <v>0</v>
      </c>
      <c r="F15391">
        <v>1</v>
      </c>
      <c r="H15391" t="s">
        <v>155</v>
      </c>
      <c r="I15391">
        <f t="shared" si="729"/>
        <v>0</v>
      </c>
      <c r="J15391">
        <f t="shared" si="730"/>
        <v>0</v>
      </c>
      <c r="L15391" t="str">
        <f t="shared" si="728"/>
        <v>2316BOAT HARBOUR</v>
      </c>
      <c r="M15391" t="s">
        <v>16034</v>
      </c>
    </row>
    <row r="15392" spans="1:13">
      <c r="A15392" t="s">
        <v>16742</v>
      </c>
      <c r="B15392" t="s">
        <v>16744</v>
      </c>
      <c r="C15392" t="s">
        <v>109</v>
      </c>
      <c r="D15392">
        <v>1</v>
      </c>
      <c r="E15392">
        <v>0</v>
      </c>
      <c r="F15392">
        <v>1</v>
      </c>
      <c r="H15392" t="s">
        <v>155</v>
      </c>
      <c r="I15392">
        <f t="shared" si="729"/>
        <v>0</v>
      </c>
      <c r="J15392">
        <f t="shared" si="730"/>
        <v>0</v>
      </c>
      <c r="L15392" t="str">
        <f t="shared" si="728"/>
        <v>2316BOBS FARM</v>
      </c>
      <c r="M15392" t="s">
        <v>16034</v>
      </c>
    </row>
    <row r="15393" spans="1:13">
      <c r="A15393" t="s">
        <v>16742</v>
      </c>
      <c r="B15393" t="s">
        <v>16745</v>
      </c>
      <c r="C15393" t="s">
        <v>109</v>
      </c>
      <c r="D15393">
        <v>1</v>
      </c>
      <c r="E15393">
        <v>0</v>
      </c>
      <c r="F15393">
        <v>1</v>
      </c>
      <c r="H15393" t="s">
        <v>155</v>
      </c>
      <c r="I15393">
        <f t="shared" si="729"/>
        <v>0</v>
      </c>
      <c r="J15393">
        <f t="shared" si="730"/>
        <v>0</v>
      </c>
      <c r="L15393" t="str">
        <f t="shared" si="728"/>
        <v>2316FISHERMANS BAY</v>
      </c>
      <c r="M15393" t="s">
        <v>16034</v>
      </c>
    </row>
    <row r="15394" spans="1:13">
      <c r="A15394" t="s">
        <v>16742</v>
      </c>
      <c r="B15394" t="s">
        <v>8233</v>
      </c>
      <c r="C15394" t="s">
        <v>109</v>
      </c>
      <c r="D15394">
        <v>1</v>
      </c>
      <c r="E15394">
        <v>0</v>
      </c>
      <c r="F15394">
        <v>1</v>
      </c>
      <c r="H15394" t="s">
        <v>155</v>
      </c>
      <c r="I15394">
        <f t="shared" si="729"/>
        <v>0</v>
      </c>
      <c r="J15394">
        <f t="shared" si="730"/>
        <v>0</v>
      </c>
      <c r="L15394" t="str">
        <f t="shared" si="728"/>
        <v>2316ONE MILE</v>
      </c>
      <c r="M15394" t="s">
        <v>16034</v>
      </c>
    </row>
    <row r="15395" spans="1:13">
      <c r="A15395" t="s">
        <v>16742</v>
      </c>
      <c r="B15395" t="s">
        <v>5712</v>
      </c>
      <c r="C15395" t="s">
        <v>109</v>
      </c>
      <c r="D15395">
        <v>1</v>
      </c>
      <c r="E15395">
        <v>0</v>
      </c>
      <c r="F15395">
        <v>1</v>
      </c>
      <c r="H15395" t="s">
        <v>155</v>
      </c>
      <c r="I15395">
        <f t="shared" si="729"/>
        <v>0</v>
      </c>
      <c r="J15395">
        <f t="shared" si="730"/>
        <v>0</v>
      </c>
      <c r="L15395" t="str">
        <f t="shared" si="728"/>
        <v>2316TAYLORS BEACH</v>
      </c>
      <c r="M15395" t="s">
        <v>16034</v>
      </c>
    </row>
    <row r="15396" spans="1:13">
      <c r="A15396" t="s">
        <v>16746</v>
      </c>
      <c r="B15396" t="s">
        <v>16747</v>
      </c>
      <c r="C15396" t="s">
        <v>109</v>
      </c>
      <c r="D15396">
        <v>1</v>
      </c>
      <c r="E15396">
        <v>0</v>
      </c>
      <c r="F15396">
        <v>1</v>
      </c>
      <c r="H15396" t="s">
        <v>155</v>
      </c>
      <c r="I15396">
        <f t="shared" si="729"/>
        <v>0</v>
      </c>
      <c r="J15396">
        <f t="shared" si="730"/>
        <v>0</v>
      </c>
      <c r="L15396" t="str">
        <f t="shared" si="728"/>
        <v>2315CORLETTE</v>
      </c>
      <c r="M15396" t="s">
        <v>16034</v>
      </c>
    </row>
    <row r="15397" spans="1:13">
      <c r="A15397" t="s">
        <v>16746</v>
      </c>
      <c r="B15397" t="s">
        <v>16748</v>
      </c>
      <c r="C15397" t="s">
        <v>109</v>
      </c>
      <c r="D15397">
        <v>1</v>
      </c>
      <c r="E15397">
        <v>0</v>
      </c>
      <c r="F15397">
        <v>1</v>
      </c>
      <c r="H15397" t="s">
        <v>155</v>
      </c>
      <c r="I15397">
        <f t="shared" si="729"/>
        <v>0</v>
      </c>
      <c r="J15397">
        <f t="shared" si="730"/>
        <v>0</v>
      </c>
      <c r="L15397" t="str">
        <f t="shared" si="728"/>
        <v>2315FINGAL BAY</v>
      </c>
      <c r="M15397" t="s">
        <v>16034</v>
      </c>
    </row>
    <row r="15398" spans="1:13">
      <c r="A15398" t="s">
        <v>16746</v>
      </c>
      <c r="B15398" t="s">
        <v>16749</v>
      </c>
      <c r="C15398" t="s">
        <v>109</v>
      </c>
      <c r="D15398">
        <v>1</v>
      </c>
      <c r="E15398">
        <v>0</v>
      </c>
      <c r="F15398">
        <v>1</v>
      </c>
      <c r="H15398" t="s">
        <v>155</v>
      </c>
      <c r="I15398">
        <f t="shared" si="729"/>
        <v>0</v>
      </c>
      <c r="J15398">
        <f t="shared" si="730"/>
        <v>0</v>
      </c>
      <c r="L15398" t="str">
        <f t="shared" si="728"/>
        <v>2315GAN GAN</v>
      </c>
      <c r="M15398" t="s">
        <v>16034</v>
      </c>
    </row>
    <row r="15399" spans="1:13">
      <c r="A15399" t="s">
        <v>16746</v>
      </c>
      <c r="B15399" t="s">
        <v>178</v>
      </c>
      <c r="C15399" t="s">
        <v>109</v>
      </c>
      <c r="D15399">
        <v>1</v>
      </c>
      <c r="E15399">
        <v>0</v>
      </c>
      <c r="F15399">
        <v>1</v>
      </c>
      <c r="H15399" t="s">
        <v>155</v>
      </c>
      <c r="I15399">
        <f t="shared" si="729"/>
        <v>0</v>
      </c>
      <c r="J15399">
        <f t="shared" si="730"/>
        <v>0</v>
      </c>
      <c r="L15399" t="str">
        <f t="shared" si="728"/>
        <v>2315NELSON BAY</v>
      </c>
      <c r="M15399" t="s">
        <v>16034</v>
      </c>
    </row>
    <row r="15400" spans="1:13">
      <c r="A15400" t="s">
        <v>16746</v>
      </c>
      <c r="B15400" t="s">
        <v>16750</v>
      </c>
      <c r="C15400" t="s">
        <v>109</v>
      </c>
      <c r="D15400">
        <v>1</v>
      </c>
      <c r="E15400">
        <v>0</v>
      </c>
      <c r="F15400">
        <v>1</v>
      </c>
      <c r="H15400" t="s">
        <v>155</v>
      </c>
      <c r="I15400">
        <f t="shared" si="729"/>
        <v>0</v>
      </c>
      <c r="J15400">
        <f t="shared" si="730"/>
        <v>0</v>
      </c>
      <c r="L15400" t="str">
        <f t="shared" si="728"/>
        <v>2315SHOAL BAY</v>
      </c>
      <c r="M15400" t="s">
        <v>16034</v>
      </c>
    </row>
    <row r="15401" spans="1:13">
      <c r="A15401" t="s">
        <v>16751</v>
      </c>
      <c r="B15401" t="s">
        <v>16752</v>
      </c>
      <c r="C15401" t="s">
        <v>109</v>
      </c>
      <c r="D15401">
        <v>4</v>
      </c>
      <c r="E15401">
        <v>0</v>
      </c>
      <c r="F15401">
        <v>0</v>
      </c>
      <c r="H15401" t="s">
        <v>155</v>
      </c>
      <c r="I15401">
        <f t="shared" si="729"/>
        <v>0</v>
      </c>
      <c r="J15401">
        <f t="shared" si="730"/>
        <v>0</v>
      </c>
      <c r="L15401" t="str">
        <f t="shared" si="728"/>
        <v>2314WILLIAMTOWN RAAF</v>
      </c>
      <c r="M15401" t="s">
        <v>16034</v>
      </c>
    </row>
    <row r="15402" spans="1:13">
      <c r="A15402" t="s">
        <v>16753</v>
      </c>
      <c r="B15402" t="s">
        <v>16754</v>
      </c>
      <c r="C15402" t="s">
        <v>109</v>
      </c>
      <c r="D15402">
        <v>4</v>
      </c>
      <c r="E15402">
        <v>0</v>
      </c>
      <c r="F15402">
        <v>0</v>
      </c>
      <c r="H15402" t="s">
        <v>103</v>
      </c>
      <c r="I15402">
        <f t="shared" si="729"/>
        <v>0</v>
      </c>
      <c r="J15402">
        <f t="shared" si="730"/>
        <v>0</v>
      </c>
      <c r="L15402" t="str">
        <f t="shared" si="728"/>
        <v>2312MINIMBAH</v>
      </c>
      <c r="M15402" t="s">
        <v>12585</v>
      </c>
    </row>
    <row r="15403" spans="1:13">
      <c r="A15403" t="s">
        <v>16753</v>
      </c>
      <c r="B15403" t="s">
        <v>16755</v>
      </c>
      <c r="C15403" t="s">
        <v>109</v>
      </c>
      <c r="D15403">
        <v>4</v>
      </c>
      <c r="E15403">
        <v>0</v>
      </c>
      <c r="F15403">
        <v>0</v>
      </c>
      <c r="H15403" t="s">
        <v>103</v>
      </c>
      <c r="I15403">
        <f t="shared" si="729"/>
        <v>0</v>
      </c>
      <c r="J15403">
        <f t="shared" si="730"/>
        <v>0</v>
      </c>
      <c r="L15403" t="str">
        <f t="shared" si="728"/>
        <v>2312NABIAC</v>
      </c>
      <c r="M15403" t="s">
        <v>12585</v>
      </c>
    </row>
    <row r="15404" spans="1:13">
      <c r="A15404" t="s">
        <v>16756</v>
      </c>
      <c r="B15404" t="s">
        <v>16757</v>
      </c>
      <c r="C15404" t="s">
        <v>109</v>
      </c>
      <c r="D15404">
        <v>4</v>
      </c>
      <c r="E15404">
        <v>0</v>
      </c>
      <c r="F15404">
        <v>0</v>
      </c>
      <c r="H15404" t="s">
        <v>103</v>
      </c>
      <c r="I15404">
        <f t="shared" si="729"/>
        <v>0</v>
      </c>
      <c r="J15404">
        <f t="shared" si="730"/>
        <v>0</v>
      </c>
      <c r="L15404" t="str">
        <f t="shared" si="728"/>
        <v>2311ALLYNBROOK</v>
      </c>
      <c r="M15404" t="s">
        <v>16034</v>
      </c>
    </row>
    <row r="15405" spans="1:13">
      <c r="A15405" t="s">
        <v>16756</v>
      </c>
      <c r="B15405" t="s">
        <v>16758</v>
      </c>
      <c r="C15405" t="s">
        <v>109</v>
      </c>
      <c r="D15405">
        <v>4</v>
      </c>
      <c r="E15405">
        <v>0</v>
      </c>
      <c r="F15405">
        <v>0</v>
      </c>
      <c r="H15405" t="s">
        <v>103</v>
      </c>
      <c r="I15405">
        <f t="shared" si="729"/>
        <v>0</v>
      </c>
      <c r="J15405">
        <f t="shared" si="730"/>
        <v>0</v>
      </c>
      <c r="L15405" t="str">
        <f t="shared" si="728"/>
        <v>2311BINGLEBURRA</v>
      </c>
      <c r="M15405" t="s">
        <v>16034</v>
      </c>
    </row>
    <row r="15406" spans="1:13">
      <c r="A15406" t="s">
        <v>16756</v>
      </c>
      <c r="B15406" t="s">
        <v>16759</v>
      </c>
      <c r="C15406" t="s">
        <v>109</v>
      </c>
      <c r="D15406">
        <v>4</v>
      </c>
      <c r="E15406">
        <v>0</v>
      </c>
      <c r="F15406">
        <v>0</v>
      </c>
      <c r="H15406" t="s">
        <v>103</v>
      </c>
      <c r="I15406">
        <f t="shared" si="729"/>
        <v>0</v>
      </c>
      <c r="J15406">
        <f t="shared" si="730"/>
        <v>0</v>
      </c>
      <c r="L15406" t="str">
        <f t="shared" si="728"/>
        <v>2311BONNINGTON PARK</v>
      </c>
      <c r="M15406" t="s">
        <v>16034</v>
      </c>
    </row>
    <row r="15407" spans="1:13">
      <c r="A15407" t="s">
        <v>16756</v>
      </c>
      <c r="B15407" t="s">
        <v>16760</v>
      </c>
      <c r="C15407" t="s">
        <v>109</v>
      </c>
      <c r="D15407">
        <v>4</v>
      </c>
      <c r="E15407">
        <v>0</v>
      </c>
      <c r="F15407">
        <v>0</v>
      </c>
      <c r="H15407" t="s">
        <v>103</v>
      </c>
      <c r="I15407">
        <f t="shared" si="729"/>
        <v>0</v>
      </c>
      <c r="J15407">
        <f t="shared" si="730"/>
        <v>0</v>
      </c>
      <c r="L15407" t="str">
        <f t="shared" si="728"/>
        <v>2311CARRABOLLA</v>
      </c>
      <c r="M15407" t="s">
        <v>16034</v>
      </c>
    </row>
    <row r="15408" spans="1:13">
      <c r="A15408" t="s">
        <v>16756</v>
      </c>
      <c r="B15408" t="s">
        <v>16761</v>
      </c>
      <c r="C15408" t="s">
        <v>109</v>
      </c>
      <c r="D15408">
        <v>4</v>
      </c>
      <c r="E15408">
        <v>0</v>
      </c>
      <c r="F15408">
        <v>0</v>
      </c>
      <c r="H15408" t="s">
        <v>103</v>
      </c>
      <c r="I15408">
        <f t="shared" si="729"/>
        <v>0</v>
      </c>
      <c r="J15408">
        <f t="shared" si="730"/>
        <v>0</v>
      </c>
      <c r="L15408" t="str">
        <f t="shared" si="728"/>
        <v>2311EAST GRESFORD</v>
      </c>
      <c r="M15408" t="s">
        <v>16034</v>
      </c>
    </row>
    <row r="15409" spans="1:14">
      <c r="A15409" t="s">
        <v>16756</v>
      </c>
      <c r="B15409" t="s">
        <v>16762</v>
      </c>
      <c r="C15409" t="s">
        <v>109</v>
      </c>
      <c r="D15409">
        <v>4</v>
      </c>
      <c r="E15409">
        <v>0</v>
      </c>
      <c r="F15409">
        <v>0</v>
      </c>
      <c r="H15409" t="s">
        <v>103</v>
      </c>
      <c r="I15409">
        <f t="shared" si="729"/>
        <v>0</v>
      </c>
      <c r="J15409">
        <f t="shared" si="730"/>
        <v>0</v>
      </c>
      <c r="L15409" t="str">
        <f t="shared" si="728"/>
        <v>2311ECCLESTON</v>
      </c>
      <c r="M15409" t="s">
        <v>16034</v>
      </c>
    </row>
    <row r="15410" spans="1:14">
      <c r="A15410" t="s">
        <v>16756</v>
      </c>
      <c r="B15410" t="s">
        <v>16763</v>
      </c>
      <c r="C15410" t="s">
        <v>109</v>
      </c>
      <c r="D15410">
        <v>4</v>
      </c>
      <c r="E15410">
        <v>0</v>
      </c>
      <c r="F15410">
        <v>0</v>
      </c>
      <c r="H15410" t="s">
        <v>103</v>
      </c>
      <c r="I15410">
        <f t="shared" si="729"/>
        <v>0</v>
      </c>
      <c r="J15410">
        <f t="shared" si="730"/>
        <v>0</v>
      </c>
      <c r="L15410" t="str">
        <f t="shared" si="728"/>
        <v>2311GRESFORD</v>
      </c>
      <c r="M15410" t="s">
        <v>16034</v>
      </c>
    </row>
    <row r="15411" spans="1:14">
      <c r="A15411" t="s">
        <v>16756</v>
      </c>
      <c r="B15411" t="s">
        <v>16764</v>
      </c>
      <c r="C15411" t="s">
        <v>109</v>
      </c>
      <c r="D15411">
        <v>4</v>
      </c>
      <c r="E15411">
        <v>0</v>
      </c>
      <c r="F15411">
        <v>0</v>
      </c>
      <c r="H15411" t="s">
        <v>103</v>
      </c>
      <c r="I15411">
        <f t="shared" si="729"/>
        <v>0</v>
      </c>
      <c r="J15411">
        <f t="shared" si="730"/>
        <v>0</v>
      </c>
      <c r="L15411" t="str">
        <f t="shared" si="728"/>
        <v>2311HALTON</v>
      </c>
      <c r="M15411" t="s">
        <v>16034</v>
      </c>
    </row>
    <row r="15412" spans="1:14">
      <c r="A15412" t="s">
        <v>16756</v>
      </c>
      <c r="B15412" t="s">
        <v>16765</v>
      </c>
      <c r="C15412" t="s">
        <v>109</v>
      </c>
      <c r="D15412">
        <v>4</v>
      </c>
      <c r="E15412">
        <v>0</v>
      </c>
      <c r="F15412">
        <v>0</v>
      </c>
      <c r="H15412" t="s">
        <v>103</v>
      </c>
      <c r="I15412">
        <f t="shared" si="729"/>
        <v>0</v>
      </c>
      <c r="J15412">
        <f t="shared" si="730"/>
        <v>0</v>
      </c>
      <c r="L15412" t="str">
        <f t="shared" si="728"/>
        <v>2311LEWINSBROOK</v>
      </c>
      <c r="M15412" t="s">
        <v>16034</v>
      </c>
    </row>
    <row r="15413" spans="1:14">
      <c r="A15413" t="s">
        <v>16756</v>
      </c>
      <c r="B15413" t="s">
        <v>16766</v>
      </c>
      <c r="C15413" t="s">
        <v>109</v>
      </c>
      <c r="D15413">
        <v>4</v>
      </c>
      <c r="E15413">
        <v>0</v>
      </c>
      <c r="F15413">
        <v>0</v>
      </c>
      <c r="H15413" t="s">
        <v>103</v>
      </c>
      <c r="I15413">
        <f t="shared" si="729"/>
        <v>0</v>
      </c>
      <c r="J15413">
        <f t="shared" si="730"/>
        <v>0</v>
      </c>
      <c r="L15413" t="str">
        <f t="shared" si="728"/>
        <v>2311LOSTOCK</v>
      </c>
      <c r="M15413" t="s">
        <v>16034</v>
      </c>
    </row>
    <row r="15414" spans="1:14">
      <c r="A15414" t="s">
        <v>16756</v>
      </c>
      <c r="B15414" t="s">
        <v>16767</v>
      </c>
      <c r="C15414" t="s">
        <v>109</v>
      </c>
      <c r="D15414">
        <v>4</v>
      </c>
      <c r="E15414">
        <v>0</v>
      </c>
      <c r="F15414">
        <v>0</v>
      </c>
      <c r="H15414" t="s">
        <v>103</v>
      </c>
      <c r="I15414">
        <f t="shared" si="729"/>
        <v>0</v>
      </c>
      <c r="J15414">
        <f t="shared" si="730"/>
        <v>0</v>
      </c>
      <c r="L15414" t="str">
        <f t="shared" si="728"/>
        <v>2311MOUNT RIVERS</v>
      </c>
      <c r="M15414" t="s">
        <v>16034</v>
      </c>
    </row>
    <row r="15415" spans="1:14">
      <c r="A15415" t="s">
        <v>16756</v>
      </c>
      <c r="B15415" t="s">
        <v>16768</v>
      </c>
      <c r="C15415" t="s">
        <v>109</v>
      </c>
      <c r="D15415">
        <v>4</v>
      </c>
      <c r="E15415">
        <v>0</v>
      </c>
      <c r="F15415">
        <v>0</v>
      </c>
      <c r="H15415" t="s">
        <v>103</v>
      </c>
      <c r="I15415">
        <f t="shared" si="729"/>
        <v>0</v>
      </c>
      <c r="J15415">
        <f t="shared" si="730"/>
        <v>0</v>
      </c>
      <c r="L15415" t="str">
        <f t="shared" si="728"/>
        <v>2311UPPER ALLYN</v>
      </c>
      <c r="M15415" t="s">
        <v>16034</v>
      </c>
    </row>
    <row r="15416" spans="1:14">
      <c r="A15416" t="s">
        <v>16769</v>
      </c>
      <c r="B15416" t="s">
        <v>16770</v>
      </c>
      <c r="C15416" t="s">
        <v>109</v>
      </c>
      <c r="D15416">
        <v>4</v>
      </c>
      <c r="E15416">
        <v>0</v>
      </c>
      <c r="F15416">
        <v>0</v>
      </c>
      <c r="H15416" t="s">
        <v>155</v>
      </c>
      <c r="I15416">
        <f t="shared" si="729"/>
        <v>0</v>
      </c>
      <c r="J15416">
        <f t="shared" si="730"/>
        <v>0</v>
      </c>
      <c r="L15416" t="str">
        <f t="shared" si="728"/>
        <v>2310HUNTER REGION MC</v>
      </c>
      <c r="M15416" t="e">
        <v>#N/A</v>
      </c>
    </row>
    <row r="15417" spans="1:14">
      <c r="A15417" t="s">
        <v>16771</v>
      </c>
      <c r="B15417" t="s">
        <v>16772</v>
      </c>
      <c r="C15417" t="s">
        <v>109</v>
      </c>
      <c r="D15417">
        <v>4</v>
      </c>
      <c r="E15417">
        <v>0</v>
      </c>
      <c r="F15417">
        <v>0</v>
      </c>
      <c r="H15417" t="s">
        <v>155</v>
      </c>
      <c r="I15417">
        <f t="shared" si="729"/>
        <v>0</v>
      </c>
      <c r="J15417">
        <f t="shared" si="730"/>
        <v>0</v>
      </c>
      <c r="L15417" t="str">
        <f t="shared" si="728"/>
        <v>2309DANGAR</v>
      </c>
      <c r="M15417" t="e">
        <v>#N/A</v>
      </c>
    </row>
    <row r="15418" spans="1:14">
      <c r="A15418" t="s">
        <v>16773</v>
      </c>
      <c r="B15418" t="s">
        <v>16774</v>
      </c>
      <c r="C15418" t="s">
        <v>109</v>
      </c>
      <c r="D15418">
        <v>1</v>
      </c>
      <c r="E15418">
        <v>0</v>
      </c>
      <c r="F15418">
        <v>1</v>
      </c>
      <c r="H15418" t="s">
        <v>155</v>
      </c>
      <c r="I15418">
        <f t="shared" si="729"/>
        <v>0</v>
      </c>
      <c r="J15418">
        <f t="shared" si="730"/>
        <v>0</v>
      </c>
      <c r="L15418" t="str">
        <f t="shared" si="728"/>
        <v>2308CALLAGHAN</v>
      </c>
      <c r="M15418" t="s">
        <v>16775</v>
      </c>
    </row>
    <row r="15419" spans="1:14">
      <c r="A15419" t="s">
        <v>16773</v>
      </c>
      <c r="B15419" t="s">
        <v>16776</v>
      </c>
      <c r="C15419" t="s">
        <v>109</v>
      </c>
      <c r="D15419">
        <v>1</v>
      </c>
      <c r="E15419">
        <v>0</v>
      </c>
      <c r="F15419">
        <v>1</v>
      </c>
      <c r="H15419" t="s">
        <v>155</v>
      </c>
      <c r="I15419">
        <f t="shared" si="729"/>
        <v>0</v>
      </c>
      <c r="J15419">
        <f t="shared" si="730"/>
        <v>0</v>
      </c>
      <c r="L15419" t="str">
        <f t="shared" si="728"/>
        <v>2308NEWCASTLE UNIVERSITY</v>
      </c>
      <c r="M15419" t="s">
        <v>16775</v>
      </c>
    </row>
    <row r="15420" spans="1:14">
      <c r="A15420" t="s">
        <v>16777</v>
      </c>
      <c r="B15420" t="s">
        <v>16778</v>
      </c>
      <c r="C15420" t="s">
        <v>109</v>
      </c>
      <c r="D15420">
        <v>1</v>
      </c>
      <c r="E15420">
        <v>0</v>
      </c>
      <c r="F15420">
        <v>1</v>
      </c>
      <c r="H15420" t="s">
        <v>155</v>
      </c>
      <c r="I15420">
        <f t="shared" si="729"/>
        <v>0</v>
      </c>
      <c r="J15420">
        <f t="shared" si="730"/>
        <v>0</v>
      </c>
      <c r="L15420" t="str">
        <f t="shared" si="728"/>
        <v>2307SHORTLAND</v>
      </c>
      <c r="M15420" t="s">
        <v>16775</v>
      </c>
      <c r="N15420" t="s">
        <v>732</v>
      </c>
    </row>
    <row r="15421" spans="1:14">
      <c r="A15421" t="s">
        <v>16779</v>
      </c>
      <c r="B15421" t="s">
        <v>16780</v>
      </c>
      <c r="C15421" t="s">
        <v>109</v>
      </c>
      <c r="D15421">
        <v>1</v>
      </c>
      <c r="E15421">
        <v>0</v>
      </c>
      <c r="F15421">
        <v>1</v>
      </c>
      <c r="H15421" t="s">
        <v>155</v>
      </c>
      <c r="I15421">
        <f t="shared" si="729"/>
        <v>0</v>
      </c>
      <c r="J15421">
        <f t="shared" si="730"/>
        <v>0</v>
      </c>
      <c r="L15421" t="str">
        <f t="shared" si="728"/>
        <v>2306WINDALE</v>
      </c>
      <c r="M15421" t="s">
        <v>16775</v>
      </c>
    </row>
    <row r="15422" spans="1:14">
      <c r="A15422" t="s">
        <v>16781</v>
      </c>
      <c r="B15422" t="s">
        <v>16782</v>
      </c>
      <c r="C15422" t="s">
        <v>109</v>
      </c>
      <c r="D15422">
        <v>1</v>
      </c>
      <c r="E15422">
        <v>0</v>
      </c>
      <c r="F15422">
        <v>1</v>
      </c>
      <c r="H15422" t="s">
        <v>155</v>
      </c>
      <c r="I15422">
        <f t="shared" si="729"/>
        <v>0</v>
      </c>
      <c r="J15422">
        <f t="shared" si="730"/>
        <v>0</v>
      </c>
      <c r="L15422" t="str">
        <f t="shared" si="728"/>
        <v>2305KOTARA EAST</v>
      </c>
      <c r="M15422" t="s">
        <v>16775</v>
      </c>
      <c r="N15422" t="s">
        <v>732</v>
      </c>
    </row>
    <row r="15423" spans="1:14">
      <c r="A15423" t="s">
        <v>16781</v>
      </c>
      <c r="B15423" t="s">
        <v>16783</v>
      </c>
      <c r="C15423" t="s">
        <v>109</v>
      </c>
      <c r="D15423">
        <v>1</v>
      </c>
      <c r="E15423">
        <v>0</v>
      </c>
      <c r="F15423">
        <v>1</v>
      </c>
      <c r="H15423" t="s">
        <v>155</v>
      </c>
      <c r="I15423">
        <f t="shared" si="729"/>
        <v>0</v>
      </c>
      <c r="J15423">
        <f t="shared" si="730"/>
        <v>0</v>
      </c>
      <c r="L15423" t="str">
        <f t="shared" si="728"/>
        <v>2305NEW LAMBTON</v>
      </c>
      <c r="M15423" t="s">
        <v>16775</v>
      </c>
      <c r="N15423" t="s">
        <v>732</v>
      </c>
    </row>
    <row r="15424" spans="1:14">
      <c r="A15424" t="s">
        <v>16781</v>
      </c>
      <c r="B15424" t="s">
        <v>16784</v>
      </c>
      <c r="C15424" t="s">
        <v>109</v>
      </c>
      <c r="D15424">
        <v>1</v>
      </c>
      <c r="E15424">
        <v>0</v>
      </c>
      <c r="F15424">
        <v>1</v>
      </c>
      <c r="H15424" t="s">
        <v>155</v>
      </c>
      <c r="I15424">
        <f t="shared" si="729"/>
        <v>0</v>
      </c>
      <c r="J15424">
        <f t="shared" si="730"/>
        <v>0</v>
      </c>
      <c r="L15424" t="str">
        <f t="shared" si="728"/>
        <v>2305NEW LAMBTON HEIGHTS</v>
      </c>
      <c r="M15424" t="s">
        <v>16775</v>
      </c>
      <c r="N15424" t="s">
        <v>732</v>
      </c>
    </row>
    <row r="15425" spans="1:14">
      <c r="A15425" t="s">
        <v>16785</v>
      </c>
      <c r="B15425" t="s">
        <v>16786</v>
      </c>
      <c r="C15425" t="s">
        <v>109</v>
      </c>
      <c r="D15425">
        <v>1</v>
      </c>
      <c r="E15425">
        <v>0</v>
      </c>
      <c r="F15425">
        <v>1</v>
      </c>
      <c r="H15425" t="s">
        <v>155</v>
      </c>
      <c r="I15425">
        <f t="shared" si="729"/>
        <v>0</v>
      </c>
      <c r="J15425">
        <f t="shared" si="730"/>
        <v>0</v>
      </c>
      <c r="L15425" t="str">
        <f t="shared" si="728"/>
        <v>2304KOORAGANG</v>
      </c>
      <c r="M15425" t="s">
        <v>16775</v>
      </c>
      <c r="N15425" t="s">
        <v>732</v>
      </c>
    </row>
    <row r="15426" spans="1:14">
      <c r="A15426" t="s">
        <v>16785</v>
      </c>
      <c r="B15426" t="s">
        <v>615</v>
      </c>
      <c r="C15426" t="s">
        <v>109</v>
      </c>
      <c r="D15426">
        <v>1</v>
      </c>
      <c r="E15426">
        <v>0</v>
      </c>
      <c r="F15426">
        <v>1</v>
      </c>
      <c r="H15426" t="s">
        <v>155</v>
      </c>
      <c r="I15426">
        <f t="shared" si="729"/>
        <v>0</v>
      </c>
      <c r="J15426">
        <f t="shared" si="730"/>
        <v>0</v>
      </c>
      <c r="L15426" t="str">
        <f t="shared" si="728"/>
        <v>2304MAYFIELD</v>
      </c>
      <c r="M15426" t="s">
        <v>16775</v>
      </c>
      <c r="N15426" t="s">
        <v>732</v>
      </c>
    </row>
    <row r="15427" spans="1:14">
      <c r="A15427" t="s">
        <v>16785</v>
      </c>
      <c r="B15427" t="s">
        <v>16787</v>
      </c>
      <c r="C15427" t="s">
        <v>109</v>
      </c>
      <c r="D15427">
        <v>1</v>
      </c>
      <c r="E15427">
        <v>0</v>
      </c>
      <c r="F15427">
        <v>1</v>
      </c>
      <c r="H15427" t="s">
        <v>155</v>
      </c>
      <c r="I15427">
        <f t="shared" si="729"/>
        <v>0</v>
      </c>
      <c r="J15427">
        <f t="shared" si="730"/>
        <v>0</v>
      </c>
      <c r="L15427" t="str">
        <f t="shared" si="728"/>
        <v>2304MAYFIELD EAST</v>
      </c>
      <c r="M15427" t="s">
        <v>16775</v>
      </c>
      <c r="N15427" t="s">
        <v>732</v>
      </c>
    </row>
    <row r="15428" spans="1:14">
      <c r="A15428" t="s">
        <v>16785</v>
      </c>
      <c r="B15428" t="s">
        <v>16788</v>
      </c>
      <c r="C15428" t="s">
        <v>109</v>
      </c>
      <c r="D15428">
        <v>1</v>
      </c>
      <c r="E15428">
        <v>0</v>
      </c>
      <c r="F15428">
        <v>1</v>
      </c>
      <c r="H15428" t="s">
        <v>155</v>
      </c>
      <c r="I15428">
        <f t="shared" si="729"/>
        <v>0</v>
      </c>
      <c r="J15428">
        <f t="shared" si="730"/>
        <v>0</v>
      </c>
      <c r="L15428" t="str">
        <f t="shared" si="728"/>
        <v>2304MAYFIELD NORTH</v>
      </c>
      <c r="M15428" t="s">
        <v>16775</v>
      </c>
      <c r="N15428" t="s">
        <v>732</v>
      </c>
    </row>
    <row r="15429" spans="1:14">
      <c r="A15429" t="s">
        <v>16785</v>
      </c>
      <c r="B15429" t="s">
        <v>16789</v>
      </c>
      <c r="C15429" t="s">
        <v>109</v>
      </c>
      <c r="D15429">
        <v>1</v>
      </c>
      <c r="E15429">
        <v>0</v>
      </c>
      <c r="F15429">
        <v>1</v>
      </c>
      <c r="H15429" t="s">
        <v>155</v>
      </c>
      <c r="I15429">
        <f t="shared" si="729"/>
        <v>0</v>
      </c>
      <c r="J15429">
        <f t="shared" si="730"/>
        <v>0</v>
      </c>
      <c r="L15429" t="str">
        <f t="shared" ref="L15429:L15492" si="731">CONCATENATE(A15429,B15429)</f>
        <v>2304MAYFIELD WEST</v>
      </c>
      <c r="M15429" t="s">
        <v>16775</v>
      </c>
      <c r="N15429" t="s">
        <v>732</v>
      </c>
    </row>
    <row r="15430" spans="1:14">
      <c r="A15430" t="s">
        <v>16785</v>
      </c>
      <c r="B15430" t="s">
        <v>8783</v>
      </c>
      <c r="C15430" t="s">
        <v>109</v>
      </c>
      <c r="D15430">
        <v>1</v>
      </c>
      <c r="E15430">
        <v>0</v>
      </c>
      <c r="F15430">
        <v>1</v>
      </c>
      <c r="H15430" t="s">
        <v>155</v>
      </c>
      <c r="I15430">
        <f t="shared" si="729"/>
        <v>0</v>
      </c>
      <c r="J15430">
        <f t="shared" si="730"/>
        <v>0</v>
      </c>
      <c r="L15430" t="str">
        <f t="shared" si="731"/>
        <v>2304SANDGATE</v>
      </c>
      <c r="M15430" t="s">
        <v>16775</v>
      </c>
      <c r="N15430" t="s">
        <v>732</v>
      </c>
    </row>
    <row r="15431" spans="1:14">
      <c r="A15431" t="s">
        <v>16785</v>
      </c>
      <c r="B15431" t="s">
        <v>16790</v>
      </c>
      <c r="C15431" t="s">
        <v>109</v>
      </c>
      <c r="D15431">
        <v>1</v>
      </c>
      <c r="E15431">
        <v>0</v>
      </c>
      <c r="F15431">
        <v>1</v>
      </c>
      <c r="H15431" t="s">
        <v>155</v>
      </c>
      <c r="I15431">
        <f t="shared" si="729"/>
        <v>0</v>
      </c>
      <c r="J15431">
        <f t="shared" si="730"/>
        <v>0</v>
      </c>
      <c r="L15431" t="str">
        <f t="shared" si="731"/>
        <v>2304WARABROOK</v>
      </c>
      <c r="M15431" t="s">
        <v>16775</v>
      </c>
      <c r="N15431" t="s">
        <v>732</v>
      </c>
    </row>
    <row r="15432" spans="1:14">
      <c r="A15432" t="s">
        <v>16791</v>
      </c>
      <c r="B15432" t="s">
        <v>797</v>
      </c>
      <c r="C15432" t="s">
        <v>109</v>
      </c>
      <c r="D15432">
        <v>1</v>
      </c>
      <c r="E15432">
        <v>0</v>
      </c>
      <c r="F15432">
        <v>1</v>
      </c>
      <c r="H15432" t="s">
        <v>155</v>
      </c>
      <c r="I15432">
        <f t="shared" si="729"/>
        <v>0</v>
      </c>
      <c r="J15432">
        <f t="shared" si="730"/>
        <v>0</v>
      </c>
      <c r="L15432" t="str">
        <f t="shared" si="731"/>
        <v>2303HAMILTON</v>
      </c>
      <c r="M15432" t="s">
        <v>16775</v>
      </c>
      <c r="N15432" t="s">
        <v>732</v>
      </c>
    </row>
    <row r="15433" spans="1:14">
      <c r="A15433" t="s">
        <v>16791</v>
      </c>
      <c r="B15433" t="s">
        <v>16792</v>
      </c>
      <c r="C15433" t="s">
        <v>109</v>
      </c>
      <c r="D15433">
        <v>1</v>
      </c>
      <c r="E15433">
        <v>0</v>
      </c>
      <c r="F15433">
        <v>1</v>
      </c>
      <c r="H15433" t="s">
        <v>155</v>
      </c>
      <c r="I15433">
        <f t="shared" si="729"/>
        <v>0</v>
      </c>
      <c r="J15433">
        <f t="shared" si="730"/>
        <v>0</v>
      </c>
      <c r="L15433" t="str">
        <f t="shared" si="731"/>
        <v>2303HAMILTON EAST</v>
      </c>
      <c r="M15433" t="s">
        <v>16775</v>
      </c>
      <c r="N15433" t="s">
        <v>732</v>
      </c>
    </row>
    <row r="15434" spans="1:14">
      <c r="A15434" t="s">
        <v>16791</v>
      </c>
      <c r="B15434" t="s">
        <v>16793</v>
      </c>
      <c r="C15434" t="s">
        <v>109</v>
      </c>
      <c r="D15434">
        <v>1</v>
      </c>
      <c r="E15434">
        <v>0</v>
      </c>
      <c r="F15434">
        <v>1</v>
      </c>
      <c r="H15434" t="s">
        <v>155</v>
      </c>
      <c r="I15434">
        <f t="shared" si="729"/>
        <v>0</v>
      </c>
      <c r="J15434">
        <f t="shared" si="730"/>
        <v>0</v>
      </c>
      <c r="L15434" t="str">
        <f t="shared" si="731"/>
        <v>2303HAMILTON SOUTH</v>
      </c>
      <c r="M15434" t="s">
        <v>16775</v>
      </c>
      <c r="N15434" t="s">
        <v>732</v>
      </c>
    </row>
    <row r="15435" spans="1:14">
      <c r="A15435" t="s">
        <v>16794</v>
      </c>
      <c r="B15435" t="s">
        <v>16795</v>
      </c>
      <c r="C15435" t="s">
        <v>109</v>
      </c>
      <c r="D15435">
        <v>1</v>
      </c>
      <c r="E15435">
        <v>0</v>
      </c>
      <c r="F15435">
        <v>1</v>
      </c>
      <c r="H15435" t="s">
        <v>155</v>
      </c>
      <c r="I15435">
        <f t="shared" si="729"/>
        <v>0</v>
      </c>
      <c r="J15435">
        <f t="shared" si="730"/>
        <v>0</v>
      </c>
      <c r="L15435" t="str">
        <f t="shared" si="731"/>
        <v>2302NEWCASTLE WEST</v>
      </c>
      <c r="M15435" t="s">
        <v>16775</v>
      </c>
      <c r="N15435" t="s">
        <v>732</v>
      </c>
    </row>
    <row r="15436" spans="1:14">
      <c r="A15436" t="s">
        <v>16796</v>
      </c>
      <c r="B15436" t="s">
        <v>16797</v>
      </c>
      <c r="C15436" t="s">
        <v>109</v>
      </c>
      <c r="D15436">
        <v>1</v>
      </c>
      <c r="E15436">
        <v>0</v>
      </c>
      <c r="F15436">
        <v>1</v>
      </c>
      <c r="H15436" t="s">
        <v>103</v>
      </c>
      <c r="I15436">
        <f t="shared" si="729"/>
        <v>0</v>
      </c>
      <c r="J15436">
        <f t="shared" si="730"/>
        <v>0</v>
      </c>
      <c r="L15436" t="str">
        <f t="shared" si="731"/>
        <v>2300BAR BEACH</v>
      </c>
      <c r="M15436" t="s">
        <v>16775</v>
      </c>
      <c r="N15436" t="s">
        <v>732</v>
      </c>
    </row>
    <row r="15437" spans="1:14">
      <c r="A15437" t="s">
        <v>16796</v>
      </c>
      <c r="B15437" t="s">
        <v>16798</v>
      </c>
      <c r="C15437" t="s">
        <v>109</v>
      </c>
      <c r="D15437">
        <v>1</v>
      </c>
      <c r="E15437">
        <v>0</v>
      </c>
      <c r="F15437">
        <v>1</v>
      </c>
      <c r="H15437" t="s">
        <v>103</v>
      </c>
      <c r="I15437">
        <f t="shared" si="729"/>
        <v>0</v>
      </c>
      <c r="J15437">
        <f t="shared" si="730"/>
        <v>0</v>
      </c>
      <c r="L15437" t="str">
        <f t="shared" si="731"/>
        <v>2300COOKS HILL</v>
      </c>
      <c r="M15437" t="s">
        <v>16775</v>
      </c>
      <c r="N15437" t="s">
        <v>732</v>
      </c>
    </row>
    <row r="15438" spans="1:14">
      <c r="A15438" t="s">
        <v>16796</v>
      </c>
      <c r="B15438" t="s">
        <v>16799</v>
      </c>
      <c r="C15438" t="s">
        <v>109</v>
      </c>
      <c r="D15438">
        <v>1</v>
      </c>
      <c r="E15438">
        <v>0</v>
      </c>
      <c r="F15438">
        <v>1</v>
      </c>
      <c r="H15438" t="s">
        <v>103</v>
      </c>
      <c r="I15438">
        <f t="shared" si="729"/>
        <v>0</v>
      </c>
      <c r="J15438">
        <f t="shared" si="730"/>
        <v>0</v>
      </c>
      <c r="L15438" t="str">
        <f t="shared" si="731"/>
        <v>2300NEWCASTLE</v>
      </c>
      <c r="M15438" t="s">
        <v>16775</v>
      </c>
      <c r="N15438" t="s">
        <v>732</v>
      </c>
    </row>
    <row r="15439" spans="1:14">
      <c r="A15439" t="s">
        <v>16796</v>
      </c>
      <c r="B15439" t="s">
        <v>16800</v>
      </c>
      <c r="C15439" t="s">
        <v>109</v>
      </c>
      <c r="D15439">
        <v>1</v>
      </c>
      <c r="E15439">
        <v>0</v>
      </c>
      <c r="F15439">
        <v>1</v>
      </c>
      <c r="H15439" t="s">
        <v>103</v>
      </c>
      <c r="I15439">
        <f t="shared" si="729"/>
        <v>0</v>
      </c>
      <c r="J15439">
        <f t="shared" si="730"/>
        <v>0</v>
      </c>
      <c r="L15439" t="str">
        <f t="shared" si="731"/>
        <v>2300NEWCASTLE EAST</v>
      </c>
      <c r="M15439" t="s">
        <v>16775</v>
      </c>
      <c r="N15439" t="s">
        <v>732</v>
      </c>
    </row>
    <row r="15440" spans="1:14">
      <c r="A15440" t="s">
        <v>16796</v>
      </c>
      <c r="B15440" t="s">
        <v>16801</v>
      </c>
      <c r="C15440" t="s">
        <v>109</v>
      </c>
      <c r="D15440">
        <v>1</v>
      </c>
      <c r="E15440">
        <v>0</v>
      </c>
      <c r="F15440">
        <v>1</v>
      </c>
      <c r="H15440" t="s">
        <v>103</v>
      </c>
      <c r="I15440">
        <f t="shared" si="729"/>
        <v>0</v>
      </c>
      <c r="J15440">
        <f t="shared" si="730"/>
        <v>0</v>
      </c>
      <c r="L15440" t="str">
        <f t="shared" si="731"/>
        <v>2300THE HILL</v>
      </c>
      <c r="M15440" t="s">
        <v>16775</v>
      </c>
      <c r="N15440" t="s">
        <v>732</v>
      </c>
    </row>
    <row r="15441" spans="1:14">
      <c r="A15441" t="s">
        <v>16802</v>
      </c>
      <c r="B15441" t="s">
        <v>16803</v>
      </c>
      <c r="C15441" t="s">
        <v>109</v>
      </c>
      <c r="D15441">
        <v>1</v>
      </c>
      <c r="E15441">
        <v>0</v>
      </c>
      <c r="F15441">
        <v>1</v>
      </c>
      <c r="H15441" t="s">
        <v>155</v>
      </c>
      <c r="I15441">
        <f t="shared" ref="I15441:I15504" si="732">IF(ISERROR(VLOOKUP(A15441,SelPostCode,1,FALSE)),0,1)</f>
        <v>0</v>
      </c>
      <c r="J15441">
        <f t="shared" ref="J15441:J15504" si="733">IF(I15441=0,0,IF(ISERROR(VLOOKUP(B15441,SelSuburb,1,FALSE)),0,1))</f>
        <v>0</v>
      </c>
      <c r="L15441" t="str">
        <f t="shared" si="731"/>
        <v>2299JESMOND</v>
      </c>
      <c r="M15441" t="s">
        <v>16775</v>
      </c>
      <c r="N15441" t="s">
        <v>732</v>
      </c>
    </row>
    <row r="15442" spans="1:14">
      <c r="A15442" t="s">
        <v>16802</v>
      </c>
      <c r="B15442" t="s">
        <v>16804</v>
      </c>
      <c r="C15442" t="s">
        <v>109</v>
      </c>
      <c r="D15442">
        <v>1</v>
      </c>
      <c r="E15442">
        <v>0</v>
      </c>
      <c r="F15442">
        <v>1</v>
      </c>
      <c r="H15442" t="s">
        <v>155</v>
      </c>
      <c r="I15442">
        <f t="shared" si="732"/>
        <v>0</v>
      </c>
      <c r="J15442">
        <f t="shared" si="733"/>
        <v>0</v>
      </c>
      <c r="L15442" t="str">
        <f t="shared" si="731"/>
        <v>2299LAMBTON</v>
      </c>
      <c r="M15442" t="s">
        <v>16775</v>
      </c>
      <c r="N15442" t="s">
        <v>732</v>
      </c>
    </row>
    <row r="15443" spans="1:14">
      <c r="A15443" t="s">
        <v>16802</v>
      </c>
      <c r="B15443" t="s">
        <v>16805</v>
      </c>
      <c r="C15443" t="s">
        <v>109</v>
      </c>
      <c r="D15443">
        <v>1</v>
      </c>
      <c r="E15443">
        <v>0</v>
      </c>
      <c r="F15443">
        <v>1</v>
      </c>
      <c r="H15443" t="s">
        <v>155</v>
      </c>
      <c r="I15443">
        <f t="shared" si="732"/>
        <v>0</v>
      </c>
      <c r="J15443">
        <f t="shared" si="733"/>
        <v>0</v>
      </c>
      <c r="L15443" t="str">
        <f t="shared" si="731"/>
        <v>2299NORTH LAMBTON</v>
      </c>
      <c r="M15443" t="s">
        <v>16775</v>
      </c>
      <c r="N15443" t="s">
        <v>732</v>
      </c>
    </row>
    <row r="15444" spans="1:14">
      <c r="A15444" t="s">
        <v>16806</v>
      </c>
      <c r="B15444" t="s">
        <v>3766</v>
      </c>
      <c r="C15444" t="s">
        <v>109</v>
      </c>
      <c r="D15444">
        <v>1</v>
      </c>
      <c r="E15444">
        <v>0</v>
      </c>
      <c r="F15444">
        <v>1</v>
      </c>
      <c r="H15444" t="s">
        <v>155</v>
      </c>
      <c r="I15444">
        <f t="shared" si="732"/>
        <v>0</v>
      </c>
      <c r="J15444">
        <f t="shared" si="733"/>
        <v>0</v>
      </c>
      <c r="L15444" t="str">
        <f t="shared" si="731"/>
        <v>2298GEORGETOWN</v>
      </c>
      <c r="M15444" t="s">
        <v>16775</v>
      </c>
      <c r="N15444" t="s">
        <v>732</v>
      </c>
    </row>
    <row r="15445" spans="1:14">
      <c r="A15445" t="s">
        <v>16806</v>
      </c>
      <c r="B15445" t="s">
        <v>248</v>
      </c>
      <c r="C15445" t="s">
        <v>109</v>
      </c>
      <c r="D15445">
        <v>1</v>
      </c>
      <c r="E15445">
        <v>0</v>
      </c>
      <c r="F15445">
        <v>1</v>
      </c>
      <c r="H15445" t="s">
        <v>155</v>
      </c>
      <c r="I15445">
        <f t="shared" si="732"/>
        <v>0</v>
      </c>
      <c r="J15445">
        <f t="shared" si="733"/>
        <v>0</v>
      </c>
      <c r="L15445" t="str">
        <f t="shared" si="731"/>
        <v>2298WARATAH</v>
      </c>
      <c r="M15445" t="s">
        <v>16775</v>
      </c>
      <c r="N15445" t="s">
        <v>732</v>
      </c>
    </row>
    <row r="15446" spans="1:14">
      <c r="A15446" t="s">
        <v>16806</v>
      </c>
      <c r="B15446" t="s">
        <v>16807</v>
      </c>
      <c r="C15446" t="s">
        <v>109</v>
      </c>
      <c r="D15446">
        <v>1</v>
      </c>
      <c r="E15446">
        <v>0</v>
      </c>
      <c r="F15446">
        <v>1</v>
      </c>
      <c r="H15446" t="s">
        <v>155</v>
      </c>
      <c r="I15446">
        <f t="shared" si="732"/>
        <v>0</v>
      </c>
      <c r="J15446">
        <f t="shared" si="733"/>
        <v>0</v>
      </c>
      <c r="L15446" t="str">
        <f t="shared" si="731"/>
        <v>2298WARATAH WEST</v>
      </c>
      <c r="M15446" t="s">
        <v>16775</v>
      </c>
      <c r="N15446" t="s">
        <v>732</v>
      </c>
    </row>
    <row r="15447" spans="1:14">
      <c r="A15447" t="s">
        <v>16808</v>
      </c>
      <c r="B15447" t="s">
        <v>16809</v>
      </c>
      <c r="C15447" t="s">
        <v>109</v>
      </c>
      <c r="D15447">
        <v>1</v>
      </c>
      <c r="E15447">
        <v>0</v>
      </c>
      <c r="F15447">
        <v>1</v>
      </c>
      <c r="H15447" t="s">
        <v>155</v>
      </c>
      <c r="I15447">
        <f t="shared" si="732"/>
        <v>0</v>
      </c>
      <c r="J15447">
        <f t="shared" si="733"/>
        <v>0</v>
      </c>
      <c r="L15447" t="str">
        <f t="shared" si="731"/>
        <v>2297TIGHES HILL</v>
      </c>
      <c r="M15447" t="s">
        <v>16775</v>
      </c>
      <c r="N15447" t="s">
        <v>732</v>
      </c>
    </row>
    <row r="15448" spans="1:14">
      <c r="A15448" t="s">
        <v>16810</v>
      </c>
      <c r="B15448" t="s">
        <v>16811</v>
      </c>
      <c r="C15448" t="s">
        <v>109</v>
      </c>
      <c r="D15448">
        <v>1</v>
      </c>
      <c r="E15448">
        <v>0</v>
      </c>
      <c r="F15448">
        <v>1</v>
      </c>
      <c r="H15448" t="s">
        <v>155</v>
      </c>
      <c r="I15448">
        <f t="shared" si="732"/>
        <v>0</v>
      </c>
      <c r="J15448">
        <f t="shared" si="733"/>
        <v>0</v>
      </c>
      <c r="L15448" t="str">
        <f t="shared" si="731"/>
        <v>2296ISLINGTON</v>
      </c>
      <c r="M15448" t="s">
        <v>16775</v>
      </c>
      <c r="N15448" t="s">
        <v>732</v>
      </c>
    </row>
    <row r="15449" spans="1:14">
      <c r="A15449" t="s">
        <v>16812</v>
      </c>
      <c r="B15449" t="s">
        <v>16813</v>
      </c>
      <c r="C15449" t="s">
        <v>109</v>
      </c>
      <c r="D15449">
        <v>1</v>
      </c>
      <c r="E15449">
        <v>0</v>
      </c>
      <c r="F15449">
        <v>1</v>
      </c>
      <c r="H15449" t="s">
        <v>155</v>
      </c>
      <c r="I15449">
        <f t="shared" si="732"/>
        <v>0</v>
      </c>
      <c r="J15449">
        <f t="shared" si="733"/>
        <v>0</v>
      </c>
      <c r="L15449" t="str">
        <f t="shared" si="731"/>
        <v>2295FERN BAY</v>
      </c>
      <c r="M15449" t="s">
        <v>16775</v>
      </c>
      <c r="N15449" t="s">
        <v>732</v>
      </c>
    </row>
    <row r="15450" spans="1:14">
      <c r="A15450" t="s">
        <v>16812</v>
      </c>
      <c r="B15450" t="s">
        <v>5526</v>
      </c>
      <c r="C15450" t="s">
        <v>109</v>
      </c>
      <c r="D15450">
        <v>1</v>
      </c>
      <c r="E15450">
        <v>0</v>
      </c>
      <c r="F15450">
        <v>1</v>
      </c>
      <c r="H15450" t="s">
        <v>155</v>
      </c>
      <c r="I15450">
        <f t="shared" si="732"/>
        <v>0</v>
      </c>
      <c r="J15450">
        <f t="shared" si="733"/>
        <v>0</v>
      </c>
      <c r="L15450" t="str">
        <f t="shared" si="731"/>
        <v>2295STOCKTON</v>
      </c>
      <c r="M15450" t="s">
        <v>16775</v>
      </c>
      <c r="N15450" t="s">
        <v>732</v>
      </c>
    </row>
    <row r="15451" spans="1:14">
      <c r="A15451" t="s">
        <v>16814</v>
      </c>
      <c r="B15451" t="s">
        <v>5333</v>
      </c>
      <c r="C15451" t="s">
        <v>109</v>
      </c>
      <c r="D15451">
        <v>1</v>
      </c>
      <c r="E15451">
        <v>0</v>
      </c>
      <c r="F15451">
        <v>1</v>
      </c>
      <c r="H15451" t="s">
        <v>155</v>
      </c>
      <c r="I15451">
        <f t="shared" si="732"/>
        <v>0</v>
      </c>
      <c r="J15451">
        <f t="shared" si="733"/>
        <v>0</v>
      </c>
      <c r="L15451" t="str">
        <f t="shared" si="731"/>
        <v>2294CARRINGTON</v>
      </c>
      <c r="M15451" t="s">
        <v>16775</v>
      </c>
      <c r="N15451" t="s">
        <v>732</v>
      </c>
    </row>
    <row r="15452" spans="1:14">
      <c r="A15452" t="s">
        <v>16815</v>
      </c>
      <c r="B15452" t="s">
        <v>16816</v>
      </c>
      <c r="C15452" t="s">
        <v>109</v>
      </c>
      <c r="D15452">
        <v>1</v>
      </c>
      <c r="E15452">
        <v>0</v>
      </c>
      <c r="F15452">
        <v>1</v>
      </c>
      <c r="H15452" t="s">
        <v>155</v>
      </c>
      <c r="I15452">
        <f t="shared" si="732"/>
        <v>0</v>
      </c>
      <c r="J15452">
        <f t="shared" si="733"/>
        <v>0</v>
      </c>
      <c r="L15452" t="str">
        <f t="shared" si="731"/>
        <v>2293MARYVILLE</v>
      </c>
      <c r="M15452" t="s">
        <v>16775</v>
      </c>
      <c r="N15452" t="s">
        <v>732</v>
      </c>
    </row>
    <row r="15453" spans="1:14">
      <c r="A15453" t="s">
        <v>16815</v>
      </c>
      <c r="B15453" t="s">
        <v>544</v>
      </c>
      <c r="C15453" t="s">
        <v>109</v>
      </c>
      <c r="D15453">
        <v>1</v>
      </c>
      <c r="E15453">
        <v>0</v>
      </c>
      <c r="F15453">
        <v>1</v>
      </c>
      <c r="H15453" t="s">
        <v>155</v>
      </c>
      <c r="I15453">
        <f t="shared" si="732"/>
        <v>0</v>
      </c>
      <c r="J15453">
        <f t="shared" si="733"/>
        <v>0</v>
      </c>
      <c r="L15453" t="str">
        <f t="shared" si="731"/>
        <v>2293WICKHAM</v>
      </c>
      <c r="M15453" t="s">
        <v>16775</v>
      </c>
      <c r="N15453" t="s">
        <v>732</v>
      </c>
    </row>
    <row r="15454" spans="1:14">
      <c r="A15454" t="s">
        <v>16817</v>
      </c>
      <c r="B15454" t="s">
        <v>16818</v>
      </c>
      <c r="C15454" t="s">
        <v>109</v>
      </c>
      <c r="D15454">
        <v>1</v>
      </c>
      <c r="E15454">
        <v>0</v>
      </c>
      <c r="F15454">
        <v>1</v>
      </c>
      <c r="H15454" t="s">
        <v>155</v>
      </c>
      <c r="I15454">
        <f t="shared" si="732"/>
        <v>0</v>
      </c>
      <c r="J15454">
        <f t="shared" si="733"/>
        <v>0</v>
      </c>
      <c r="L15454" t="str">
        <f t="shared" si="731"/>
        <v>2292BROADMEADOW</v>
      </c>
      <c r="M15454" t="s">
        <v>16775</v>
      </c>
      <c r="N15454" t="s">
        <v>732</v>
      </c>
    </row>
    <row r="15455" spans="1:14">
      <c r="A15455" t="s">
        <v>16817</v>
      </c>
      <c r="B15455" t="s">
        <v>16819</v>
      </c>
      <c r="C15455" t="s">
        <v>109</v>
      </c>
      <c r="D15455">
        <v>1</v>
      </c>
      <c r="E15455">
        <v>0</v>
      </c>
      <c r="F15455">
        <v>1</v>
      </c>
      <c r="H15455" t="s">
        <v>155</v>
      </c>
      <c r="I15455">
        <f t="shared" si="732"/>
        <v>0</v>
      </c>
      <c r="J15455">
        <f t="shared" si="733"/>
        <v>0</v>
      </c>
      <c r="L15455" t="str">
        <f t="shared" si="731"/>
        <v>2292HAMILTON NORTH</v>
      </c>
      <c r="M15455" t="s">
        <v>16775</v>
      </c>
      <c r="N15455" t="s">
        <v>732</v>
      </c>
    </row>
    <row r="15456" spans="1:14">
      <c r="A15456" t="s">
        <v>16820</v>
      </c>
      <c r="B15456" t="s">
        <v>16821</v>
      </c>
      <c r="C15456" t="s">
        <v>109</v>
      </c>
      <c r="D15456">
        <v>1</v>
      </c>
      <c r="E15456">
        <v>0</v>
      </c>
      <c r="F15456">
        <v>1</v>
      </c>
      <c r="H15456" t="s">
        <v>155</v>
      </c>
      <c r="I15456">
        <f t="shared" si="732"/>
        <v>0</v>
      </c>
      <c r="J15456">
        <f t="shared" si="733"/>
        <v>0</v>
      </c>
      <c r="L15456" t="str">
        <f t="shared" si="731"/>
        <v>2291MEREWETHER</v>
      </c>
      <c r="M15456" t="s">
        <v>16775</v>
      </c>
      <c r="N15456" t="s">
        <v>732</v>
      </c>
    </row>
    <row r="15457" spans="1:14">
      <c r="A15457" t="s">
        <v>16820</v>
      </c>
      <c r="B15457" t="s">
        <v>16822</v>
      </c>
      <c r="C15457" t="s">
        <v>109</v>
      </c>
      <c r="D15457">
        <v>1</v>
      </c>
      <c r="E15457">
        <v>0</v>
      </c>
      <c r="F15457">
        <v>1</v>
      </c>
      <c r="H15457" t="s">
        <v>155</v>
      </c>
      <c r="I15457">
        <f t="shared" si="732"/>
        <v>0</v>
      </c>
      <c r="J15457">
        <f t="shared" si="733"/>
        <v>0</v>
      </c>
      <c r="L15457" t="str">
        <f t="shared" si="731"/>
        <v>2291MEREWETHER HEIGHTS</v>
      </c>
      <c r="M15457" t="s">
        <v>16775</v>
      </c>
      <c r="N15457" t="s">
        <v>732</v>
      </c>
    </row>
    <row r="15458" spans="1:14">
      <c r="A15458" t="s">
        <v>16820</v>
      </c>
      <c r="B15458" t="s">
        <v>16823</v>
      </c>
      <c r="C15458" t="s">
        <v>109</v>
      </c>
      <c r="D15458">
        <v>1</v>
      </c>
      <c r="E15458">
        <v>0</v>
      </c>
      <c r="F15458">
        <v>1</v>
      </c>
      <c r="H15458" t="s">
        <v>155</v>
      </c>
      <c r="I15458">
        <f t="shared" si="732"/>
        <v>0</v>
      </c>
      <c r="J15458">
        <f t="shared" si="733"/>
        <v>0</v>
      </c>
      <c r="L15458" t="str">
        <f t="shared" si="731"/>
        <v>2291THE JUNCTION</v>
      </c>
      <c r="M15458" t="s">
        <v>16775</v>
      </c>
      <c r="N15458" t="s">
        <v>732</v>
      </c>
    </row>
    <row r="15459" spans="1:14">
      <c r="A15459" t="s">
        <v>16824</v>
      </c>
      <c r="B15459" t="s">
        <v>16825</v>
      </c>
      <c r="C15459" t="s">
        <v>109</v>
      </c>
      <c r="D15459">
        <v>1</v>
      </c>
      <c r="E15459">
        <v>0</v>
      </c>
      <c r="F15459">
        <v>1</v>
      </c>
      <c r="H15459" t="s">
        <v>155</v>
      </c>
      <c r="I15459">
        <f t="shared" si="732"/>
        <v>0</v>
      </c>
      <c r="J15459">
        <f t="shared" si="733"/>
        <v>0</v>
      </c>
      <c r="L15459" t="str">
        <f t="shared" si="731"/>
        <v>2290BENNETTS GREEN</v>
      </c>
      <c r="M15459" t="s">
        <v>16775</v>
      </c>
      <c r="N15459" t="s">
        <v>732</v>
      </c>
    </row>
    <row r="15460" spans="1:14">
      <c r="A15460" t="s">
        <v>16824</v>
      </c>
      <c r="B15460" t="s">
        <v>6927</v>
      </c>
      <c r="C15460" t="s">
        <v>109</v>
      </c>
      <c r="D15460">
        <v>1</v>
      </c>
      <c r="E15460">
        <v>0</v>
      </c>
      <c r="F15460">
        <v>1</v>
      </c>
      <c r="H15460" t="s">
        <v>155</v>
      </c>
      <c r="I15460">
        <f t="shared" si="732"/>
        <v>0</v>
      </c>
      <c r="J15460">
        <f t="shared" si="733"/>
        <v>0</v>
      </c>
      <c r="L15460" t="str">
        <f t="shared" si="731"/>
        <v>2290CHARLESTOWN</v>
      </c>
      <c r="M15460" t="s">
        <v>16775</v>
      </c>
      <c r="N15460" t="s">
        <v>732</v>
      </c>
    </row>
    <row r="15461" spans="1:14">
      <c r="A15461" t="s">
        <v>16824</v>
      </c>
      <c r="B15461" t="s">
        <v>16826</v>
      </c>
      <c r="C15461" t="s">
        <v>109</v>
      </c>
      <c r="D15461">
        <v>1</v>
      </c>
      <c r="E15461">
        <v>0</v>
      </c>
      <c r="F15461">
        <v>1</v>
      </c>
      <c r="H15461" t="s">
        <v>155</v>
      </c>
      <c r="I15461">
        <f t="shared" si="732"/>
        <v>0</v>
      </c>
      <c r="J15461">
        <f t="shared" si="733"/>
        <v>0</v>
      </c>
      <c r="L15461" t="str">
        <f t="shared" si="731"/>
        <v>2290DUDLEY</v>
      </c>
      <c r="M15461" t="s">
        <v>16775</v>
      </c>
      <c r="N15461" t="s">
        <v>732</v>
      </c>
    </row>
    <row r="15462" spans="1:14">
      <c r="A15462" t="s">
        <v>16824</v>
      </c>
      <c r="B15462" t="s">
        <v>16827</v>
      </c>
      <c r="C15462" t="s">
        <v>109</v>
      </c>
      <c r="D15462">
        <v>1</v>
      </c>
      <c r="E15462">
        <v>0</v>
      </c>
      <c r="F15462">
        <v>1</v>
      </c>
      <c r="H15462" t="s">
        <v>155</v>
      </c>
      <c r="I15462">
        <f t="shared" si="732"/>
        <v>0</v>
      </c>
      <c r="J15462">
        <f t="shared" si="733"/>
        <v>0</v>
      </c>
      <c r="L15462" t="str">
        <f t="shared" si="731"/>
        <v>2290GATESHEAD</v>
      </c>
      <c r="M15462" t="s">
        <v>16775</v>
      </c>
      <c r="N15462" t="s">
        <v>732</v>
      </c>
    </row>
    <row r="15463" spans="1:14">
      <c r="A15463" t="s">
        <v>16824</v>
      </c>
      <c r="B15463" t="s">
        <v>16708</v>
      </c>
      <c r="C15463" t="s">
        <v>109</v>
      </c>
      <c r="D15463">
        <v>1</v>
      </c>
      <c r="E15463">
        <v>0</v>
      </c>
      <c r="F15463">
        <v>1</v>
      </c>
      <c r="H15463" t="s">
        <v>155</v>
      </c>
      <c r="I15463">
        <f t="shared" si="732"/>
        <v>0</v>
      </c>
      <c r="J15463">
        <f t="shared" si="733"/>
        <v>0</v>
      </c>
      <c r="L15463" t="str">
        <f t="shared" si="731"/>
        <v>2290HILLSBOROUGH</v>
      </c>
      <c r="M15463" t="s">
        <v>16775</v>
      </c>
      <c r="N15463" t="s">
        <v>732</v>
      </c>
    </row>
    <row r="15464" spans="1:14">
      <c r="A15464" t="s">
        <v>16824</v>
      </c>
      <c r="B15464" t="s">
        <v>16828</v>
      </c>
      <c r="C15464" t="s">
        <v>109</v>
      </c>
      <c r="D15464">
        <v>1</v>
      </c>
      <c r="E15464">
        <v>0</v>
      </c>
      <c r="F15464">
        <v>1</v>
      </c>
      <c r="H15464" t="s">
        <v>155</v>
      </c>
      <c r="I15464">
        <f t="shared" si="732"/>
        <v>0</v>
      </c>
      <c r="J15464">
        <f t="shared" si="733"/>
        <v>0</v>
      </c>
      <c r="L15464" t="str">
        <f t="shared" si="731"/>
        <v>2290KAHIBAH</v>
      </c>
      <c r="M15464" t="s">
        <v>16775</v>
      </c>
      <c r="N15464" t="s">
        <v>732</v>
      </c>
    </row>
    <row r="15465" spans="1:14">
      <c r="A15465" t="s">
        <v>16824</v>
      </c>
      <c r="B15465" t="s">
        <v>7489</v>
      </c>
      <c r="C15465" t="s">
        <v>109</v>
      </c>
      <c r="D15465">
        <v>1</v>
      </c>
      <c r="E15465">
        <v>0</v>
      </c>
      <c r="F15465">
        <v>1</v>
      </c>
      <c r="H15465" t="s">
        <v>155</v>
      </c>
      <c r="I15465">
        <f t="shared" si="732"/>
        <v>0</v>
      </c>
      <c r="J15465">
        <f t="shared" si="733"/>
        <v>0</v>
      </c>
      <c r="L15465" t="str">
        <f t="shared" si="731"/>
        <v>2290MOUNT HUTTON</v>
      </c>
      <c r="M15465" t="s">
        <v>16775</v>
      </c>
      <c r="N15465" t="s">
        <v>732</v>
      </c>
    </row>
    <row r="15466" spans="1:14">
      <c r="A15466" t="s">
        <v>16824</v>
      </c>
      <c r="B15466" t="s">
        <v>16829</v>
      </c>
      <c r="C15466" t="s">
        <v>109</v>
      </c>
      <c r="D15466">
        <v>1</v>
      </c>
      <c r="E15466">
        <v>0</v>
      </c>
      <c r="F15466">
        <v>1</v>
      </c>
      <c r="H15466" t="s">
        <v>155</v>
      </c>
      <c r="I15466">
        <f t="shared" si="732"/>
        <v>0</v>
      </c>
      <c r="J15466">
        <f t="shared" si="733"/>
        <v>0</v>
      </c>
      <c r="L15466" t="str">
        <f t="shared" si="731"/>
        <v>2290REDHEAD</v>
      </c>
      <c r="M15466" t="s">
        <v>16775</v>
      </c>
      <c r="N15466" t="s">
        <v>732</v>
      </c>
    </row>
    <row r="15467" spans="1:14">
      <c r="A15467" t="s">
        <v>16824</v>
      </c>
      <c r="B15467" t="s">
        <v>16830</v>
      </c>
      <c r="C15467" t="s">
        <v>109</v>
      </c>
      <c r="D15467">
        <v>1</v>
      </c>
      <c r="E15467">
        <v>0</v>
      </c>
      <c r="F15467">
        <v>1</v>
      </c>
      <c r="H15467" t="s">
        <v>155</v>
      </c>
      <c r="I15467">
        <f t="shared" si="732"/>
        <v>0</v>
      </c>
      <c r="J15467">
        <f t="shared" si="733"/>
        <v>0</v>
      </c>
      <c r="L15467" t="str">
        <f t="shared" si="731"/>
        <v>2290TINGIRA HEIGHTS</v>
      </c>
      <c r="M15467" t="s">
        <v>16775</v>
      </c>
      <c r="N15467" t="s">
        <v>732</v>
      </c>
    </row>
    <row r="15468" spans="1:14">
      <c r="A15468" t="s">
        <v>16824</v>
      </c>
      <c r="B15468" t="s">
        <v>16831</v>
      </c>
      <c r="C15468" t="s">
        <v>109</v>
      </c>
      <c r="D15468">
        <v>1</v>
      </c>
      <c r="E15468">
        <v>0</v>
      </c>
      <c r="F15468">
        <v>1</v>
      </c>
      <c r="H15468" t="s">
        <v>155</v>
      </c>
      <c r="I15468">
        <f t="shared" si="732"/>
        <v>0</v>
      </c>
      <c r="J15468">
        <f t="shared" si="733"/>
        <v>0</v>
      </c>
      <c r="L15468" t="str">
        <f t="shared" si="731"/>
        <v>2290WHITEBRIDGE</v>
      </c>
      <c r="M15468" t="s">
        <v>16775</v>
      </c>
      <c r="N15468" t="s">
        <v>732</v>
      </c>
    </row>
    <row r="15469" spans="1:14">
      <c r="A15469" t="s">
        <v>16832</v>
      </c>
      <c r="B15469" t="s">
        <v>16833</v>
      </c>
      <c r="C15469" t="s">
        <v>109</v>
      </c>
      <c r="D15469">
        <v>1</v>
      </c>
      <c r="E15469">
        <v>0</v>
      </c>
      <c r="F15469">
        <v>1</v>
      </c>
      <c r="H15469" t="s">
        <v>103</v>
      </c>
      <c r="I15469">
        <f t="shared" si="732"/>
        <v>0</v>
      </c>
      <c r="J15469">
        <f t="shared" si="733"/>
        <v>0</v>
      </c>
      <c r="L15469" t="str">
        <f t="shared" si="731"/>
        <v>2289ADAMSTOWN</v>
      </c>
      <c r="M15469" t="s">
        <v>16775</v>
      </c>
      <c r="N15469" t="s">
        <v>732</v>
      </c>
    </row>
    <row r="15470" spans="1:14">
      <c r="A15470" t="s">
        <v>16832</v>
      </c>
      <c r="B15470" t="s">
        <v>16834</v>
      </c>
      <c r="C15470" t="s">
        <v>109</v>
      </c>
      <c r="D15470">
        <v>1</v>
      </c>
      <c r="E15470">
        <v>0</v>
      </c>
      <c r="F15470">
        <v>1</v>
      </c>
      <c r="H15470" t="s">
        <v>103</v>
      </c>
      <c r="I15470">
        <f t="shared" si="732"/>
        <v>0</v>
      </c>
      <c r="J15470">
        <f t="shared" si="733"/>
        <v>0</v>
      </c>
      <c r="L15470" t="str">
        <f t="shared" si="731"/>
        <v>2289ADAMSTOWN HEIGHTS</v>
      </c>
      <c r="M15470" t="s">
        <v>16775</v>
      </c>
      <c r="N15470" t="s">
        <v>732</v>
      </c>
    </row>
    <row r="15471" spans="1:14">
      <c r="A15471" t="s">
        <v>16832</v>
      </c>
      <c r="B15471" t="s">
        <v>16835</v>
      </c>
      <c r="C15471" t="s">
        <v>109</v>
      </c>
      <c r="D15471">
        <v>1</v>
      </c>
      <c r="E15471">
        <v>0</v>
      </c>
      <c r="F15471">
        <v>1</v>
      </c>
      <c r="H15471" t="s">
        <v>103</v>
      </c>
      <c r="I15471">
        <f t="shared" si="732"/>
        <v>0</v>
      </c>
      <c r="J15471">
        <f t="shared" si="733"/>
        <v>0</v>
      </c>
      <c r="L15471" t="str">
        <f t="shared" si="731"/>
        <v>2289GARDEN SUBURB</v>
      </c>
      <c r="M15471" t="s">
        <v>16775</v>
      </c>
      <c r="N15471" t="s">
        <v>732</v>
      </c>
    </row>
    <row r="15472" spans="1:14">
      <c r="A15472" t="s">
        <v>16832</v>
      </c>
      <c r="B15472" t="s">
        <v>7894</v>
      </c>
      <c r="C15472" t="s">
        <v>109</v>
      </c>
      <c r="D15472">
        <v>1</v>
      </c>
      <c r="E15472">
        <v>0</v>
      </c>
      <c r="F15472">
        <v>1</v>
      </c>
      <c r="H15472" t="s">
        <v>103</v>
      </c>
      <c r="I15472">
        <f t="shared" si="732"/>
        <v>0</v>
      </c>
      <c r="J15472">
        <f t="shared" si="733"/>
        <v>0</v>
      </c>
      <c r="L15472" t="str">
        <f t="shared" si="731"/>
        <v>2289HIGHFIELDS</v>
      </c>
      <c r="M15472" t="s">
        <v>16775</v>
      </c>
      <c r="N15472" t="s">
        <v>732</v>
      </c>
    </row>
    <row r="15473" spans="1:14">
      <c r="A15473" t="s">
        <v>16832</v>
      </c>
      <c r="B15473" t="s">
        <v>16836</v>
      </c>
      <c r="C15473" t="s">
        <v>109</v>
      </c>
      <c r="D15473">
        <v>1</v>
      </c>
      <c r="E15473">
        <v>0</v>
      </c>
      <c r="F15473">
        <v>1</v>
      </c>
      <c r="H15473" t="s">
        <v>103</v>
      </c>
      <c r="I15473">
        <f t="shared" si="732"/>
        <v>0</v>
      </c>
      <c r="J15473">
        <f t="shared" si="733"/>
        <v>0</v>
      </c>
      <c r="L15473" t="str">
        <f t="shared" si="731"/>
        <v>2289KOTARA</v>
      </c>
      <c r="M15473" t="s">
        <v>16775</v>
      </c>
      <c r="N15473" t="s">
        <v>732</v>
      </c>
    </row>
    <row r="15474" spans="1:14">
      <c r="A15474" t="s">
        <v>16832</v>
      </c>
      <c r="B15474" t="s">
        <v>16837</v>
      </c>
      <c r="C15474" t="s">
        <v>109</v>
      </c>
      <c r="D15474">
        <v>1</v>
      </c>
      <c r="E15474">
        <v>0</v>
      </c>
      <c r="F15474">
        <v>1</v>
      </c>
      <c r="H15474" t="s">
        <v>103</v>
      </c>
      <c r="I15474">
        <f t="shared" si="732"/>
        <v>0</v>
      </c>
      <c r="J15474">
        <f t="shared" si="733"/>
        <v>0</v>
      </c>
      <c r="L15474" t="str">
        <f t="shared" si="731"/>
        <v>2289KOTARA FAIR</v>
      </c>
      <c r="M15474" t="s">
        <v>16775</v>
      </c>
      <c r="N15474" t="s">
        <v>732</v>
      </c>
    </row>
    <row r="15475" spans="1:14">
      <c r="A15475" t="s">
        <v>16832</v>
      </c>
      <c r="B15475" t="s">
        <v>16838</v>
      </c>
      <c r="C15475" t="s">
        <v>109</v>
      </c>
      <c r="D15475">
        <v>1</v>
      </c>
      <c r="E15475">
        <v>0</v>
      </c>
      <c r="F15475">
        <v>1</v>
      </c>
      <c r="H15475" t="s">
        <v>103</v>
      </c>
      <c r="I15475">
        <f t="shared" si="732"/>
        <v>0</v>
      </c>
      <c r="J15475">
        <f t="shared" si="733"/>
        <v>0</v>
      </c>
      <c r="L15475" t="str">
        <f t="shared" si="731"/>
        <v>2289KOTARA SOUTH</v>
      </c>
      <c r="M15475" t="s">
        <v>16775</v>
      </c>
      <c r="N15475" t="s">
        <v>732</v>
      </c>
    </row>
    <row r="15476" spans="1:14">
      <c r="A15476" t="s">
        <v>16839</v>
      </c>
      <c r="B15476" t="s">
        <v>16840</v>
      </c>
      <c r="C15476" t="s">
        <v>109</v>
      </c>
      <c r="D15476">
        <v>1</v>
      </c>
      <c r="E15476">
        <v>0</v>
      </c>
      <c r="F15476">
        <v>1</v>
      </c>
      <c r="H15476" t="s">
        <v>155</v>
      </c>
      <c r="I15476">
        <f t="shared" si="732"/>
        <v>0</v>
      </c>
      <c r="J15476">
        <f t="shared" si="733"/>
        <v>0</v>
      </c>
      <c r="L15476" t="str">
        <f t="shared" si="731"/>
        <v>2287BIRMINGHAM GARDENS</v>
      </c>
      <c r="M15476" t="s">
        <v>16775</v>
      </c>
      <c r="N15476" t="s">
        <v>732</v>
      </c>
    </row>
    <row r="15477" spans="1:14">
      <c r="A15477" t="s">
        <v>16839</v>
      </c>
      <c r="B15477" t="s">
        <v>16841</v>
      </c>
      <c r="C15477" t="s">
        <v>109</v>
      </c>
      <c r="D15477">
        <v>1</v>
      </c>
      <c r="E15477">
        <v>0</v>
      </c>
      <c r="F15477">
        <v>1</v>
      </c>
      <c r="H15477" t="s">
        <v>155</v>
      </c>
      <c r="I15477">
        <f t="shared" si="732"/>
        <v>0</v>
      </c>
      <c r="J15477">
        <f t="shared" si="733"/>
        <v>0</v>
      </c>
      <c r="L15477" t="str">
        <f t="shared" si="731"/>
        <v>2287ELERMORE VALE</v>
      </c>
      <c r="M15477" t="s">
        <v>16775</v>
      </c>
      <c r="N15477" t="s">
        <v>732</v>
      </c>
    </row>
    <row r="15478" spans="1:14">
      <c r="A15478" t="s">
        <v>16839</v>
      </c>
      <c r="B15478" t="s">
        <v>16842</v>
      </c>
      <c r="C15478" t="s">
        <v>109</v>
      </c>
      <c r="D15478">
        <v>1</v>
      </c>
      <c r="E15478">
        <v>0</v>
      </c>
      <c r="F15478">
        <v>1</v>
      </c>
      <c r="H15478" t="s">
        <v>155</v>
      </c>
      <c r="I15478">
        <f t="shared" si="732"/>
        <v>0</v>
      </c>
      <c r="J15478">
        <f t="shared" si="733"/>
        <v>0</v>
      </c>
      <c r="L15478" t="str">
        <f t="shared" si="731"/>
        <v>2287FLETCHER</v>
      </c>
      <c r="M15478" t="s">
        <v>16775</v>
      </c>
      <c r="N15478" t="s">
        <v>732</v>
      </c>
    </row>
    <row r="15479" spans="1:14">
      <c r="A15479" t="s">
        <v>16839</v>
      </c>
      <c r="B15479" t="s">
        <v>16843</v>
      </c>
      <c r="C15479" t="s">
        <v>109</v>
      </c>
      <c r="D15479">
        <v>1</v>
      </c>
      <c r="E15479">
        <v>0</v>
      </c>
      <c r="F15479">
        <v>1</v>
      </c>
      <c r="H15479" t="s">
        <v>155</v>
      </c>
      <c r="I15479">
        <f t="shared" si="732"/>
        <v>0</v>
      </c>
      <c r="J15479">
        <f t="shared" si="733"/>
        <v>0</v>
      </c>
      <c r="L15479" t="str">
        <f t="shared" si="731"/>
        <v>2287MARYLAND</v>
      </c>
      <c r="M15479" t="s">
        <v>16775</v>
      </c>
      <c r="N15479" t="s">
        <v>732</v>
      </c>
    </row>
    <row r="15480" spans="1:14">
      <c r="A15480" t="s">
        <v>16839</v>
      </c>
      <c r="B15480" t="s">
        <v>16844</v>
      </c>
      <c r="C15480" t="s">
        <v>109</v>
      </c>
      <c r="D15480">
        <v>1</v>
      </c>
      <c r="E15480">
        <v>0</v>
      </c>
      <c r="F15480">
        <v>1</v>
      </c>
      <c r="H15480" t="s">
        <v>155</v>
      </c>
      <c r="I15480">
        <f t="shared" si="732"/>
        <v>0</v>
      </c>
      <c r="J15480">
        <f t="shared" si="733"/>
        <v>0</v>
      </c>
      <c r="L15480" t="str">
        <f t="shared" si="731"/>
        <v>2287MINMI</v>
      </c>
      <c r="M15480" t="s">
        <v>16775</v>
      </c>
      <c r="N15480" t="s">
        <v>732</v>
      </c>
    </row>
    <row r="15481" spans="1:14">
      <c r="A15481" t="s">
        <v>16839</v>
      </c>
      <c r="B15481" t="s">
        <v>16845</v>
      </c>
      <c r="C15481" t="s">
        <v>109</v>
      </c>
      <c r="D15481">
        <v>1</v>
      </c>
      <c r="E15481">
        <v>0</v>
      </c>
      <c r="F15481">
        <v>1</v>
      </c>
      <c r="H15481" t="s">
        <v>155</v>
      </c>
      <c r="I15481">
        <f t="shared" si="732"/>
        <v>0</v>
      </c>
      <c r="J15481">
        <f t="shared" si="733"/>
        <v>0</v>
      </c>
      <c r="L15481" t="str">
        <f t="shared" si="731"/>
        <v>2287RANKIN PARK</v>
      </c>
      <c r="M15481" t="s">
        <v>16775</v>
      </c>
      <c r="N15481" t="s">
        <v>732</v>
      </c>
    </row>
    <row r="15482" spans="1:14">
      <c r="A15482" t="s">
        <v>16839</v>
      </c>
      <c r="B15482" t="s">
        <v>16846</v>
      </c>
      <c r="C15482" t="s">
        <v>109</v>
      </c>
      <c r="D15482">
        <v>1</v>
      </c>
      <c r="E15482">
        <v>0</v>
      </c>
      <c r="F15482">
        <v>1</v>
      </c>
      <c r="H15482" t="s">
        <v>155</v>
      </c>
      <c r="I15482">
        <f t="shared" si="732"/>
        <v>0</v>
      </c>
      <c r="J15482">
        <f t="shared" si="733"/>
        <v>0</v>
      </c>
      <c r="L15482" t="str">
        <f t="shared" si="731"/>
        <v>2287SUMMER HILL</v>
      </c>
      <c r="M15482" t="s">
        <v>16775</v>
      </c>
      <c r="N15482" t="s">
        <v>732</v>
      </c>
    </row>
    <row r="15483" spans="1:14">
      <c r="A15483" t="s">
        <v>16839</v>
      </c>
      <c r="B15483" t="s">
        <v>16847</v>
      </c>
      <c r="C15483" t="s">
        <v>109</v>
      </c>
      <c r="D15483">
        <v>1</v>
      </c>
      <c r="E15483">
        <v>0</v>
      </c>
      <c r="F15483">
        <v>1</v>
      </c>
      <c r="H15483" t="s">
        <v>155</v>
      </c>
      <c r="I15483">
        <f t="shared" si="732"/>
        <v>0</v>
      </c>
      <c r="J15483">
        <f t="shared" si="733"/>
        <v>0</v>
      </c>
      <c r="L15483" t="str">
        <f t="shared" si="731"/>
        <v>2287WALLSEND</v>
      </c>
      <c r="M15483" t="s">
        <v>16775</v>
      </c>
      <c r="N15483" t="s">
        <v>732</v>
      </c>
    </row>
    <row r="15484" spans="1:14">
      <c r="A15484" t="s">
        <v>16839</v>
      </c>
      <c r="B15484" t="s">
        <v>16848</v>
      </c>
      <c r="C15484" t="s">
        <v>109</v>
      </c>
      <c r="D15484">
        <v>1</v>
      </c>
      <c r="E15484">
        <v>0</v>
      </c>
      <c r="F15484">
        <v>1</v>
      </c>
      <c r="H15484" t="s">
        <v>155</v>
      </c>
      <c r="I15484">
        <f t="shared" si="732"/>
        <v>0</v>
      </c>
      <c r="J15484">
        <f t="shared" si="733"/>
        <v>0</v>
      </c>
      <c r="L15484" t="str">
        <f t="shared" si="731"/>
        <v>2287WALLSEND SOUTH</v>
      </c>
      <c r="M15484" t="s">
        <v>16775</v>
      </c>
      <c r="N15484" t="s">
        <v>732</v>
      </c>
    </row>
    <row r="15485" spans="1:14">
      <c r="A15485" t="s">
        <v>16849</v>
      </c>
      <c r="B15485" t="s">
        <v>16850</v>
      </c>
      <c r="C15485" t="s">
        <v>109</v>
      </c>
      <c r="D15485">
        <v>1</v>
      </c>
      <c r="E15485">
        <v>0</v>
      </c>
      <c r="F15485">
        <v>1</v>
      </c>
      <c r="H15485" t="s">
        <v>155</v>
      </c>
      <c r="I15485">
        <f t="shared" si="732"/>
        <v>0</v>
      </c>
      <c r="J15485">
        <f t="shared" si="733"/>
        <v>0</v>
      </c>
      <c r="L15485" t="str">
        <f t="shared" si="731"/>
        <v>2286HOLMESVILLE</v>
      </c>
      <c r="M15485" t="s">
        <v>16775</v>
      </c>
      <c r="N15485" t="s">
        <v>732</v>
      </c>
    </row>
    <row r="15486" spans="1:14">
      <c r="A15486" t="s">
        <v>16849</v>
      </c>
      <c r="B15486" t="s">
        <v>16851</v>
      </c>
      <c r="C15486" t="s">
        <v>109</v>
      </c>
      <c r="D15486">
        <v>1</v>
      </c>
      <c r="E15486">
        <v>0</v>
      </c>
      <c r="F15486">
        <v>1</v>
      </c>
      <c r="H15486" t="s">
        <v>155</v>
      </c>
      <c r="I15486">
        <f t="shared" si="732"/>
        <v>0</v>
      </c>
      <c r="J15486">
        <f t="shared" si="733"/>
        <v>0</v>
      </c>
      <c r="L15486" t="str">
        <f t="shared" si="731"/>
        <v>2286SEAHAMPTON</v>
      </c>
      <c r="M15486" t="s">
        <v>16775</v>
      </c>
      <c r="N15486" t="s">
        <v>732</v>
      </c>
    </row>
    <row r="15487" spans="1:14">
      <c r="A15487" t="s">
        <v>16849</v>
      </c>
      <c r="B15487" t="s">
        <v>16852</v>
      </c>
      <c r="C15487" t="s">
        <v>109</v>
      </c>
      <c r="D15487">
        <v>1</v>
      </c>
      <c r="E15487">
        <v>0</v>
      </c>
      <c r="F15487">
        <v>1</v>
      </c>
      <c r="H15487" t="s">
        <v>155</v>
      </c>
      <c r="I15487">
        <f t="shared" si="732"/>
        <v>0</v>
      </c>
      <c r="J15487">
        <f t="shared" si="733"/>
        <v>0</v>
      </c>
      <c r="L15487" t="str">
        <f t="shared" si="731"/>
        <v>2286WEST WALLSEND</v>
      </c>
      <c r="M15487" t="s">
        <v>16775</v>
      </c>
      <c r="N15487" t="s">
        <v>732</v>
      </c>
    </row>
    <row r="15488" spans="1:14">
      <c r="A15488" t="s">
        <v>16853</v>
      </c>
      <c r="B15488" t="s">
        <v>16854</v>
      </c>
      <c r="C15488" t="s">
        <v>109</v>
      </c>
      <c r="D15488">
        <v>1</v>
      </c>
      <c r="E15488">
        <v>0</v>
      </c>
      <c r="F15488">
        <v>1</v>
      </c>
      <c r="H15488" t="s">
        <v>155</v>
      </c>
      <c r="I15488">
        <f t="shared" si="732"/>
        <v>0</v>
      </c>
      <c r="J15488">
        <f t="shared" si="733"/>
        <v>0</v>
      </c>
      <c r="L15488" t="str">
        <f t="shared" si="731"/>
        <v>2285CAMERON PARK</v>
      </c>
      <c r="M15488" t="s">
        <v>16775</v>
      </c>
      <c r="N15488" t="s">
        <v>732</v>
      </c>
    </row>
    <row r="15489" spans="1:14">
      <c r="A15489" t="s">
        <v>16853</v>
      </c>
      <c r="B15489" t="s">
        <v>2710</v>
      </c>
      <c r="C15489" t="s">
        <v>109</v>
      </c>
      <c r="D15489">
        <v>1</v>
      </c>
      <c r="E15489">
        <v>0</v>
      </c>
      <c r="F15489">
        <v>1</v>
      </c>
      <c r="H15489" t="s">
        <v>155</v>
      </c>
      <c r="I15489">
        <f t="shared" si="732"/>
        <v>0</v>
      </c>
      <c r="J15489">
        <f t="shared" si="733"/>
        <v>0</v>
      </c>
      <c r="L15489" t="str">
        <f t="shared" si="731"/>
        <v>2285CARDIFF</v>
      </c>
      <c r="M15489" t="s">
        <v>16775</v>
      </c>
      <c r="N15489" t="s">
        <v>732</v>
      </c>
    </row>
    <row r="15490" spans="1:14">
      <c r="A15490" t="s">
        <v>16853</v>
      </c>
      <c r="B15490" t="s">
        <v>16855</v>
      </c>
      <c r="C15490" t="s">
        <v>109</v>
      </c>
      <c r="D15490">
        <v>1</v>
      </c>
      <c r="E15490">
        <v>0</v>
      </c>
      <c r="F15490">
        <v>1</v>
      </c>
      <c r="H15490" t="s">
        <v>155</v>
      </c>
      <c r="I15490">
        <f t="shared" si="732"/>
        <v>0</v>
      </c>
      <c r="J15490">
        <f t="shared" si="733"/>
        <v>0</v>
      </c>
      <c r="L15490" t="str">
        <f t="shared" si="731"/>
        <v>2285CARDIFF HEIGHTS</v>
      </c>
      <c r="M15490" t="s">
        <v>16775</v>
      </c>
      <c r="N15490" t="s">
        <v>732</v>
      </c>
    </row>
    <row r="15491" spans="1:14">
      <c r="A15491" t="s">
        <v>16853</v>
      </c>
      <c r="B15491" t="s">
        <v>16856</v>
      </c>
      <c r="C15491" t="s">
        <v>109</v>
      </c>
      <c r="D15491">
        <v>1</v>
      </c>
      <c r="E15491">
        <v>0</v>
      </c>
      <c r="F15491">
        <v>1</v>
      </c>
      <c r="H15491" t="s">
        <v>155</v>
      </c>
      <c r="I15491">
        <f t="shared" si="732"/>
        <v>0</v>
      </c>
      <c r="J15491">
        <f t="shared" si="733"/>
        <v>0</v>
      </c>
      <c r="L15491" t="str">
        <f t="shared" si="731"/>
        <v>2285CARDIFF SOUTH</v>
      </c>
      <c r="M15491" t="s">
        <v>16775</v>
      </c>
      <c r="N15491" t="s">
        <v>732</v>
      </c>
    </row>
    <row r="15492" spans="1:14">
      <c r="A15492" t="s">
        <v>16853</v>
      </c>
      <c r="B15492" t="s">
        <v>16857</v>
      </c>
      <c r="C15492" t="s">
        <v>109</v>
      </c>
      <c r="D15492">
        <v>1</v>
      </c>
      <c r="E15492">
        <v>0</v>
      </c>
      <c r="F15492">
        <v>1</v>
      </c>
      <c r="H15492" t="s">
        <v>155</v>
      </c>
      <c r="I15492">
        <f t="shared" si="732"/>
        <v>0</v>
      </c>
      <c r="J15492">
        <f t="shared" si="733"/>
        <v>0</v>
      </c>
      <c r="L15492" t="str">
        <f t="shared" si="731"/>
        <v>2285EDGEWORTH</v>
      </c>
      <c r="M15492" t="s">
        <v>16775</v>
      </c>
      <c r="N15492" t="s">
        <v>732</v>
      </c>
    </row>
    <row r="15493" spans="1:14">
      <c r="A15493" t="s">
        <v>16853</v>
      </c>
      <c r="B15493" t="s">
        <v>6309</v>
      </c>
      <c r="C15493" t="s">
        <v>109</v>
      </c>
      <c r="D15493">
        <v>1</v>
      </c>
      <c r="E15493">
        <v>0</v>
      </c>
      <c r="F15493">
        <v>1</v>
      </c>
      <c r="H15493" t="s">
        <v>155</v>
      </c>
      <c r="I15493">
        <f t="shared" si="732"/>
        <v>0</v>
      </c>
      <c r="J15493">
        <f t="shared" si="733"/>
        <v>0</v>
      </c>
      <c r="L15493" t="str">
        <f t="shared" ref="L15493:L15556" si="734">CONCATENATE(A15493,B15493)</f>
        <v>2285GLENDALE</v>
      </c>
      <c r="M15493" t="s">
        <v>16775</v>
      </c>
      <c r="N15493" t="s">
        <v>732</v>
      </c>
    </row>
    <row r="15494" spans="1:14">
      <c r="A15494" t="s">
        <v>16853</v>
      </c>
      <c r="B15494" t="s">
        <v>16858</v>
      </c>
      <c r="C15494" t="s">
        <v>109</v>
      </c>
      <c r="D15494">
        <v>1</v>
      </c>
      <c r="E15494">
        <v>0</v>
      </c>
      <c r="F15494">
        <v>1</v>
      </c>
      <c r="H15494" t="s">
        <v>155</v>
      </c>
      <c r="I15494">
        <f t="shared" si="732"/>
        <v>0</v>
      </c>
      <c r="J15494">
        <f t="shared" si="733"/>
        <v>0</v>
      </c>
      <c r="L15494" t="str">
        <f t="shared" si="734"/>
        <v>2285MACQUARIE HILLS</v>
      </c>
      <c r="M15494" t="s">
        <v>16775</v>
      </c>
      <c r="N15494" t="s">
        <v>732</v>
      </c>
    </row>
    <row r="15495" spans="1:14">
      <c r="A15495" t="s">
        <v>16859</v>
      </c>
      <c r="B15495" t="s">
        <v>16860</v>
      </c>
      <c r="C15495" t="s">
        <v>109</v>
      </c>
      <c r="D15495">
        <v>1</v>
      </c>
      <c r="E15495">
        <v>0</v>
      </c>
      <c r="F15495">
        <v>1</v>
      </c>
      <c r="H15495" t="s">
        <v>155</v>
      </c>
      <c r="I15495">
        <f t="shared" si="732"/>
        <v>0</v>
      </c>
      <c r="J15495">
        <f t="shared" si="733"/>
        <v>0</v>
      </c>
      <c r="L15495" t="str">
        <f t="shared" si="734"/>
        <v>2284ARGENTON</v>
      </c>
      <c r="M15495" t="s">
        <v>16775</v>
      </c>
      <c r="N15495" t="s">
        <v>732</v>
      </c>
    </row>
    <row r="15496" spans="1:14">
      <c r="A15496" t="s">
        <v>16859</v>
      </c>
      <c r="B15496" t="s">
        <v>16861</v>
      </c>
      <c r="C15496" t="s">
        <v>109</v>
      </c>
      <c r="D15496">
        <v>1</v>
      </c>
      <c r="E15496">
        <v>0</v>
      </c>
      <c r="F15496">
        <v>1</v>
      </c>
      <c r="H15496" t="s">
        <v>155</v>
      </c>
      <c r="I15496">
        <f t="shared" si="732"/>
        <v>0</v>
      </c>
      <c r="J15496">
        <f t="shared" si="733"/>
        <v>0</v>
      </c>
      <c r="L15496" t="str">
        <f t="shared" si="734"/>
        <v>2284BOOLAROO</v>
      </c>
      <c r="M15496" t="s">
        <v>16775</v>
      </c>
      <c r="N15496" t="s">
        <v>732</v>
      </c>
    </row>
    <row r="15497" spans="1:14">
      <c r="A15497" t="s">
        <v>16859</v>
      </c>
      <c r="B15497" t="s">
        <v>16862</v>
      </c>
      <c r="C15497" t="s">
        <v>109</v>
      </c>
      <c r="D15497">
        <v>1</v>
      </c>
      <c r="E15497">
        <v>0</v>
      </c>
      <c r="F15497">
        <v>1</v>
      </c>
      <c r="H15497" t="s">
        <v>155</v>
      </c>
      <c r="I15497">
        <f t="shared" si="732"/>
        <v>0</v>
      </c>
      <c r="J15497">
        <f t="shared" si="733"/>
        <v>0</v>
      </c>
      <c r="L15497" t="str">
        <f t="shared" si="734"/>
        <v>2284BOORAGUL</v>
      </c>
      <c r="M15497" t="s">
        <v>16775</v>
      </c>
      <c r="N15497" t="s">
        <v>732</v>
      </c>
    </row>
    <row r="15498" spans="1:14">
      <c r="A15498" t="s">
        <v>16859</v>
      </c>
      <c r="B15498" t="s">
        <v>16863</v>
      </c>
      <c r="C15498" t="s">
        <v>109</v>
      </c>
      <c r="D15498">
        <v>1</v>
      </c>
      <c r="E15498">
        <v>0</v>
      </c>
      <c r="F15498">
        <v>1</v>
      </c>
      <c r="H15498" t="s">
        <v>155</v>
      </c>
      <c r="I15498">
        <f t="shared" si="732"/>
        <v>0</v>
      </c>
      <c r="J15498">
        <f t="shared" si="733"/>
        <v>0</v>
      </c>
      <c r="L15498" t="str">
        <f t="shared" si="734"/>
        <v>2284MARMONG POINT</v>
      </c>
      <c r="M15498" t="s">
        <v>16775</v>
      </c>
      <c r="N15498" t="s">
        <v>732</v>
      </c>
    </row>
    <row r="15499" spans="1:14">
      <c r="A15499" t="s">
        <v>16859</v>
      </c>
      <c r="B15499" t="s">
        <v>16864</v>
      </c>
      <c r="C15499" t="s">
        <v>109</v>
      </c>
      <c r="D15499">
        <v>1</v>
      </c>
      <c r="E15499">
        <v>0</v>
      </c>
      <c r="F15499">
        <v>1</v>
      </c>
      <c r="H15499" t="s">
        <v>155</v>
      </c>
      <c r="I15499">
        <f t="shared" si="732"/>
        <v>0</v>
      </c>
      <c r="J15499">
        <f t="shared" si="733"/>
        <v>0</v>
      </c>
      <c r="L15499" t="str">
        <f t="shared" si="734"/>
        <v>2284SPEERS POINT</v>
      </c>
      <c r="M15499" t="s">
        <v>16775</v>
      </c>
      <c r="N15499" t="s">
        <v>732</v>
      </c>
    </row>
    <row r="15500" spans="1:14">
      <c r="A15500" t="s">
        <v>16859</v>
      </c>
      <c r="B15500" t="s">
        <v>16865</v>
      </c>
      <c r="C15500" t="s">
        <v>109</v>
      </c>
      <c r="D15500">
        <v>1</v>
      </c>
      <c r="E15500">
        <v>0</v>
      </c>
      <c r="F15500">
        <v>1</v>
      </c>
      <c r="H15500" t="s">
        <v>155</v>
      </c>
      <c r="I15500">
        <f t="shared" si="732"/>
        <v>0</v>
      </c>
      <c r="J15500">
        <f t="shared" si="733"/>
        <v>0</v>
      </c>
      <c r="L15500" t="str">
        <f t="shared" si="734"/>
        <v>2284TERALBA</v>
      </c>
      <c r="M15500" t="s">
        <v>16775</v>
      </c>
      <c r="N15500" t="s">
        <v>732</v>
      </c>
    </row>
    <row r="15501" spans="1:14">
      <c r="A15501" t="s">
        <v>16859</v>
      </c>
      <c r="B15501" t="s">
        <v>16866</v>
      </c>
      <c r="C15501" t="s">
        <v>109</v>
      </c>
      <c r="D15501">
        <v>1</v>
      </c>
      <c r="E15501">
        <v>0</v>
      </c>
      <c r="F15501">
        <v>1</v>
      </c>
      <c r="H15501" t="s">
        <v>155</v>
      </c>
      <c r="I15501">
        <f t="shared" si="732"/>
        <v>0</v>
      </c>
      <c r="J15501">
        <f t="shared" si="733"/>
        <v>0</v>
      </c>
      <c r="L15501" t="str">
        <f t="shared" si="734"/>
        <v>2284WOODRISING</v>
      </c>
      <c r="M15501" t="s">
        <v>16775</v>
      </c>
      <c r="N15501" t="s">
        <v>732</v>
      </c>
    </row>
    <row r="15502" spans="1:14">
      <c r="A15502" t="s">
        <v>16867</v>
      </c>
      <c r="B15502" t="s">
        <v>16868</v>
      </c>
      <c r="C15502" t="s">
        <v>109</v>
      </c>
      <c r="D15502">
        <v>1</v>
      </c>
      <c r="E15502">
        <v>0</v>
      </c>
      <c r="F15502">
        <v>1</v>
      </c>
      <c r="H15502" t="s">
        <v>155</v>
      </c>
      <c r="I15502">
        <f t="shared" si="732"/>
        <v>0</v>
      </c>
      <c r="J15502">
        <f t="shared" si="733"/>
        <v>0</v>
      </c>
      <c r="L15502" t="str">
        <f t="shared" si="734"/>
        <v>2283ARCADIA VALE</v>
      </c>
      <c r="M15502" t="s">
        <v>16775</v>
      </c>
      <c r="N15502" t="s">
        <v>732</v>
      </c>
    </row>
    <row r="15503" spans="1:14">
      <c r="A15503" t="s">
        <v>16867</v>
      </c>
      <c r="B15503" t="s">
        <v>16869</v>
      </c>
      <c r="C15503" t="s">
        <v>109</v>
      </c>
      <c r="D15503">
        <v>1</v>
      </c>
      <c r="E15503">
        <v>0</v>
      </c>
      <c r="F15503">
        <v>1</v>
      </c>
      <c r="H15503" t="s">
        <v>155</v>
      </c>
      <c r="I15503">
        <f t="shared" si="732"/>
        <v>0</v>
      </c>
      <c r="J15503">
        <f t="shared" si="733"/>
        <v>0</v>
      </c>
      <c r="L15503" t="str">
        <f t="shared" si="734"/>
        <v>2283AWABA</v>
      </c>
      <c r="M15503" t="s">
        <v>16775</v>
      </c>
      <c r="N15503" t="s">
        <v>732</v>
      </c>
    </row>
    <row r="15504" spans="1:14">
      <c r="A15504" t="s">
        <v>16867</v>
      </c>
      <c r="B15504" t="s">
        <v>8487</v>
      </c>
      <c r="C15504" t="s">
        <v>109</v>
      </c>
      <c r="D15504">
        <v>1</v>
      </c>
      <c r="E15504">
        <v>0</v>
      </c>
      <c r="F15504">
        <v>1</v>
      </c>
      <c r="H15504" t="s">
        <v>155</v>
      </c>
      <c r="I15504">
        <f t="shared" si="732"/>
        <v>0</v>
      </c>
      <c r="J15504">
        <f t="shared" si="733"/>
        <v>0</v>
      </c>
      <c r="L15504" t="str">
        <f t="shared" si="734"/>
        <v>2283BALMORAL</v>
      </c>
      <c r="M15504" t="s">
        <v>16775</v>
      </c>
      <c r="N15504" t="s">
        <v>732</v>
      </c>
    </row>
    <row r="15505" spans="1:14">
      <c r="A15505" t="s">
        <v>16867</v>
      </c>
      <c r="B15505" t="s">
        <v>16870</v>
      </c>
      <c r="C15505" t="s">
        <v>109</v>
      </c>
      <c r="D15505">
        <v>1</v>
      </c>
      <c r="E15505">
        <v>0</v>
      </c>
      <c r="F15505">
        <v>1</v>
      </c>
      <c r="H15505" t="s">
        <v>155</v>
      </c>
      <c r="I15505">
        <f t="shared" ref="I15505:I15568" si="735">IF(ISERROR(VLOOKUP(A15505,SelPostCode,1,FALSE)),0,1)</f>
        <v>0</v>
      </c>
      <c r="J15505">
        <f t="shared" ref="J15505:J15568" si="736">IF(I15505=0,0,IF(ISERROR(VLOOKUP(B15505,SelSuburb,1,FALSE)),0,1))</f>
        <v>0</v>
      </c>
      <c r="L15505" t="str">
        <f t="shared" si="734"/>
        <v>2283BLACKALLS PARK</v>
      </c>
      <c r="M15505" t="s">
        <v>16775</v>
      </c>
      <c r="N15505" t="s">
        <v>732</v>
      </c>
    </row>
    <row r="15506" spans="1:14">
      <c r="A15506" t="s">
        <v>16867</v>
      </c>
      <c r="B15506" t="s">
        <v>16871</v>
      </c>
      <c r="C15506" t="s">
        <v>109</v>
      </c>
      <c r="D15506">
        <v>1</v>
      </c>
      <c r="E15506">
        <v>0</v>
      </c>
      <c r="F15506">
        <v>1</v>
      </c>
      <c r="H15506" t="s">
        <v>155</v>
      </c>
      <c r="I15506">
        <f t="shared" si="735"/>
        <v>0</v>
      </c>
      <c r="J15506">
        <f t="shared" si="736"/>
        <v>0</v>
      </c>
      <c r="L15506" t="str">
        <f t="shared" si="734"/>
        <v>2283BOLTON POINT</v>
      </c>
      <c r="M15506" t="s">
        <v>16775</v>
      </c>
      <c r="N15506" t="s">
        <v>732</v>
      </c>
    </row>
    <row r="15507" spans="1:14">
      <c r="A15507" t="s">
        <v>16867</v>
      </c>
      <c r="B15507" t="s">
        <v>16872</v>
      </c>
      <c r="C15507" t="s">
        <v>109</v>
      </c>
      <c r="D15507">
        <v>1</v>
      </c>
      <c r="E15507">
        <v>0</v>
      </c>
      <c r="F15507">
        <v>1</v>
      </c>
      <c r="H15507" t="s">
        <v>155</v>
      </c>
      <c r="I15507">
        <f t="shared" si="735"/>
        <v>0</v>
      </c>
      <c r="J15507">
        <f t="shared" si="736"/>
        <v>0</v>
      </c>
      <c r="L15507" t="str">
        <f t="shared" si="734"/>
        <v>2283BUTTABA</v>
      </c>
      <c r="M15507" t="s">
        <v>16775</v>
      </c>
      <c r="N15507" t="s">
        <v>732</v>
      </c>
    </row>
    <row r="15508" spans="1:14">
      <c r="A15508" t="s">
        <v>16867</v>
      </c>
      <c r="B15508" t="s">
        <v>16873</v>
      </c>
      <c r="C15508" t="s">
        <v>109</v>
      </c>
      <c r="D15508">
        <v>1</v>
      </c>
      <c r="E15508">
        <v>0</v>
      </c>
      <c r="F15508">
        <v>1</v>
      </c>
      <c r="H15508" t="s">
        <v>155</v>
      </c>
      <c r="I15508">
        <f t="shared" si="735"/>
        <v>0</v>
      </c>
      <c r="J15508">
        <f t="shared" si="736"/>
        <v>0</v>
      </c>
      <c r="L15508" t="str">
        <f t="shared" si="734"/>
        <v>2283CAREY BAY</v>
      </c>
      <c r="M15508" t="s">
        <v>16775</v>
      </c>
      <c r="N15508" t="s">
        <v>732</v>
      </c>
    </row>
    <row r="15509" spans="1:14">
      <c r="A15509" t="s">
        <v>16867</v>
      </c>
      <c r="B15509" t="s">
        <v>16874</v>
      </c>
      <c r="C15509" t="s">
        <v>109</v>
      </c>
      <c r="D15509">
        <v>1</v>
      </c>
      <c r="E15509">
        <v>0</v>
      </c>
      <c r="F15509">
        <v>1</v>
      </c>
      <c r="H15509" t="s">
        <v>155</v>
      </c>
      <c r="I15509">
        <f t="shared" si="735"/>
        <v>0</v>
      </c>
      <c r="J15509">
        <f t="shared" si="736"/>
        <v>0</v>
      </c>
      <c r="L15509" t="str">
        <f t="shared" si="734"/>
        <v>2283COAL POINT</v>
      </c>
      <c r="M15509" t="s">
        <v>16775</v>
      </c>
      <c r="N15509" t="s">
        <v>732</v>
      </c>
    </row>
    <row r="15510" spans="1:14">
      <c r="A15510" t="s">
        <v>16867</v>
      </c>
      <c r="B15510" t="s">
        <v>8158</v>
      </c>
      <c r="C15510" t="s">
        <v>109</v>
      </c>
      <c r="D15510">
        <v>1</v>
      </c>
      <c r="E15510">
        <v>0</v>
      </c>
      <c r="F15510">
        <v>1</v>
      </c>
      <c r="H15510" t="s">
        <v>155</v>
      </c>
      <c r="I15510">
        <f t="shared" si="735"/>
        <v>0</v>
      </c>
      <c r="J15510">
        <f t="shared" si="736"/>
        <v>0</v>
      </c>
      <c r="L15510" t="str">
        <f t="shared" si="734"/>
        <v>2283FASSIFERN</v>
      </c>
      <c r="M15510" t="s">
        <v>16775</v>
      </c>
      <c r="N15510" t="s">
        <v>732</v>
      </c>
    </row>
    <row r="15511" spans="1:14">
      <c r="A15511" t="s">
        <v>16867</v>
      </c>
      <c r="B15511" t="s">
        <v>16875</v>
      </c>
      <c r="C15511" t="s">
        <v>109</v>
      </c>
      <c r="D15511">
        <v>1</v>
      </c>
      <c r="E15511">
        <v>0</v>
      </c>
      <c r="F15511">
        <v>1</v>
      </c>
      <c r="H15511" t="s">
        <v>155</v>
      </c>
      <c r="I15511">
        <f t="shared" si="735"/>
        <v>0</v>
      </c>
      <c r="J15511">
        <f t="shared" si="736"/>
        <v>0</v>
      </c>
      <c r="L15511" t="str">
        <f t="shared" si="734"/>
        <v>2283FENNELL BAY</v>
      </c>
      <c r="M15511" t="s">
        <v>16775</v>
      </c>
      <c r="N15511" t="s">
        <v>732</v>
      </c>
    </row>
    <row r="15512" spans="1:14">
      <c r="A15512" t="s">
        <v>16867</v>
      </c>
      <c r="B15512" t="s">
        <v>16876</v>
      </c>
      <c r="C15512" t="s">
        <v>109</v>
      </c>
      <c r="D15512">
        <v>1</v>
      </c>
      <c r="E15512">
        <v>0</v>
      </c>
      <c r="F15512">
        <v>1</v>
      </c>
      <c r="H15512" t="s">
        <v>155</v>
      </c>
      <c r="I15512">
        <f t="shared" si="735"/>
        <v>0</v>
      </c>
      <c r="J15512">
        <f t="shared" si="736"/>
        <v>0</v>
      </c>
      <c r="L15512" t="str">
        <f t="shared" si="734"/>
        <v>2283FISHING POINT</v>
      </c>
      <c r="M15512" t="s">
        <v>16775</v>
      </c>
      <c r="N15512" t="s">
        <v>732</v>
      </c>
    </row>
    <row r="15513" spans="1:14">
      <c r="A15513" t="s">
        <v>16867</v>
      </c>
      <c r="B15513" t="s">
        <v>16877</v>
      </c>
      <c r="C15513" t="s">
        <v>109</v>
      </c>
      <c r="D15513">
        <v>1</v>
      </c>
      <c r="E15513">
        <v>0</v>
      </c>
      <c r="F15513">
        <v>1</v>
      </c>
      <c r="H15513" t="s">
        <v>155</v>
      </c>
      <c r="I15513">
        <f t="shared" si="735"/>
        <v>0</v>
      </c>
      <c r="J15513">
        <f t="shared" si="736"/>
        <v>0</v>
      </c>
      <c r="L15513" t="str">
        <f t="shared" si="734"/>
        <v>2283KILABEN BAY</v>
      </c>
      <c r="M15513" t="s">
        <v>16775</v>
      </c>
      <c r="N15513" t="s">
        <v>732</v>
      </c>
    </row>
    <row r="15514" spans="1:14">
      <c r="A15514" t="s">
        <v>16867</v>
      </c>
      <c r="B15514" t="s">
        <v>16878</v>
      </c>
      <c r="C15514" t="s">
        <v>109</v>
      </c>
      <c r="D15514">
        <v>1</v>
      </c>
      <c r="E15514">
        <v>0</v>
      </c>
      <c r="F15514">
        <v>1</v>
      </c>
      <c r="H15514" t="s">
        <v>155</v>
      </c>
      <c r="I15514">
        <f t="shared" si="735"/>
        <v>0</v>
      </c>
      <c r="J15514">
        <f t="shared" si="736"/>
        <v>0</v>
      </c>
      <c r="L15514" t="str">
        <f t="shared" si="734"/>
        <v>2283RATHMINES</v>
      </c>
      <c r="M15514" t="s">
        <v>16775</v>
      </c>
      <c r="N15514" t="s">
        <v>732</v>
      </c>
    </row>
    <row r="15515" spans="1:14">
      <c r="A15515" t="s">
        <v>16867</v>
      </c>
      <c r="B15515" t="s">
        <v>16879</v>
      </c>
      <c r="C15515" t="s">
        <v>109</v>
      </c>
      <c r="D15515">
        <v>1</v>
      </c>
      <c r="E15515">
        <v>0</v>
      </c>
      <c r="F15515">
        <v>1</v>
      </c>
      <c r="H15515" t="s">
        <v>155</v>
      </c>
      <c r="I15515">
        <f t="shared" si="735"/>
        <v>0</v>
      </c>
      <c r="J15515">
        <f t="shared" si="736"/>
        <v>0</v>
      </c>
      <c r="L15515" t="str">
        <f t="shared" si="734"/>
        <v>2283RYHOPE</v>
      </c>
      <c r="M15515" t="s">
        <v>16775</v>
      </c>
      <c r="N15515" t="s">
        <v>732</v>
      </c>
    </row>
    <row r="15516" spans="1:14">
      <c r="A15516" t="s">
        <v>16867</v>
      </c>
      <c r="B15516" t="s">
        <v>16880</v>
      </c>
      <c r="C15516" t="s">
        <v>109</v>
      </c>
      <c r="D15516">
        <v>1</v>
      </c>
      <c r="E15516">
        <v>0</v>
      </c>
      <c r="F15516">
        <v>1</v>
      </c>
      <c r="H15516" t="s">
        <v>155</v>
      </c>
      <c r="I15516">
        <f t="shared" si="735"/>
        <v>0</v>
      </c>
      <c r="J15516">
        <f t="shared" si="736"/>
        <v>0</v>
      </c>
      <c r="L15516" t="str">
        <f t="shared" si="734"/>
        <v>2283TORONTO</v>
      </c>
      <c r="M15516" t="s">
        <v>16775</v>
      </c>
      <c r="N15516" t="s">
        <v>732</v>
      </c>
    </row>
    <row r="15517" spans="1:14">
      <c r="A15517" t="s">
        <v>16881</v>
      </c>
      <c r="B15517" t="s">
        <v>16882</v>
      </c>
      <c r="C15517" t="s">
        <v>109</v>
      </c>
      <c r="D15517">
        <v>1</v>
      </c>
      <c r="E15517">
        <v>0</v>
      </c>
      <c r="F15517">
        <v>1</v>
      </c>
      <c r="H15517" t="s">
        <v>155</v>
      </c>
      <c r="I15517">
        <f t="shared" si="735"/>
        <v>0</v>
      </c>
      <c r="J15517">
        <f t="shared" si="736"/>
        <v>0</v>
      </c>
      <c r="L15517" t="str">
        <f t="shared" si="734"/>
        <v>2282ELEEBANA</v>
      </c>
      <c r="M15517" t="s">
        <v>16775</v>
      </c>
      <c r="N15517" t="s">
        <v>732</v>
      </c>
    </row>
    <row r="15518" spans="1:14">
      <c r="A15518" t="s">
        <v>16881</v>
      </c>
      <c r="B15518" t="s">
        <v>2775</v>
      </c>
      <c r="C15518" t="s">
        <v>109</v>
      </c>
      <c r="D15518">
        <v>1</v>
      </c>
      <c r="E15518">
        <v>0</v>
      </c>
      <c r="F15518">
        <v>1</v>
      </c>
      <c r="H15518" t="s">
        <v>155</v>
      </c>
      <c r="I15518">
        <f t="shared" si="735"/>
        <v>0</v>
      </c>
      <c r="J15518">
        <f t="shared" si="736"/>
        <v>0</v>
      </c>
      <c r="L15518" t="str">
        <f t="shared" si="734"/>
        <v>2282LAKELANDS</v>
      </c>
      <c r="M15518" t="s">
        <v>16775</v>
      </c>
      <c r="N15518" t="s">
        <v>732</v>
      </c>
    </row>
    <row r="15519" spans="1:14">
      <c r="A15519" t="s">
        <v>16881</v>
      </c>
      <c r="B15519" t="s">
        <v>16883</v>
      </c>
      <c r="C15519" t="s">
        <v>109</v>
      </c>
      <c r="D15519">
        <v>1</v>
      </c>
      <c r="E15519">
        <v>0</v>
      </c>
      <c r="F15519">
        <v>1</v>
      </c>
      <c r="H15519" t="s">
        <v>155</v>
      </c>
      <c r="I15519">
        <f t="shared" si="735"/>
        <v>0</v>
      </c>
      <c r="J15519">
        <f t="shared" si="736"/>
        <v>0</v>
      </c>
      <c r="L15519" t="str">
        <f t="shared" si="734"/>
        <v>2282WARNERS BAY</v>
      </c>
      <c r="M15519" t="s">
        <v>16775</v>
      </c>
      <c r="N15519" t="s">
        <v>732</v>
      </c>
    </row>
    <row r="15520" spans="1:14">
      <c r="A15520" t="s">
        <v>16884</v>
      </c>
      <c r="B15520" t="s">
        <v>16885</v>
      </c>
      <c r="C15520" t="s">
        <v>109</v>
      </c>
      <c r="D15520">
        <v>1</v>
      </c>
      <c r="E15520">
        <v>0</v>
      </c>
      <c r="F15520">
        <v>1</v>
      </c>
      <c r="H15520" t="s">
        <v>155</v>
      </c>
      <c r="I15520">
        <f t="shared" si="735"/>
        <v>0</v>
      </c>
      <c r="J15520">
        <f t="shared" si="736"/>
        <v>0</v>
      </c>
      <c r="L15520" t="str">
        <f t="shared" si="734"/>
        <v>2281BLACKSMITHS</v>
      </c>
      <c r="M15520" t="s">
        <v>16775</v>
      </c>
      <c r="N15520" t="s">
        <v>732</v>
      </c>
    </row>
    <row r="15521" spans="1:14">
      <c r="A15521" t="s">
        <v>16884</v>
      </c>
      <c r="B15521" t="s">
        <v>16886</v>
      </c>
      <c r="C15521" t="s">
        <v>109</v>
      </c>
      <c r="D15521">
        <v>1</v>
      </c>
      <c r="E15521">
        <v>0</v>
      </c>
      <c r="F15521">
        <v>1</v>
      </c>
      <c r="H15521" t="s">
        <v>155</v>
      </c>
      <c r="I15521">
        <f t="shared" si="735"/>
        <v>0</v>
      </c>
      <c r="J15521">
        <f t="shared" si="736"/>
        <v>0</v>
      </c>
      <c r="L15521" t="str">
        <f t="shared" si="734"/>
        <v>2281CAMS WHARF</v>
      </c>
      <c r="M15521" t="s">
        <v>16775</v>
      </c>
      <c r="N15521" t="s">
        <v>732</v>
      </c>
    </row>
    <row r="15522" spans="1:14">
      <c r="A15522" t="s">
        <v>16884</v>
      </c>
      <c r="B15522" t="s">
        <v>16887</v>
      </c>
      <c r="C15522" t="s">
        <v>109</v>
      </c>
      <c r="D15522">
        <v>1</v>
      </c>
      <c r="E15522">
        <v>0</v>
      </c>
      <c r="F15522">
        <v>1</v>
      </c>
      <c r="H15522" t="s">
        <v>155</v>
      </c>
      <c r="I15522">
        <f t="shared" si="735"/>
        <v>0</v>
      </c>
      <c r="J15522">
        <f t="shared" si="736"/>
        <v>0</v>
      </c>
      <c r="L15522" t="str">
        <f t="shared" si="734"/>
        <v>2281CATHERINE HILL BAY</v>
      </c>
      <c r="M15522" t="s">
        <v>16775</v>
      </c>
      <c r="N15522" t="s">
        <v>732</v>
      </c>
    </row>
    <row r="15523" spans="1:14">
      <c r="A15523" t="s">
        <v>16884</v>
      </c>
      <c r="B15523" t="s">
        <v>16888</v>
      </c>
      <c r="C15523" t="s">
        <v>109</v>
      </c>
      <c r="D15523">
        <v>1</v>
      </c>
      <c r="E15523">
        <v>0</v>
      </c>
      <c r="F15523">
        <v>1</v>
      </c>
      <c r="H15523" t="s">
        <v>155</v>
      </c>
      <c r="I15523">
        <f t="shared" si="735"/>
        <v>0</v>
      </c>
      <c r="J15523">
        <f t="shared" si="736"/>
        <v>0</v>
      </c>
      <c r="L15523" t="str">
        <f t="shared" si="734"/>
        <v>2281CAVES BEACH</v>
      </c>
      <c r="M15523" t="s">
        <v>16775</v>
      </c>
      <c r="N15523" t="s">
        <v>732</v>
      </c>
    </row>
    <row r="15524" spans="1:14">
      <c r="A15524" t="s">
        <v>16884</v>
      </c>
      <c r="B15524" t="s">
        <v>16889</v>
      </c>
      <c r="C15524" t="s">
        <v>109</v>
      </c>
      <c r="D15524">
        <v>1</v>
      </c>
      <c r="E15524">
        <v>0</v>
      </c>
      <c r="F15524">
        <v>1</v>
      </c>
      <c r="H15524" t="s">
        <v>155</v>
      </c>
      <c r="I15524">
        <f t="shared" si="735"/>
        <v>0</v>
      </c>
      <c r="J15524">
        <f t="shared" si="736"/>
        <v>0</v>
      </c>
      <c r="L15524" t="str">
        <f t="shared" si="734"/>
        <v>2281LITTLE PELICAN</v>
      </c>
      <c r="M15524" t="s">
        <v>16775</v>
      </c>
      <c r="N15524" t="s">
        <v>732</v>
      </c>
    </row>
    <row r="15525" spans="1:14">
      <c r="A15525" t="s">
        <v>16884</v>
      </c>
      <c r="B15525" t="s">
        <v>16890</v>
      </c>
      <c r="C15525" t="s">
        <v>109</v>
      </c>
      <c r="D15525">
        <v>1</v>
      </c>
      <c r="E15525">
        <v>0</v>
      </c>
      <c r="F15525">
        <v>1</v>
      </c>
      <c r="H15525" t="s">
        <v>155</v>
      </c>
      <c r="I15525">
        <f t="shared" si="735"/>
        <v>0</v>
      </c>
      <c r="J15525">
        <f t="shared" si="736"/>
        <v>0</v>
      </c>
      <c r="L15525" t="str">
        <f t="shared" si="734"/>
        <v>2281MIDDLE CAMP</v>
      </c>
      <c r="M15525" t="s">
        <v>16775</v>
      </c>
      <c r="N15525" t="s">
        <v>732</v>
      </c>
    </row>
    <row r="15526" spans="1:14">
      <c r="A15526" t="s">
        <v>16884</v>
      </c>
      <c r="B15526" t="s">
        <v>16891</v>
      </c>
      <c r="C15526" t="s">
        <v>109</v>
      </c>
      <c r="D15526">
        <v>1</v>
      </c>
      <c r="E15526">
        <v>0</v>
      </c>
      <c r="F15526">
        <v>1</v>
      </c>
      <c r="H15526" t="s">
        <v>155</v>
      </c>
      <c r="I15526">
        <f t="shared" si="735"/>
        <v>0</v>
      </c>
      <c r="J15526">
        <f t="shared" si="736"/>
        <v>0</v>
      </c>
      <c r="L15526" t="str">
        <f t="shared" si="734"/>
        <v>2281MURRAYS BEACH</v>
      </c>
      <c r="M15526" t="s">
        <v>16775</v>
      </c>
      <c r="N15526" t="s">
        <v>732</v>
      </c>
    </row>
    <row r="15527" spans="1:14">
      <c r="A15527" t="s">
        <v>16884</v>
      </c>
      <c r="B15527" t="s">
        <v>16892</v>
      </c>
      <c r="C15527" t="s">
        <v>109</v>
      </c>
      <c r="D15527">
        <v>1</v>
      </c>
      <c r="E15527">
        <v>0</v>
      </c>
      <c r="F15527">
        <v>1</v>
      </c>
      <c r="H15527" t="s">
        <v>155</v>
      </c>
      <c r="I15527">
        <f t="shared" si="735"/>
        <v>0</v>
      </c>
      <c r="J15527">
        <f t="shared" si="736"/>
        <v>0</v>
      </c>
      <c r="L15527" t="str">
        <f t="shared" si="734"/>
        <v>2281NORDS WHARF</v>
      </c>
      <c r="M15527" t="s">
        <v>16775</v>
      </c>
      <c r="N15527" t="s">
        <v>732</v>
      </c>
    </row>
    <row r="15528" spans="1:14">
      <c r="A15528" t="s">
        <v>16884</v>
      </c>
      <c r="B15528" t="s">
        <v>16893</v>
      </c>
      <c r="C15528" t="s">
        <v>109</v>
      </c>
      <c r="D15528">
        <v>1</v>
      </c>
      <c r="E15528">
        <v>0</v>
      </c>
      <c r="F15528">
        <v>1</v>
      </c>
      <c r="H15528" t="s">
        <v>155</v>
      </c>
      <c r="I15528">
        <f t="shared" si="735"/>
        <v>0</v>
      </c>
      <c r="J15528">
        <f t="shared" si="736"/>
        <v>0</v>
      </c>
      <c r="L15528" t="str">
        <f t="shared" si="734"/>
        <v>2281PELICAN</v>
      </c>
      <c r="M15528" t="s">
        <v>16775</v>
      </c>
      <c r="N15528" t="s">
        <v>732</v>
      </c>
    </row>
    <row r="15529" spans="1:14">
      <c r="A15529" t="s">
        <v>16884</v>
      </c>
      <c r="B15529" t="s">
        <v>16894</v>
      </c>
      <c r="C15529" t="s">
        <v>109</v>
      </c>
      <c r="D15529">
        <v>1</v>
      </c>
      <c r="E15529">
        <v>0</v>
      </c>
      <c r="F15529">
        <v>1</v>
      </c>
      <c r="H15529" t="s">
        <v>155</v>
      </c>
      <c r="I15529">
        <f t="shared" si="735"/>
        <v>0</v>
      </c>
      <c r="J15529">
        <f t="shared" si="736"/>
        <v>0</v>
      </c>
      <c r="L15529" t="str">
        <f t="shared" si="734"/>
        <v>2281PINNY BEACH</v>
      </c>
      <c r="M15529" t="s">
        <v>16775</v>
      </c>
      <c r="N15529" t="s">
        <v>732</v>
      </c>
    </row>
    <row r="15530" spans="1:14">
      <c r="A15530" t="s">
        <v>16884</v>
      </c>
      <c r="B15530" t="s">
        <v>689</v>
      </c>
      <c r="C15530" t="s">
        <v>109</v>
      </c>
      <c r="D15530">
        <v>1</v>
      </c>
      <c r="E15530">
        <v>0</v>
      </c>
      <c r="F15530">
        <v>1</v>
      </c>
      <c r="H15530" t="s">
        <v>155</v>
      </c>
      <c r="I15530">
        <f t="shared" si="735"/>
        <v>0</v>
      </c>
      <c r="J15530">
        <f t="shared" si="736"/>
        <v>0</v>
      </c>
      <c r="L15530" t="str">
        <f t="shared" si="734"/>
        <v>2281SWANSEA</v>
      </c>
      <c r="M15530" t="s">
        <v>16775</v>
      </c>
      <c r="N15530" t="s">
        <v>732</v>
      </c>
    </row>
    <row r="15531" spans="1:14">
      <c r="A15531" t="s">
        <v>16884</v>
      </c>
      <c r="B15531" t="s">
        <v>16895</v>
      </c>
      <c r="C15531" t="s">
        <v>109</v>
      </c>
      <c r="D15531">
        <v>1</v>
      </c>
      <c r="E15531">
        <v>0</v>
      </c>
      <c r="F15531">
        <v>1</v>
      </c>
      <c r="H15531" t="s">
        <v>155</v>
      </c>
      <c r="I15531">
        <f t="shared" si="735"/>
        <v>0</v>
      </c>
      <c r="J15531">
        <f t="shared" si="736"/>
        <v>0</v>
      </c>
      <c r="L15531" t="str">
        <f t="shared" si="734"/>
        <v>2281SWANSEA HEADS</v>
      </c>
      <c r="M15531" t="s">
        <v>16775</v>
      </c>
      <c r="N15531" t="s">
        <v>732</v>
      </c>
    </row>
    <row r="15532" spans="1:14">
      <c r="A15532" t="s">
        <v>16896</v>
      </c>
      <c r="B15532" t="s">
        <v>1079</v>
      </c>
      <c r="C15532" t="s">
        <v>109</v>
      </c>
      <c r="D15532">
        <v>1</v>
      </c>
      <c r="E15532">
        <v>0</v>
      </c>
      <c r="F15532">
        <v>1</v>
      </c>
      <c r="H15532" t="s">
        <v>155</v>
      </c>
      <c r="I15532">
        <f t="shared" si="735"/>
        <v>0</v>
      </c>
      <c r="J15532">
        <f t="shared" si="736"/>
        <v>0</v>
      </c>
      <c r="L15532" t="str">
        <f t="shared" si="734"/>
        <v>2280BELMONT</v>
      </c>
      <c r="M15532" t="s">
        <v>16775</v>
      </c>
      <c r="N15532" t="s">
        <v>732</v>
      </c>
    </row>
    <row r="15533" spans="1:14">
      <c r="A15533" t="s">
        <v>16896</v>
      </c>
      <c r="B15533" t="s">
        <v>16897</v>
      </c>
      <c r="C15533" t="s">
        <v>109</v>
      </c>
      <c r="D15533">
        <v>1</v>
      </c>
      <c r="E15533">
        <v>0</v>
      </c>
      <c r="F15533">
        <v>1</v>
      </c>
      <c r="H15533" t="s">
        <v>155</v>
      </c>
      <c r="I15533">
        <f t="shared" si="735"/>
        <v>0</v>
      </c>
      <c r="J15533">
        <f t="shared" si="736"/>
        <v>0</v>
      </c>
      <c r="L15533" t="str">
        <f t="shared" si="734"/>
        <v>2280BELMONT NORTH</v>
      </c>
      <c r="M15533" t="s">
        <v>16775</v>
      </c>
      <c r="N15533" t="s">
        <v>732</v>
      </c>
    </row>
    <row r="15534" spans="1:14">
      <c r="A15534" t="s">
        <v>16896</v>
      </c>
      <c r="B15534" t="s">
        <v>16898</v>
      </c>
      <c r="C15534" t="s">
        <v>109</v>
      </c>
      <c r="D15534">
        <v>1</v>
      </c>
      <c r="E15534">
        <v>0</v>
      </c>
      <c r="F15534">
        <v>1</v>
      </c>
      <c r="H15534" t="s">
        <v>155</v>
      </c>
      <c r="I15534">
        <f t="shared" si="735"/>
        <v>0</v>
      </c>
      <c r="J15534">
        <f t="shared" si="736"/>
        <v>0</v>
      </c>
      <c r="L15534" t="str">
        <f t="shared" si="734"/>
        <v>2280BELMONT SOUTH</v>
      </c>
      <c r="M15534" t="s">
        <v>16775</v>
      </c>
      <c r="N15534" t="s">
        <v>732</v>
      </c>
    </row>
    <row r="15535" spans="1:14">
      <c r="A15535" t="s">
        <v>16896</v>
      </c>
      <c r="B15535" t="s">
        <v>16899</v>
      </c>
      <c r="C15535" t="s">
        <v>109</v>
      </c>
      <c r="D15535">
        <v>1</v>
      </c>
      <c r="E15535">
        <v>0</v>
      </c>
      <c r="F15535">
        <v>1</v>
      </c>
      <c r="H15535" t="s">
        <v>155</v>
      </c>
      <c r="I15535">
        <f t="shared" si="735"/>
        <v>0</v>
      </c>
      <c r="J15535">
        <f t="shared" si="736"/>
        <v>0</v>
      </c>
      <c r="L15535" t="str">
        <f t="shared" si="734"/>
        <v>2280CROUDACE BAY</v>
      </c>
      <c r="M15535" t="s">
        <v>16775</v>
      </c>
      <c r="N15535" t="s">
        <v>732</v>
      </c>
    </row>
    <row r="15536" spans="1:14">
      <c r="A15536" t="s">
        <v>16896</v>
      </c>
      <c r="B15536" t="s">
        <v>16900</v>
      </c>
      <c r="C15536" t="s">
        <v>109</v>
      </c>
      <c r="D15536">
        <v>1</v>
      </c>
      <c r="E15536">
        <v>0</v>
      </c>
      <c r="F15536">
        <v>1</v>
      </c>
      <c r="H15536" t="s">
        <v>155</v>
      </c>
      <c r="I15536">
        <f t="shared" si="735"/>
        <v>0</v>
      </c>
      <c r="J15536">
        <f t="shared" si="736"/>
        <v>0</v>
      </c>
      <c r="L15536" t="str">
        <f t="shared" si="734"/>
        <v>2280FLORAVILLE</v>
      </c>
      <c r="M15536" t="s">
        <v>16775</v>
      </c>
      <c r="N15536" t="s">
        <v>732</v>
      </c>
    </row>
    <row r="15537" spans="1:14">
      <c r="A15537" t="s">
        <v>16896</v>
      </c>
      <c r="B15537" t="s">
        <v>16901</v>
      </c>
      <c r="C15537" t="s">
        <v>109</v>
      </c>
      <c r="D15537">
        <v>1</v>
      </c>
      <c r="E15537">
        <v>0</v>
      </c>
      <c r="F15537">
        <v>1</v>
      </c>
      <c r="H15537" t="s">
        <v>155</v>
      </c>
      <c r="I15537">
        <f t="shared" si="735"/>
        <v>0</v>
      </c>
      <c r="J15537">
        <f t="shared" si="736"/>
        <v>0</v>
      </c>
      <c r="L15537" t="str">
        <f t="shared" si="734"/>
        <v>2280JEWELLS</v>
      </c>
      <c r="M15537" t="s">
        <v>16775</v>
      </c>
      <c r="N15537" t="s">
        <v>732</v>
      </c>
    </row>
    <row r="15538" spans="1:14">
      <c r="A15538" t="s">
        <v>16896</v>
      </c>
      <c r="B15538" t="s">
        <v>16902</v>
      </c>
      <c r="C15538" t="s">
        <v>109</v>
      </c>
      <c r="D15538">
        <v>1</v>
      </c>
      <c r="E15538">
        <v>0</v>
      </c>
      <c r="F15538">
        <v>1</v>
      </c>
      <c r="H15538" t="s">
        <v>155</v>
      </c>
      <c r="I15538">
        <f t="shared" si="735"/>
        <v>0</v>
      </c>
      <c r="J15538">
        <f t="shared" si="736"/>
        <v>0</v>
      </c>
      <c r="L15538" t="str">
        <f t="shared" si="734"/>
        <v>2280MARKS POINT</v>
      </c>
      <c r="M15538" t="s">
        <v>16775</v>
      </c>
      <c r="N15538" t="s">
        <v>732</v>
      </c>
    </row>
    <row r="15539" spans="1:14">
      <c r="A15539" t="s">
        <v>16896</v>
      </c>
      <c r="B15539" t="s">
        <v>1583</v>
      </c>
      <c r="C15539" t="s">
        <v>109</v>
      </c>
      <c r="D15539">
        <v>1</v>
      </c>
      <c r="E15539">
        <v>0</v>
      </c>
      <c r="F15539">
        <v>1</v>
      </c>
      <c r="H15539" t="s">
        <v>155</v>
      </c>
      <c r="I15539">
        <f t="shared" si="735"/>
        <v>0</v>
      </c>
      <c r="J15539">
        <f t="shared" si="736"/>
        <v>0</v>
      </c>
      <c r="L15539" t="str">
        <f t="shared" si="734"/>
        <v>2280VALENTINE</v>
      </c>
      <c r="M15539" t="s">
        <v>16775</v>
      </c>
      <c r="N15539" t="s">
        <v>732</v>
      </c>
    </row>
    <row r="15540" spans="1:14">
      <c r="A15540" t="s">
        <v>16903</v>
      </c>
      <c r="B15540" t="s">
        <v>16904</v>
      </c>
      <c r="C15540" t="s">
        <v>109</v>
      </c>
      <c r="D15540">
        <v>1</v>
      </c>
      <c r="E15540">
        <v>0</v>
      </c>
      <c r="F15540">
        <v>1</v>
      </c>
      <c r="H15540" t="s">
        <v>103</v>
      </c>
      <c r="I15540">
        <f t="shared" si="735"/>
        <v>0</v>
      </c>
      <c r="J15540">
        <f t="shared" si="736"/>
        <v>0</v>
      </c>
      <c r="L15540" t="str">
        <f t="shared" si="734"/>
        <v>2278BARNSLEY</v>
      </c>
      <c r="M15540" t="s">
        <v>16775</v>
      </c>
      <c r="N15540" t="s">
        <v>732</v>
      </c>
    </row>
    <row r="15541" spans="1:14">
      <c r="A15541" t="s">
        <v>16903</v>
      </c>
      <c r="B15541" t="s">
        <v>9826</v>
      </c>
      <c r="C15541" t="s">
        <v>109</v>
      </c>
      <c r="D15541">
        <v>1</v>
      </c>
      <c r="E15541">
        <v>0</v>
      </c>
      <c r="F15541">
        <v>1</v>
      </c>
      <c r="H15541" t="s">
        <v>103</v>
      </c>
      <c r="I15541">
        <f t="shared" si="735"/>
        <v>0</v>
      </c>
      <c r="J15541">
        <f t="shared" si="736"/>
        <v>0</v>
      </c>
      <c r="L15541" t="str">
        <f t="shared" si="734"/>
        <v>2278KILLINGWORTH</v>
      </c>
      <c r="M15541" t="s">
        <v>16775</v>
      </c>
      <c r="N15541" t="s">
        <v>732</v>
      </c>
    </row>
    <row r="15542" spans="1:14">
      <c r="A15542" t="s">
        <v>16903</v>
      </c>
      <c r="B15542" t="s">
        <v>16905</v>
      </c>
      <c r="C15542" t="s">
        <v>109</v>
      </c>
      <c r="D15542">
        <v>1</v>
      </c>
      <c r="E15542">
        <v>0</v>
      </c>
      <c r="F15542">
        <v>1</v>
      </c>
      <c r="H15542" t="s">
        <v>103</v>
      </c>
      <c r="I15542">
        <f t="shared" si="735"/>
        <v>0</v>
      </c>
      <c r="J15542">
        <f t="shared" si="736"/>
        <v>0</v>
      </c>
      <c r="L15542" t="str">
        <f t="shared" si="734"/>
        <v>2278WAKEFIELD</v>
      </c>
      <c r="M15542" t="s">
        <v>16775</v>
      </c>
      <c r="N15542" t="s">
        <v>732</v>
      </c>
    </row>
    <row r="15543" spans="1:14">
      <c r="A15543" t="s">
        <v>16906</v>
      </c>
      <c r="B15543" t="s">
        <v>16907</v>
      </c>
      <c r="C15543" t="s">
        <v>109</v>
      </c>
      <c r="D15543">
        <v>1</v>
      </c>
      <c r="E15543">
        <v>0</v>
      </c>
      <c r="F15543">
        <v>1</v>
      </c>
      <c r="H15543" t="s">
        <v>103</v>
      </c>
      <c r="I15543">
        <f t="shared" si="735"/>
        <v>0</v>
      </c>
      <c r="J15543">
        <f t="shared" si="736"/>
        <v>0</v>
      </c>
      <c r="L15543" t="str">
        <f t="shared" si="734"/>
        <v>2267WANGI WANGI</v>
      </c>
      <c r="M15543" t="s">
        <v>16775</v>
      </c>
      <c r="N15543" t="s">
        <v>732</v>
      </c>
    </row>
    <row r="15544" spans="1:14">
      <c r="A15544" t="s">
        <v>16908</v>
      </c>
      <c r="B15544" t="s">
        <v>16909</v>
      </c>
      <c r="C15544" t="s">
        <v>109</v>
      </c>
      <c r="D15544">
        <v>1</v>
      </c>
      <c r="E15544">
        <v>0</v>
      </c>
      <c r="F15544">
        <v>1</v>
      </c>
      <c r="H15544" t="s">
        <v>155</v>
      </c>
      <c r="I15544">
        <f t="shared" si="735"/>
        <v>0</v>
      </c>
      <c r="J15544">
        <f t="shared" si="736"/>
        <v>0</v>
      </c>
      <c r="L15544" t="str">
        <f t="shared" si="734"/>
        <v>2265COORANBONG</v>
      </c>
      <c r="M15544" t="s">
        <v>16775</v>
      </c>
      <c r="N15544" t="s">
        <v>732</v>
      </c>
    </row>
    <row r="15545" spans="1:14">
      <c r="A15545" t="s">
        <v>16908</v>
      </c>
      <c r="B15545" t="s">
        <v>16910</v>
      </c>
      <c r="C15545" t="s">
        <v>109</v>
      </c>
      <c r="D15545">
        <v>1</v>
      </c>
      <c r="E15545">
        <v>0</v>
      </c>
      <c r="F15545">
        <v>1</v>
      </c>
      <c r="H15545" t="s">
        <v>155</v>
      </c>
      <c r="I15545">
        <f t="shared" si="735"/>
        <v>0</v>
      </c>
      <c r="J15545">
        <f t="shared" si="736"/>
        <v>0</v>
      </c>
      <c r="L15545" t="str">
        <f t="shared" si="734"/>
        <v>2265MARTINSVILLE</v>
      </c>
      <c r="M15545" t="s">
        <v>16775</v>
      </c>
      <c r="N15545" t="s">
        <v>732</v>
      </c>
    </row>
    <row r="15546" spans="1:14">
      <c r="A15546" t="s">
        <v>16911</v>
      </c>
      <c r="B15546" t="s">
        <v>16912</v>
      </c>
      <c r="C15546" t="s">
        <v>109</v>
      </c>
      <c r="D15546">
        <v>1</v>
      </c>
      <c r="E15546">
        <v>0</v>
      </c>
      <c r="F15546">
        <v>1</v>
      </c>
      <c r="H15546" t="s">
        <v>155</v>
      </c>
      <c r="I15546">
        <f t="shared" si="735"/>
        <v>0</v>
      </c>
      <c r="J15546">
        <f t="shared" si="736"/>
        <v>0</v>
      </c>
      <c r="L15546" t="str">
        <f t="shared" si="734"/>
        <v>2264BALCOLYN</v>
      </c>
      <c r="M15546" t="s">
        <v>16775</v>
      </c>
      <c r="N15546" t="s">
        <v>732</v>
      </c>
    </row>
    <row r="15547" spans="1:14">
      <c r="A15547" t="s">
        <v>16911</v>
      </c>
      <c r="B15547" t="s">
        <v>16913</v>
      </c>
      <c r="C15547" t="s">
        <v>109</v>
      </c>
      <c r="D15547">
        <v>1</v>
      </c>
      <c r="E15547">
        <v>0</v>
      </c>
      <c r="F15547">
        <v>1</v>
      </c>
      <c r="H15547" t="s">
        <v>155</v>
      </c>
      <c r="I15547">
        <f t="shared" si="735"/>
        <v>0</v>
      </c>
      <c r="J15547">
        <f t="shared" si="736"/>
        <v>0</v>
      </c>
      <c r="L15547" t="str">
        <f t="shared" si="734"/>
        <v>2264BONNELLS BAY</v>
      </c>
      <c r="M15547" t="s">
        <v>16775</v>
      </c>
      <c r="N15547" t="s">
        <v>732</v>
      </c>
    </row>
    <row r="15548" spans="1:14">
      <c r="A15548" t="s">
        <v>16911</v>
      </c>
      <c r="B15548" t="s">
        <v>16914</v>
      </c>
      <c r="C15548" t="s">
        <v>109</v>
      </c>
      <c r="D15548">
        <v>1</v>
      </c>
      <c r="E15548">
        <v>0</v>
      </c>
      <c r="F15548">
        <v>1</v>
      </c>
      <c r="H15548" t="s">
        <v>155</v>
      </c>
      <c r="I15548">
        <f t="shared" si="735"/>
        <v>0</v>
      </c>
      <c r="J15548">
        <f t="shared" si="736"/>
        <v>0</v>
      </c>
      <c r="L15548" t="str">
        <f t="shared" si="734"/>
        <v>2264BRIGHTWATERS</v>
      </c>
      <c r="M15548" t="s">
        <v>16775</v>
      </c>
      <c r="N15548" t="s">
        <v>732</v>
      </c>
    </row>
    <row r="15549" spans="1:14">
      <c r="A15549" t="s">
        <v>16911</v>
      </c>
      <c r="B15549" t="s">
        <v>16915</v>
      </c>
      <c r="C15549" t="s">
        <v>109</v>
      </c>
      <c r="D15549">
        <v>1</v>
      </c>
      <c r="E15549">
        <v>0</v>
      </c>
      <c r="F15549">
        <v>1</v>
      </c>
      <c r="H15549" t="s">
        <v>155</v>
      </c>
      <c r="I15549">
        <f t="shared" si="735"/>
        <v>0</v>
      </c>
      <c r="J15549">
        <f t="shared" si="736"/>
        <v>0</v>
      </c>
      <c r="L15549" t="str">
        <f t="shared" si="734"/>
        <v>2264DORA CREEK</v>
      </c>
      <c r="M15549" t="s">
        <v>16775</v>
      </c>
      <c r="N15549" t="s">
        <v>732</v>
      </c>
    </row>
    <row r="15550" spans="1:14">
      <c r="A15550" t="s">
        <v>16911</v>
      </c>
      <c r="B15550" t="s">
        <v>16916</v>
      </c>
      <c r="C15550" t="s">
        <v>109</v>
      </c>
      <c r="D15550">
        <v>1</v>
      </c>
      <c r="E15550">
        <v>0</v>
      </c>
      <c r="F15550">
        <v>1</v>
      </c>
      <c r="H15550" t="s">
        <v>155</v>
      </c>
      <c r="I15550">
        <f t="shared" si="735"/>
        <v>0</v>
      </c>
      <c r="J15550">
        <f t="shared" si="736"/>
        <v>0</v>
      </c>
      <c r="L15550" t="str">
        <f t="shared" si="734"/>
        <v>2264ERARING</v>
      </c>
      <c r="M15550" t="s">
        <v>16775</v>
      </c>
      <c r="N15550" t="s">
        <v>732</v>
      </c>
    </row>
    <row r="15551" spans="1:14">
      <c r="A15551" t="s">
        <v>16911</v>
      </c>
      <c r="B15551" t="s">
        <v>16917</v>
      </c>
      <c r="C15551" t="s">
        <v>109</v>
      </c>
      <c r="D15551">
        <v>1</v>
      </c>
      <c r="E15551">
        <v>0</v>
      </c>
      <c r="F15551">
        <v>1</v>
      </c>
      <c r="H15551" t="s">
        <v>155</v>
      </c>
      <c r="I15551">
        <f t="shared" si="735"/>
        <v>0</v>
      </c>
      <c r="J15551">
        <f t="shared" si="736"/>
        <v>0</v>
      </c>
      <c r="L15551" t="str">
        <f t="shared" si="734"/>
        <v>2264MANDALONG</v>
      </c>
      <c r="M15551" t="s">
        <v>16775</v>
      </c>
      <c r="N15551" t="s">
        <v>732</v>
      </c>
    </row>
    <row r="15552" spans="1:14">
      <c r="A15552" t="s">
        <v>16911</v>
      </c>
      <c r="B15552" t="s">
        <v>1120</v>
      </c>
      <c r="C15552" t="s">
        <v>109</v>
      </c>
      <c r="D15552">
        <v>1</v>
      </c>
      <c r="E15552">
        <v>0</v>
      </c>
      <c r="F15552">
        <v>1</v>
      </c>
      <c r="H15552" t="s">
        <v>155</v>
      </c>
      <c r="I15552">
        <f t="shared" si="735"/>
        <v>0</v>
      </c>
      <c r="J15552">
        <f t="shared" si="736"/>
        <v>0</v>
      </c>
      <c r="L15552" t="str">
        <f t="shared" si="734"/>
        <v>2264MIRRABOOKA</v>
      </c>
      <c r="M15552" t="s">
        <v>16775</v>
      </c>
      <c r="N15552" t="s">
        <v>732</v>
      </c>
    </row>
    <row r="15553" spans="1:14">
      <c r="A15553" t="s">
        <v>16911</v>
      </c>
      <c r="B15553" t="s">
        <v>16918</v>
      </c>
      <c r="C15553" t="s">
        <v>109</v>
      </c>
      <c r="D15553">
        <v>1</v>
      </c>
      <c r="E15553">
        <v>0</v>
      </c>
      <c r="F15553">
        <v>1</v>
      </c>
      <c r="H15553" t="s">
        <v>155</v>
      </c>
      <c r="I15553">
        <f t="shared" si="735"/>
        <v>0</v>
      </c>
      <c r="J15553">
        <f t="shared" si="736"/>
        <v>0</v>
      </c>
      <c r="L15553" t="str">
        <f t="shared" si="734"/>
        <v>2264MORISSET</v>
      </c>
      <c r="M15553" t="s">
        <v>16775</v>
      </c>
      <c r="N15553" t="s">
        <v>732</v>
      </c>
    </row>
    <row r="15554" spans="1:14">
      <c r="A15554" t="s">
        <v>16911</v>
      </c>
      <c r="B15554" t="s">
        <v>16919</v>
      </c>
      <c r="C15554" t="s">
        <v>109</v>
      </c>
      <c r="D15554">
        <v>1</v>
      </c>
      <c r="E15554">
        <v>0</v>
      </c>
      <c r="F15554">
        <v>1</v>
      </c>
      <c r="H15554" t="s">
        <v>155</v>
      </c>
      <c r="I15554">
        <f t="shared" si="735"/>
        <v>0</v>
      </c>
      <c r="J15554">
        <f t="shared" si="736"/>
        <v>0</v>
      </c>
      <c r="L15554" t="str">
        <f t="shared" si="734"/>
        <v>2264MORISSET PARK</v>
      </c>
      <c r="M15554" t="s">
        <v>16775</v>
      </c>
      <c r="N15554" t="s">
        <v>732</v>
      </c>
    </row>
    <row r="15555" spans="1:14">
      <c r="A15555" t="s">
        <v>16911</v>
      </c>
      <c r="B15555" t="s">
        <v>16920</v>
      </c>
      <c r="C15555" t="s">
        <v>109</v>
      </c>
      <c r="D15555">
        <v>1</v>
      </c>
      <c r="E15555">
        <v>0</v>
      </c>
      <c r="F15555">
        <v>1</v>
      </c>
      <c r="H15555" t="s">
        <v>155</v>
      </c>
      <c r="I15555">
        <f t="shared" si="735"/>
        <v>0</v>
      </c>
      <c r="J15555">
        <f t="shared" si="736"/>
        <v>0</v>
      </c>
      <c r="L15555" t="str">
        <f t="shared" si="734"/>
        <v>2264MYUNA BAY</v>
      </c>
      <c r="M15555" t="s">
        <v>16775</v>
      </c>
      <c r="N15555" t="s">
        <v>732</v>
      </c>
    </row>
    <row r="15556" spans="1:14">
      <c r="A15556" t="s">
        <v>16911</v>
      </c>
      <c r="B15556" t="s">
        <v>16921</v>
      </c>
      <c r="C15556" t="s">
        <v>109</v>
      </c>
      <c r="D15556">
        <v>1</v>
      </c>
      <c r="E15556">
        <v>0</v>
      </c>
      <c r="F15556">
        <v>1</v>
      </c>
      <c r="H15556" t="s">
        <v>155</v>
      </c>
      <c r="I15556">
        <f t="shared" si="735"/>
        <v>0</v>
      </c>
      <c r="J15556">
        <f t="shared" si="736"/>
        <v>0</v>
      </c>
      <c r="L15556" t="str">
        <f t="shared" si="734"/>
        <v>2264SILVERWATER</v>
      </c>
      <c r="M15556" t="s">
        <v>16775</v>
      </c>
      <c r="N15556" t="s">
        <v>732</v>
      </c>
    </row>
    <row r="15557" spans="1:14">
      <c r="A15557" t="s">
        <v>16911</v>
      </c>
      <c r="B15557" t="s">
        <v>12500</v>
      </c>
      <c r="C15557" t="s">
        <v>109</v>
      </c>
      <c r="D15557">
        <v>1</v>
      </c>
      <c r="E15557">
        <v>0</v>
      </c>
      <c r="F15557">
        <v>1</v>
      </c>
      <c r="H15557" t="s">
        <v>155</v>
      </c>
      <c r="I15557">
        <f t="shared" si="735"/>
        <v>0</v>
      </c>
      <c r="J15557">
        <f t="shared" si="736"/>
        <v>0</v>
      </c>
      <c r="L15557" t="str">
        <f t="shared" ref="L15557:L15620" si="737">CONCATENATE(A15557,B15557)</f>
        <v>2264SUNSHINE</v>
      </c>
      <c r="M15557" t="s">
        <v>16775</v>
      </c>
      <c r="N15557" t="s">
        <v>732</v>
      </c>
    </row>
    <row r="15558" spans="1:14">
      <c r="A15558" t="s">
        <v>16911</v>
      </c>
      <c r="B15558" t="s">
        <v>16922</v>
      </c>
      <c r="C15558" t="s">
        <v>109</v>
      </c>
      <c r="D15558">
        <v>1</v>
      </c>
      <c r="E15558">
        <v>0</v>
      </c>
      <c r="F15558">
        <v>1</v>
      </c>
      <c r="H15558" t="s">
        <v>155</v>
      </c>
      <c r="I15558">
        <f t="shared" si="735"/>
        <v>0</v>
      </c>
      <c r="J15558">
        <f t="shared" si="736"/>
        <v>0</v>
      </c>
      <c r="L15558" t="str">
        <f t="shared" si="737"/>
        <v>2264WINDERMERE PARK</v>
      </c>
      <c r="M15558" t="s">
        <v>16775</v>
      </c>
      <c r="N15558" t="s">
        <v>732</v>
      </c>
    </row>
    <row r="15559" spans="1:14">
      <c r="A15559" t="s">
        <v>16911</v>
      </c>
      <c r="B15559" t="s">
        <v>16923</v>
      </c>
      <c r="C15559" t="s">
        <v>109</v>
      </c>
      <c r="D15559">
        <v>1</v>
      </c>
      <c r="E15559">
        <v>0</v>
      </c>
      <c r="F15559">
        <v>1</v>
      </c>
      <c r="H15559" t="s">
        <v>155</v>
      </c>
      <c r="I15559">
        <f t="shared" si="735"/>
        <v>0</v>
      </c>
      <c r="J15559">
        <f t="shared" si="736"/>
        <v>0</v>
      </c>
      <c r="L15559" t="str">
        <f t="shared" si="737"/>
        <v>2264YARRAWONGA PARK</v>
      </c>
      <c r="M15559" t="s">
        <v>16775</v>
      </c>
      <c r="N15559" t="s">
        <v>732</v>
      </c>
    </row>
    <row r="15560" spans="1:14">
      <c r="A15560" t="s">
        <v>16924</v>
      </c>
      <c r="B15560" t="s">
        <v>16925</v>
      </c>
      <c r="C15560" t="s">
        <v>109</v>
      </c>
      <c r="D15560">
        <v>1</v>
      </c>
      <c r="E15560">
        <v>0</v>
      </c>
      <c r="F15560">
        <v>1</v>
      </c>
      <c r="H15560" t="s">
        <v>155</v>
      </c>
      <c r="I15560">
        <f t="shared" si="735"/>
        <v>0</v>
      </c>
      <c r="J15560">
        <f t="shared" si="736"/>
        <v>0</v>
      </c>
      <c r="L15560" t="str">
        <f t="shared" si="737"/>
        <v>2263CANTON BEACH</v>
      </c>
      <c r="M15560" t="s">
        <v>13345</v>
      </c>
      <c r="N15560" t="s">
        <v>732</v>
      </c>
    </row>
    <row r="15561" spans="1:14">
      <c r="A15561" t="s">
        <v>16924</v>
      </c>
      <c r="B15561" t="s">
        <v>16926</v>
      </c>
      <c r="C15561" t="s">
        <v>109</v>
      </c>
      <c r="D15561">
        <v>1</v>
      </c>
      <c r="E15561">
        <v>0</v>
      </c>
      <c r="F15561">
        <v>1</v>
      </c>
      <c r="H15561" t="s">
        <v>155</v>
      </c>
      <c r="I15561">
        <f t="shared" si="735"/>
        <v>0</v>
      </c>
      <c r="J15561">
        <f t="shared" si="736"/>
        <v>0</v>
      </c>
      <c r="L15561" t="str">
        <f t="shared" si="737"/>
        <v>2263CHARMHAVEN</v>
      </c>
      <c r="M15561" t="s">
        <v>13345</v>
      </c>
      <c r="N15561" t="s">
        <v>732</v>
      </c>
    </row>
    <row r="15562" spans="1:14">
      <c r="A15562" t="s">
        <v>16924</v>
      </c>
      <c r="B15562" t="s">
        <v>16927</v>
      </c>
      <c r="C15562" t="s">
        <v>109</v>
      </c>
      <c r="D15562">
        <v>1</v>
      </c>
      <c r="E15562">
        <v>0</v>
      </c>
      <c r="F15562">
        <v>1</v>
      </c>
      <c r="H15562" t="s">
        <v>155</v>
      </c>
      <c r="I15562">
        <f t="shared" si="735"/>
        <v>0</v>
      </c>
      <c r="J15562">
        <f t="shared" si="736"/>
        <v>0</v>
      </c>
      <c r="L15562" t="str">
        <f t="shared" si="737"/>
        <v>2263GOROKAN</v>
      </c>
      <c r="M15562" t="s">
        <v>13345</v>
      </c>
      <c r="N15562" t="s">
        <v>732</v>
      </c>
    </row>
    <row r="15563" spans="1:14">
      <c r="A15563" t="s">
        <v>16924</v>
      </c>
      <c r="B15563" t="s">
        <v>16928</v>
      </c>
      <c r="C15563" t="s">
        <v>109</v>
      </c>
      <c r="D15563">
        <v>1</v>
      </c>
      <c r="E15563">
        <v>0</v>
      </c>
      <c r="F15563">
        <v>1</v>
      </c>
      <c r="H15563" t="s">
        <v>155</v>
      </c>
      <c r="I15563">
        <f t="shared" si="735"/>
        <v>0</v>
      </c>
      <c r="J15563">
        <f t="shared" si="736"/>
        <v>0</v>
      </c>
      <c r="L15563" t="str">
        <f t="shared" si="737"/>
        <v>2263LAKE HAVEN</v>
      </c>
      <c r="M15563" t="s">
        <v>13345</v>
      </c>
      <c r="N15563" t="s">
        <v>732</v>
      </c>
    </row>
    <row r="15564" spans="1:14">
      <c r="A15564" t="s">
        <v>16924</v>
      </c>
      <c r="B15564" t="s">
        <v>16929</v>
      </c>
      <c r="C15564" t="s">
        <v>109</v>
      </c>
      <c r="D15564">
        <v>1</v>
      </c>
      <c r="E15564">
        <v>0</v>
      </c>
      <c r="F15564">
        <v>1</v>
      </c>
      <c r="H15564" t="s">
        <v>155</v>
      </c>
      <c r="I15564">
        <f t="shared" si="735"/>
        <v>0</v>
      </c>
      <c r="J15564">
        <f t="shared" si="736"/>
        <v>0</v>
      </c>
      <c r="L15564" t="str">
        <f t="shared" si="737"/>
        <v>2263NORAH HEAD</v>
      </c>
      <c r="M15564" t="s">
        <v>13345</v>
      </c>
      <c r="N15564" t="s">
        <v>732</v>
      </c>
    </row>
    <row r="15565" spans="1:14">
      <c r="A15565" t="s">
        <v>16924</v>
      </c>
      <c r="B15565" t="s">
        <v>16930</v>
      </c>
      <c r="C15565" t="s">
        <v>109</v>
      </c>
      <c r="D15565">
        <v>1</v>
      </c>
      <c r="E15565">
        <v>0</v>
      </c>
      <c r="F15565">
        <v>1</v>
      </c>
      <c r="H15565" t="s">
        <v>155</v>
      </c>
      <c r="I15565">
        <f t="shared" si="735"/>
        <v>0</v>
      </c>
      <c r="J15565">
        <f t="shared" si="736"/>
        <v>0</v>
      </c>
      <c r="L15565" t="str">
        <f t="shared" si="737"/>
        <v>2263NORAVILLE</v>
      </c>
      <c r="M15565" t="s">
        <v>13345</v>
      </c>
      <c r="N15565" t="s">
        <v>732</v>
      </c>
    </row>
    <row r="15566" spans="1:14">
      <c r="A15566" t="s">
        <v>16924</v>
      </c>
      <c r="B15566" t="s">
        <v>16931</v>
      </c>
      <c r="C15566" t="s">
        <v>109</v>
      </c>
      <c r="D15566">
        <v>1</v>
      </c>
      <c r="E15566">
        <v>0</v>
      </c>
      <c r="F15566">
        <v>1</v>
      </c>
      <c r="H15566" t="s">
        <v>155</v>
      </c>
      <c r="I15566">
        <f t="shared" si="735"/>
        <v>0</v>
      </c>
      <c r="J15566">
        <f t="shared" si="736"/>
        <v>0</v>
      </c>
      <c r="L15566" t="str">
        <f t="shared" si="737"/>
        <v>2263TOUKLEY</v>
      </c>
      <c r="M15566" t="s">
        <v>13345</v>
      </c>
      <c r="N15566" t="s">
        <v>732</v>
      </c>
    </row>
    <row r="15567" spans="1:14">
      <c r="A15567" t="s">
        <v>16932</v>
      </c>
      <c r="B15567" t="s">
        <v>16933</v>
      </c>
      <c r="C15567" t="s">
        <v>109</v>
      </c>
      <c r="D15567">
        <v>1</v>
      </c>
      <c r="E15567">
        <v>0</v>
      </c>
      <c r="F15567">
        <v>1</v>
      </c>
      <c r="H15567" t="s">
        <v>155</v>
      </c>
      <c r="I15567">
        <f t="shared" si="735"/>
        <v>0</v>
      </c>
      <c r="J15567">
        <f t="shared" si="736"/>
        <v>0</v>
      </c>
      <c r="L15567" t="str">
        <f t="shared" si="737"/>
        <v>2262BLUE HAVEN</v>
      </c>
      <c r="M15567" t="s">
        <v>13345</v>
      </c>
      <c r="N15567" t="s">
        <v>732</v>
      </c>
    </row>
    <row r="15568" spans="1:14">
      <c r="A15568" t="s">
        <v>16932</v>
      </c>
      <c r="B15568" t="s">
        <v>16934</v>
      </c>
      <c r="C15568" t="s">
        <v>109</v>
      </c>
      <c r="D15568">
        <v>1</v>
      </c>
      <c r="E15568">
        <v>0</v>
      </c>
      <c r="F15568">
        <v>1</v>
      </c>
      <c r="H15568" t="s">
        <v>155</v>
      </c>
      <c r="I15568">
        <f t="shared" si="735"/>
        <v>0</v>
      </c>
      <c r="J15568">
        <f t="shared" si="736"/>
        <v>0</v>
      </c>
      <c r="L15568" t="str">
        <f t="shared" si="737"/>
        <v>2262BUDGEWOI</v>
      </c>
      <c r="M15568" t="s">
        <v>13345</v>
      </c>
      <c r="N15568" t="s">
        <v>732</v>
      </c>
    </row>
    <row r="15569" spans="1:14">
      <c r="A15569" t="s">
        <v>16932</v>
      </c>
      <c r="B15569" t="s">
        <v>16935</v>
      </c>
      <c r="C15569" t="s">
        <v>109</v>
      </c>
      <c r="D15569">
        <v>1</v>
      </c>
      <c r="E15569">
        <v>0</v>
      </c>
      <c r="F15569">
        <v>1</v>
      </c>
      <c r="H15569" t="s">
        <v>155</v>
      </c>
      <c r="I15569">
        <f t="shared" ref="I15569:I15632" si="738">IF(ISERROR(VLOOKUP(A15569,SelPostCode,1,FALSE)),0,1)</f>
        <v>0</v>
      </c>
      <c r="J15569">
        <f t="shared" ref="J15569:J15632" si="739">IF(I15569=0,0,IF(ISERROR(VLOOKUP(B15569,SelSuburb,1,FALSE)),0,1))</f>
        <v>0</v>
      </c>
      <c r="L15569" t="str">
        <f t="shared" si="737"/>
        <v>2262BUDGEWOI PENINSULA</v>
      </c>
      <c r="M15569" t="s">
        <v>13345</v>
      </c>
      <c r="N15569" t="s">
        <v>732</v>
      </c>
    </row>
    <row r="15570" spans="1:14">
      <c r="A15570" t="s">
        <v>16932</v>
      </c>
      <c r="B15570" t="s">
        <v>16936</v>
      </c>
      <c r="C15570" t="s">
        <v>109</v>
      </c>
      <c r="D15570">
        <v>1</v>
      </c>
      <c r="E15570">
        <v>0</v>
      </c>
      <c r="F15570">
        <v>1</v>
      </c>
      <c r="H15570" t="s">
        <v>155</v>
      </c>
      <c r="I15570">
        <f t="shared" si="738"/>
        <v>0</v>
      </c>
      <c r="J15570">
        <f t="shared" si="739"/>
        <v>0</v>
      </c>
      <c r="L15570" t="str">
        <f t="shared" si="737"/>
        <v>2262BUFF POINT</v>
      </c>
      <c r="M15570" t="s">
        <v>13345</v>
      </c>
      <c r="N15570" t="s">
        <v>732</v>
      </c>
    </row>
    <row r="15571" spans="1:14">
      <c r="A15571" t="s">
        <v>16932</v>
      </c>
      <c r="B15571" t="s">
        <v>16937</v>
      </c>
      <c r="C15571" t="s">
        <v>109</v>
      </c>
      <c r="D15571">
        <v>1</v>
      </c>
      <c r="E15571">
        <v>0</v>
      </c>
      <c r="F15571">
        <v>1</v>
      </c>
      <c r="H15571" t="s">
        <v>155</v>
      </c>
      <c r="I15571">
        <f t="shared" si="738"/>
        <v>0</v>
      </c>
      <c r="J15571">
        <f t="shared" si="739"/>
        <v>0</v>
      </c>
      <c r="L15571" t="str">
        <f t="shared" si="737"/>
        <v>2262COLONGRA</v>
      </c>
      <c r="M15571" t="s">
        <v>13345</v>
      </c>
      <c r="N15571" t="s">
        <v>732</v>
      </c>
    </row>
    <row r="15572" spans="1:14">
      <c r="A15572" t="s">
        <v>16932</v>
      </c>
      <c r="B15572" t="s">
        <v>16938</v>
      </c>
      <c r="C15572" t="s">
        <v>109</v>
      </c>
      <c r="D15572">
        <v>1</v>
      </c>
      <c r="E15572">
        <v>0</v>
      </c>
      <c r="F15572">
        <v>1</v>
      </c>
      <c r="H15572" t="s">
        <v>155</v>
      </c>
      <c r="I15572">
        <f t="shared" si="738"/>
        <v>0</v>
      </c>
      <c r="J15572">
        <f t="shared" si="739"/>
        <v>0</v>
      </c>
      <c r="L15572" t="str">
        <f t="shared" si="737"/>
        <v>2262DOYALSON</v>
      </c>
      <c r="M15572" t="s">
        <v>13345</v>
      </c>
      <c r="N15572" t="s">
        <v>732</v>
      </c>
    </row>
    <row r="15573" spans="1:14">
      <c r="A15573" t="s">
        <v>16932</v>
      </c>
      <c r="B15573" t="s">
        <v>16939</v>
      </c>
      <c r="C15573" t="s">
        <v>109</v>
      </c>
      <c r="D15573">
        <v>1</v>
      </c>
      <c r="E15573">
        <v>0</v>
      </c>
      <c r="F15573">
        <v>1</v>
      </c>
      <c r="H15573" t="s">
        <v>155</v>
      </c>
      <c r="I15573">
        <f t="shared" si="738"/>
        <v>0</v>
      </c>
      <c r="J15573">
        <f t="shared" si="739"/>
        <v>0</v>
      </c>
      <c r="L15573" t="str">
        <f t="shared" si="737"/>
        <v>2262DOYALSON NORTH</v>
      </c>
      <c r="M15573" t="s">
        <v>13345</v>
      </c>
      <c r="N15573" t="s">
        <v>732</v>
      </c>
    </row>
    <row r="15574" spans="1:14">
      <c r="A15574" t="s">
        <v>16932</v>
      </c>
      <c r="B15574" t="s">
        <v>16940</v>
      </c>
      <c r="C15574" t="s">
        <v>109</v>
      </c>
      <c r="D15574">
        <v>1</v>
      </c>
      <c r="E15574">
        <v>0</v>
      </c>
      <c r="F15574">
        <v>1</v>
      </c>
      <c r="H15574" t="s">
        <v>155</v>
      </c>
      <c r="I15574">
        <f t="shared" si="738"/>
        <v>0</v>
      </c>
      <c r="J15574">
        <f t="shared" si="739"/>
        <v>0</v>
      </c>
      <c r="L15574" t="str">
        <f t="shared" si="737"/>
        <v>2262HALEKULANI</v>
      </c>
      <c r="M15574" t="s">
        <v>13345</v>
      </c>
      <c r="N15574" t="s">
        <v>732</v>
      </c>
    </row>
    <row r="15575" spans="1:14">
      <c r="A15575" t="s">
        <v>16932</v>
      </c>
      <c r="B15575" t="s">
        <v>2781</v>
      </c>
      <c r="C15575" t="s">
        <v>109</v>
      </c>
      <c r="D15575">
        <v>1</v>
      </c>
      <c r="E15575">
        <v>0</v>
      </c>
      <c r="F15575">
        <v>1</v>
      </c>
      <c r="H15575" t="s">
        <v>155</v>
      </c>
      <c r="I15575">
        <f t="shared" si="738"/>
        <v>0</v>
      </c>
      <c r="J15575">
        <f t="shared" si="739"/>
        <v>0</v>
      </c>
      <c r="L15575" t="str">
        <f t="shared" si="737"/>
        <v>2262SAN REMO</v>
      </c>
      <c r="M15575" t="s">
        <v>13345</v>
      </c>
      <c r="N15575" t="s">
        <v>732</v>
      </c>
    </row>
    <row r="15576" spans="1:14">
      <c r="A15576" t="s">
        <v>16941</v>
      </c>
      <c r="B15576" t="s">
        <v>16942</v>
      </c>
      <c r="C15576" t="s">
        <v>109</v>
      </c>
      <c r="D15576">
        <v>1</v>
      </c>
      <c r="E15576">
        <v>0</v>
      </c>
      <c r="F15576">
        <v>1</v>
      </c>
      <c r="H15576" t="s">
        <v>155</v>
      </c>
      <c r="I15576">
        <f t="shared" si="738"/>
        <v>0</v>
      </c>
      <c r="J15576">
        <f t="shared" si="739"/>
        <v>0</v>
      </c>
      <c r="L15576" t="str">
        <f t="shared" si="737"/>
        <v>2261BATEAU BAY</v>
      </c>
      <c r="M15576" t="s">
        <v>13345</v>
      </c>
      <c r="N15576" t="s">
        <v>732</v>
      </c>
    </row>
    <row r="15577" spans="1:14">
      <c r="A15577" t="s">
        <v>16941</v>
      </c>
      <c r="B15577" t="s">
        <v>16943</v>
      </c>
      <c r="C15577" t="s">
        <v>109</v>
      </c>
      <c r="D15577">
        <v>1</v>
      </c>
      <c r="E15577">
        <v>0</v>
      </c>
      <c r="F15577">
        <v>1</v>
      </c>
      <c r="H15577" t="s">
        <v>155</v>
      </c>
      <c r="I15577">
        <f t="shared" si="738"/>
        <v>0</v>
      </c>
      <c r="J15577">
        <f t="shared" si="739"/>
        <v>0</v>
      </c>
      <c r="L15577" t="str">
        <f t="shared" si="737"/>
        <v>2261BAY VILLAGE</v>
      </c>
      <c r="M15577" t="s">
        <v>13345</v>
      </c>
      <c r="N15577" t="s">
        <v>732</v>
      </c>
    </row>
    <row r="15578" spans="1:14">
      <c r="A15578" t="s">
        <v>16941</v>
      </c>
      <c r="B15578" t="s">
        <v>16944</v>
      </c>
      <c r="C15578" t="s">
        <v>109</v>
      </c>
      <c r="D15578">
        <v>1</v>
      </c>
      <c r="E15578">
        <v>0</v>
      </c>
      <c r="F15578">
        <v>1</v>
      </c>
      <c r="H15578" t="s">
        <v>155</v>
      </c>
      <c r="I15578">
        <f t="shared" si="738"/>
        <v>0</v>
      </c>
      <c r="J15578">
        <f t="shared" si="739"/>
        <v>0</v>
      </c>
      <c r="L15578" t="str">
        <f t="shared" si="737"/>
        <v>2261BERKELEY VALE</v>
      </c>
      <c r="M15578" t="s">
        <v>13345</v>
      </c>
      <c r="N15578" t="s">
        <v>732</v>
      </c>
    </row>
    <row r="15579" spans="1:14">
      <c r="A15579" t="s">
        <v>16941</v>
      </c>
      <c r="B15579" t="s">
        <v>16945</v>
      </c>
      <c r="C15579" t="s">
        <v>109</v>
      </c>
      <c r="D15579">
        <v>1</v>
      </c>
      <c r="E15579">
        <v>0</v>
      </c>
      <c r="F15579">
        <v>1</v>
      </c>
      <c r="H15579" t="s">
        <v>155</v>
      </c>
      <c r="I15579">
        <f t="shared" si="738"/>
        <v>0</v>
      </c>
      <c r="J15579">
        <f t="shared" si="739"/>
        <v>0</v>
      </c>
      <c r="L15579" t="str">
        <f t="shared" si="737"/>
        <v>2261BLUE BAY</v>
      </c>
      <c r="M15579" t="s">
        <v>13345</v>
      </c>
      <c r="N15579" t="s">
        <v>732</v>
      </c>
    </row>
    <row r="15580" spans="1:14">
      <c r="A15580" t="s">
        <v>16941</v>
      </c>
      <c r="B15580" t="s">
        <v>16946</v>
      </c>
      <c r="C15580" t="s">
        <v>109</v>
      </c>
      <c r="D15580">
        <v>1</v>
      </c>
      <c r="E15580">
        <v>0</v>
      </c>
      <c r="F15580">
        <v>1</v>
      </c>
      <c r="H15580" t="s">
        <v>155</v>
      </c>
      <c r="I15580">
        <f t="shared" si="738"/>
        <v>0</v>
      </c>
      <c r="J15580">
        <f t="shared" si="739"/>
        <v>0</v>
      </c>
      <c r="L15580" t="str">
        <f t="shared" si="737"/>
        <v>2261CHITTAWAY BAY</v>
      </c>
      <c r="M15580" t="s">
        <v>13345</v>
      </c>
      <c r="N15580" t="s">
        <v>732</v>
      </c>
    </row>
    <row r="15581" spans="1:14">
      <c r="A15581" t="s">
        <v>16941</v>
      </c>
      <c r="B15581" t="s">
        <v>16947</v>
      </c>
      <c r="C15581" t="s">
        <v>109</v>
      </c>
      <c r="D15581">
        <v>1</v>
      </c>
      <c r="E15581">
        <v>0</v>
      </c>
      <c r="F15581">
        <v>1</v>
      </c>
      <c r="H15581" t="s">
        <v>155</v>
      </c>
      <c r="I15581">
        <f t="shared" si="738"/>
        <v>0</v>
      </c>
      <c r="J15581">
        <f t="shared" si="739"/>
        <v>0</v>
      </c>
      <c r="L15581" t="str">
        <f t="shared" si="737"/>
        <v>2261CHITTAWAY POINT</v>
      </c>
      <c r="M15581" t="s">
        <v>13345</v>
      </c>
      <c r="N15581" t="s">
        <v>732</v>
      </c>
    </row>
    <row r="15582" spans="1:14">
      <c r="A15582" t="s">
        <v>16941</v>
      </c>
      <c r="B15582" t="s">
        <v>16948</v>
      </c>
      <c r="C15582" t="s">
        <v>109</v>
      </c>
      <c r="D15582">
        <v>1</v>
      </c>
      <c r="E15582">
        <v>0</v>
      </c>
      <c r="F15582">
        <v>1</v>
      </c>
      <c r="H15582" t="s">
        <v>155</v>
      </c>
      <c r="I15582">
        <f t="shared" si="738"/>
        <v>0</v>
      </c>
      <c r="J15582">
        <f t="shared" si="739"/>
        <v>0</v>
      </c>
      <c r="L15582" t="str">
        <f t="shared" si="737"/>
        <v>2261GLENNING VALLEY</v>
      </c>
      <c r="M15582" t="s">
        <v>13345</v>
      </c>
      <c r="N15582" t="s">
        <v>732</v>
      </c>
    </row>
    <row r="15583" spans="1:14">
      <c r="A15583" t="s">
        <v>16941</v>
      </c>
      <c r="B15583" t="s">
        <v>16949</v>
      </c>
      <c r="C15583" t="s">
        <v>109</v>
      </c>
      <c r="D15583">
        <v>1</v>
      </c>
      <c r="E15583">
        <v>0</v>
      </c>
      <c r="F15583">
        <v>1</v>
      </c>
      <c r="H15583" t="s">
        <v>155</v>
      </c>
      <c r="I15583">
        <f t="shared" si="738"/>
        <v>0</v>
      </c>
      <c r="J15583">
        <f t="shared" si="739"/>
        <v>0</v>
      </c>
      <c r="L15583" t="str">
        <f t="shared" si="737"/>
        <v>2261KILLARNEY VALE</v>
      </c>
      <c r="M15583" t="s">
        <v>13345</v>
      </c>
      <c r="N15583" t="s">
        <v>732</v>
      </c>
    </row>
    <row r="15584" spans="1:14">
      <c r="A15584" t="s">
        <v>16941</v>
      </c>
      <c r="B15584" t="s">
        <v>16950</v>
      </c>
      <c r="C15584" t="s">
        <v>109</v>
      </c>
      <c r="D15584">
        <v>1</v>
      </c>
      <c r="E15584">
        <v>0</v>
      </c>
      <c r="F15584">
        <v>1</v>
      </c>
      <c r="H15584" t="s">
        <v>155</v>
      </c>
      <c r="I15584">
        <f t="shared" si="738"/>
        <v>0</v>
      </c>
      <c r="J15584">
        <f t="shared" si="739"/>
        <v>0</v>
      </c>
      <c r="L15584" t="str">
        <f t="shared" si="737"/>
        <v>2261LONG JETTY</v>
      </c>
      <c r="M15584" t="s">
        <v>13345</v>
      </c>
      <c r="N15584" t="s">
        <v>732</v>
      </c>
    </row>
    <row r="15585" spans="1:14">
      <c r="A15585" t="s">
        <v>16941</v>
      </c>
      <c r="B15585" t="s">
        <v>2187</v>
      </c>
      <c r="C15585" t="s">
        <v>109</v>
      </c>
      <c r="D15585">
        <v>1</v>
      </c>
      <c r="E15585">
        <v>0</v>
      </c>
      <c r="F15585">
        <v>1</v>
      </c>
      <c r="H15585" t="s">
        <v>155</v>
      </c>
      <c r="I15585">
        <f t="shared" si="738"/>
        <v>0</v>
      </c>
      <c r="J15585">
        <f t="shared" si="739"/>
        <v>0</v>
      </c>
      <c r="L15585" t="str">
        <f t="shared" si="737"/>
        <v>2261MAGENTA</v>
      </c>
      <c r="M15585" t="s">
        <v>13345</v>
      </c>
      <c r="N15585" t="s">
        <v>732</v>
      </c>
    </row>
    <row r="15586" spans="1:14">
      <c r="A15586" t="s">
        <v>16941</v>
      </c>
      <c r="B15586" t="s">
        <v>7232</v>
      </c>
      <c r="C15586" t="s">
        <v>109</v>
      </c>
      <c r="D15586">
        <v>1</v>
      </c>
      <c r="E15586">
        <v>0</v>
      </c>
      <c r="F15586">
        <v>1</v>
      </c>
      <c r="H15586" t="s">
        <v>155</v>
      </c>
      <c r="I15586">
        <f t="shared" si="738"/>
        <v>0</v>
      </c>
      <c r="J15586">
        <f t="shared" si="739"/>
        <v>0</v>
      </c>
      <c r="L15586" t="str">
        <f t="shared" si="737"/>
        <v>2261SHELLY BEACH</v>
      </c>
      <c r="M15586" t="s">
        <v>13345</v>
      </c>
      <c r="N15586" t="s">
        <v>732</v>
      </c>
    </row>
    <row r="15587" spans="1:14">
      <c r="A15587" t="s">
        <v>16941</v>
      </c>
      <c r="B15587" t="s">
        <v>16951</v>
      </c>
      <c r="C15587" t="s">
        <v>109</v>
      </c>
      <c r="D15587">
        <v>1</v>
      </c>
      <c r="E15587">
        <v>0</v>
      </c>
      <c r="F15587">
        <v>1</v>
      </c>
      <c r="H15587" t="s">
        <v>155</v>
      </c>
      <c r="I15587">
        <f t="shared" si="738"/>
        <v>0</v>
      </c>
      <c r="J15587">
        <f t="shared" si="739"/>
        <v>0</v>
      </c>
      <c r="L15587" t="str">
        <f t="shared" si="737"/>
        <v>2261THE ENTRANCE</v>
      </c>
      <c r="M15587" t="s">
        <v>13345</v>
      </c>
      <c r="N15587" t="s">
        <v>732</v>
      </c>
    </row>
    <row r="15588" spans="1:14">
      <c r="A15588" t="s">
        <v>16941</v>
      </c>
      <c r="B15588" t="s">
        <v>16952</v>
      </c>
      <c r="C15588" t="s">
        <v>109</v>
      </c>
      <c r="D15588">
        <v>1</v>
      </c>
      <c r="E15588">
        <v>0</v>
      </c>
      <c r="F15588">
        <v>1</v>
      </c>
      <c r="H15588" t="s">
        <v>155</v>
      </c>
      <c r="I15588">
        <f t="shared" si="738"/>
        <v>0</v>
      </c>
      <c r="J15588">
        <f t="shared" si="739"/>
        <v>0</v>
      </c>
      <c r="L15588" t="str">
        <f t="shared" si="737"/>
        <v>2261THE ENTRANCE NORTH</v>
      </c>
      <c r="M15588" t="s">
        <v>13345</v>
      </c>
      <c r="N15588" t="s">
        <v>732</v>
      </c>
    </row>
    <row r="15589" spans="1:14">
      <c r="A15589" t="s">
        <v>16941</v>
      </c>
      <c r="B15589" t="s">
        <v>16953</v>
      </c>
      <c r="C15589" t="s">
        <v>109</v>
      </c>
      <c r="D15589">
        <v>1</v>
      </c>
      <c r="E15589">
        <v>0</v>
      </c>
      <c r="F15589">
        <v>1</v>
      </c>
      <c r="H15589" t="s">
        <v>155</v>
      </c>
      <c r="I15589">
        <f t="shared" si="738"/>
        <v>0</v>
      </c>
      <c r="J15589">
        <f t="shared" si="739"/>
        <v>0</v>
      </c>
      <c r="L15589" t="str">
        <f t="shared" si="737"/>
        <v>2261TOOWOON BAY</v>
      </c>
      <c r="M15589" t="s">
        <v>13345</v>
      </c>
      <c r="N15589" t="s">
        <v>732</v>
      </c>
    </row>
    <row r="15590" spans="1:14">
      <c r="A15590" t="s">
        <v>16941</v>
      </c>
      <c r="B15590" t="s">
        <v>16954</v>
      </c>
      <c r="C15590" t="s">
        <v>109</v>
      </c>
      <c r="D15590">
        <v>1</v>
      </c>
      <c r="E15590">
        <v>0</v>
      </c>
      <c r="F15590">
        <v>1</v>
      </c>
      <c r="H15590" t="s">
        <v>155</v>
      </c>
      <c r="I15590">
        <f t="shared" si="738"/>
        <v>0</v>
      </c>
      <c r="J15590">
        <f t="shared" si="739"/>
        <v>0</v>
      </c>
      <c r="L15590" t="str">
        <f t="shared" si="737"/>
        <v>2261TUMBI UMBI</v>
      </c>
      <c r="M15590" t="s">
        <v>13345</v>
      </c>
      <c r="N15590" t="s">
        <v>732</v>
      </c>
    </row>
    <row r="15591" spans="1:14">
      <c r="A15591" t="s">
        <v>16955</v>
      </c>
      <c r="B15591" t="s">
        <v>16956</v>
      </c>
      <c r="C15591" t="s">
        <v>109</v>
      </c>
      <c r="D15591">
        <v>1</v>
      </c>
      <c r="E15591">
        <v>0</v>
      </c>
      <c r="F15591">
        <v>1</v>
      </c>
      <c r="H15591" t="s">
        <v>155</v>
      </c>
      <c r="I15591">
        <f t="shared" si="738"/>
        <v>0</v>
      </c>
      <c r="J15591">
        <f t="shared" si="739"/>
        <v>0</v>
      </c>
      <c r="L15591" t="str">
        <f t="shared" si="737"/>
        <v>2260ERINA HEIGHTS</v>
      </c>
      <c r="M15591" t="s">
        <v>13345</v>
      </c>
      <c r="N15591" t="s">
        <v>732</v>
      </c>
    </row>
    <row r="15592" spans="1:14">
      <c r="A15592" t="s">
        <v>16955</v>
      </c>
      <c r="B15592" t="s">
        <v>16957</v>
      </c>
      <c r="C15592" t="s">
        <v>109</v>
      </c>
      <c r="D15592">
        <v>1</v>
      </c>
      <c r="E15592">
        <v>0</v>
      </c>
      <c r="F15592">
        <v>1</v>
      </c>
      <c r="H15592" t="s">
        <v>155</v>
      </c>
      <c r="I15592">
        <f t="shared" si="738"/>
        <v>0</v>
      </c>
      <c r="J15592">
        <f t="shared" si="739"/>
        <v>0</v>
      </c>
      <c r="L15592" t="str">
        <f t="shared" si="737"/>
        <v>2260FORRESTERS BEACH</v>
      </c>
      <c r="M15592" t="s">
        <v>13345</v>
      </c>
      <c r="N15592" t="s">
        <v>732</v>
      </c>
    </row>
    <row r="15593" spans="1:14">
      <c r="A15593" t="s">
        <v>16955</v>
      </c>
      <c r="B15593" t="s">
        <v>16958</v>
      </c>
      <c r="C15593" t="s">
        <v>109</v>
      </c>
      <c r="D15593">
        <v>1</v>
      </c>
      <c r="E15593">
        <v>0</v>
      </c>
      <c r="F15593">
        <v>1</v>
      </c>
      <c r="H15593" t="s">
        <v>155</v>
      </c>
      <c r="I15593">
        <f t="shared" si="738"/>
        <v>0</v>
      </c>
      <c r="J15593">
        <f t="shared" si="739"/>
        <v>0</v>
      </c>
      <c r="L15593" t="str">
        <f t="shared" si="737"/>
        <v>2260NORTH AVOCA</v>
      </c>
      <c r="M15593" t="s">
        <v>13345</v>
      </c>
      <c r="N15593" t="s">
        <v>732</v>
      </c>
    </row>
    <row r="15594" spans="1:14">
      <c r="A15594" t="s">
        <v>16955</v>
      </c>
      <c r="B15594" t="s">
        <v>16959</v>
      </c>
      <c r="C15594" t="s">
        <v>109</v>
      </c>
      <c r="D15594">
        <v>1</v>
      </c>
      <c r="E15594">
        <v>0</v>
      </c>
      <c r="F15594">
        <v>1</v>
      </c>
      <c r="H15594" t="s">
        <v>155</v>
      </c>
      <c r="I15594">
        <f t="shared" si="738"/>
        <v>0</v>
      </c>
      <c r="J15594">
        <f t="shared" si="739"/>
        <v>0</v>
      </c>
      <c r="L15594" t="str">
        <f t="shared" si="737"/>
        <v>2260TERRIGAL</v>
      </c>
      <c r="M15594" t="s">
        <v>13345</v>
      </c>
      <c r="N15594" t="s">
        <v>732</v>
      </c>
    </row>
    <row r="15595" spans="1:14">
      <c r="A15595" t="s">
        <v>16955</v>
      </c>
      <c r="B15595" t="s">
        <v>16960</v>
      </c>
      <c r="C15595" t="s">
        <v>109</v>
      </c>
      <c r="D15595">
        <v>1</v>
      </c>
      <c r="E15595">
        <v>0</v>
      </c>
      <c r="F15595">
        <v>1</v>
      </c>
      <c r="H15595" t="s">
        <v>155</v>
      </c>
      <c r="I15595">
        <f t="shared" si="738"/>
        <v>0</v>
      </c>
      <c r="J15595">
        <f t="shared" si="739"/>
        <v>0</v>
      </c>
      <c r="L15595" t="str">
        <f t="shared" si="737"/>
        <v>2260WAMBERAL</v>
      </c>
      <c r="M15595" t="s">
        <v>13345</v>
      </c>
      <c r="N15595" t="s">
        <v>732</v>
      </c>
    </row>
    <row r="15596" spans="1:14">
      <c r="A15596" t="s">
        <v>16961</v>
      </c>
      <c r="B15596" t="s">
        <v>16039</v>
      </c>
      <c r="C15596" t="s">
        <v>109</v>
      </c>
      <c r="D15596">
        <v>1</v>
      </c>
      <c r="E15596">
        <v>0</v>
      </c>
      <c r="F15596">
        <v>1</v>
      </c>
      <c r="H15596" t="s">
        <v>155</v>
      </c>
      <c r="I15596">
        <f t="shared" si="738"/>
        <v>0</v>
      </c>
      <c r="J15596">
        <f t="shared" si="739"/>
        <v>0</v>
      </c>
      <c r="L15596" t="str">
        <f t="shared" si="737"/>
        <v>2259ALISON</v>
      </c>
      <c r="M15596" t="s">
        <v>13345</v>
      </c>
      <c r="N15596" t="s">
        <v>732</v>
      </c>
    </row>
    <row r="15597" spans="1:14">
      <c r="A15597" t="s">
        <v>16961</v>
      </c>
      <c r="B15597" t="s">
        <v>16962</v>
      </c>
      <c r="C15597" t="s">
        <v>109</v>
      </c>
      <c r="D15597">
        <v>1</v>
      </c>
      <c r="E15597">
        <v>0</v>
      </c>
      <c r="F15597">
        <v>1</v>
      </c>
      <c r="H15597" t="s">
        <v>155</v>
      </c>
      <c r="I15597">
        <f t="shared" si="738"/>
        <v>0</v>
      </c>
      <c r="J15597">
        <f t="shared" si="739"/>
        <v>0</v>
      </c>
      <c r="L15597" t="str">
        <f t="shared" si="737"/>
        <v>2259BUSHELLS RIDGE</v>
      </c>
      <c r="M15597" t="s">
        <v>13345</v>
      </c>
      <c r="N15597" t="s">
        <v>732</v>
      </c>
    </row>
    <row r="15598" spans="1:14">
      <c r="A15598" t="s">
        <v>16961</v>
      </c>
      <c r="B15598" t="s">
        <v>16963</v>
      </c>
      <c r="C15598" t="s">
        <v>109</v>
      </c>
      <c r="D15598">
        <v>1</v>
      </c>
      <c r="E15598">
        <v>0</v>
      </c>
      <c r="F15598">
        <v>1</v>
      </c>
      <c r="H15598" t="s">
        <v>155</v>
      </c>
      <c r="I15598">
        <f t="shared" si="738"/>
        <v>0</v>
      </c>
      <c r="J15598">
        <f t="shared" si="739"/>
        <v>0</v>
      </c>
      <c r="L15598" t="str">
        <f t="shared" si="737"/>
        <v>2259CHAIN VALLEY BAY</v>
      </c>
      <c r="M15598" t="s">
        <v>13345</v>
      </c>
      <c r="N15598" t="s">
        <v>732</v>
      </c>
    </row>
    <row r="15599" spans="1:14">
      <c r="A15599" t="s">
        <v>16961</v>
      </c>
      <c r="B15599" t="s">
        <v>16964</v>
      </c>
      <c r="C15599" t="s">
        <v>109</v>
      </c>
      <c r="D15599">
        <v>1</v>
      </c>
      <c r="E15599">
        <v>0</v>
      </c>
      <c r="F15599">
        <v>1</v>
      </c>
      <c r="H15599" t="s">
        <v>155</v>
      </c>
      <c r="I15599">
        <f t="shared" si="738"/>
        <v>0</v>
      </c>
      <c r="J15599">
        <f t="shared" si="739"/>
        <v>0</v>
      </c>
      <c r="L15599" t="str">
        <f t="shared" si="737"/>
        <v>2259CRANGAN BAY</v>
      </c>
      <c r="M15599" t="s">
        <v>13345</v>
      </c>
      <c r="N15599" t="s">
        <v>732</v>
      </c>
    </row>
    <row r="15600" spans="1:14">
      <c r="A15600" t="s">
        <v>16961</v>
      </c>
      <c r="B15600" t="s">
        <v>16965</v>
      </c>
      <c r="C15600" t="s">
        <v>109</v>
      </c>
      <c r="D15600">
        <v>1</v>
      </c>
      <c r="E15600">
        <v>0</v>
      </c>
      <c r="F15600">
        <v>1</v>
      </c>
      <c r="H15600" t="s">
        <v>155</v>
      </c>
      <c r="I15600">
        <f t="shared" si="738"/>
        <v>0</v>
      </c>
      <c r="J15600">
        <f t="shared" si="739"/>
        <v>0</v>
      </c>
      <c r="L15600" t="str">
        <f t="shared" si="737"/>
        <v>2259DOORALONG</v>
      </c>
      <c r="M15600" t="s">
        <v>13345</v>
      </c>
      <c r="N15600" t="s">
        <v>732</v>
      </c>
    </row>
    <row r="15601" spans="1:14">
      <c r="A15601" t="s">
        <v>16961</v>
      </c>
      <c r="B15601" t="s">
        <v>16966</v>
      </c>
      <c r="C15601" t="s">
        <v>109</v>
      </c>
      <c r="D15601">
        <v>1</v>
      </c>
      <c r="E15601">
        <v>0</v>
      </c>
      <c r="F15601">
        <v>1</v>
      </c>
      <c r="H15601" t="s">
        <v>155</v>
      </c>
      <c r="I15601">
        <f t="shared" si="738"/>
        <v>0</v>
      </c>
      <c r="J15601">
        <f t="shared" si="739"/>
        <v>0</v>
      </c>
      <c r="L15601" t="str">
        <f t="shared" si="737"/>
        <v>2259FRAZER PARK</v>
      </c>
      <c r="M15601" t="s">
        <v>13345</v>
      </c>
      <c r="N15601" t="s">
        <v>732</v>
      </c>
    </row>
    <row r="15602" spans="1:14">
      <c r="A15602" t="s">
        <v>16961</v>
      </c>
      <c r="B15602" t="s">
        <v>16967</v>
      </c>
      <c r="C15602" t="s">
        <v>109</v>
      </c>
      <c r="D15602">
        <v>1</v>
      </c>
      <c r="E15602">
        <v>0</v>
      </c>
      <c r="F15602">
        <v>1</v>
      </c>
      <c r="H15602" t="s">
        <v>155</v>
      </c>
      <c r="I15602">
        <f t="shared" si="738"/>
        <v>0</v>
      </c>
      <c r="J15602">
        <f t="shared" si="739"/>
        <v>0</v>
      </c>
      <c r="L15602" t="str">
        <f t="shared" si="737"/>
        <v>2259FREEMANS</v>
      </c>
      <c r="M15602" t="s">
        <v>13345</v>
      </c>
      <c r="N15602" t="s">
        <v>732</v>
      </c>
    </row>
    <row r="15603" spans="1:14">
      <c r="A15603" t="s">
        <v>16961</v>
      </c>
      <c r="B15603" t="s">
        <v>16968</v>
      </c>
      <c r="C15603" t="s">
        <v>109</v>
      </c>
      <c r="D15603">
        <v>1</v>
      </c>
      <c r="E15603">
        <v>0</v>
      </c>
      <c r="F15603">
        <v>1</v>
      </c>
      <c r="H15603" t="s">
        <v>155</v>
      </c>
      <c r="I15603">
        <f t="shared" si="738"/>
        <v>0</v>
      </c>
      <c r="J15603">
        <f t="shared" si="739"/>
        <v>0</v>
      </c>
      <c r="L15603" t="str">
        <f t="shared" si="737"/>
        <v>2259GWANDALAN</v>
      </c>
      <c r="M15603" t="s">
        <v>13345</v>
      </c>
      <c r="N15603" t="s">
        <v>732</v>
      </c>
    </row>
    <row r="15604" spans="1:14">
      <c r="A15604" t="s">
        <v>16961</v>
      </c>
      <c r="B15604" t="s">
        <v>16969</v>
      </c>
      <c r="C15604" t="s">
        <v>109</v>
      </c>
      <c r="D15604">
        <v>1</v>
      </c>
      <c r="E15604">
        <v>0</v>
      </c>
      <c r="F15604">
        <v>1</v>
      </c>
      <c r="H15604" t="s">
        <v>155</v>
      </c>
      <c r="I15604">
        <f t="shared" si="738"/>
        <v>0</v>
      </c>
      <c r="J15604">
        <f t="shared" si="739"/>
        <v>0</v>
      </c>
      <c r="L15604" t="str">
        <f t="shared" si="737"/>
        <v>2259HALLORAN</v>
      </c>
      <c r="M15604" t="s">
        <v>13345</v>
      </c>
      <c r="N15604" t="s">
        <v>732</v>
      </c>
    </row>
    <row r="15605" spans="1:14">
      <c r="A15605" t="s">
        <v>16961</v>
      </c>
      <c r="B15605" t="s">
        <v>16970</v>
      </c>
      <c r="C15605" t="s">
        <v>109</v>
      </c>
      <c r="D15605">
        <v>1</v>
      </c>
      <c r="E15605">
        <v>0</v>
      </c>
      <c r="F15605">
        <v>1</v>
      </c>
      <c r="H15605" t="s">
        <v>155</v>
      </c>
      <c r="I15605">
        <f t="shared" si="738"/>
        <v>0</v>
      </c>
      <c r="J15605">
        <f t="shared" si="739"/>
        <v>0</v>
      </c>
      <c r="L15605" t="str">
        <f t="shared" si="737"/>
        <v>2259HAMLYN TERRACE</v>
      </c>
      <c r="M15605" t="s">
        <v>13345</v>
      </c>
      <c r="N15605" t="s">
        <v>732</v>
      </c>
    </row>
    <row r="15606" spans="1:14">
      <c r="A15606" t="s">
        <v>16961</v>
      </c>
      <c r="B15606" t="s">
        <v>16971</v>
      </c>
      <c r="C15606" t="s">
        <v>109</v>
      </c>
      <c r="D15606">
        <v>1</v>
      </c>
      <c r="E15606">
        <v>0</v>
      </c>
      <c r="F15606">
        <v>1</v>
      </c>
      <c r="H15606" t="s">
        <v>155</v>
      </c>
      <c r="I15606">
        <f t="shared" si="738"/>
        <v>0</v>
      </c>
      <c r="J15606">
        <f t="shared" si="739"/>
        <v>0</v>
      </c>
      <c r="L15606" t="str">
        <f t="shared" si="737"/>
        <v>2259JILLIBY</v>
      </c>
      <c r="M15606" t="s">
        <v>13345</v>
      </c>
      <c r="N15606" t="s">
        <v>732</v>
      </c>
    </row>
    <row r="15607" spans="1:14">
      <c r="A15607" t="s">
        <v>16961</v>
      </c>
      <c r="B15607" t="s">
        <v>16972</v>
      </c>
      <c r="C15607" t="s">
        <v>109</v>
      </c>
      <c r="D15607">
        <v>1</v>
      </c>
      <c r="E15607">
        <v>0</v>
      </c>
      <c r="F15607">
        <v>1</v>
      </c>
      <c r="H15607" t="s">
        <v>155</v>
      </c>
      <c r="I15607">
        <f t="shared" si="738"/>
        <v>0</v>
      </c>
      <c r="J15607">
        <f t="shared" si="739"/>
        <v>0</v>
      </c>
      <c r="L15607" t="str">
        <f t="shared" si="737"/>
        <v>2259KANWAL</v>
      </c>
      <c r="M15607" t="s">
        <v>13345</v>
      </c>
      <c r="N15607" t="s">
        <v>732</v>
      </c>
    </row>
    <row r="15608" spans="1:14">
      <c r="A15608" t="s">
        <v>16961</v>
      </c>
      <c r="B15608" t="s">
        <v>16973</v>
      </c>
      <c r="C15608" t="s">
        <v>109</v>
      </c>
      <c r="D15608">
        <v>2</v>
      </c>
      <c r="E15608">
        <v>0</v>
      </c>
      <c r="F15608">
        <v>1</v>
      </c>
      <c r="H15608" t="s">
        <v>155</v>
      </c>
      <c r="I15608">
        <f t="shared" si="738"/>
        <v>0</v>
      </c>
      <c r="J15608">
        <f t="shared" si="739"/>
        <v>0</v>
      </c>
      <c r="L15608" t="str">
        <f t="shared" si="737"/>
        <v>2259KIAR</v>
      </c>
      <c r="M15608" t="s">
        <v>13345</v>
      </c>
      <c r="N15608" t="s">
        <v>732</v>
      </c>
    </row>
    <row r="15609" spans="1:14">
      <c r="A15609" t="s">
        <v>16961</v>
      </c>
      <c r="B15609" t="s">
        <v>16974</v>
      </c>
      <c r="C15609" t="s">
        <v>109</v>
      </c>
      <c r="D15609">
        <v>1</v>
      </c>
      <c r="E15609">
        <v>0</v>
      </c>
      <c r="F15609">
        <v>1</v>
      </c>
      <c r="H15609" t="s">
        <v>155</v>
      </c>
      <c r="I15609">
        <f t="shared" si="738"/>
        <v>0</v>
      </c>
      <c r="J15609">
        <f t="shared" si="739"/>
        <v>0</v>
      </c>
      <c r="L15609" t="str">
        <f t="shared" si="737"/>
        <v>2259KINGFISHER SHORES</v>
      </c>
      <c r="M15609" t="s">
        <v>13345</v>
      </c>
      <c r="N15609" t="s">
        <v>732</v>
      </c>
    </row>
    <row r="15610" spans="1:14">
      <c r="A15610" t="s">
        <v>16961</v>
      </c>
      <c r="B15610" t="s">
        <v>16975</v>
      </c>
      <c r="C15610" t="s">
        <v>109</v>
      </c>
      <c r="D15610">
        <v>2</v>
      </c>
      <c r="E15610">
        <v>0</v>
      </c>
      <c r="F15610">
        <v>1</v>
      </c>
      <c r="H15610" t="s">
        <v>155</v>
      </c>
      <c r="I15610">
        <f t="shared" si="738"/>
        <v>0</v>
      </c>
      <c r="J15610">
        <f t="shared" si="739"/>
        <v>0</v>
      </c>
      <c r="L15610" t="str">
        <f t="shared" si="737"/>
        <v>2259LITTLE JILLIBY</v>
      </c>
      <c r="M15610" t="s">
        <v>13345</v>
      </c>
      <c r="N15610" t="s">
        <v>732</v>
      </c>
    </row>
    <row r="15611" spans="1:14">
      <c r="A15611" t="s">
        <v>16961</v>
      </c>
      <c r="B15611" t="s">
        <v>16976</v>
      </c>
      <c r="C15611" t="s">
        <v>109</v>
      </c>
      <c r="D15611">
        <v>1</v>
      </c>
      <c r="E15611">
        <v>0</v>
      </c>
      <c r="F15611">
        <v>1</v>
      </c>
      <c r="H15611" t="s">
        <v>155</v>
      </c>
      <c r="I15611">
        <f t="shared" si="738"/>
        <v>0</v>
      </c>
      <c r="J15611">
        <f t="shared" si="739"/>
        <v>0</v>
      </c>
      <c r="L15611" t="str">
        <f t="shared" si="737"/>
        <v>2259MANNERING PARK</v>
      </c>
      <c r="M15611" t="s">
        <v>13345</v>
      </c>
      <c r="N15611" t="s">
        <v>732</v>
      </c>
    </row>
    <row r="15612" spans="1:14">
      <c r="A15612" t="s">
        <v>16961</v>
      </c>
      <c r="B15612" t="s">
        <v>16977</v>
      </c>
      <c r="C15612" t="s">
        <v>109</v>
      </c>
      <c r="D15612">
        <v>1</v>
      </c>
      <c r="E15612">
        <v>0</v>
      </c>
      <c r="F15612">
        <v>1</v>
      </c>
      <c r="H15612" t="s">
        <v>155</v>
      </c>
      <c r="I15612">
        <f t="shared" si="738"/>
        <v>0</v>
      </c>
      <c r="J15612">
        <f t="shared" si="739"/>
        <v>0</v>
      </c>
      <c r="L15612" t="str">
        <f t="shared" si="737"/>
        <v>2259MARDI</v>
      </c>
      <c r="M15612" t="s">
        <v>13345</v>
      </c>
      <c r="N15612" t="s">
        <v>732</v>
      </c>
    </row>
    <row r="15613" spans="1:14">
      <c r="A15613" t="s">
        <v>16961</v>
      </c>
      <c r="B15613" t="s">
        <v>16978</v>
      </c>
      <c r="C15613" t="s">
        <v>109</v>
      </c>
      <c r="D15613">
        <v>1</v>
      </c>
      <c r="E15613">
        <v>0</v>
      </c>
      <c r="F15613">
        <v>1</v>
      </c>
      <c r="H15613" t="s">
        <v>155</v>
      </c>
      <c r="I15613">
        <f t="shared" si="738"/>
        <v>0</v>
      </c>
      <c r="J15613">
        <f t="shared" si="739"/>
        <v>0</v>
      </c>
      <c r="L15613" t="str">
        <f t="shared" si="737"/>
        <v>2259MOONEE</v>
      </c>
      <c r="M15613" t="s">
        <v>13345</v>
      </c>
      <c r="N15613" t="s">
        <v>732</v>
      </c>
    </row>
    <row r="15614" spans="1:14">
      <c r="A15614" t="s">
        <v>16961</v>
      </c>
      <c r="B15614" t="s">
        <v>16979</v>
      </c>
      <c r="C15614" t="s">
        <v>109</v>
      </c>
      <c r="D15614">
        <v>1</v>
      </c>
      <c r="E15614">
        <v>0</v>
      </c>
      <c r="F15614">
        <v>1</v>
      </c>
      <c r="H15614" t="s">
        <v>155</v>
      </c>
      <c r="I15614">
        <f t="shared" si="738"/>
        <v>0</v>
      </c>
      <c r="J15614">
        <f t="shared" si="739"/>
        <v>0</v>
      </c>
      <c r="L15614" t="str">
        <f t="shared" si="737"/>
        <v>2259POINT WOLSTONCROFT</v>
      </c>
      <c r="M15614" t="s">
        <v>13345</v>
      </c>
      <c r="N15614" t="s">
        <v>732</v>
      </c>
    </row>
    <row r="15615" spans="1:14">
      <c r="A15615" t="s">
        <v>16961</v>
      </c>
      <c r="B15615" t="s">
        <v>4527</v>
      </c>
      <c r="C15615" t="s">
        <v>109</v>
      </c>
      <c r="D15615">
        <v>1</v>
      </c>
      <c r="E15615">
        <v>0</v>
      </c>
      <c r="F15615">
        <v>1</v>
      </c>
      <c r="H15615" t="s">
        <v>155</v>
      </c>
      <c r="I15615">
        <f t="shared" si="738"/>
        <v>0</v>
      </c>
      <c r="J15615">
        <f t="shared" si="739"/>
        <v>0</v>
      </c>
      <c r="L15615" t="str">
        <f t="shared" si="737"/>
        <v>2259ROCKY POINT</v>
      </c>
      <c r="M15615" t="s">
        <v>13345</v>
      </c>
      <c r="N15615" t="s">
        <v>732</v>
      </c>
    </row>
    <row r="15616" spans="1:14">
      <c r="A15616" t="s">
        <v>16961</v>
      </c>
      <c r="B15616" t="s">
        <v>16980</v>
      </c>
      <c r="C15616" t="s">
        <v>109</v>
      </c>
      <c r="D15616">
        <v>1</v>
      </c>
      <c r="E15616">
        <v>0</v>
      </c>
      <c r="F15616">
        <v>1</v>
      </c>
      <c r="H15616" t="s">
        <v>155</v>
      </c>
      <c r="I15616">
        <f t="shared" si="738"/>
        <v>0</v>
      </c>
      <c r="J15616">
        <f t="shared" si="739"/>
        <v>0</v>
      </c>
      <c r="L15616" t="str">
        <f t="shared" si="737"/>
        <v>2259SOUTH TACOMA</v>
      </c>
      <c r="M15616" t="s">
        <v>13345</v>
      </c>
      <c r="N15616" t="s">
        <v>732</v>
      </c>
    </row>
    <row r="15617" spans="1:14">
      <c r="A15617" t="s">
        <v>16961</v>
      </c>
      <c r="B15617" t="s">
        <v>16981</v>
      </c>
      <c r="C15617" t="s">
        <v>109</v>
      </c>
      <c r="D15617">
        <v>1</v>
      </c>
      <c r="E15617">
        <v>0</v>
      </c>
      <c r="F15617">
        <v>1</v>
      </c>
      <c r="H15617" t="s">
        <v>155</v>
      </c>
      <c r="I15617">
        <f t="shared" si="738"/>
        <v>0</v>
      </c>
      <c r="J15617">
        <f t="shared" si="739"/>
        <v>0</v>
      </c>
      <c r="L15617" t="str">
        <f t="shared" si="737"/>
        <v>2259SUMMERLAND POINT</v>
      </c>
      <c r="M15617" t="s">
        <v>13345</v>
      </c>
      <c r="N15617" t="s">
        <v>732</v>
      </c>
    </row>
    <row r="15618" spans="1:14">
      <c r="A15618" t="s">
        <v>16961</v>
      </c>
      <c r="B15618" t="s">
        <v>16982</v>
      </c>
      <c r="C15618" t="s">
        <v>109</v>
      </c>
      <c r="D15618">
        <v>1</v>
      </c>
      <c r="E15618">
        <v>0</v>
      </c>
      <c r="F15618">
        <v>1</v>
      </c>
      <c r="H15618" t="s">
        <v>155</v>
      </c>
      <c r="I15618">
        <f t="shared" si="738"/>
        <v>0</v>
      </c>
      <c r="J15618">
        <f t="shared" si="739"/>
        <v>0</v>
      </c>
      <c r="L15618" t="str">
        <f t="shared" si="737"/>
        <v>2259TACOMA</v>
      </c>
      <c r="M15618" t="s">
        <v>13345</v>
      </c>
      <c r="N15618" t="s">
        <v>732</v>
      </c>
    </row>
    <row r="15619" spans="1:14">
      <c r="A15619" t="s">
        <v>16961</v>
      </c>
      <c r="B15619" t="s">
        <v>16983</v>
      </c>
      <c r="C15619" t="s">
        <v>109</v>
      </c>
      <c r="D15619">
        <v>1</v>
      </c>
      <c r="E15619">
        <v>0</v>
      </c>
      <c r="F15619">
        <v>1</v>
      </c>
      <c r="H15619" t="s">
        <v>155</v>
      </c>
      <c r="I15619">
        <f t="shared" si="738"/>
        <v>0</v>
      </c>
      <c r="J15619">
        <f t="shared" si="739"/>
        <v>0</v>
      </c>
      <c r="L15619" t="str">
        <f t="shared" si="737"/>
        <v>2259TACOMA SOUTH</v>
      </c>
      <c r="M15619" t="s">
        <v>13345</v>
      </c>
      <c r="N15619" t="s">
        <v>732</v>
      </c>
    </row>
    <row r="15620" spans="1:14">
      <c r="A15620" t="s">
        <v>16961</v>
      </c>
      <c r="B15620" t="s">
        <v>16984</v>
      </c>
      <c r="C15620" t="s">
        <v>109</v>
      </c>
      <c r="D15620">
        <v>1</v>
      </c>
      <c r="E15620">
        <v>0</v>
      </c>
      <c r="F15620">
        <v>1</v>
      </c>
      <c r="H15620" t="s">
        <v>155</v>
      </c>
      <c r="I15620">
        <f t="shared" si="738"/>
        <v>0</v>
      </c>
      <c r="J15620">
        <f t="shared" si="739"/>
        <v>0</v>
      </c>
      <c r="L15620" t="str">
        <f t="shared" si="737"/>
        <v>2259TUGGERAH</v>
      </c>
      <c r="M15620" t="s">
        <v>13345</v>
      </c>
      <c r="N15620" t="s">
        <v>732</v>
      </c>
    </row>
    <row r="15621" spans="1:14">
      <c r="A15621" t="s">
        <v>16961</v>
      </c>
      <c r="B15621" t="s">
        <v>16985</v>
      </c>
      <c r="C15621" t="s">
        <v>109</v>
      </c>
      <c r="D15621">
        <v>1</v>
      </c>
      <c r="E15621">
        <v>0</v>
      </c>
      <c r="F15621">
        <v>1</v>
      </c>
      <c r="H15621" t="s">
        <v>155</v>
      </c>
      <c r="I15621">
        <f t="shared" si="738"/>
        <v>0</v>
      </c>
      <c r="J15621">
        <f t="shared" si="739"/>
        <v>0</v>
      </c>
      <c r="L15621" t="str">
        <f t="shared" ref="L15621:L15684" si="740">CONCATENATE(A15621,B15621)</f>
        <v>2259TUGGERAWONG</v>
      </c>
      <c r="M15621" t="s">
        <v>13345</v>
      </c>
      <c r="N15621" t="s">
        <v>732</v>
      </c>
    </row>
    <row r="15622" spans="1:14">
      <c r="A15622" t="s">
        <v>16961</v>
      </c>
      <c r="B15622" t="s">
        <v>16986</v>
      </c>
      <c r="C15622" t="s">
        <v>109</v>
      </c>
      <c r="D15622">
        <v>1</v>
      </c>
      <c r="E15622">
        <v>0</v>
      </c>
      <c r="F15622">
        <v>1</v>
      </c>
      <c r="H15622" t="s">
        <v>155</v>
      </c>
      <c r="I15622">
        <f t="shared" si="738"/>
        <v>0</v>
      </c>
      <c r="J15622">
        <f t="shared" si="739"/>
        <v>0</v>
      </c>
      <c r="L15622" t="str">
        <f t="shared" si="740"/>
        <v>2259WADALBA</v>
      </c>
      <c r="M15622" t="s">
        <v>13345</v>
      </c>
      <c r="N15622" t="s">
        <v>732</v>
      </c>
    </row>
    <row r="15623" spans="1:14">
      <c r="A15623" t="s">
        <v>16961</v>
      </c>
      <c r="B15623" t="s">
        <v>16987</v>
      </c>
      <c r="C15623" t="s">
        <v>109</v>
      </c>
      <c r="D15623">
        <v>1</v>
      </c>
      <c r="E15623">
        <v>0</v>
      </c>
      <c r="F15623">
        <v>1</v>
      </c>
      <c r="H15623" t="s">
        <v>155</v>
      </c>
      <c r="I15623">
        <f t="shared" si="738"/>
        <v>0</v>
      </c>
      <c r="J15623">
        <f t="shared" si="739"/>
        <v>0</v>
      </c>
      <c r="L15623" t="str">
        <f t="shared" si="740"/>
        <v>2259WALLARAH</v>
      </c>
      <c r="M15623" t="s">
        <v>13345</v>
      </c>
      <c r="N15623" t="s">
        <v>732</v>
      </c>
    </row>
    <row r="15624" spans="1:14">
      <c r="A15624" t="s">
        <v>16961</v>
      </c>
      <c r="B15624" t="s">
        <v>16988</v>
      </c>
      <c r="C15624" t="s">
        <v>109</v>
      </c>
      <c r="D15624">
        <v>1</v>
      </c>
      <c r="E15624">
        <v>0</v>
      </c>
      <c r="F15624">
        <v>1</v>
      </c>
      <c r="H15624" t="s">
        <v>155</v>
      </c>
      <c r="I15624">
        <f t="shared" si="738"/>
        <v>0</v>
      </c>
      <c r="J15624">
        <f t="shared" si="739"/>
        <v>0</v>
      </c>
      <c r="L15624" t="str">
        <f t="shared" si="740"/>
        <v>2259WARNERVALE</v>
      </c>
      <c r="M15624" t="s">
        <v>13345</v>
      </c>
      <c r="N15624" t="s">
        <v>732</v>
      </c>
    </row>
    <row r="15625" spans="1:14">
      <c r="A15625" t="s">
        <v>16961</v>
      </c>
      <c r="B15625" t="s">
        <v>16989</v>
      </c>
      <c r="C15625" t="s">
        <v>109</v>
      </c>
      <c r="D15625">
        <v>1</v>
      </c>
      <c r="E15625">
        <v>0</v>
      </c>
      <c r="F15625">
        <v>1</v>
      </c>
      <c r="H15625" t="s">
        <v>155</v>
      </c>
      <c r="I15625">
        <f t="shared" si="738"/>
        <v>0</v>
      </c>
      <c r="J15625">
        <f t="shared" si="739"/>
        <v>0</v>
      </c>
      <c r="L15625" t="str">
        <f t="shared" si="740"/>
        <v>2259WATANOBBI</v>
      </c>
      <c r="M15625" t="s">
        <v>13345</v>
      </c>
      <c r="N15625" t="s">
        <v>732</v>
      </c>
    </row>
    <row r="15626" spans="1:14">
      <c r="A15626" t="s">
        <v>16961</v>
      </c>
      <c r="B15626" t="s">
        <v>16990</v>
      </c>
      <c r="C15626" t="s">
        <v>109</v>
      </c>
      <c r="D15626">
        <v>1</v>
      </c>
      <c r="E15626">
        <v>0</v>
      </c>
      <c r="F15626">
        <v>1</v>
      </c>
      <c r="H15626" t="s">
        <v>155</v>
      </c>
      <c r="I15626">
        <f t="shared" si="738"/>
        <v>0</v>
      </c>
      <c r="J15626">
        <f t="shared" si="739"/>
        <v>0</v>
      </c>
      <c r="L15626" t="str">
        <f t="shared" si="740"/>
        <v>2259WOONGARRAH</v>
      </c>
      <c r="M15626" t="s">
        <v>13345</v>
      </c>
      <c r="N15626" t="s">
        <v>732</v>
      </c>
    </row>
    <row r="15627" spans="1:14">
      <c r="A15627" t="s">
        <v>16961</v>
      </c>
      <c r="B15627" t="s">
        <v>16991</v>
      </c>
      <c r="C15627" t="s">
        <v>109</v>
      </c>
      <c r="D15627">
        <v>1</v>
      </c>
      <c r="E15627">
        <v>0</v>
      </c>
      <c r="F15627">
        <v>1</v>
      </c>
      <c r="H15627" t="s">
        <v>155</v>
      </c>
      <c r="I15627">
        <f t="shared" si="738"/>
        <v>0</v>
      </c>
      <c r="J15627">
        <f t="shared" si="739"/>
        <v>0</v>
      </c>
      <c r="L15627" t="str">
        <f t="shared" si="740"/>
        <v>2259WYBUNG</v>
      </c>
      <c r="M15627" t="s">
        <v>13345</v>
      </c>
      <c r="N15627" t="s">
        <v>732</v>
      </c>
    </row>
    <row r="15628" spans="1:14">
      <c r="A15628" t="s">
        <v>16961</v>
      </c>
      <c r="B15628" t="s">
        <v>16992</v>
      </c>
      <c r="C15628" t="s">
        <v>109</v>
      </c>
      <c r="D15628">
        <v>1</v>
      </c>
      <c r="E15628">
        <v>0</v>
      </c>
      <c r="F15628">
        <v>1</v>
      </c>
      <c r="H15628" t="s">
        <v>155</v>
      </c>
      <c r="I15628">
        <f t="shared" si="738"/>
        <v>0</v>
      </c>
      <c r="J15628">
        <f t="shared" si="739"/>
        <v>0</v>
      </c>
      <c r="L15628" t="str">
        <f t="shared" si="740"/>
        <v>2259WYEE</v>
      </c>
      <c r="M15628" t="s">
        <v>13345</v>
      </c>
      <c r="N15628" t="s">
        <v>732</v>
      </c>
    </row>
    <row r="15629" spans="1:14">
      <c r="A15629" t="s">
        <v>16961</v>
      </c>
      <c r="B15629" t="s">
        <v>16993</v>
      </c>
      <c r="C15629" t="s">
        <v>109</v>
      </c>
      <c r="D15629">
        <v>1</v>
      </c>
      <c r="E15629">
        <v>0</v>
      </c>
      <c r="F15629">
        <v>1</v>
      </c>
      <c r="H15629" t="s">
        <v>155</v>
      </c>
      <c r="I15629">
        <f t="shared" si="738"/>
        <v>0</v>
      </c>
      <c r="J15629">
        <f t="shared" si="739"/>
        <v>0</v>
      </c>
      <c r="L15629" t="str">
        <f t="shared" si="740"/>
        <v>2259WYEE POINT</v>
      </c>
      <c r="M15629" t="s">
        <v>13345</v>
      </c>
      <c r="N15629" t="s">
        <v>732</v>
      </c>
    </row>
    <row r="15630" spans="1:14">
      <c r="A15630" t="s">
        <v>16961</v>
      </c>
      <c r="B15630" t="s">
        <v>16994</v>
      </c>
      <c r="C15630" t="s">
        <v>109</v>
      </c>
      <c r="D15630">
        <v>1</v>
      </c>
      <c r="E15630">
        <v>0</v>
      </c>
      <c r="F15630">
        <v>1</v>
      </c>
      <c r="H15630" t="s">
        <v>155</v>
      </c>
      <c r="I15630">
        <f t="shared" si="738"/>
        <v>0</v>
      </c>
      <c r="J15630">
        <f t="shared" si="739"/>
        <v>0</v>
      </c>
      <c r="L15630" t="str">
        <f t="shared" si="740"/>
        <v>2259WYONG</v>
      </c>
      <c r="M15630" t="s">
        <v>13345</v>
      </c>
      <c r="N15630" t="s">
        <v>732</v>
      </c>
    </row>
    <row r="15631" spans="1:14">
      <c r="A15631" t="s">
        <v>16961</v>
      </c>
      <c r="B15631" t="s">
        <v>16995</v>
      </c>
      <c r="C15631" t="s">
        <v>109</v>
      </c>
      <c r="D15631">
        <v>1</v>
      </c>
      <c r="E15631">
        <v>0</v>
      </c>
      <c r="F15631">
        <v>1</v>
      </c>
      <c r="H15631" t="s">
        <v>155</v>
      </c>
      <c r="I15631">
        <f t="shared" si="738"/>
        <v>0</v>
      </c>
      <c r="J15631">
        <f t="shared" si="739"/>
        <v>0</v>
      </c>
      <c r="L15631" t="str">
        <f t="shared" si="740"/>
        <v>2259WYONG CREEK</v>
      </c>
      <c r="M15631" t="s">
        <v>13345</v>
      </c>
      <c r="N15631" t="s">
        <v>732</v>
      </c>
    </row>
    <row r="15632" spans="1:14">
      <c r="A15632" t="s">
        <v>16961</v>
      </c>
      <c r="B15632" t="s">
        <v>16996</v>
      </c>
      <c r="C15632" t="s">
        <v>109</v>
      </c>
      <c r="D15632">
        <v>1</v>
      </c>
      <c r="E15632">
        <v>0</v>
      </c>
      <c r="F15632">
        <v>1</v>
      </c>
      <c r="H15632" t="s">
        <v>155</v>
      </c>
      <c r="I15632">
        <f t="shared" si="738"/>
        <v>0</v>
      </c>
      <c r="J15632">
        <f t="shared" si="739"/>
        <v>0</v>
      </c>
      <c r="L15632" t="str">
        <f t="shared" si="740"/>
        <v>2259WYONGAH</v>
      </c>
      <c r="M15632" t="s">
        <v>13345</v>
      </c>
      <c r="N15632" t="s">
        <v>732</v>
      </c>
    </row>
    <row r="15633" spans="1:14">
      <c r="A15633" t="s">
        <v>16961</v>
      </c>
      <c r="B15633" t="s">
        <v>16997</v>
      </c>
      <c r="C15633" t="s">
        <v>109</v>
      </c>
      <c r="D15633">
        <v>4</v>
      </c>
      <c r="E15633">
        <v>0</v>
      </c>
      <c r="F15633">
        <v>0</v>
      </c>
      <c r="H15633" t="s">
        <v>155</v>
      </c>
      <c r="I15633">
        <f t="shared" ref="I15633:I15696" si="741">IF(ISERROR(VLOOKUP(A15633,SelPostCode,1,FALSE)),0,1)</f>
        <v>0</v>
      </c>
      <c r="J15633">
        <f t="shared" ref="J15633:J15696" si="742">IF(I15633=0,0,IF(ISERROR(VLOOKUP(B15633,SelSuburb,1,FALSE)),0,1))</f>
        <v>0</v>
      </c>
      <c r="L15633" t="str">
        <f t="shared" si="740"/>
        <v>2259CEDAR BRUSH CREEK</v>
      </c>
      <c r="M15633" t="s">
        <v>13345</v>
      </c>
    </row>
    <row r="15634" spans="1:14">
      <c r="A15634" t="s">
        <v>16961</v>
      </c>
      <c r="B15634" t="s">
        <v>16998</v>
      </c>
      <c r="C15634" t="s">
        <v>109</v>
      </c>
      <c r="D15634">
        <v>3</v>
      </c>
      <c r="E15634">
        <v>0</v>
      </c>
      <c r="F15634">
        <v>0</v>
      </c>
      <c r="H15634" t="s">
        <v>155</v>
      </c>
      <c r="I15634">
        <f t="shared" si="741"/>
        <v>0</v>
      </c>
      <c r="J15634">
        <f t="shared" si="742"/>
        <v>0</v>
      </c>
      <c r="L15634" t="str">
        <f t="shared" si="740"/>
        <v>2259DURREN DURREN</v>
      </c>
      <c r="M15634" t="s">
        <v>13345</v>
      </c>
    </row>
    <row r="15635" spans="1:14">
      <c r="A15635" t="s">
        <v>16961</v>
      </c>
      <c r="B15635" t="s">
        <v>16999</v>
      </c>
      <c r="C15635" t="s">
        <v>109</v>
      </c>
      <c r="D15635">
        <v>3</v>
      </c>
      <c r="E15635">
        <v>0</v>
      </c>
      <c r="F15635">
        <v>0</v>
      </c>
      <c r="H15635" t="s">
        <v>155</v>
      </c>
      <c r="I15635">
        <f t="shared" si="741"/>
        <v>0</v>
      </c>
      <c r="J15635">
        <f t="shared" si="742"/>
        <v>0</v>
      </c>
      <c r="L15635" t="str">
        <f t="shared" si="740"/>
        <v>2259LAKE MUNMORAH</v>
      </c>
      <c r="M15635" t="s">
        <v>13345</v>
      </c>
    </row>
    <row r="15636" spans="1:14">
      <c r="A15636" t="s">
        <v>16961</v>
      </c>
      <c r="B15636" t="s">
        <v>17000</v>
      </c>
      <c r="C15636" t="s">
        <v>109</v>
      </c>
      <c r="D15636">
        <v>3</v>
      </c>
      <c r="E15636">
        <v>0</v>
      </c>
      <c r="F15636">
        <v>0</v>
      </c>
      <c r="H15636" t="s">
        <v>155</v>
      </c>
      <c r="I15636">
        <f t="shared" si="741"/>
        <v>0</v>
      </c>
      <c r="J15636">
        <f t="shared" si="742"/>
        <v>0</v>
      </c>
      <c r="L15636" t="str">
        <f t="shared" si="740"/>
        <v>2259LEMON TREE</v>
      </c>
      <c r="M15636" t="s">
        <v>13345</v>
      </c>
    </row>
    <row r="15637" spans="1:14">
      <c r="A15637" t="s">
        <v>16961</v>
      </c>
      <c r="B15637" t="s">
        <v>17001</v>
      </c>
      <c r="C15637" t="s">
        <v>109</v>
      </c>
      <c r="D15637">
        <v>4</v>
      </c>
      <c r="E15637">
        <v>0</v>
      </c>
      <c r="F15637">
        <v>0</v>
      </c>
      <c r="H15637" t="s">
        <v>155</v>
      </c>
      <c r="I15637">
        <f t="shared" si="741"/>
        <v>0</v>
      </c>
      <c r="J15637">
        <f t="shared" si="742"/>
        <v>0</v>
      </c>
      <c r="L15637" t="str">
        <f t="shared" si="740"/>
        <v>2259RAVENSDALE</v>
      </c>
      <c r="M15637" t="s">
        <v>13345</v>
      </c>
    </row>
    <row r="15638" spans="1:14">
      <c r="A15638" t="s">
        <v>16961</v>
      </c>
      <c r="B15638" t="s">
        <v>17002</v>
      </c>
      <c r="C15638" t="s">
        <v>109</v>
      </c>
      <c r="D15638">
        <v>4</v>
      </c>
      <c r="E15638">
        <v>0</v>
      </c>
      <c r="F15638">
        <v>0</v>
      </c>
      <c r="H15638" t="s">
        <v>155</v>
      </c>
      <c r="I15638">
        <f t="shared" si="741"/>
        <v>0</v>
      </c>
      <c r="J15638">
        <f t="shared" si="742"/>
        <v>0</v>
      </c>
      <c r="L15638" t="str">
        <f t="shared" si="740"/>
        <v>2259YARRAMALONG</v>
      </c>
      <c r="M15638" t="s">
        <v>13345</v>
      </c>
    </row>
    <row r="15639" spans="1:14">
      <c r="A15639" t="s">
        <v>17003</v>
      </c>
      <c r="B15639" t="s">
        <v>17004</v>
      </c>
      <c r="C15639" t="s">
        <v>109</v>
      </c>
      <c r="D15639">
        <v>1</v>
      </c>
      <c r="E15639">
        <v>0</v>
      </c>
      <c r="F15639">
        <v>1</v>
      </c>
      <c r="H15639" t="s">
        <v>155</v>
      </c>
      <c r="I15639">
        <f t="shared" si="741"/>
        <v>0</v>
      </c>
      <c r="J15639">
        <f t="shared" si="742"/>
        <v>0</v>
      </c>
      <c r="L15639" t="str">
        <f t="shared" si="740"/>
        <v>2258FOUNTAINDALE</v>
      </c>
      <c r="M15639" t="s">
        <v>13345</v>
      </c>
      <c r="N15639" t="s">
        <v>732</v>
      </c>
    </row>
    <row r="15640" spans="1:14">
      <c r="A15640" t="s">
        <v>17003</v>
      </c>
      <c r="B15640" t="s">
        <v>17005</v>
      </c>
      <c r="C15640" t="s">
        <v>109</v>
      </c>
      <c r="D15640">
        <v>1</v>
      </c>
      <c r="E15640">
        <v>0</v>
      </c>
      <c r="F15640">
        <v>1</v>
      </c>
      <c r="H15640" t="s">
        <v>155</v>
      </c>
      <c r="I15640">
        <f t="shared" si="741"/>
        <v>0</v>
      </c>
      <c r="J15640">
        <f t="shared" si="742"/>
        <v>0</v>
      </c>
      <c r="L15640" t="str">
        <f t="shared" si="740"/>
        <v>2258KANGY ANGY</v>
      </c>
      <c r="M15640" t="s">
        <v>13345</v>
      </c>
      <c r="N15640" t="s">
        <v>732</v>
      </c>
    </row>
    <row r="15641" spans="1:14">
      <c r="A15641" t="s">
        <v>17003</v>
      </c>
      <c r="B15641" t="s">
        <v>17006</v>
      </c>
      <c r="C15641" t="s">
        <v>109</v>
      </c>
      <c r="D15641">
        <v>1</v>
      </c>
      <c r="E15641">
        <v>0</v>
      </c>
      <c r="F15641">
        <v>1</v>
      </c>
      <c r="H15641" t="s">
        <v>155</v>
      </c>
      <c r="I15641">
        <f t="shared" si="741"/>
        <v>0</v>
      </c>
      <c r="J15641">
        <f t="shared" si="742"/>
        <v>0</v>
      </c>
      <c r="L15641" t="str">
        <f t="shared" si="740"/>
        <v>2258OURIMBAH</v>
      </c>
      <c r="M15641" t="s">
        <v>13345</v>
      </c>
      <c r="N15641" t="s">
        <v>732</v>
      </c>
    </row>
    <row r="15642" spans="1:14">
      <c r="A15642" t="s">
        <v>17003</v>
      </c>
      <c r="B15642" t="s">
        <v>6020</v>
      </c>
      <c r="C15642" t="s">
        <v>109</v>
      </c>
      <c r="D15642">
        <v>1</v>
      </c>
      <c r="E15642">
        <v>0</v>
      </c>
      <c r="F15642">
        <v>1</v>
      </c>
      <c r="H15642" t="s">
        <v>155</v>
      </c>
      <c r="I15642">
        <f t="shared" si="741"/>
        <v>0</v>
      </c>
      <c r="J15642">
        <f t="shared" si="742"/>
        <v>0</v>
      </c>
      <c r="L15642" t="str">
        <f t="shared" si="740"/>
        <v>2258PALM GROVE</v>
      </c>
      <c r="M15642" t="s">
        <v>13345</v>
      </c>
      <c r="N15642" t="s">
        <v>732</v>
      </c>
    </row>
    <row r="15643" spans="1:14">
      <c r="A15643" t="s">
        <v>17003</v>
      </c>
      <c r="B15643" t="s">
        <v>2331</v>
      </c>
      <c r="C15643" t="s">
        <v>109</v>
      </c>
      <c r="D15643">
        <v>1</v>
      </c>
      <c r="E15643">
        <v>0</v>
      </c>
      <c r="F15643">
        <v>1</v>
      </c>
      <c r="H15643" t="s">
        <v>155</v>
      </c>
      <c r="I15643">
        <f t="shared" si="741"/>
        <v>0</v>
      </c>
      <c r="J15643">
        <f t="shared" si="742"/>
        <v>0</v>
      </c>
      <c r="L15643" t="str">
        <f t="shared" si="740"/>
        <v>2258PALMDALE</v>
      </c>
      <c r="M15643" t="s">
        <v>13345</v>
      </c>
      <c r="N15643" t="s">
        <v>732</v>
      </c>
    </row>
    <row r="15644" spans="1:14">
      <c r="A15644" t="s">
        <v>17007</v>
      </c>
      <c r="B15644" t="s">
        <v>17008</v>
      </c>
      <c r="C15644" t="s">
        <v>109</v>
      </c>
      <c r="D15644">
        <v>1</v>
      </c>
      <c r="E15644">
        <v>0</v>
      </c>
      <c r="F15644">
        <v>1</v>
      </c>
      <c r="H15644" t="s">
        <v>155</v>
      </c>
      <c r="I15644">
        <f t="shared" si="741"/>
        <v>0</v>
      </c>
      <c r="J15644">
        <f t="shared" si="742"/>
        <v>0</v>
      </c>
      <c r="L15644" t="str">
        <f t="shared" si="740"/>
        <v>2257BOOKER BAY</v>
      </c>
      <c r="M15644" t="s">
        <v>13345</v>
      </c>
      <c r="N15644" t="s">
        <v>732</v>
      </c>
    </row>
    <row r="15645" spans="1:14">
      <c r="A15645" t="s">
        <v>17007</v>
      </c>
      <c r="B15645" t="s">
        <v>17009</v>
      </c>
      <c r="C15645" t="s">
        <v>109</v>
      </c>
      <c r="D15645">
        <v>1</v>
      </c>
      <c r="E15645">
        <v>0</v>
      </c>
      <c r="F15645">
        <v>1</v>
      </c>
      <c r="H15645" t="s">
        <v>155</v>
      </c>
      <c r="I15645">
        <f t="shared" si="741"/>
        <v>0</v>
      </c>
      <c r="J15645">
        <f t="shared" si="742"/>
        <v>0</v>
      </c>
      <c r="L15645" t="str">
        <f t="shared" si="740"/>
        <v>2257BOX HEAD</v>
      </c>
      <c r="M15645" t="s">
        <v>13345</v>
      </c>
      <c r="N15645" t="s">
        <v>732</v>
      </c>
    </row>
    <row r="15646" spans="1:14">
      <c r="A15646" t="s">
        <v>17007</v>
      </c>
      <c r="B15646" t="s">
        <v>17010</v>
      </c>
      <c r="C15646" t="s">
        <v>109</v>
      </c>
      <c r="D15646">
        <v>1</v>
      </c>
      <c r="E15646">
        <v>0</v>
      </c>
      <c r="F15646">
        <v>1</v>
      </c>
      <c r="H15646" t="s">
        <v>155</v>
      </c>
      <c r="I15646">
        <f t="shared" si="741"/>
        <v>0</v>
      </c>
      <c r="J15646">
        <f t="shared" si="742"/>
        <v>0</v>
      </c>
      <c r="L15646" t="str">
        <f t="shared" si="740"/>
        <v>2257DALEYS POINT</v>
      </c>
      <c r="M15646" t="s">
        <v>13345</v>
      </c>
      <c r="N15646" t="s">
        <v>732</v>
      </c>
    </row>
    <row r="15647" spans="1:14">
      <c r="A15647" t="s">
        <v>17007</v>
      </c>
      <c r="B15647" t="s">
        <v>17011</v>
      </c>
      <c r="C15647" t="s">
        <v>109</v>
      </c>
      <c r="D15647">
        <v>1</v>
      </c>
      <c r="E15647">
        <v>0</v>
      </c>
      <c r="F15647">
        <v>1</v>
      </c>
      <c r="H15647" t="s">
        <v>155</v>
      </c>
      <c r="I15647">
        <f t="shared" si="741"/>
        <v>0</v>
      </c>
      <c r="J15647">
        <f t="shared" si="742"/>
        <v>0</v>
      </c>
      <c r="L15647" t="str">
        <f t="shared" si="740"/>
        <v>2257EMPIRE BAY</v>
      </c>
      <c r="M15647" t="s">
        <v>13345</v>
      </c>
      <c r="N15647" t="s">
        <v>732</v>
      </c>
    </row>
    <row r="15648" spans="1:14">
      <c r="A15648" t="s">
        <v>17007</v>
      </c>
      <c r="B15648" t="s">
        <v>17012</v>
      </c>
      <c r="C15648" t="s">
        <v>109</v>
      </c>
      <c r="D15648">
        <v>1</v>
      </c>
      <c r="E15648">
        <v>0</v>
      </c>
      <c r="F15648">
        <v>1</v>
      </c>
      <c r="H15648" t="s">
        <v>155</v>
      </c>
      <c r="I15648">
        <f t="shared" si="741"/>
        <v>0</v>
      </c>
      <c r="J15648">
        <f t="shared" si="742"/>
        <v>0</v>
      </c>
      <c r="L15648" t="str">
        <f t="shared" si="740"/>
        <v>2257ETTALONG BEACH</v>
      </c>
      <c r="M15648" t="s">
        <v>13345</v>
      </c>
      <c r="N15648" t="s">
        <v>732</v>
      </c>
    </row>
    <row r="15649" spans="1:14">
      <c r="A15649" t="s">
        <v>17007</v>
      </c>
      <c r="B15649" t="s">
        <v>17013</v>
      </c>
      <c r="C15649" t="s">
        <v>109</v>
      </c>
      <c r="D15649">
        <v>1</v>
      </c>
      <c r="E15649">
        <v>0</v>
      </c>
      <c r="F15649">
        <v>1</v>
      </c>
      <c r="H15649" t="s">
        <v>155</v>
      </c>
      <c r="I15649">
        <f t="shared" si="741"/>
        <v>0</v>
      </c>
      <c r="J15649">
        <f t="shared" si="742"/>
        <v>0</v>
      </c>
      <c r="L15649" t="str">
        <f t="shared" si="740"/>
        <v>2257HARDYS BAY</v>
      </c>
      <c r="M15649" t="s">
        <v>13345</v>
      </c>
      <c r="N15649" t="s">
        <v>732</v>
      </c>
    </row>
    <row r="15650" spans="1:14">
      <c r="A15650" t="s">
        <v>17007</v>
      </c>
      <c r="B15650" t="s">
        <v>17014</v>
      </c>
      <c r="C15650" t="s">
        <v>109</v>
      </c>
      <c r="D15650">
        <v>1</v>
      </c>
      <c r="E15650">
        <v>0</v>
      </c>
      <c r="F15650">
        <v>1</v>
      </c>
      <c r="H15650" t="s">
        <v>155</v>
      </c>
      <c r="I15650">
        <f t="shared" si="741"/>
        <v>0</v>
      </c>
      <c r="J15650">
        <f t="shared" si="742"/>
        <v>0</v>
      </c>
      <c r="L15650" t="str">
        <f t="shared" si="740"/>
        <v>2257KILLCARE</v>
      </c>
      <c r="M15650" t="s">
        <v>13345</v>
      </c>
      <c r="N15650" t="s">
        <v>732</v>
      </c>
    </row>
    <row r="15651" spans="1:14">
      <c r="A15651" t="s">
        <v>17007</v>
      </c>
      <c r="B15651" t="s">
        <v>17015</v>
      </c>
      <c r="C15651" t="s">
        <v>109</v>
      </c>
      <c r="D15651">
        <v>1</v>
      </c>
      <c r="E15651">
        <v>0</v>
      </c>
      <c r="F15651">
        <v>1</v>
      </c>
      <c r="H15651" t="s">
        <v>155</v>
      </c>
      <c r="I15651">
        <f t="shared" si="741"/>
        <v>0</v>
      </c>
      <c r="J15651">
        <f t="shared" si="742"/>
        <v>0</v>
      </c>
      <c r="L15651" t="str">
        <f t="shared" si="740"/>
        <v>2257KILLCARE HEIGHTS</v>
      </c>
      <c r="M15651" t="s">
        <v>13345</v>
      </c>
      <c r="N15651" t="s">
        <v>732</v>
      </c>
    </row>
    <row r="15652" spans="1:14">
      <c r="A15652" t="s">
        <v>17007</v>
      </c>
      <c r="B15652" t="s">
        <v>17016</v>
      </c>
      <c r="C15652" t="s">
        <v>109</v>
      </c>
      <c r="D15652">
        <v>1</v>
      </c>
      <c r="E15652">
        <v>0</v>
      </c>
      <c r="F15652">
        <v>1</v>
      </c>
      <c r="H15652" t="s">
        <v>155</v>
      </c>
      <c r="I15652">
        <f t="shared" si="741"/>
        <v>0</v>
      </c>
      <c r="J15652">
        <f t="shared" si="742"/>
        <v>0</v>
      </c>
      <c r="L15652" t="str">
        <f t="shared" si="740"/>
        <v>2257PRETTY BEACH</v>
      </c>
      <c r="M15652" t="s">
        <v>13345</v>
      </c>
      <c r="N15652" t="s">
        <v>732</v>
      </c>
    </row>
    <row r="15653" spans="1:14">
      <c r="A15653" t="s">
        <v>17007</v>
      </c>
      <c r="B15653" t="s">
        <v>17017</v>
      </c>
      <c r="C15653" t="s">
        <v>109</v>
      </c>
      <c r="D15653">
        <v>1</v>
      </c>
      <c r="E15653">
        <v>0</v>
      </c>
      <c r="F15653">
        <v>1</v>
      </c>
      <c r="H15653" t="s">
        <v>155</v>
      </c>
      <c r="I15653">
        <f t="shared" si="741"/>
        <v>0</v>
      </c>
      <c r="J15653">
        <f t="shared" si="742"/>
        <v>0</v>
      </c>
      <c r="L15653" t="str">
        <f t="shared" si="740"/>
        <v>2257ST HUBERTS ISLAND</v>
      </c>
      <c r="M15653" t="s">
        <v>13345</v>
      </c>
      <c r="N15653" t="s">
        <v>732</v>
      </c>
    </row>
    <row r="15654" spans="1:14">
      <c r="A15654" t="s">
        <v>17007</v>
      </c>
      <c r="B15654" t="s">
        <v>17018</v>
      </c>
      <c r="C15654" t="s">
        <v>109</v>
      </c>
      <c r="D15654">
        <v>1</v>
      </c>
      <c r="E15654">
        <v>0</v>
      </c>
      <c r="F15654">
        <v>1</v>
      </c>
      <c r="H15654" t="s">
        <v>155</v>
      </c>
      <c r="I15654">
        <f t="shared" si="741"/>
        <v>0</v>
      </c>
      <c r="J15654">
        <f t="shared" si="742"/>
        <v>0</v>
      </c>
      <c r="L15654" t="str">
        <f t="shared" si="740"/>
        <v>2257UMINA BEACH</v>
      </c>
      <c r="M15654" t="s">
        <v>13345</v>
      </c>
      <c r="N15654" t="s">
        <v>732</v>
      </c>
    </row>
    <row r="15655" spans="1:14">
      <c r="A15655" t="s">
        <v>17007</v>
      </c>
      <c r="B15655" t="s">
        <v>17019</v>
      </c>
      <c r="C15655" t="s">
        <v>109</v>
      </c>
      <c r="D15655">
        <v>1</v>
      </c>
      <c r="E15655">
        <v>0</v>
      </c>
      <c r="F15655">
        <v>1</v>
      </c>
      <c r="H15655" t="s">
        <v>155</v>
      </c>
      <c r="I15655">
        <f t="shared" si="741"/>
        <v>0</v>
      </c>
      <c r="J15655">
        <f t="shared" si="742"/>
        <v>0</v>
      </c>
      <c r="L15655" t="str">
        <f t="shared" si="740"/>
        <v>2257WAGSTAFFE</v>
      </c>
      <c r="M15655" t="s">
        <v>13345</v>
      </c>
      <c r="N15655" t="s">
        <v>732</v>
      </c>
    </row>
    <row r="15656" spans="1:14">
      <c r="A15656" t="s">
        <v>17020</v>
      </c>
      <c r="B15656" t="s">
        <v>436</v>
      </c>
      <c r="C15656" t="s">
        <v>109</v>
      </c>
      <c r="D15656">
        <v>1</v>
      </c>
      <c r="E15656">
        <v>0</v>
      </c>
      <c r="F15656">
        <v>1</v>
      </c>
      <c r="H15656" t="s">
        <v>103</v>
      </c>
      <c r="I15656">
        <f t="shared" si="741"/>
        <v>0</v>
      </c>
      <c r="J15656">
        <f t="shared" si="742"/>
        <v>0</v>
      </c>
      <c r="L15656" t="str">
        <f t="shared" si="740"/>
        <v>2256BLACKWALL</v>
      </c>
      <c r="M15656" t="s">
        <v>13345</v>
      </c>
      <c r="N15656" t="s">
        <v>732</v>
      </c>
    </row>
    <row r="15657" spans="1:14">
      <c r="A15657" t="s">
        <v>17020</v>
      </c>
      <c r="B15657" t="s">
        <v>17021</v>
      </c>
      <c r="C15657" t="s">
        <v>109</v>
      </c>
      <c r="D15657">
        <v>1</v>
      </c>
      <c r="E15657">
        <v>0</v>
      </c>
      <c r="F15657">
        <v>1</v>
      </c>
      <c r="H15657" t="s">
        <v>103</v>
      </c>
      <c r="I15657">
        <f t="shared" si="741"/>
        <v>0</v>
      </c>
      <c r="J15657">
        <f t="shared" si="742"/>
        <v>0</v>
      </c>
      <c r="L15657" t="str">
        <f t="shared" si="740"/>
        <v>2256HORSFIELD BAY</v>
      </c>
      <c r="M15657" t="s">
        <v>13345</v>
      </c>
      <c r="N15657" t="s">
        <v>732</v>
      </c>
    </row>
    <row r="15658" spans="1:14">
      <c r="A15658" t="s">
        <v>17020</v>
      </c>
      <c r="B15658" t="s">
        <v>17022</v>
      </c>
      <c r="C15658" t="s">
        <v>109</v>
      </c>
      <c r="D15658">
        <v>1</v>
      </c>
      <c r="E15658">
        <v>0</v>
      </c>
      <c r="F15658">
        <v>1</v>
      </c>
      <c r="H15658" t="s">
        <v>103</v>
      </c>
      <c r="I15658">
        <f t="shared" si="741"/>
        <v>0</v>
      </c>
      <c r="J15658">
        <f t="shared" si="742"/>
        <v>0</v>
      </c>
      <c r="L15658" t="str">
        <f t="shared" si="740"/>
        <v>2256KOOLEWONG</v>
      </c>
      <c r="M15658" t="s">
        <v>13345</v>
      </c>
      <c r="N15658" t="s">
        <v>732</v>
      </c>
    </row>
    <row r="15659" spans="1:14">
      <c r="A15659" t="s">
        <v>17020</v>
      </c>
      <c r="B15659" t="s">
        <v>17023</v>
      </c>
      <c r="C15659" t="s">
        <v>109</v>
      </c>
      <c r="D15659">
        <v>1</v>
      </c>
      <c r="E15659">
        <v>0</v>
      </c>
      <c r="F15659">
        <v>1</v>
      </c>
      <c r="H15659" t="s">
        <v>103</v>
      </c>
      <c r="I15659">
        <f t="shared" si="741"/>
        <v>0</v>
      </c>
      <c r="J15659">
        <f t="shared" si="742"/>
        <v>0</v>
      </c>
      <c r="L15659" t="str">
        <f t="shared" si="740"/>
        <v>2256LITTLE WOBBY</v>
      </c>
      <c r="M15659" t="s">
        <v>13345</v>
      </c>
      <c r="N15659" t="s">
        <v>732</v>
      </c>
    </row>
    <row r="15660" spans="1:14">
      <c r="A15660" t="s">
        <v>17020</v>
      </c>
      <c r="B15660" t="s">
        <v>17024</v>
      </c>
      <c r="C15660" t="s">
        <v>109</v>
      </c>
      <c r="D15660">
        <v>1</v>
      </c>
      <c r="E15660">
        <v>0</v>
      </c>
      <c r="F15660">
        <v>1</v>
      </c>
      <c r="H15660" t="s">
        <v>103</v>
      </c>
      <c r="I15660">
        <f t="shared" si="741"/>
        <v>0</v>
      </c>
      <c r="J15660">
        <f t="shared" si="742"/>
        <v>0</v>
      </c>
      <c r="L15660" t="str">
        <f t="shared" si="740"/>
        <v>2256PATONGA</v>
      </c>
      <c r="M15660" t="s">
        <v>13345</v>
      </c>
      <c r="N15660" t="s">
        <v>732</v>
      </c>
    </row>
    <row r="15661" spans="1:14">
      <c r="A15661" t="s">
        <v>17020</v>
      </c>
      <c r="B15661" t="s">
        <v>17025</v>
      </c>
      <c r="C15661" t="s">
        <v>109</v>
      </c>
      <c r="D15661">
        <v>1</v>
      </c>
      <c r="E15661">
        <v>0</v>
      </c>
      <c r="F15661">
        <v>1</v>
      </c>
      <c r="H15661" t="s">
        <v>103</v>
      </c>
      <c r="I15661">
        <f t="shared" si="741"/>
        <v>0</v>
      </c>
      <c r="J15661">
        <f t="shared" si="742"/>
        <v>0</v>
      </c>
      <c r="L15661" t="str">
        <f t="shared" si="740"/>
        <v>2256PEARL BEACH</v>
      </c>
      <c r="M15661" t="s">
        <v>13345</v>
      </c>
      <c r="N15661" t="s">
        <v>732</v>
      </c>
    </row>
    <row r="15662" spans="1:14">
      <c r="A15662" t="s">
        <v>17020</v>
      </c>
      <c r="B15662" t="s">
        <v>17026</v>
      </c>
      <c r="C15662" t="s">
        <v>109</v>
      </c>
      <c r="D15662">
        <v>1</v>
      </c>
      <c r="E15662">
        <v>0</v>
      </c>
      <c r="F15662">
        <v>1</v>
      </c>
      <c r="H15662" t="s">
        <v>103</v>
      </c>
      <c r="I15662">
        <f t="shared" si="741"/>
        <v>0</v>
      </c>
      <c r="J15662">
        <f t="shared" si="742"/>
        <v>0</v>
      </c>
      <c r="L15662" t="str">
        <f t="shared" si="740"/>
        <v>2256PHEGANS BAY</v>
      </c>
      <c r="M15662" t="s">
        <v>13345</v>
      </c>
      <c r="N15662" t="s">
        <v>732</v>
      </c>
    </row>
    <row r="15663" spans="1:14">
      <c r="A15663" t="s">
        <v>17020</v>
      </c>
      <c r="B15663" t="s">
        <v>17027</v>
      </c>
      <c r="C15663" t="s">
        <v>109</v>
      </c>
      <c r="D15663">
        <v>1</v>
      </c>
      <c r="E15663">
        <v>0</v>
      </c>
      <c r="F15663">
        <v>1</v>
      </c>
      <c r="H15663" t="s">
        <v>103</v>
      </c>
      <c r="I15663">
        <f t="shared" si="741"/>
        <v>0</v>
      </c>
      <c r="J15663">
        <f t="shared" si="742"/>
        <v>0</v>
      </c>
      <c r="L15663" t="str">
        <f t="shared" si="740"/>
        <v>2256WONDABYNE</v>
      </c>
      <c r="M15663" t="s">
        <v>13345</v>
      </c>
      <c r="N15663" t="s">
        <v>732</v>
      </c>
    </row>
    <row r="15664" spans="1:14">
      <c r="A15664" t="s">
        <v>17020</v>
      </c>
      <c r="B15664" t="s">
        <v>17028</v>
      </c>
      <c r="C15664" t="s">
        <v>109</v>
      </c>
      <c r="D15664">
        <v>1</v>
      </c>
      <c r="E15664">
        <v>0</v>
      </c>
      <c r="F15664">
        <v>1</v>
      </c>
      <c r="H15664" t="s">
        <v>103</v>
      </c>
      <c r="I15664">
        <f t="shared" si="741"/>
        <v>0</v>
      </c>
      <c r="J15664">
        <f t="shared" si="742"/>
        <v>0</v>
      </c>
      <c r="L15664" t="str">
        <f t="shared" si="740"/>
        <v>2256WOY WOY</v>
      </c>
      <c r="M15664" t="s">
        <v>13345</v>
      </c>
      <c r="N15664" t="s">
        <v>732</v>
      </c>
    </row>
    <row r="15665" spans="1:14">
      <c r="A15665" t="s">
        <v>17020</v>
      </c>
      <c r="B15665" t="s">
        <v>17029</v>
      </c>
      <c r="C15665" t="s">
        <v>109</v>
      </c>
      <c r="D15665">
        <v>1</v>
      </c>
      <c r="E15665">
        <v>0</v>
      </c>
      <c r="F15665">
        <v>1</v>
      </c>
      <c r="H15665" t="s">
        <v>103</v>
      </c>
      <c r="I15665">
        <f t="shared" si="741"/>
        <v>0</v>
      </c>
      <c r="J15665">
        <f t="shared" si="742"/>
        <v>0</v>
      </c>
      <c r="L15665" t="str">
        <f t="shared" si="740"/>
        <v>2256WOY WOY BAY</v>
      </c>
      <c r="M15665" t="s">
        <v>13345</v>
      </c>
      <c r="N15665" t="s">
        <v>732</v>
      </c>
    </row>
    <row r="15666" spans="1:14">
      <c r="A15666" t="s">
        <v>17030</v>
      </c>
      <c r="B15666" t="s">
        <v>17031</v>
      </c>
      <c r="C15666" t="s">
        <v>109</v>
      </c>
      <c r="D15666">
        <v>1</v>
      </c>
      <c r="E15666">
        <v>0</v>
      </c>
      <c r="F15666">
        <v>1</v>
      </c>
      <c r="H15666" t="s">
        <v>155</v>
      </c>
      <c r="I15666">
        <f t="shared" si="741"/>
        <v>0</v>
      </c>
      <c r="J15666">
        <f t="shared" si="742"/>
        <v>0</v>
      </c>
      <c r="L15666" t="str">
        <f t="shared" si="740"/>
        <v>2251AVOCA BEACH</v>
      </c>
      <c r="M15666" t="s">
        <v>13345</v>
      </c>
      <c r="N15666" t="s">
        <v>732</v>
      </c>
    </row>
    <row r="15667" spans="1:14">
      <c r="A15667" t="s">
        <v>17030</v>
      </c>
      <c r="B15667" t="s">
        <v>17032</v>
      </c>
      <c r="C15667" t="s">
        <v>109</v>
      </c>
      <c r="D15667">
        <v>1</v>
      </c>
      <c r="E15667">
        <v>0</v>
      </c>
      <c r="F15667">
        <v>1</v>
      </c>
      <c r="H15667" t="s">
        <v>155</v>
      </c>
      <c r="I15667">
        <f t="shared" si="741"/>
        <v>0</v>
      </c>
      <c r="J15667">
        <f t="shared" si="742"/>
        <v>0</v>
      </c>
      <c r="L15667" t="str">
        <f t="shared" si="740"/>
        <v>2251BENSVILLE</v>
      </c>
      <c r="M15667" t="s">
        <v>13345</v>
      </c>
      <c r="N15667" t="s">
        <v>732</v>
      </c>
    </row>
    <row r="15668" spans="1:14">
      <c r="A15668" t="s">
        <v>17030</v>
      </c>
      <c r="B15668" t="s">
        <v>17033</v>
      </c>
      <c r="C15668" t="s">
        <v>109</v>
      </c>
      <c r="D15668">
        <v>1</v>
      </c>
      <c r="E15668">
        <v>0</v>
      </c>
      <c r="F15668">
        <v>1</v>
      </c>
      <c r="H15668" t="s">
        <v>155</v>
      </c>
      <c r="I15668">
        <f t="shared" si="741"/>
        <v>0</v>
      </c>
      <c r="J15668">
        <f t="shared" si="742"/>
        <v>0</v>
      </c>
      <c r="L15668" t="str">
        <f t="shared" si="740"/>
        <v>2251BOUDDI</v>
      </c>
      <c r="M15668" t="s">
        <v>13345</v>
      </c>
      <c r="N15668" t="s">
        <v>732</v>
      </c>
    </row>
    <row r="15669" spans="1:14">
      <c r="A15669" t="s">
        <v>17030</v>
      </c>
      <c r="B15669" t="s">
        <v>17034</v>
      </c>
      <c r="C15669" t="s">
        <v>109</v>
      </c>
      <c r="D15669">
        <v>1</v>
      </c>
      <c r="E15669">
        <v>0</v>
      </c>
      <c r="F15669">
        <v>1</v>
      </c>
      <c r="H15669" t="s">
        <v>155</v>
      </c>
      <c r="I15669">
        <f t="shared" si="741"/>
        <v>0</v>
      </c>
      <c r="J15669">
        <f t="shared" si="742"/>
        <v>0</v>
      </c>
      <c r="L15669" t="str">
        <f t="shared" si="740"/>
        <v>2251COPACABANA</v>
      </c>
      <c r="M15669" t="s">
        <v>13345</v>
      </c>
      <c r="N15669" t="s">
        <v>732</v>
      </c>
    </row>
    <row r="15670" spans="1:14">
      <c r="A15670" t="s">
        <v>17030</v>
      </c>
      <c r="B15670" t="s">
        <v>17035</v>
      </c>
      <c r="C15670" t="s">
        <v>109</v>
      </c>
      <c r="D15670">
        <v>1</v>
      </c>
      <c r="E15670">
        <v>0</v>
      </c>
      <c r="F15670">
        <v>1</v>
      </c>
      <c r="H15670" t="s">
        <v>155</v>
      </c>
      <c r="I15670">
        <f t="shared" si="741"/>
        <v>0</v>
      </c>
      <c r="J15670">
        <f t="shared" si="742"/>
        <v>0</v>
      </c>
      <c r="L15670" t="str">
        <f t="shared" si="740"/>
        <v>2251DAVISTOWN</v>
      </c>
      <c r="M15670" t="s">
        <v>13345</v>
      </c>
      <c r="N15670" t="s">
        <v>732</v>
      </c>
    </row>
    <row r="15671" spans="1:14">
      <c r="A15671" t="s">
        <v>17030</v>
      </c>
      <c r="B15671" t="s">
        <v>15928</v>
      </c>
      <c r="C15671" t="s">
        <v>109</v>
      </c>
      <c r="D15671">
        <v>1</v>
      </c>
      <c r="E15671">
        <v>0</v>
      </c>
      <c r="F15671">
        <v>1</v>
      </c>
      <c r="H15671" t="s">
        <v>155</v>
      </c>
      <c r="I15671">
        <f t="shared" si="741"/>
        <v>0</v>
      </c>
      <c r="J15671">
        <f t="shared" si="742"/>
        <v>0</v>
      </c>
      <c r="L15671" t="str">
        <f t="shared" si="740"/>
        <v>2251GREEN POINT</v>
      </c>
      <c r="M15671" t="s">
        <v>13345</v>
      </c>
      <c r="N15671" t="s">
        <v>732</v>
      </c>
    </row>
    <row r="15672" spans="1:14">
      <c r="A15672" t="s">
        <v>17030</v>
      </c>
      <c r="B15672" t="s">
        <v>17036</v>
      </c>
      <c r="C15672" t="s">
        <v>109</v>
      </c>
      <c r="D15672">
        <v>1</v>
      </c>
      <c r="E15672">
        <v>0</v>
      </c>
      <c r="F15672">
        <v>1</v>
      </c>
      <c r="H15672" t="s">
        <v>155</v>
      </c>
      <c r="I15672">
        <f t="shared" si="741"/>
        <v>0</v>
      </c>
      <c r="J15672">
        <f t="shared" si="742"/>
        <v>0</v>
      </c>
      <c r="L15672" t="str">
        <f t="shared" si="740"/>
        <v>2251KINCUMBER</v>
      </c>
      <c r="M15672" t="s">
        <v>13345</v>
      </c>
      <c r="N15672" t="s">
        <v>732</v>
      </c>
    </row>
    <row r="15673" spans="1:14">
      <c r="A15673" t="s">
        <v>17030</v>
      </c>
      <c r="B15673" t="s">
        <v>17037</v>
      </c>
      <c r="C15673" t="s">
        <v>109</v>
      </c>
      <c r="D15673">
        <v>1</v>
      </c>
      <c r="E15673">
        <v>0</v>
      </c>
      <c r="F15673">
        <v>1</v>
      </c>
      <c r="H15673" t="s">
        <v>155</v>
      </c>
      <c r="I15673">
        <f t="shared" si="741"/>
        <v>0</v>
      </c>
      <c r="J15673">
        <f t="shared" si="742"/>
        <v>0</v>
      </c>
      <c r="L15673" t="str">
        <f t="shared" si="740"/>
        <v>2251KINCUMBER SOUTH</v>
      </c>
      <c r="M15673" t="s">
        <v>13345</v>
      </c>
      <c r="N15673" t="s">
        <v>732</v>
      </c>
    </row>
    <row r="15674" spans="1:14">
      <c r="A15674" t="s">
        <v>17030</v>
      </c>
      <c r="B15674" t="s">
        <v>17038</v>
      </c>
      <c r="C15674" t="s">
        <v>109</v>
      </c>
      <c r="D15674">
        <v>1</v>
      </c>
      <c r="E15674">
        <v>0</v>
      </c>
      <c r="F15674">
        <v>1</v>
      </c>
      <c r="H15674" t="s">
        <v>155</v>
      </c>
      <c r="I15674">
        <f t="shared" si="741"/>
        <v>0</v>
      </c>
      <c r="J15674">
        <f t="shared" si="742"/>
        <v>0</v>
      </c>
      <c r="L15674" t="str">
        <f t="shared" si="740"/>
        <v>2251MACMASTERS BEACH</v>
      </c>
      <c r="M15674" t="s">
        <v>13345</v>
      </c>
      <c r="N15674" t="s">
        <v>732</v>
      </c>
    </row>
    <row r="15675" spans="1:14">
      <c r="A15675" t="s">
        <v>17030</v>
      </c>
      <c r="B15675" t="s">
        <v>17039</v>
      </c>
      <c r="C15675" t="s">
        <v>109</v>
      </c>
      <c r="D15675">
        <v>1</v>
      </c>
      <c r="E15675">
        <v>0</v>
      </c>
      <c r="F15675">
        <v>1</v>
      </c>
      <c r="H15675" t="s">
        <v>155</v>
      </c>
      <c r="I15675">
        <f t="shared" si="741"/>
        <v>0</v>
      </c>
      <c r="J15675">
        <f t="shared" si="742"/>
        <v>0</v>
      </c>
      <c r="L15675" t="str">
        <f t="shared" si="740"/>
        <v>2251PICKETTS VALLEY</v>
      </c>
      <c r="M15675" t="s">
        <v>13345</v>
      </c>
      <c r="N15675" t="s">
        <v>732</v>
      </c>
    </row>
    <row r="15676" spans="1:14">
      <c r="A15676" t="s">
        <v>17030</v>
      </c>
      <c r="B15676" t="s">
        <v>17040</v>
      </c>
      <c r="C15676" t="s">
        <v>109</v>
      </c>
      <c r="D15676">
        <v>1</v>
      </c>
      <c r="E15676">
        <v>0</v>
      </c>
      <c r="F15676">
        <v>1</v>
      </c>
      <c r="H15676" t="s">
        <v>155</v>
      </c>
      <c r="I15676">
        <f t="shared" si="741"/>
        <v>0</v>
      </c>
      <c r="J15676">
        <f t="shared" si="742"/>
        <v>0</v>
      </c>
      <c r="L15676" t="str">
        <f t="shared" si="740"/>
        <v>2251SARATOGA</v>
      </c>
      <c r="M15676" t="s">
        <v>13345</v>
      </c>
      <c r="N15676" t="s">
        <v>732</v>
      </c>
    </row>
    <row r="15677" spans="1:14">
      <c r="A15677" t="s">
        <v>17030</v>
      </c>
      <c r="B15677" t="s">
        <v>4865</v>
      </c>
      <c r="C15677" t="s">
        <v>109</v>
      </c>
      <c r="D15677">
        <v>1</v>
      </c>
      <c r="E15677">
        <v>0</v>
      </c>
      <c r="F15677">
        <v>1</v>
      </c>
      <c r="H15677" t="s">
        <v>155</v>
      </c>
      <c r="I15677">
        <f t="shared" si="741"/>
        <v>0</v>
      </c>
      <c r="J15677">
        <f t="shared" si="742"/>
        <v>0</v>
      </c>
      <c r="L15677" t="str">
        <f t="shared" si="740"/>
        <v>2251YATTALUNGA</v>
      </c>
      <c r="M15677" t="s">
        <v>13345</v>
      </c>
      <c r="N15677" t="s">
        <v>732</v>
      </c>
    </row>
    <row r="15678" spans="1:14">
      <c r="A15678" t="s">
        <v>17041</v>
      </c>
      <c r="B15678" t="s">
        <v>17042</v>
      </c>
      <c r="C15678" t="s">
        <v>109</v>
      </c>
      <c r="D15678">
        <v>1</v>
      </c>
      <c r="E15678">
        <v>0</v>
      </c>
      <c r="F15678">
        <v>1</v>
      </c>
      <c r="H15678" t="s">
        <v>155</v>
      </c>
      <c r="I15678">
        <f t="shared" si="741"/>
        <v>0</v>
      </c>
      <c r="J15678">
        <f t="shared" si="742"/>
        <v>0</v>
      </c>
      <c r="L15678" t="str">
        <f t="shared" si="740"/>
        <v>2250CALGA</v>
      </c>
      <c r="M15678" t="s">
        <v>13345</v>
      </c>
    </row>
    <row r="15679" spans="1:14">
      <c r="A15679" t="s">
        <v>17041</v>
      </c>
      <c r="B15679" t="s">
        <v>17043</v>
      </c>
      <c r="C15679" t="s">
        <v>109</v>
      </c>
      <c r="D15679">
        <v>1</v>
      </c>
      <c r="E15679">
        <v>0</v>
      </c>
      <c r="F15679">
        <v>1</v>
      </c>
      <c r="H15679" t="s">
        <v>155</v>
      </c>
      <c r="I15679">
        <f t="shared" si="741"/>
        <v>0</v>
      </c>
      <c r="J15679">
        <f t="shared" si="742"/>
        <v>0</v>
      </c>
      <c r="L15679" t="str">
        <f t="shared" si="740"/>
        <v>2250EAST GOSFORD</v>
      </c>
      <c r="M15679" t="s">
        <v>13345</v>
      </c>
    </row>
    <row r="15680" spans="1:14">
      <c r="A15680" t="s">
        <v>17041</v>
      </c>
      <c r="B15680" t="s">
        <v>17044</v>
      </c>
      <c r="C15680" t="s">
        <v>109</v>
      </c>
      <c r="D15680">
        <v>1</v>
      </c>
      <c r="E15680">
        <v>0</v>
      </c>
      <c r="F15680">
        <v>1</v>
      </c>
      <c r="H15680" t="s">
        <v>155</v>
      </c>
      <c r="I15680">
        <f t="shared" si="741"/>
        <v>0</v>
      </c>
      <c r="J15680">
        <f t="shared" si="742"/>
        <v>0</v>
      </c>
      <c r="L15680" t="str">
        <f t="shared" si="740"/>
        <v>2250ERINA</v>
      </c>
      <c r="M15680" t="s">
        <v>13345</v>
      </c>
    </row>
    <row r="15681" spans="1:13">
      <c r="A15681" t="s">
        <v>17041</v>
      </c>
      <c r="B15681" t="s">
        <v>17045</v>
      </c>
      <c r="C15681" t="s">
        <v>109</v>
      </c>
      <c r="D15681">
        <v>1</v>
      </c>
      <c r="E15681">
        <v>0</v>
      </c>
      <c r="F15681">
        <v>1</v>
      </c>
      <c r="H15681" t="s">
        <v>155</v>
      </c>
      <c r="I15681">
        <f t="shared" si="741"/>
        <v>0</v>
      </c>
      <c r="J15681">
        <f t="shared" si="742"/>
        <v>0</v>
      </c>
      <c r="L15681" t="str">
        <f t="shared" si="740"/>
        <v>2250ERINA FAIR</v>
      </c>
      <c r="M15681" t="s">
        <v>13345</v>
      </c>
    </row>
    <row r="15682" spans="1:13">
      <c r="A15682" t="s">
        <v>17041</v>
      </c>
      <c r="B15682" t="s">
        <v>17046</v>
      </c>
      <c r="C15682" t="s">
        <v>109</v>
      </c>
      <c r="D15682">
        <v>1</v>
      </c>
      <c r="E15682">
        <v>0</v>
      </c>
      <c r="F15682">
        <v>1</v>
      </c>
      <c r="H15682" t="s">
        <v>155</v>
      </c>
      <c r="I15682">
        <f t="shared" si="741"/>
        <v>0</v>
      </c>
      <c r="J15682">
        <f t="shared" si="742"/>
        <v>0</v>
      </c>
      <c r="L15682" t="str">
        <f t="shared" si="740"/>
        <v>2250GOSFORD</v>
      </c>
      <c r="M15682" t="s">
        <v>13345</v>
      </c>
    </row>
    <row r="15683" spans="1:13">
      <c r="A15683" t="s">
        <v>17041</v>
      </c>
      <c r="B15683" t="s">
        <v>17047</v>
      </c>
      <c r="C15683" t="s">
        <v>109</v>
      </c>
      <c r="D15683">
        <v>1</v>
      </c>
      <c r="E15683">
        <v>0</v>
      </c>
      <c r="F15683">
        <v>1</v>
      </c>
      <c r="H15683" t="s">
        <v>155</v>
      </c>
      <c r="I15683">
        <f t="shared" si="741"/>
        <v>0</v>
      </c>
      <c r="J15683">
        <f t="shared" si="742"/>
        <v>0</v>
      </c>
      <c r="L15683" t="str">
        <f t="shared" si="740"/>
        <v>2250HOLGATE</v>
      </c>
      <c r="M15683" t="s">
        <v>13345</v>
      </c>
    </row>
    <row r="15684" spans="1:13">
      <c r="A15684" t="s">
        <v>17041</v>
      </c>
      <c r="B15684" t="s">
        <v>17048</v>
      </c>
      <c r="C15684" t="s">
        <v>109</v>
      </c>
      <c r="D15684">
        <v>1</v>
      </c>
      <c r="E15684">
        <v>0</v>
      </c>
      <c r="F15684">
        <v>1</v>
      </c>
      <c r="H15684" t="s">
        <v>155</v>
      </c>
      <c r="I15684">
        <f t="shared" si="741"/>
        <v>0</v>
      </c>
      <c r="J15684">
        <f t="shared" si="742"/>
        <v>0</v>
      </c>
      <c r="L15684" t="str">
        <f t="shared" si="740"/>
        <v>2250KARIONG</v>
      </c>
      <c r="M15684" t="s">
        <v>13345</v>
      </c>
    </row>
    <row r="15685" spans="1:13">
      <c r="A15685" t="s">
        <v>17041</v>
      </c>
      <c r="B15685" t="s">
        <v>17049</v>
      </c>
      <c r="C15685" t="s">
        <v>109</v>
      </c>
      <c r="D15685">
        <v>1</v>
      </c>
      <c r="E15685">
        <v>0</v>
      </c>
      <c r="F15685">
        <v>1</v>
      </c>
      <c r="H15685" t="s">
        <v>155</v>
      </c>
      <c r="I15685">
        <f t="shared" si="741"/>
        <v>0</v>
      </c>
      <c r="J15685">
        <f t="shared" si="742"/>
        <v>0</v>
      </c>
      <c r="L15685" t="str">
        <f t="shared" ref="L15685:L15748" si="743">CONCATENATE(A15685,B15685)</f>
        <v>2250LISAROW</v>
      </c>
      <c r="M15685" t="s">
        <v>13345</v>
      </c>
    </row>
    <row r="15686" spans="1:13">
      <c r="A15686" t="s">
        <v>17041</v>
      </c>
      <c r="B15686" t="s">
        <v>17050</v>
      </c>
      <c r="C15686" t="s">
        <v>109</v>
      </c>
      <c r="D15686">
        <v>1</v>
      </c>
      <c r="E15686">
        <v>0</v>
      </c>
      <c r="F15686">
        <v>1</v>
      </c>
      <c r="H15686" t="s">
        <v>155</v>
      </c>
      <c r="I15686">
        <f t="shared" si="741"/>
        <v>0</v>
      </c>
      <c r="J15686">
        <f t="shared" si="742"/>
        <v>0</v>
      </c>
      <c r="L15686" t="str">
        <f t="shared" si="743"/>
        <v>2250MATCHAM</v>
      </c>
      <c r="M15686" t="s">
        <v>13345</v>
      </c>
    </row>
    <row r="15687" spans="1:13">
      <c r="A15687" t="s">
        <v>17041</v>
      </c>
      <c r="B15687" t="s">
        <v>5871</v>
      </c>
      <c r="C15687" t="s">
        <v>109</v>
      </c>
      <c r="D15687">
        <v>1</v>
      </c>
      <c r="E15687">
        <v>0</v>
      </c>
      <c r="F15687">
        <v>1</v>
      </c>
      <c r="H15687" t="s">
        <v>155</v>
      </c>
      <c r="I15687">
        <f t="shared" si="741"/>
        <v>0</v>
      </c>
      <c r="J15687">
        <f t="shared" si="742"/>
        <v>0</v>
      </c>
      <c r="L15687" t="str">
        <f t="shared" si="743"/>
        <v>2250MOUNT ELLIOT</v>
      </c>
      <c r="M15687" t="s">
        <v>13345</v>
      </c>
    </row>
    <row r="15688" spans="1:13">
      <c r="A15688" t="s">
        <v>17041</v>
      </c>
      <c r="B15688" t="s">
        <v>17051</v>
      </c>
      <c r="C15688" t="s">
        <v>109</v>
      </c>
      <c r="D15688">
        <v>1</v>
      </c>
      <c r="E15688">
        <v>0</v>
      </c>
      <c r="F15688">
        <v>1</v>
      </c>
      <c r="H15688" t="s">
        <v>155</v>
      </c>
      <c r="I15688">
        <f t="shared" si="741"/>
        <v>0</v>
      </c>
      <c r="J15688">
        <f t="shared" si="742"/>
        <v>0</v>
      </c>
      <c r="L15688" t="str">
        <f t="shared" si="743"/>
        <v>2250NARARA</v>
      </c>
      <c r="M15688" t="s">
        <v>13345</v>
      </c>
    </row>
    <row r="15689" spans="1:13">
      <c r="A15689" t="s">
        <v>17041</v>
      </c>
      <c r="B15689" t="s">
        <v>17052</v>
      </c>
      <c r="C15689" t="s">
        <v>109</v>
      </c>
      <c r="D15689">
        <v>1</v>
      </c>
      <c r="E15689">
        <v>0</v>
      </c>
      <c r="F15689">
        <v>1</v>
      </c>
      <c r="H15689" t="s">
        <v>155</v>
      </c>
      <c r="I15689">
        <f t="shared" si="741"/>
        <v>0</v>
      </c>
      <c r="J15689">
        <f t="shared" si="742"/>
        <v>0</v>
      </c>
      <c r="L15689" t="str">
        <f t="shared" si="743"/>
        <v>2250NIAGARA PARK</v>
      </c>
      <c r="M15689" t="s">
        <v>13345</v>
      </c>
    </row>
    <row r="15690" spans="1:13">
      <c r="A15690" t="s">
        <v>17041</v>
      </c>
      <c r="B15690" t="s">
        <v>17053</v>
      </c>
      <c r="C15690" t="s">
        <v>109</v>
      </c>
      <c r="D15690">
        <v>1</v>
      </c>
      <c r="E15690">
        <v>0</v>
      </c>
      <c r="F15690">
        <v>1</v>
      </c>
      <c r="H15690" t="s">
        <v>155</v>
      </c>
      <c r="I15690">
        <f t="shared" si="741"/>
        <v>0</v>
      </c>
      <c r="J15690">
        <f t="shared" si="742"/>
        <v>0</v>
      </c>
      <c r="L15690" t="str">
        <f t="shared" si="743"/>
        <v>2250NORTH GOSFORD</v>
      </c>
      <c r="M15690" t="s">
        <v>13345</v>
      </c>
    </row>
    <row r="15691" spans="1:13">
      <c r="A15691" t="s">
        <v>17041</v>
      </c>
      <c r="B15691" t="s">
        <v>17054</v>
      </c>
      <c r="C15691" t="s">
        <v>109</v>
      </c>
      <c r="D15691">
        <v>1</v>
      </c>
      <c r="E15691">
        <v>0</v>
      </c>
      <c r="F15691">
        <v>1</v>
      </c>
      <c r="H15691" t="s">
        <v>155</v>
      </c>
      <c r="I15691">
        <f t="shared" si="741"/>
        <v>0</v>
      </c>
      <c r="J15691">
        <f t="shared" si="742"/>
        <v>0</v>
      </c>
      <c r="L15691" t="str">
        <f t="shared" si="743"/>
        <v>2250POINT CLARE</v>
      </c>
      <c r="M15691" t="s">
        <v>13345</v>
      </c>
    </row>
    <row r="15692" spans="1:13">
      <c r="A15692" t="s">
        <v>17041</v>
      </c>
      <c r="B15692" t="s">
        <v>17055</v>
      </c>
      <c r="C15692" t="s">
        <v>109</v>
      </c>
      <c r="D15692">
        <v>1</v>
      </c>
      <c r="E15692">
        <v>0</v>
      </c>
      <c r="F15692">
        <v>1</v>
      </c>
      <c r="H15692" t="s">
        <v>155</v>
      </c>
      <c r="I15692">
        <f t="shared" si="741"/>
        <v>0</v>
      </c>
      <c r="J15692">
        <f t="shared" si="742"/>
        <v>0</v>
      </c>
      <c r="L15692" t="str">
        <f t="shared" si="743"/>
        <v>2250POINT FREDERICK</v>
      </c>
      <c r="M15692" t="s">
        <v>13345</v>
      </c>
    </row>
    <row r="15693" spans="1:13">
      <c r="A15693" t="s">
        <v>17041</v>
      </c>
      <c r="B15693" t="s">
        <v>17056</v>
      </c>
      <c r="C15693" t="s">
        <v>109</v>
      </c>
      <c r="D15693">
        <v>1</v>
      </c>
      <c r="E15693">
        <v>0</v>
      </c>
      <c r="F15693">
        <v>1</v>
      </c>
      <c r="H15693" t="s">
        <v>155</v>
      </c>
      <c r="I15693">
        <f t="shared" si="741"/>
        <v>0</v>
      </c>
      <c r="J15693">
        <f t="shared" si="742"/>
        <v>0</v>
      </c>
      <c r="L15693" t="str">
        <f t="shared" si="743"/>
        <v>2250SOMERSBY</v>
      </c>
      <c r="M15693" t="s">
        <v>13345</v>
      </c>
    </row>
    <row r="15694" spans="1:13">
      <c r="A15694" t="s">
        <v>17041</v>
      </c>
      <c r="B15694" t="s">
        <v>514</v>
      </c>
      <c r="C15694" t="s">
        <v>109</v>
      </c>
      <c r="D15694">
        <v>1</v>
      </c>
      <c r="E15694">
        <v>0</v>
      </c>
      <c r="F15694">
        <v>1</v>
      </c>
      <c r="H15694" t="s">
        <v>155</v>
      </c>
      <c r="I15694">
        <f t="shared" si="741"/>
        <v>0</v>
      </c>
      <c r="J15694">
        <f t="shared" si="742"/>
        <v>0</v>
      </c>
      <c r="L15694" t="str">
        <f t="shared" si="743"/>
        <v>2250SPRINGFIELD</v>
      </c>
      <c r="M15694" t="s">
        <v>13345</v>
      </c>
    </row>
    <row r="15695" spans="1:13">
      <c r="A15695" t="s">
        <v>17041</v>
      </c>
      <c r="B15695" t="s">
        <v>17057</v>
      </c>
      <c r="C15695" t="s">
        <v>109</v>
      </c>
      <c r="D15695">
        <v>1</v>
      </c>
      <c r="E15695">
        <v>0</v>
      </c>
      <c r="F15695">
        <v>1</v>
      </c>
      <c r="H15695" t="s">
        <v>155</v>
      </c>
      <c r="I15695">
        <f t="shared" si="741"/>
        <v>0</v>
      </c>
      <c r="J15695">
        <f t="shared" si="742"/>
        <v>0</v>
      </c>
      <c r="L15695" t="str">
        <f t="shared" si="743"/>
        <v>2250TASCOTT</v>
      </c>
      <c r="M15695" t="s">
        <v>13345</v>
      </c>
    </row>
    <row r="15696" spans="1:13">
      <c r="A15696" t="s">
        <v>17041</v>
      </c>
      <c r="B15696" t="s">
        <v>17058</v>
      </c>
      <c r="C15696" t="s">
        <v>109</v>
      </c>
      <c r="D15696">
        <v>1</v>
      </c>
      <c r="E15696">
        <v>0</v>
      </c>
      <c r="F15696">
        <v>1</v>
      </c>
      <c r="H15696" t="s">
        <v>155</v>
      </c>
      <c r="I15696">
        <f t="shared" si="741"/>
        <v>0</v>
      </c>
      <c r="J15696">
        <f t="shared" si="742"/>
        <v>0</v>
      </c>
      <c r="L15696" t="str">
        <f t="shared" si="743"/>
        <v>2250WEST GOSFORD</v>
      </c>
      <c r="M15696" t="s">
        <v>13345</v>
      </c>
    </row>
    <row r="15697" spans="1:13">
      <c r="A15697" t="s">
        <v>17041</v>
      </c>
      <c r="B15697" t="s">
        <v>17059</v>
      </c>
      <c r="C15697" t="s">
        <v>109</v>
      </c>
      <c r="D15697">
        <v>1</v>
      </c>
      <c r="E15697">
        <v>0</v>
      </c>
      <c r="F15697">
        <v>1</v>
      </c>
      <c r="H15697" t="s">
        <v>155</v>
      </c>
      <c r="I15697">
        <f t="shared" ref="I15697:I15760" si="744">IF(ISERROR(VLOOKUP(A15697,SelPostCode,1,FALSE)),0,1)</f>
        <v>0</v>
      </c>
      <c r="J15697">
        <f t="shared" ref="J15697:J15760" si="745">IF(I15697=0,0,IF(ISERROR(VLOOKUP(B15697,SelSuburb,1,FALSE)),0,1))</f>
        <v>0</v>
      </c>
      <c r="L15697" t="str">
        <f t="shared" si="743"/>
        <v>2250WYOMING</v>
      </c>
      <c r="M15697" t="s">
        <v>13345</v>
      </c>
    </row>
    <row r="15698" spans="1:13">
      <c r="A15698" t="s">
        <v>17041</v>
      </c>
      <c r="B15698" t="s">
        <v>17060</v>
      </c>
      <c r="C15698" t="s">
        <v>109</v>
      </c>
      <c r="D15698">
        <v>4</v>
      </c>
      <c r="E15698">
        <v>0</v>
      </c>
      <c r="F15698">
        <v>0</v>
      </c>
      <c r="H15698" t="s">
        <v>155</v>
      </c>
      <c r="I15698">
        <f t="shared" si="744"/>
        <v>0</v>
      </c>
      <c r="J15698">
        <f t="shared" si="745"/>
        <v>0</v>
      </c>
      <c r="L15698" t="str">
        <f t="shared" si="743"/>
        <v>2250BUCKETTY</v>
      </c>
      <c r="M15698" t="s">
        <v>13345</v>
      </c>
    </row>
    <row r="15699" spans="1:13">
      <c r="A15699" t="s">
        <v>17041</v>
      </c>
      <c r="B15699" t="s">
        <v>17061</v>
      </c>
      <c r="C15699" t="s">
        <v>109</v>
      </c>
      <c r="D15699">
        <v>4</v>
      </c>
      <c r="E15699">
        <v>0</v>
      </c>
      <c r="F15699">
        <v>0</v>
      </c>
      <c r="H15699" t="s">
        <v>155</v>
      </c>
      <c r="I15699">
        <f t="shared" si="744"/>
        <v>0</v>
      </c>
      <c r="J15699">
        <f t="shared" si="745"/>
        <v>0</v>
      </c>
      <c r="L15699" t="str">
        <f t="shared" si="743"/>
        <v>2250CENTRAL MANGROVE</v>
      </c>
      <c r="M15699" t="s">
        <v>13345</v>
      </c>
    </row>
    <row r="15700" spans="1:13">
      <c r="A15700" t="s">
        <v>17041</v>
      </c>
      <c r="B15700" t="s">
        <v>17062</v>
      </c>
      <c r="C15700" t="s">
        <v>109</v>
      </c>
      <c r="D15700">
        <v>4</v>
      </c>
      <c r="E15700">
        <v>0</v>
      </c>
      <c r="F15700">
        <v>0</v>
      </c>
      <c r="H15700" t="s">
        <v>155</v>
      </c>
      <c r="I15700">
        <f t="shared" si="744"/>
        <v>0</v>
      </c>
      <c r="J15700">
        <f t="shared" si="745"/>
        <v>0</v>
      </c>
      <c r="L15700" t="str">
        <f t="shared" si="743"/>
        <v>2250DONOVANS FOREST</v>
      </c>
      <c r="M15700" t="s">
        <v>13345</v>
      </c>
    </row>
    <row r="15701" spans="1:13">
      <c r="A15701" t="s">
        <v>17041</v>
      </c>
      <c r="B15701" t="s">
        <v>17063</v>
      </c>
      <c r="C15701" t="s">
        <v>109</v>
      </c>
      <c r="D15701">
        <v>4</v>
      </c>
      <c r="E15701">
        <v>0</v>
      </c>
      <c r="F15701">
        <v>0</v>
      </c>
      <c r="H15701" t="s">
        <v>155</v>
      </c>
      <c r="I15701">
        <f t="shared" si="744"/>
        <v>0</v>
      </c>
      <c r="J15701">
        <f t="shared" si="745"/>
        <v>0</v>
      </c>
      <c r="L15701" t="str">
        <f t="shared" si="743"/>
        <v>2250GLENWORTH VALLEY</v>
      </c>
      <c r="M15701" t="s">
        <v>13345</v>
      </c>
    </row>
    <row r="15702" spans="1:13">
      <c r="A15702" t="s">
        <v>17041</v>
      </c>
      <c r="B15702" t="s">
        <v>17064</v>
      </c>
      <c r="C15702" t="s">
        <v>109</v>
      </c>
      <c r="D15702">
        <v>4</v>
      </c>
      <c r="E15702">
        <v>0</v>
      </c>
      <c r="F15702">
        <v>0</v>
      </c>
      <c r="H15702" t="s">
        <v>155</v>
      </c>
      <c r="I15702">
        <f t="shared" si="744"/>
        <v>0</v>
      </c>
      <c r="J15702">
        <f t="shared" si="745"/>
        <v>0</v>
      </c>
      <c r="L15702" t="str">
        <f t="shared" si="743"/>
        <v>2250GREENGROVE</v>
      </c>
      <c r="M15702" t="s">
        <v>13345</v>
      </c>
    </row>
    <row r="15703" spans="1:13">
      <c r="A15703" t="s">
        <v>17041</v>
      </c>
      <c r="B15703" t="s">
        <v>17065</v>
      </c>
      <c r="C15703" t="s">
        <v>109</v>
      </c>
      <c r="D15703">
        <v>4</v>
      </c>
      <c r="E15703">
        <v>0</v>
      </c>
      <c r="F15703">
        <v>0</v>
      </c>
      <c r="H15703" t="s">
        <v>155</v>
      </c>
      <c r="I15703">
        <f t="shared" si="744"/>
        <v>0</v>
      </c>
      <c r="J15703">
        <f t="shared" si="745"/>
        <v>0</v>
      </c>
      <c r="L15703" t="str">
        <f t="shared" si="743"/>
        <v>2250KULNURA</v>
      </c>
      <c r="M15703" t="s">
        <v>13345</v>
      </c>
    </row>
    <row r="15704" spans="1:13">
      <c r="A15704" t="s">
        <v>17041</v>
      </c>
      <c r="B15704" t="s">
        <v>17066</v>
      </c>
      <c r="C15704" t="s">
        <v>109</v>
      </c>
      <c r="D15704">
        <v>4</v>
      </c>
      <c r="E15704">
        <v>0</v>
      </c>
      <c r="F15704">
        <v>0</v>
      </c>
      <c r="H15704" t="s">
        <v>155</v>
      </c>
      <c r="I15704">
        <f t="shared" si="744"/>
        <v>0</v>
      </c>
      <c r="J15704">
        <f t="shared" si="745"/>
        <v>0</v>
      </c>
      <c r="L15704" t="str">
        <f t="shared" si="743"/>
        <v>2250LOWER MANGROVE</v>
      </c>
      <c r="M15704" t="s">
        <v>13345</v>
      </c>
    </row>
    <row r="15705" spans="1:13">
      <c r="A15705" t="s">
        <v>17041</v>
      </c>
      <c r="B15705" t="s">
        <v>17067</v>
      </c>
      <c r="C15705" t="s">
        <v>109</v>
      </c>
      <c r="D15705">
        <v>4</v>
      </c>
      <c r="E15705">
        <v>0</v>
      </c>
      <c r="F15705">
        <v>0</v>
      </c>
      <c r="H15705" t="s">
        <v>155</v>
      </c>
      <c r="I15705">
        <f t="shared" si="744"/>
        <v>0</v>
      </c>
      <c r="J15705">
        <f t="shared" si="745"/>
        <v>0</v>
      </c>
      <c r="L15705" t="str">
        <f t="shared" si="743"/>
        <v>2250MANGROVE CREEK</v>
      </c>
      <c r="M15705" t="s">
        <v>13345</v>
      </c>
    </row>
    <row r="15706" spans="1:13">
      <c r="A15706" t="s">
        <v>17041</v>
      </c>
      <c r="B15706" t="s">
        <v>17068</v>
      </c>
      <c r="C15706" t="s">
        <v>109</v>
      </c>
      <c r="D15706">
        <v>4</v>
      </c>
      <c r="E15706">
        <v>0</v>
      </c>
      <c r="F15706">
        <v>0</v>
      </c>
      <c r="H15706" t="s">
        <v>155</v>
      </c>
      <c r="I15706">
        <f t="shared" si="744"/>
        <v>0</v>
      </c>
      <c r="J15706">
        <f t="shared" si="745"/>
        <v>0</v>
      </c>
      <c r="L15706" t="str">
        <f t="shared" si="743"/>
        <v>2250MANGROVE MOUNTAIN</v>
      </c>
      <c r="M15706" t="s">
        <v>13345</v>
      </c>
    </row>
    <row r="15707" spans="1:13">
      <c r="A15707" t="s">
        <v>17041</v>
      </c>
      <c r="B15707" t="s">
        <v>17069</v>
      </c>
      <c r="C15707" t="s">
        <v>109</v>
      </c>
      <c r="D15707">
        <v>3</v>
      </c>
      <c r="E15707">
        <v>0</v>
      </c>
      <c r="F15707">
        <v>0</v>
      </c>
      <c r="H15707" t="s">
        <v>155</v>
      </c>
      <c r="I15707">
        <f t="shared" si="744"/>
        <v>0</v>
      </c>
      <c r="J15707">
        <f t="shared" si="745"/>
        <v>0</v>
      </c>
      <c r="L15707" t="str">
        <f t="shared" si="743"/>
        <v>2250MOONEY MOONEY CREEK</v>
      </c>
      <c r="M15707" t="s">
        <v>13345</v>
      </c>
    </row>
    <row r="15708" spans="1:13">
      <c r="A15708" t="s">
        <v>17041</v>
      </c>
      <c r="B15708" t="s">
        <v>17070</v>
      </c>
      <c r="C15708" t="s">
        <v>109</v>
      </c>
      <c r="D15708">
        <v>3</v>
      </c>
      <c r="E15708">
        <v>0</v>
      </c>
      <c r="F15708">
        <v>0</v>
      </c>
      <c r="H15708" t="s">
        <v>155</v>
      </c>
      <c r="I15708">
        <f t="shared" si="744"/>
        <v>0</v>
      </c>
      <c r="J15708">
        <f t="shared" si="745"/>
        <v>0</v>
      </c>
      <c r="L15708" t="str">
        <f t="shared" si="743"/>
        <v>2250MOUNT WHITE</v>
      </c>
      <c r="M15708" t="s">
        <v>13345</v>
      </c>
    </row>
    <row r="15709" spans="1:13">
      <c r="A15709" t="s">
        <v>17041</v>
      </c>
      <c r="B15709" t="s">
        <v>17071</v>
      </c>
      <c r="C15709" t="s">
        <v>109</v>
      </c>
      <c r="D15709">
        <v>4</v>
      </c>
      <c r="E15709">
        <v>0</v>
      </c>
      <c r="F15709">
        <v>0</v>
      </c>
      <c r="H15709" t="s">
        <v>155</v>
      </c>
      <c r="I15709">
        <f t="shared" si="744"/>
        <v>0</v>
      </c>
      <c r="J15709">
        <f t="shared" si="745"/>
        <v>0</v>
      </c>
      <c r="L15709" t="str">
        <f t="shared" si="743"/>
        <v>2250PEATS RIDGE</v>
      </c>
      <c r="M15709" t="s">
        <v>13345</v>
      </c>
    </row>
    <row r="15710" spans="1:13">
      <c r="A15710" t="s">
        <v>17041</v>
      </c>
      <c r="B15710" t="s">
        <v>17072</v>
      </c>
      <c r="C15710" t="s">
        <v>109</v>
      </c>
      <c r="D15710">
        <v>4</v>
      </c>
      <c r="E15710">
        <v>0</v>
      </c>
      <c r="F15710">
        <v>0</v>
      </c>
      <c r="H15710" t="s">
        <v>155</v>
      </c>
      <c r="I15710">
        <f t="shared" si="744"/>
        <v>0</v>
      </c>
      <c r="J15710">
        <f t="shared" si="745"/>
        <v>0</v>
      </c>
      <c r="L15710" t="str">
        <f t="shared" si="743"/>
        <v>2250TEN MILE HOLLOW</v>
      </c>
      <c r="M15710" t="s">
        <v>13345</v>
      </c>
    </row>
    <row r="15711" spans="1:13">
      <c r="A15711" t="s">
        <v>17041</v>
      </c>
      <c r="B15711" t="s">
        <v>17073</v>
      </c>
      <c r="C15711" t="s">
        <v>109</v>
      </c>
      <c r="D15711">
        <v>4</v>
      </c>
      <c r="E15711">
        <v>0</v>
      </c>
      <c r="F15711">
        <v>0</v>
      </c>
      <c r="H15711" t="s">
        <v>155</v>
      </c>
      <c r="I15711">
        <f t="shared" si="744"/>
        <v>0</v>
      </c>
      <c r="J15711">
        <f t="shared" si="745"/>
        <v>0</v>
      </c>
      <c r="L15711" t="str">
        <f t="shared" si="743"/>
        <v>2250UPPER MANGROVE</v>
      </c>
      <c r="M15711" t="s">
        <v>13345</v>
      </c>
    </row>
    <row r="15712" spans="1:13">
      <c r="A15712" t="s">
        <v>17041</v>
      </c>
      <c r="B15712" t="s">
        <v>17074</v>
      </c>
      <c r="C15712" t="s">
        <v>109</v>
      </c>
      <c r="D15712">
        <v>4</v>
      </c>
      <c r="E15712">
        <v>0</v>
      </c>
      <c r="F15712">
        <v>0</v>
      </c>
      <c r="H15712" t="s">
        <v>155</v>
      </c>
      <c r="I15712">
        <f t="shared" si="744"/>
        <v>0</v>
      </c>
      <c r="J15712">
        <f t="shared" si="745"/>
        <v>0</v>
      </c>
      <c r="L15712" t="str">
        <f t="shared" si="743"/>
        <v>2250WENDOREE PARK</v>
      </c>
      <c r="M15712" t="s">
        <v>13345</v>
      </c>
    </row>
    <row r="15713" spans="1:14">
      <c r="A15713" t="s">
        <v>17075</v>
      </c>
      <c r="B15713" t="s">
        <v>17076</v>
      </c>
      <c r="C15713" t="s">
        <v>109</v>
      </c>
      <c r="D15713">
        <v>1</v>
      </c>
      <c r="E15713">
        <v>1</v>
      </c>
      <c r="F15713">
        <v>1</v>
      </c>
      <c r="H15713" t="s">
        <v>116</v>
      </c>
      <c r="I15713">
        <f t="shared" si="744"/>
        <v>0</v>
      </c>
      <c r="J15713">
        <f t="shared" si="745"/>
        <v>0</v>
      </c>
      <c r="L15713" t="str">
        <f t="shared" si="743"/>
        <v>2234ALFORDS POINT</v>
      </c>
      <c r="M15713" t="s">
        <v>17077</v>
      </c>
      <c r="N15713" t="s">
        <v>732</v>
      </c>
    </row>
    <row r="15714" spans="1:14">
      <c r="A15714" t="s">
        <v>17075</v>
      </c>
      <c r="B15714" t="s">
        <v>466</v>
      </c>
      <c r="C15714" t="s">
        <v>109</v>
      </c>
      <c r="D15714">
        <v>1</v>
      </c>
      <c r="E15714">
        <v>1</v>
      </c>
      <c r="F15714">
        <v>1</v>
      </c>
      <c r="H15714" t="s">
        <v>116</v>
      </c>
      <c r="I15714">
        <f t="shared" si="744"/>
        <v>0</v>
      </c>
      <c r="J15714">
        <f t="shared" si="745"/>
        <v>0</v>
      </c>
      <c r="L15714" t="str">
        <f t="shared" si="743"/>
        <v>2234BANGOR</v>
      </c>
      <c r="M15714" t="s">
        <v>17077</v>
      </c>
      <c r="N15714" t="s">
        <v>732</v>
      </c>
    </row>
    <row r="15715" spans="1:14">
      <c r="A15715" t="s">
        <v>17075</v>
      </c>
      <c r="B15715" t="s">
        <v>17078</v>
      </c>
      <c r="C15715" t="s">
        <v>109</v>
      </c>
      <c r="D15715">
        <v>1</v>
      </c>
      <c r="E15715">
        <v>1</v>
      </c>
      <c r="F15715">
        <v>1</v>
      </c>
      <c r="H15715" t="s">
        <v>116</v>
      </c>
      <c r="I15715">
        <f t="shared" si="744"/>
        <v>0</v>
      </c>
      <c r="J15715">
        <f t="shared" si="745"/>
        <v>0</v>
      </c>
      <c r="L15715" t="str">
        <f t="shared" si="743"/>
        <v>2234BARDEN RIDGE</v>
      </c>
      <c r="M15715" t="s">
        <v>17077</v>
      </c>
      <c r="N15715" t="s">
        <v>732</v>
      </c>
    </row>
    <row r="15716" spans="1:14">
      <c r="A15716" t="s">
        <v>17075</v>
      </c>
      <c r="B15716" t="s">
        <v>17079</v>
      </c>
      <c r="C15716" t="s">
        <v>109</v>
      </c>
      <c r="D15716">
        <v>1</v>
      </c>
      <c r="E15716">
        <v>1</v>
      </c>
      <c r="F15716">
        <v>1</v>
      </c>
      <c r="H15716" t="s">
        <v>116</v>
      </c>
      <c r="I15716">
        <f t="shared" si="744"/>
        <v>0</v>
      </c>
      <c r="J15716">
        <f t="shared" si="745"/>
        <v>0</v>
      </c>
      <c r="L15716" t="str">
        <f t="shared" si="743"/>
        <v>2234ILLAWONG</v>
      </c>
      <c r="M15716" t="s">
        <v>17077</v>
      </c>
      <c r="N15716" t="s">
        <v>732</v>
      </c>
    </row>
    <row r="15717" spans="1:14">
      <c r="A15717" t="s">
        <v>17075</v>
      </c>
      <c r="B15717" t="s">
        <v>17080</v>
      </c>
      <c r="C15717" t="s">
        <v>109</v>
      </c>
      <c r="D15717">
        <v>1</v>
      </c>
      <c r="E15717">
        <v>1</v>
      </c>
      <c r="F15717">
        <v>1</v>
      </c>
      <c r="H15717" t="s">
        <v>116</v>
      </c>
      <c r="I15717">
        <f t="shared" si="744"/>
        <v>0</v>
      </c>
      <c r="J15717">
        <f t="shared" si="745"/>
        <v>0</v>
      </c>
      <c r="L15717" t="str">
        <f t="shared" si="743"/>
        <v>2234LUCAS HEIGHTS</v>
      </c>
      <c r="M15717" t="s">
        <v>17077</v>
      </c>
      <c r="N15717" t="s">
        <v>732</v>
      </c>
    </row>
    <row r="15718" spans="1:14">
      <c r="A15718" t="s">
        <v>17075</v>
      </c>
      <c r="B15718" t="s">
        <v>17081</v>
      </c>
      <c r="C15718" t="s">
        <v>109</v>
      </c>
      <c r="D15718">
        <v>1</v>
      </c>
      <c r="E15718">
        <v>1</v>
      </c>
      <c r="F15718">
        <v>1</v>
      </c>
      <c r="H15718" t="s">
        <v>116</v>
      </c>
      <c r="I15718">
        <f t="shared" si="744"/>
        <v>0</v>
      </c>
      <c r="J15718">
        <f t="shared" si="745"/>
        <v>0</v>
      </c>
      <c r="L15718" t="str">
        <f t="shared" si="743"/>
        <v>2234MENAI</v>
      </c>
      <c r="M15718" t="s">
        <v>17077</v>
      </c>
      <c r="N15718" t="s">
        <v>732</v>
      </c>
    </row>
    <row r="15719" spans="1:14">
      <c r="A15719" t="s">
        <v>17075</v>
      </c>
      <c r="B15719" t="s">
        <v>17082</v>
      </c>
      <c r="C15719" t="s">
        <v>109</v>
      </c>
      <c r="D15719">
        <v>1</v>
      </c>
      <c r="E15719">
        <v>1</v>
      </c>
      <c r="F15719">
        <v>1</v>
      </c>
      <c r="H15719" t="s">
        <v>116</v>
      </c>
      <c r="I15719">
        <f t="shared" si="744"/>
        <v>0</v>
      </c>
      <c r="J15719">
        <f t="shared" si="745"/>
        <v>0</v>
      </c>
      <c r="L15719" t="str">
        <f t="shared" si="743"/>
        <v>2234MENAI CENTRAL</v>
      </c>
      <c r="M15719" t="s">
        <v>17077</v>
      </c>
      <c r="N15719" t="s">
        <v>732</v>
      </c>
    </row>
    <row r="15720" spans="1:14">
      <c r="A15720" t="s">
        <v>17083</v>
      </c>
      <c r="B15720" t="s">
        <v>17084</v>
      </c>
      <c r="C15720" t="s">
        <v>109</v>
      </c>
      <c r="D15720">
        <v>1</v>
      </c>
      <c r="E15720">
        <v>1</v>
      </c>
      <c r="F15720">
        <v>1</v>
      </c>
      <c r="H15720" t="s">
        <v>116</v>
      </c>
      <c r="I15720">
        <f t="shared" si="744"/>
        <v>0</v>
      </c>
      <c r="J15720">
        <f t="shared" si="745"/>
        <v>0</v>
      </c>
      <c r="L15720" t="str">
        <f t="shared" si="743"/>
        <v>2233ENGADINE</v>
      </c>
      <c r="M15720" t="s">
        <v>17077</v>
      </c>
      <c r="N15720" t="s">
        <v>732</v>
      </c>
    </row>
    <row r="15721" spans="1:14">
      <c r="A15721" t="s">
        <v>17083</v>
      </c>
      <c r="B15721" t="s">
        <v>10609</v>
      </c>
      <c r="C15721" t="s">
        <v>109</v>
      </c>
      <c r="D15721">
        <v>1</v>
      </c>
      <c r="E15721">
        <v>1</v>
      </c>
      <c r="F15721">
        <v>1</v>
      </c>
      <c r="H15721" t="s">
        <v>116</v>
      </c>
      <c r="I15721">
        <f t="shared" si="744"/>
        <v>0</v>
      </c>
      <c r="J15721">
        <f t="shared" si="745"/>
        <v>0</v>
      </c>
      <c r="L15721" t="str">
        <f t="shared" si="743"/>
        <v>2233HEATHCOTE</v>
      </c>
      <c r="M15721" t="s">
        <v>17077</v>
      </c>
      <c r="N15721" t="s">
        <v>732</v>
      </c>
    </row>
    <row r="15722" spans="1:14">
      <c r="A15722" t="s">
        <v>17083</v>
      </c>
      <c r="B15722" t="s">
        <v>17085</v>
      </c>
      <c r="C15722" t="s">
        <v>109</v>
      </c>
      <c r="D15722">
        <v>1</v>
      </c>
      <c r="E15722">
        <v>1</v>
      </c>
      <c r="F15722">
        <v>1</v>
      </c>
      <c r="H15722" t="s">
        <v>116</v>
      </c>
      <c r="I15722">
        <f t="shared" si="744"/>
        <v>0</v>
      </c>
      <c r="J15722">
        <f t="shared" si="745"/>
        <v>0</v>
      </c>
      <c r="L15722" t="str">
        <f t="shared" si="743"/>
        <v>2233WATERFALL</v>
      </c>
      <c r="M15722" t="s">
        <v>17077</v>
      </c>
      <c r="N15722" t="s">
        <v>732</v>
      </c>
    </row>
    <row r="15723" spans="1:14">
      <c r="A15723" t="s">
        <v>17083</v>
      </c>
      <c r="B15723" t="s">
        <v>17086</v>
      </c>
      <c r="C15723" t="s">
        <v>109</v>
      </c>
      <c r="D15723">
        <v>1</v>
      </c>
      <c r="E15723">
        <v>1</v>
      </c>
      <c r="F15723">
        <v>1</v>
      </c>
      <c r="H15723" t="s">
        <v>116</v>
      </c>
      <c r="I15723">
        <f t="shared" si="744"/>
        <v>0</v>
      </c>
      <c r="J15723">
        <f t="shared" si="745"/>
        <v>0</v>
      </c>
      <c r="L15723" t="str">
        <f t="shared" si="743"/>
        <v>2233WORONORA HEIGHTS</v>
      </c>
      <c r="M15723" t="s">
        <v>17077</v>
      </c>
      <c r="N15723" t="s">
        <v>732</v>
      </c>
    </row>
    <row r="15724" spans="1:14">
      <c r="A15724" t="s">
        <v>17083</v>
      </c>
      <c r="B15724" t="s">
        <v>17087</v>
      </c>
      <c r="C15724" t="s">
        <v>109</v>
      </c>
      <c r="D15724">
        <v>1</v>
      </c>
      <c r="E15724">
        <v>1</v>
      </c>
      <c r="F15724">
        <v>1</v>
      </c>
      <c r="H15724" t="s">
        <v>116</v>
      </c>
      <c r="I15724">
        <f t="shared" si="744"/>
        <v>0</v>
      </c>
      <c r="J15724">
        <f t="shared" si="745"/>
        <v>0</v>
      </c>
      <c r="L15724" t="str">
        <f t="shared" si="743"/>
        <v>2233YARRAWARRAH</v>
      </c>
      <c r="M15724" t="s">
        <v>17077</v>
      </c>
      <c r="N15724" t="s">
        <v>732</v>
      </c>
    </row>
    <row r="15725" spans="1:14">
      <c r="A15725" t="s">
        <v>17088</v>
      </c>
      <c r="B15725" t="s">
        <v>17089</v>
      </c>
      <c r="C15725" t="s">
        <v>109</v>
      </c>
      <c r="D15725">
        <v>1</v>
      </c>
      <c r="E15725">
        <v>1</v>
      </c>
      <c r="F15725">
        <v>1</v>
      </c>
      <c r="H15725" t="s">
        <v>116</v>
      </c>
      <c r="I15725">
        <f t="shared" si="744"/>
        <v>0</v>
      </c>
      <c r="J15725">
        <f t="shared" si="745"/>
        <v>0</v>
      </c>
      <c r="L15725" t="str">
        <f t="shared" si="743"/>
        <v>2232AUDLEY</v>
      </c>
      <c r="M15725" t="s">
        <v>17077</v>
      </c>
      <c r="N15725" t="s">
        <v>732</v>
      </c>
    </row>
    <row r="15726" spans="1:14">
      <c r="A15726" t="s">
        <v>17088</v>
      </c>
      <c r="B15726" t="s">
        <v>17090</v>
      </c>
      <c r="C15726" t="s">
        <v>109</v>
      </c>
      <c r="D15726">
        <v>1</v>
      </c>
      <c r="E15726">
        <v>1</v>
      </c>
      <c r="F15726">
        <v>1</v>
      </c>
      <c r="H15726" t="s">
        <v>116</v>
      </c>
      <c r="I15726">
        <f t="shared" si="744"/>
        <v>0</v>
      </c>
      <c r="J15726">
        <f t="shared" si="745"/>
        <v>0</v>
      </c>
      <c r="L15726" t="str">
        <f t="shared" si="743"/>
        <v>2232GARIE</v>
      </c>
      <c r="M15726" t="s">
        <v>17077</v>
      </c>
      <c r="N15726" t="s">
        <v>732</v>
      </c>
    </row>
    <row r="15727" spans="1:14">
      <c r="A15727" t="s">
        <v>17088</v>
      </c>
      <c r="B15727" t="s">
        <v>17091</v>
      </c>
      <c r="C15727" t="s">
        <v>109</v>
      </c>
      <c r="D15727">
        <v>1</v>
      </c>
      <c r="E15727">
        <v>1</v>
      </c>
      <c r="F15727">
        <v>1</v>
      </c>
      <c r="H15727" t="s">
        <v>116</v>
      </c>
      <c r="I15727">
        <f t="shared" si="744"/>
        <v>0</v>
      </c>
      <c r="J15727">
        <f t="shared" si="745"/>
        <v>0</v>
      </c>
      <c r="L15727" t="str">
        <f t="shared" si="743"/>
        <v>2232GRAYS POINT</v>
      </c>
      <c r="M15727" t="s">
        <v>17077</v>
      </c>
      <c r="N15727" t="s">
        <v>732</v>
      </c>
    </row>
    <row r="15728" spans="1:14">
      <c r="A15728" t="s">
        <v>17088</v>
      </c>
      <c r="B15728" t="s">
        <v>17092</v>
      </c>
      <c r="C15728" t="s">
        <v>109</v>
      </c>
      <c r="D15728">
        <v>1</v>
      </c>
      <c r="E15728">
        <v>1</v>
      </c>
      <c r="F15728">
        <v>1</v>
      </c>
      <c r="H15728" t="s">
        <v>116</v>
      </c>
      <c r="I15728">
        <f t="shared" si="744"/>
        <v>0</v>
      </c>
      <c r="J15728">
        <f t="shared" si="745"/>
        <v>0</v>
      </c>
      <c r="L15728" t="str">
        <f t="shared" si="743"/>
        <v>2232KAREELA</v>
      </c>
      <c r="M15728" t="s">
        <v>17077</v>
      </c>
      <c r="N15728" t="s">
        <v>732</v>
      </c>
    </row>
    <row r="15729" spans="1:14">
      <c r="A15729" t="s">
        <v>17088</v>
      </c>
      <c r="B15729" t="s">
        <v>17093</v>
      </c>
      <c r="C15729" t="s">
        <v>109</v>
      </c>
      <c r="D15729">
        <v>1</v>
      </c>
      <c r="E15729">
        <v>1</v>
      </c>
      <c r="F15729">
        <v>1</v>
      </c>
      <c r="H15729" t="s">
        <v>116</v>
      </c>
      <c r="I15729">
        <f t="shared" si="744"/>
        <v>0</v>
      </c>
      <c r="J15729">
        <f t="shared" si="745"/>
        <v>0</v>
      </c>
      <c r="L15729" t="str">
        <f t="shared" si="743"/>
        <v>2232KIRRAWEE</v>
      </c>
      <c r="M15729" t="s">
        <v>17077</v>
      </c>
      <c r="N15729" t="s">
        <v>732</v>
      </c>
    </row>
    <row r="15730" spans="1:14">
      <c r="A15730" t="s">
        <v>17088</v>
      </c>
      <c r="B15730" t="s">
        <v>17094</v>
      </c>
      <c r="C15730" t="s">
        <v>109</v>
      </c>
      <c r="D15730">
        <v>1</v>
      </c>
      <c r="E15730">
        <v>1</v>
      </c>
      <c r="F15730">
        <v>1</v>
      </c>
      <c r="H15730" t="s">
        <v>116</v>
      </c>
      <c r="I15730">
        <f t="shared" si="744"/>
        <v>0</v>
      </c>
      <c r="J15730">
        <f t="shared" si="745"/>
        <v>0</v>
      </c>
      <c r="L15730" t="str">
        <f t="shared" si="743"/>
        <v>2232LOFTUS</v>
      </c>
      <c r="M15730" t="s">
        <v>17077</v>
      </c>
      <c r="N15730" t="s">
        <v>732</v>
      </c>
    </row>
    <row r="15731" spans="1:14">
      <c r="A15731" t="s">
        <v>17088</v>
      </c>
      <c r="B15731" t="s">
        <v>10791</v>
      </c>
      <c r="C15731" t="s">
        <v>109</v>
      </c>
      <c r="D15731">
        <v>1</v>
      </c>
      <c r="E15731">
        <v>1</v>
      </c>
      <c r="F15731">
        <v>1</v>
      </c>
      <c r="H15731" t="s">
        <v>116</v>
      </c>
      <c r="I15731">
        <f t="shared" si="744"/>
        <v>0</v>
      </c>
      <c r="J15731">
        <f t="shared" si="745"/>
        <v>0</v>
      </c>
      <c r="L15731" t="str">
        <f t="shared" si="743"/>
        <v>2232SUTHERLAND</v>
      </c>
      <c r="M15731" t="s">
        <v>17077</v>
      </c>
      <c r="N15731" t="s">
        <v>732</v>
      </c>
    </row>
    <row r="15732" spans="1:14">
      <c r="A15732" t="s">
        <v>17088</v>
      </c>
      <c r="B15732" t="s">
        <v>17095</v>
      </c>
      <c r="C15732" t="s">
        <v>109</v>
      </c>
      <c r="D15732">
        <v>1</v>
      </c>
      <c r="E15732">
        <v>1</v>
      </c>
      <c r="F15732">
        <v>1</v>
      </c>
      <c r="H15732" t="s">
        <v>116</v>
      </c>
      <c r="I15732">
        <f t="shared" si="744"/>
        <v>0</v>
      </c>
      <c r="J15732">
        <f t="shared" si="745"/>
        <v>0</v>
      </c>
      <c r="L15732" t="str">
        <f t="shared" si="743"/>
        <v>2232WORONORA</v>
      </c>
      <c r="M15732" t="s">
        <v>17077</v>
      </c>
      <c r="N15732" t="s">
        <v>732</v>
      </c>
    </row>
    <row r="15733" spans="1:14">
      <c r="A15733" t="s">
        <v>17096</v>
      </c>
      <c r="B15733" t="s">
        <v>17097</v>
      </c>
      <c r="C15733" t="s">
        <v>109</v>
      </c>
      <c r="D15733">
        <v>1</v>
      </c>
      <c r="E15733">
        <v>1</v>
      </c>
      <c r="F15733">
        <v>1</v>
      </c>
      <c r="H15733" t="s">
        <v>116</v>
      </c>
      <c r="I15733">
        <f t="shared" si="744"/>
        <v>0</v>
      </c>
      <c r="J15733">
        <f t="shared" si="745"/>
        <v>0</v>
      </c>
      <c r="L15733" t="str">
        <f t="shared" si="743"/>
        <v>2231KURNELL</v>
      </c>
      <c r="M15733" t="s">
        <v>17077</v>
      </c>
      <c r="N15733" t="s">
        <v>732</v>
      </c>
    </row>
    <row r="15734" spans="1:14">
      <c r="A15734" t="s">
        <v>17098</v>
      </c>
      <c r="B15734" t="s">
        <v>17099</v>
      </c>
      <c r="C15734" t="s">
        <v>109</v>
      </c>
      <c r="D15734">
        <v>1</v>
      </c>
      <c r="E15734">
        <v>1</v>
      </c>
      <c r="F15734">
        <v>1</v>
      </c>
      <c r="H15734" t="s">
        <v>116</v>
      </c>
      <c r="I15734">
        <f t="shared" si="744"/>
        <v>0</v>
      </c>
      <c r="J15734">
        <f t="shared" si="745"/>
        <v>0</v>
      </c>
      <c r="L15734" t="str">
        <f t="shared" si="743"/>
        <v>2230BUNDEENA</v>
      </c>
      <c r="M15734" t="s">
        <v>17077</v>
      </c>
      <c r="N15734" t="s">
        <v>732</v>
      </c>
    </row>
    <row r="15735" spans="1:14">
      <c r="A15735" t="s">
        <v>17098</v>
      </c>
      <c r="B15735" t="s">
        <v>17100</v>
      </c>
      <c r="C15735" t="s">
        <v>109</v>
      </c>
      <c r="D15735">
        <v>1</v>
      </c>
      <c r="E15735">
        <v>1</v>
      </c>
      <c r="F15735">
        <v>1</v>
      </c>
      <c r="H15735" t="s">
        <v>116</v>
      </c>
      <c r="I15735">
        <f t="shared" si="744"/>
        <v>0</v>
      </c>
      <c r="J15735">
        <f t="shared" si="745"/>
        <v>0</v>
      </c>
      <c r="L15735" t="str">
        <f t="shared" si="743"/>
        <v>2230BURRANEER</v>
      </c>
      <c r="M15735" t="s">
        <v>17077</v>
      </c>
      <c r="N15735" t="s">
        <v>732</v>
      </c>
    </row>
    <row r="15736" spans="1:14">
      <c r="A15736" t="s">
        <v>17098</v>
      </c>
      <c r="B15736" t="s">
        <v>17101</v>
      </c>
      <c r="C15736" t="s">
        <v>109</v>
      </c>
      <c r="D15736">
        <v>1</v>
      </c>
      <c r="E15736">
        <v>1</v>
      </c>
      <c r="F15736">
        <v>1</v>
      </c>
      <c r="H15736" t="s">
        <v>116</v>
      </c>
      <c r="I15736">
        <f t="shared" si="744"/>
        <v>0</v>
      </c>
      <c r="J15736">
        <f t="shared" si="745"/>
        <v>0</v>
      </c>
      <c r="L15736" t="str">
        <f t="shared" si="743"/>
        <v>2230CRONULLA</v>
      </c>
      <c r="M15736" t="s">
        <v>17077</v>
      </c>
      <c r="N15736" t="s">
        <v>732</v>
      </c>
    </row>
    <row r="15737" spans="1:14">
      <c r="A15737" t="s">
        <v>17098</v>
      </c>
      <c r="B15737" t="s">
        <v>17102</v>
      </c>
      <c r="C15737" t="s">
        <v>109</v>
      </c>
      <c r="D15737">
        <v>1</v>
      </c>
      <c r="E15737">
        <v>1</v>
      </c>
      <c r="F15737">
        <v>1</v>
      </c>
      <c r="H15737" t="s">
        <v>116</v>
      </c>
      <c r="I15737">
        <f t="shared" si="744"/>
        <v>0</v>
      </c>
      <c r="J15737">
        <f t="shared" si="745"/>
        <v>0</v>
      </c>
      <c r="L15737" t="str">
        <f t="shared" si="743"/>
        <v>2230GREENHILLS BEACH</v>
      </c>
      <c r="M15737" t="s">
        <v>17077</v>
      </c>
      <c r="N15737" t="s">
        <v>732</v>
      </c>
    </row>
    <row r="15738" spans="1:14">
      <c r="A15738" t="s">
        <v>17098</v>
      </c>
      <c r="B15738" t="s">
        <v>17103</v>
      </c>
      <c r="C15738" t="s">
        <v>109</v>
      </c>
      <c r="D15738">
        <v>1</v>
      </c>
      <c r="E15738">
        <v>1</v>
      </c>
      <c r="F15738">
        <v>1</v>
      </c>
      <c r="H15738" t="s">
        <v>116</v>
      </c>
      <c r="I15738">
        <f t="shared" si="744"/>
        <v>0</v>
      </c>
      <c r="J15738">
        <f t="shared" si="745"/>
        <v>0</v>
      </c>
      <c r="L15738" t="str">
        <f t="shared" si="743"/>
        <v>2230MAIANBAR</v>
      </c>
      <c r="M15738" t="s">
        <v>17077</v>
      </c>
      <c r="N15738" t="s">
        <v>732</v>
      </c>
    </row>
    <row r="15739" spans="1:14">
      <c r="A15739" t="s">
        <v>17098</v>
      </c>
      <c r="B15739" t="s">
        <v>17104</v>
      </c>
      <c r="C15739" t="s">
        <v>109</v>
      </c>
      <c r="D15739">
        <v>1</v>
      </c>
      <c r="E15739">
        <v>1</v>
      </c>
      <c r="F15739">
        <v>1</v>
      </c>
      <c r="H15739" t="s">
        <v>116</v>
      </c>
      <c r="I15739">
        <f t="shared" si="744"/>
        <v>0</v>
      </c>
      <c r="J15739">
        <f t="shared" si="745"/>
        <v>0</v>
      </c>
      <c r="L15739" t="str">
        <f t="shared" si="743"/>
        <v>2230WOOLOOWARE</v>
      </c>
      <c r="M15739" t="s">
        <v>17077</v>
      </c>
      <c r="N15739" t="s">
        <v>732</v>
      </c>
    </row>
    <row r="15740" spans="1:14">
      <c r="A15740" t="s">
        <v>17105</v>
      </c>
      <c r="B15740" t="s">
        <v>17106</v>
      </c>
      <c r="C15740" t="s">
        <v>109</v>
      </c>
      <c r="D15740">
        <v>1</v>
      </c>
      <c r="E15740">
        <v>1</v>
      </c>
      <c r="F15740">
        <v>1</v>
      </c>
      <c r="H15740" t="s">
        <v>116</v>
      </c>
      <c r="I15740">
        <f t="shared" si="744"/>
        <v>0</v>
      </c>
      <c r="J15740">
        <f t="shared" si="745"/>
        <v>0</v>
      </c>
      <c r="L15740" t="str">
        <f t="shared" si="743"/>
        <v>2229CARINGBAH</v>
      </c>
      <c r="M15740" t="s">
        <v>17077</v>
      </c>
      <c r="N15740" t="s">
        <v>732</v>
      </c>
    </row>
    <row r="15741" spans="1:14">
      <c r="A15741" t="s">
        <v>17105</v>
      </c>
      <c r="B15741" t="s">
        <v>17107</v>
      </c>
      <c r="C15741" t="s">
        <v>109</v>
      </c>
      <c r="D15741">
        <v>1</v>
      </c>
      <c r="E15741">
        <v>1</v>
      </c>
      <c r="F15741">
        <v>1</v>
      </c>
      <c r="H15741" t="s">
        <v>116</v>
      </c>
      <c r="I15741">
        <f t="shared" si="744"/>
        <v>0</v>
      </c>
      <c r="J15741">
        <f t="shared" si="745"/>
        <v>0</v>
      </c>
      <c r="L15741" t="str">
        <f t="shared" si="743"/>
        <v>2229CARINGBAH SOUTH</v>
      </c>
      <c r="M15741" t="s">
        <v>17077</v>
      </c>
      <c r="N15741" t="s">
        <v>732</v>
      </c>
    </row>
    <row r="15742" spans="1:14">
      <c r="A15742" t="s">
        <v>17105</v>
      </c>
      <c r="B15742" t="s">
        <v>17108</v>
      </c>
      <c r="C15742" t="s">
        <v>109</v>
      </c>
      <c r="D15742">
        <v>1</v>
      </c>
      <c r="E15742">
        <v>1</v>
      </c>
      <c r="F15742">
        <v>1</v>
      </c>
      <c r="H15742" t="s">
        <v>116</v>
      </c>
      <c r="I15742">
        <f t="shared" si="744"/>
        <v>0</v>
      </c>
      <c r="J15742">
        <f t="shared" si="745"/>
        <v>0</v>
      </c>
      <c r="L15742" t="str">
        <f t="shared" si="743"/>
        <v>2229DOLANS BAY</v>
      </c>
      <c r="M15742" t="s">
        <v>17077</v>
      </c>
      <c r="N15742" t="s">
        <v>732</v>
      </c>
    </row>
    <row r="15743" spans="1:14">
      <c r="A15743" t="s">
        <v>17105</v>
      </c>
      <c r="B15743" t="s">
        <v>17109</v>
      </c>
      <c r="C15743" t="s">
        <v>109</v>
      </c>
      <c r="D15743">
        <v>1</v>
      </c>
      <c r="E15743">
        <v>1</v>
      </c>
      <c r="F15743">
        <v>1</v>
      </c>
      <c r="H15743" t="s">
        <v>116</v>
      </c>
      <c r="I15743">
        <f t="shared" si="744"/>
        <v>0</v>
      </c>
      <c r="J15743">
        <f t="shared" si="745"/>
        <v>0</v>
      </c>
      <c r="L15743" t="str">
        <f t="shared" si="743"/>
        <v>2229LILLI PILLI</v>
      </c>
      <c r="M15743" t="s">
        <v>17077</v>
      </c>
      <c r="N15743" t="s">
        <v>732</v>
      </c>
    </row>
    <row r="15744" spans="1:14">
      <c r="A15744" t="s">
        <v>17105</v>
      </c>
      <c r="B15744" t="s">
        <v>17110</v>
      </c>
      <c r="C15744" t="s">
        <v>109</v>
      </c>
      <c r="D15744">
        <v>1</v>
      </c>
      <c r="E15744">
        <v>1</v>
      </c>
      <c r="F15744">
        <v>1</v>
      </c>
      <c r="H15744" t="s">
        <v>116</v>
      </c>
      <c r="I15744">
        <f t="shared" si="744"/>
        <v>0</v>
      </c>
      <c r="J15744">
        <f t="shared" si="745"/>
        <v>0</v>
      </c>
      <c r="L15744" t="str">
        <f t="shared" si="743"/>
        <v>2229PORT HACKING</v>
      </c>
      <c r="M15744" t="s">
        <v>17077</v>
      </c>
      <c r="N15744" t="s">
        <v>732</v>
      </c>
    </row>
    <row r="15745" spans="1:14">
      <c r="A15745" t="s">
        <v>17105</v>
      </c>
      <c r="B15745" t="s">
        <v>17111</v>
      </c>
      <c r="C15745" t="s">
        <v>109</v>
      </c>
      <c r="D15745">
        <v>1</v>
      </c>
      <c r="E15745">
        <v>1</v>
      </c>
      <c r="F15745">
        <v>1</v>
      </c>
      <c r="H15745" t="s">
        <v>116</v>
      </c>
      <c r="I15745">
        <f t="shared" si="744"/>
        <v>0</v>
      </c>
      <c r="J15745">
        <f t="shared" si="745"/>
        <v>0</v>
      </c>
      <c r="L15745" t="str">
        <f t="shared" si="743"/>
        <v>2229TAREN POINT</v>
      </c>
      <c r="M15745" t="s">
        <v>17077</v>
      </c>
      <c r="N15745" t="s">
        <v>732</v>
      </c>
    </row>
    <row r="15746" spans="1:14">
      <c r="A15746" t="s">
        <v>17105</v>
      </c>
      <c r="B15746" t="s">
        <v>17112</v>
      </c>
      <c r="C15746" t="s">
        <v>109</v>
      </c>
      <c r="D15746">
        <v>1</v>
      </c>
      <c r="E15746">
        <v>1</v>
      </c>
      <c r="F15746">
        <v>1</v>
      </c>
      <c r="H15746" t="s">
        <v>116</v>
      </c>
      <c r="I15746">
        <f t="shared" si="744"/>
        <v>0</v>
      </c>
      <c r="J15746">
        <f t="shared" si="745"/>
        <v>0</v>
      </c>
      <c r="L15746" t="str">
        <f t="shared" si="743"/>
        <v>2229WARUMBUL</v>
      </c>
      <c r="M15746" t="s">
        <v>17077</v>
      </c>
      <c r="N15746" t="s">
        <v>732</v>
      </c>
    </row>
    <row r="15747" spans="1:14">
      <c r="A15747" t="s">
        <v>17113</v>
      </c>
      <c r="B15747" t="s">
        <v>3313</v>
      </c>
      <c r="C15747" t="s">
        <v>109</v>
      </c>
      <c r="D15747">
        <v>1</v>
      </c>
      <c r="E15747">
        <v>1</v>
      </c>
      <c r="F15747">
        <v>1</v>
      </c>
      <c r="H15747" t="s">
        <v>116</v>
      </c>
      <c r="I15747">
        <f t="shared" si="744"/>
        <v>0</v>
      </c>
      <c r="J15747">
        <f t="shared" si="745"/>
        <v>0</v>
      </c>
      <c r="L15747" t="str">
        <f t="shared" si="743"/>
        <v>2228MIRANDA</v>
      </c>
      <c r="M15747" t="s">
        <v>17077</v>
      </c>
      <c r="N15747" t="s">
        <v>732</v>
      </c>
    </row>
    <row r="15748" spans="1:14">
      <c r="A15748" t="s">
        <v>17113</v>
      </c>
      <c r="B15748" t="s">
        <v>17114</v>
      </c>
      <c r="C15748" t="s">
        <v>109</v>
      </c>
      <c r="D15748">
        <v>1</v>
      </c>
      <c r="E15748">
        <v>1</v>
      </c>
      <c r="F15748">
        <v>1</v>
      </c>
      <c r="H15748" t="s">
        <v>116</v>
      </c>
      <c r="I15748">
        <f t="shared" si="744"/>
        <v>0</v>
      </c>
      <c r="J15748">
        <f t="shared" si="745"/>
        <v>0</v>
      </c>
      <c r="L15748" t="str">
        <f t="shared" si="743"/>
        <v>2228YOWIE BAY</v>
      </c>
      <c r="M15748" t="s">
        <v>17077</v>
      </c>
      <c r="N15748" t="s">
        <v>732</v>
      </c>
    </row>
    <row r="15749" spans="1:14">
      <c r="A15749" t="s">
        <v>17115</v>
      </c>
      <c r="B15749" t="s">
        <v>17116</v>
      </c>
      <c r="C15749" t="s">
        <v>109</v>
      </c>
      <c r="D15749">
        <v>1</v>
      </c>
      <c r="E15749">
        <v>1</v>
      </c>
      <c r="F15749">
        <v>1</v>
      </c>
      <c r="H15749" t="s">
        <v>116</v>
      </c>
      <c r="I15749">
        <f t="shared" si="744"/>
        <v>0</v>
      </c>
      <c r="J15749">
        <f t="shared" si="745"/>
        <v>0</v>
      </c>
      <c r="L15749" t="str">
        <f t="shared" ref="L15749:L15812" si="746">CONCATENATE(A15749,B15749)</f>
        <v>2227GYMEA</v>
      </c>
      <c r="M15749" t="s">
        <v>17077</v>
      </c>
      <c r="N15749" t="s">
        <v>732</v>
      </c>
    </row>
    <row r="15750" spans="1:14">
      <c r="A15750" t="s">
        <v>17115</v>
      </c>
      <c r="B15750" t="s">
        <v>17117</v>
      </c>
      <c r="C15750" t="s">
        <v>109</v>
      </c>
      <c r="D15750">
        <v>1</v>
      </c>
      <c r="E15750">
        <v>1</v>
      </c>
      <c r="F15750">
        <v>1</v>
      </c>
      <c r="H15750" t="s">
        <v>116</v>
      </c>
      <c r="I15750">
        <f t="shared" si="744"/>
        <v>0</v>
      </c>
      <c r="J15750">
        <f t="shared" si="745"/>
        <v>0</v>
      </c>
      <c r="L15750" t="str">
        <f t="shared" si="746"/>
        <v>2227GYMEA BAY</v>
      </c>
      <c r="M15750" t="s">
        <v>17077</v>
      </c>
      <c r="N15750" t="s">
        <v>732</v>
      </c>
    </row>
    <row r="15751" spans="1:14">
      <c r="A15751" t="s">
        <v>17118</v>
      </c>
      <c r="B15751" t="s">
        <v>17119</v>
      </c>
      <c r="C15751" t="s">
        <v>109</v>
      </c>
      <c r="D15751">
        <v>1</v>
      </c>
      <c r="E15751">
        <v>1</v>
      </c>
      <c r="F15751">
        <v>1</v>
      </c>
      <c r="H15751" t="s">
        <v>116</v>
      </c>
      <c r="I15751">
        <f t="shared" si="744"/>
        <v>0</v>
      </c>
      <c r="J15751">
        <f t="shared" si="745"/>
        <v>0</v>
      </c>
      <c r="L15751" t="str">
        <f t="shared" si="746"/>
        <v>2226BONNET BAY</v>
      </c>
      <c r="M15751" t="s">
        <v>17077</v>
      </c>
      <c r="N15751" t="s">
        <v>732</v>
      </c>
    </row>
    <row r="15752" spans="1:14">
      <c r="A15752" t="s">
        <v>17118</v>
      </c>
      <c r="B15752" t="s">
        <v>1110</v>
      </c>
      <c r="C15752" t="s">
        <v>109</v>
      </c>
      <c r="D15752">
        <v>1</v>
      </c>
      <c r="E15752">
        <v>1</v>
      </c>
      <c r="F15752">
        <v>1</v>
      </c>
      <c r="H15752" t="s">
        <v>116</v>
      </c>
      <c r="I15752">
        <f t="shared" si="744"/>
        <v>0</v>
      </c>
      <c r="J15752">
        <f t="shared" si="745"/>
        <v>0</v>
      </c>
      <c r="L15752" t="str">
        <f t="shared" si="746"/>
        <v>2226COMO</v>
      </c>
      <c r="M15752" t="s">
        <v>17077</v>
      </c>
      <c r="N15752" t="s">
        <v>732</v>
      </c>
    </row>
    <row r="15753" spans="1:14">
      <c r="A15753" t="s">
        <v>17118</v>
      </c>
      <c r="B15753" t="s">
        <v>17120</v>
      </c>
      <c r="C15753" t="s">
        <v>109</v>
      </c>
      <c r="D15753">
        <v>1</v>
      </c>
      <c r="E15753">
        <v>1</v>
      </c>
      <c r="F15753">
        <v>1</v>
      </c>
      <c r="H15753" t="s">
        <v>116</v>
      </c>
      <c r="I15753">
        <f t="shared" si="744"/>
        <v>0</v>
      </c>
      <c r="J15753">
        <f t="shared" si="745"/>
        <v>0</v>
      </c>
      <c r="L15753" t="str">
        <f t="shared" si="746"/>
        <v>2226JANNALI</v>
      </c>
      <c r="M15753" t="s">
        <v>17077</v>
      </c>
      <c r="N15753" t="s">
        <v>732</v>
      </c>
    </row>
    <row r="15754" spans="1:14">
      <c r="A15754" t="s">
        <v>17121</v>
      </c>
      <c r="B15754" t="s">
        <v>17122</v>
      </c>
      <c r="C15754" t="s">
        <v>109</v>
      </c>
      <c r="D15754">
        <v>1</v>
      </c>
      <c r="E15754">
        <v>1</v>
      </c>
      <c r="F15754">
        <v>1</v>
      </c>
      <c r="H15754" t="s">
        <v>116</v>
      </c>
      <c r="I15754">
        <f t="shared" si="744"/>
        <v>0</v>
      </c>
      <c r="J15754">
        <f t="shared" si="745"/>
        <v>0</v>
      </c>
      <c r="L15754" t="str">
        <f t="shared" si="746"/>
        <v>2225CARAVAN HEAD</v>
      </c>
      <c r="M15754" t="s">
        <v>17077</v>
      </c>
      <c r="N15754" t="s">
        <v>732</v>
      </c>
    </row>
    <row r="15755" spans="1:14">
      <c r="A15755" t="s">
        <v>17121</v>
      </c>
      <c r="B15755" t="s">
        <v>17123</v>
      </c>
      <c r="C15755" t="s">
        <v>109</v>
      </c>
      <c r="D15755">
        <v>1</v>
      </c>
      <c r="E15755">
        <v>1</v>
      </c>
      <c r="F15755">
        <v>1</v>
      </c>
      <c r="H15755" t="s">
        <v>116</v>
      </c>
      <c r="I15755">
        <f t="shared" si="744"/>
        <v>0</v>
      </c>
      <c r="J15755">
        <f t="shared" si="745"/>
        <v>0</v>
      </c>
      <c r="L15755" t="str">
        <f t="shared" si="746"/>
        <v>2225OYSTER BAY</v>
      </c>
      <c r="M15755" t="s">
        <v>17077</v>
      </c>
      <c r="N15755" t="s">
        <v>732</v>
      </c>
    </row>
    <row r="15756" spans="1:14">
      <c r="A15756" t="s">
        <v>17124</v>
      </c>
      <c r="B15756" t="s">
        <v>8499</v>
      </c>
      <c r="C15756" t="s">
        <v>109</v>
      </c>
      <c r="D15756">
        <v>1</v>
      </c>
      <c r="E15756">
        <v>1</v>
      </c>
      <c r="F15756">
        <v>1</v>
      </c>
      <c r="H15756" t="s">
        <v>116</v>
      </c>
      <c r="I15756">
        <f t="shared" si="744"/>
        <v>0</v>
      </c>
      <c r="J15756">
        <f t="shared" si="745"/>
        <v>0</v>
      </c>
      <c r="L15756" t="str">
        <f t="shared" si="746"/>
        <v>2224KANGAROO POINT</v>
      </c>
      <c r="M15756" t="s">
        <v>17077</v>
      </c>
      <c r="N15756" t="s">
        <v>732</v>
      </c>
    </row>
    <row r="15757" spans="1:14">
      <c r="A15757" t="s">
        <v>17124</v>
      </c>
      <c r="B15757" t="s">
        <v>17125</v>
      </c>
      <c r="C15757" t="s">
        <v>109</v>
      </c>
      <c r="D15757">
        <v>1</v>
      </c>
      <c r="E15757">
        <v>1</v>
      </c>
      <c r="F15757">
        <v>1</v>
      </c>
      <c r="H15757" t="s">
        <v>116</v>
      </c>
      <c r="I15757">
        <f t="shared" si="744"/>
        <v>0</v>
      </c>
      <c r="J15757">
        <f t="shared" si="745"/>
        <v>0</v>
      </c>
      <c r="L15757" t="str">
        <f t="shared" si="746"/>
        <v>2224SYLVANIA</v>
      </c>
      <c r="M15757" t="s">
        <v>17077</v>
      </c>
      <c r="N15757" t="s">
        <v>732</v>
      </c>
    </row>
    <row r="15758" spans="1:14">
      <c r="A15758" t="s">
        <v>17124</v>
      </c>
      <c r="B15758" t="s">
        <v>17126</v>
      </c>
      <c r="C15758" t="s">
        <v>109</v>
      </c>
      <c r="D15758">
        <v>1</v>
      </c>
      <c r="E15758">
        <v>1</v>
      </c>
      <c r="F15758">
        <v>1</v>
      </c>
      <c r="H15758" t="s">
        <v>116</v>
      </c>
      <c r="I15758">
        <f t="shared" si="744"/>
        <v>0</v>
      </c>
      <c r="J15758">
        <f t="shared" si="745"/>
        <v>0</v>
      </c>
      <c r="L15758" t="str">
        <f t="shared" si="746"/>
        <v>2224SYLVANIA SOUTHGATE</v>
      </c>
      <c r="M15758" t="s">
        <v>17077</v>
      </c>
      <c r="N15758" t="s">
        <v>732</v>
      </c>
    </row>
    <row r="15759" spans="1:14">
      <c r="A15759" t="s">
        <v>17124</v>
      </c>
      <c r="B15759" t="s">
        <v>17127</v>
      </c>
      <c r="C15759" t="s">
        <v>109</v>
      </c>
      <c r="D15759">
        <v>1</v>
      </c>
      <c r="E15759">
        <v>1</v>
      </c>
      <c r="F15759">
        <v>1</v>
      </c>
      <c r="H15759" t="s">
        <v>116</v>
      </c>
      <c r="I15759">
        <f t="shared" si="744"/>
        <v>0</v>
      </c>
      <c r="J15759">
        <f t="shared" si="745"/>
        <v>0</v>
      </c>
      <c r="L15759" t="str">
        <f t="shared" si="746"/>
        <v>2224SYLVANIA WATERS</v>
      </c>
      <c r="M15759" t="s">
        <v>17077</v>
      </c>
      <c r="N15759" t="s">
        <v>732</v>
      </c>
    </row>
    <row r="15760" spans="1:14">
      <c r="A15760" t="s">
        <v>17128</v>
      </c>
      <c r="B15760" t="s">
        <v>17129</v>
      </c>
      <c r="C15760" t="s">
        <v>109</v>
      </c>
      <c r="D15760">
        <v>1</v>
      </c>
      <c r="E15760">
        <v>1</v>
      </c>
      <c r="F15760">
        <v>1</v>
      </c>
      <c r="H15760" t="s">
        <v>116</v>
      </c>
      <c r="I15760">
        <f t="shared" si="744"/>
        <v>0</v>
      </c>
      <c r="J15760">
        <f t="shared" si="745"/>
        <v>0</v>
      </c>
      <c r="L15760" t="str">
        <f t="shared" si="746"/>
        <v>2223MORTDALE</v>
      </c>
      <c r="M15760" t="s">
        <v>17130</v>
      </c>
      <c r="N15760" t="s">
        <v>732</v>
      </c>
    </row>
    <row r="15761" spans="1:14">
      <c r="A15761" t="s">
        <v>17128</v>
      </c>
      <c r="B15761" t="s">
        <v>17131</v>
      </c>
      <c r="C15761" t="s">
        <v>109</v>
      </c>
      <c r="D15761">
        <v>1</v>
      </c>
      <c r="E15761">
        <v>1</v>
      </c>
      <c r="F15761">
        <v>1</v>
      </c>
      <c r="H15761" t="s">
        <v>116</v>
      </c>
      <c r="I15761">
        <f t="shared" ref="I15761:I15824" si="747">IF(ISERROR(VLOOKUP(A15761,SelPostCode,1,FALSE)),0,1)</f>
        <v>0</v>
      </c>
      <c r="J15761">
        <f t="shared" ref="J15761:J15824" si="748">IF(I15761=0,0,IF(ISERROR(VLOOKUP(B15761,SelSuburb,1,FALSE)),0,1))</f>
        <v>0</v>
      </c>
      <c r="L15761" t="str">
        <f t="shared" si="746"/>
        <v>2223OATLEY</v>
      </c>
      <c r="M15761" t="s">
        <v>17130</v>
      </c>
      <c r="N15761" t="s">
        <v>732</v>
      </c>
    </row>
    <row r="15762" spans="1:14">
      <c r="A15762" t="s">
        <v>17132</v>
      </c>
      <c r="B15762" t="s">
        <v>11592</v>
      </c>
      <c r="C15762" t="s">
        <v>109</v>
      </c>
      <c r="D15762">
        <v>1</v>
      </c>
      <c r="E15762">
        <v>1</v>
      </c>
      <c r="F15762">
        <v>1</v>
      </c>
      <c r="H15762" t="s">
        <v>116</v>
      </c>
      <c r="I15762">
        <f t="shared" si="747"/>
        <v>0</v>
      </c>
      <c r="J15762">
        <f t="shared" si="748"/>
        <v>0</v>
      </c>
      <c r="L15762" t="str">
        <f t="shared" si="746"/>
        <v>2222PENSHURST</v>
      </c>
      <c r="M15762" t="s">
        <v>17130</v>
      </c>
      <c r="N15762" t="s">
        <v>732</v>
      </c>
    </row>
    <row r="15763" spans="1:14">
      <c r="A15763" t="s">
        <v>17133</v>
      </c>
      <c r="B15763" t="s">
        <v>17134</v>
      </c>
      <c r="C15763" t="s">
        <v>109</v>
      </c>
      <c r="D15763">
        <v>1</v>
      </c>
      <c r="E15763">
        <v>1</v>
      </c>
      <c r="F15763">
        <v>1</v>
      </c>
      <c r="H15763" t="s">
        <v>116</v>
      </c>
      <c r="I15763">
        <f t="shared" si="747"/>
        <v>0</v>
      </c>
      <c r="J15763">
        <f t="shared" si="748"/>
        <v>0</v>
      </c>
      <c r="L15763" t="str">
        <f t="shared" si="746"/>
        <v>2221BLAKEHURST</v>
      </c>
      <c r="M15763" t="s">
        <v>17130</v>
      </c>
      <c r="N15763" t="s">
        <v>732</v>
      </c>
    </row>
    <row r="15764" spans="1:14">
      <c r="A15764" t="s">
        <v>17133</v>
      </c>
      <c r="B15764" t="s">
        <v>17135</v>
      </c>
      <c r="C15764" t="s">
        <v>109</v>
      </c>
      <c r="D15764">
        <v>1</v>
      </c>
      <c r="E15764">
        <v>1</v>
      </c>
      <c r="F15764">
        <v>1</v>
      </c>
      <c r="H15764" t="s">
        <v>116</v>
      </c>
      <c r="I15764">
        <f t="shared" si="747"/>
        <v>0</v>
      </c>
      <c r="J15764">
        <f t="shared" si="748"/>
        <v>0</v>
      </c>
      <c r="L15764" t="str">
        <f t="shared" si="746"/>
        <v>2221CARSS PARK</v>
      </c>
      <c r="M15764" t="s">
        <v>17130</v>
      </c>
      <c r="N15764" t="s">
        <v>732</v>
      </c>
    </row>
    <row r="15765" spans="1:14">
      <c r="A15765" t="s">
        <v>17133</v>
      </c>
      <c r="B15765" t="s">
        <v>17136</v>
      </c>
      <c r="C15765" t="s">
        <v>109</v>
      </c>
      <c r="D15765">
        <v>1</v>
      </c>
      <c r="E15765">
        <v>1</v>
      </c>
      <c r="F15765">
        <v>1</v>
      </c>
      <c r="H15765" t="s">
        <v>116</v>
      </c>
      <c r="I15765">
        <f t="shared" si="747"/>
        <v>0</v>
      </c>
      <c r="J15765">
        <f t="shared" si="748"/>
        <v>0</v>
      </c>
      <c r="L15765" t="str">
        <f t="shared" si="746"/>
        <v>2221CONNELLS POINT</v>
      </c>
      <c r="M15765" t="s">
        <v>17130</v>
      </c>
      <c r="N15765" t="s">
        <v>732</v>
      </c>
    </row>
    <row r="15766" spans="1:14">
      <c r="A15766" t="s">
        <v>17133</v>
      </c>
      <c r="B15766" t="s">
        <v>17137</v>
      </c>
      <c r="C15766" t="s">
        <v>109</v>
      </c>
      <c r="D15766">
        <v>1</v>
      </c>
      <c r="E15766">
        <v>1</v>
      </c>
      <c r="F15766">
        <v>1</v>
      </c>
      <c r="H15766" t="s">
        <v>116</v>
      </c>
      <c r="I15766">
        <f t="shared" si="747"/>
        <v>0</v>
      </c>
      <c r="J15766">
        <f t="shared" si="748"/>
        <v>0</v>
      </c>
      <c r="L15766" t="str">
        <f t="shared" si="746"/>
        <v>2221KYLE BAY</v>
      </c>
      <c r="M15766" t="s">
        <v>17130</v>
      </c>
      <c r="N15766" t="s">
        <v>732</v>
      </c>
    </row>
    <row r="15767" spans="1:14">
      <c r="A15767" t="s">
        <v>17133</v>
      </c>
      <c r="B15767" t="s">
        <v>17138</v>
      </c>
      <c r="C15767" t="s">
        <v>109</v>
      </c>
      <c r="D15767">
        <v>1</v>
      </c>
      <c r="E15767">
        <v>1</v>
      </c>
      <c r="F15767">
        <v>1</v>
      </c>
      <c r="H15767" t="s">
        <v>116</v>
      </c>
      <c r="I15767">
        <f t="shared" si="747"/>
        <v>0</v>
      </c>
      <c r="J15767">
        <f t="shared" si="748"/>
        <v>0</v>
      </c>
      <c r="L15767" t="str">
        <f t="shared" si="746"/>
        <v>2221SOUTH HURSTVILLE</v>
      </c>
      <c r="M15767" t="s">
        <v>17130</v>
      </c>
      <c r="N15767" t="s">
        <v>732</v>
      </c>
    </row>
    <row r="15768" spans="1:14">
      <c r="A15768" t="s">
        <v>17139</v>
      </c>
      <c r="B15768" t="s">
        <v>17140</v>
      </c>
      <c r="C15768" t="s">
        <v>109</v>
      </c>
      <c r="D15768">
        <v>1</v>
      </c>
      <c r="E15768">
        <v>1</v>
      </c>
      <c r="F15768">
        <v>1</v>
      </c>
      <c r="H15768" t="s">
        <v>116</v>
      </c>
      <c r="I15768">
        <f t="shared" si="747"/>
        <v>0</v>
      </c>
      <c r="J15768">
        <f t="shared" si="748"/>
        <v>0</v>
      </c>
      <c r="L15768" t="str">
        <f t="shared" si="746"/>
        <v>2220HURSTVILLE</v>
      </c>
      <c r="M15768" t="s">
        <v>17130</v>
      </c>
      <c r="N15768" t="s">
        <v>732</v>
      </c>
    </row>
    <row r="15769" spans="1:14">
      <c r="A15769" t="s">
        <v>17139</v>
      </c>
      <c r="B15769" t="s">
        <v>17141</v>
      </c>
      <c r="C15769" t="s">
        <v>109</v>
      </c>
      <c r="D15769">
        <v>1</v>
      </c>
      <c r="E15769">
        <v>1</v>
      </c>
      <c r="F15769">
        <v>1</v>
      </c>
      <c r="H15769" t="s">
        <v>116</v>
      </c>
      <c r="I15769">
        <f t="shared" si="747"/>
        <v>0</v>
      </c>
      <c r="J15769">
        <f t="shared" si="748"/>
        <v>0</v>
      </c>
      <c r="L15769" t="str">
        <f t="shared" si="746"/>
        <v>2220HURSTVILLE GROVE</v>
      </c>
      <c r="M15769" t="s">
        <v>17130</v>
      </c>
      <c r="N15769" t="s">
        <v>732</v>
      </c>
    </row>
    <row r="15770" spans="1:14">
      <c r="A15770" t="s">
        <v>17139</v>
      </c>
      <c r="B15770" t="s">
        <v>17142</v>
      </c>
      <c r="C15770" t="s">
        <v>109</v>
      </c>
      <c r="D15770">
        <v>1</v>
      </c>
      <c r="E15770">
        <v>1</v>
      </c>
      <c r="F15770">
        <v>1</v>
      </c>
      <c r="H15770" t="s">
        <v>116</v>
      </c>
      <c r="I15770">
        <f t="shared" si="747"/>
        <v>0</v>
      </c>
      <c r="J15770">
        <f t="shared" si="748"/>
        <v>0</v>
      </c>
      <c r="L15770" t="str">
        <f t="shared" si="746"/>
        <v>2220HURSTVILLE WESTFIELD</v>
      </c>
      <c r="M15770" t="s">
        <v>17130</v>
      </c>
      <c r="N15770" t="s">
        <v>732</v>
      </c>
    </row>
    <row r="15771" spans="1:14">
      <c r="A15771" t="s">
        <v>17143</v>
      </c>
      <c r="B15771" t="s">
        <v>17144</v>
      </c>
      <c r="C15771" t="s">
        <v>109</v>
      </c>
      <c r="D15771">
        <v>1</v>
      </c>
      <c r="E15771">
        <v>1</v>
      </c>
      <c r="F15771">
        <v>1</v>
      </c>
      <c r="H15771" t="s">
        <v>116</v>
      </c>
      <c r="I15771">
        <f t="shared" si="747"/>
        <v>0</v>
      </c>
      <c r="J15771">
        <f t="shared" si="748"/>
        <v>0</v>
      </c>
      <c r="L15771" t="str">
        <f t="shared" si="746"/>
        <v>2219DOLLS POINT</v>
      </c>
      <c r="M15771" t="s">
        <v>17130</v>
      </c>
      <c r="N15771" t="s">
        <v>732</v>
      </c>
    </row>
    <row r="15772" spans="1:14">
      <c r="A15772" t="s">
        <v>17143</v>
      </c>
      <c r="B15772" t="s">
        <v>6462</v>
      </c>
      <c r="C15772" t="s">
        <v>109</v>
      </c>
      <c r="D15772">
        <v>1</v>
      </c>
      <c r="E15772">
        <v>1</v>
      </c>
      <c r="F15772">
        <v>1</v>
      </c>
      <c r="H15772" t="s">
        <v>116</v>
      </c>
      <c r="I15772">
        <f t="shared" si="747"/>
        <v>0</v>
      </c>
      <c r="J15772">
        <f t="shared" si="748"/>
        <v>0</v>
      </c>
      <c r="L15772" t="str">
        <f t="shared" si="746"/>
        <v>2219SANDRINGHAM</v>
      </c>
      <c r="M15772" t="s">
        <v>17130</v>
      </c>
      <c r="N15772" t="s">
        <v>732</v>
      </c>
    </row>
    <row r="15773" spans="1:14">
      <c r="A15773" t="s">
        <v>17143</v>
      </c>
      <c r="B15773" t="s">
        <v>17145</v>
      </c>
      <c r="C15773" t="s">
        <v>109</v>
      </c>
      <c r="D15773">
        <v>1</v>
      </c>
      <c r="E15773">
        <v>1</v>
      </c>
      <c r="F15773">
        <v>1</v>
      </c>
      <c r="H15773" t="s">
        <v>116</v>
      </c>
      <c r="I15773">
        <f t="shared" si="747"/>
        <v>0</v>
      </c>
      <c r="J15773">
        <f t="shared" si="748"/>
        <v>0</v>
      </c>
      <c r="L15773" t="str">
        <f t="shared" si="746"/>
        <v>2219SANS SOUCI</v>
      </c>
      <c r="M15773" t="s">
        <v>17130</v>
      </c>
      <c r="N15773" t="s">
        <v>732</v>
      </c>
    </row>
    <row r="15774" spans="1:14">
      <c r="A15774" t="s">
        <v>17146</v>
      </c>
      <c r="B15774" t="s">
        <v>17147</v>
      </c>
      <c r="C15774" t="s">
        <v>109</v>
      </c>
      <c r="D15774">
        <v>1</v>
      </c>
      <c r="E15774">
        <v>1</v>
      </c>
      <c r="F15774">
        <v>1</v>
      </c>
      <c r="H15774" t="s">
        <v>116</v>
      </c>
      <c r="I15774">
        <f t="shared" si="747"/>
        <v>0</v>
      </c>
      <c r="J15774">
        <f t="shared" si="748"/>
        <v>0</v>
      </c>
      <c r="L15774" t="str">
        <f t="shared" si="746"/>
        <v>2218ALLAWAH</v>
      </c>
      <c r="M15774" t="s">
        <v>17130</v>
      </c>
      <c r="N15774" t="s">
        <v>732</v>
      </c>
    </row>
    <row r="15775" spans="1:14">
      <c r="A15775" t="s">
        <v>17146</v>
      </c>
      <c r="B15775" t="s">
        <v>731</v>
      </c>
      <c r="C15775" t="s">
        <v>109</v>
      </c>
      <c r="D15775">
        <v>1</v>
      </c>
      <c r="E15775">
        <v>1</v>
      </c>
      <c r="F15775">
        <v>1</v>
      </c>
      <c r="H15775" t="s">
        <v>116</v>
      </c>
      <c r="I15775">
        <f t="shared" si="747"/>
        <v>0</v>
      </c>
      <c r="J15775">
        <f t="shared" si="748"/>
        <v>0</v>
      </c>
      <c r="L15775" t="str">
        <f t="shared" si="746"/>
        <v>2218CARLTON</v>
      </c>
      <c r="M15775" t="s">
        <v>17130</v>
      </c>
      <c r="N15775" t="s">
        <v>732</v>
      </c>
    </row>
    <row r="15776" spans="1:14">
      <c r="A15776" t="s">
        <v>17148</v>
      </c>
      <c r="B15776" t="s">
        <v>17149</v>
      </c>
      <c r="C15776" t="s">
        <v>109</v>
      </c>
      <c r="D15776">
        <v>1</v>
      </c>
      <c r="E15776">
        <v>1</v>
      </c>
      <c r="F15776">
        <v>1</v>
      </c>
      <c r="H15776" t="s">
        <v>116</v>
      </c>
      <c r="I15776">
        <f t="shared" si="747"/>
        <v>0</v>
      </c>
      <c r="J15776">
        <f t="shared" si="748"/>
        <v>0</v>
      </c>
      <c r="L15776" t="str">
        <f t="shared" si="746"/>
        <v>2217BEVERLEY PARK</v>
      </c>
      <c r="M15776" t="s">
        <v>17130</v>
      </c>
      <c r="N15776" t="s">
        <v>732</v>
      </c>
    </row>
    <row r="15777" spans="1:14">
      <c r="A15777" t="s">
        <v>17148</v>
      </c>
      <c r="B15777" t="s">
        <v>17150</v>
      </c>
      <c r="C15777" t="s">
        <v>109</v>
      </c>
      <c r="D15777">
        <v>1</v>
      </c>
      <c r="E15777">
        <v>1</v>
      </c>
      <c r="F15777">
        <v>1</v>
      </c>
      <c r="H15777" t="s">
        <v>116</v>
      </c>
      <c r="I15777">
        <f t="shared" si="747"/>
        <v>0</v>
      </c>
      <c r="J15777">
        <f t="shared" si="748"/>
        <v>0</v>
      </c>
      <c r="L15777" t="str">
        <f t="shared" si="746"/>
        <v>2217KOGARAH</v>
      </c>
      <c r="M15777" t="s">
        <v>17130</v>
      </c>
      <c r="N15777" t="s">
        <v>732</v>
      </c>
    </row>
    <row r="15778" spans="1:14">
      <c r="A15778" t="s">
        <v>17148</v>
      </c>
      <c r="B15778" t="s">
        <v>17151</v>
      </c>
      <c r="C15778" t="s">
        <v>109</v>
      </c>
      <c r="D15778">
        <v>1</v>
      </c>
      <c r="E15778">
        <v>1</v>
      </c>
      <c r="F15778">
        <v>1</v>
      </c>
      <c r="H15778" t="s">
        <v>116</v>
      </c>
      <c r="I15778">
        <f t="shared" si="747"/>
        <v>0</v>
      </c>
      <c r="J15778">
        <f t="shared" si="748"/>
        <v>0</v>
      </c>
      <c r="L15778" t="str">
        <f t="shared" si="746"/>
        <v>2217KOGARAH BAY</v>
      </c>
      <c r="M15778" t="s">
        <v>17130</v>
      </c>
      <c r="N15778" t="s">
        <v>732</v>
      </c>
    </row>
    <row r="15779" spans="1:14">
      <c r="A15779" t="s">
        <v>17148</v>
      </c>
      <c r="B15779" t="s">
        <v>17152</v>
      </c>
      <c r="C15779" t="s">
        <v>109</v>
      </c>
      <c r="D15779">
        <v>1</v>
      </c>
      <c r="E15779">
        <v>1</v>
      </c>
      <c r="F15779">
        <v>1</v>
      </c>
      <c r="H15779" t="s">
        <v>116</v>
      </c>
      <c r="I15779">
        <f t="shared" si="747"/>
        <v>0</v>
      </c>
      <c r="J15779">
        <f t="shared" si="748"/>
        <v>0</v>
      </c>
      <c r="L15779" t="str">
        <f t="shared" si="746"/>
        <v>2217MONTEREY</v>
      </c>
      <c r="M15779" t="s">
        <v>17130</v>
      </c>
      <c r="N15779" t="s">
        <v>732</v>
      </c>
    </row>
    <row r="15780" spans="1:14">
      <c r="A15780" t="s">
        <v>17148</v>
      </c>
      <c r="B15780" t="s">
        <v>17153</v>
      </c>
      <c r="C15780" t="s">
        <v>109</v>
      </c>
      <c r="D15780">
        <v>1</v>
      </c>
      <c r="E15780">
        <v>1</v>
      </c>
      <c r="F15780">
        <v>1</v>
      </c>
      <c r="H15780" t="s">
        <v>116</v>
      </c>
      <c r="I15780">
        <f t="shared" si="747"/>
        <v>0</v>
      </c>
      <c r="J15780">
        <f t="shared" si="748"/>
        <v>0</v>
      </c>
      <c r="L15780" t="str">
        <f t="shared" si="746"/>
        <v>2217RAMSGATE</v>
      </c>
      <c r="M15780" t="s">
        <v>17130</v>
      </c>
      <c r="N15780" t="s">
        <v>732</v>
      </c>
    </row>
    <row r="15781" spans="1:14">
      <c r="A15781" t="s">
        <v>17148</v>
      </c>
      <c r="B15781" t="s">
        <v>17154</v>
      </c>
      <c r="C15781" t="s">
        <v>109</v>
      </c>
      <c r="D15781">
        <v>1</v>
      </c>
      <c r="E15781">
        <v>1</v>
      </c>
      <c r="F15781">
        <v>1</v>
      </c>
      <c r="H15781" t="s">
        <v>116</v>
      </c>
      <c r="I15781">
        <f t="shared" si="747"/>
        <v>0</v>
      </c>
      <c r="J15781">
        <f t="shared" si="748"/>
        <v>0</v>
      </c>
      <c r="L15781" t="str">
        <f t="shared" si="746"/>
        <v>2217RAMSGATE BEACH</v>
      </c>
      <c r="M15781" t="s">
        <v>17130</v>
      </c>
      <c r="N15781" t="s">
        <v>732</v>
      </c>
    </row>
    <row r="15782" spans="1:14">
      <c r="A15782" t="s">
        <v>17155</v>
      </c>
      <c r="B15782" t="s">
        <v>17156</v>
      </c>
      <c r="C15782" t="s">
        <v>109</v>
      </c>
      <c r="D15782">
        <v>1</v>
      </c>
      <c r="E15782">
        <v>1</v>
      </c>
      <c r="F15782">
        <v>1</v>
      </c>
      <c r="G15782" t="s">
        <v>1060</v>
      </c>
      <c r="H15782" t="s">
        <v>116</v>
      </c>
      <c r="I15782">
        <f t="shared" si="747"/>
        <v>0</v>
      </c>
      <c r="J15782">
        <f t="shared" si="748"/>
        <v>0</v>
      </c>
      <c r="L15782" t="str">
        <f t="shared" si="746"/>
        <v>2216BANKSIA</v>
      </c>
      <c r="M15782" t="s">
        <v>17130</v>
      </c>
      <c r="N15782" t="s">
        <v>732</v>
      </c>
    </row>
    <row r="15783" spans="1:14">
      <c r="A15783" t="s">
        <v>17155</v>
      </c>
      <c r="B15783" t="s">
        <v>17157</v>
      </c>
      <c r="C15783" t="s">
        <v>109</v>
      </c>
      <c r="D15783">
        <v>1</v>
      </c>
      <c r="E15783">
        <v>1</v>
      </c>
      <c r="F15783">
        <v>1</v>
      </c>
      <c r="G15783" t="s">
        <v>1060</v>
      </c>
      <c r="H15783" t="s">
        <v>116</v>
      </c>
      <c r="I15783">
        <f t="shared" si="747"/>
        <v>0</v>
      </c>
      <c r="J15783">
        <f t="shared" si="748"/>
        <v>0</v>
      </c>
      <c r="L15783" t="str">
        <f t="shared" si="746"/>
        <v>2216BRIGHTON-LE-SANDS</v>
      </c>
      <c r="M15783" t="s">
        <v>17130</v>
      </c>
      <c r="N15783" t="s">
        <v>732</v>
      </c>
    </row>
    <row r="15784" spans="1:14">
      <c r="A15784" t="s">
        <v>17155</v>
      </c>
      <c r="B15784" t="s">
        <v>17158</v>
      </c>
      <c r="C15784" t="s">
        <v>109</v>
      </c>
      <c r="D15784">
        <v>1</v>
      </c>
      <c r="E15784">
        <v>1</v>
      </c>
      <c r="F15784">
        <v>1</v>
      </c>
      <c r="G15784" t="s">
        <v>1060</v>
      </c>
      <c r="H15784" t="s">
        <v>116</v>
      </c>
      <c r="I15784">
        <f t="shared" si="747"/>
        <v>0</v>
      </c>
      <c r="J15784">
        <f t="shared" si="748"/>
        <v>0</v>
      </c>
      <c r="L15784" t="str">
        <f t="shared" si="746"/>
        <v>2216KYEEMAGH</v>
      </c>
      <c r="M15784" t="s">
        <v>17130</v>
      </c>
      <c r="N15784" t="s">
        <v>732</v>
      </c>
    </row>
    <row r="15785" spans="1:14">
      <c r="A15785" t="s">
        <v>17155</v>
      </c>
      <c r="B15785" t="s">
        <v>17159</v>
      </c>
      <c r="C15785" t="s">
        <v>109</v>
      </c>
      <c r="D15785">
        <v>1</v>
      </c>
      <c r="E15785">
        <v>1</v>
      </c>
      <c r="F15785">
        <v>1</v>
      </c>
      <c r="G15785" t="s">
        <v>1060</v>
      </c>
      <c r="H15785" t="s">
        <v>116</v>
      </c>
      <c r="I15785">
        <f t="shared" si="747"/>
        <v>0</v>
      </c>
      <c r="J15785">
        <f t="shared" si="748"/>
        <v>0</v>
      </c>
      <c r="L15785" t="str">
        <f t="shared" si="746"/>
        <v>2216ROCKDALE</v>
      </c>
      <c r="M15785" t="s">
        <v>17130</v>
      </c>
      <c r="N15785" t="s">
        <v>732</v>
      </c>
    </row>
    <row r="15786" spans="1:14">
      <c r="A15786" t="s">
        <v>17160</v>
      </c>
      <c r="B15786" t="s">
        <v>17161</v>
      </c>
      <c r="C15786" t="s">
        <v>109</v>
      </c>
      <c r="D15786">
        <v>1</v>
      </c>
      <c r="E15786">
        <v>1</v>
      </c>
      <c r="F15786">
        <v>1</v>
      </c>
      <c r="H15786" t="s">
        <v>116</v>
      </c>
      <c r="I15786">
        <f t="shared" si="747"/>
        <v>0</v>
      </c>
      <c r="J15786">
        <f t="shared" si="748"/>
        <v>0</v>
      </c>
      <c r="L15786" t="str">
        <f t="shared" si="746"/>
        <v>2214MILPERRA</v>
      </c>
      <c r="M15786" t="s">
        <v>17130</v>
      </c>
      <c r="N15786" t="s">
        <v>732</v>
      </c>
    </row>
    <row r="15787" spans="1:14">
      <c r="A15787" t="s">
        <v>17162</v>
      </c>
      <c r="B15787" t="s">
        <v>17163</v>
      </c>
      <c r="C15787" t="s">
        <v>109</v>
      </c>
      <c r="D15787">
        <v>1</v>
      </c>
      <c r="E15787">
        <v>1</v>
      </c>
      <c r="F15787">
        <v>1</v>
      </c>
      <c r="H15787" t="s">
        <v>116</v>
      </c>
      <c r="I15787">
        <f t="shared" si="747"/>
        <v>0</v>
      </c>
      <c r="J15787">
        <f t="shared" si="748"/>
        <v>0</v>
      </c>
      <c r="L15787" t="str">
        <f t="shared" si="746"/>
        <v>2213EAST HILLS</v>
      </c>
      <c r="M15787" t="s">
        <v>17130</v>
      </c>
      <c r="N15787" t="s">
        <v>732</v>
      </c>
    </row>
    <row r="15788" spans="1:14">
      <c r="A15788" t="s">
        <v>17162</v>
      </c>
      <c r="B15788" t="s">
        <v>17164</v>
      </c>
      <c r="C15788" t="s">
        <v>109</v>
      </c>
      <c r="D15788">
        <v>1</v>
      </c>
      <c r="E15788">
        <v>1</v>
      </c>
      <c r="F15788">
        <v>1</v>
      </c>
      <c r="H15788" t="s">
        <v>116</v>
      </c>
      <c r="I15788">
        <f t="shared" si="747"/>
        <v>0</v>
      </c>
      <c r="J15788">
        <f t="shared" si="748"/>
        <v>0</v>
      </c>
      <c r="L15788" t="str">
        <f t="shared" si="746"/>
        <v>2213PANANIA</v>
      </c>
      <c r="M15788" t="s">
        <v>17130</v>
      </c>
      <c r="N15788" t="s">
        <v>732</v>
      </c>
    </row>
    <row r="15789" spans="1:14">
      <c r="A15789" t="s">
        <v>17162</v>
      </c>
      <c r="B15789" t="s">
        <v>17165</v>
      </c>
      <c r="C15789" t="s">
        <v>109</v>
      </c>
      <c r="D15789">
        <v>1</v>
      </c>
      <c r="E15789">
        <v>1</v>
      </c>
      <c r="F15789">
        <v>1</v>
      </c>
      <c r="H15789" t="s">
        <v>116</v>
      </c>
      <c r="I15789">
        <f t="shared" si="747"/>
        <v>0</v>
      </c>
      <c r="J15789">
        <f t="shared" si="748"/>
        <v>0</v>
      </c>
      <c r="L15789" t="str">
        <f t="shared" si="746"/>
        <v>2213PICNIC POINT</v>
      </c>
      <c r="M15789" t="s">
        <v>17130</v>
      </c>
      <c r="N15789" t="s">
        <v>732</v>
      </c>
    </row>
    <row r="15790" spans="1:14">
      <c r="A15790" t="s">
        <v>17166</v>
      </c>
      <c r="B15790" t="s">
        <v>17167</v>
      </c>
      <c r="C15790" t="s">
        <v>109</v>
      </c>
      <c r="D15790">
        <v>1</v>
      </c>
      <c r="E15790">
        <v>1</v>
      </c>
      <c r="F15790">
        <v>1</v>
      </c>
      <c r="H15790" t="s">
        <v>116</v>
      </c>
      <c r="I15790">
        <f t="shared" si="747"/>
        <v>0</v>
      </c>
      <c r="J15790">
        <f t="shared" si="748"/>
        <v>0</v>
      </c>
      <c r="L15790" t="str">
        <f t="shared" si="746"/>
        <v>2212REVESBY</v>
      </c>
      <c r="M15790" t="s">
        <v>17130</v>
      </c>
      <c r="N15790" t="s">
        <v>732</v>
      </c>
    </row>
    <row r="15791" spans="1:14">
      <c r="A15791" t="s">
        <v>17166</v>
      </c>
      <c r="B15791" t="s">
        <v>17168</v>
      </c>
      <c r="C15791" t="s">
        <v>109</v>
      </c>
      <c r="D15791">
        <v>1</v>
      </c>
      <c r="E15791">
        <v>1</v>
      </c>
      <c r="F15791">
        <v>1</v>
      </c>
      <c r="H15791" t="s">
        <v>116</v>
      </c>
      <c r="I15791">
        <f t="shared" si="747"/>
        <v>0</v>
      </c>
      <c r="J15791">
        <f t="shared" si="748"/>
        <v>0</v>
      </c>
      <c r="L15791" t="str">
        <f t="shared" si="746"/>
        <v>2212REVESBY HEIGHTS</v>
      </c>
      <c r="M15791" t="s">
        <v>17130</v>
      </c>
      <c r="N15791" t="s">
        <v>732</v>
      </c>
    </row>
    <row r="15792" spans="1:14">
      <c r="A15792" t="s">
        <v>17166</v>
      </c>
      <c r="B15792" t="s">
        <v>17169</v>
      </c>
      <c r="C15792" t="s">
        <v>109</v>
      </c>
      <c r="D15792">
        <v>1</v>
      </c>
      <c r="E15792">
        <v>1</v>
      </c>
      <c r="F15792">
        <v>1</v>
      </c>
      <c r="H15792" t="s">
        <v>116</v>
      </c>
      <c r="I15792">
        <f t="shared" si="747"/>
        <v>0</v>
      </c>
      <c r="J15792">
        <f t="shared" si="748"/>
        <v>0</v>
      </c>
      <c r="L15792" t="str">
        <f t="shared" si="746"/>
        <v>2212REVESBY NORTH</v>
      </c>
      <c r="M15792" t="s">
        <v>17130</v>
      </c>
      <c r="N15792" t="s">
        <v>732</v>
      </c>
    </row>
    <row r="15793" spans="1:14">
      <c r="A15793" t="s">
        <v>17170</v>
      </c>
      <c r="B15793" t="s">
        <v>17171</v>
      </c>
      <c r="C15793" t="s">
        <v>109</v>
      </c>
      <c r="D15793">
        <v>1</v>
      </c>
      <c r="E15793">
        <v>1</v>
      </c>
      <c r="F15793">
        <v>1</v>
      </c>
      <c r="H15793" t="s">
        <v>116</v>
      </c>
      <c r="I15793">
        <f t="shared" si="747"/>
        <v>0</v>
      </c>
      <c r="J15793">
        <f t="shared" si="748"/>
        <v>0</v>
      </c>
      <c r="L15793" t="str">
        <f t="shared" si="746"/>
        <v>2211PADSTOW</v>
      </c>
      <c r="M15793" t="s">
        <v>17130</v>
      </c>
      <c r="N15793" t="s">
        <v>732</v>
      </c>
    </row>
    <row r="15794" spans="1:14">
      <c r="A15794" t="s">
        <v>17170</v>
      </c>
      <c r="B15794" t="s">
        <v>17172</v>
      </c>
      <c r="C15794" t="s">
        <v>109</v>
      </c>
      <c r="D15794">
        <v>1</v>
      </c>
      <c r="E15794">
        <v>1</v>
      </c>
      <c r="F15794">
        <v>1</v>
      </c>
      <c r="H15794" t="s">
        <v>116</v>
      </c>
      <c r="I15794">
        <f t="shared" si="747"/>
        <v>0</v>
      </c>
      <c r="J15794">
        <f t="shared" si="748"/>
        <v>0</v>
      </c>
      <c r="L15794" t="str">
        <f t="shared" si="746"/>
        <v>2211PADSTOW HEIGHTS</v>
      </c>
      <c r="M15794" t="s">
        <v>17130</v>
      </c>
      <c r="N15794" t="s">
        <v>732</v>
      </c>
    </row>
    <row r="15795" spans="1:14">
      <c r="A15795" t="s">
        <v>17173</v>
      </c>
      <c r="B15795" t="s">
        <v>17174</v>
      </c>
      <c r="C15795" t="s">
        <v>109</v>
      </c>
      <c r="D15795">
        <v>1</v>
      </c>
      <c r="E15795">
        <v>1</v>
      </c>
      <c r="F15795">
        <v>1</v>
      </c>
      <c r="H15795" t="s">
        <v>116</v>
      </c>
      <c r="I15795">
        <f t="shared" si="747"/>
        <v>0</v>
      </c>
      <c r="J15795">
        <f t="shared" si="748"/>
        <v>0</v>
      </c>
      <c r="L15795" t="str">
        <f t="shared" si="746"/>
        <v>2210LUGARNO</v>
      </c>
      <c r="M15795" t="s">
        <v>17130</v>
      </c>
      <c r="N15795" t="s">
        <v>732</v>
      </c>
    </row>
    <row r="15796" spans="1:14">
      <c r="A15796" t="s">
        <v>17173</v>
      </c>
      <c r="B15796" t="s">
        <v>17175</v>
      </c>
      <c r="C15796" t="s">
        <v>109</v>
      </c>
      <c r="D15796">
        <v>1</v>
      </c>
      <c r="E15796">
        <v>1</v>
      </c>
      <c r="F15796">
        <v>1</v>
      </c>
      <c r="H15796" t="s">
        <v>116</v>
      </c>
      <c r="I15796">
        <f t="shared" si="747"/>
        <v>0</v>
      </c>
      <c r="J15796">
        <f t="shared" si="748"/>
        <v>0</v>
      </c>
      <c r="L15796" t="str">
        <f t="shared" si="746"/>
        <v>2210PEAKHURST</v>
      </c>
      <c r="M15796" t="s">
        <v>17130</v>
      </c>
      <c r="N15796" t="s">
        <v>732</v>
      </c>
    </row>
    <row r="15797" spans="1:14">
      <c r="A15797" t="s">
        <v>17173</v>
      </c>
      <c r="B15797" t="s">
        <v>17176</v>
      </c>
      <c r="C15797" t="s">
        <v>109</v>
      </c>
      <c r="D15797">
        <v>1</v>
      </c>
      <c r="E15797">
        <v>1</v>
      </c>
      <c r="F15797">
        <v>1</v>
      </c>
      <c r="H15797" t="s">
        <v>116</v>
      </c>
      <c r="I15797">
        <f t="shared" si="747"/>
        <v>0</v>
      </c>
      <c r="J15797">
        <f t="shared" si="748"/>
        <v>0</v>
      </c>
      <c r="L15797" t="str">
        <f t="shared" si="746"/>
        <v>2210PEAKHURST HEIGHTS</v>
      </c>
      <c r="M15797" t="s">
        <v>17130</v>
      </c>
      <c r="N15797" t="s">
        <v>732</v>
      </c>
    </row>
    <row r="15798" spans="1:14">
      <c r="A15798" t="s">
        <v>17173</v>
      </c>
      <c r="B15798" t="s">
        <v>17177</v>
      </c>
      <c r="C15798" t="s">
        <v>109</v>
      </c>
      <c r="D15798">
        <v>1</v>
      </c>
      <c r="E15798">
        <v>1</v>
      </c>
      <c r="F15798">
        <v>1</v>
      </c>
      <c r="H15798" t="s">
        <v>116</v>
      </c>
      <c r="I15798">
        <f t="shared" si="747"/>
        <v>0</v>
      </c>
      <c r="J15798">
        <f t="shared" si="748"/>
        <v>0</v>
      </c>
      <c r="L15798" t="str">
        <f t="shared" si="746"/>
        <v>2210RIVERWOOD</v>
      </c>
      <c r="M15798" t="s">
        <v>17130</v>
      </c>
      <c r="N15798" t="s">
        <v>732</v>
      </c>
    </row>
    <row r="15799" spans="1:14">
      <c r="A15799" t="s">
        <v>17178</v>
      </c>
      <c r="B15799" t="s">
        <v>17179</v>
      </c>
      <c r="C15799" t="s">
        <v>109</v>
      </c>
      <c r="D15799">
        <v>1</v>
      </c>
      <c r="E15799">
        <v>1</v>
      </c>
      <c r="F15799">
        <v>1</v>
      </c>
      <c r="H15799" t="s">
        <v>116</v>
      </c>
      <c r="I15799">
        <f t="shared" si="747"/>
        <v>0</v>
      </c>
      <c r="J15799">
        <f t="shared" si="748"/>
        <v>0</v>
      </c>
      <c r="L15799" t="str">
        <f t="shared" si="746"/>
        <v>2209BEVERLY HILLS</v>
      </c>
      <c r="M15799" t="s">
        <v>17130</v>
      </c>
      <c r="N15799" t="s">
        <v>732</v>
      </c>
    </row>
    <row r="15800" spans="1:14">
      <c r="A15800" t="s">
        <v>17178</v>
      </c>
      <c r="B15800" t="s">
        <v>17180</v>
      </c>
      <c r="C15800" t="s">
        <v>109</v>
      </c>
      <c r="D15800">
        <v>1</v>
      </c>
      <c r="E15800">
        <v>1</v>
      </c>
      <c r="F15800">
        <v>1</v>
      </c>
      <c r="H15800" t="s">
        <v>116</v>
      </c>
      <c r="I15800">
        <f t="shared" si="747"/>
        <v>0</v>
      </c>
      <c r="J15800">
        <f t="shared" si="748"/>
        <v>0</v>
      </c>
      <c r="L15800" t="str">
        <f t="shared" si="746"/>
        <v>2209NARWEE</v>
      </c>
      <c r="M15800" t="s">
        <v>17130</v>
      </c>
      <c r="N15800" t="s">
        <v>732</v>
      </c>
    </row>
    <row r="15801" spans="1:14">
      <c r="A15801" t="s">
        <v>17181</v>
      </c>
      <c r="B15801" t="s">
        <v>17182</v>
      </c>
      <c r="C15801" t="s">
        <v>109</v>
      </c>
      <c r="D15801">
        <v>1</v>
      </c>
      <c r="E15801">
        <v>1</v>
      </c>
      <c r="F15801">
        <v>1</v>
      </c>
      <c r="H15801" t="s">
        <v>116</v>
      </c>
      <c r="I15801">
        <f t="shared" si="747"/>
        <v>0</v>
      </c>
      <c r="J15801">
        <f t="shared" si="748"/>
        <v>0</v>
      </c>
      <c r="L15801" t="str">
        <f t="shared" si="746"/>
        <v>2208KINGSGROVE</v>
      </c>
      <c r="M15801" t="s">
        <v>17130</v>
      </c>
      <c r="N15801" t="s">
        <v>732</v>
      </c>
    </row>
    <row r="15802" spans="1:14">
      <c r="A15802" t="s">
        <v>17181</v>
      </c>
      <c r="B15802" t="s">
        <v>17183</v>
      </c>
      <c r="C15802" t="s">
        <v>109</v>
      </c>
      <c r="D15802">
        <v>1</v>
      </c>
      <c r="E15802">
        <v>1</v>
      </c>
      <c r="F15802">
        <v>1</v>
      </c>
      <c r="H15802" t="s">
        <v>116</v>
      </c>
      <c r="I15802">
        <f t="shared" si="747"/>
        <v>0</v>
      </c>
      <c r="J15802">
        <f t="shared" si="748"/>
        <v>0</v>
      </c>
      <c r="L15802" t="str">
        <f t="shared" si="746"/>
        <v>2208KINGSWAY WEST</v>
      </c>
      <c r="M15802" t="s">
        <v>17130</v>
      </c>
      <c r="N15802" t="s">
        <v>732</v>
      </c>
    </row>
    <row r="15803" spans="1:14">
      <c r="A15803" t="s">
        <v>17184</v>
      </c>
      <c r="B15803" t="s">
        <v>17185</v>
      </c>
      <c r="C15803" t="s">
        <v>109</v>
      </c>
      <c r="D15803">
        <v>1</v>
      </c>
      <c r="E15803">
        <v>1</v>
      </c>
      <c r="F15803">
        <v>1</v>
      </c>
      <c r="H15803" t="s">
        <v>116</v>
      </c>
      <c r="I15803">
        <f t="shared" si="747"/>
        <v>0</v>
      </c>
      <c r="J15803">
        <f t="shared" si="748"/>
        <v>0</v>
      </c>
      <c r="L15803" t="str">
        <f t="shared" si="746"/>
        <v>2207BARDWELL PARK</v>
      </c>
      <c r="M15803" t="s">
        <v>17130</v>
      </c>
      <c r="N15803" t="s">
        <v>732</v>
      </c>
    </row>
    <row r="15804" spans="1:14">
      <c r="A15804" t="s">
        <v>17184</v>
      </c>
      <c r="B15804" t="s">
        <v>17186</v>
      </c>
      <c r="C15804" t="s">
        <v>109</v>
      </c>
      <c r="D15804">
        <v>1</v>
      </c>
      <c r="E15804">
        <v>1</v>
      </c>
      <c r="F15804">
        <v>1</v>
      </c>
      <c r="H15804" t="s">
        <v>116</v>
      </c>
      <c r="I15804">
        <f t="shared" si="747"/>
        <v>0</v>
      </c>
      <c r="J15804">
        <f t="shared" si="748"/>
        <v>0</v>
      </c>
      <c r="L15804" t="str">
        <f t="shared" si="746"/>
        <v>2207BARDWELL VALLEY</v>
      </c>
      <c r="M15804" t="s">
        <v>17130</v>
      </c>
      <c r="N15804" t="s">
        <v>732</v>
      </c>
    </row>
    <row r="15805" spans="1:14">
      <c r="A15805" t="s">
        <v>17184</v>
      </c>
      <c r="B15805" t="s">
        <v>17187</v>
      </c>
      <c r="C15805" t="s">
        <v>109</v>
      </c>
      <c r="D15805">
        <v>1</v>
      </c>
      <c r="E15805">
        <v>1</v>
      </c>
      <c r="F15805">
        <v>1</v>
      </c>
      <c r="H15805" t="s">
        <v>116</v>
      </c>
      <c r="I15805">
        <f t="shared" si="747"/>
        <v>0</v>
      </c>
      <c r="J15805">
        <f t="shared" si="748"/>
        <v>0</v>
      </c>
      <c r="L15805" t="str">
        <f t="shared" si="746"/>
        <v>2207BEXLEY</v>
      </c>
      <c r="M15805" t="s">
        <v>17130</v>
      </c>
      <c r="N15805" t="s">
        <v>732</v>
      </c>
    </row>
    <row r="15806" spans="1:14">
      <c r="A15806" t="s">
        <v>17184</v>
      </c>
      <c r="B15806" t="s">
        <v>17188</v>
      </c>
      <c r="C15806" t="s">
        <v>109</v>
      </c>
      <c r="D15806">
        <v>1</v>
      </c>
      <c r="E15806">
        <v>1</v>
      </c>
      <c r="F15806">
        <v>1</v>
      </c>
      <c r="H15806" t="s">
        <v>116</v>
      </c>
      <c r="I15806">
        <f t="shared" si="747"/>
        <v>0</v>
      </c>
      <c r="J15806">
        <f t="shared" si="748"/>
        <v>0</v>
      </c>
      <c r="L15806" t="str">
        <f t="shared" si="746"/>
        <v>2207BEXLEY NORTH</v>
      </c>
      <c r="M15806" t="s">
        <v>17130</v>
      </c>
      <c r="N15806" t="s">
        <v>732</v>
      </c>
    </row>
    <row r="15807" spans="1:14">
      <c r="A15807" t="s">
        <v>17184</v>
      </c>
      <c r="B15807" t="s">
        <v>17189</v>
      </c>
      <c r="C15807" t="s">
        <v>109</v>
      </c>
      <c r="D15807">
        <v>1</v>
      </c>
      <c r="E15807">
        <v>1</v>
      </c>
      <c r="F15807">
        <v>1</v>
      </c>
      <c r="H15807" t="s">
        <v>116</v>
      </c>
      <c r="I15807">
        <f t="shared" si="747"/>
        <v>0</v>
      </c>
      <c r="J15807">
        <f t="shared" si="748"/>
        <v>0</v>
      </c>
      <c r="L15807" t="str">
        <f t="shared" si="746"/>
        <v>2207BEXLEY SOUTH</v>
      </c>
      <c r="M15807" t="s">
        <v>17130</v>
      </c>
      <c r="N15807" t="s">
        <v>732</v>
      </c>
    </row>
    <row r="15808" spans="1:14">
      <c r="A15808" t="s">
        <v>17190</v>
      </c>
      <c r="B15808" t="s">
        <v>17191</v>
      </c>
      <c r="C15808" t="s">
        <v>109</v>
      </c>
      <c r="D15808">
        <v>1</v>
      </c>
      <c r="E15808">
        <v>1</v>
      </c>
      <c r="F15808">
        <v>1</v>
      </c>
      <c r="H15808" t="s">
        <v>116</v>
      </c>
      <c r="I15808">
        <f t="shared" si="747"/>
        <v>0</v>
      </c>
      <c r="J15808">
        <f t="shared" si="748"/>
        <v>0</v>
      </c>
      <c r="L15808" t="str">
        <f t="shared" si="746"/>
        <v>2206CLEMTON PARK</v>
      </c>
      <c r="M15808" t="s">
        <v>17130</v>
      </c>
      <c r="N15808" t="s">
        <v>732</v>
      </c>
    </row>
    <row r="15809" spans="1:14">
      <c r="A15809" t="s">
        <v>17190</v>
      </c>
      <c r="B15809" t="s">
        <v>17192</v>
      </c>
      <c r="C15809" t="s">
        <v>109</v>
      </c>
      <c r="D15809">
        <v>1</v>
      </c>
      <c r="E15809">
        <v>1</v>
      </c>
      <c r="F15809">
        <v>1</v>
      </c>
      <c r="H15809" t="s">
        <v>116</v>
      </c>
      <c r="I15809">
        <f t="shared" si="747"/>
        <v>0</v>
      </c>
      <c r="J15809">
        <f t="shared" si="748"/>
        <v>0</v>
      </c>
      <c r="L15809" t="str">
        <f t="shared" si="746"/>
        <v>2206EARLWOOD</v>
      </c>
      <c r="M15809" t="s">
        <v>17130</v>
      </c>
      <c r="N15809" t="s">
        <v>732</v>
      </c>
    </row>
    <row r="15810" spans="1:14">
      <c r="A15810" t="s">
        <v>17190</v>
      </c>
      <c r="B15810" t="s">
        <v>17193</v>
      </c>
      <c r="C15810" t="s">
        <v>109</v>
      </c>
      <c r="D15810">
        <v>1</v>
      </c>
      <c r="E15810">
        <v>1</v>
      </c>
      <c r="F15810">
        <v>1</v>
      </c>
      <c r="H15810" t="s">
        <v>116</v>
      </c>
      <c r="I15810">
        <f t="shared" si="747"/>
        <v>0</v>
      </c>
      <c r="J15810">
        <f t="shared" si="748"/>
        <v>0</v>
      </c>
      <c r="L15810" t="str">
        <f t="shared" si="746"/>
        <v>2206UNDERCLIFFE</v>
      </c>
      <c r="M15810" t="s">
        <v>17130</v>
      </c>
      <c r="N15810" t="s">
        <v>732</v>
      </c>
    </row>
    <row r="15811" spans="1:14">
      <c r="A15811" t="s">
        <v>17194</v>
      </c>
      <c r="B15811" t="s">
        <v>17195</v>
      </c>
      <c r="C15811" t="s">
        <v>109</v>
      </c>
      <c r="D15811">
        <v>1</v>
      </c>
      <c r="E15811">
        <v>1</v>
      </c>
      <c r="F15811">
        <v>1</v>
      </c>
      <c r="G15811" t="s">
        <v>1060</v>
      </c>
      <c r="H15811" t="s">
        <v>116</v>
      </c>
      <c r="I15811">
        <f t="shared" si="747"/>
        <v>0</v>
      </c>
      <c r="J15811">
        <f t="shared" si="748"/>
        <v>0</v>
      </c>
      <c r="L15811" t="str">
        <f t="shared" si="746"/>
        <v>2205ARNCLIFFE</v>
      </c>
      <c r="M15811" t="s">
        <v>17130</v>
      </c>
      <c r="N15811" t="s">
        <v>732</v>
      </c>
    </row>
    <row r="15812" spans="1:14">
      <c r="A15812" t="s">
        <v>17194</v>
      </c>
      <c r="B15812" t="s">
        <v>17196</v>
      </c>
      <c r="C15812" t="s">
        <v>109</v>
      </c>
      <c r="D15812">
        <v>1</v>
      </c>
      <c r="E15812">
        <v>1</v>
      </c>
      <c r="F15812">
        <v>1</v>
      </c>
      <c r="G15812" t="s">
        <v>1060</v>
      </c>
      <c r="H15812" t="s">
        <v>116</v>
      </c>
      <c r="I15812">
        <f t="shared" si="747"/>
        <v>0</v>
      </c>
      <c r="J15812">
        <f t="shared" si="748"/>
        <v>0</v>
      </c>
      <c r="L15812" t="str">
        <f t="shared" si="746"/>
        <v>2205TURRELLA</v>
      </c>
      <c r="M15812" t="s">
        <v>17130</v>
      </c>
      <c r="N15812" t="s">
        <v>732</v>
      </c>
    </row>
    <row r="15813" spans="1:14">
      <c r="A15813" t="s">
        <v>17194</v>
      </c>
      <c r="B15813" t="s">
        <v>17197</v>
      </c>
      <c r="C15813" t="s">
        <v>109</v>
      </c>
      <c r="D15813">
        <v>1</v>
      </c>
      <c r="E15813">
        <v>1</v>
      </c>
      <c r="F15813">
        <v>1</v>
      </c>
      <c r="G15813" t="s">
        <v>1060</v>
      </c>
      <c r="H15813" t="s">
        <v>116</v>
      </c>
      <c r="I15813">
        <f t="shared" si="747"/>
        <v>0</v>
      </c>
      <c r="J15813">
        <f t="shared" si="748"/>
        <v>0</v>
      </c>
      <c r="L15813" t="str">
        <f t="shared" ref="L15813:L15876" si="749">CONCATENATE(A15813,B15813)</f>
        <v>2205WOLLI CREEK</v>
      </c>
      <c r="M15813" t="s">
        <v>17130</v>
      </c>
      <c r="N15813" t="s">
        <v>732</v>
      </c>
    </row>
    <row r="15814" spans="1:14">
      <c r="A15814" t="s">
        <v>17198</v>
      </c>
      <c r="B15814" t="s">
        <v>17199</v>
      </c>
      <c r="C15814" t="s">
        <v>109</v>
      </c>
      <c r="D15814">
        <v>1</v>
      </c>
      <c r="E15814">
        <v>1</v>
      </c>
      <c r="F15814">
        <v>1</v>
      </c>
      <c r="H15814" t="s">
        <v>116</v>
      </c>
      <c r="I15814">
        <f t="shared" si="747"/>
        <v>0</v>
      </c>
      <c r="J15814">
        <f t="shared" si="748"/>
        <v>0</v>
      </c>
      <c r="L15814" t="str">
        <f t="shared" si="749"/>
        <v>2204MARRICKVILLE</v>
      </c>
      <c r="M15814" t="s">
        <v>17200</v>
      </c>
      <c r="N15814" t="s">
        <v>732</v>
      </c>
    </row>
    <row r="15815" spans="1:14">
      <c r="A15815" t="s">
        <v>17198</v>
      </c>
      <c r="B15815" t="s">
        <v>17201</v>
      </c>
      <c r="C15815" t="s">
        <v>109</v>
      </c>
      <c r="D15815">
        <v>1</v>
      </c>
      <c r="E15815">
        <v>1</v>
      </c>
      <c r="F15815">
        <v>1</v>
      </c>
      <c r="H15815" t="s">
        <v>116</v>
      </c>
      <c r="I15815">
        <f t="shared" si="747"/>
        <v>0</v>
      </c>
      <c r="J15815">
        <f t="shared" si="748"/>
        <v>0</v>
      </c>
      <c r="L15815" t="str">
        <f t="shared" si="749"/>
        <v>2204MARRICKVILLE METRO</v>
      </c>
      <c r="M15815" t="s">
        <v>17200</v>
      </c>
      <c r="N15815" t="s">
        <v>732</v>
      </c>
    </row>
    <row r="15816" spans="1:14">
      <c r="A15816" t="s">
        <v>17198</v>
      </c>
      <c r="B15816" t="s">
        <v>17202</v>
      </c>
      <c r="C15816" t="s">
        <v>109</v>
      </c>
      <c r="D15816">
        <v>1</v>
      </c>
      <c r="E15816">
        <v>1</v>
      </c>
      <c r="F15816">
        <v>1</v>
      </c>
      <c r="H15816" t="s">
        <v>116</v>
      </c>
      <c r="I15816">
        <f t="shared" si="747"/>
        <v>0</v>
      </c>
      <c r="J15816">
        <f t="shared" si="748"/>
        <v>0</v>
      </c>
      <c r="L15816" t="str">
        <f t="shared" si="749"/>
        <v>2204MARRICKVILLE SOUTH</v>
      </c>
      <c r="M15816" t="s">
        <v>17200</v>
      </c>
      <c r="N15816" t="s">
        <v>732</v>
      </c>
    </row>
    <row r="15817" spans="1:14">
      <c r="A15817" t="s">
        <v>17203</v>
      </c>
      <c r="B15817" t="s">
        <v>17204</v>
      </c>
      <c r="C15817" t="s">
        <v>109</v>
      </c>
      <c r="D15817">
        <v>1</v>
      </c>
      <c r="E15817">
        <v>1</v>
      </c>
      <c r="F15817">
        <v>1</v>
      </c>
      <c r="H15817" t="s">
        <v>116</v>
      </c>
      <c r="I15817">
        <f t="shared" si="747"/>
        <v>0</v>
      </c>
      <c r="J15817">
        <f t="shared" si="748"/>
        <v>0</v>
      </c>
      <c r="L15817" t="str">
        <f t="shared" si="749"/>
        <v>2203DULWICH HILL</v>
      </c>
      <c r="M15817" t="s">
        <v>17200</v>
      </c>
      <c r="N15817" t="s">
        <v>732</v>
      </c>
    </row>
    <row r="15818" spans="1:14">
      <c r="A15818" t="s">
        <v>17205</v>
      </c>
      <c r="B15818" t="s">
        <v>17206</v>
      </c>
      <c r="C15818" t="s">
        <v>109</v>
      </c>
      <c r="D15818">
        <v>1</v>
      </c>
      <c r="E15818">
        <v>1</v>
      </c>
      <c r="F15818">
        <v>1</v>
      </c>
      <c r="H15818" t="s">
        <v>116</v>
      </c>
      <c r="I15818">
        <f t="shared" si="747"/>
        <v>0</v>
      </c>
      <c r="J15818">
        <f t="shared" si="748"/>
        <v>0</v>
      </c>
      <c r="L15818" t="str">
        <f t="shared" si="749"/>
        <v>2200BANKSTOWN</v>
      </c>
      <c r="M15818" t="s">
        <v>17130</v>
      </c>
      <c r="N15818" t="s">
        <v>732</v>
      </c>
    </row>
    <row r="15819" spans="1:14">
      <c r="A15819" t="s">
        <v>17205</v>
      </c>
      <c r="B15819" t="s">
        <v>17207</v>
      </c>
      <c r="C15819" t="s">
        <v>109</v>
      </c>
      <c r="D15819">
        <v>1</v>
      </c>
      <c r="E15819">
        <v>1</v>
      </c>
      <c r="F15819">
        <v>1</v>
      </c>
      <c r="H15819" t="s">
        <v>116</v>
      </c>
      <c r="I15819">
        <f t="shared" si="747"/>
        <v>0</v>
      </c>
      <c r="J15819">
        <f t="shared" si="748"/>
        <v>0</v>
      </c>
      <c r="L15819" t="str">
        <f t="shared" si="749"/>
        <v>2200BANKSTOWN AERODROME</v>
      </c>
      <c r="M15819" t="s">
        <v>17130</v>
      </c>
      <c r="N15819" t="s">
        <v>732</v>
      </c>
    </row>
    <row r="15820" spans="1:14">
      <c r="A15820" t="s">
        <v>17205</v>
      </c>
      <c r="B15820" t="s">
        <v>17208</v>
      </c>
      <c r="C15820" t="s">
        <v>109</v>
      </c>
      <c r="D15820">
        <v>1</v>
      </c>
      <c r="E15820">
        <v>1</v>
      </c>
      <c r="F15820">
        <v>1</v>
      </c>
      <c r="H15820" t="s">
        <v>116</v>
      </c>
      <c r="I15820">
        <f t="shared" si="747"/>
        <v>0</v>
      </c>
      <c r="J15820">
        <f t="shared" si="748"/>
        <v>0</v>
      </c>
      <c r="L15820" t="str">
        <f t="shared" si="749"/>
        <v>2200BANKSTOWN NORTH</v>
      </c>
      <c r="M15820" t="s">
        <v>17130</v>
      </c>
      <c r="N15820" t="s">
        <v>732</v>
      </c>
    </row>
    <row r="15821" spans="1:14">
      <c r="A15821" t="s">
        <v>17205</v>
      </c>
      <c r="B15821" t="s">
        <v>17209</v>
      </c>
      <c r="C15821" t="s">
        <v>109</v>
      </c>
      <c r="D15821">
        <v>1</v>
      </c>
      <c r="E15821">
        <v>1</v>
      </c>
      <c r="F15821">
        <v>1</v>
      </c>
      <c r="H15821" t="s">
        <v>116</v>
      </c>
      <c r="I15821">
        <f t="shared" si="747"/>
        <v>0</v>
      </c>
      <c r="J15821">
        <f t="shared" si="748"/>
        <v>0</v>
      </c>
      <c r="L15821" t="str">
        <f t="shared" si="749"/>
        <v>2200BANKSTOWN SQUARE</v>
      </c>
      <c r="M15821" t="s">
        <v>17130</v>
      </c>
      <c r="N15821" t="s">
        <v>732</v>
      </c>
    </row>
    <row r="15822" spans="1:14">
      <c r="A15822" t="s">
        <v>17205</v>
      </c>
      <c r="B15822" t="s">
        <v>17210</v>
      </c>
      <c r="C15822" t="s">
        <v>109</v>
      </c>
      <c r="D15822">
        <v>1</v>
      </c>
      <c r="E15822">
        <v>1</v>
      </c>
      <c r="F15822">
        <v>1</v>
      </c>
      <c r="H15822" t="s">
        <v>116</v>
      </c>
      <c r="I15822">
        <f t="shared" si="747"/>
        <v>0</v>
      </c>
      <c r="J15822">
        <f t="shared" si="748"/>
        <v>0</v>
      </c>
      <c r="L15822" t="str">
        <f t="shared" si="749"/>
        <v>2200CONDELL PARK</v>
      </c>
      <c r="M15822" t="s">
        <v>17130</v>
      </c>
      <c r="N15822" t="s">
        <v>732</v>
      </c>
    </row>
    <row r="15823" spans="1:14">
      <c r="A15823" t="s">
        <v>17205</v>
      </c>
      <c r="B15823" t="s">
        <v>17211</v>
      </c>
      <c r="C15823" t="s">
        <v>109</v>
      </c>
      <c r="D15823">
        <v>1</v>
      </c>
      <c r="E15823">
        <v>1</v>
      </c>
      <c r="F15823">
        <v>1</v>
      </c>
      <c r="H15823" t="s">
        <v>116</v>
      </c>
      <c r="I15823">
        <f t="shared" si="747"/>
        <v>0</v>
      </c>
      <c r="J15823">
        <f t="shared" si="748"/>
        <v>0</v>
      </c>
      <c r="L15823" t="str">
        <f t="shared" si="749"/>
        <v>2200MANAHAN</v>
      </c>
      <c r="M15823" t="s">
        <v>17130</v>
      </c>
      <c r="N15823" t="s">
        <v>732</v>
      </c>
    </row>
    <row r="15824" spans="1:14">
      <c r="A15824" t="s">
        <v>17205</v>
      </c>
      <c r="B15824" t="s">
        <v>17212</v>
      </c>
      <c r="C15824" t="s">
        <v>109</v>
      </c>
      <c r="D15824">
        <v>1</v>
      </c>
      <c r="E15824">
        <v>1</v>
      </c>
      <c r="F15824">
        <v>1</v>
      </c>
      <c r="H15824" t="s">
        <v>116</v>
      </c>
      <c r="I15824">
        <f t="shared" si="747"/>
        <v>0</v>
      </c>
      <c r="J15824">
        <f t="shared" si="748"/>
        <v>0</v>
      </c>
      <c r="L15824" t="str">
        <f t="shared" si="749"/>
        <v>2200MOUNT LEWIS</v>
      </c>
      <c r="M15824" t="s">
        <v>17130</v>
      </c>
      <c r="N15824" t="s">
        <v>732</v>
      </c>
    </row>
    <row r="15825" spans="1:14">
      <c r="A15825" t="s">
        <v>17213</v>
      </c>
      <c r="B15825" t="s">
        <v>17214</v>
      </c>
      <c r="C15825" t="s">
        <v>109</v>
      </c>
      <c r="D15825">
        <v>1</v>
      </c>
      <c r="E15825">
        <v>1</v>
      </c>
      <c r="F15825">
        <v>1</v>
      </c>
      <c r="H15825" t="s">
        <v>116</v>
      </c>
      <c r="I15825">
        <f t="shared" ref="I15825:I15888" si="750">IF(ISERROR(VLOOKUP(A15825,SelPostCode,1,FALSE)),0,1)</f>
        <v>0</v>
      </c>
      <c r="J15825">
        <f t="shared" ref="J15825:J15888" si="751">IF(I15825=0,0,IF(ISERROR(VLOOKUP(B15825,SelSuburb,1,FALSE)),0,1))</f>
        <v>0</v>
      </c>
      <c r="L15825" t="str">
        <f t="shared" si="749"/>
        <v>2199YAGOONA</v>
      </c>
      <c r="M15825" t="s">
        <v>17130</v>
      </c>
      <c r="N15825" t="s">
        <v>732</v>
      </c>
    </row>
    <row r="15826" spans="1:14">
      <c r="A15826" t="s">
        <v>17213</v>
      </c>
      <c r="B15826" t="s">
        <v>17215</v>
      </c>
      <c r="C15826" t="s">
        <v>109</v>
      </c>
      <c r="D15826">
        <v>1</v>
      </c>
      <c r="E15826">
        <v>1</v>
      </c>
      <c r="F15826">
        <v>1</v>
      </c>
      <c r="H15826" t="s">
        <v>116</v>
      </c>
      <c r="I15826">
        <f t="shared" si="750"/>
        <v>0</v>
      </c>
      <c r="J15826">
        <f t="shared" si="751"/>
        <v>0</v>
      </c>
      <c r="L15826" t="str">
        <f t="shared" si="749"/>
        <v>2199YAGOONA WEST</v>
      </c>
      <c r="M15826" t="s">
        <v>17130</v>
      </c>
      <c r="N15826" t="s">
        <v>732</v>
      </c>
    </row>
    <row r="15827" spans="1:14">
      <c r="A15827" t="s">
        <v>17216</v>
      </c>
      <c r="B15827" t="s">
        <v>17217</v>
      </c>
      <c r="C15827" t="s">
        <v>109</v>
      </c>
      <c r="D15827">
        <v>1</v>
      </c>
      <c r="E15827">
        <v>1</v>
      </c>
      <c r="F15827">
        <v>1</v>
      </c>
      <c r="H15827" t="s">
        <v>116</v>
      </c>
      <c r="I15827">
        <f t="shared" si="750"/>
        <v>0</v>
      </c>
      <c r="J15827">
        <f t="shared" si="751"/>
        <v>0</v>
      </c>
      <c r="L15827" t="str">
        <f t="shared" si="749"/>
        <v>2198GEORGES HALL</v>
      </c>
      <c r="M15827" t="s">
        <v>17130</v>
      </c>
      <c r="N15827" t="s">
        <v>732</v>
      </c>
    </row>
    <row r="15828" spans="1:14">
      <c r="A15828" t="s">
        <v>17218</v>
      </c>
      <c r="B15828" t="s">
        <v>17219</v>
      </c>
      <c r="C15828" t="s">
        <v>109</v>
      </c>
      <c r="D15828">
        <v>1</v>
      </c>
      <c r="E15828">
        <v>1</v>
      </c>
      <c r="F15828">
        <v>1</v>
      </c>
      <c r="H15828" t="s">
        <v>116</v>
      </c>
      <c r="I15828">
        <f t="shared" si="750"/>
        <v>0</v>
      </c>
      <c r="J15828">
        <f t="shared" si="751"/>
        <v>0</v>
      </c>
      <c r="L15828" t="str">
        <f t="shared" si="749"/>
        <v>2197BASS HILL</v>
      </c>
      <c r="M15828" t="s">
        <v>17130</v>
      </c>
      <c r="N15828" t="s">
        <v>732</v>
      </c>
    </row>
    <row r="15829" spans="1:14">
      <c r="A15829" t="s">
        <v>17220</v>
      </c>
      <c r="B15829" t="s">
        <v>607</v>
      </c>
      <c r="C15829" t="s">
        <v>109</v>
      </c>
      <c r="D15829">
        <v>1</v>
      </c>
      <c r="E15829">
        <v>1</v>
      </c>
      <c r="F15829">
        <v>1</v>
      </c>
      <c r="H15829" t="s">
        <v>116</v>
      </c>
      <c r="I15829">
        <f t="shared" si="750"/>
        <v>0</v>
      </c>
      <c r="J15829">
        <f t="shared" si="751"/>
        <v>0</v>
      </c>
      <c r="L15829" t="str">
        <f t="shared" si="749"/>
        <v>2196PUNCHBOWL</v>
      </c>
      <c r="M15829" t="s">
        <v>17130</v>
      </c>
      <c r="N15829" t="s">
        <v>732</v>
      </c>
    </row>
    <row r="15830" spans="1:14">
      <c r="A15830" t="s">
        <v>17220</v>
      </c>
      <c r="B15830" t="s">
        <v>17221</v>
      </c>
      <c r="C15830" t="s">
        <v>109</v>
      </c>
      <c r="D15830">
        <v>1</v>
      </c>
      <c r="E15830">
        <v>1</v>
      </c>
      <c r="F15830">
        <v>1</v>
      </c>
      <c r="H15830" t="s">
        <v>116</v>
      </c>
      <c r="I15830">
        <f t="shared" si="750"/>
        <v>0</v>
      </c>
      <c r="J15830">
        <f t="shared" si="751"/>
        <v>0</v>
      </c>
      <c r="L15830" t="str">
        <f t="shared" si="749"/>
        <v>2196ROSELANDS</v>
      </c>
      <c r="M15830" t="s">
        <v>17130</v>
      </c>
      <c r="N15830" t="s">
        <v>732</v>
      </c>
    </row>
    <row r="15831" spans="1:14">
      <c r="A15831" t="s">
        <v>17222</v>
      </c>
      <c r="B15831" t="s">
        <v>17223</v>
      </c>
      <c r="C15831" t="s">
        <v>109</v>
      </c>
      <c r="D15831">
        <v>1</v>
      </c>
      <c r="E15831">
        <v>1</v>
      </c>
      <c r="F15831">
        <v>1</v>
      </c>
      <c r="H15831" t="s">
        <v>116</v>
      </c>
      <c r="I15831">
        <f t="shared" si="750"/>
        <v>0</v>
      </c>
      <c r="J15831">
        <f t="shared" si="751"/>
        <v>0</v>
      </c>
      <c r="L15831" t="str">
        <f t="shared" si="749"/>
        <v>2195LAKEMBA</v>
      </c>
      <c r="M15831" t="s">
        <v>17130</v>
      </c>
      <c r="N15831" t="s">
        <v>732</v>
      </c>
    </row>
    <row r="15832" spans="1:14">
      <c r="A15832" t="s">
        <v>17222</v>
      </c>
      <c r="B15832" t="s">
        <v>17224</v>
      </c>
      <c r="C15832" t="s">
        <v>109</v>
      </c>
      <c r="D15832">
        <v>1</v>
      </c>
      <c r="E15832">
        <v>1</v>
      </c>
      <c r="F15832">
        <v>1</v>
      </c>
      <c r="H15832" t="s">
        <v>116</v>
      </c>
      <c r="I15832">
        <f t="shared" si="750"/>
        <v>0</v>
      </c>
      <c r="J15832">
        <f t="shared" si="751"/>
        <v>0</v>
      </c>
      <c r="L15832" t="str">
        <f t="shared" si="749"/>
        <v>2195WILEY PARK</v>
      </c>
      <c r="M15832" t="s">
        <v>17130</v>
      </c>
      <c r="N15832" t="s">
        <v>732</v>
      </c>
    </row>
    <row r="15833" spans="1:14">
      <c r="A15833" t="s">
        <v>17225</v>
      </c>
      <c r="B15833" t="s">
        <v>17226</v>
      </c>
      <c r="C15833" t="s">
        <v>109</v>
      </c>
      <c r="D15833">
        <v>1</v>
      </c>
      <c r="E15833">
        <v>1</v>
      </c>
      <c r="F15833">
        <v>1</v>
      </c>
      <c r="H15833" t="s">
        <v>116</v>
      </c>
      <c r="I15833">
        <f t="shared" si="750"/>
        <v>0</v>
      </c>
      <c r="J15833">
        <f t="shared" si="751"/>
        <v>0</v>
      </c>
      <c r="L15833" t="str">
        <f t="shared" si="749"/>
        <v>2194CAMPSIE</v>
      </c>
      <c r="M15833" t="s">
        <v>17130</v>
      </c>
      <c r="N15833" t="s">
        <v>732</v>
      </c>
    </row>
    <row r="15834" spans="1:14">
      <c r="A15834" t="s">
        <v>17227</v>
      </c>
      <c r="B15834" t="s">
        <v>17228</v>
      </c>
      <c r="C15834" t="s">
        <v>109</v>
      </c>
      <c r="D15834">
        <v>1</v>
      </c>
      <c r="E15834">
        <v>1</v>
      </c>
      <c r="F15834">
        <v>1</v>
      </c>
      <c r="G15834" t="s">
        <v>1060</v>
      </c>
      <c r="H15834" t="s">
        <v>116</v>
      </c>
      <c r="I15834">
        <f t="shared" si="750"/>
        <v>0</v>
      </c>
      <c r="J15834">
        <f t="shared" si="751"/>
        <v>0</v>
      </c>
      <c r="L15834" t="str">
        <f t="shared" si="749"/>
        <v>2193ASHBURY</v>
      </c>
      <c r="M15834" t="s">
        <v>17130</v>
      </c>
      <c r="N15834" t="s">
        <v>732</v>
      </c>
    </row>
    <row r="15835" spans="1:14">
      <c r="A15835" t="s">
        <v>17227</v>
      </c>
      <c r="B15835" t="s">
        <v>12195</v>
      </c>
      <c r="C15835" t="s">
        <v>109</v>
      </c>
      <c r="D15835">
        <v>1</v>
      </c>
      <c r="E15835">
        <v>1</v>
      </c>
      <c r="F15835">
        <v>1</v>
      </c>
      <c r="G15835" t="s">
        <v>1060</v>
      </c>
      <c r="H15835" t="s">
        <v>116</v>
      </c>
      <c r="I15835">
        <f t="shared" si="750"/>
        <v>0</v>
      </c>
      <c r="J15835">
        <f t="shared" si="751"/>
        <v>0</v>
      </c>
      <c r="L15835" t="str">
        <f t="shared" si="749"/>
        <v>2193CANTERBURY</v>
      </c>
      <c r="M15835" t="s">
        <v>17130</v>
      </c>
      <c r="N15835" t="s">
        <v>732</v>
      </c>
    </row>
    <row r="15836" spans="1:14">
      <c r="A15836" t="s">
        <v>17227</v>
      </c>
      <c r="B15836" t="s">
        <v>17229</v>
      </c>
      <c r="C15836" t="s">
        <v>109</v>
      </c>
      <c r="D15836">
        <v>1</v>
      </c>
      <c r="E15836">
        <v>1</v>
      </c>
      <c r="F15836">
        <v>1</v>
      </c>
      <c r="G15836" t="s">
        <v>1060</v>
      </c>
      <c r="H15836" t="s">
        <v>116</v>
      </c>
      <c r="I15836">
        <f t="shared" si="750"/>
        <v>0</v>
      </c>
      <c r="J15836">
        <f t="shared" si="751"/>
        <v>0</v>
      </c>
      <c r="L15836" t="str">
        <f t="shared" si="749"/>
        <v>2193HURLSTONE PARK</v>
      </c>
      <c r="M15836" t="s">
        <v>17130</v>
      </c>
      <c r="N15836" t="s">
        <v>732</v>
      </c>
    </row>
    <row r="15837" spans="1:14">
      <c r="A15837" t="s">
        <v>17230</v>
      </c>
      <c r="B15837" t="s">
        <v>17231</v>
      </c>
      <c r="C15837" t="s">
        <v>109</v>
      </c>
      <c r="D15837">
        <v>1</v>
      </c>
      <c r="E15837">
        <v>1</v>
      </c>
      <c r="F15837">
        <v>1</v>
      </c>
      <c r="H15837" t="s">
        <v>116</v>
      </c>
      <c r="I15837">
        <f t="shared" si="750"/>
        <v>0</v>
      </c>
      <c r="J15837">
        <f t="shared" si="751"/>
        <v>0</v>
      </c>
      <c r="L15837" t="str">
        <f t="shared" si="749"/>
        <v>2192BELMORE</v>
      </c>
      <c r="M15837" t="s">
        <v>17130</v>
      </c>
      <c r="N15837" t="s">
        <v>732</v>
      </c>
    </row>
    <row r="15838" spans="1:14">
      <c r="A15838" t="s">
        <v>17232</v>
      </c>
      <c r="B15838" t="s">
        <v>17233</v>
      </c>
      <c r="C15838" t="s">
        <v>109</v>
      </c>
      <c r="D15838">
        <v>1</v>
      </c>
      <c r="E15838">
        <v>1</v>
      </c>
      <c r="F15838">
        <v>1</v>
      </c>
      <c r="H15838" t="s">
        <v>116</v>
      </c>
      <c r="I15838">
        <f t="shared" si="750"/>
        <v>0</v>
      </c>
      <c r="J15838">
        <f t="shared" si="751"/>
        <v>0</v>
      </c>
      <c r="L15838" t="str">
        <f t="shared" si="749"/>
        <v>2191BELFIELD</v>
      </c>
      <c r="M15838" t="s">
        <v>17130</v>
      </c>
      <c r="N15838" t="s">
        <v>732</v>
      </c>
    </row>
    <row r="15839" spans="1:14">
      <c r="A15839" t="s">
        <v>17234</v>
      </c>
      <c r="B15839" t="s">
        <v>17235</v>
      </c>
      <c r="C15839" t="s">
        <v>109</v>
      </c>
      <c r="D15839">
        <v>1</v>
      </c>
      <c r="E15839">
        <v>1</v>
      </c>
      <c r="F15839">
        <v>1</v>
      </c>
      <c r="H15839" t="s">
        <v>116</v>
      </c>
      <c r="I15839">
        <f t="shared" si="750"/>
        <v>0</v>
      </c>
      <c r="J15839">
        <f t="shared" si="751"/>
        <v>0</v>
      </c>
      <c r="L15839" t="str">
        <f t="shared" si="749"/>
        <v>2190CHULLORA</v>
      </c>
      <c r="M15839" t="s">
        <v>17130</v>
      </c>
      <c r="N15839" t="s">
        <v>732</v>
      </c>
    </row>
    <row r="15840" spans="1:14">
      <c r="A15840" t="s">
        <v>17234</v>
      </c>
      <c r="B15840" t="s">
        <v>17236</v>
      </c>
      <c r="C15840" t="s">
        <v>109</v>
      </c>
      <c r="D15840">
        <v>1</v>
      </c>
      <c r="E15840">
        <v>1</v>
      </c>
      <c r="F15840">
        <v>1</v>
      </c>
      <c r="H15840" t="s">
        <v>116</v>
      </c>
      <c r="I15840">
        <f t="shared" si="750"/>
        <v>0</v>
      </c>
      <c r="J15840">
        <f t="shared" si="751"/>
        <v>0</v>
      </c>
      <c r="L15840" t="str">
        <f t="shared" si="749"/>
        <v>2190GREENACRE</v>
      </c>
      <c r="M15840" t="s">
        <v>17130</v>
      </c>
      <c r="N15840" t="s">
        <v>732</v>
      </c>
    </row>
    <row r="15841" spans="1:14">
      <c r="A15841" t="s">
        <v>17234</v>
      </c>
      <c r="B15841" t="s">
        <v>17212</v>
      </c>
      <c r="C15841" t="s">
        <v>109</v>
      </c>
      <c r="D15841">
        <v>1</v>
      </c>
      <c r="E15841">
        <v>1</v>
      </c>
      <c r="F15841">
        <v>1</v>
      </c>
      <c r="H15841" t="s">
        <v>116</v>
      </c>
      <c r="I15841">
        <f t="shared" si="750"/>
        <v>0</v>
      </c>
      <c r="J15841">
        <f t="shared" si="751"/>
        <v>0</v>
      </c>
      <c r="L15841" t="str">
        <f t="shared" si="749"/>
        <v>2190MOUNT LEWIS</v>
      </c>
      <c r="M15841" t="s">
        <v>17130</v>
      </c>
      <c r="N15841" t="s">
        <v>732</v>
      </c>
    </row>
    <row r="15842" spans="1:14">
      <c r="A15842" t="s">
        <v>17237</v>
      </c>
      <c r="B15842" t="s">
        <v>17238</v>
      </c>
      <c r="C15842" t="s">
        <v>109</v>
      </c>
      <c r="D15842">
        <v>1</v>
      </c>
      <c r="E15842">
        <v>1</v>
      </c>
      <c r="F15842">
        <v>1</v>
      </c>
      <c r="H15842" t="s">
        <v>116</v>
      </c>
      <c r="I15842">
        <f t="shared" si="750"/>
        <v>0</v>
      </c>
      <c r="J15842">
        <f t="shared" si="751"/>
        <v>0</v>
      </c>
      <c r="L15842" t="str">
        <f t="shared" si="749"/>
        <v>2179AUSTRAL</v>
      </c>
      <c r="M15842" t="s">
        <v>14663</v>
      </c>
      <c r="N15842" t="s">
        <v>732</v>
      </c>
    </row>
    <row r="15843" spans="1:14">
      <c r="A15843" t="s">
        <v>17237</v>
      </c>
      <c r="B15843" t="s">
        <v>17239</v>
      </c>
      <c r="C15843" t="s">
        <v>109</v>
      </c>
      <c r="D15843">
        <v>1</v>
      </c>
      <c r="E15843">
        <v>1</v>
      </c>
      <c r="F15843">
        <v>1</v>
      </c>
      <c r="H15843" t="s">
        <v>116</v>
      </c>
      <c r="I15843">
        <f t="shared" si="750"/>
        <v>0</v>
      </c>
      <c r="J15843">
        <f t="shared" si="751"/>
        <v>0</v>
      </c>
      <c r="L15843" t="str">
        <f t="shared" si="749"/>
        <v>2179LEPPINGTON</v>
      </c>
      <c r="M15843" t="s">
        <v>14663</v>
      </c>
      <c r="N15843" t="s">
        <v>732</v>
      </c>
    </row>
    <row r="15844" spans="1:14">
      <c r="A15844" t="s">
        <v>17240</v>
      </c>
      <c r="B15844" t="s">
        <v>17241</v>
      </c>
      <c r="C15844" t="s">
        <v>109</v>
      </c>
      <c r="D15844">
        <v>1</v>
      </c>
      <c r="E15844">
        <v>1</v>
      </c>
      <c r="F15844">
        <v>1</v>
      </c>
      <c r="H15844" t="s">
        <v>116</v>
      </c>
      <c r="I15844">
        <f t="shared" si="750"/>
        <v>0</v>
      </c>
      <c r="J15844">
        <f t="shared" si="751"/>
        <v>0</v>
      </c>
      <c r="L15844" t="str">
        <f t="shared" si="749"/>
        <v>2178CECIL PARK</v>
      </c>
      <c r="M15844" t="s">
        <v>14663</v>
      </c>
    </row>
    <row r="15845" spans="1:14">
      <c r="A15845" t="s">
        <v>17240</v>
      </c>
      <c r="B15845" t="s">
        <v>17242</v>
      </c>
      <c r="C15845" t="s">
        <v>109</v>
      </c>
      <c r="D15845">
        <v>1</v>
      </c>
      <c r="E15845">
        <v>1</v>
      </c>
      <c r="F15845">
        <v>1</v>
      </c>
      <c r="H15845" t="s">
        <v>116</v>
      </c>
      <c r="I15845">
        <f t="shared" si="750"/>
        <v>0</v>
      </c>
      <c r="J15845">
        <f t="shared" si="751"/>
        <v>0</v>
      </c>
      <c r="L15845" t="str">
        <f t="shared" si="749"/>
        <v>2178KEMPS CREEK</v>
      </c>
      <c r="M15845" t="s">
        <v>14663</v>
      </c>
    </row>
    <row r="15846" spans="1:14">
      <c r="A15846" t="s">
        <v>17240</v>
      </c>
      <c r="B15846" t="s">
        <v>17243</v>
      </c>
      <c r="C15846" t="s">
        <v>109</v>
      </c>
      <c r="D15846">
        <v>1</v>
      </c>
      <c r="E15846">
        <v>1</v>
      </c>
      <c r="F15846">
        <v>1</v>
      </c>
      <c r="H15846" t="s">
        <v>116</v>
      </c>
      <c r="I15846">
        <f t="shared" si="750"/>
        <v>0</v>
      </c>
      <c r="J15846">
        <f t="shared" si="751"/>
        <v>0</v>
      </c>
      <c r="L15846" t="str">
        <f t="shared" si="749"/>
        <v>2178MOUNT VERNON</v>
      </c>
      <c r="M15846" t="s">
        <v>14663</v>
      </c>
    </row>
    <row r="15847" spans="1:14">
      <c r="A15847" t="s">
        <v>17244</v>
      </c>
      <c r="B15847" t="s">
        <v>17245</v>
      </c>
      <c r="C15847" t="s">
        <v>109</v>
      </c>
      <c r="D15847">
        <v>1</v>
      </c>
      <c r="E15847">
        <v>1</v>
      </c>
      <c r="F15847">
        <v>1</v>
      </c>
      <c r="H15847" t="s">
        <v>116</v>
      </c>
      <c r="I15847">
        <f t="shared" si="750"/>
        <v>0</v>
      </c>
      <c r="J15847">
        <f t="shared" si="751"/>
        <v>0</v>
      </c>
      <c r="L15847" t="str">
        <f t="shared" si="749"/>
        <v>2177BONNYRIGG</v>
      </c>
      <c r="M15847" t="s">
        <v>14663</v>
      </c>
      <c r="N15847" t="s">
        <v>732</v>
      </c>
    </row>
    <row r="15848" spans="1:14">
      <c r="A15848" t="s">
        <v>17244</v>
      </c>
      <c r="B15848" t="s">
        <v>17246</v>
      </c>
      <c r="C15848" t="s">
        <v>109</v>
      </c>
      <c r="D15848">
        <v>1</v>
      </c>
      <c r="E15848">
        <v>1</v>
      </c>
      <c r="F15848">
        <v>1</v>
      </c>
      <c r="H15848" t="s">
        <v>116</v>
      </c>
      <c r="I15848">
        <f t="shared" si="750"/>
        <v>0</v>
      </c>
      <c r="J15848">
        <f t="shared" si="751"/>
        <v>0</v>
      </c>
      <c r="L15848" t="str">
        <f t="shared" si="749"/>
        <v>2177BONNYRIGG HEIGHTS</v>
      </c>
      <c r="M15848" t="s">
        <v>14663</v>
      </c>
      <c r="N15848" t="s">
        <v>732</v>
      </c>
    </row>
    <row r="15849" spans="1:14">
      <c r="A15849" t="s">
        <v>17247</v>
      </c>
      <c r="B15849" t="s">
        <v>17248</v>
      </c>
      <c r="C15849" t="s">
        <v>109</v>
      </c>
      <c r="D15849">
        <v>1</v>
      </c>
      <c r="E15849">
        <v>1</v>
      </c>
      <c r="F15849">
        <v>1</v>
      </c>
      <c r="H15849" t="s">
        <v>116</v>
      </c>
      <c r="I15849">
        <f t="shared" si="750"/>
        <v>0</v>
      </c>
      <c r="J15849">
        <f t="shared" si="751"/>
        <v>0</v>
      </c>
      <c r="L15849" t="str">
        <f t="shared" si="749"/>
        <v>2176ABBOTSBURY</v>
      </c>
      <c r="M15849" t="s">
        <v>14663</v>
      </c>
      <c r="N15849" t="s">
        <v>732</v>
      </c>
    </row>
    <row r="15850" spans="1:14">
      <c r="A15850" t="s">
        <v>17247</v>
      </c>
      <c r="B15850" t="s">
        <v>17249</v>
      </c>
      <c r="C15850" t="s">
        <v>109</v>
      </c>
      <c r="D15850">
        <v>1</v>
      </c>
      <c r="E15850">
        <v>1</v>
      </c>
      <c r="F15850">
        <v>1</v>
      </c>
      <c r="H15850" t="s">
        <v>116</v>
      </c>
      <c r="I15850">
        <f t="shared" si="750"/>
        <v>0</v>
      </c>
      <c r="J15850">
        <f t="shared" si="751"/>
        <v>0</v>
      </c>
      <c r="L15850" t="str">
        <f t="shared" si="749"/>
        <v>2176BOSSLEY PARK</v>
      </c>
      <c r="M15850" t="s">
        <v>14663</v>
      </c>
      <c r="N15850" t="s">
        <v>732</v>
      </c>
    </row>
    <row r="15851" spans="1:14">
      <c r="A15851" t="s">
        <v>17247</v>
      </c>
      <c r="B15851" t="s">
        <v>17250</v>
      </c>
      <c r="C15851" t="s">
        <v>109</v>
      </c>
      <c r="D15851">
        <v>1</v>
      </c>
      <c r="E15851">
        <v>1</v>
      </c>
      <c r="F15851">
        <v>1</v>
      </c>
      <c r="H15851" t="s">
        <v>116</v>
      </c>
      <c r="I15851">
        <f t="shared" si="750"/>
        <v>0</v>
      </c>
      <c r="J15851">
        <f t="shared" si="751"/>
        <v>0</v>
      </c>
      <c r="L15851" t="str">
        <f t="shared" si="749"/>
        <v>2176EDENSOR PARK</v>
      </c>
      <c r="M15851" t="s">
        <v>14663</v>
      </c>
      <c r="N15851" t="s">
        <v>732</v>
      </c>
    </row>
    <row r="15852" spans="1:14">
      <c r="A15852" t="s">
        <v>17247</v>
      </c>
      <c r="B15852" t="s">
        <v>17251</v>
      </c>
      <c r="C15852" t="s">
        <v>109</v>
      </c>
      <c r="D15852">
        <v>1</v>
      </c>
      <c r="E15852">
        <v>1</v>
      </c>
      <c r="F15852">
        <v>1</v>
      </c>
      <c r="H15852" t="s">
        <v>116</v>
      </c>
      <c r="I15852">
        <f t="shared" si="750"/>
        <v>0</v>
      </c>
      <c r="J15852">
        <f t="shared" si="751"/>
        <v>0</v>
      </c>
      <c r="L15852" t="str">
        <f t="shared" si="749"/>
        <v>2176GREENFIELD PARK</v>
      </c>
      <c r="M15852" t="s">
        <v>14663</v>
      </c>
      <c r="N15852" t="s">
        <v>732</v>
      </c>
    </row>
    <row r="15853" spans="1:14">
      <c r="A15853" t="s">
        <v>17247</v>
      </c>
      <c r="B15853" t="s">
        <v>17252</v>
      </c>
      <c r="C15853" t="s">
        <v>109</v>
      </c>
      <c r="D15853">
        <v>1</v>
      </c>
      <c r="E15853">
        <v>1</v>
      </c>
      <c r="F15853">
        <v>1</v>
      </c>
      <c r="H15853" t="s">
        <v>116</v>
      </c>
      <c r="I15853">
        <f t="shared" si="750"/>
        <v>0</v>
      </c>
      <c r="J15853">
        <f t="shared" si="751"/>
        <v>0</v>
      </c>
      <c r="L15853" t="str">
        <f t="shared" si="749"/>
        <v>2176PRAIRIEWOOD</v>
      </c>
      <c r="M15853" t="s">
        <v>14663</v>
      </c>
      <c r="N15853" t="s">
        <v>732</v>
      </c>
    </row>
    <row r="15854" spans="1:14">
      <c r="A15854" t="s">
        <v>17247</v>
      </c>
      <c r="B15854" t="s">
        <v>17253</v>
      </c>
      <c r="C15854" t="s">
        <v>109</v>
      </c>
      <c r="D15854">
        <v>1</v>
      </c>
      <c r="E15854">
        <v>1</v>
      </c>
      <c r="F15854">
        <v>1</v>
      </c>
      <c r="H15854" t="s">
        <v>116</v>
      </c>
      <c r="I15854">
        <f t="shared" si="750"/>
        <v>0</v>
      </c>
      <c r="J15854">
        <f t="shared" si="751"/>
        <v>0</v>
      </c>
      <c r="L15854" t="str">
        <f t="shared" si="749"/>
        <v>2176ST JOHNS PARK</v>
      </c>
      <c r="M15854" t="s">
        <v>14663</v>
      </c>
      <c r="N15854" t="s">
        <v>732</v>
      </c>
    </row>
    <row r="15855" spans="1:14">
      <c r="A15855" t="s">
        <v>17247</v>
      </c>
      <c r="B15855" t="s">
        <v>17254</v>
      </c>
      <c r="C15855" t="s">
        <v>109</v>
      </c>
      <c r="D15855">
        <v>1</v>
      </c>
      <c r="E15855">
        <v>1</v>
      </c>
      <c r="F15855">
        <v>1</v>
      </c>
      <c r="H15855" t="s">
        <v>116</v>
      </c>
      <c r="I15855">
        <f t="shared" si="750"/>
        <v>0</v>
      </c>
      <c r="J15855">
        <f t="shared" si="751"/>
        <v>0</v>
      </c>
      <c r="L15855" t="str">
        <f t="shared" si="749"/>
        <v>2176WAKELEY</v>
      </c>
      <c r="M15855" t="s">
        <v>14663</v>
      </c>
      <c r="N15855" t="s">
        <v>732</v>
      </c>
    </row>
    <row r="15856" spans="1:14">
      <c r="A15856" t="s">
        <v>17255</v>
      </c>
      <c r="B15856" t="s">
        <v>17256</v>
      </c>
      <c r="C15856" t="s">
        <v>109</v>
      </c>
      <c r="D15856">
        <v>1</v>
      </c>
      <c r="E15856">
        <v>1</v>
      </c>
      <c r="F15856">
        <v>1</v>
      </c>
      <c r="H15856" t="s">
        <v>116</v>
      </c>
      <c r="I15856">
        <f t="shared" si="750"/>
        <v>0</v>
      </c>
      <c r="J15856">
        <f t="shared" si="751"/>
        <v>0</v>
      </c>
      <c r="L15856" t="str">
        <f t="shared" si="749"/>
        <v>2175HORSLEY PARK</v>
      </c>
      <c r="M15856" t="s">
        <v>14663</v>
      </c>
    </row>
    <row r="15857" spans="1:14">
      <c r="A15857" t="s">
        <v>17257</v>
      </c>
      <c r="B15857" t="s">
        <v>17258</v>
      </c>
      <c r="C15857" t="s">
        <v>109</v>
      </c>
      <c r="D15857">
        <v>1</v>
      </c>
      <c r="E15857">
        <v>1</v>
      </c>
      <c r="F15857">
        <v>1</v>
      </c>
      <c r="H15857" t="s">
        <v>116</v>
      </c>
      <c r="I15857">
        <f t="shared" si="750"/>
        <v>0</v>
      </c>
      <c r="J15857">
        <f t="shared" si="751"/>
        <v>0</v>
      </c>
      <c r="L15857" t="str">
        <f t="shared" si="749"/>
        <v>2174EDMONDSON PARK</v>
      </c>
      <c r="M15857" t="s">
        <v>14663</v>
      </c>
      <c r="N15857" t="s">
        <v>732</v>
      </c>
    </row>
    <row r="15858" spans="1:14">
      <c r="A15858" t="s">
        <v>17257</v>
      </c>
      <c r="B15858" t="s">
        <v>17259</v>
      </c>
      <c r="C15858" t="s">
        <v>109</v>
      </c>
      <c r="D15858">
        <v>1</v>
      </c>
      <c r="E15858">
        <v>1</v>
      </c>
      <c r="F15858">
        <v>1</v>
      </c>
      <c r="H15858" t="s">
        <v>116</v>
      </c>
      <c r="I15858">
        <f t="shared" si="750"/>
        <v>0</v>
      </c>
      <c r="J15858">
        <f t="shared" si="751"/>
        <v>0</v>
      </c>
      <c r="L15858" t="str">
        <f t="shared" si="749"/>
        <v>2174INGLEBURN MILPO</v>
      </c>
      <c r="M15858" t="s">
        <v>14663</v>
      </c>
      <c r="N15858" t="s">
        <v>732</v>
      </c>
    </row>
    <row r="15859" spans="1:14">
      <c r="A15859" t="s">
        <v>17260</v>
      </c>
      <c r="B15859" t="s">
        <v>17261</v>
      </c>
      <c r="C15859" t="s">
        <v>109</v>
      </c>
      <c r="D15859">
        <v>1</v>
      </c>
      <c r="E15859">
        <v>1</v>
      </c>
      <c r="F15859">
        <v>1</v>
      </c>
      <c r="H15859" t="s">
        <v>116</v>
      </c>
      <c r="I15859">
        <f t="shared" si="750"/>
        <v>0</v>
      </c>
      <c r="J15859">
        <f t="shared" si="751"/>
        <v>0</v>
      </c>
      <c r="L15859" t="str">
        <f t="shared" si="749"/>
        <v>2173HOLSWORTHY</v>
      </c>
      <c r="M15859" t="s">
        <v>14583</v>
      </c>
      <c r="N15859" t="s">
        <v>732</v>
      </c>
    </row>
    <row r="15860" spans="1:14">
      <c r="A15860" t="s">
        <v>17260</v>
      </c>
      <c r="B15860" t="s">
        <v>906</v>
      </c>
      <c r="C15860" t="s">
        <v>109</v>
      </c>
      <c r="D15860">
        <v>1</v>
      </c>
      <c r="E15860">
        <v>1</v>
      </c>
      <c r="F15860">
        <v>1</v>
      </c>
      <c r="H15860" t="s">
        <v>116</v>
      </c>
      <c r="I15860">
        <f t="shared" si="750"/>
        <v>0</v>
      </c>
      <c r="J15860">
        <f t="shared" si="751"/>
        <v>0</v>
      </c>
      <c r="L15860" t="str">
        <f t="shared" si="749"/>
        <v>2173WATTLE GROVE</v>
      </c>
      <c r="M15860" t="s">
        <v>14583</v>
      </c>
      <c r="N15860" t="s">
        <v>732</v>
      </c>
    </row>
    <row r="15861" spans="1:14">
      <c r="A15861" t="s">
        <v>17262</v>
      </c>
      <c r="B15861" t="s">
        <v>17263</v>
      </c>
      <c r="C15861" t="s">
        <v>109</v>
      </c>
      <c r="D15861">
        <v>1</v>
      </c>
      <c r="E15861">
        <v>1</v>
      </c>
      <c r="F15861">
        <v>1</v>
      </c>
      <c r="H15861" t="s">
        <v>116</v>
      </c>
      <c r="I15861">
        <f t="shared" si="750"/>
        <v>0</v>
      </c>
      <c r="J15861">
        <f t="shared" si="751"/>
        <v>0</v>
      </c>
      <c r="L15861" t="str">
        <f t="shared" si="749"/>
        <v>2172PLEASURE POINT</v>
      </c>
      <c r="M15861" t="s">
        <v>14663</v>
      </c>
      <c r="N15861" t="s">
        <v>732</v>
      </c>
    </row>
    <row r="15862" spans="1:14">
      <c r="A15862" t="s">
        <v>17262</v>
      </c>
      <c r="B15862" t="s">
        <v>8968</v>
      </c>
      <c r="C15862" t="s">
        <v>109</v>
      </c>
      <c r="D15862">
        <v>1</v>
      </c>
      <c r="E15862">
        <v>1</v>
      </c>
      <c r="F15862">
        <v>1</v>
      </c>
      <c r="H15862" t="s">
        <v>116</v>
      </c>
      <c r="I15862">
        <f t="shared" si="750"/>
        <v>0</v>
      </c>
      <c r="J15862">
        <f t="shared" si="751"/>
        <v>0</v>
      </c>
      <c r="L15862" t="str">
        <f t="shared" si="749"/>
        <v>2172SANDY POINT</v>
      </c>
      <c r="M15862" t="s">
        <v>14663</v>
      </c>
      <c r="N15862" t="s">
        <v>732</v>
      </c>
    </row>
    <row r="15863" spans="1:14">
      <c r="A15863" t="s">
        <v>17262</v>
      </c>
      <c r="B15863" t="s">
        <v>17264</v>
      </c>
      <c r="C15863" t="s">
        <v>109</v>
      </c>
      <c r="D15863">
        <v>1</v>
      </c>
      <c r="E15863">
        <v>1</v>
      </c>
      <c r="F15863">
        <v>1</v>
      </c>
      <c r="H15863" t="s">
        <v>116</v>
      </c>
      <c r="I15863">
        <f t="shared" si="750"/>
        <v>0</v>
      </c>
      <c r="J15863">
        <f t="shared" si="751"/>
        <v>0</v>
      </c>
      <c r="L15863" t="str">
        <f t="shared" si="749"/>
        <v>2172VOYAGER POINT</v>
      </c>
      <c r="M15863" t="s">
        <v>14663</v>
      </c>
      <c r="N15863" t="s">
        <v>732</v>
      </c>
    </row>
    <row r="15864" spans="1:14">
      <c r="A15864" t="s">
        <v>17265</v>
      </c>
      <c r="B15864" t="s">
        <v>17266</v>
      </c>
      <c r="C15864" t="s">
        <v>109</v>
      </c>
      <c r="D15864">
        <v>1</v>
      </c>
      <c r="E15864">
        <v>1</v>
      </c>
      <c r="F15864">
        <v>1</v>
      </c>
      <c r="H15864" t="s">
        <v>116</v>
      </c>
      <c r="I15864">
        <f t="shared" si="750"/>
        <v>0</v>
      </c>
      <c r="J15864">
        <f t="shared" si="751"/>
        <v>0</v>
      </c>
      <c r="L15864" t="str">
        <f t="shared" si="749"/>
        <v>2171CARNES HILL</v>
      </c>
      <c r="M15864" t="s">
        <v>14663</v>
      </c>
      <c r="N15864" t="s">
        <v>732</v>
      </c>
    </row>
    <row r="15865" spans="1:14">
      <c r="A15865" t="s">
        <v>17265</v>
      </c>
      <c r="B15865" t="s">
        <v>17267</v>
      </c>
      <c r="C15865" t="s">
        <v>109</v>
      </c>
      <c r="D15865">
        <v>1</v>
      </c>
      <c r="E15865">
        <v>1</v>
      </c>
      <c r="F15865">
        <v>1</v>
      </c>
      <c r="H15865" t="s">
        <v>116</v>
      </c>
      <c r="I15865">
        <f t="shared" si="750"/>
        <v>0</v>
      </c>
      <c r="J15865">
        <f t="shared" si="751"/>
        <v>0</v>
      </c>
      <c r="L15865" t="str">
        <f t="shared" si="749"/>
        <v>2171CECIL HILLS</v>
      </c>
      <c r="M15865" t="s">
        <v>14663</v>
      </c>
      <c r="N15865" t="s">
        <v>732</v>
      </c>
    </row>
    <row r="15866" spans="1:14">
      <c r="A15866" t="s">
        <v>17265</v>
      </c>
      <c r="B15866" t="s">
        <v>17268</v>
      </c>
      <c r="C15866" t="s">
        <v>109</v>
      </c>
      <c r="D15866">
        <v>1</v>
      </c>
      <c r="E15866">
        <v>1</v>
      </c>
      <c r="F15866">
        <v>1</v>
      </c>
      <c r="H15866" t="s">
        <v>116</v>
      </c>
      <c r="I15866">
        <f t="shared" si="750"/>
        <v>0</v>
      </c>
      <c r="J15866">
        <f t="shared" si="751"/>
        <v>0</v>
      </c>
      <c r="L15866" t="str">
        <f t="shared" si="749"/>
        <v>2171ELIZABETH HILLS</v>
      </c>
      <c r="M15866" t="s">
        <v>14663</v>
      </c>
      <c r="N15866" t="s">
        <v>732</v>
      </c>
    </row>
    <row r="15867" spans="1:14">
      <c r="A15867" t="s">
        <v>17265</v>
      </c>
      <c r="B15867" t="s">
        <v>17269</v>
      </c>
      <c r="C15867" t="s">
        <v>109</v>
      </c>
      <c r="D15867">
        <v>1</v>
      </c>
      <c r="E15867">
        <v>1</v>
      </c>
      <c r="F15867">
        <v>1</v>
      </c>
      <c r="H15867" t="s">
        <v>116</v>
      </c>
      <c r="I15867">
        <f t="shared" si="750"/>
        <v>0</v>
      </c>
      <c r="J15867">
        <f t="shared" si="751"/>
        <v>0</v>
      </c>
      <c r="L15867" t="str">
        <f t="shared" si="749"/>
        <v>2171HORNINGSEA PARK</v>
      </c>
      <c r="M15867" t="s">
        <v>14663</v>
      </c>
      <c r="N15867" t="s">
        <v>732</v>
      </c>
    </row>
    <row r="15868" spans="1:14">
      <c r="A15868" t="s">
        <v>17265</v>
      </c>
      <c r="B15868" t="s">
        <v>17270</v>
      </c>
      <c r="C15868" t="s">
        <v>109</v>
      </c>
      <c r="D15868">
        <v>1</v>
      </c>
      <c r="E15868">
        <v>1</v>
      </c>
      <c r="F15868">
        <v>1</v>
      </c>
      <c r="H15868" t="s">
        <v>116</v>
      </c>
      <c r="I15868">
        <f t="shared" si="750"/>
        <v>0</v>
      </c>
      <c r="J15868">
        <f t="shared" si="751"/>
        <v>0</v>
      </c>
      <c r="L15868" t="str">
        <f t="shared" si="749"/>
        <v>2171HOXTON PARK</v>
      </c>
      <c r="M15868" t="s">
        <v>14663</v>
      </c>
      <c r="N15868" t="s">
        <v>732</v>
      </c>
    </row>
    <row r="15869" spans="1:14">
      <c r="A15869" t="s">
        <v>17265</v>
      </c>
      <c r="B15869" t="s">
        <v>17271</v>
      </c>
      <c r="C15869" t="s">
        <v>109</v>
      </c>
      <c r="D15869">
        <v>1</v>
      </c>
      <c r="E15869">
        <v>1</v>
      </c>
      <c r="F15869">
        <v>1</v>
      </c>
      <c r="H15869" t="s">
        <v>116</v>
      </c>
      <c r="I15869">
        <f t="shared" si="750"/>
        <v>0</v>
      </c>
      <c r="J15869">
        <f t="shared" si="751"/>
        <v>0</v>
      </c>
      <c r="L15869" t="str">
        <f t="shared" si="749"/>
        <v>2171LEN WATERS ESTATE</v>
      </c>
      <c r="M15869" t="s">
        <v>14663</v>
      </c>
      <c r="N15869" t="s">
        <v>732</v>
      </c>
    </row>
    <row r="15870" spans="1:14">
      <c r="A15870" t="s">
        <v>17265</v>
      </c>
      <c r="B15870" t="s">
        <v>17272</v>
      </c>
      <c r="C15870" t="s">
        <v>109</v>
      </c>
      <c r="D15870">
        <v>1</v>
      </c>
      <c r="E15870">
        <v>1</v>
      </c>
      <c r="F15870">
        <v>1</v>
      </c>
      <c r="H15870" t="s">
        <v>116</v>
      </c>
      <c r="I15870">
        <f t="shared" si="750"/>
        <v>0</v>
      </c>
      <c r="J15870">
        <f t="shared" si="751"/>
        <v>0</v>
      </c>
      <c r="L15870" t="str">
        <f t="shared" si="749"/>
        <v>2171MIDDLETON GRANGE</v>
      </c>
      <c r="M15870" t="s">
        <v>14663</v>
      </c>
      <c r="N15870" t="s">
        <v>732</v>
      </c>
    </row>
    <row r="15871" spans="1:14">
      <c r="A15871" t="s">
        <v>17265</v>
      </c>
      <c r="B15871" t="s">
        <v>17273</v>
      </c>
      <c r="C15871" t="s">
        <v>109</v>
      </c>
      <c r="D15871">
        <v>1</v>
      </c>
      <c r="E15871">
        <v>1</v>
      </c>
      <c r="F15871">
        <v>1</v>
      </c>
      <c r="H15871" t="s">
        <v>116</v>
      </c>
      <c r="I15871">
        <f t="shared" si="750"/>
        <v>0</v>
      </c>
      <c r="J15871">
        <f t="shared" si="751"/>
        <v>0</v>
      </c>
      <c r="L15871" t="str">
        <f t="shared" si="749"/>
        <v>2171WEST HOXTON</v>
      </c>
      <c r="M15871" t="s">
        <v>14663</v>
      </c>
      <c r="N15871" t="s">
        <v>732</v>
      </c>
    </row>
    <row r="15872" spans="1:14">
      <c r="A15872" t="s">
        <v>17274</v>
      </c>
      <c r="B15872" t="s">
        <v>17275</v>
      </c>
      <c r="C15872" t="s">
        <v>109</v>
      </c>
      <c r="D15872">
        <v>1</v>
      </c>
      <c r="E15872">
        <v>1</v>
      </c>
      <c r="F15872">
        <v>1</v>
      </c>
      <c r="G15872" t="s">
        <v>1060</v>
      </c>
      <c r="H15872" t="s">
        <v>116</v>
      </c>
      <c r="I15872">
        <f t="shared" si="750"/>
        <v>0</v>
      </c>
      <c r="J15872">
        <f t="shared" si="751"/>
        <v>0</v>
      </c>
      <c r="L15872" t="str">
        <f t="shared" si="749"/>
        <v>2170CASULA</v>
      </c>
      <c r="M15872" t="s">
        <v>14663</v>
      </c>
      <c r="N15872" t="s">
        <v>732</v>
      </c>
    </row>
    <row r="15873" spans="1:14">
      <c r="A15873" t="s">
        <v>17274</v>
      </c>
      <c r="B15873" t="s">
        <v>17276</v>
      </c>
      <c r="C15873" t="s">
        <v>109</v>
      </c>
      <c r="D15873">
        <v>1</v>
      </c>
      <c r="E15873">
        <v>1</v>
      </c>
      <c r="F15873">
        <v>1</v>
      </c>
      <c r="G15873" t="s">
        <v>1060</v>
      </c>
      <c r="H15873" t="s">
        <v>116</v>
      </c>
      <c r="I15873">
        <f t="shared" si="750"/>
        <v>0</v>
      </c>
      <c r="J15873">
        <f t="shared" si="751"/>
        <v>0</v>
      </c>
      <c r="L15873" t="str">
        <f t="shared" si="749"/>
        <v>2170CASULA MALL</v>
      </c>
      <c r="M15873" t="s">
        <v>14663</v>
      </c>
      <c r="N15873" t="s">
        <v>732</v>
      </c>
    </row>
    <row r="15874" spans="1:14">
      <c r="A15874" t="s">
        <v>17274</v>
      </c>
      <c r="B15874" t="s">
        <v>17277</v>
      </c>
      <c r="C15874" t="s">
        <v>109</v>
      </c>
      <c r="D15874">
        <v>1</v>
      </c>
      <c r="E15874">
        <v>1</v>
      </c>
      <c r="F15874">
        <v>1</v>
      </c>
      <c r="G15874" t="s">
        <v>1060</v>
      </c>
      <c r="H15874" t="s">
        <v>116</v>
      </c>
      <c r="I15874">
        <f t="shared" si="750"/>
        <v>0</v>
      </c>
      <c r="J15874">
        <f t="shared" si="751"/>
        <v>0</v>
      </c>
      <c r="L15874" t="str">
        <f t="shared" si="749"/>
        <v>2170CHIPPING NORTON</v>
      </c>
      <c r="M15874" t="s">
        <v>14663</v>
      </c>
      <c r="N15874" t="s">
        <v>732</v>
      </c>
    </row>
    <row r="15875" spans="1:14">
      <c r="A15875" t="s">
        <v>17274</v>
      </c>
      <c r="B15875" t="s">
        <v>17278</v>
      </c>
      <c r="C15875" t="s">
        <v>109</v>
      </c>
      <c r="D15875">
        <v>1</v>
      </c>
      <c r="E15875">
        <v>1</v>
      </c>
      <c r="F15875">
        <v>1</v>
      </c>
      <c r="G15875" t="s">
        <v>1060</v>
      </c>
      <c r="H15875" t="s">
        <v>116</v>
      </c>
      <c r="I15875">
        <f t="shared" si="750"/>
        <v>0</v>
      </c>
      <c r="J15875">
        <f t="shared" si="751"/>
        <v>0</v>
      </c>
      <c r="L15875" t="str">
        <f t="shared" si="749"/>
        <v>2170HAMMONDVILLE</v>
      </c>
      <c r="M15875" t="s">
        <v>14663</v>
      </c>
      <c r="N15875" t="s">
        <v>732</v>
      </c>
    </row>
    <row r="15876" spans="1:14">
      <c r="A15876" t="s">
        <v>17274</v>
      </c>
      <c r="B15876" t="s">
        <v>17279</v>
      </c>
      <c r="C15876" t="s">
        <v>109</v>
      </c>
      <c r="D15876">
        <v>1</v>
      </c>
      <c r="E15876">
        <v>1</v>
      </c>
      <c r="F15876">
        <v>1</v>
      </c>
      <c r="G15876" t="s">
        <v>1060</v>
      </c>
      <c r="H15876" t="s">
        <v>116</v>
      </c>
      <c r="I15876">
        <f t="shared" si="750"/>
        <v>0</v>
      </c>
      <c r="J15876">
        <f t="shared" si="751"/>
        <v>0</v>
      </c>
      <c r="L15876" t="str">
        <f t="shared" si="749"/>
        <v>2170LIVERPOOL</v>
      </c>
      <c r="M15876" t="s">
        <v>14663</v>
      </c>
      <c r="N15876" t="s">
        <v>732</v>
      </c>
    </row>
    <row r="15877" spans="1:14">
      <c r="A15877" t="s">
        <v>17274</v>
      </c>
      <c r="B15877" t="s">
        <v>17280</v>
      </c>
      <c r="C15877" t="s">
        <v>109</v>
      </c>
      <c r="D15877">
        <v>1</v>
      </c>
      <c r="E15877">
        <v>1</v>
      </c>
      <c r="F15877">
        <v>1</v>
      </c>
      <c r="G15877" t="s">
        <v>1060</v>
      </c>
      <c r="H15877" t="s">
        <v>116</v>
      </c>
      <c r="I15877">
        <f t="shared" si="750"/>
        <v>0</v>
      </c>
      <c r="J15877">
        <f t="shared" si="751"/>
        <v>0</v>
      </c>
      <c r="L15877" t="str">
        <f t="shared" ref="L15877:L15940" si="752">CONCATENATE(A15877,B15877)</f>
        <v>2170LIVERPOOL SOUTH</v>
      </c>
      <c r="M15877" t="s">
        <v>14663</v>
      </c>
      <c r="N15877" t="s">
        <v>732</v>
      </c>
    </row>
    <row r="15878" spans="1:14">
      <c r="A15878" t="s">
        <v>17274</v>
      </c>
      <c r="B15878" t="s">
        <v>17281</v>
      </c>
      <c r="C15878" t="s">
        <v>109</v>
      </c>
      <c r="D15878">
        <v>1</v>
      </c>
      <c r="E15878">
        <v>1</v>
      </c>
      <c r="F15878">
        <v>1</v>
      </c>
      <c r="G15878" t="s">
        <v>1060</v>
      </c>
      <c r="H15878" t="s">
        <v>116</v>
      </c>
      <c r="I15878">
        <f t="shared" si="750"/>
        <v>0</v>
      </c>
      <c r="J15878">
        <f t="shared" si="751"/>
        <v>0</v>
      </c>
      <c r="L15878" t="str">
        <f t="shared" si="752"/>
        <v>2170LIVERPOOL WESTFIELD</v>
      </c>
      <c r="M15878" t="s">
        <v>14663</v>
      </c>
      <c r="N15878" t="s">
        <v>732</v>
      </c>
    </row>
    <row r="15879" spans="1:14">
      <c r="A15879" t="s">
        <v>17274</v>
      </c>
      <c r="B15879" t="s">
        <v>17282</v>
      </c>
      <c r="C15879" t="s">
        <v>109</v>
      </c>
      <c r="D15879">
        <v>1</v>
      </c>
      <c r="E15879">
        <v>1</v>
      </c>
      <c r="F15879">
        <v>1</v>
      </c>
      <c r="G15879" t="s">
        <v>1060</v>
      </c>
      <c r="H15879" t="s">
        <v>116</v>
      </c>
      <c r="I15879">
        <f t="shared" si="750"/>
        <v>0</v>
      </c>
      <c r="J15879">
        <f t="shared" si="751"/>
        <v>0</v>
      </c>
      <c r="L15879" t="str">
        <f t="shared" si="752"/>
        <v>2170LURNEA</v>
      </c>
      <c r="M15879" t="s">
        <v>14663</v>
      </c>
      <c r="N15879" t="s">
        <v>732</v>
      </c>
    </row>
    <row r="15880" spans="1:14">
      <c r="A15880" t="s">
        <v>17274</v>
      </c>
      <c r="B15880" t="s">
        <v>17283</v>
      </c>
      <c r="C15880" t="s">
        <v>109</v>
      </c>
      <c r="D15880">
        <v>1</v>
      </c>
      <c r="E15880">
        <v>1</v>
      </c>
      <c r="F15880">
        <v>1</v>
      </c>
      <c r="G15880" t="s">
        <v>1060</v>
      </c>
      <c r="H15880" t="s">
        <v>116</v>
      </c>
      <c r="I15880">
        <f t="shared" si="750"/>
        <v>0</v>
      </c>
      <c r="J15880">
        <f t="shared" si="751"/>
        <v>0</v>
      </c>
      <c r="L15880" t="str">
        <f t="shared" si="752"/>
        <v>2170MOOREBANK</v>
      </c>
      <c r="M15880" t="s">
        <v>14663</v>
      </c>
      <c r="N15880" t="s">
        <v>732</v>
      </c>
    </row>
    <row r="15881" spans="1:14">
      <c r="A15881" t="s">
        <v>17274</v>
      </c>
      <c r="B15881" t="s">
        <v>17284</v>
      </c>
      <c r="C15881" t="s">
        <v>109</v>
      </c>
      <c r="D15881">
        <v>1</v>
      </c>
      <c r="E15881">
        <v>1</v>
      </c>
      <c r="F15881">
        <v>1</v>
      </c>
      <c r="G15881" t="s">
        <v>1060</v>
      </c>
      <c r="H15881" t="s">
        <v>116</v>
      </c>
      <c r="I15881">
        <f t="shared" si="750"/>
        <v>0</v>
      </c>
      <c r="J15881">
        <f t="shared" si="751"/>
        <v>0</v>
      </c>
      <c r="L15881" t="str">
        <f t="shared" si="752"/>
        <v>2170MOUNT PRITCHARD</v>
      </c>
      <c r="M15881" t="s">
        <v>14663</v>
      </c>
      <c r="N15881" t="s">
        <v>732</v>
      </c>
    </row>
    <row r="15882" spans="1:14">
      <c r="A15882" t="s">
        <v>17274</v>
      </c>
      <c r="B15882" t="s">
        <v>17285</v>
      </c>
      <c r="C15882" t="s">
        <v>109</v>
      </c>
      <c r="D15882">
        <v>1</v>
      </c>
      <c r="E15882">
        <v>1</v>
      </c>
      <c r="F15882">
        <v>1</v>
      </c>
      <c r="G15882" t="s">
        <v>1060</v>
      </c>
      <c r="H15882" t="s">
        <v>116</v>
      </c>
      <c r="I15882">
        <f t="shared" si="750"/>
        <v>0</v>
      </c>
      <c r="J15882">
        <f t="shared" si="751"/>
        <v>0</v>
      </c>
      <c r="L15882" t="str">
        <f t="shared" si="752"/>
        <v>2170PRESTONS</v>
      </c>
      <c r="M15882" t="s">
        <v>14663</v>
      </c>
      <c r="N15882" t="s">
        <v>732</v>
      </c>
    </row>
    <row r="15883" spans="1:14">
      <c r="A15883" t="s">
        <v>17274</v>
      </c>
      <c r="B15883" t="s">
        <v>17286</v>
      </c>
      <c r="C15883" t="s">
        <v>109</v>
      </c>
      <c r="D15883">
        <v>1</v>
      </c>
      <c r="E15883">
        <v>1</v>
      </c>
      <c r="F15883">
        <v>1</v>
      </c>
      <c r="G15883" t="s">
        <v>1060</v>
      </c>
      <c r="H15883" t="s">
        <v>116</v>
      </c>
      <c r="I15883">
        <f t="shared" si="750"/>
        <v>0</v>
      </c>
      <c r="J15883">
        <f t="shared" si="751"/>
        <v>0</v>
      </c>
      <c r="L15883" t="str">
        <f t="shared" si="752"/>
        <v>2170WARWICK FARM</v>
      </c>
      <c r="M15883" t="s">
        <v>14663</v>
      </c>
      <c r="N15883" t="s">
        <v>732</v>
      </c>
    </row>
    <row r="15884" spans="1:14">
      <c r="A15884" t="s">
        <v>17287</v>
      </c>
      <c r="B15884" t="s">
        <v>17288</v>
      </c>
      <c r="C15884" t="s">
        <v>109</v>
      </c>
      <c r="D15884">
        <v>1</v>
      </c>
      <c r="E15884">
        <v>1</v>
      </c>
      <c r="F15884">
        <v>1</v>
      </c>
      <c r="H15884" t="s">
        <v>116</v>
      </c>
      <c r="I15884">
        <f t="shared" si="750"/>
        <v>0</v>
      </c>
      <c r="J15884">
        <f t="shared" si="751"/>
        <v>0</v>
      </c>
      <c r="L15884" t="str">
        <f t="shared" si="752"/>
        <v>2168ASHCROFT</v>
      </c>
      <c r="M15884" t="s">
        <v>14663</v>
      </c>
      <c r="N15884" t="s">
        <v>732</v>
      </c>
    </row>
    <row r="15885" spans="1:14">
      <c r="A15885" t="s">
        <v>17287</v>
      </c>
      <c r="B15885" t="s">
        <v>17289</v>
      </c>
      <c r="C15885" t="s">
        <v>109</v>
      </c>
      <c r="D15885">
        <v>1</v>
      </c>
      <c r="E15885">
        <v>1</v>
      </c>
      <c r="F15885">
        <v>1</v>
      </c>
      <c r="H15885" t="s">
        <v>116</v>
      </c>
      <c r="I15885">
        <f t="shared" si="750"/>
        <v>0</v>
      </c>
      <c r="J15885">
        <f t="shared" si="751"/>
        <v>0</v>
      </c>
      <c r="L15885" t="str">
        <f t="shared" si="752"/>
        <v>2168BUSBY</v>
      </c>
      <c r="M15885" t="s">
        <v>14663</v>
      </c>
      <c r="N15885" t="s">
        <v>732</v>
      </c>
    </row>
    <row r="15886" spans="1:14">
      <c r="A15886" t="s">
        <v>17287</v>
      </c>
      <c r="B15886" t="s">
        <v>17290</v>
      </c>
      <c r="C15886" t="s">
        <v>109</v>
      </c>
      <c r="D15886">
        <v>1</v>
      </c>
      <c r="E15886">
        <v>1</v>
      </c>
      <c r="F15886">
        <v>1</v>
      </c>
      <c r="H15886" t="s">
        <v>116</v>
      </c>
      <c r="I15886">
        <f t="shared" si="750"/>
        <v>0</v>
      </c>
      <c r="J15886">
        <f t="shared" si="751"/>
        <v>0</v>
      </c>
      <c r="L15886" t="str">
        <f t="shared" si="752"/>
        <v>2168CARTWRIGHT</v>
      </c>
      <c r="M15886" t="s">
        <v>14663</v>
      </c>
      <c r="N15886" t="s">
        <v>732</v>
      </c>
    </row>
    <row r="15887" spans="1:14">
      <c r="A15887" t="s">
        <v>17287</v>
      </c>
      <c r="B15887" t="s">
        <v>2287</v>
      </c>
      <c r="C15887" t="s">
        <v>109</v>
      </c>
      <c r="D15887">
        <v>1</v>
      </c>
      <c r="E15887">
        <v>1</v>
      </c>
      <c r="F15887">
        <v>1</v>
      </c>
      <c r="H15887" t="s">
        <v>116</v>
      </c>
      <c r="I15887">
        <f t="shared" si="750"/>
        <v>0</v>
      </c>
      <c r="J15887">
        <f t="shared" si="751"/>
        <v>0</v>
      </c>
      <c r="L15887" t="str">
        <f t="shared" si="752"/>
        <v>2168GREEN VALLEY</v>
      </c>
      <c r="M15887" t="s">
        <v>14663</v>
      </c>
      <c r="N15887" t="s">
        <v>732</v>
      </c>
    </row>
    <row r="15888" spans="1:14">
      <c r="A15888" t="s">
        <v>17287</v>
      </c>
      <c r="B15888" t="s">
        <v>17291</v>
      </c>
      <c r="C15888" t="s">
        <v>109</v>
      </c>
      <c r="D15888">
        <v>1</v>
      </c>
      <c r="E15888">
        <v>1</v>
      </c>
      <c r="F15888">
        <v>1</v>
      </c>
      <c r="H15888" t="s">
        <v>116</v>
      </c>
      <c r="I15888">
        <f t="shared" si="750"/>
        <v>0</v>
      </c>
      <c r="J15888">
        <f t="shared" si="751"/>
        <v>0</v>
      </c>
      <c r="L15888" t="str">
        <f t="shared" si="752"/>
        <v>2168HECKENBERG</v>
      </c>
      <c r="M15888" t="s">
        <v>14663</v>
      </c>
      <c r="N15888" t="s">
        <v>732</v>
      </c>
    </row>
    <row r="15889" spans="1:14">
      <c r="A15889" t="s">
        <v>17287</v>
      </c>
      <c r="B15889" t="s">
        <v>5725</v>
      </c>
      <c r="C15889" t="s">
        <v>109</v>
      </c>
      <c r="D15889">
        <v>1</v>
      </c>
      <c r="E15889">
        <v>1</v>
      </c>
      <c r="F15889">
        <v>1</v>
      </c>
      <c r="H15889" t="s">
        <v>116</v>
      </c>
      <c r="I15889">
        <f t="shared" ref="I15889:I15952" si="753">IF(ISERROR(VLOOKUP(A15889,SelPostCode,1,FALSE)),0,1)</f>
        <v>0</v>
      </c>
      <c r="J15889">
        <f t="shared" ref="J15889:J15952" si="754">IF(I15889=0,0,IF(ISERROR(VLOOKUP(B15889,SelSuburb,1,FALSE)),0,1))</f>
        <v>0</v>
      </c>
      <c r="L15889" t="str">
        <f t="shared" si="752"/>
        <v>2168HINCHINBROOK</v>
      </c>
      <c r="M15889" t="s">
        <v>14663</v>
      </c>
      <c r="N15889" t="s">
        <v>732</v>
      </c>
    </row>
    <row r="15890" spans="1:14">
      <c r="A15890" t="s">
        <v>17287</v>
      </c>
      <c r="B15890" t="s">
        <v>17292</v>
      </c>
      <c r="C15890" t="s">
        <v>109</v>
      </c>
      <c r="D15890">
        <v>1</v>
      </c>
      <c r="E15890">
        <v>1</v>
      </c>
      <c r="F15890">
        <v>1</v>
      </c>
      <c r="H15890" t="s">
        <v>116</v>
      </c>
      <c r="I15890">
        <f t="shared" si="753"/>
        <v>0</v>
      </c>
      <c r="J15890">
        <f t="shared" si="754"/>
        <v>0</v>
      </c>
      <c r="L15890" t="str">
        <f t="shared" si="752"/>
        <v>2168MILLER</v>
      </c>
      <c r="M15890" t="s">
        <v>14663</v>
      </c>
      <c r="N15890" t="s">
        <v>732</v>
      </c>
    </row>
    <row r="15891" spans="1:14">
      <c r="A15891" t="s">
        <v>17287</v>
      </c>
      <c r="B15891" t="s">
        <v>17293</v>
      </c>
      <c r="C15891" t="s">
        <v>109</v>
      </c>
      <c r="D15891">
        <v>1</v>
      </c>
      <c r="E15891">
        <v>1</v>
      </c>
      <c r="F15891">
        <v>1</v>
      </c>
      <c r="H15891" t="s">
        <v>116</v>
      </c>
      <c r="I15891">
        <f t="shared" si="753"/>
        <v>0</v>
      </c>
      <c r="J15891">
        <f t="shared" si="754"/>
        <v>0</v>
      </c>
      <c r="L15891" t="str">
        <f t="shared" si="752"/>
        <v>2168SADLEIR</v>
      </c>
      <c r="M15891" t="s">
        <v>14663</v>
      </c>
      <c r="N15891" t="s">
        <v>732</v>
      </c>
    </row>
    <row r="15892" spans="1:14">
      <c r="A15892" t="s">
        <v>17294</v>
      </c>
      <c r="B15892" t="s">
        <v>1555</v>
      </c>
      <c r="C15892" t="s">
        <v>109</v>
      </c>
      <c r="D15892">
        <v>1</v>
      </c>
      <c r="E15892">
        <v>1</v>
      </c>
      <c r="F15892">
        <v>1</v>
      </c>
      <c r="H15892" t="s">
        <v>116</v>
      </c>
      <c r="I15892">
        <f t="shared" si="753"/>
        <v>0</v>
      </c>
      <c r="J15892">
        <f t="shared" si="754"/>
        <v>0</v>
      </c>
      <c r="L15892" t="str">
        <f t="shared" si="752"/>
        <v>2167GLENFIELD</v>
      </c>
      <c r="M15892" t="s">
        <v>14583</v>
      </c>
      <c r="N15892" t="s">
        <v>732</v>
      </c>
    </row>
    <row r="15893" spans="1:14">
      <c r="A15893" t="s">
        <v>17295</v>
      </c>
      <c r="B15893" t="s">
        <v>17296</v>
      </c>
      <c r="C15893" t="s">
        <v>109</v>
      </c>
      <c r="D15893">
        <v>1</v>
      </c>
      <c r="E15893">
        <v>1</v>
      </c>
      <c r="F15893">
        <v>1</v>
      </c>
      <c r="H15893" t="s">
        <v>116</v>
      </c>
      <c r="I15893">
        <f t="shared" si="753"/>
        <v>0</v>
      </c>
      <c r="J15893">
        <f t="shared" si="754"/>
        <v>0</v>
      </c>
      <c r="L15893" t="str">
        <f t="shared" si="752"/>
        <v>2166CABRAMATTA</v>
      </c>
      <c r="M15893" t="s">
        <v>14663</v>
      </c>
      <c r="N15893" t="s">
        <v>732</v>
      </c>
    </row>
    <row r="15894" spans="1:14">
      <c r="A15894" t="s">
        <v>17295</v>
      </c>
      <c r="B15894" t="s">
        <v>17297</v>
      </c>
      <c r="C15894" t="s">
        <v>109</v>
      </c>
      <c r="D15894">
        <v>1</v>
      </c>
      <c r="E15894">
        <v>1</v>
      </c>
      <c r="F15894">
        <v>1</v>
      </c>
      <c r="H15894" t="s">
        <v>116</v>
      </c>
      <c r="I15894">
        <f t="shared" si="753"/>
        <v>0</v>
      </c>
      <c r="J15894">
        <f t="shared" si="754"/>
        <v>0</v>
      </c>
      <c r="L15894" t="str">
        <f t="shared" si="752"/>
        <v>2166CABRAMATTA WEST</v>
      </c>
      <c r="M15894" t="s">
        <v>14663</v>
      </c>
      <c r="N15894" t="s">
        <v>732</v>
      </c>
    </row>
    <row r="15895" spans="1:14">
      <c r="A15895" t="s">
        <v>17295</v>
      </c>
      <c r="B15895" t="s">
        <v>17298</v>
      </c>
      <c r="C15895" t="s">
        <v>109</v>
      </c>
      <c r="D15895">
        <v>1</v>
      </c>
      <c r="E15895">
        <v>1</v>
      </c>
      <c r="F15895">
        <v>1</v>
      </c>
      <c r="H15895" t="s">
        <v>116</v>
      </c>
      <c r="I15895">
        <f t="shared" si="753"/>
        <v>0</v>
      </c>
      <c r="J15895">
        <f t="shared" si="754"/>
        <v>0</v>
      </c>
      <c r="L15895" t="str">
        <f t="shared" si="752"/>
        <v>2166CANLEY HEIGHTS</v>
      </c>
      <c r="M15895" t="s">
        <v>14663</v>
      </c>
      <c r="N15895" t="s">
        <v>732</v>
      </c>
    </row>
    <row r="15896" spans="1:14">
      <c r="A15896" t="s">
        <v>17295</v>
      </c>
      <c r="B15896" t="s">
        <v>17299</v>
      </c>
      <c r="C15896" t="s">
        <v>109</v>
      </c>
      <c r="D15896">
        <v>1</v>
      </c>
      <c r="E15896">
        <v>1</v>
      </c>
      <c r="F15896">
        <v>1</v>
      </c>
      <c r="H15896" t="s">
        <v>116</v>
      </c>
      <c r="I15896">
        <f t="shared" si="753"/>
        <v>0</v>
      </c>
      <c r="J15896">
        <f t="shared" si="754"/>
        <v>0</v>
      </c>
      <c r="L15896" t="str">
        <f t="shared" si="752"/>
        <v>2166CANLEY VALE</v>
      </c>
      <c r="M15896" t="s">
        <v>14663</v>
      </c>
      <c r="N15896" t="s">
        <v>732</v>
      </c>
    </row>
    <row r="15897" spans="1:14">
      <c r="A15897" t="s">
        <v>17295</v>
      </c>
      <c r="B15897" t="s">
        <v>17300</v>
      </c>
      <c r="C15897" t="s">
        <v>109</v>
      </c>
      <c r="D15897">
        <v>1</v>
      </c>
      <c r="E15897">
        <v>1</v>
      </c>
      <c r="F15897">
        <v>1</v>
      </c>
      <c r="H15897" t="s">
        <v>116</v>
      </c>
      <c r="I15897">
        <f t="shared" si="753"/>
        <v>0</v>
      </c>
      <c r="J15897">
        <f t="shared" si="754"/>
        <v>0</v>
      </c>
      <c r="L15897" t="str">
        <f t="shared" si="752"/>
        <v>2166LANSVALE</v>
      </c>
      <c r="M15897" t="s">
        <v>14663</v>
      </c>
      <c r="N15897" t="s">
        <v>732</v>
      </c>
    </row>
    <row r="15898" spans="1:14">
      <c r="A15898" t="s">
        <v>17301</v>
      </c>
      <c r="B15898" t="s">
        <v>8637</v>
      </c>
      <c r="C15898" t="s">
        <v>109</v>
      </c>
      <c r="D15898">
        <v>1</v>
      </c>
      <c r="E15898">
        <v>1</v>
      </c>
      <c r="F15898">
        <v>1</v>
      </c>
      <c r="H15898" t="s">
        <v>116</v>
      </c>
      <c r="I15898">
        <f t="shared" si="753"/>
        <v>0</v>
      </c>
      <c r="J15898">
        <f t="shared" si="754"/>
        <v>0</v>
      </c>
      <c r="L15898" t="str">
        <f t="shared" si="752"/>
        <v>2165FAIRFIELD</v>
      </c>
      <c r="M15898" t="s">
        <v>17302</v>
      </c>
      <c r="N15898" t="s">
        <v>732</v>
      </c>
    </row>
    <row r="15899" spans="1:14">
      <c r="A15899" t="s">
        <v>17301</v>
      </c>
      <c r="B15899" t="s">
        <v>17303</v>
      </c>
      <c r="C15899" t="s">
        <v>109</v>
      </c>
      <c r="D15899">
        <v>1</v>
      </c>
      <c r="E15899">
        <v>1</v>
      </c>
      <c r="F15899">
        <v>1</v>
      </c>
      <c r="H15899" t="s">
        <v>116</v>
      </c>
      <c r="I15899">
        <f t="shared" si="753"/>
        <v>0</v>
      </c>
      <c r="J15899">
        <f t="shared" si="754"/>
        <v>0</v>
      </c>
      <c r="L15899" t="str">
        <f t="shared" si="752"/>
        <v>2165FAIRFIELD EAST</v>
      </c>
      <c r="M15899" t="s">
        <v>17302</v>
      </c>
      <c r="N15899" t="s">
        <v>732</v>
      </c>
    </row>
    <row r="15900" spans="1:14">
      <c r="A15900" t="s">
        <v>17301</v>
      </c>
      <c r="B15900" t="s">
        <v>17304</v>
      </c>
      <c r="C15900" t="s">
        <v>109</v>
      </c>
      <c r="D15900">
        <v>1</v>
      </c>
      <c r="E15900">
        <v>1</v>
      </c>
      <c r="F15900">
        <v>1</v>
      </c>
      <c r="H15900" t="s">
        <v>116</v>
      </c>
      <c r="I15900">
        <f t="shared" si="753"/>
        <v>0</v>
      </c>
      <c r="J15900">
        <f t="shared" si="754"/>
        <v>0</v>
      </c>
      <c r="L15900" t="str">
        <f t="shared" si="752"/>
        <v>2165FAIRFIELD HEIGHTS</v>
      </c>
      <c r="M15900" t="s">
        <v>17302</v>
      </c>
      <c r="N15900" t="s">
        <v>732</v>
      </c>
    </row>
    <row r="15901" spans="1:14">
      <c r="A15901" t="s">
        <v>17301</v>
      </c>
      <c r="B15901" t="s">
        <v>17305</v>
      </c>
      <c r="C15901" t="s">
        <v>109</v>
      </c>
      <c r="D15901">
        <v>1</v>
      </c>
      <c r="E15901">
        <v>1</v>
      </c>
      <c r="F15901">
        <v>1</v>
      </c>
      <c r="H15901" t="s">
        <v>116</v>
      </c>
      <c r="I15901">
        <f t="shared" si="753"/>
        <v>0</v>
      </c>
      <c r="J15901">
        <f t="shared" si="754"/>
        <v>0</v>
      </c>
      <c r="L15901" t="str">
        <f t="shared" si="752"/>
        <v>2165FAIRFIELD WEST</v>
      </c>
      <c r="M15901" t="s">
        <v>17302</v>
      </c>
      <c r="N15901" t="s">
        <v>732</v>
      </c>
    </row>
    <row r="15902" spans="1:14">
      <c r="A15902" t="s">
        <v>17306</v>
      </c>
      <c r="B15902" t="s">
        <v>4861</v>
      </c>
      <c r="C15902" t="s">
        <v>109</v>
      </c>
      <c r="D15902">
        <v>1</v>
      </c>
      <c r="E15902">
        <v>1</v>
      </c>
      <c r="F15902">
        <v>1</v>
      </c>
      <c r="H15902" t="s">
        <v>116</v>
      </c>
      <c r="I15902">
        <f t="shared" si="753"/>
        <v>0</v>
      </c>
      <c r="J15902">
        <f t="shared" si="754"/>
        <v>0</v>
      </c>
      <c r="L15902" t="str">
        <f t="shared" si="752"/>
        <v>2164SMITHFIELD</v>
      </c>
      <c r="M15902" t="s">
        <v>17302</v>
      </c>
      <c r="N15902" t="s">
        <v>732</v>
      </c>
    </row>
    <row r="15903" spans="1:14">
      <c r="A15903" t="s">
        <v>17306</v>
      </c>
      <c r="B15903" t="s">
        <v>4863</v>
      </c>
      <c r="C15903" t="s">
        <v>109</v>
      </c>
      <c r="D15903">
        <v>1</v>
      </c>
      <c r="E15903">
        <v>1</v>
      </c>
      <c r="F15903">
        <v>1</v>
      </c>
      <c r="H15903" t="s">
        <v>116</v>
      </c>
      <c r="I15903">
        <f t="shared" si="753"/>
        <v>0</v>
      </c>
      <c r="J15903">
        <f t="shared" si="754"/>
        <v>0</v>
      </c>
      <c r="L15903" t="str">
        <f t="shared" si="752"/>
        <v>2164SMITHFIELD WEST</v>
      </c>
      <c r="M15903" t="s">
        <v>17302</v>
      </c>
      <c r="N15903" t="s">
        <v>732</v>
      </c>
    </row>
    <row r="15904" spans="1:14">
      <c r="A15904" t="s">
        <v>17306</v>
      </c>
      <c r="B15904" t="s">
        <v>17307</v>
      </c>
      <c r="C15904" t="s">
        <v>109</v>
      </c>
      <c r="D15904">
        <v>1</v>
      </c>
      <c r="E15904">
        <v>1</v>
      </c>
      <c r="F15904">
        <v>1</v>
      </c>
      <c r="H15904" t="s">
        <v>116</v>
      </c>
      <c r="I15904">
        <f t="shared" si="753"/>
        <v>0</v>
      </c>
      <c r="J15904">
        <f t="shared" si="754"/>
        <v>0</v>
      </c>
      <c r="L15904" t="str">
        <f t="shared" si="752"/>
        <v>2164WETHERILL PARK</v>
      </c>
      <c r="M15904" t="s">
        <v>17302</v>
      </c>
      <c r="N15904" t="s">
        <v>732</v>
      </c>
    </row>
    <row r="15905" spans="1:14">
      <c r="A15905" t="s">
        <v>17306</v>
      </c>
      <c r="B15905" t="s">
        <v>17308</v>
      </c>
      <c r="C15905" t="s">
        <v>109</v>
      </c>
      <c r="D15905">
        <v>1</v>
      </c>
      <c r="E15905">
        <v>1</v>
      </c>
      <c r="F15905">
        <v>1</v>
      </c>
      <c r="H15905" t="s">
        <v>116</v>
      </c>
      <c r="I15905">
        <f t="shared" si="753"/>
        <v>0</v>
      </c>
      <c r="J15905">
        <f t="shared" si="754"/>
        <v>0</v>
      </c>
      <c r="L15905" t="str">
        <f t="shared" si="752"/>
        <v>2164WOODPARK</v>
      </c>
      <c r="M15905" t="s">
        <v>17302</v>
      </c>
      <c r="N15905" t="s">
        <v>732</v>
      </c>
    </row>
    <row r="15906" spans="1:14">
      <c r="A15906" t="s">
        <v>17309</v>
      </c>
      <c r="B15906" t="s">
        <v>3175</v>
      </c>
      <c r="C15906" t="s">
        <v>109</v>
      </c>
      <c r="D15906">
        <v>1</v>
      </c>
      <c r="E15906">
        <v>1</v>
      </c>
      <c r="F15906">
        <v>1</v>
      </c>
      <c r="H15906" t="s">
        <v>116</v>
      </c>
      <c r="I15906">
        <f t="shared" si="753"/>
        <v>0</v>
      </c>
      <c r="J15906">
        <f t="shared" si="754"/>
        <v>0</v>
      </c>
      <c r="L15906" t="str">
        <f t="shared" si="752"/>
        <v>2163CARRAMAR</v>
      </c>
      <c r="M15906" t="s">
        <v>17130</v>
      </c>
      <c r="N15906" t="s">
        <v>732</v>
      </c>
    </row>
    <row r="15907" spans="1:14">
      <c r="A15907" t="s">
        <v>17309</v>
      </c>
      <c r="B15907" t="s">
        <v>7422</v>
      </c>
      <c r="C15907" t="s">
        <v>109</v>
      </c>
      <c r="D15907">
        <v>1</v>
      </c>
      <c r="E15907">
        <v>1</v>
      </c>
      <c r="F15907">
        <v>1</v>
      </c>
      <c r="H15907" t="s">
        <v>116</v>
      </c>
      <c r="I15907">
        <f t="shared" si="753"/>
        <v>0</v>
      </c>
      <c r="J15907">
        <f t="shared" si="754"/>
        <v>0</v>
      </c>
      <c r="L15907" t="str">
        <f t="shared" si="752"/>
        <v>2163LANSDOWNE</v>
      </c>
      <c r="M15907" t="s">
        <v>17130</v>
      </c>
      <c r="N15907" t="s">
        <v>732</v>
      </c>
    </row>
    <row r="15908" spans="1:14">
      <c r="A15908" t="s">
        <v>17309</v>
      </c>
      <c r="B15908" t="s">
        <v>17310</v>
      </c>
      <c r="C15908" t="s">
        <v>109</v>
      </c>
      <c r="D15908">
        <v>1</v>
      </c>
      <c r="E15908">
        <v>1</v>
      </c>
      <c r="F15908">
        <v>1</v>
      </c>
      <c r="H15908" t="s">
        <v>116</v>
      </c>
      <c r="I15908">
        <f t="shared" si="753"/>
        <v>0</v>
      </c>
      <c r="J15908">
        <f t="shared" si="754"/>
        <v>0</v>
      </c>
      <c r="L15908" t="str">
        <f t="shared" si="752"/>
        <v>2163VILLAWOOD</v>
      </c>
      <c r="M15908" t="s">
        <v>17130</v>
      </c>
      <c r="N15908" t="s">
        <v>732</v>
      </c>
    </row>
    <row r="15909" spans="1:14">
      <c r="A15909" t="s">
        <v>17311</v>
      </c>
      <c r="B15909" t="s">
        <v>17312</v>
      </c>
      <c r="C15909" t="s">
        <v>109</v>
      </c>
      <c r="D15909">
        <v>1</v>
      </c>
      <c r="E15909">
        <v>1</v>
      </c>
      <c r="F15909">
        <v>1</v>
      </c>
      <c r="H15909" t="s">
        <v>116</v>
      </c>
      <c r="I15909">
        <f t="shared" si="753"/>
        <v>0</v>
      </c>
      <c r="J15909">
        <f t="shared" si="754"/>
        <v>0</v>
      </c>
      <c r="L15909" t="str">
        <f t="shared" si="752"/>
        <v>2162CHESTER HILL</v>
      </c>
      <c r="M15909" t="s">
        <v>17302</v>
      </c>
      <c r="N15909" t="s">
        <v>732</v>
      </c>
    </row>
    <row r="15910" spans="1:14">
      <c r="A15910" t="s">
        <v>17311</v>
      </c>
      <c r="B15910" t="s">
        <v>17313</v>
      </c>
      <c r="C15910" t="s">
        <v>109</v>
      </c>
      <c r="D15910">
        <v>1</v>
      </c>
      <c r="E15910">
        <v>1</v>
      </c>
      <c r="F15910">
        <v>1</v>
      </c>
      <c r="H15910" t="s">
        <v>116</v>
      </c>
      <c r="I15910">
        <f t="shared" si="753"/>
        <v>0</v>
      </c>
      <c r="J15910">
        <f t="shared" si="754"/>
        <v>0</v>
      </c>
      <c r="L15910" t="str">
        <f t="shared" si="752"/>
        <v>2162SEFTON</v>
      </c>
      <c r="M15910" t="s">
        <v>17302</v>
      </c>
      <c r="N15910" t="s">
        <v>732</v>
      </c>
    </row>
    <row r="15911" spans="1:14">
      <c r="A15911" t="s">
        <v>17314</v>
      </c>
      <c r="B15911" t="s">
        <v>228</v>
      </c>
      <c r="C15911" t="s">
        <v>109</v>
      </c>
      <c r="D15911">
        <v>1</v>
      </c>
      <c r="E15911">
        <v>1</v>
      </c>
      <c r="F15911">
        <v>1</v>
      </c>
      <c r="H15911" t="s">
        <v>116</v>
      </c>
      <c r="I15911">
        <f t="shared" si="753"/>
        <v>0</v>
      </c>
      <c r="J15911">
        <f t="shared" si="754"/>
        <v>0</v>
      </c>
      <c r="L15911" t="str">
        <f t="shared" si="752"/>
        <v>2161GUILDFORD</v>
      </c>
      <c r="M15911" t="s">
        <v>17302</v>
      </c>
      <c r="N15911" t="s">
        <v>732</v>
      </c>
    </row>
    <row r="15912" spans="1:14">
      <c r="A15912" t="s">
        <v>17314</v>
      </c>
      <c r="B15912" t="s">
        <v>17315</v>
      </c>
      <c r="C15912" t="s">
        <v>109</v>
      </c>
      <c r="D15912">
        <v>1</v>
      </c>
      <c r="E15912">
        <v>1</v>
      </c>
      <c r="F15912">
        <v>1</v>
      </c>
      <c r="H15912" t="s">
        <v>116</v>
      </c>
      <c r="I15912">
        <f t="shared" si="753"/>
        <v>0</v>
      </c>
      <c r="J15912">
        <f t="shared" si="754"/>
        <v>0</v>
      </c>
      <c r="L15912" t="str">
        <f t="shared" si="752"/>
        <v>2161GUILDFORD WEST</v>
      </c>
      <c r="M15912" t="s">
        <v>17302</v>
      </c>
      <c r="N15912" t="s">
        <v>732</v>
      </c>
    </row>
    <row r="15913" spans="1:14">
      <c r="A15913" t="s">
        <v>17314</v>
      </c>
      <c r="B15913" t="s">
        <v>17316</v>
      </c>
      <c r="C15913" t="s">
        <v>109</v>
      </c>
      <c r="D15913">
        <v>1</v>
      </c>
      <c r="E15913">
        <v>1</v>
      </c>
      <c r="F15913">
        <v>1</v>
      </c>
      <c r="H15913" t="s">
        <v>116</v>
      </c>
      <c r="I15913">
        <f t="shared" si="753"/>
        <v>0</v>
      </c>
      <c r="J15913">
        <f t="shared" si="754"/>
        <v>0</v>
      </c>
      <c r="L15913" t="str">
        <f t="shared" si="752"/>
        <v>2161OLD GUILDFORD</v>
      </c>
      <c r="M15913" t="s">
        <v>17302</v>
      </c>
      <c r="N15913" t="s">
        <v>732</v>
      </c>
    </row>
    <row r="15914" spans="1:14">
      <c r="A15914" t="s">
        <v>17314</v>
      </c>
      <c r="B15914" t="s">
        <v>17317</v>
      </c>
      <c r="C15914" t="s">
        <v>109</v>
      </c>
      <c r="D15914">
        <v>1</v>
      </c>
      <c r="E15914">
        <v>1</v>
      </c>
      <c r="F15914">
        <v>1</v>
      </c>
      <c r="H15914" t="s">
        <v>116</v>
      </c>
      <c r="I15914">
        <f t="shared" si="753"/>
        <v>0</v>
      </c>
      <c r="J15914">
        <f t="shared" si="754"/>
        <v>0</v>
      </c>
      <c r="L15914" t="str">
        <f t="shared" si="752"/>
        <v>2161YENNORA</v>
      </c>
      <c r="M15914" t="s">
        <v>17302</v>
      </c>
      <c r="N15914" t="s">
        <v>732</v>
      </c>
    </row>
    <row r="15915" spans="1:14">
      <c r="A15915" t="s">
        <v>17318</v>
      </c>
      <c r="B15915" t="s">
        <v>17319</v>
      </c>
      <c r="C15915" t="s">
        <v>109</v>
      </c>
      <c r="D15915">
        <v>1</v>
      </c>
      <c r="E15915">
        <v>1</v>
      </c>
      <c r="F15915">
        <v>1</v>
      </c>
      <c r="H15915" t="s">
        <v>116</v>
      </c>
      <c r="I15915">
        <f t="shared" si="753"/>
        <v>0</v>
      </c>
      <c r="J15915">
        <f t="shared" si="754"/>
        <v>0</v>
      </c>
      <c r="L15915" t="str">
        <f t="shared" si="752"/>
        <v>2160MERRYLANDS</v>
      </c>
      <c r="M15915" t="s">
        <v>17302</v>
      </c>
      <c r="N15915" t="s">
        <v>732</v>
      </c>
    </row>
    <row r="15916" spans="1:14">
      <c r="A15916" t="s">
        <v>17318</v>
      </c>
      <c r="B15916" t="s">
        <v>17320</v>
      </c>
      <c r="C15916" t="s">
        <v>109</v>
      </c>
      <c r="D15916">
        <v>1</v>
      </c>
      <c r="E15916">
        <v>1</v>
      </c>
      <c r="F15916">
        <v>1</v>
      </c>
      <c r="H15916" t="s">
        <v>116</v>
      </c>
      <c r="I15916">
        <f t="shared" si="753"/>
        <v>0</v>
      </c>
      <c r="J15916">
        <f t="shared" si="754"/>
        <v>0</v>
      </c>
      <c r="L15916" t="str">
        <f t="shared" si="752"/>
        <v>2160MERRYLANDS WEST</v>
      </c>
      <c r="M15916" t="s">
        <v>17302</v>
      </c>
      <c r="N15916" t="s">
        <v>732</v>
      </c>
    </row>
    <row r="15917" spans="1:14">
      <c r="A15917" t="s">
        <v>17321</v>
      </c>
      <c r="B15917" t="s">
        <v>10168</v>
      </c>
      <c r="C15917" t="s">
        <v>109</v>
      </c>
      <c r="D15917">
        <v>1</v>
      </c>
      <c r="E15917">
        <v>1</v>
      </c>
      <c r="F15917">
        <v>1</v>
      </c>
      <c r="H15917" t="s">
        <v>116</v>
      </c>
      <c r="I15917">
        <f t="shared" si="753"/>
        <v>0</v>
      </c>
      <c r="J15917">
        <f t="shared" si="754"/>
        <v>0</v>
      </c>
      <c r="L15917" t="str">
        <f t="shared" si="752"/>
        <v>2159ARCADIA</v>
      </c>
      <c r="M15917" t="s">
        <v>13394</v>
      </c>
      <c r="N15917" t="s">
        <v>732</v>
      </c>
    </row>
    <row r="15918" spans="1:14">
      <c r="A15918" t="s">
        <v>17321</v>
      </c>
      <c r="B15918" t="s">
        <v>17322</v>
      </c>
      <c r="C15918" t="s">
        <v>109</v>
      </c>
      <c r="D15918">
        <v>1</v>
      </c>
      <c r="E15918">
        <v>1</v>
      </c>
      <c r="F15918">
        <v>1</v>
      </c>
      <c r="H15918" t="s">
        <v>116</v>
      </c>
      <c r="I15918">
        <f t="shared" si="753"/>
        <v>0</v>
      </c>
      <c r="J15918">
        <f t="shared" si="754"/>
        <v>0</v>
      </c>
      <c r="L15918" t="str">
        <f t="shared" si="752"/>
        <v>2159BERRILEE</v>
      </c>
      <c r="M15918" t="s">
        <v>13394</v>
      </c>
      <c r="N15918" t="s">
        <v>732</v>
      </c>
    </row>
    <row r="15919" spans="1:14">
      <c r="A15919" t="s">
        <v>17321</v>
      </c>
      <c r="B15919" t="s">
        <v>17323</v>
      </c>
      <c r="C15919" t="s">
        <v>109</v>
      </c>
      <c r="D15919">
        <v>1</v>
      </c>
      <c r="E15919">
        <v>1</v>
      </c>
      <c r="F15919">
        <v>1</v>
      </c>
      <c r="H15919" t="s">
        <v>116</v>
      </c>
      <c r="I15919">
        <f t="shared" si="753"/>
        <v>0</v>
      </c>
      <c r="J15919">
        <f t="shared" si="754"/>
        <v>0</v>
      </c>
      <c r="L15919" t="str">
        <f t="shared" si="752"/>
        <v>2159FIDDLETOWN</v>
      </c>
      <c r="M15919" t="s">
        <v>13394</v>
      </c>
      <c r="N15919" t="s">
        <v>732</v>
      </c>
    </row>
    <row r="15920" spans="1:14">
      <c r="A15920" t="s">
        <v>17321</v>
      </c>
      <c r="B15920" t="s">
        <v>17324</v>
      </c>
      <c r="C15920" t="s">
        <v>109</v>
      </c>
      <c r="D15920">
        <v>1</v>
      </c>
      <c r="E15920">
        <v>1</v>
      </c>
      <c r="F15920">
        <v>1</v>
      </c>
      <c r="H15920" t="s">
        <v>116</v>
      </c>
      <c r="I15920">
        <f t="shared" si="753"/>
        <v>0</v>
      </c>
      <c r="J15920">
        <f t="shared" si="754"/>
        <v>0</v>
      </c>
      <c r="L15920" t="str">
        <f t="shared" si="752"/>
        <v>2159GALSTON</v>
      </c>
      <c r="M15920" t="s">
        <v>13394</v>
      </c>
      <c r="N15920" t="s">
        <v>732</v>
      </c>
    </row>
    <row r="15921" spans="1:14">
      <c r="A15921" t="s">
        <v>17325</v>
      </c>
      <c r="B15921" t="s">
        <v>16548</v>
      </c>
      <c r="C15921" t="s">
        <v>109</v>
      </c>
      <c r="D15921">
        <v>1</v>
      </c>
      <c r="E15921">
        <v>1</v>
      </c>
      <c r="F15921">
        <v>1</v>
      </c>
      <c r="H15921" t="s">
        <v>116</v>
      </c>
      <c r="I15921">
        <f t="shared" si="753"/>
        <v>0</v>
      </c>
      <c r="J15921">
        <f t="shared" si="754"/>
        <v>0</v>
      </c>
      <c r="L15921" t="str">
        <f t="shared" si="752"/>
        <v>2158DURAL</v>
      </c>
      <c r="M15921" t="s">
        <v>13394</v>
      </c>
      <c r="N15921" t="s">
        <v>732</v>
      </c>
    </row>
    <row r="15922" spans="1:14">
      <c r="A15922" t="s">
        <v>17325</v>
      </c>
      <c r="B15922" t="s">
        <v>17326</v>
      </c>
      <c r="C15922" t="s">
        <v>109</v>
      </c>
      <c r="D15922">
        <v>1</v>
      </c>
      <c r="E15922">
        <v>1</v>
      </c>
      <c r="F15922">
        <v>1</v>
      </c>
      <c r="H15922" t="s">
        <v>116</v>
      </c>
      <c r="I15922">
        <f t="shared" si="753"/>
        <v>0</v>
      </c>
      <c r="J15922">
        <f t="shared" si="754"/>
        <v>0</v>
      </c>
      <c r="L15922" t="str">
        <f t="shared" si="752"/>
        <v>2158MIDDLE DURAL</v>
      </c>
      <c r="M15922" t="s">
        <v>13394</v>
      </c>
      <c r="N15922" t="s">
        <v>732</v>
      </c>
    </row>
    <row r="15923" spans="1:14">
      <c r="A15923" t="s">
        <v>17325</v>
      </c>
      <c r="B15923" t="s">
        <v>17327</v>
      </c>
      <c r="C15923" t="s">
        <v>109</v>
      </c>
      <c r="D15923">
        <v>1</v>
      </c>
      <c r="E15923">
        <v>1</v>
      </c>
      <c r="F15923">
        <v>1</v>
      </c>
      <c r="H15923" t="s">
        <v>116</v>
      </c>
      <c r="I15923">
        <f t="shared" si="753"/>
        <v>0</v>
      </c>
      <c r="J15923">
        <f t="shared" si="754"/>
        <v>0</v>
      </c>
      <c r="L15923" t="str">
        <f t="shared" si="752"/>
        <v>2158ROUND CORNER</v>
      </c>
      <c r="M15923" t="s">
        <v>13394</v>
      </c>
      <c r="N15923" t="s">
        <v>732</v>
      </c>
    </row>
    <row r="15924" spans="1:14">
      <c r="A15924" t="s">
        <v>17328</v>
      </c>
      <c r="B15924" t="s">
        <v>17329</v>
      </c>
      <c r="C15924" t="s">
        <v>109</v>
      </c>
      <c r="D15924">
        <v>1</v>
      </c>
      <c r="E15924">
        <v>1</v>
      </c>
      <c r="F15924">
        <v>1</v>
      </c>
      <c r="H15924" t="s">
        <v>116</v>
      </c>
      <c r="I15924">
        <f t="shared" si="753"/>
        <v>0</v>
      </c>
      <c r="J15924">
        <f t="shared" si="754"/>
        <v>0</v>
      </c>
      <c r="L15924" t="str">
        <f t="shared" si="752"/>
        <v>2157CANOELANDS</v>
      </c>
      <c r="M15924" t="s">
        <v>13394</v>
      </c>
    </row>
    <row r="15925" spans="1:14">
      <c r="A15925" t="s">
        <v>17328</v>
      </c>
      <c r="B15925" t="s">
        <v>7183</v>
      </c>
      <c r="C15925" t="s">
        <v>109</v>
      </c>
      <c r="D15925">
        <v>1</v>
      </c>
      <c r="E15925">
        <v>1</v>
      </c>
      <c r="F15925">
        <v>1</v>
      </c>
      <c r="H15925" t="s">
        <v>116</v>
      </c>
      <c r="I15925">
        <f t="shared" si="753"/>
        <v>0</v>
      </c>
      <c r="J15925">
        <f t="shared" si="754"/>
        <v>0</v>
      </c>
      <c r="L15925" t="str">
        <f t="shared" si="752"/>
        <v>2157FOREST GLEN</v>
      </c>
      <c r="M15925" t="s">
        <v>13394</v>
      </c>
    </row>
    <row r="15926" spans="1:14">
      <c r="A15926" t="s">
        <v>17328</v>
      </c>
      <c r="B15926" t="s">
        <v>17330</v>
      </c>
      <c r="C15926" t="s">
        <v>109</v>
      </c>
      <c r="D15926">
        <v>1</v>
      </c>
      <c r="E15926">
        <v>1</v>
      </c>
      <c r="F15926">
        <v>1</v>
      </c>
      <c r="H15926" t="s">
        <v>116</v>
      </c>
      <c r="I15926">
        <f t="shared" si="753"/>
        <v>0</v>
      </c>
      <c r="J15926">
        <f t="shared" si="754"/>
        <v>0</v>
      </c>
      <c r="L15926" t="str">
        <f t="shared" si="752"/>
        <v>2157GLENORIE</v>
      </c>
      <c r="M15926" t="s">
        <v>13394</v>
      </c>
    </row>
    <row r="15927" spans="1:14">
      <c r="A15927" t="s">
        <v>17328</v>
      </c>
      <c r="B15927" t="s">
        <v>2403</v>
      </c>
      <c r="C15927" t="s">
        <v>109</v>
      </c>
      <c r="D15927">
        <v>1</v>
      </c>
      <c r="E15927">
        <v>1</v>
      </c>
      <c r="F15927">
        <v>1</v>
      </c>
      <c r="H15927" t="s">
        <v>116</v>
      </c>
      <c r="I15927">
        <f t="shared" si="753"/>
        <v>0</v>
      </c>
      <c r="J15927">
        <f t="shared" si="754"/>
        <v>0</v>
      </c>
      <c r="L15927" t="str">
        <f t="shared" si="752"/>
        <v>2157HILLSIDE</v>
      </c>
      <c r="M15927" t="s">
        <v>13394</v>
      </c>
    </row>
    <row r="15928" spans="1:14">
      <c r="A15928" t="s">
        <v>17331</v>
      </c>
      <c r="B15928" t="s">
        <v>17332</v>
      </c>
      <c r="C15928" t="s">
        <v>109</v>
      </c>
      <c r="D15928">
        <v>1</v>
      </c>
      <c r="E15928">
        <v>1</v>
      </c>
      <c r="F15928">
        <v>1</v>
      </c>
      <c r="H15928" t="s">
        <v>116</v>
      </c>
      <c r="I15928">
        <f t="shared" si="753"/>
        <v>0</v>
      </c>
      <c r="J15928">
        <f t="shared" si="754"/>
        <v>0</v>
      </c>
      <c r="L15928" t="str">
        <f t="shared" si="752"/>
        <v>2156ANNANGROVE</v>
      </c>
      <c r="M15928" t="s">
        <v>13394</v>
      </c>
      <c r="N15928" t="s">
        <v>732</v>
      </c>
    </row>
    <row r="15929" spans="1:14">
      <c r="A15929" t="s">
        <v>17331</v>
      </c>
      <c r="B15929" t="s">
        <v>17333</v>
      </c>
      <c r="C15929" t="s">
        <v>109</v>
      </c>
      <c r="D15929">
        <v>1</v>
      </c>
      <c r="E15929">
        <v>1</v>
      </c>
      <c r="F15929">
        <v>1</v>
      </c>
      <c r="H15929" t="s">
        <v>116</v>
      </c>
      <c r="I15929">
        <f t="shared" si="753"/>
        <v>0</v>
      </c>
      <c r="J15929">
        <f t="shared" si="754"/>
        <v>0</v>
      </c>
      <c r="L15929" t="str">
        <f t="shared" si="752"/>
        <v>2156GLENHAVEN</v>
      </c>
      <c r="M15929" t="s">
        <v>13394</v>
      </c>
      <c r="N15929" t="s">
        <v>732</v>
      </c>
    </row>
    <row r="15930" spans="1:14">
      <c r="A15930" t="s">
        <v>17331</v>
      </c>
      <c r="B15930" t="s">
        <v>17334</v>
      </c>
      <c r="C15930" t="s">
        <v>109</v>
      </c>
      <c r="D15930">
        <v>1</v>
      </c>
      <c r="E15930">
        <v>1</v>
      </c>
      <c r="F15930">
        <v>1</v>
      </c>
      <c r="H15930" t="s">
        <v>116</v>
      </c>
      <c r="I15930">
        <f t="shared" si="753"/>
        <v>0</v>
      </c>
      <c r="J15930">
        <f t="shared" si="754"/>
        <v>0</v>
      </c>
      <c r="L15930" t="str">
        <f t="shared" si="752"/>
        <v>2156KENTHURST</v>
      </c>
      <c r="M15930" t="s">
        <v>13394</v>
      </c>
      <c r="N15930" t="s">
        <v>732</v>
      </c>
    </row>
    <row r="15931" spans="1:14">
      <c r="A15931" t="s">
        <v>17335</v>
      </c>
      <c r="B15931" t="s">
        <v>17336</v>
      </c>
      <c r="C15931" t="s">
        <v>109</v>
      </c>
      <c r="D15931">
        <v>1</v>
      </c>
      <c r="E15931">
        <v>1</v>
      </c>
      <c r="F15931">
        <v>1</v>
      </c>
      <c r="H15931" t="s">
        <v>116</v>
      </c>
      <c r="I15931">
        <f t="shared" si="753"/>
        <v>0</v>
      </c>
      <c r="J15931">
        <f t="shared" si="754"/>
        <v>0</v>
      </c>
      <c r="L15931" t="str">
        <f t="shared" si="752"/>
        <v>2155BEAUMONT HILLS</v>
      </c>
      <c r="M15931" t="s">
        <v>13394</v>
      </c>
      <c r="N15931" t="s">
        <v>732</v>
      </c>
    </row>
    <row r="15932" spans="1:14">
      <c r="A15932" t="s">
        <v>17335</v>
      </c>
      <c r="B15932" t="s">
        <v>17337</v>
      </c>
      <c r="C15932" t="s">
        <v>109</v>
      </c>
      <c r="D15932">
        <v>1</v>
      </c>
      <c r="E15932">
        <v>1</v>
      </c>
      <c r="F15932">
        <v>1</v>
      </c>
      <c r="H15932" t="s">
        <v>116</v>
      </c>
      <c r="I15932">
        <f t="shared" si="753"/>
        <v>0</v>
      </c>
      <c r="J15932">
        <f t="shared" si="754"/>
        <v>0</v>
      </c>
      <c r="L15932" t="str">
        <f t="shared" si="752"/>
        <v>2155KELLYVILLE</v>
      </c>
      <c r="M15932" t="s">
        <v>13394</v>
      </c>
      <c r="N15932" t="s">
        <v>732</v>
      </c>
    </row>
    <row r="15933" spans="1:14">
      <c r="A15933" t="s">
        <v>17335</v>
      </c>
      <c r="B15933" t="s">
        <v>17338</v>
      </c>
      <c r="C15933" t="s">
        <v>109</v>
      </c>
      <c r="D15933">
        <v>1</v>
      </c>
      <c r="E15933">
        <v>1</v>
      </c>
      <c r="F15933">
        <v>1</v>
      </c>
      <c r="H15933" t="s">
        <v>116</v>
      </c>
      <c r="I15933">
        <f t="shared" si="753"/>
        <v>0</v>
      </c>
      <c r="J15933">
        <f t="shared" si="754"/>
        <v>0</v>
      </c>
      <c r="L15933" t="str">
        <f t="shared" si="752"/>
        <v>2155KELLYVILLE RIDGE</v>
      </c>
      <c r="M15933" t="s">
        <v>13394</v>
      </c>
      <c r="N15933" t="s">
        <v>732</v>
      </c>
    </row>
    <row r="15934" spans="1:14">
      <c r="A15934" t="s">
        <v>17335</v>
      </c>
      <c r="B15934" t="s">
        <v>17339</v>
      </c>
      <c r="C15934" t="s">
        <v>109</v>
      </c>
      <c r="D15934">
        <v>1</v>
      </c>
      <c r="E15934">
        <v>1</v>
      </c>
      <c r="F15934">
        <v>1</v>
      </c>
      <c r="H15934" t="s">
        <v>116</v>
      </c>
      <c r="I15934">
        <f t="shared" si="753"/>
        <v>0</v>
      </c>
      <c r="J15934">
        <f t="shared" si="754"/>
        <v>0</v>
      </c>
      <c r="L15934" t="str">
        <f t="shared" si="752"/>
        <v>2155NORTH KELLYVILLE</v>
      </c>
      <c r="M15934" t="s">
        <v>13394</v>
      </c>
      <c r="N15934" t="s">
        <v>732</v>
      </c>
    </row>
    <row r="15935" spans="1:14">
      <c r="A15935" t="s">
        <v>17335</v>
      </c>
      <c r="B15935" t="s">
        <v>17340</v>
      </c>
      <c r="C15935" t="s">
        <v>109</v>
      </c>
      <c r="D15935">
        <v>1</v>
      </c>
      <c r="E15935">
        <v>1</v>
      </c>
      <c r="F15935">
        <v>1</v>
      </c>
      <c r="H15935" t="s">
        <v>116</v>
      </c>
      <c r="I15935">
        <f t="shared" si="753"/>
        <v>0</v>
      </c>
      <c r="J15935">
        <f t="shared" si="754"/>
        <v>0</v>
      </c>
      <c r="L15935" t="str">
        <f t="shared" si="752"/>
        <v>2155ROUSE HILL</v>
      </c>
      <c r="M15935" t="s">
        <v>13394</v>
      </c>
      <c r="N15935" t="s">
        <v>732</v>
      </c>
    </row>
    <row r="15936" spans="1:14">
      <c r="A15936" t="s">
        <v>17341</v>
      </c>
      <c r="B15936" t="s">
        <v>5924</v>
      </c>
      <c r="C15936" t="s">
        <v>109</v>
      </c>
      <c r="D15936">
        <v>1</v>
      </c>
      <c r="E15936">
        <v>1</v>
      </c>
      <c r="F15936">
        <v>1</v>
      </c>
      <c r="G15936" t="s">
        <v>1060</v>
      </c>
      <c r="H15936" t="s">
        <v>116</v>
      </c>
      <c r="I15936">
        <f t="shared" si="753"/>
        <v>0</v>
      </c>
      <c r="J15936">
        <f t="shared" si="754"/>
        <v>0</v>
      </c>
      <c r="L15936" t="str">
        <f t="shared" si="752"/>
        <v>2154CASTLE HILL</v>
      </c>
      <c r="M15936" t="s">
        <v>13394</v>
      </c>
      <c r="N15936" t="s">
        <v>732</v>
      </c>
    </row>
    <row r="15937" spans="1:14">
      <c r="A15937" t="s">
        <v>17342</v>
      </c>
      <c r="B15937" t="s">
        <v>17343</v>
      </c>
      <c r="C15937" t="s">
        <v>109</v>
      </c>
      <c r="D15937">
        <v>1</v>
      </c>
      <c r="E15937">
        <v>1</v>
      </c>
      <c r="F15937">
        <v>1</v>
      </c>
      <c r="H15937" t="s">
        <v>116</v>
      </c>
      <c r="I15937">
        <f t="shared" si="753"/>
        <v>0</v>
      </c>
      <c r="J15937">
        <f t="shared" si="754"/>
        <v>0</v>
      </c>
      <c r="L15937" t="str">
        <f t="shared" si="752"/>
        <v>2153BAULKHAM HILLS</v>
      </c>
      <c r="M15937" t="s">
        <v>13394</v>
      </c>
      <c r="N15937" t="s">
        <v>732</v>
      </c>
    </row>
    <row r="15938" spans="1:14">
      <c r="A15938" t="s">
        <v>17342</v>
      </c>
      <c r="B15938" t="s">
        <v>17344</v>
      </c>
      <c r="C15938" t="s">
        <v>109</v>
      </c>
      <c r="D15938">
        <v>1</v>
      </c>
      <c r="E15938">
        <v>1</v>
      </c>
      <c r="F15938">
        <v>1</v>
      </c>
      <c r="H15938" t="s">
        <v>116</v>
      </c>
      <c r="I15938">
        <f t="shared" si="753"/>
        <v>0</v>
      </c>
      <c r="J15938">
        <f t="shared" si="754"/>
        <v>0</v>
      </c>
      <c r="L15938" t="str">
        <f t="shared" si="752"/>
        <v>2153BELLA VISTA</v>
      </c>
      <c r="M15938" t="s">
        <v>13394</v>
      </c>
      <c r="N15938" t="s">
        <v>732</v>
      </c>
    </row>
    <row r="15939" spans="1:14">
      <c r="A15939" t="s">
        <v>17342</v>
      </c>
      <c r="B15939" t="s">
        <v>14230</v>
      </c>
      <c r="C15939" t="s">
        <v>109</v>
      </c>
      <c r="D15939">
        <v>1</v>
      </c>
      <c r="E15939">
        <v>1</v>
      </c>
      <c r="F15939">
        <v>1</v>
      </c>
      <c r="H15939" t="s">
        <v>116</v>
      </c>
      <c r="I15939">
        <f t="shared" si="753"/>
        <v>0</v>
      </c>
      <c r="J15939">
        <f t="shared" si="754"/>
        <v>0</v>
      </c>
      <c r="L15939" t="str">
        <f t="shared" si="752"/>
        <v>2153CRESTWOOD</v>
      </c>
      <c r="M15939" t="s">
        <v>13394</v>
      </c>
      <c r="N15939" t="s">
        <v>732</v>
      </c>
    </row>
    <row r="15940" spans="1:14">
      <c r="A15940" t="s">
        <v>17342</v>
      </c>
      <c r="B15940" t="s">
        <v>17345</v>
      </c>
      <c r="C15940" t="s">
        <v>109</v>
      </c>
      <c r="D15940">
        <v>1</v>
      </c>
      <c r="E15940">
        <v>1</v>
      </c>
      <c r="F15940">
        <v>1</v>
      </c>
      <c r="H15940" t="s">
        <v>116</v>
      </c>
      <c r="I15940">
        <f t="shared" si="753"/>
        <v>0</v>
      </c>
      <c r="J15940">
        <f t="shared" si="754"/>
        <v>0</v>
      </c>
      <c r="L15940" t="str">
        <f t="shared" si="752"/>
        <v>2153NORWEST</v>
      </c>
      <c r="M15940" t="s">
        <v>13394</v>
      </c>
      <c r="N15940" t="s">
        <v>732</v>
      </c>
    </row>
    <row r="15941" spans="1:14">
      <c r="A15941" t="s">
        <v>17342</v>
      </c>
      <c r="B15941" t="s">
        <v>17346</v>
      </c>
      <c r="C15941" t="s">
        <v>109</v>
      </c>
      <c r="D15941">
        <v>1</v>
      </c>
      <c r="E15941">
        <v>1</v>
      </c>
      <c r="F15941">
        <v>1</v>
      </c>
      <c r="H15941" t="s">
        <v>116</v>
      </c>
      <c r="I15941">
        <f t="shared" si="753"/>
        <v>0</v>
      </c>
      <c r="J15941">
        <f t="shared" si="754"/>
        <v>0</v>
      </c>
      <c r="L15941" t="str">
        <f t="shared" ref="L15941:L16004" si="755">CONCATENATE(A15941,B15941)</f>
        <v>2153WINSTON HILLS</v>
      </c>
      <c r="M15941" t="s">
        <v>13394</v>
      </c>
      <c r="N15941" t="s">
        <v>732</v>
      </c>
    </row>
    <row r="15942" spans="1:14">
      <c r="A15942" t="s">
        <v>17347</v>
      </c>
      <c r="B15942" t="s">
        <v>17348</v>
      </c>
      <c r="C15942" t="s">
        <v>109</v>
      </c>
      <c r="D15942">
        <v>1</v>
      </c>
      <c r="E15942">
        <v>1</v>
      </c>
      <c r="F15942">
        <v>1</v>
      </c>
      <c r="H15942" t="s">
        <v>116</v>
      </c>
      <c r="I15942">
        <f t="shared" si="753"/>
        <v>0</v>
      </c>
      <c r="J15942">
        <f t="shared" si="754"/>
        <v>0</v>
      </c>
      <c r="L15942" t="str">
        <f t="shared" si="755"/>
        <v>2152NORTHMEAD</v>
      </c>
      <c r="M15942" t="s">
        <v>17302</v>
      </c>
      <c r="N15942" t="s">
        <v>732</v>
      </c>
    </row>
    <row r="15943" spans="1:14">
      <c r="A15943" t="s">
        <v>17349</v>
      </c>
      <c r="B15943" t="s">
        <v>17350</v>
      </c>
      <c r="C15943" t="s">
        <v>109</v>
      </c>
      <c r="D15943">
        <v>1</v>
      </c>
      <c r="E15943">
        <v>1</v>
      </c>
      <c r="F15943">
        <v>1</v>
      </c>
      <c r="H15943" t="s">
        <v>116</v>
      </c>
      <c r="I15943">
        <f t="shared" si="753"/>
        <v>0</v>
      </c>
      <c r="J15943">
        <f t="shared" si="754"/>
        <v>0</v>
      </c>
      <c r="L15943" t="str">
        <f t="shared" si="755"/>
        <v>2151NORTH PARRAMATTA</v>
      </c>
      <c r="M15943" t="s">
        <v>17302</v>
      </c>
      <c r="N15943" t="s">
        <v>732</v>
      </c>
    </row>
    <row r="15944" spans="1:14">
      <c r="A15944" t="s">
        <v>17349</v>
      </c>
      <c r="B15944" t="s">
        <v>17351</v>
      </c>
      <c r="C15944" t="s">
        <v>109</v>
      </c>
      <c r="D15944">
        <v>1</v>
      </c>
      <c r="E15944">
        <v>1</v>
      </c>
      <c r="F15944">
        <v>1</v>
      </c>
      <c r="H15944" t="s">
        <v>116</v>
      </c>
      <c r="I15944">
        <f t="shared" si="753"/>
        <v>0</v>
      </c>
      <c r="J15944">
        <f t="shared" si="754"/>
        <v>0</v>
      </c>
      <c r="L15944" t="str">
        <f t="shared" si="755"/>
        <v>2151NORTH ROCKS</v>
      </c>
      <c r="M15944" t="s">
        <v>17302</v>
      </c>
      <c r="N15944" t="s">
        <v>732</v>
      </c>
    </row>
    <row r="15945" spans="1:14">
      <c r="A15945" t="s">
        <v>17352</v>
      </c>
      <c r="B15945" t="s">
        <v>17353</v>
      </c>
      <c r="C15945" t="s">
        <v>109</v>
      </c>
      <c r="D15945">
        <v>1</v>
      </c>
      <c r="E15945">
        <v>1</v>
      </c>
      <c r="F15945">
        <v>1</v>
      </c>
      <c r="G15945" t="s">
        <v>1060</v>
      </c>
      <c r="H15945" t="s">
        <v>116</v>
      </c>
      <c r="I15945">
        <f t="shared" si="753"/>
        <v>0</v>
      </c>
      <c r="J15945">
        <f t="shared" si="754"/>
        <v>0</v>
      </c>
      <c r="L15945" t="str">
        <f t="shared" si="755"/>
        <v>2150HARRIS PARK</v>
      </c>
      <c r="M15945" t="s">
        <v>17302</v>
      </c>
      <c r="N15945" t="s">
        <v>732</v>
      </c>
    </row>
    <row r="15946" spans="1:14">
      <c r="A15946" t="s">
        <v>17352</v>
      </c>
      <c r="B15946" t="s">
        <v>17354</v>
      </c>
      <c r="C15946" t="s">
        <v>109</v>
      </c>
      <c r="D15946">
        <v>1</v>
      </c>
      <c r="E15946">
        <v>1</v>
      </c>
      <c r="F15946">
        <v>1</v>
      </c>
      <c r="G15946" t="s">
        <v>1060</v>
      </c>
      <c r="H15946" t="s">
        <v>116</v>
      </c>
      <c r="I15946">
        <f t="shared" si="753"/>
        <v>0</v>
      </c>
      <c r="J15946">
        <f t="shared" si="754"/>
        <v>0</v>
      </c>
      <c r="L15946" t="str">
        <f t="shared" si="755"/>
        <v>2150PARRAMATTA</v>
      </c>
      <c r="M15946" t="s">
        <v>17302</v>
      </c>
      <c r="N15946" t="s">
        <v>732</v>
      </c>
    </row>
    <row r="15947" spans="1:14">
      <c r="A15947" t="s">
        <v>17352</v>
      </c>
      <c r="B15947" t="s">
        <v>17355</v>
      </c>
      <c r="C15947" t="s">
        <v>109</v>
      </c>
      <c r="D15947">
        <v>1</v>
      </c>
      <c r="E15947">
        <v>1</v>
      </c>
      <c r="F15947">
        <v>1</v>
      </c>
      <c r="G15947" t="s">
        <v>1060</v>
      </c>
      <c r="H15947" t="s">
        <v>116</v>
      </c>
      <c r="I15947">
        <f t="shared" si="753"/>
        <v>0</v>
      </c>
      <c r="J15947">
        <f t="shared" si="754"/>
        <v>0</v>
      </c>
      <c r="L15947" t="str">
        <f t="shared" si="755"/>
        <v>2150PARRAMATTA WESTFIELD</v>
      </c>
      <c r="M15947" t="s">
        <v>17302</v>
      </c>
      <c r="N15947" t="s">
        <v>732</v>
      </c>
    </row>
    <row r="15948" spans="1:14">
      <c r="A15948" t="s">
        <v>17356</v>
      </c>
      <c r="B15948" t="s">
        <v>17357</v>
      </c>
      <c r="C15948" t="s">
        <v>109</v>
      </c>
      <c r="D15948">
        <v>1</v>
      </c>
      <c r="E15948">
        <v>1</v>
      </c>
      <c r="F15948">
        <v>1</v>
      </c>
      <c r="G15948" t="s">
        <v>1060</v>
      </c>
      <c r="H15948" t="s">
        <v>116</v>
      </c>
      <c r="I15948">
        <f t="shared" si="753"/>
        <v>0</v>
      </c>
      <c r="J15948">
        <f t="shared" si="754"/>
        <v>0</v>
      </c>
      <c r="L15948" t="str">
        <f t="shared" si="755"/>
        <v>2148ARNDELL PARK</v>
      </c>
      <c r="M15948" t="s">
        <v>13368</v>
      </c>
      <c r="N15948" t="s">
        <v>732</v>
      </c>
    </row>
    <row r="15949" spans="1:14">
      <c r="A15949" t="s">
        <v>17356</v>
      </c>
      <c r="B15949" t="s">
        <v>17358</v>
      </c>
      <c r="C15949" t="s">
        <v>109</v>
      </c>
      <c r="D15949">
        <v>1</v>
      </c>
      <c r="E15949">
        <v>1</v>
      </c>
      <c r="F15949">
        <v>1</v>
      </c>
      <c r="G15949" t="s">
        <v>1060</v>
      </c>
      <c r="H15949" t="s">
        <v>116</v>
      </c>
      <c r="I15949">
        <f t="shared" si="753"/>
        <v>0</v>
      </c>
      <c r="J15949">
        <f t="shared" si="754"/>
        <v>0</v>
      </c>
      <c r="L15949" t="str">
        <f t="shared" si="755"/>
        <v>2148BLACKTOWN</v>
      </c>
      <c r="M15949" t="s">
        <v>13368</v>
      </c>
      <c r="N15949" t="s">
        <v>732</v>
      </c>
    </row>
    <row r="15950" spans="1:14">
      <c r="A15950" t="s">
        <v>17356</v>
      </c>
      <c r="B15950" t="s">
        <v>17359</v>
      </c>
      <c r="C15950" t="s">
        <v>109</v>
      </c>
      <c r="D15950">
        <v>1</v>
      </c>
      <c r="E15950">
        <v>1</v>
      </c>
      <c r="F15950">
        <v>1</v>
      </c>
      <c r="G15950" t="s">
        <v>1060</v>
      </c>
      <c r="H15950" t="s">
        <v>116</v>
      </c>
      <c r="I15950">
        <f t="shared" si="753"/>
        <v>0</v>
      </c>
      <c r="J15950">
        <f t="shared" si="754"/>
        <v>0</v>
      </c>
      <c r="L15950" t="str">
        <f t="shared" si="755"/>
        <v>2148BLACKTOWN WESTPOINT</v>
      </c>
      <c r="M15950" t="s">
        <v>13368</v>
      </c>
      <c r="N15950" t="s">
        <v>732</v>
      </c>
    </row>
    <row r="15951" spans="1:14">
      <c r="A15951" t="s">
        <v>17356</v>
      </c>
      <c r="B15951" t="s">
        <v>17360</v>
      </c>
      <c r="C15951" t="s">
        <v>109</v>
      </c>
      <c r="D15951">
        <v>1</v>
      </c>
      <c r="E15951">
        <v>1</v>
      </c>
      <c r="F15951">
        <v>1</v>
      </c>
      <c r="G15951" t="s">
        <v>1060</v>
      </c>
      <c r="H15951" t="s">
        <v>116</v>
      </c>
      <c r="I15951">
        <f t="shared" si="753"/>
        <v>0</v>
      </c>
      <c r="J15951">
        <f t="shared" si="754"/>
        <v>0</v>
      </c>
      <c r="L15951" t="str">
        <f t="shared" si="755"/>
        <v>2148HUNTINGWOOD</v>
      </c>
      <c r="M15951" t="s">
        <v>13368</v>
      </c>
      <c r="N15951" t="s">
        <v>732</v>
      </c>
    </row>
    <row r="15952" spans="1:14">
      <c r="A15952" t="s">
        <v>17356</v>
      </c>
      <c r="B15952" t="s">
        <v>3256</v>
      </c>
      <c r="C15952" t="s">
        <v>109</v>
      </c>
      <c r="D15952">
        <v>1</v>
      </c>
      <c r="E15952">
        <v>1</v>
      </c>
      <c r="F15952">
        <v>1</v>
      </c>
      <c r="G15952" t="s">
        <v>1060</v>
      </c>
      <c r="H15952" t="s">
        <v>116</v>
      </c>
      <c r="I15952">
        <f t="shared" si="753"/>
        <v>0</v>
      </c>
      <c r="J15952">
        <f t="shared" si="754"/>
        <v>0</v>
      </c>
      <c r="L15952" t="str">
        <f t="shared" si="755"/>
        <v>2148KINGS PARK</v>
      </c>
      <c r="M15952" t="s">
        <v>13368</v>
      </c>
      <c r="N15952" t="s">
        <v>732</v>
      </c>
    </row>
    <row r="15953" spans="1:14">
      <c r="A15953" t="s">
        <v>17356</v>
      </c>
      <c r="B15953" t="s">
        <v>17361</v>
      </c>
      <c r="C15953" t="s">
        <v>109</v>
      </c>
      <c r="D15953">
        <v>1</v>
      </c>
      <c r="E15953">
        <v>1</v>
      </c>
      <c r="F15953">
        <v>1</v>
      </c>
      <c r="G15953" t="s">
        <v>1060</v>
      </c>
      <c r="H15953" t="s">
        <v>116</v>
      </c>
      <c r="I15953">
        <f t="shared" ref="I15953:I16016" si="756">IF(ISERROR(VLOOKUP(A15953,SelPostCode,1,FALSE)),0,1)</f>
        <v>0</v>
      </c>
      <c r="J15953">
        <f t="shared" ref="J15953:J16016" si="757">IF(I15953=0,0,IF(ISERROR(VLOOKUP(B15953,SelSuburb,1,FALSE)),0,1))</f>
        <v>0</v>
      </c>
      <c r="L15953" t="str">
        <f t="shared" si="755"/>
        <v>2148MARAYONG</v>
      </c>
      <c r="M15953" t="s">
        <v>13368</v>
      </c>
      <c r="N15953" t="s">
        <v>732</v>
      </c>
    </row>
    <row r="15954" spans="1:14">
      <c r="A15954" t="s">
        <v>17356</v>
      </c>
      <c r="B15954" t="s">
        <v>594</v>
      </c>
      <c r="C15954" t="s">
        <v>109</v>
      </c>
      <c r="D15954">
        <v>1</v>
      </c>
      <c r="E15954">
        <v>1</v>
      </c>
      <c r="F15954">
        <v>1</v>
      </c>
      <c r="G15954" t="s">
        <v>1060</v>
      </c>
      <c r="H15954" t="s">
        <v>116</v>
      </c>
      <c r="I15954">
        <f t="shared" si="756"/>
        <v>0</v>
      </c>
      <c r="J15954">
        <f t="shared" si="757"/>
        <v>0</v>
      </c>
      <c r="L15954" t="str">
        <f t="shared" si="755"/>
        <v>2148PROSPECT</v>
      </c>
      <c r="M15954" t="s">
        <v>13368</v>
      </c>
      <c r="N15954" t="s">
        <v>732</v>
      </c>
    </row>
    <row r="15955" spans="1:14">
      <c r="A15955" t="s">
        <v>17362</v>
      </c>
      <c r="B15955" t="s">
        <v>17363</v>
      </c>
      <c r="C15955" t="s">
        <v>109</v>
      </c>
      <c r="D15955">
        <v>1</v>
      </c>
      <c r="E15955">
        <v>1</v>
      </c>
      <c r="F15955">
        <v>1</v>
      </c>
      <c r="H15955" t="s">
        <v>116</v>
      </c>
      <c r="I15955">
        <f t="shared" si="756"/>
        <v>0</v>
      </c>
      <c r="J15955">
        <f t="shared" si="757"/>
        <v>0</v>
      </c>
      <c r="L15955" t="str">
        <f t="shared" si="755"/>
        <v>2147KINGS LANGLEY</v>
      </c>
      <c r="M15955" t="s">
        <v>13368</v>
      </c>
      <c r="N15955" t="s">
        <v>732</v>
      </c>
    </row>
    <row r="15956" spans="1:14">
      <c r="A15956" t="s">
        <v>17362</v>
      </c>
      <c r="B15956" t="s">
        <v>17364</v>
      </c>
      <c r="C15956" t="s">
        <v>109</v>
      </c>
      <c r="D15956">
        <v>1</v>
      </c>
      <c r="E15956">
        <v>1</v>
      </c>
      <c r="F15956">
        <v>1</v>
      </c>
      <c r="H15956" t="s">
        <v>116</v>
      </c>
      <c r="I15956">
        <f t="shared" si="756"/>
        <v>0</v>
      </c>
      <c r="J15956">
        <f t="shared" si="757"/>
        <v>0</v>
      </c>
      <c r="L15956" t="str">
        <f t="shared" si="755"/>
        <v>2147LALOR PARK</v>
      </c>
      <c r="M15956" t="s">
        <v>13368</v>
      </c>
      <c r="N15956" t="s">
        <v>732</v>
      </c>
    </row>
    <row r="15957" spans="1:14">
      <c r="A15957" t="s">
        <v>17362</v>
      </c>
      <c r="B15957" t="s">
        <v>8495</v>
      </c>
      <c r="C15957" t="s">
        <v>109</v>
      </c>
      <c r="D15957">
        <v>1</v>
      </c>
      <c r="E15957">
        <v>1</v>
      </c>
      <c r="F15957">
        <v>1</v>
      </c>
      <c r="H15957" t="s">
        <v>116</v>
      </c>
      <c r="I15957">
        <f t="shared" si="756"/>
        <v>0</v>
      </c>
      <c r="J15957">
        <f t="shared" si="757"/>
        <v>0</v>
      </c>
      <c r="L15957" t="str">
        <f t="shared" si="755"/>
        <v>2147SEVEN HILLS</v>
      </c>
      <c r="M15957" t="s">
        <v>13368</v>
      </c>
      <c r="N15957" t="s">
        <v>732</v>
      </c>
    </row>
    <row r="15958" spans="1:14">
      <c r="A15958" t="s">
        <v>17362</v>
      </c>
      <c r="B15958" t="s">
        <v>17365</v>
      </c>
      <c r="C15958" t="s">
        <v>109</v>
      </c>
      <c r="D15958">
        <v>1</v>
      </c>
      <c r="E15958">
        <v>1</v>
      </c>
      <c r="F15958">
        <v>1</v>
      </c>
      <c r="H15958" t="s">
        <v>116</v>
      </c>
      <c r="I15958">
        <f t="shared" si="756"/>
        <v>0</v>
      </c>
      <c r="J15958">
        <f t="shared" si="757"/>
        <v>0</v>
      </c>
      <c r="L15958" t="str">
        <f t="shared" si="755"/>
        <v>2147SEVEN HILLS WEST</v>
      </c>
      <c r="M15958" t="s">
        <v>13368</v>
      </c>
      <c r="N15958" t="s">
        <v>732</v>
      </c>
    </row>
    <row r="15959" spans="1:14">
      <c r="A15959" t="s">
        <v>17366</v>
      </c>
      <c r="B15959" t="s">
        <v>17367</v>
      </c>
      <c r="C15959" t="s">
        <v>109</v>
      </c>
      <c r="D15959">
        <v>1</v>
      </c>
      <c r="E15959">
        <v>1</v>
      </c>
      <c r="F15959">
        <v>1</v>
      </c>
      <c r="H15959" t="s">
        <v>116</v>
      </c>
      <c r="I15959">
        <f t="shared" si="756"/>
        <v>0</v>
      </c>
      <c r="J15959">
        <f t="shared" si="757"/>
        <v>0</v>
      </c>
      <c r="L15959" t="str">
        <f t="shared" si="755"/>
        <v>2146OLD TOONGABBIE</v>
      </c>
      <c r="M15959" t="s">
        <v>13368</v>
      </c>
      <c r="N15959" t="s">
        <v>732</v>
      </c>
    </row>
    <row r="15960" spans="1:14">
      <c r="A15960" t="s">
        <v>17366</v>
      </c>
      <c r="B15960" t="s">
        <v>9369</v>
      </c>
      <c r="C15960" t="s">
        <v>109</v>
      </c>
      <c r="D15960">
        <v>1</v>
      </c>
      <c r="E15960">
        <v>1</v>
      </c>
      <c r="F15960">
        <v>1</v>
      </c>
      <c r="H15960" t="s">
        <v>116</v>
      </c>
      <c r="I15960">
        <f t="shared" si="756"/>
        <v>0</v>
      </c>
      <c r="J15960">
        <f t="shared" si="757"/>
        <v>0</v>
      </c>
      <c r="L15960" t="str">
        <f t="shared" si="755"/>
        <v>2146TOONGABBIE</v>
      </c>
      <c r="M15960" t="s">
        <v>13368</v>
      </c>
      <c r="N15960" t="s">
        <v>732</v>
      </c>
    </row>
    <row r="15961" spans="1:14">
      <c r="A15961" t="s">
        <v>17366</v>
      </c>
      <c r="B15961" t="s">
        <v>17368</v>
      </c>
      <c r="C15961" t="s">
        <v>109</v>
      </c>
      <c r="D15961">
        <v>1</v>
      </c>
      <c r="E15961">
        <v>1</v>
      </c>
      <c r="F15961">
        <v>1</v>
      </c>
      <c r="H15961" t="s">
        <v>116</v>
      </c>
      <c r="I15961">
        <f t="shared" si="756"/>
        <v>0</v>
      </c>
      <c r="J15961">
        <f t="shared" si="757"/>
        <v>0</v>
      </c>
      <c r="L15961" t="str">
        <f t="shared" si="755"/>
        <v>2146TOONGABBIE EAST</v>
      </c>
      <c r="M15961" t="s">
        <v>13368</v>
      </c>
      <c r="N15961" t="s">
        <v>732</v>
      </c>
    </row>
    <row r="15962" spans="1:14">
      <c r="A15962" t="s">
        <v>17369</v>
      </c>
      <c r="B15962" t="s">
        <v>17370</v>
      </c>
      <c r="C15962" t="s">
        <v>109</v>
      </c>
      <c r="D15962">
        <v>1</v>
      </c>
      <c r="E15962">
        <v>1</v>
      </c>
      <c r="F15962">
        <v>1</v>
      </c>
      <c r="H15962" t="s">
        <v>116</v>
      </c>
      <c r="I15962">
        <f t="shared" si="756"/>
        <v>0</v>
      </c>
      <c r="J15962">
        <f t="shared" si="757"/>
        <v>0</v>
      </c>
      <c r="L15962" t="str">
        <f t="shared" si="755"/>
        <v>2145CONSTITUTION HILL</v>
      </c>
      <c r="M15962" t="s">
        <v>17302</v>
      </c>
      <c r="N15962" t="s">
        <v>732</v>
      </c>
    </row>
    <row r="15963" spans="1:14">
      <c r="A15963" t="s">
        <v>17369</v>
      </c>
      <c r="B15963" t="s">
        <v>7680</v>
      </c>
      <c r="C15963" t="s">
        <v>109</v>
      </c>
      <c r="D15963">
        <v>1</v>
      </c>
      <c r="E15963">
        <v>1</v>
      </c>
      <c r="F15963">
        <v>1</v>
      </c>
      <c r="H15963" t="s">
        <v>116</v>
      </c>
      <c r="I15963">
        <f t="shared" si="756"/>
        <v>0</v>
      </c>
      <c r="J15963">
        <f t="shared" si="757"/>
        <v>0</v>
      </c>
      <c r="L15963" t="str">
        <f t="shared" si="755"/>
        <v>2145GIRRAWEEN</v>
      </c>
      <c r="M15963" t="s">
        <v>17302</v>
      </c>
      <c r="N15963" t="s">
        <v>732</v>
      </c>
    </row>
    <row r="15964" spans="1:14">
      <c r="A15964" t="s">
        <v>17369</v>
      </c>
      <c r="B15964" t="s">
        <v>17371</v>
      </c>
      <c r="C15964" t="s">
        <v>109</v>
      </c>
      <c r="D15964">
        <v>1</v>
      </c>
      <c r="E15964">
        <v>1</v>
      </c>
      <c r="F15964">
        <v>1</v>
      </c>
      <c r="H15964" t="s">
        <v>116</v>
      </c>
      <c r="I15964">
        <f t="shared" si="756"/>
        <v>0</v>
      </c>
      <c r="J15964">
        <f t="shared" si="757"/>
        <v>0</v>
      </c>
      <c r="L15964" t="str">
        <f t="shared" si="755"/>
        <v>2145GREYSTANES</v>
      </c>
      <c r="M15964" t="s">
        <v>17302</v>
      </c>
      <c r="N15964" t="s">
        <v>732</v>
      </c>
    </row>
    <row r="15965" spans="1:14">
      <c r="A15965" t="s">
        <v>17369</v>
      </c>
      <c r="B15965" t="s">
        <v>17372</v>
      </c>
      <c r="C15965" t="s">
        <v>109</v>
      </c>
      <c r="D15965">
        <v>1</v>
      </c>
      <c r="E15965">
        <v>1</v>
      </c>
      <c r="F15965">
        <v>1</v>
      </c>
      <c r="H15965" t="s">
        <v>116</v>
      </c>
      <c r="I15965">
        <f t="shared" si="756"/>
        <v>0</v>
      </c>
      <c r="J15965">
        <f t="shared" si="757"/>
        <v>0</v>
      </c>
      <c r="L15965" t="str">
        <f t="shared" si="755"/>
        <v>2145MAYS HILL</v>
      </c>
      <c r="M15965" t="s">
        <v>17302</v>
      </c>
      <c r="N15965" t="s">
        <v>732</v>
      </c>
    </row>
    <row r="15966" spans="1:14">
      <c r="A15966" t="s">
        <v>17369</v>
      </c>
      <c r="B15966" t="s">
        <v>17373</v>
      </c>
      <c r="C15966" t="s">
        <v>109</v>
      </c>
      <c r="D15966">
        <v>1</v>
      </c>
      <c r="E15966">
        <v>1</v>
      </c>
      <c r="F15966">
        <v>1</v>
      </c>
      <c r="H15966" t="s">
        <v>116</v>
      </c>
      <c r="I15966">
        <f t="shared" si="756"/>
        <v>0</v>
      </c>
      <c r="J15966">
        <f t="shared" si="757"/>
        <v>0</v>
      </c>
      <c r="L15966" t="str">
        <f t="shared" si="755"/>
        <v>2145PEMULWUY</v>
      </c>
      <c r="M15966" t="s">
        <v>17302</v>
      </c>
      <c r="N15966" t="s">
        <v>732</v>
      </c>
    </row>
    <row r="15967" spans="1:14">
      <c r="A15967" t="s">
        <v>17369</v>
      </c>
      <c r="B15967" t="s">
        <v>17374</v>
      </c>
      <c r="C15967" t="s">
        <v>109</v>
      </c>
      <c r="D15967">
        <v>1</v>
      </c>
      <c r="E15967">
        <v>1</v>
      </c>
      <c r="F15967">
        <v>1</v>
      </c>
      <c r="H15967" t="s">
        <v>116</v>
      </c>
      <c r="I15967">
        <f t="shared" si="756"/>
        <v>0</v>
      </c>
      <c r="J15967">
        <f t="shared" si="757"/>
        <v>0</v>
      </c>
      <c r="L15967" t="str">
        <f t="shared" si="755"/>
        <v>2145PENDLE HILL</v>
      </c>
      <c r="M15967" t="s">
        <v>17302</v>
      </c>
      <c r="N15967" t="s">
        <v>732</v>
      </c>
    </row>
    <row r="15968" spans="1:14">
      <c r="A15968" t="s">
        <v>17369</v>
      </c>
      <c r="B15968" t="s">
        <v>17375</v>
      </c>
      <c r="C15968" t="s">
        <v>109</v>
      </c>
      <c r="D15968">
        <v>1</v>
      </c>
      <c r="E15968">
        <v>1</v>
      </c>
      <c r="F15968">
        <v>1</v>
      </c>
      <c r="H15968" t="s">
        <v>116</v>
      </c>
      <c r="I15968">
        <f t="shared" si="756"/>
        <v>0</v>
      </c>
      <c r="J15968">
        <f t="shared" si="757"/>
        <v>0</v>
      </c>
      <c r="L15968" t="str">
        <f t="shared" si="755"/>
        <v>2145SOUTH WENTWORTHVILLE</v>
      </c>
      <c r="M15968" t="s">
        <v>17302</v>
      </c>
      <c r="N15968" t="s">
        <v>732</v>
      </c>
    </row>
    <row r="15969" spans="1:14">
      <c r="A15969" t="s">
        <v>17369</v>
      </c>
      <c r="B15969" t="s">
        <v>17376</v>
      </c>
      <c r="C15969" t="s">
        <v>109</v>
      </c>
      <c r="D15969">
        <v>1</v>
      </c>
      <c r="E15969">
        <v>1</v>
      </c>
      <c r="F15969">
        <v>1</v>
      </c>
      <c r="H15969" t="s">
        <v>116</v>
      </c>
      <c r="I15969">
        <f t="shared" si="756"/>
        <v>0</v>
      </c>
      <c r="J15969">
        <f t="shared" si="757"/>
        <v>0</v>
      </c>
      <c r="L15969" t="str">
        <f t="shared" si="755"/>
        <v>2145WENTWORTHVILLE</v>
      </c>
      <c r="M15969" t="s">
        <v>17302</v>
      </c>
      <c r="N15969" t="s">
        <v>732</v>
      </c>
    </row>
    <row r="15970" spans="1:14">
      <c r="A15970" t="s">
        <v>17369</v>
      </c>
      <c r="B15970" t="s">
        <v>17377</v>
      </c>
      <c r="C15970" t="s">
        <v>109</v>
      </c>
      <c r="D15970">
        <v>1</v>
      </c>
      <c r="E15970">
        <v>1</v>
      </c>
      <c r="F15970">
        <v>1</v>
      </c>
      <c r="H15970" t="s">
        <v>116</v>
      </c>
      <c r="I15970">
        <f t="shared" si="756"/>
        <v>0</v>
      </c>
      <c r="J15970">
        <f t="shared" si="757"/>
        <v>0</v>
      </c>
      <c r="L15970" t="str">
        <f t="shared" si="755"/>
        <v>2145WESTMEAD</v>
      </c>
      <c r="M15970" t="s">
        <v>17302</v>
      </c>
      <c r="N15970" t="s">
        <v>732</v>
      </c>
    </row>
    <row r="15971" spans="1:14">
      <c r="A15971" t="s">
        <v>17378</v>
      </c>
      <c r="B15971" t="s">
        <v>3827</v>
      </c>
      <c r="C15971" t="s">
        <v>109</v>
      </c>
      <c r="D15971">
        <v>1</v>
      </c>
      <c r="E15971">
        <v>1</v>
      </c>
      <c r="F15971">
        <v>1</v>
      </c>
      <c r="G15971" t="s">
        <v>1060</v>
      </c>
      <c r="H15971" t="s">
        <v>116</v>
      </c>
      <c r="I15971">
        <f t="shared" si="756"/>
        <v>0</v>
      </c>
      <c r="J15971">
        <f t="shared" si="757"/>
        <v>0</v>
      </c>
      <c r="L15971" t="str">
        <f t="shared" si="755"/>
        <v>2144AUBURN</v>
      </c>
      <c r="M15971" t="s">
        <v>17302</v>
      </c>
      <c r="N15971" t="s">
        <v>732</v>
      </c>
    </row>
    <row r="15972" spans="1:14">
      <c r="A15972" t="s">
        <v>17379</v>
      </c>
      <c r="B15972" t="s">
        <v>17380</v>
      </c>
      <c r="C15972" t="s">
        <v>109</v>
      </c>
      <c r="D15972">
        <v>1</v>
      </c>
      <c r="E15972">
        <v>1</v>
      </c>
      <c r="F15972">
        <v>1</v>
      </c>
      <c r="H15972" t="s">
        <v>116</v>
      </c>
      <c r="I15972">
        <f t="shared" si="756"/>
        <v>0</v>
      </c>
      <c r="J15972">
        <f t="shared" si="757"/>
        <v>0</v>
      </c>
      <c r="L15972" t="str">
        <f t="shared" si="755"/>
        <v>2143BIRRONG</v>
      </c>
      <c r="M15972" t="s">
        <v>17130</v>
      </c>
      <c r="N15972" t="s">
        <v>732</v>
      </c>
    </row>
    <row r="15973" spans="1:14">
      <c r="A15973" t="s">
        <v>17379</v>
      </c>
      <c r="B15973" t="s">
        <v>17381</v>
      </c>
      <c r="C15973" t="s">
        <v>109</v>
      </c>
      <c r="D15973">
        <v>1</v>
      </c>
      <c r="E15973">
        <v>1</v>
      </c>
      <c r="F15973">
        <v>1</v>
      </c>
      <c r="H15973" t="s">
        <v>116</v>
      </c>
      <c r="I15973">
        <f t="shared" si="756"/>
        <v>0</v>
      </c>
      <c r="J15973">
        <f t="shared" si="757"/>
        <v>0</v>
      </c>
      <c r="L15973" t="str">
        <f t="shared" si="755"/>
        <v>2143POTTS HILL</v>
      </c>
      <c r="M15973" t="s">
        <v>17130</v>
      </c>
      <c r="N15973" t="s">
        <v>732</v>
      </c>
    </row>
    <row r="15974" spans="1:14">
      <c r="A15974" t="s">
        <v>17379</v>
      </c>
      <c r="B15974" t="s">
        <v>8592</v>
      </c>
      <c r="C15974" t="s">
        <v>109</v>
      </c>
      <c r="D15974">
        <v>1</v>
      </c>
      <c r="E15974">
        <v>1</v>
      </c>
      <c r="F15974">
        <v>1</v>
      </c>
      <c r="H15974" t="s">
        <v>116</v>
      </c>
      <c r="I15974">
        <f t="shared" si="756"/>
        <v>0</v>
      </c>
      <c r="J15974">
        <f t="shared" si="757"/>
        <v>0</v>
      </c>
      <c r="L15974" t="str">
        <f t="shared" si="755"/>
        <v>2143REGENTS PARK</v>
      </c>
      <c r="M15974" t="s">
        <v>17130</v>
      </c>
      <c r="N15974" t="s">
        <v>732</v>
      </c>
    </row>
    <row r="15975" spans="1:14">
      <c r="A15975" t="s">
        <v>17382</v>
      </c>
      <c r="B15975" t="s">
        <v>17383</v>
      </c>
      <c r="C15975" t="s">
        <v>109</v>
      </c>
      <c r="D15975">
        <v>1</v>
      </c>
      <c r="E15975">
        <v>1</v>
      </c>
      <c r="F15975">
        <v>1</v>
      </c>
      <c r="G15975" t="s">
        <v>1060</v>
      </c>
      <c r="H15975" t="s">
        <v>116</v>
      </c>
      <c r="I15975">
        <f t="shared" si="756"/>
        <v>0</v>
      </c>
      <c r="J15975">
        <f t="shared" si="757"/>
        <v>0</v>
      </c>
      <c r="L15975" t="str">
        <f t="shared" si="755"/>
        <v>2142BLAXCELL</v>
      </c>
      <c r="M15975" t="s">
        <v>17302</v>
      </c>
      <c r="N15975" t="s">
        <v>732</v>
      </c>
    </row>
    <row r="15976" spans="1:14">
      <c r="A15976" t="s">
        <v>17382</v>
      </c>
      <c r="B15976" t="s">
        <v>17384</v>
      </c>
      <c r="C15976" t="s">
        <v>109</v>
      </c>
      <c r="D15976">
        <v>1</v>
      </c>
      <c r="E15976">
        <v>1</v>
      </c>
      <c r="F15976">
        <v>1</v>
      </c>
      <c r="G15976" t="s">
        <v>1060</v>
      </c>
      <c r="H15976" t="s">
        <v>116</v>
      </c>
      <c r="I15976">
        <f t="shared" si="756"/>
        <v>0</v>
      </c>
      <c r="J15976">
        <f t="shared" si="757"/>
        <v>0</v>
      </c>
      <c r="L15976" t="str">
        <f t="shared" si="755"/>
        <v>2142CAMELLIA</v>
      </c>
      <c r="M15976" t="s">
        <v>17302</v>
      </c>
      <c r="N15976" t="s">
        <v>732</v>
      </c>
    </row>
    <row r="15977" spans="1:14">
      <c r="A15977" t="s">
        <v>17382</v>
      </c>
      <c r="B15977" t="s">
        <v>8895</v>
      </c>
      <c r="C15977" t="s">
        <v>109</v>
      </c>
      <c r="D15977">
        <v>1</v>
      </c>
      <c r="E15977">
        <v>1</v>
      </c>
      <c r="F15977">
        <v>1</v>
      </c>
      <c r="G15977" t="s">
        <v>1060</v>
      </c>
      <c r="H15977" t="s">
        <v>116</v>
      </c>
      <c r="I15977">
        <f t="shared" si="756"/>
        <v>0</v>
      </c>
      <c r="J15977">
        <f t="shared" si="757"/>
        <v>0</v>
      </c>
      <c r="L15977" t="str">
        <f t="shared" si="755"/>
        <v>2142CLYDE</v>
      </c>
      <c r="M15977" t="s">
        <v>17302</v>
      </c>
      <c r="N15977" t="s">
        <v>732</v>
      </c>
    </row>
    <row r="15978" spans="1:14">
      <c r="A15978" t="s">
        <v>17382</v>
      </c>
      <c r="B15978" t="s">
        <v>1713</v>
      </c>
      <c r="C15978" t="s">
        <v>109</v>
      </c>
      <c r="D15978">
        <v>1</v>
      </c>
      <c r="E15978">
        <v>1</v>
      </c>
      <c r="F15978">
        <v>1</v>
      </c>
      <c r="G15978" t="s">
        <v>1060</v>
      </c>
      <c r="H15978" t="s">
        <v>116</v>
      </c>
      <c r="I15978">
        <f t="shared" si="756"/>
        <v>0</v>
      </c>
      <c r="J15978">
        <f t="shared" si="757"/>
        <v>0</v>
      </c>
      <c r="L15978" t="str">
        <f t="shared" si="755"/>
        <v>2142GRANVILLE</v>
      </c>
      <c r="M15978" t="s">
        <v>17302</v>
      </c>
      <c r="N15978" t="s">
        <v>732</v>
      </c>
    </row>
    <row r="15979" spans="1:14">
      <c r="A15979" t="s">
        <v>17382</v>
      </c>
      <c r="B15979" t="s">
        <v>17385</v>
      </c>
      <c r="C15979" t="s">
        <v>109</v>
      </c>
      <c r="D15979">
        <v>1</v>
      </c>
      <c r="E15979">
        <v>1</v>
      </c>
      <c r="F15979">
        <v>1</v>
      </c>
      <c r="G15979" t="s">
        <v>1060</v>
      </c>
      <c r="H15979" t="s">
        <v>116</v>
      </c>
      <c r="I15979">
        <f t="shared" si="756"/>
        <v>0</v>
      </c>
      <c r="J15979">
        <f t="shared" si="757"/>
        <v>0</v>
      </c>
      <c r="L15979" t="str">
        <f t="shared" si="755"/>
        <v>2142HOLROYD</v>
      </c>
      <c r="M15979" t="s">
        <v>17302</v>
      </c>
      <c r="N15979" t="s">
        <v>732</v>
      </c>
    </row>
    <row r="15980" spans="1:14">
      <c r="A15980" t="s">
        <v>17382</v>
      </c>
      <c r="B15980" t="s">
        <v>7749</v>
      </c>
      <c r="C15980" t="s">
        <v>109</v>
      </c>
      <c r="D15980">
        <v>1</v>
      </c>
      <c r="E15980">
        <v>1</v>
      </c>
      <c r="F15980">
        <v>1</v>
      </c>
      <c r="G15980" t="s">
        <v>1060</v>
      </c>
      <c r="H15980" t="s">
        <v>116</v>
      </c>
      <c r="I15980">
        <f t="shared" si="756"/>
        <v>0</v>
      </c>
      <c r="J15980">
        <f t="shared" si="757"/>
        <v>0</v>
      </c>
      <c r="L15980" t="str">
        <f t="shared" si="755"/>
        <v>2142ROSEHILL</v>
      </c>
      <c r="M15980" t="s">
        <v>17302</v>
      </c>
      <c r="N15980" t="s">
        <v>732</v>
      </c>
    </row>
    <row r="15981" spans="1:14">
      <c r="A15981" t="s">
        <v>17382</v>
      </c>
      <c r="B15981" t="s">
        <v>17386</v>
      </c>
      <c r="C15981" t="s">
        <v>109</v>
      </c>
      <c r="D15981">
        <v>1</v>
      </c>
      <c r="E15981">
        <v>1</v>
      </c>
      <c r="F15981">
        <v>1</v>
      </c>
      <c r="G15981" t="s">
        <v>1060</v>
      </c>
      <c r="H15981" t="s">
        <v>116</v>
      </c>
      <c r="I15981">
        <f t="shared" si="756"/>
        <v>0</v>
      </c>
      <c r="J15981">
        <f t="shared" si="757"/>
        <v>0</v>
      </c>
      <c r="L15981" t="str">
        <f t="shared" si="755"/>
        <v>2142SOUTH GRANVILLE</v>
      </c>
      <c r="M15981" t="s">
        <v>17302</v>
      </c>
      <c r="N15981" t="s">
        <v>732</v>
      </c>
    </row>
    <row r="15982" spans="1:14">
      <c r="A15982" t="s">
        <v>17387</v>
      </c>
      <c r="B15982" t="s">
        <v>17388</v>
      </c>
      <c r="C15982" t="s">
        <v>109</v>
      </c>
      <c r="D15982">
        <v>1</v>
      </c>
      <c r="E15982">
        <v>1</v>
      </c>
      <c r="F15982">
        <v>1</v>
      </c>
      <c r="G15982" t="s">
        <v>1060</v>
      </c>
      <c r="H15982" t="s">
        <v>116</v>
      </c>
      <c r="I15982">
        <f t="shared" si="756"/>
        <v>0</v>
      </c>
      <c r="J15982">
        <f t="shared" si="757"/>
        <v>0</v>
      </c>
      <c r="L15982" t="str">
        <f t="shared" si="755"/>
        <v>2141BERALA</v>
      </c>
      <c r="M15982" t="s">
        <v>17302</v>
      </c>
      <c r="N15982" t="s">
        <v>732</v>
      </c>
    </row>
    <row r="15983" spans="1:14">
      <c r="A15983" t="s">
        <v>17387</v>
      </c>
      <c r="B15983" t="s">
        <v>17389</v>
      </c>
      <c r="C15983" t="s">
        <v>109</v>
      </c>
      <c r="D15983">
        <v>1</v>
      </c>
      <c r="E15983">
        <v>1</v>
      </c>
      <c r="F15983">
        <v>1</v>
      </c>
      <c r="G15983" t="s">
        <v>1060</v>
      </c>
      <c r="H15983" t="s">
        <v>116</v>
      </c>
      <c r="I15983">
        <f t="shared" si="756"/>
        <v>0</v>
      </c>
      <c r="J15983">
        <f t="shared" si="757"/>
        <v>0</v>
      </c>
      <c r="L15983" t="str">
        <f t="shared" si="755"/>
        <v>2141LIDCOMBE</v>
      </c>
      <c r="M15983" t="s">
        <v>17302</v>
      </c>
      <c r="N15983" t="s">
        <v>732</v>
      </c>
    </row>
    <row r="15984" spans="1:14">
      <c r="A15984" t="s">
        <v>17387</v>
      </c>
      <c r="B15984" t="s">
        <v>17390</v>
      </c>
      <c r="C15984" t="s">
        <v>109</v>
      </c>
      <c r="D15984">
        <v>1</v>
      </c>
      <c r="E15984">
        <v>1</v>
      </c>
      <c r="F15984">
        <v>1</v>
      </c>
      <c r="G15984" t="s">
        <v>1060</v>
      </c>
      <c r="H15984" t="s">
        <v>116</v>
      </c>
      <c r="I15984">
        <f t="shared" si="756"/>
        <v>0</v>
      </c>
      <c r="J15984">
        <f t="shared" si="757"/>
        <v>0</v>
      </c>
      <c r="L15984" t="str">
        <f t="shared" si="755"/>
        <v>2141LIDCOMBE NORTH</v>
      </c>
      <c r="M15984" t="s">
        <v>17302</v>
      </c>
      <c r="N15984" t="s">
        <v>732</v>
      </c>
    </row>
    <row r="15985" spans="1:14">
      <c r="A15985" t="s">
        <v>17387</v>
      </c>
      <c r="B15985" t="s">
        <v>5521</v>
      </c>
      <c r="C15985" t="s">
        <v>109</v>
      </c>
      <c r="D15985">
        <v>1</v>
      </c>
      <c r="E15985">
        <v>1</v>
      </c>
      <c r="F15985">
        <v>1</v>
      </c>
      <c r="G15985" t="s">
        <v>1060</v>
      </c>
      <c r="H15985" t="s">
        <v>116</v>
      </c>
      <c r="I15985">
        <f t="shared" si="756"/>
        <v>0</v>
      </c>
      <c r="J15985">
        <f t="shared" si="757"/>
        <v>0</v>
      </c>
      <c r="L15985" t="str">
        <f t="shared" si="755"/>
        <v>2141ROOKWOOD</v>
      </c>
      <c r="M15985" t="s">
        <v>17302</v>
      </c>
      <c r="N15985" t="s">
        <v>732</v>
      </c>
    </row>
    <row r="15986" spans="1:14">
      <c r="A15986" t="s">
        <v>17391</v>
      </c>
      <c r="B15986" t="s">
        <v>6140</v>
      </c>
      <c r="C15986" t="s">
        <v>109</v>
      </c>
      <c r="D15986">
        <v>1</v>
      </c>
      <c r="E15986">
        <v>1</v>
      </c>
      <c r="F15986">
        <v>1</v>
      </c>
      <c r="G15986" t="s">
        <v>1060</v>
      </c>
      <c r="H15986" t="s">
        <v>116</v>
      </c>
      <c r="I15986">
        <f t="shared" si="756"/>
        <v>0</v>
      </c>
      <c r="J15986">
        <f t="shared" si="757"/>
        <v>0</v>
      </c>
      <c r="L15986" t="str">
        <f t="shared" si="755"/>
        <v>2140HOMEBUSH</v>
      </c>
      <c r="M15986" t="s">
        <v>17392</v>
      </c>
      <c r="N15986" t="s">
        <v>732</v>
      </c>
    </row>
    <row r="15987" spans="1:14">
      <c r="A15987" t="s">
        <v>17391</v>
      </c>
      <c r="B15987" t="s">
        <v>17393</v>
      </c>
      <c r="C15987" t="s">
        <v>109</v>
      </c>
      <c r="D15987">
        <v>1</v>
      </c>
      <c r="E15987">
        <v>1</v>
      </c>
      <c r="F15987">
        <v>1</v>
      </c>
      <c r="G15987" t="s">
        <v>1060</v>
      </c>
      <c r="H15987" t="s">
        <v>116</v>
      </c>
      <c r="I15987">
        <f t="shared" si="756"/>
        <v>0</v>
      </c>
      <c r="J15987">
        <f t="shared" si="757"/>
        <v>0</v>
      </c>
      <c r="L15987" t="str">
        <f t="shared" si="755"/>
        <v>2140HOMEBUSH SOUTH</v>
      </c>
      <c r="M15987" t="s">
        <v>17392</v>
      </c>
      <c r="N15987" t="s">
        <v>732</v>
      </c>
    </row>
    <row r="15988" spans="1:14">
      <c r="A15988" t="s">
        <v>17391</v>
      </c>
      <c r="B15988" t="s">
        <v>17394</v>
      </c>
      <c r="C15988" t="s">
        <v>109</v>
      </c>
      <c r="D15988">
        <v>1</v>
      </c>
      <c r="E15988">
        <v>1</v>
      </c>
      <c r="F15988">
        <v>1</v>
      </c>
      <c r="G15988" t="s">
        <v>1060</v>
      </c>
      <c r="H15988" t="s">
        <v>116</v>
      </c>
      <c r="I15988">
        <f t="shared" si="756"/>
        <v>0</v>
      </c>
      <c r="J15988">
        <f t="shared" si="757"/>
        <v>0</v>
      </c>
      <c r="L15988" t="str">
        <f t="shared" si="755"/>
        <v>2140HOMEBUSH WEST</v>
      </c>
      <c r="M15988" t="s">
        <v>17392</v>
      </c>
      <c r="N15988" t="s">
        <v>732</v>
      </c>
    </row>
    <row r="15989" spans="1:14">
      <c r="A15989" t="s">
        <v>17395</v>
      </c>
      <c r="B15989" t="s">
        <v>17396</v>
      </c>
      <c r="C15989" t="s">
        <v>109</v>
      </c>
      <c r="D15989">
        <v>5</v>
      </c>
      <c r="E15989">
        <v>0</v>
      </c>
      <c r="F15989">
        <v>0</v>
      </c>
      <c r="H15989" t="s">
        <v>116</v>
      </c>
      <c r="I15989">
        <f t="shared" si="756"/>
        <v>0</v>
      </c>
      <c r="J15989">
        <f t="shared" si="757"/>
        <v>0</v>
      </c>
      <c r="L15989" t="str">
        <f t="shared" si="755"/>
        <v>2139CONCORD REPATRIATION HOSPITAL</v>
      </c>
      <c r="M15989" t="s">
        <v>17392</v>
      </c>
    </row>
    <row r="15990" spans="1:14">
      <c r="A15990" t="s">
        <v>17397</v>
      </c>
      <c r="B15990" t="s">
        <v>17398</v>
      </c>
      <c r="C15990" t="s">
        <v>109</v>
      </c>
      <c r="D15990">
        <v>1</v>
      </c>
      <c r="E15990">
        <v>1</v>
      </c>
      <c r="F15990">
        <v>1</v>
      </c>
      <c r="G15990" t="s">
        <v>1060</v>
      </c>
      <c r="H15990" t="s">
        <v>116</v>
      </c>
      <c r="I15990">
        <f t="shared" si="756"/>
        <v>0</v>
      </c>
      <c r="J15990">
        <f t="shared" si="757"/>
        <v>0</v>
      </c>
      <c r="L15990" t="str">
        <f t="shared" si="755"/>
        <v>2138CONCORD WEST</v>
      </c>
      <c r="M15990" t="s">
        <v>17392</v>
      </c>
      <c r="N15990" t="s">
        <v>732</v>
      </c>
    </row>
    <row r="15991" spans="1:14">
      <c r="A15991" t="s">
        <v>17397</v>
      </c>
      <c r="B15991" t="s">
        <v>17399</v>
      </c>
      <c r="C15991" t="s">
        <v>109</v>
      </c>
      <c r="D15991">
        <v>1</v>
      </c>
      <c r="E15991">
        <v>1</v>
      </c>
      <c r="F15991">
        <v>1</v>
      </c>
      <c r="G15991" t="s">
        <v>1060</v>
      </c>
      <c r="H15991" t="s">
        <v>116</v>
      </c>
      <c r="I15991">
        <f t="shared" si="756"/>
        <v>0</v>
      </c>
      <c r="J15991">
        <f t="shared" si="757"/>
        <v>0</v>
      </c>
      <c r="L15991" t="str">
        <f t="shared" si="755"/>
        <v>2138LIBERTY GROVE</v>
      </c>
      <c r="M15991" t="s">
        <v>17392</v>
      </c>
      <c r="N15991" t="s">
        <v>732</v>
      </c>
    </row>
    <row r="15992" spans="1:14">
      <c r="A15992" t="s">
        <v>17397</v>
      </c>
      <c r="B15992" t="s">
        <v>17400</v>
      </c>
      <c r="C15992" t="s">
        <v>109</v>
      </c>
      <c r="D15992">
        <v>1</v>
      </c>
      <c r="E15992">
        <v>1</v>
      </c>
      <c r="F15992">
        <v>1</v>
      </c>
      <c r="G15992" t="s">
        <v>1060</v>
      </c>
      <c r="H15992" t="s">
        <v>116</v>
      </c>
      <c r="I15992">
        <f t="shared" si="756"/>
        <v>0</v>
      </c>
      <c r="J15992">
        <f t="shared" si="757"/>
        <v>0</v>
      </c>
      <c r="L15992" t="str">
        <f t="shared" si="755"/>
        <v>2138RHODES</v>
      </c>
      <c r="M15992" t="s">
        <v>17392</v>
      </c>
      <c r="N15992" t="s">
        <v>732</v>
      </c>
    </row>
    <row r="15993" spans="1:14">
      <c r="A15993" t="s">
        <v>17401</v>
      </c>
      <c r="B15993" t="s">
        <v>17402</v>
      </c>
      <c r="C15993" t="s">
        <v>109</v>
      </c>
      <c r="D15993">
        <v>1</v>
      </c>
      <c r="E15993">
        <v>1</v>
      </c>
      <c r="F15993">
        <v>1</v>
      </c>
      <c r="H15993" t="s">
        <v>116</v>
      </c>
      <c r="I15993">
        <f t="shared" si="756"/>
        <v>0</v>
      </c>
      <c r="J15993">
        <f t="shared" si="757"/>
        <v>0</v>
      </c>
      <c r="L15993" t="str">
        <f t="shared" si="755"/>
        <v>2137BREAKFAST POINT</v>
      </c>
      <c r="M15993" t="s">
        <v>17392</v>
      </c>
      <c r="N15993" t="s">
        <v>732</v>
      </c>
    </row>
    <row r="15994" spans="1:14">
      <c r="A15994" t="s">
        <v>17401</v>
      </c>
      <c r="B15994" t="s">
        <v>10669</v>
      </c>
      <c r="C15994" t="s">
        <v>109</v>
      </c>
      <c r="D15994">
        <v>1</v>
      </c>
      <c r="E15994">
        <v>1</v>
      </c>
      <c r="F15994">
        <v>1</v>
      </c>
      <c r="H15994" t="s">
        <v>116</v>
      </c>
      <c r="I15994">
        <f t="shared" si="756"/>
        <v>0</v>
      </c>
      <c r="J15994">
        <f t="shared" si="757"/>
        <v>0</v>
      </c>
      <c r="L15994" t="str">
        <f t="shared" si="755"/>
        <v>2137CABARITA</v>
      </c>
      <c r="M15994" t="s">
        <v>17392</v>
      </c>
      <c r="N15994" t="s">
        <v>732</v>
      </c>
    </row>
    <row r="15995" spans="1:14">
      <c r="A15995" t="s">
        <v>17401</v>
      </c>
      <c r="B15995" t="s">
        <v>17403</v>
      </c>
      <c r="C15995" t="s">
        <v>109</v>
      </c>
      <c r="D15995">
        <v>1</v>
      </c>
      <c r="E15995">
        <v>1</v>
      </c>
      <c r="F15995">
        <v>1</v>
      </c>
      <c r="H15995" t="s">
        <v>116</v>
      </c>
      <c r="I15995">
        <f t="shared" si="756"/>
        <v>0</v>
      </c>
      <c r="J15995">
        <f t="shared" si="757"/>
        <v>0</v>
      </c>
      <c r="L15995" t="str">
        <f t="shared" si="755"/>
        <v>2137CONCORD</v>
      </c>
      <c r="M15995" t="s">
        <v>17392</v>
      </c>
      <c r="N15995" t="s">
        <v>732</v>
      </c>
    </row>
    <row r="15996" spans="1:14">
      <c r="A15996" t="s">
        <v>17401</v>
      </c>
      <c r="B15996" t="s">
        <v>11658</v>
      </c>
      <c r="C15996" t="s">
        <v>109</v>
      </c>
      <c r="D15996">
        <v>1</v>
      </c>
      <c r="E15996">
        <v>1</v>
      </c>
      <c r="F15996">
        <v>1</v>
      </c>
      <c r="H15996" t="s">
        <v>116</v>
      </c>
      <c r="I15996">
        <f t="shared" si="756"/>
        <v>0</v>
      </c>
      <c r="J15996">
        <f t="shared" si="757"/>
        <v>0</v>
      </c>
      <c r="L15996" t="str">
        <f t="shared" si="755"/>
        <v>2137MORTLAKE</v>
      </c>
      <c r="M15996" t="s">
        <v>17392</v>
      </c>
      <c r="N15996" t="s">
        <v>732</v>
      </c>
    </row>
    <row r="15997" spans="1:14">
      <c r="A15997" t="s">
        <v>17401</v>
      </c>
      <c r="B15997" t="s">
        <v>17404</v>
      </c>
      <c r="C15997" t="s">
        <v>109</v>
      </c>
      <c r="D15997">
        <v>1</v>
      </c>
      <c r="E15997">
        <v>1</v>
      </c>
      <c r="F15997">
        <v>1</v>
      </c>
      <c r="H15997" t="s">
        <v>116</v>
      </c>
      <c r="I15997">
        <f t="shared" si="756"/>
        <v>0</v>
      </c>
      <c r="J15997">
        <f t="shared" si="757"/>
        <v>0</v>
      </c>
      <c r="L15997" t="str">
        <f t="shared" si="755"/>
        <v>2137NORTH STRATHFIELD</v>
      </c>
      <c r="M15997" t="s">
        <v>17392</v>
      </c>
      <c r="N15997" t="s">
        <v>732</v>
      </c>
    </row>
    <row r="15998" spans="1:14">
      <c r="A15998" t="s">
        <v>17405</v>
      </c>
      <c r="B15998" t="s">
        <v>12101</v>
      </c>
      <c r="C15998" t="s">
        <v>109</v>
      </c>
      <c r="D15998">
        <v>1</v>
      </c>
      <c r="E15998">
        <v>1</v>
      </c>
      <c r="F15998">
        <v>1</v>
      </c>
      <c r="H15998" t="s">
        <v>116</v>
      </c>
      <c r="I15998">
        <f t="shared" si="756"/>
        <v>0</v>
      </c>
      <c r="J15998">
        <f t="shared" si="757"/>
        <v>0</v>
      </c>
      <c r="L15998" t="str">
        <f t="shared" si="755"/>
        <v>2136BURWOOD HEIGHTS</v>
      </c>
      <c r="M15998" t="s">
        <v>17130</v>
      </c>
      <c r="N15998" t="s">
        <v>732</v>
      </c>
    </row>
    <row r="15999" spans="1:14">
      <c r="A15999" t="s">
        <v>17405</v>
      </c>
      <c r="B15999" t="s">
        <v>4959</v>
      </c>
      <c r="C15999" t="s">
        <v>109</v>
      </c>
      <c r="D15999">
        <v>1</v>
      </c>
      <c r="E15999">
        <v>1</v>
      </c>
      <c r="F15999">
        <v>1</v>
      </c>
      <c r="H15999" t="s">
        <v>116</v>
      </c>
      <c r="I15999">
        <f t="shared" si="756"/>
        <v>0</v>
      </c>
      <c r="J15999">
        <f t="shared" si="757"/>
        <v>0</v>
      </c>
      <c r="L15999" t="str">
        <f t="shared" si="755"/>
        <v>2136ENFIELD</v>
      </c>
      <c r="M15999" t="s">
        <v>17130</v>
      </c>
      <c r="N15999" t="s">
        <v>732</v>
      </c>
    </row>
    <row r="16000" spans="1:14">
      <c r="A16000" t="s">
        <v>17405</v>
      </c>
      <c r="B16000" t="s">
        <v>17406</v>
      </c>
      <c r="C16000" t="s">
        <v>109</v>
      </c>
      <c r="D16000">
        <v>1</v>
      </c>
      <c r="E16000">
        <v>1</v>
      </c>
      <c r="F16000">
        <v>1</v>
      </c>
      <c r="H16000" t="s">
        <v>116</v>
      </c>
      <c r="I16000">
        <f t="shared" si="756"/>
        <v>0</v>
      </c>
      <c r="J16000">
        <f t="shared" si="757"/>
        <v>0</v>
      </c>
      <c r="L16000" t="str">
        <f t="shared" si="755"/>
        <v>2136STRATHFIELD SOUTH</v>
      </c>
      <c r="M16000" t="s">
        <v>17130</v>
      </c>
      <c r="N16000" t="s">
        <v>732</v>
      </c>
    </row>
    <row r="16001" spans="1:14">
      <c r="A16001" t="s">
        <v>17407</v>
      </c>
      <c r="B16001" t="s">
        <v>6082</v>
      </c>
      <c r="C16001" t="s">
        <v>109</v>
      </c>
      <c r="D16001">
        <v>1</v>
      </c>
      <c r="E16001">
        <v>1</v>
      </c>
      <c r="F16001">
        <v>1</v>
      </c>
      <c r="H16001" t="s">
        <v>116</v>
      </c>
      <c r="I16001">
        <f t="shared" si="756"/>
        <v>0</v>
      </c>
      <c r="J16001">
        <f t="shared" si="757"/>
        <v>0</v>
      </c>
      <c r="L16001" t="str">
        <f t="shared" si="755"/>
        <v>2135STRATHFIELD</v>
      </c>
      <c r="M16001" t="s">
        <v>17392</v>
      </c>
      <c r="N16001" t="s">
        <v>732</v>
      </c>
    </row>
    <row r="16002" spans="1:14">
      <c r="A16002" t="s">
        <v>17408</v>
      </c>
      <c r="B16002" t="s">
        <v>12198</v>
      </c>
      <c r="C16002" t="s">
        <v>109</v>
      </c>
      <c r="D16002">
        <v>1</v>
      </c>
      <c r="E16002">
        <v>1</v>
      </c>
      <c r="F16002">
        <v>1</v>
      </c>
      <c r="H16002" t="s">
        <v>116</v>
      </c>
      <c r="I16002">
        <f t="shared" si="756"/>
        <v>0</v>
      </c>
      <c r="J16002">
        <f t="shared" si="757"/>
        <v>0</v>
      </c>
      <c r="L16002" t="str">
        <f t="shared" si="755"/>
        <v>2134BURWOOD</v>
      </c>
      <c r="M16002" t="s">
        <v>17392</v>
      </c>
      <c r="N16002" t="s">
        <v>732</v>
      </c>
    </row>
    <row r="16003" spans="1:14">
      <c r="A16003" t="s">
        <v>17408</v>
      </c>
      <c r="B16003" t="s">
        <v>17409</v>
      </c>
      <c r="C16003" t="s">
        <v>109</v>
      </c>
      <c r="D16003">
        <v>1</v>
      </c>
      <c r="E16003">
        <v>1</v>
      </c>
      <c r="F16003">
        <v>1</v>
      </c>
      <c r="H16003" t="s">
        <v>116</v>
      </c>
      <c r="I16003">
        <f t="shared" si="756"/>
        <v>0</v>
      </c>
      <c r="J16003">
        <f t="shared" si="757"/>
        <v>0</v>
      </c>
      <c r="L16003" t="str">
        <f t="shared" si="755"/>
        <v>2134BURWOOD NORTH</v>
      </c>
      <c r="M16003" t="s">
        <v>17392</v>
      </c>
      <c r="N16003" t="s">
        <v>732</v>
      </c>
    </row>
    <row r="16004" spans="1:14">
      <c r="A16004" t="s">
        <v>17410</v>
      </c>
      <c r="B16004" t="s">
        <v>5254</v>
      </c>
      <c r="C16004" t="s">
        <v>109</v>
      </c>
      <c r="D16004">
        <v>1</v>
      </c>
      <c r="E16004">
        <v>1</v>
      </c>
      <c r="F16004">
        <v>1</v>
      </c>
      <c r="H16004" t="s">
        <v>116</v>
      </c>
      <c r="I16004">
        <f t="shared" si="756"/>
        <v>0</v>
      </c>
      <c r="J16004">
        <f t="shared" si="757"/>
        <v>0</v>
      </c>
      <c r="L16004" t="str">
        <f t="shared" si="755"/>
        <v>2133CROYDON PARK</v>
      </c>
      <c r="M16004" t="s">
        <v>17392</v>
      </c>
      <c r="N16004" t="s">
        <v>732</v>
      </c>
    </row>
    <row r="16005" spans="1:14">
      <c r="A16005" t="s">
        <v>17410</v>
      </c>
      <c r="B16005" t="s">
        <v>17411</v>
      </c>
      <c r="C16005" t="s">
        <v>109</v>
      </c>
      <c r="D16005">
        <v>1</v>
      </c>
      <c r="E16005">
        <v>1</v>
      </c>
      <c r="F16005">
        <v>1</v>
      </c>
      <c r="H16005" t="s">
        <v>116</v>
      </c>
      <c r="I16005">
        <f t="shared" si="756"/>
        <v>0</v>
      </c>
      <c r="J16005">
        <f t="shared" si="757"/>
        <v>0</v>
      </c>
      <c r="L16005" t="str">
        <f t="shared" ref="L16005:L16068" si="758">CONCATENATE(A16005,B16005)</f>
        <v>2133ENFIELD SOUTH</v>
      </c>
      <c r="M16005" t="s">
        <v>17392</v>
      </c>
      <c r="N16005" t="s">
        <v>732</v>
      </c>
    </row>
    <row r="16006" spans="1:14">
      <c r="A16006" t="s">
        <v>17412</v>
      </c>
      <c r="B16006" t="s">
        <v>5253</v>
      </c>
      <c r="C16006" t="s">
        <v>109</v>
      </c>
      <c r="D16006">
        <v>1</v>
      </c>
      <c r="E16006">
        <v>1</v>
      </c>
      <c r="F16006">
        <v>1</v>
      </c>
      <c r="H16006" t="s">
        <v>116</v>
      </c>
      <c r="I16006">
        <f t="shared" si="756"/>
        <v>0</v>
      </c>
      <c r="J16006">
        <f t="shared" si="757"/>
        <v>0</v>
      </c>
      <c r="L16006" t="str">
        <f t="shared" si="758"/>
        <v>2132CROYDON</v>
      </c>
      <c r="M16006" t="s">
        <v>17392</v>
      </c>
      <c r="N16006" t="s">
        <v>732</v>
      </c>
    </row>
    <row r="16007" spans="1:14">
      <c r="A16007" t="s">
        <v>17413</v>
      </c>
      <c r="B16007" t="s">
        <v>3131</v>
      </c>
      <c r="C16007" t="s">
        <v>109</v>
      </c>
      <c r="D16007">
        <v>1</v>
      </c>
      <c r="E16007">
        <v>1</v>
      </c>
      <c r="F16007">
        <v>1</v>
      </c>
      <c r="H16007" t="s">
        <v>116</v>
      </c>
      <c r="I16007">
        <f t="shared" si="756"/>
        <v>0</v>
      </c>
      <c r="J16007">
        <f t="shared" si="757"/>
        <v>0</v>
      </c>
      <c r="L16007" t="str">
        <f t="shared" si="758"/>
        <v>2131ASHFIELD</v>
      </c>
      <c r="M16007" t="s">
        <v>17392</v>
      </c>
      <c r="N16007" t="s">
        <v>732</v>
      </c>
    </row>
    <row r="16008" spans="1:14">
      <c r="A16008" t="s">
        <v>17414</v>
      </c>
      <c r="B16008" t="s">
        <v>16846</v>
      </c>
      <c r="C16008" t="s">
        <v>109</v>
      </c>
      <c r="D16008">
        <v>1</v>
      </c>
      <c r="E16008">
        <v>1</v>
      </c>
      <c r="F16008">
        <v>1</v>
      </c>
      <c r="H16008" t="s">
        <v>116</v>
      </c>
      <c r="I16008">
        <f t="shared" si="756"/>
        <v>0</v>
      </c>
      <c r="J16008">
        <f t="shared" si="757"/>
        <v>0</v>
      </c>
      <c r="L16008" t="str">
        <f t="shared" si="758"/>
        <v>2130SUMMER HILL</v>
      </c>
      <c r="M16008" t="s">
        <v>17392</v>
      </c>
      <c r="N16008" t="s">
        <v>732</v>
      </c>
    </row>
    <row r="16009" spans="1:14">
      <c r="A16009" t="s">
        <v>17415</v>
      </c>
      <c r="B16009" t="s">
        <v>17416</v>
      </c>
      <c r="C16009" t="s">
        <v>109</v>
      </c>
      <c r="D16009">
        <v>1</v>
      </c>
      <c r="E16009">
        <v>1</v>
      </c>
      <c r="F16009">
        <v>1</v>
      </c>
      <c r="H16009" t="s">
        <v>116</v>
      </c>
      <c r="I16009">
        <f t="shared" si="756"/>
        <v>0</v>
      </c>
      <c r="J16009">
        <f t="shared" si="757"/>
        <v>0</v>
      </c>
      <c r="L16009" t="str">
        <f t="shared" si="758"/>
        <v>2129SYDNEY MARKETS</v>
      </c>
      <c r="M16009" t="s">
        <v>17392</v>
      </c>
    </row>
    <row r="16010" spans="1:14">
      <c r="A16010" t="s">
        <v>17417</v>
      </c>
      <c r="B16010" t="s">
        <v>16921</v>
      </c>
      <c r="C16010" t="s">
        <v>109</v>
      </c>
      <c r="D16010">
        <v>1</v>
      </c>
      <c r="E16010">
        <v>1</v>
      </c>
      <c r="F16010">
        <v>1</v>
      </c>
      <c r="H16010" t="s">
        <v>116</v>
      </c>
      <c r="I16010">
        <f t="shared" si="756"/>
        <v>0</v>
      </c>
      <c r="J16010">
        <f t="shared" si="757"/>
        <v>0</v>
      </c>
      <c r="L16010" t="str">
        <f t="shared" si="758"/>
        <v>2128SILVERWATER</v>
      </c>
      <c r="M16010" t="s">
        <v>17302</v>
      </c>
      <c r="N16010" t="s">
        <v>732</v>
      </c>
    </row>
    <row r="16011" spans="1:14">
      <c r="A16011" t="s">
        <v>17418</v>
      </c>
      <c r="B16011" t="s">
        <v>17419</v>
      </c>
      <c r="C16011" t="s">
        <v>109</v>
      </c>
      <c r="D16011">
        <v>1</v>
      </c>
      <c r="E16011">
        <v>1</v>
      </c>
      <c r="F16011">
        <v>1</v>
      </c>
      <c r="G16011" t="s">
        <v>1060</v>
      </c>
      <c r="H16011" t="s">
        <v>116</v>
      </c>
      <c r="I16011">
        <f t="shared" si="756"/>
        <v>0</v>
      </c>
      <c r="J16011">
        <f t="shared" si="757"/>
        <v>0</v>
      </c>
      <c r="L16011" t="str">
        <f t="shared" si="758"/>
        <v>2127HOMEBUSH BAY</v>
      </c>
      <c r="M16011" t="s">
        <v>17302</v>
      </c>
      <c r="N16011" t="s">
        <v>732</v>
      </c>
    </row>
    <row r="16012" spans="1:14">
      <c r="A16012" t="s">
        <v>17418</v>
      </c>
      <c r="B16012" t="s">
        <v>11375</v>
      </c>
      <c r="C16012" t="s">
        <v>109</v>
      </c>
      <c r="D16012">
        <v>1</v>
      </c>
      <c r="E16012">
        <v>1</v>
      </c>
      <c r="F16012">
        <v>1</v>
      </c>
      <c r="G16012" t="s">
        <v>1060</v>
      </c>
      <c r="H16012" t="s">
        <v>116</v>
      </c>
      <c r="I16012">
        <f t="shared" si="756"/>
        <v>0</v>
      </c>
      <c r="J16012">
        <f t="shared" si="757"/>
        <v>0</v>
      </c>
      <c r="L16012" t="str">
        <f t="shared" si="758"/>
        <v>2127NEWINGTON</v>
      </c>
      <c r="M16012" t="s">
        <v>17302</v>
      </c>
      <c r="N16012" t="s">
        <v>732</v>
      </c>
    </row>
    <row r="16013" spans="1:14">
      <c r="A16013" t="s">
        <v>17418</v>
      </c>
      <c r="B16013" t="s">
        <v>17420</v>
      </c>
      <c r="C16013" t="s">
        <v>109</v>
      </c>
      <c r="D16013">
        <v>1</v>
      </c>
      <c r="E16013">
        <v>1</v>
      </c>
      <c r="F16013">
        <v>1</v>
      </c>
      <c r="G16013" t="s">
        <v>1060</v>
      </c>
      <c r="H16013" t="s">
        <v>116</v>
      </c>
      <c r="I16013">
        <f t="shared" si="756"/>
        <v>0</v>
      </c>
      <c r="J16013">
        <f t="shared" si="757"/>
        <v>0</v>
      </c>
      <c r="L16013" t="str">
        <f t="shared" si="758"/>
        <v>2127SYDNEY OLYMPIC PARK</v>
      </c>
      <c r="M16013" t="s">
        <v>17302</v>
      </c>
      <c r="N16013" t="s">
        <v>732</v>
      </c>
    </row>
    <row r="16014" spans="1:14">
      <c r="A16014" t="s">
        <v>17418</v>
      </c>
      <c r="B16014" t="s">
        <v>17421</v>
      </c>
      <c r="C16014" t="s">
        <v>109</v>
      </c>
      <c r="D16014">
        <v>1</v>
      </c>
      <c r="E16014">
        <v>1</v>
      </c>
      <c r="F16014">
        <v>1</v>
      </c>
      <c r="G16014" t="s">
        <v>1060</v>
      </c>
      <c r="H16014" t="s">
        <v>116</v>
      </c>
      <c r="I16014">
        <f t="shared" si="756"/>
        <v>0</v>
      </c>
      <c r="J16014">
        <f t="shared" si="757"/>
        <v>0</v>
      </c>
      <c r="L16014" t="str">
        <f t="shared" si="758"/>
        <v>2127WENTWORTH POINT</v>
      </c>
      <c r="M16014" t="s">
        <v>17302</v>
      </c>
      <c r="N16014" t="s">
        <v>732</v>
      </c>
    </row>
    <row r="16015" spans="1:14">
      <c r="A16015" t="s">
        <v>17422</v>
      </c>
      <c r="B16015" t="s">
        <v>17423</v>
      </c>
      <c r="C16015" t="s">
        <v>109</v>
      </c>
      <c r="D16015">
        <v>1</v>
      </c>
      <c r="E16015">
        <v>1</v>
      </c>
      <c r="F16015">
        <v>1</v>
      </c>
      <c r="H16015" t="s">
        <v>116</v>
      </c>
      <c r="I16015">
        <f t="shared" si="756"/>
        <v>0</v>
      </c>
      <c r="J16015">
        <f t="shared" si="757"/>
        <v>0</v>
      </c>
      <c r="L16015" t="str">
        <f t="shared" si="758"/>
        <v>2126CHERRYBROOK</v>
      </c>
      <c r="M16015" t="s">
        <v>13394</v>
      </c>
      <c r="N16015" t="s">
        <v>732</v>
      </c>
    </row>
    <row r="16016" spans="1:14">
      <c r="A16016" t="s">
        <v>17424</v>
      </c>
      <c r="B16016" t="s">
        <v>17425</v>
      </c>
      <c r="C16016" t="s">
        <v>109</v>
      </c>
      <c r="D16016">
        <v>1</v>
      </c>
      <c r="E16016">
        <v>1</v>
      </c>
      <c r="F16016">
        <v>1</v>
      </c>
      <c r="H16016" t="s">
        <v>116</v>
      </c>
      <c r="I16016">
        <f t="shared" si="756"/>
        <v>0</v>
      </c>
      <c r="J16016">
        <f t="shared" si="757"/>
        <v>0</v>
      </c>
      <c r="L16016" t="str">
        <f t="shared" si="758"/>
        <v>2125WEST PENNANT HILLS</v>
      </c>
      <c r="M16016" t="s">
        <v>13394</v>
      </c>
      <c r="N16016" t="s">
        <v>732</v>
      </c>
    </row>
    <row r="16017" spans="1:14">
      <c r="A16017" t="s">
        <v>17426</v>
      </c>
      <c r="B16017" t="s">
        <v>17354</v>
      </c>
      <c r="C16017" t="s">
        <v>109</v>
      </c>
      <c r="D16017">
        <v>1</v>
      </c>
      <c r="E16017">
        <v>1</v>
      </c>
      <c r="F16017">
        <v>1</v>
      </c>
      <c r="H16017" t="s">
        <v>116</v>
      </c>
      <c r="I16017">
        <f t="shared" ref="I16017:I16080" si="759">IF(ISERROR(VLOOKUP(A16017,SelPostCode,1,FALSE)),0,1)</f>
        <v>0</v>
      </c>
      <c r="J16017">
        <f t="shared" ref="J16017:J16080" si="760">IF(I16017=0,0,IF(ISERROR(VLOOKUP(B16017,SelSuburb,1,FALSE)),0,1))</f>
        <v>0</v>
      </c>
      <c r="L16017" t="str">
        <f t="shared" si="758"/>
        <v>2124PARRAMATTA</v>
      </c>
      <c r="M16017" t="s">
        <v>17302</v>
      </c>
    </row>
    <row r="16018" spans="1:14">
      <c r="A16018" t="s">
        <v>17427</v>
      </c>
      <c r="B16018" t="s">
        <v>17354</v>
      </c>
      <c r="C16018" t="s">
        <v>109</v>
      </c>
      <c r="D16018">
        <v>1</v>
      </c>
      <c r="E16018">
        <v>1</v>
      </c>
      <c r="F16018">
        <v>1</v>
      </c>
      <c r="H16018" t="s">
        <v>116</v>
      </c>
      <c r="I16018">
        <f t="shared" si="759"/>
        <v>0</v>
      </c>
      <c r="J16018">
        <f t="shared" si="760"/>
        <v>0</v>
      </c>
      <c r="L16018" t="str">
        <f t="shared" si="758"/>
        <v>2123PARRAMATTA</v>
      </c>
      <c r="M16018" t="s">
        <v>17302</v>
      </c>
    </row>
    <row r="16019" spans="1:14">
      <c r="A16019" t="s">
        <v>17428</v>
      </c>
      <c r="B16019" t="s">
        <v>5057</v>
      </c>
      <c r="C16019" t="s">
        <v>109</v>
      </c>
      <c r="D16019">
        <v>1</v>
      </c>
      <c r="E16019">
        <v>1</v>
      </c>
      <c r="F16019">
        <v>1</v>
      </c>
      <c r="H16019" t="s">
        <v>116</v>
      </c>
      <c r="I16019">
        <f t="shared" si="759"/>
        <v>0</v>
      </c>
      <c r="J16019">
        <f t="shared" si="760"/>
        <v>0</v>
      </c>
      <c r="L16019" t="str">
        <f t="shared" si="758"/>
        <v>2122EASTWOOD</v>
      </c>
      <c r="M16019" t="s">
        <v>17302</v>
      </c>
      <c r="N16019" t="s">
        <v>732</v>
      </c>
    </row>
    <row r="16020" spans="1:14">
      <c r="A16020" t="s">
        <v>17428</v>
      </c>
      <c r="B16020" t="s">
        <v>17429</v>
      </c>
      <c r="C16020" t="s">
        <v>109</v>
      </c>
      <c r="D16020">
        <v>1</v>
      </c>
      <c r="E16020">
        <v>1</v>
      </c>
      <c r="F16020">
        <v>1</v>
      </c>
      <c r="H16020" t="s">
        <v>116</v>
      </c>
      <c r="I16020">
        <f t="shared" si="759"/>
        <v>0</v>
      </c>
      <c r="J16020">
        <f t="shared" si="760"/>
        <v>0</v>
      </c>
      <c r="L16020" t="str">
        <f t="shared" si="758"/>
        <v>2122MARSFIELD</v>
      </c>
      <c r="M16020" t="s">
        <v>17302</v>
      </c>
      <c r="N16020" t="s">
        <v>732</v>
      </c>
    </row>
    <row r="16021" spans="1:14">
      <c r="A16021" t="s">
        <v>17430</v>
      </c>
      <c r="B16021" t="s">
        <v>12316</v>
      </c>
      <c r="C16021" t="s">
        <v>109</v>
      </c>
      <c r="D16021">
        <v>1</v>
      </c>
      <c r="E16021">
        <v>1</v>
      </c>
      <c r="F16021">
        <v>1</v>
      </c>
      <c r="G16021" t="s">
        <v>1060</v>
      </c>
      <c r="H16021" t="s">
        <v>116</v>
      </c>
      <c r="I16021">
        <f t="shared" si="759"/>
        <v>0</v>
      </c>
      <c r="J16021">
        <f t="shared" si="760"/>
        <v>0</v>
      </c>
      <c r="L16021" t="str">
        <f t="shared" si="758"/>
        <v>2121EPPING</v>
      </c>
      <c r="M16021" t="s">
        <v>17302</v>
      </c>
      <c r="N16021" t="s">
        <v>732</v>
      </c>
    </row>
    <row r="16022" spans="1:14">
      <c r="A16022" t="s">
        <v>17430</v>
      </c>
      <c r="B16022" t="s">
        <v>17431</v>
      </c>
      <c r="C16022" t="s">
        <v>109</v>
      </c>
      <c r="D16022">
        <v>1</v>
      </c>
      <c r="E16022">
        <v>1</v>
      </c>
      <c r="F16022">
        <v>1</v>
      </c>
      <c r="G16022" t="s">
        <v>1060</v>
      </c>
      <c r="H16022" t="s">
        <v>116</v>
      </c>
      <c r="I16022">
        <f t="shared" si="759"/>
        <v>0</v>
      </c>
      <c r="J16022">
        <f t="shared" si="760"/>
        <v>0</v>
      </c>
      <c r="L16022" t="str">
        <f t="shared" si="758"/>
        <v>2121NORTH EPPING</v>
      </c>
      <c r="M16022" t="s">
        <v>17302</v>
      </c>
      <c r="N16022" t="s">
        <v>732</v>
      </c>
    </row>
    <row r="16023" spans="1:14">
      <c r="A16023" t="s">
        <v>17432</v>
      </c>
      <c r="B16023" t="s">
        <v>17433</v>
      </c>
      <c r="C16023" t="s">
        <v>109</v>
      </c>
      <c r="D16023">
        <v>1</v>
      </c>
      <c r="E16023">
        <v>1</v>
      </c>
      <c r="F16023">
        <v>1</v>
      </c>
      <c r="H16023" t="s">
        <v>116</v>
      </c>
      <c r="I16023">
        <f t="shared" si="759"/>
        <v>0</v>
      </c>
      <c r="J16023">
        <f t="shared" si="760"/>
        <v>0</v>
      </c>
      <c r="L16023" t="str">
        <f t="shared" si="758"/>
        <v>2120PENNANT HILLS</v>
      </c>
      <c r="M16023" t="s">
        <v>13394</v>
      </c>
      <c r="N16023" t="s">
        <v>732</v>
      </c>
    </row>
    <row r="16024" spans="1:14">
      <c r="A16024" t="s">
        <v>17432</v>
      </c>
      <c r="B16024" t="s">
        <v>17434</v>
      </c>
      <c r="C16024" t="s">
        <v>109</v>
      </c>
      <c r="D16024">
        <v>1</v>
      </c>
      <c r="E16024">
        <v>1</v>
      </c>
      <c r="F16024">
        <v>1</v>
      </c>
      <c r="H16024" t="s">
        <v>116</v>
      </c>
      <c r="I16024">
        <f t="shared" si="759"/>
        <v>0</v>
      </c>
      <c r="J16024">
        <f t="shared" si="760"/>
        <v>0</v>
      </c>
      <c r="L16024" t="str">
        <f t="shared" si="758"/>
        <v>2120THORNLEIGH</v>
      </c>
      <c r="M16024" t="s">
        <v>13394</v>
      </c>
      <c r="N16024" t="s">
        <v>732</v>
      </c>
    </row>
    <row r="16025" spans="1:14">
      <c r="A16025" t="s">
        <v>17432</v>
      </c>
      <c r="B16025" t="s">
        <v>17435</v>
      </c>
      <c r="C16025" t="s">
        <v>109</v>
      </c>
      <c r="D16025">
        <v>1</v>
      </c>
      <c r="E16025">
        <v>1</v>
      </c>
      <c r="F16025">
        <v>1</v>
      </c>
      <c r="H16025" t="s">
        <v>116</v>
      </c>
      <c r="I16025">
        <f t="shared" si="759"/>
        <v>0</v>
      </c>
      <c r="J16025">
        <f t="shared" si="760"/>
        <v>0</v>
      </c>
      <c r="L16025" t="str">
        <f t="shared" si="758"/>
        <v>2120WESTLEIGH</v>
      </c>
      <c r="M16025" t="s">
        <v>13394</v>
      </c>
      <c r="N16025" t="s">
        <v>732</v>
      </c>
    </row>
    <row r="16026" spans="1:14">
      <c r="A16026" t="s">
        <v>17436</v>
      </c>
      <c r="B16026" t="s">
        <v>17437</v>
      </c>
      <c r="C16026" t="s">
        <v>109</v>
      </c>
      <c r="D16026">
        <v>1</v>
      </c>
      <c r="E16026">
        <v>1</v>
      </c>
      <c r="F16026">
        <v>1</v>
      </c>
      <c r="H16026" t="s">
        <v>116</v>
      </c>
      <c r="I16026">
        <f t="shared" si="759"/>
        <v>0</v>
      </c>
      <c r="J16026">
        <f t="shared" si="760"/>
        <v>0</v>
      </c>
      <c r="L16026" t="str">
        <f t="shared" si="758"/>
        <v>2119BEECROFT</v>
      </c>
      <c r="M16026" t="s">
        <v>17302</v>
      </c>
      <c r="N16026" t="s">
        <v>732</v>
      </c>
    </row>
    <row r="16027" spans="1:14">
      <c r="A16027" t="s">
        <v>17436</v>
      </c>
      <c r="B16027" t="s">
        <v>5224</v>
      </c>
      <c r="C16027" t="s">
        <v>109</v>
      </c>
      <c r="D16027">
        <v>1</v>
      </c>
      <c r="E16027">
        <v>1</v>
      </c>
      <c r="F16027">
        <v>1</v>
      </c>
      <c r="H16027" t="s">
        <v>116</v>
      </c>
      <c r="I16027">
        <f t="shared" si="759"/>
        <v>0</v>
      </c>
      <c r="J16027">
        <f t="shared" si="760"/>
        <v>0</v>
      </c>
      <c r="L16027" t="str">
        <f t="shared" si="758"/>
        <v>2119CHELTENHAM</v>
      </c>
      <c r="M16027" t="s">
        <v>17302</v>
      </c>
      <c r="N16027" t="s">
        <v>732</v>
      </c>
    </row>
    <row r="16028" spans="1:14">
      <c r="A16028" t="s">
        <v>17438</v>
      </c>
      <c r="B16028" t="s">
        <v>17439</v>
      </c>
      <c r="C16028" t="s">
        <v>109</v>
      </c>
      <c r="D16028">
        <v>1</v>
      </c>
      <c r="E16028">
        <v>1</v>
      </c>
      <c r="F16028">
        <v>1</v>
      </c>
      <c r="G16028" t="s">
        <v>1060</v>
      </c>
      <c r="H16028" t="s">
        <v>116</v>
      </c>
      <c r="I16028">
        <f t="shared" si="759"/>
        <v>0</v>
      </c>
      <c r="J16028">
        <f t="shared" si="760"/>
        <v>0</v>
      </c>
      <c r="L16028" t="str">
        <f t="shared" si="758"/>
        <v>2118CARLINGFORD</v>
      </c>
      <c r="M16028" t="s">
        <v>17302</v>
      </c>
      <c r="N16028" t="s">
        <v>732</v>
      </c>
    </row>
    <row r="16029" spans="1:14">
      <c r="A16029" t="s">
        <v>17438</v>
      </c>
      <c r="B16029" t="s">
        <v>17440</v>
      </c>
      <c r="C16029" t="s">
        <v>109</v>
      </c>
      <c r="D16029">
        <v>1</v>
      </c>
      <c r="E16029">
        <v>1</v>
      </c>
      <c r="F16029">
        <v>1</v>
      </c>
      <c r="G16029" t="s">
        <v>1060</v>
      </c>
      <c r="H16029" t="s">
        <v>116</v>
      </c>
      <c r="I16029">
        <f t="shared" si="759"/>
        <v>0</v>
      </c>
      <c r="J16029">
        <f t="shared" si="760"/>
        <v>0</v>
      </c>
      <c r="L16029" t="str">
        <f t="shared" si="758"/>
        <v>2118CARLINGFORD COURT</v>
      </c>
      <c r="M16029" t="s">
        <v>17302</v>
      </c>
      <c r="N16029" t="s">
        <v>732</v>
      </c>
    </row>
    <row r="16030" spans="1:14">
      <c r="A16030" t="s">
        <v>17438</v>
      </c>
      <c r="B16030" t="s">
        <v>17441</v>
      </c>
      <c r="C16030" t="s">
        <v>109</v>
      </c>
      <c r="D16030">
        <v>1</v>
      </c>
      <c r="E16030">
        <v>1</v>
      </c>
      <c r="F16030">
        <v>1</v>
      </c>
      <c r="G16030" t="s">
        <v>1060</v>
      </c>
      <c r="H16030" t="s">
        <v>116</v>
      </c>
      <c r="I16030">
        <f t="shared" si="759"/>
        <v>0</v>
      </c>
      <c r="J16030">
        <f t="shared" si="760"/>
        <v>0</v>
      </c>
      <c r="L16030" t="str">
        <f t="shared" si="758"/>
        <v>2118CARLINGFORD NORTH</v>
      </c>
      <c r="M16030" t="s">
        <v>17302</v>
      </c>
      <c r="N16030" t="s">
        <v>732</v>
      </c>
    </row>
    <row r="16031" spans="1:14">
      <c r="A16031" t="s">
        <v>17438</v>
      </c>
      <c r="B16031" t="s">
        <v>17442</v>
      </c>
      <c r="C16031" t="s">
        <v>109</v>
      </c>
      <c r="D16031">
        <v>1</v>
      </c>
      <c r="E16031">
        <v>1</v>
      </c>
      <c r="F16031">
        <v>1</v>
      </c>
      <c r="G16031" t="s">
        <v>1060</v>
      </c>
      <c r="H16031" t="s">
        <v>116</v>
      </c>
      <c r="I16031">
        <f t="shared" si="759"/>
        <v>0</v>
      </c>
      <c r="J16031">
        <f t="shared" si="760"/>
        <v>0</v>
      </c>
      <c r="L16031" t="str">
        <f t="shared" si="758"/>
        <v>2118KINGSDENE</v>
      </c>
      <c r="M16031" t="s">
        <v>17302</v>
      </c>
      <c r="N16031" t="s">
        <v>732</v>
      </c>
    </row>
    <row r="16032" spans="1:14">
      <c r="A16032" t="s">
        <v>17443</v>
      </c>
      <c r="B16032" t="s">
        <v>1866</v>
      </c>
      <c r="C16032" t="s">
        <v>109</v>
      </c>
      <c r="D16032">
        <v>1</v>
      </c>
      <c r="E16032">
        <v>1</v>
      </c>
      <c r="F16032">
        <v>1</v>
      </c>
      <c r="H16032" t="s">
        <v>116</v>
      </c>
      <c r="I16032">
        <f t="shared" si="759"/>
        <v>0</v>
      </c>
      <c r="J16032">
        <f t="shared" si="760"/>
        <v>0</v>
      </c>
      <c r="L16032" t="str">
        <f t="shared" si="758"/>
        <v>2117DUNDAS</v>
      </c>
      <c r="M16032" t="s">
        <v>17302</v>
      </c>
      <c r="N16032" t="s">
        <v>732</v>
      </c>
    </row>
    <row r="16033" spans="1:14">
      <c r="A16033" t="s">
        <v>17443</v>
      </c>
      <c r="B16033" t="s">
        <v>17444</v>
      </c>
      <c r="C16033" t="s">
        <v>109</v>
      </c>
      <c r="D16033">
        <v>1</v>
      </c>
      <c r="E16033">
        <v>1</v>
      </c>
      <c r="F16033">
        <v>1</v>
      </c>
      <c r="H16033" t="s">
        <v>116</v>
      </c>
      <c r="I16033">
        <f t="shared" si="759"/>
        <v>0</v>
      </c>
      <c r="J16033">
        <f t="shared" si="760"/>
        <v>0</v>
      </c>
      <c r="L16033" t="str">
        <f t="shared" si="758"/>
        <v>2117DUNDAS VALLEY</v>
      </c>
      <c r="M16033" t="s">
        <v>17302</v>
      </c>
      <c r="N16033" t="s">
        <v>732</v>
      </c>
    </row>
    <row r="16034" spans="1:14">
      <c r="A16034" t="s">
        <v>17443</v>
      </c>
      <c r="B16034" t="s">
        <v>840</v>
      </c>
      <c r="C16034" t="s">
        <v>109</v>
      </c>
      <c r="D16034">
        <v>1</v>
      </c>
      <c r="E16034">
        <v>1</v>
      </c>
      <c r="F16034">
        <v>1</v>
      </c>
      <c r="H16034" t="s">
        <v>116</v>
      </c>
      <c r="I16034">
        <f t="shared" si="759"/>
        <v>0</v>
      </c>
      <c r="J16034">
        <f t="shared" si="760"/>
        <v>0</v>
      </c>
      <c r="L16034" t="str">
        <f t="shared" si="758"/>
        <v>2117OATLANDS</v>
      </c>
      <c r="M16034" t="s">
        <v>17302</v>
      </c>
      <c r="N16034" t="s">
        <v>732</v>
      </c>
    </row>
    <row r="16035" spans="1:14">
      <c r="A16035" t="s">
        <v>17443</v>
      </c>
      <c r="B16035" t="s">
        <v>17445</v>
      </c>
      <c r="C16035" t="s">
        <v>109</v>
      </c>
      <c r="D16035">
        <v>1</v>
      </c>
      <c r="E16035">
        <v>1</v>
      </c>
      <c r="F16035">
        <v>1</v>
      </c>
      <c r="H16035" t="s">
        <v>116</v>
      </c>
      <c r="I16035">
        <f t="shared" si="759"/>
        <v>0</v>
      </c>
      <c r="J16035">
        <f t="shared" si="760"/>
        <v>0</v>
      </c>
      <c r="L16035" t="str">
        <f t="shared" si="758"/>
        <v>2117TELOPEA</v>
      </c>
      <c r="M16035" t="s">
        <v>17302</v>
      </c>
      <c r="N16035" t="s">
        <v>732</v>
      </c>
    </row>
    <row r="16036" spans="1:14">
      <c r="A16036" t="s">
        <v>17446</v>
      </c>
      <c r="B16036" t="s">
        <v>17447</v>
      </c>
      <c r="C16036" t="s">
        <v>109</v>
      </c>
      <c r="D16036">
        <v>1</v>
      </c>
      <c r="E16036">
        <v>1</v>
      </c>
      <c r="F16036">
        <v>1</v>
      </c>
      <c r="H16036" t="s">
        <v>116</v>
      </c>
      <c r="I16036">
        <f t="shared" si="759"/>
        <v>0</v>
      </c>
      <c r="J16036">
        <f t="shared" si="760"/>
        <v>0</v>
      </c>
      <c r="L16036" t="str">
        <f t="shared" si="758"/>
        <v>2116RYDALMERE</v>
      </c>
      <c r="M16036" t="s">
        <v>17302</v>
      </c>
      <c r="N16036" t="s">
        <v>732</v>
      </c>
    </row>
    <row r="16037" spans="1:14">
      <c r="A16037" t="s">
        <v>17448</v>
      </c>
      <c r="B16037" t="s">
        <v>17449</v>
      </c>
      <c r="C16037" t="s">
        <v>109</v>
      </c>
      <c r="D16037">
        <v>1</v>
      </c>
      <c r="E16037">
        <v>1</v>
      </c>
      <c r="F16037">
        <v>1</v>
      </c>
      <c r="H16037" t="s">
        <v>116</v>
      </c>
      <c r="I16037">
        <f t="shared" si="759"/>
        <v>0</v>
      </c>
      <c r="J16037">
        <f t="shared" si="760"/>
        <v>0</v>
      </c>
      <c r="L16037" t="str">
        <f t="shared" si="758"/>
        <v>2115ERMINGTON</v>
      </c>
      <c r="M16037" t="s">
        <v>17302</v>
      </c>
      <c r="N16037" t="s">
        <v>732</v>
      </c>
    </row>
    <row r="16038" spans="1:14">
      <c r="A16038" t="s">
        <v>17450</v>
      </c>
      <c r="B16038" t="s">
        <v>17451</v>
      </c>
      <c r="C16038" t="s">
        <v>109</v>
      </c>
      <c r="D16038">
        <v>1</v>
      </c>
      <c r="E16038">
        <v>1</v>
      </c>
      <c r="F16038">
        <v>1</v>
      </c>
      <c r="G16038" t="s">
        <v>1060</v>
      </c>
      <c r="H16038" t="s">
        <v>116</v>
      </c>
      <c r="I16038">
        <f t="shared" si="759"/>
        <v>0</v>
      </c>
      <c r="J16038">
        <f t="shared" si="760"/>
        <v>0</v>
      </c>
      <c r="L16038" t="str">
        <f t="shared" si="758"/>
        <v>2114DENISTONE</v>
      </c>
      <c r="M16038" t="s">
        <v>17302</v>
      </c>
      <c r="N16038" t="s">
        <v>732</v>
      </c>
    </row>
    <row r="16039" spans="1:14">
      <c r="A16039" t="s">
        <v>17450</v>
      </c>
      <c r="B16039" t="s">
        <v>17452</v>
      </c>
      <c r="C16039" t="s">
        <v>109</v>
      </c>
      <c r="D16039">
        <v>1</v>
      </c>
      <c r="E16039">
        <v>1</v>
      </c>
      <c r="F16039">
        <v>1</v>
      </c>
      <c r="G16039" t="s">
        <v>1060</v>
      </c>
      <c r="H16039" t="s">
        <v>116</v>
      </c>
      <c r="I16039">
        <f t="shared" si="759"/>
        <v>0</v>
      </c>
      <c r="J16039">
        <f t="shared" si="760"/>
        <v>0</v>
      </c>
      <c r="L16039" t="str">
        <f t="shared" si="758"/>
        <v>2114DENISTONE WEST</v>
      </c>
      <c r="M16039" t="s">
        <v>17302</v>
      </c>
      <c r="N16039" t="s">
        <v>732</v>
      </c>
    </row>
    <row r="16040" spans="1:14">
      <c r="A16040" t="s">
        <v>17450</v>
      </c>
      <c r="B16040" t="s">
        <v>810</v>
      </c>
      <c r="C16040" t="s">
        <v>109</v>
      </c>
      <c r="D16040">
        <v>1</v>
      </c>
      <c r="E16040">
        <v>1</v>
      </c>
      <c r="F16040">
        <v>1</v>
      </c>
      <c r="G16040" t="s">
        <v>1060</v>
      </c>
      <c r="H16040" t="s">
        <v>116</v>
      </c>
      <c r="I16040">
        <f t="shared" si="759"/>
        <v>0</v>
      </c>
      <c r="J16040">
        <f t="shared" si="760"/>
        <v>0</v>
      </c>
      <c r="L16040" t="str">
        <f t="shared" si="758"/>
        <v>2114MEADOWBANK</v>
      </c>
      <c r="M16040" t="s">
        <v>17302</v>
      </c>
      <c r="N16040" t="s">
        <v>732</v>
      </c>
    </row>
    <row r="16041" spans="1:14">
      <c r="A16041" t="s">
        <v>17450</v>
      </c>
      <c r="B16041" t="s">
        <v>5141</v>
      </c>
      <c r="C16041" t="s">
        <v>109</v>
      </c>
      <c r="D16041">
        <v>1</v>
      </c>
      <c r="E16041">
        <v>1</v>
      </c>
      <c r="F16041">
        <v>1</v>
      </c>
      <c r="G16041" t="s">
        <v>1060</v>
      </c>
      <c r="H16041" t="s">
        <v>116</v>
      </c>
      <c r="I16041">
        <f t="shared" si="759"/>
        <v>0</v>
      </c>
      <c r="J16041">
        <f t="shared" si="760"/>
        <v>0</v>
      </c>
      <c r="L16041" t="str">
        <f t="shared" si="758"/>
        <v>2114MELROSE PARK</v>
      </c>
      <c r="M16041" t="s">
        <v>17302</v>
      </c>
      <c r="N16041" t="s">
        <v>732</v>
      </c>
    </row>
    <row r="16042" spans="1:14">
      <c r="A16042" t="s">
        <v>17450</v>
      </c>
      <c r="B16042" t="s">
        <v>17453</v>
      </c>
      <c r="C16042" t="s">
        <v>109</v>
      </c>
      <c r="D16042">
        <v>1</v>
      </c>
      <c r="E16042">
        <v>1</v>
      </c>
      <c r="F16042">
        <v>1</v>
      </c>
      <c r="G16042" t="s">
        <v>1060</v>
      </c>
      <c r="H16042" t="s">
        <v>116</v>
      </c>
      <c r="I16042">
        <f t="shared" si="759"/>
        <v>0</v>
      </c>
      <c r="J16042">
        <f t="shared" si="760"/>
        <v>0</v>
      </c>
      <c r="L16042" t="str">
        <f t="shared" si="758"/>
        <v>2114WEST RYDE</v>
      </c>
      <c r="M16042" t="s">
        <v>17302</v>
      </c>
      <c r="N16042" t="s">
        <v>732</v>
      </c>
    </row>
    <row r="16043" spans="1:14">
      <c r="A16043" t="s">
        <v>17454</v>
      </c>
      <c r="B16043" t="s">
        <v>17455</v>
      </c>
      <c r="C16043" t="s">
        <v>109</v>
      </c>
      <c r="D16043">
        <v>1</v>
      </c>
      <c r="E16043">
        <v>1</v>
      </c>
      <c r="F16043">
        <v>1</v>
      </c>
      <c r="G16043" t="s">
        <v>1060</v>
      </c>
      <c r="H16043" t="s">
        <v>116</v>
      </c>
      <c r="I16043">
        <f t="shared" si="759"/>
        <v>0</v>
      </c>
      <c r="J16043">
        <f t="shared" si="760"/>
        <v>0</v>
      </c>
      <c r="L16043" t="str">
        <f t="shared" si="758"/>
        <v>2113BLENHEIM ROAD</v>
      </c>
      <c r="M16043" t="s">
        <v>17456</v>
      </c>
      <c r="N16043" t="s">
        <v>732</v>
      </c>
    </row>
    <row r="16044" spans="1:14">
      <c r="A16044" t="s">
        <v>17454</v>
      </c>
      <c r="B16044" t="s">
        <v>17457</v>
      </c>
      <c r="C16044" t="s">
        <v>109</v>
      </c>
      <c r="D16044">
        <v>1</v>
      </c>
      <c r="E16044">
        <v>1</v>
      </c>
      <c r="F16044">
        <v>1</v>
      </c>
      <c r="G16044" t="s">
        <v>1060</v>
      </c>
      <c r="H16044" t="s">
        <v>116</v>
      </c>
      <c r="I16044">
        <f t="shared" si="759"/>
        <v>0</v>
      </c>
      <c r="J16044">
        <f t="shared" si="760"/>
        <v>0</v>
      </c>
      <c r="L16044" t="str">
        <f t="shared" si="758"/>
        <v>2113EAST RYDE</v>
      </c>
      <c r="M16044" t="s">
        <v>17456</v>
      </c>
      <c r="N16044" t="s">
        <v>732</v>
      </c>
    </row>
    <row r="16045" spans="1:14">
      <c r="A16045" t="s">
        <v>17454</v>
      </c>
      <c r="B16045" t="s">
        <v>17458</v>
      </c>
      <c r="C16045" t="s">
        <v>109</v>
      </c>
      <c r="D16045">
        <v>1</v>
      </c>
      <c r="E16045">
        <v>1</v>
      </c>
      <c r="F16045">
        <v>1</v>
      </c>
      <c r="G16045" t="s">
        <v>1060</v>
      </c>
      <c r="H16045" t="s">
        <v>116</v>
      </c>
      <c r="I16045">
        <f t="shared" si="759"/>
        <v>0</v>
      </c>
      <c r="J16045">
        <f t="shared" si="760"/>
        <v>0</v>
      </c>
      <c r="L16045" t="str">
        <f t="shared" si="758"/>
        <v>2113MACQUARIE CENTRE</v>
      </c>
      <c r="M16045" t="s">
        <v>17456</v>
      </c>
      <c r="N16045" t="s">
        <v>732</v>
      </c>
    </row>
    <row r="16046" spans="1:14">
      <c r="A16046" t="s">
        <v>17454</v>
      </c>
      <c r="B16046" t="s">
        <v>17459</v>
      </c>
      <c r="C16046" t="s">
        <v>109</v>
      </c>
      <c r="D16046">
        <v>1</v>
      </c>
      <c r="E16046">
        <v>1</v>
      </c>
      <c r="F16046">
        <v>1</v>
      </c>
      <c r="G16046" t="s">
        <v>1060</v>
      </c>
      <c r="H16046" t="s">
        <v>116</v>
      </c>
      <c r="I16046">
        <f t="shared" si="759"/>
        <v>0</v>
      </c>
      <c r="J16046">
        <f t="shared" si="760"/>
        <v>0</v>
      </c>
      <c r="L16046" t="str">
        <f t="shared" si="758"/>
        <v>2113MACQUARIE PARK</v>
      </c>
      <c r="M16046" t="s">
        <v>17456</v>
      </c>
      <c r="N16046" t="s">
        <v>732</v>
      </c>
    </row>
    <row r="16047" spans="1:14">
      <c r="A16047" t="s">
        <v>17454</v>
      </c>
      <c r="B16047" t="s">
        <v>17460</v>
      </c>
      <c r="C16047" t="s">
        <v>109</v>
      </c>
      <c r="D16047">
        <v>1</v>
      </c>
      <c r="E16047">
        <v>1</v>
      </c>
      <c r="F16047">
        <v>1</v>
      </c>
      <c r="G16047" t="s">
        <v>1060</v>
      </c>
      <c r="H16047" t="s">
        <v>116</v>
      </c>
      <c r="I16047">
        <f t="shared" si="759"/>
        <v>0</v>
      </c>
      <c r="J16047">
        <f t="shared" si="760"/>
        <v>0</v>
      </c>
      <c r="L16047" t="str">
        <f t="shared" si="758"/>
        <v>2113NORTH RYDE</v>
      </c>
      <c r="M16047" t="s">
        <v>17456</v>
      </c>
      <c r="N16047" t="s">
        <v>732</v>
      </c>
    </row>
    <row r="16048" spans="1:14">
      <c r="A16048" t="s">
        <v>17461</v>
      </c>
      <c r="B16048" t="s">
        <v>17462</v>
      </c>
      <c r="C16048" t="s">
        <v>109</v>
      </c>
      <c r="D16048">
        <v>1</v>
      </c>
      <c r="E16048">
        <v>1</v>
      </c>
      <c r="F16048">
        <v>1</v>
      </c>
      <c r="G16048" t="s">
        <v>1060</v>
      </c>
      <c r="H16048" t="s">
        <v>116</v>
      </c>
      <c r="I16048">
        <f t="shared" si="759"/>
        <v>0</v>
      </c>
      <c r="J16048">
        <f t="shared" si="760"/>
        <v>0</v>
      </c>
      <c r="L16048" t="str">
        <f t="shared" si="758"/>
        <v>2112DENISTONE EAST</v>
      </c>
      <c r="M16048" t="s">
        <v>17456</v>
      </c>
      <c r="N16048" t="s">
        <v>732</v>
      </c>
    </row>
    <row r="16049" spans="1:14">
      <c r="A16049" t="s">
        <v>17461</v>
      </c>
      <c r="B16049" t="s">
        <v>17463</v>
      </c>
      <c r="C16049" t="s">
        <v>109</v>
      </c>
      <c r="D16049">
        <v>1</v>
      </c>
      <c r="E16049">
        <v>1</v>
      </c>
      <c r="F16049">
        <v>1</v>
      </c>
      <c r="G16049" t="s">
        <v>1060</v>
      </c>
      <c r="H16049" t="s">
        <v>116</v>
      </c>
      <c r="I16049">
        <f t="shared" si="759"/>
        <v>0</v>
      </c>
      <c r="J16049">
        <f t="shared" si="760"/>
        <v>0</v>
      </c>
      <c r="L16049" t="str">
        <f t="shared" si="758"/>
        <v>2112PUTNEY</v>
      </c>
      <c r="M16049" t="s">
        <v>17456</v>
      </c>
      <c r="N16049" t="s">
        <v>732</v>
      </c>
    </row>
    <row r="16050" spans="1:14">
      <c r="A16050" t="s">
        <v>17461</v>
      </c>
      <c r="B16050" t="s">
        <v>17464</v>
      </c>
      <c r="C16050" t="s">
        <v>109</v>
      </c>
      <c r="D16050">
        <v>1</v>
      </c>
      <c r="E16050">
        <v>1</v>
      </c>
      <c r="F16050">
        <v>1</v>
      </c>
      <c r="G16050" t="s">
        <v>1060</v>
      </c>
      <c r="H16050" t="s">
        <v>116</v>
      </c>
      <c r="I16050">
        <f t="shared" si="759"/>
        <v>0</v>
      </c>
      <c r="J16050">
        <f t="shared" si="760"/>
        <v>0</v>
      </c>
      <c r="L16050" t="str">
        <f t="shared" si="758"/>
        <v>2112RYDE</v>
      </c>
      <c r="M16050" t="s">
        <v>17456</v>
      </c>
      <c r="N16050" t="s">
        <v>732</v>
      </c>
    </row>
    <row r="16051" spans="1:14">
      <c r="A16051" t="s">
        <v>17465</v>
      </c>
      <c r="B16051" t="s">
        <v>17466</v>
      </c>
      <c r="C16051" t="s">
        <v>109</v>
      </c>
      <c r="D16051">
        <v>1</v>
      </c>
      <c r="E16051">
        <v>1</v>
      </c>
      <c r="F16051">
        <v>1</v>
      </c>
      <c r="H16051" t="s">
        <v>116</v>
      </c>
      <c r="I16051">
        <f t="shared" si="759"/>
        <v>0</v>
      </c>
      <c r="J16051">
        <f t="shared" si="760"/>
        <v>0</v>
      </c>
      <c r="L16051" t="str">
        <f t="shared" si="758"/>
        <v>2111BORONIA PARK</v>
      </c>
      <c r="M16051" t="s">
        <v>17456</v>
      </c>
      <c r="N16051" t="s">
        <v>732</v>
      </c>
    </row>
    <row r="16052" spans="1:14">
      <c r="A16052" t="s">
        <v>17465</v>
      </c>
      <c r="B16052" t="s">
        <v>17467</v>
      </c>
      <c r="C16052" t="s">
        <v>109</v>
      </c>
      <c r="D16052">
        <v>1</v>
      </c>
      <c r="E16052">
        <v>1</v>
      </c>
      <c r="F16052">
        <v>1</v>
      </c>
      <c r="H16052" t="s">
        <v>116</v>
      </c>
      <c r="I16052">
        <f t="shared" si="759"/>
        <v>0</v>
      </c>
      <c r="J16052">
        <f t="shared" si="760"/>
        <v>0</v>
      </c>
      <c r="L16052" t="str">
        <f t="shared" si="758"/>
        <v>2111GLADESVILLE</v>
      </c>
      <c r="M16052" t="s">
        <v>17456</v>
      </c>
      <c r="N16052" t="s">
        <v>732</v>
      </c>
    </row>
    <row r="16053" spans="1:14">
      <c r="A16053" t="s">
        <v>17465</v>
      </c>
      <c r="B16053" t="s">
        <v>17468</v>
      </c>
      <c r="C16053" t="s">
        <v>109</v>
      </c>
      <c r="D16053">
        <v>1</v>
      </c>
      <c r="E16053">
        <v>1</v>
      </c>
      <c r="F16053">
        <v>1</v>
      </c>
      <c r="H16053" t="s">
        <v>116</v>
      </c>
      <c r="I16053">
        <f t="shared" si="759"/>
        <v>0</v>
      </c>
      <c r="J16053">
        <f t="shared" si="760"/>
        <v>0</v>
      </c>
      <c r="L16053" t="str">
        <f t="shared" si="758"/>
        <v>2111HENLEY</v>
      </c>
      <c r="M16053" t="s">
        <v>17456</v>
      </c>
      <c r="N16053" t="s">
        <v>732</v>
      </c>
    </row>
    <row r="16054" spans="1:14">
      <c r="A16054" t="s">
        <v>17465</v>
      </c>
      <c r="B16054" t="s">
        <v>17469</v>
      </c>
      <c r="C16054" t="s">
        <v>109</v>
      </c>
      <c r="D16054">
        <v>1</v>
      </c>
      <c r="E16054">
        <v>1</v>
      </c>
      <c r="F16054">
        <v>1</v>
      </c>
      <c r="H16054" t="s">
        <v>116</v>
      </c>
      <c r="I16054">
        <f t="shared" si="759"/>
        <v>0</v>
      </c>
      <c r="J16054">
        <f t="shared" si="760"/>
        <v>0</v>
      </c>
      <c r="L16054" t="str">
        <f t="shared" si="758"/>
        <v>2111HUNTLEYS COVE</v>
      </c>
      <c r="M16054" t="s">
        <v>17456</v>
      </c>
      <c r="N16054" t="s">
        <v>732</v>
      </c>
    </row>
    <row r="16055" spans="1:14">
      <c r="A16055" t="s">
        <v>17465</v>
      </c>
      <c r="B16055" t="s">
        <v>17470</v>
      </c>
      <c r="C16055" t="s">
        <v>109</v>
      </c>
      <c r="D16055">
        <v>1</v>
      </c>
      <c r="E16055">
        <v>1</v>
      </c>
      <c r="F16055">
        <v>1</v>
      </c>
      <c r="H16055" t="s">
        <v>116</v>
      </c>
      <c r="I16055">
        <f t="shared" si="759"/>
        <v>0</v>
      </c>
      <c r="J16055">
        <f t="shared" si="760"/>
        <v>0</v>
      </c>
      <c r="L16055" t="str">
        <f t="shared" si="758"/>
        <v>2111HUNTLEYS POINT</v>
      </c>
      <c r="M16055" t="s">
        <v>17456</v>
      </c>
      <c r="N16055" t="s">
        <v>732</v>
      </c>
    </row>
    <row r="16056" spans="1:14">
      <c r="A16056" t="s">
        <v>17465</v>
      </c>
      <c r="B16056" t="s">
        <v>17471</v>
      </c>
      <c r="C16056" t="s">
        <v>109</v>
      </c>
      <c r="D16056">
        <v>1</v>
      </c>
      <c r="E16056">
        <v>1</v>
      </c>
      <c r="F16056">
        <v>1</v>
      </c>
      <c r="H16056" t="s">
        <v>116</v>
      </c>
      <c r="I16056">
        <f t="shared" si="759"/>
        <v>0</v>
      </c>
      <c r="J16056">
        <f t="shared" si="760"/>
        <v>0</v>
      </c>
      <c r="L16056" t="str">
        <f t="shared" si="758"/>
        <v>2111MONASH PARK</v>
      </c>
      <c r="M16056" t="s">
        <v>17456</v>
      </c>
      <c r="N16056" t="s">
        <v>732</v>
      </c>
    </row>
    <row r="16057" spans="1:14">
      <c r="A16057" t="s">
        <v>17465</v>
      </c>
      <c r="B16057" t="s">
        <v>17472</v>
      </c>
      <c r="C16057" t="s">
        <v>109</v>
      </c>
      <c r="D16057">
        <v>1</v>
      </c>
      <c r="E16057">
        <v>1</v>
      </c>
      <c r="F16057">
        <v>1</v>
      </c>
      <c r="H16057" t="s">
        <v>116</v>
      </c>
      <c r="I16057">
        <f t="shared" si="759"/>
        <v>0</v>
      </c>
      <c r="J16057">
        <f t="shared" si="760"/>
        <v>0</v>
      </c>
      <c r="L16057" t="str">
        <f t="shared" si="758"/>
        <v>2111TENNYSON POINT</v>
      </c>
      <c r="M16057" t="s">
        <v>17456</v>
      </c>
      <c r="N16057" t="s">
        <v>732</v>
      </c>
    </row>
    <row r="16058" spans="1:14">
      <c r="A16058" t="s">
        <v>17473</v>
      </c>
      <c r="B16058" t="s">
        <v>17474</v>
      </c>
      <c r="C16058" t="s">
        <v>109</v>
      </c>
      <c r="D16058">
        <v>1</v>
      </c>
      <c r="E16058">
        <v>1</v>
      </c>
      <c r="F16058">
        <v>1</v>
      </c>
      <c r="H16058" t="s">
        <v>116</v>
      </c>
      <c r="I16058">
        <f t="shared" si="759"/>
        <v>0</v>
      </c>
      <c r="J16058">
        <f t="shared" si="760"/>
        <v>0</v>
      </c>
      <c r="L16058" t="str">
        <f t="shared" si="758"/>
        <v>2110HUNTERS HILL</v>
      </c>
      <c r="M16058" t="s">
        <v>17456</v>
      </c>
      <c r="N16058" t="s">
        <v>732</v>
      </c>
    </row>
    <row r="16059" spans="1:14">
      <c r="A16059" t="s">
        <v>17473</v>
      </c>
      <c r="B16059" t="s">
        <v>17475</v>
      </c>
      <c r="C16059" t="s">
        <v>109</v>
      </c>
      <c r="D16059">
        <v>1</v>
      </c>
      <c r="E16059">
        <v>1</v>
      </c>
      <c r="F16059">
        <v>1</v>
      </c>
      <c r="H16059" t="s">
        <v>116</v>
      </c>
      <c r="I16059">
        <f t="shared" si="759"/>
        <v>0</v>
      </c>
      <c r="J16059">
        <f t="shared" si="760"/>
        <v>0</v>
      </c>
      <c r="L16059" t="str">
        <f t="shared" si="758"/>
        <v>2110HUNTERS HILL WEST</v>
      </c>
      <c r="M16059" t="s">
        <v>17456</v>
      </c>
      <c r="N16059" t="s">
        <v>732</v>
      </c>
    </row>
    <row r="16060" spans="1:14">
      <c r="A16060" t="s">
        <v>17473</v>
      </c>
      <c r="B16060" t="s">
        <v>17476</v>
      </c>
      <c r="C16060" t="s">
        <v>109</v>
      </c>
      <c r="D16060">
        <v>1</v>
      </c>
      <c r="E16060">
        <v>1</v>
      </c>
      <c r="F16060">
        <v>1</v>
      </c>
      <c r="H16060" t="s">
        <v>116</v>
      </c>
      <c r="I16060">
        <f t="shared" si="759"/>
        <v>0</v>
      </c>
      <c r="J16060">
        <f t="shared" si="760"/>
        <v>0</v>
      </c>
      <c r="L16060" t="str">
        <f t="shared" si="758"/>
        <v>2110WOOLWICH</v>
      </c>
      <c r="M16060" t="s">
        <v>17456</v>
      </c>
      <c r="N16060" t="s">
        <v>732</v>
      </c>
    </row>
    <row r="16061" spans="1:14">
      <c r="A16061" t="s">
        <v>17477</v>
      </c>
      <c r="B16061" t="s">
        <v>17478</v>
      </c>
      <c r="C16061" t="s">
        <v>109</v>
      </c>
      <c r="D16061">
        <v>1</v>
      </c>
      <c r="E16061">
        <v>0</v>
      </c>
      <c r="F16061">
        <v>1</v>
      </c>
      <c r="H16061" t="s">
        <v>116</v>
      </c>
      <c r="I16061">
        <f t="shared" si="759"/>
        <v>0</v>
      </c>
      <c r="J16061">
        <f t="shared" si="760"/>
        <v>0</v>
      </c>
      <c r="L16061" t="str">
        <f t="shared" si="758"/>
        <v>2108COASTERS RETREAT</v>
      </c>
      <c r="M16061" t="s">
        <v>17479</v>
      </c>
    </row>
    <row r="16062" spans="1:14">
      <c r="A16062" t="s">
        <v>17477</v>
      </c>
      <c r="B16062" t="s">
        <v>17480</v>
      </c>
      <c r="C16062" t="s">
        <v>109</v>
      </c>
      <c r="D16062">
        <v>1</v>
      </c>
      <c r="E16062">
        <v>0</v>
      </c>
      <c r="F16062">
        <v>1</v>
      </c>
      <c r="H16062" t="s">
        <v>116</v>
      </c>
      <c r="I16062">
        <f t="shared" si="759"/>
        <v>0</v>
      </c>
      <c r="J16062">
        <f t="shared" si="760"/>
        <v>0</v>
      </c>
      <c r="L16062" t="str">
        <f t="shared" si="758"/>
        <v>2108CURRAWONG BEACH</v>
      </c>
      <c r="M16062" t="s">
        <v>17479</v>
      </c>
    </row>
    <row r="16063" spans="1:14">
      <c r="A16063" t="s">
        <v>17477</v>
      </c>
      <c r="B16063" t="s">
        <v>17481</v>
      </c>
      <c r="C16063" t="s">
        <v>109</v>
      </c>
      <c r="D16063">
        <v>1</v>
      </c>
      <c r="E16063">
        <v>0</v>
      </c>
      <c r="F16063">
        <v>1</v>
      </c>
      <c r="H16063" t="s">
        <v>116</v>
      </c>
      <c r="I16063">
        <f t="shared" si="759"/>
        <v>0</v>
      </c>
      <c r="J16063">
        <f t="shared" si="760"/>
        <v>0</v>
      </c>
      <c r="L16063" t="str">
        <f t="shared" si="758"/>
        <v>2108MORNING BAY</v>
      </c>
      <c r="M16063" t="s">
        <v>17479</v>
      </c>
    </row>
    <row r="16064" spans="1:14">
      <c r="A16064" t="s">
        <v>17477</v>
      </c>
      <c r="B16064" t="s">
        <v>8354</v>
      </c>
      <c r="C16064" t="s">
        <v>109</v>
      </c>
      <c r="D16064">
        <v>1</v>
      </c>
      <c r="E16064">
        <v>1</v>
      </c>
      <c r="F16064">
        <v>1</v>
      </c>
      <c r="H16064" t="s">
        <v>116</v>
      </c>
      <c r="I16064">
        <f t="shared" si="759"/>
        <v>0</v>
      </c>
      <c r="J16064">
        <f t="shared" si="760"/>
        <v>0</v>
      </c>
      <c r="L16064" t="str">
        <f t="shared" si="758"/>
        <v>2108PALM BEACH</v>
      </c>
      <c r="M16064" t="s">
        <v>17479</v>
      </c>
    </row>
    <row r="16065" spans="1:14">
      <c r="A16065" t="s">
        <v>17477</v>
      </c>
      <c r="B16065" t="s">
        <v>17482</v>
      </c>
      <c r="C16065" t="s">
        <v>109</v>
      </c>
      <c r="D16065">
        <v>4</v>
      </c>
      <c r="E16065">
        <v>0</v>
      </c>
      <c r="F16065">
        <v>0</v>
      </c>
      <c r="H16065" t="s">
        <v>116</v>
      </c>
      <c r="I16065">
        <f t="shared" si="759"/>
        <v>0</v>
      </c>
      <c r="J16065">
        <f t="shared" si="760"/>
        <v>0</v>
      </c>
      <c r="L16065" t="str">
        <f t="shared" si="758"/>
        <v>2108GREAT MACKEREL BEACH</v>
      </c>
      <c r="M16065" t="s">
        <v>17479</v>
      </c>
    </row>
    <row r="16066" spans="1:14">
      <c r="A16066" t="s">
        <v>17483</v>
      </c>
      <c r="B16066" t="s">
        <v>11922</v>
      </c>
      <c r="C16066" t="s">
        <v>109</v>
      </c>
      <c r="D16066">
        <v>1</v>
      </c>
      <c r="E16066">
        <v>1</v>
      </c>
      <c r="F16066">
        <v>1</v>
      </c>
      <c r="H16066" t="s">
        <v>116</v>
      </c>
      <c r="I16066">
        <f t="shared" si="759"/>
        <v>0</v>
      </c>
      <c r="J16066">
        <f t="shared" si="760"/>
        <v>0</v>
      </c>
      <c r="L16066" t="str">
        <f t="shared" si="758"/>
        <v>2107AVALON</v>
      </c>
      <c r="M16066" t="s">
        <v>17479</v>
      </c>
      <c r="N16066" t="s">
        <v>732</v>
      </c>
    </row>
    <row r="16067" spans="1:14">
      <c r="A16067" t="s">
        <v>17483</v>
      </c>
      <c r="B16067" t="s">
        <v>17484</v>
      </c>
      <c r="C16067" t="s">
        <v>109</v>
      </c>
      <c r="D16067">
        <v>1</v>
      </c>
      <c r="E16067">
        <v>1</v>
      </c>
      <c r="F16067">
        <v>1</v>
      </c>
      <c r="H16067" t="s">
        <v>116</v>
      </c>
      <c r="I16067">
        <f t="shared" si="759"/>
        <v>0</v>
      </c>
      <c r="J16067">
        <f t="shared" si="760"/>
        <v>0</v>
      </c>
      <c r="L16067" t="str">
        <f t="shared" si="758"/>
        <v>2107AVALON BEACH</v>
      </c>
      <c r="M16067" t="s">
        <v>17479</v>
      </c>
      <c r="N16067" t="s">
        <v>732</v>
      </c>
    </row>
    <row r="16068" spans="1:14">
      <c r="A16068" t="s">
        <v>17483</v>
      </c>
      <c r="B16068" t="s">
        <v>17485</v>
      </c>
      <c r="C16068" t="s">
        <v>109</v>
      </c>
      <c r="D16068">
        <v>1</v>
      </c>
      <c r="E16068">
        <v>1</v>
      </c>
      <c r="F16068">
        <v>1</v>
      </c>
      <c r="H16068" t="s">
        <v>116</v>
      </c>
      <c r="I16068">
        <f t="shared" si="759"/>
        <v>0</v>
      </c>
      <c r="J16068">
        <f t="shared" si="760"/>
        <v>0</v>
      </c>
      <c r="L16068" t="str">
        <f t="shared" si="758"/>
        <v>2107BILGOLA</v>
      </c>
      <c r="M16068" t="s">
        <v>17479</v>
      </c>
      <c r="N16068" t="s">
        <v>732</v>
      </c>
    </row>
    <row r="16069" spans="1:14">
      <c r="A16069" t="s">
        <v>17483</v>
      </c>
      <c r="B16069" t="s">
        <v>17486</v>
      </c>
      <c r="C16069" t="s">
        <v>109</v>
      </c>
      <c r="D16069">
        <v>1</v>
      </c>
      <c r="E16069">
        <v>1</v>
      </c>
      <c r="F16069">
        <v>1</v>
      </c>
      <c r="H16069" t="s">
        <v>116</v>
      </c>
      <c r="I16069">
        <f t="shared" si="759"/>
        <v>0</v>
      </c>
      <c r="J16069">
        <f t="shared" si="760"/>
        <v>0</v>
      </c>
      <c r="L16069" t="str">
        <f t="shared" ref="L16069:L16132" si="761">CONCATENATE(A16069,B16069)</f>
        <v>2107BILGOLA BEACH</v>
      </c>
      <c r="M16069" t="s">
        <v>17479</v>
      </c>
      <c r="N16069" t="s">
        <v>732</v>
      </c>
    </row>
    <row r="16070" spans="1:14">
      <c r="A16070" t="s">
        <v>17483</v>
      </c>
      <c r="B16070" t="s">
        <v>17487</v>
      </c>
      <c r="C16070" t="s">
        <v>109</v>
      </c>
      <c r="D16070">
        <v>1</v>
      </c>
      <c r="E16070">
        <v>1</v>
      </c>
      <c r="F16070">
        <v>1</v>
      </c>
      <c r="H16070" t="s">
        <v>116</v>
      </c>
      <c r="I16070">
        <f t="shared" si="759"/>
        <v>0</v>
      </c>
      <c r="J16070">
        <f t="shared" si="760"/>
        <v>0</v>
      </c>
      <c r="L16070" t="str">
        <f t="shared" si="761"/>
        <v>2107BILGOLA PLATEAU</v>
      </c>
      <c r="M16070" t="s">
        <v>17479</v>
      </c>
      <c r="N16070" t="s">
        <v>732</v>
      </c>
    </row>
    <row r="16071" spans="1:14">
      <c r="A16071" t="s">
        <v>17483</v>
      </c>
      <c r="B16071" t="s">
        <v>17488</v>
      </c>
      <c r="C16071" t="s">
        <v>109</v>
      </c>
      <c r="D16071">
        <v>1</v>
      </c>
      <c r="E16071">
        <v>1</v>
      </c>
      <c r="F16071">
        <v>1</v>
      </c>
      <c r="H16071" t="s">
        <v>116</v>
      </c>
      <c r="I16071">
        <f t="shared" si="759"/>
        <v>0</v>
      </c>
      <c r="J16071">
        <f t="shared" si="760"/>
        <v>0</v>
      </c>
      <c r="L16071" t="str">
        <f t="shared" si="761"/>
        <v>2107CAREEL BAY</v>
      </c>
      <c r="M16071" t="s">
        <v>17479</v>
      </c>
      <c r="N16071" t="s">
        <v>732</v>
      </c>
    </row>
    <row r="16072" spans="1:14">
      <c r="A16072" t="s">
        <v>17483</v>
      </c>
      <c r="B16072" t="s">
        <v>17489</v>
      </c>
      <c r="C16072" t="s">
        <v>109</v>
      </c>
      <c r="D16072">
        <v>1</v>
      </c>
      <c r="E16072">
        <v>1</v>
      </c>
      <c r="F16072">
        <v>1</v>
      </c>
      <c r="H16072" t="s">
        <v>116</v>
      </c>
      <c r="I16072">
        <f t="shared" si="759"/>
        <v>0</v>
      </c>
      <c r="J16072">
        <f t="shared" si="760"/>
        <v>0</v>
      </c>
      <c r="L16072" t="str">
        <f t="shared" si="761"/>
        <v>2107CLAREVILLE</v>
      </c>
      <c r="M16072" t="s">
        <v>17479</v>
      </c>
      <c r="N16072" t="s">
        <v>732</v>
      </c>
    </row>
    <row r="16073" spans="1:14">
      <c r="A16073" t="s">
        <v>17483</v>
      </c>
      <c r="B16073" t="s">
        <v>9395</v>
      </c>
      <c r="C16073" t="s">
        <v>109</v>
      </c>
      <c r="D16073">
        <v>1</v>
      </c>
      <c r="E16073">
        <v>1</v>
      </c>
      <c r="F16073">
        <v>1</v>
      </c>
      <c r="H16073" t="s">
        <v>116</v>
      </c>
      <c r="I16073">
        <f t="shared" si="759"/>
        <v>0</v>
      </c>
      <c r="J16073">
        <f t="shared" si="760"/>
        <v>0</v>
      </c>
      <c r="L16073" t="str">
        <f t="shared" si="761"/>
        <v>2107PARADISE BEACH</v>
      </c>
      <c r="M16073" t="s">
        <v>17479</v>
      </c>
      <c r="N16073" t="s">
        <v>732</v>
      </c>
    </row>
    <row r="16074" spans="1:14">
      <c r="A16074" t="s">
        <v>17483</v>
      </c>
      <c r="B16074" t="s">
        <v>17490</v>
      </c>
      <c r="C16074" t="s">
        <v>109</v>
      </c>
      <c r="D16074">
        <v>1</v>
      </c>
      <c r="E16074">
        <v>1</v>
      </c>
      <c r="F16074">
        <v>1</v>
      </c>
      <c r="H16074" t="s">
        <v>116</v>
      </c>
      <c r="I16074">
        <f t="shared" si="759"/>
        <v>0</v>
      </c>
      <c r="J16074">
        <f t="shared" si="760"/>
        <v>0</v>
      </c>
      <c r="L16074" t="str">
        <f t="shared" si="761"/>
        <v>2107TAYLORS POINT</v>
      </c>
      <c r="M16074" t="s">
        <v>17479</v>
      </c>
      <c r="N16074" t="s">
        <v>732</v>
      </c>
    </row>
    <row r="16075" spans="1:14">
      <c r="A16075" t="s">
        <v>17483</v>
      </c>
      <c r="B16075" t="s">
        <v>17491</v>
      </c>
      <c r="C16075" t="s">
        <v>109</v>
      </c>
      <c r="D16075">
        <v>1</v>
      </c>
      <c r="E16075">
        <v>1</v>
      </c>
      <c r="F16075">
        <v>1</v>
      </c>
      <c r="H16075" t="s">
        <v>116</v>
      </c>
      <c r="I16075">
        <f t="shared" si="759"/>
        <v>0</v>
      </c>
      <c r="J16075">
        <f t="shared" si="760"/>
        <v>0</v>
      </c>
      <c r="L16075" t="str">
        <f t="shared" si="761"/>
        <v>2107WHALE BEACH</v>
      </c>
      <c r="M16075" t="s">
        <v>17479</v>
      </c>
      <c r="N16075" t="s">
        <v>732</v>
      </c>
    </row>
    <row r="16076" spans="1:14">
      <c r="A16076" t="s">
        <v>17492</v>
      </c>
      <c r="B16076" t="s">
        <v>8769</v>
      </c>
      <c r="C16076" t="s">
        <v>109</v>
      </c>
      <c r="D16076">
        <v>1</v>
      </c>
      <c r="E16076">
        <v>1</v>
      </c>
      <c r="F16076">
        <v>1</v>
      </c>
      <c r="H16076" t="s">
        <v>116</v>
      </c>
      <c r="I16076">
        <f t="shared" si="759"/>
        <v>0</v>
      </c>
      <c r="J16076">
        <f t="shared" si="760"/>
        <v>0</v>
      </c>
      <c r="L16076" t="str">
        <f t="shared" si="761"/>
        <v>2106NEWPORT</v>
      </c>
      <c r="M16076" t="s">
        <v>17479</v>
      </c>
      <c r="N16076" t="s">
        <v>732</v>
      </c>
    </row>
    <row r="16077" spans="1:14">
      <c r="A16077" t="s">
        <v>17492</v>
      </c>
      <c r="B16077" t="s">
        <v>17493</v>
      </c>
      <c r="C16077" t="s">
        <v>109</v>
      </c>
      <c r="D16077">
        <v>1</v>
      </c>
      <c r="E16077">
        <v>1</v>
      </c>
      <c r="F16077">
        <v>1</v>
      </c>
      <c r="H16077" t="s">
        <v>116</v>
      </c>
      <c r="I16077">
        <f t="shared" si="759"/>
        <v>0</v>
      </c>
      <c r="J16077">
        <f t="shared" si="760"/>
        <v>0</v>
      </c>
      <c r="L16077" t="str">
        <f t="shared" si="761"/>
        <v>2106NEWPORT BEACH</v>
      </c>
      <c r="M16077" t="s">
        <v>17479</v>
      </c>
      <c r="N16077" t="s">
        <v>732</v>
      </c>
    </row>
    <row r="16078" spans="1:14">
      <c r="A16078" t="s">
        <v>17494</v>
      </c>
      <c r="B16078" t="s">
        <v>17495</v>
      </c>
      <c r="C16078" t="s">
        <v>109</v>
      </c>
      <c r="D16078">
        <v>1</v>
      </c>
      <c r="E16078">
        <v>1</v>
      </c>
      <c r="F16078">
        <v>1</v>
      </c>
      <c r="H16078" t="s">
        <v>116</v>
      </c>
      <c r="I16078">
        <f t="shared" si="759"/>
        <v>0</v>
      </c>
      <c r="J16078">
        <f t="shared" si="760"/>
        <v>0</v>
      </c>
      <c r="L16078" t="str">
        <f t="shared" si="761"/>
        <v>2105CHURCH POINT</v>
      </c>
      <c r="M16078" t="s">
        <v>17479</v>
      </c>
      <c r="N16078" t="s">
        <v>732</v>
      </c>
    </row>
    <row r="16079" spans="1:14">
      <c r="A16079" t="s">
        <v>17494</v>
      </c>
      <c r="B16079" t="s">
        <v>17496</v>
      </c>
      <c r="C16079" t="s">
        <v>109</v>
      </c>
      <c r="D16079">
        <v>1</v>
      </c>
      <c r="E16079">
        <v>1</v>
      </c>
      <c r="F16079">
        <v>1</v>
      </c>
      <c r="H16079" t="s">
        <v>116</v>
      </c>
      <c r="I16079">
        <f t="shared" si="759"/>
        <v>0</v>
      </c>
      <c r="J16079">
        <f t="shared" si="760"/>
        <v>0</v>
      </c>
      <c r="L16079" t="str">
        <f t="shared" si="761"/>
        <v>2105ELVINA BAY</v>
      </c>
      <c r="M16079" t="s">
        <v>17479</v>
      </c>
      <c r="N16079" t="s">
        <v>732</v>
      </c>
    </row>
    <row r="16080" spans="1:14">
      <c r="A16080" t="s">
        <v>17494</v>
      </c>
      <c r="B16080" t="s">
        <v>17497</v>
      </c>
      <c r="C16080" t="s">
        <v>109</v>
      </c>
      <c r="D16080">
        <v>1</v>
      </c>
      <c r="E16080">
        <v>1</v>
      </c>
      <c r="F16080">
        <v>1</v>
      </c>
      <c r="H16080" t="s">
        <v>116</v>
      </c>
      <c r="I16080">
        <f t="shared" si="759"/>
        <v>0</v>
      </c>
      <c r="J16080">
        <f t="shared" si="760"/>
        <v>0</v>
      </c>
      <c r="L16080" t="str">
        <f t="shared" si="761"/>
        <v>2105LOVETT BAY</v>
      </c>
      <c r="M16080" t="s">
        <v>17479</v>
      </c>
      <c r="N16080" t="s">
        <v>732</v>
      </c>
    </row>
    <row r="16081" spans="1:14">
      <c r="A16081" t="s">
        <v>17494</v>
      </c>
      <c r="B16081" t="s">
        <v>17498</v>
      </c>
      <c r="C16081" t="s">
        <v>109</v>
      </c>
      <c r="D16081">
        <v>1</v>
      </c>
      <c r="E16081">
        <v>1</v>
      </c>
      <c r="F16081">
        <v>1</v>
      </c>
      <c r="H16081" t="s">
        <v>116</v>
      </c>
      <c r="I16081">
        <f t="shared" ref="I16081:I16112" si="762">IF(ISERROR(VLOOKUP(A16081,SelPostCode,1,FALSE)),0,1)</f>
        <v>0</v>
      </c>
      <c r="J16081">
        <f t="shared" ref="J16081:J16112" si="763">IF(I16081=0,0,IF(ISERROR(VLOOKUP(B16081,SelSuburb,1,FALSE)),0,1))</f>
        <v>0</v>
      </c>
      <c r="L16081" t="str">
        <f t="shared" si="761"/>
        <v>2105MCCARRS CREEK</v>
      </c>
      <c r="M16081" t="s">
        <v>17479</v>
      </c>
      <c r="N16081" t="s">
        <v>732</v>
      </c>
    </row>
    <row r="16082" spans="1:14">
      <c r="A16082" t="s">
        <v>17494</v>
      </c>
      <c r="B16082" t="s">
        <v>17499</v>
      </c>
      <c r="C16082" t="s">
        <v>109</v>
      </c>
      <c r="D16082">
        <v>1</v>
      </c>
      <c r="E16082">
        <v>1</v>
      </c>
      <c r="F16082">
        <v>1</v>
      </c>
      <c r="H16082" t="s">
        <v>116</v>
      </c>
      <c r="I16082">
        <f t="shared" si="762"/>
        <v>0</v>
      </c>
      <c r="J16082">
        <f t="shared" si="763"/>
        <v>0</v>
      </c>
      <c r="L16082" t="str">
        <f t="shared" si="761"/>
        <v>2105SCOTLAND ISLAND</v>
      </c>
      <c r="M16082" t="s">
        <v>17479</v>
      </c>
      <c r="N16082" t="s">
        <v>732</v>
      </c>
    </row>
    <row r="16083" spans="1:14">
      <c r="A16083" t="s">
        <v>17500</v>
      </c>
      <c r="B16083" t="s">
        <v>17501</v>
      </c>
      <c r="C16083" t="s">
        <v>109</v>
      </c>
      <c r="D16083">
        <v>1</v>
      </c>
      <c r="E16083">
        <v>1</v>
      </c>
      <c r="F16083">
        <v>1</v>
      </c>
      <c r="H16083" t="s">
        <v>116</v>
      </c>
      <c r="I16083">
        <f t="shared" si="762"/>
        <v>0</v>
      </c>
      <c r="J16083">
        <f t="shared" si="763"/>
        <v>0</v>
      </c>
      <c r="L16083" t="str">
        <f t="shared" si="761"/>
        <v>2104BAYVIEW</v>
      </c>
      <c r="M16083" t="s">
        <v>17479</v>
      </c>
      <c r="N16083" t="s">
        <v>732</v>
      </c>
    </row>
    <row r="16084" spans="1:14">
      <c r="A16084" t="s">
        <v>17502</v>
      </c>
      <c r="B16084" t="s">
        <v>17503</v>
      </c>
      <c r="C16084" t="s">
        <v>109</v>
      </c>
      <c r="D16084">
        <v>1</v>
      </c>
      <c r="E16084">
        <v>1</v>
      </c>
      <c r="F16084">
        <v>1</v>
      </c>
      <c r="H16084" t="s">
        <v>116</v>
      </c>
      <c r="I16084">
        <f t="shared" si="762"/>
        <v>0</v>
      </c>
      <c r="J16084">
        <f t="shared" si="763"/>
        <v>0</v>
      </c>
      <c r="L16084" t="str">
        <f t="shared" si="761"/>
        <v>2103MONA VALE</v>
      </c>
      <c r="M16084" t="s">
        <v>17479</v>
      </c>
      <c r="N16084" t="s">
        <v>732</v>
      </c>
    </row>
    <row r="16085" spans="1:14">
      <c r="A16085" t="s">
        <v>17504</v>
      </c>
      <c r="B16085" t="s">
        <v>17505</v>
      </c>
      <c r="C16085" t="s">
        <v>109</v>
      </c>
      <c r="D16085">
        <v>1</v>
      </c>
      <c r="E16085">
        <v>1</v>
      </c>
      <c r="F16085">
        <v>1</v>
      </c>
      <c r="H16085" t="s">
        <v>116</v>
      </c>
      <c r="I16085">
        <f t="shared" si="762"/>
        <v>0</v>
      </c>
      <c r="J16085">
        <f t="shared" si="763"/>
        <v>0</v>
      </c>
      <c r="L16085" t="str">
        <f t="shared" si="761"/>
        <v>2102WARRIEWOOD</v>
      </c>
      <c r="M16085" t="s">
        <v>17479</v>
      </c>
      <c r="N16085" t="s">
        <v>732</v>
      </c>
    </row>
    <row r="16086" spans="1:14">
      <c r="A16086" t="s">
        <v>17504</v>
      </c>
      <c r="B16086" t="s">
        <v>17506</v>
      </c>
      <c r="C16086" t="s">
        <v>109</v>
      </c>
      <c r="D16086">
        <v>5</v>
      </c>
      <c r="E16086">
        <v>1</v>
      </c>
      <c r="F16086">
        <v>0</v>
      </c>
      <c r="H16086" t="s">
        <v>116</v>
      </c>
      <c r="I16086">
        <f t="shared" si="762"/>
        <v>0</v>
      </c>
      <c r="J16086">
        <f t="shared" si="763"/>
        <v>0</v>
      </c>
      <c r="L16086" t="str">
        <f t="shared" si="761"/>
        <v>2102WARRIEWOOD SHOPPING SQUARE</v>
      </c>
      <c r="M16086" t="s">
        <v>17479</v>
      </c>
    </row>
    <row r="16087" spans="1:14">
      <c r="A16087" t="s">
        <v>17507</v>
      </c>
      <c r="B16087" t="s">
        <v>17508</v>
      </c>
      <c r="C16087" t="s">
        <v>109</v>
      </c>
      <c r="D16087">
        <v>1</v>
      </c>
      <c r="E16087">
        <v>1</v>
      </c>
      <c r="F16087">
        <v>1</v>
      </c>
      <c r="H16087" t="s">
        <v>116</v>
      </c>
      <c r="I16087">
        <f t="shared" si="762"/>
        <v>0</v>
      </c>
      <c r="J16087">
        <f t="shared" si="763"/>
        <v>0</v>
      </c>
      <c r="L16087" t="str">
        <f t="shared" si="761"/>
        <v>2101ELANORA HEIGHTS</v>
      </c>
      <c r="M16087" t="s">
        <v>17479</v>
      </c>
      <c r="N16087" t="s">
        <v>732</v>
      </c>
    </row>
    <row r="16088" spans="1:14">
      <c r="A16088" t="s">
        <v>17507</v>
      </c>
      <c r="B16088" t="s">
        <v>17509</v>
      </c>
      <c r="C16088" t="s">
        <v>109</v>
      </c>
      <c r="D16088">
        <v>1</v>
      </c>
      <c r="E16088">
        <v>1</v>
      </c>
      <c r="F16088">
        <v>1</v>
      </c>
      <c r="H16088" t="s">
        <v>116</v>
      </c>
      <c r="I16088">
        <f t="shared" si="762"/>
        <v>0</v>
      </c>
      <c r="J16088">
        <f t="shared" si="763"/>
        <v>0</v>
      </c>
      <c r="L16088" t="str">
        <f t="shared" si="761"/>
        <v>2101INGLESIDE</v>
      </c>
      <c r="M16088" t="s">
        <v>17479</v>
      </c>
      <c r="N16088" t="s">
        <v>732</v>
      </c>
    </row>
    <row r="16089" spans="1:14">
      <c r="A16089" t="s">
        <v>17507</v>
      </c>
      <c r="B16089" t="s">
        <v>17510</v>
      </c>
      <c r="C16089" t="s">
        <v>109</v>
      </c>
      <c r="D16089">
        <v>1</v>
      </c>
      <c r="E16089">
        <v>1</v>
      </c>
      <c r="F16089">
        <v>1</v>
      </c>
      <c r="H16089" t="s">
        <v>116</v>
      </c>
      <c r="I16089">
        <f t="shared" si="762"/>
        <v>0</v>
      </c>
      <c r="J16089">
        <f t="shared" si="763"/>
        <v>0</v>
      </c>
      <c r="L16089" t="str">
        <f t="shared" si="761"/>
        <v>2101NARRABEEN</v>
      </c>
      <c r="M16089" t="s">
        <v>17479</v>
      </c>
      <c r="N16089" t="s">
        <v>732</v>
      </c>
    </row>
    <row r="16090" spans="1:14">
      <c r="A16090" t="s">
        <v>17507</v>
      </c>
      <c r="B16090" t="s">
        <v>17511</v>
      </c>
      <c r="C16090" t="s">
        <v>109</v>
      </c>
      <c r="D16090">
        <v>1</v>
      </c>
      <c r="E16090">
        <v>1</v>
      </c>
      <c r="F16090">
        <v>1</v>
      </c>
      <c r="H16090" t="s">
        <v>116</v>
      </c>
      <c r="I16090">
        <f t="shared" si="762"/>
        <v>0</v>
      </c>
      <c r="J16090">
        <f t="shared" si="763"/>
        <v>0</v>
      </c>
      <c r="L16090" t="str">
        <f t="shared" si="761"/>
        <v>2101NARRABEEN PENINSULA</v>
      </c>
      <c r="M16090" t="s">
        <v>17479</v>
      </c>
      <c r="N16090" t="s">
        <v>732</v>
      </c>
    </row>
    <row r="16091" spans="1:14">
      <c r="A16091" t="s">
        <v>17507</v>
      </c>
      <c r="B16091" t="s">
        <v>17512</v>
      </c>
      <c r="C16091" t="s">
        <v>109</v>
      </c>
      <c r="D16091">
        <v>1</v>
      </c>
      <c r="E16091">
        <v>1</v>
      </c>
      <c r="F16091">
        <v>1</v>
      </c>
      <c r="H16091" t="s">
        <v>116</v>
      </c>
      <c r="I16091">
        <f t="shared" si="762"/>
        <v>0</v>
      </c>
      <c r="J16091">
        <f t="shared" si="763"/>
        <v>0</v>
      </c>
      <c r="L16091" t="str">
        <f t="shared" si="761"/>
        <v>2101NORTH NARRABEEN</v>
      </c>
      <c r="M16091" t="s">
        <v>17479</v>
      </c>
      <c r="N16091" t="s">
        <v>732</v>
      </c>
    </row>
    <row r="16092" spans="1:14">
      <c r="A16092" t="s">
        <v>17513</v>
      </c>
      <c r="B16092" t="s">
        <v>17514</v>
      </c>
      <c r="C16092" t="s">
        <v>109</v>
      </c>
      <c r="D16092">
        <v>1</v>
      </c>
      <c r="E16092">
        <v>1</v>
      </c>
      <c r="F16092">
        <v>1</v>
      </c>
      <c r="H16092" t="s">
        <v>116</v>
      </c>
      <c r="I16092">
        <f t="shared" si="762"/>
        <v>0</v>
      </c>
      <c r="J16092">
        <f t="shared" si="763"/>
        <v>0</v>
      </c>
      <c r="L16092" t="str">
        <f t="shared" si="761"/>
        <v>2100ALLAMBIE</v>
      </c>
      <c r="M16092" t="s">
        <v>17479</v>
      </c>
      <c r="N16092" t="s">
        <v>732</v>
      </c>
    </row>
    <row r="16093" spans="1:14">
      <c r="A16093" t="s">
        <v>17513</v>
      </c>
      <c r="B16093" t="s">
        <v>17515</v>
      </c>
      <c r="C16093" t="s">
        <v>109</v>
      </c>
      <c r="D16093">
        <v>1</v>
      </c>
      <c r="E16093">
        <v>1</v>
      </c>
      <c r="F16093">
        <v>1</v>
      </c>
      <c r="H16093" t="s">
        <v>116</v>
      </c>
      <c r="I16093">
        <f t="shared" si="762"/>
        <v>0</v>
      </c>
      <c r="J16093">
        <f t="shared" si="763"/>
        <v>0</v>
      </c>
      <c r="L16093" t="str">
        <f t="shared" si="761"/>
        <v>2100ALLAMBIE HEIGHTS</v>
      </c>
      <c r="M16093" t="s">
        <v>17479</v>
      </c>
      <c r="N16093" t="s">
        <v>732</v>
      </c>
    </row>
    <row r="16094" spans="1:14">
      <c r="A16094" t="s">
        <v>17513</v>
      </c>
      <c r="B16094" t="s">
        <v>17516</v>
      </c>
      <c r="C16094" t="s">
        <v>109</v>
      </c>
      <c r="D16094">
        <v>1</v>
      </c>
      <c r="E16094">
        <v>1</v>
      </c>
      <c r="F16094">
        <v>1</v>
      </c>
      <c r="H16094" t="s">
        <v>116</v>
      </c>
      <c r="I16094">
        <f t="shared" si="762"/>
        <v>0</v>
      </c>
      <c r="J16094">
        <f t="shared" si="763"/>
        <v>0</v>
      </c>
      <c r="L16094" t="str">
        <f t="shared" si="761"/>
        <v>2100BEACON HILL</v>
      </c>
      <c r="M16094" t="s">
        <v>17479</v>
      </c>
      <c r="N16094" t="s">
        <v>732</v>
      </c>
    </row>
    <row r="16095" spans="1:14">
      <c r="A16095" t="s">
        <v>17513</v>
      </c>
      <c r="B16095" t="s">
        <v>17517</v>
      </c>
      <c r="C16095" t="s">
        <v>109</v>
      </c>
      <c r="D16095">
        <v>1</v>
      </c>
      <c r="E16095">
        <v>1</v>
      </c>
      <c r="F16095">
        <v>1</v>
      </c>
      <c r="H16095" t="s">
        <v>116</v>
      </c>
      <c r="I16095">
        <f t="shared" si="762"/>
        <v>0</v>
      </c>
      <c r="J16095">
        <f t="shared" si="763"/>
        <v>0</v>
      </c>
      <c r="L16095" t="str">
        <f t="shared" si="761"/>
        <v>2100BROOKVALE</v>
      </c>
      <c r="M16095" t="s">
        <v>17479</v>
      </c>
      <c r="N16095" t="s">
        <v>732</v>
      </c>
    </row>
    <row r="16096" spans="1:14">
      <c r="A16096" t="s">
        <v>17513</v>
      </c>
      <c r="B16096" t="s">
        <v>17518</v>
      </c>
      <c r="C16096" t="s">
        <v>109</v>
      </c>
      <c r="D16096">
        <v>1</v>
      </c>
      <c r="E16096">
        <v>1</v>
      </c>
      <c r="F16096">
        <v>1</v>
      </c>
      <c r="H16096" t="s">
        <v>116</v>
      </c>
      <c r="I16096">
        <f t="shared" si="762"/>
        <v>0</v>
      </c>
      <c r="J16096">
        <f t="shared" si="763"/>
        <v>0</v>
      </c>
      <c r="L16096" t="str">
        <f t="shared" si="761"/>
        <v>2100NORTH MANLY</v>
      </c>
      <c r="M16096" t="s">
        <v>17479</v>
      </c>
      <c r="N16096" t="s">
        <v>732</v>
      </c>
    </row>
    <row r="16097" spans="1:14">
      <c r="A16097" t="s">
        <v>17513</v>
      </c>
      <c r="B16097" t="s">
        <v>17519</v>
      </c>
      <c r="C16097" t="s">
        <v>109</v>
      </c>
      <c r="D16097">
        <v>1</v>
      </c>
      <c r="E16097">
        <v>1</v>
      </c>
      <c r="F16097">
        <v>1</v>
      </c>
      <c r="H16097" t="s">
        <v>116</v>
      </c>
      <c r="I16097">
        <f t="shared" si="762"/>
        <v>0</v>
      </c>
      <c r="J16097">
        <f t="shared" si="763"/>
        <v>0</v>
      </c>
      <c r="L16097" t="str">
        <f t="shared" si="761"/>
        <v>2100OXFORD FALLS</v>
      </c>
      <c r="M16097" t="s">
        <v>17479</v>
      </c>
      <c r="N16097" t="s">
        <v>732</v>
      </c>
    </row>
    <row r="16098" spans="1:14">
      <c r="A16098" t="s">
        <v>17513</v>
      </c>
      <c r="B16098" t="s">
        <v>17520</v>
      </c>
      <c r="C16098" t="s">
        <v>109</v>
      </c>
      <c r="D16098">
        <v>1</v>
      </c>
      <c r="E16098">
        <v>1</v>
      </c>
      <c r="F16098">
        <v>1</v>
      </c>
      <c r="H16098" t="s">
        <v>116</v>
      </c>
      <c r="I16098">
        <f t="shared" si="762"/>
        <v>0</v>
      </c>
      <c r="J16098">
        <f t="shared" si="763"/>
        <v>0</v>
      </c>
      <c r="L16098" t="str">
        <f t="shared" si="761"/>
        <v>2100WARRINGAH MALL</v>
      </c>
      <c r="M16098" t="s">
        <v>17479</v>
      </c>
      <c r="N16098" t="s">
        <v>732</v>
      </c>
    </row>
    <row r="16099" spans="1:14">
      <c r="A16099" t="s">
        <v>17521</v>
      </c>
      <c r="B16099" t="s">
        <v>4545</v>
      </c>
      <c r="C16099" t="s">
        <v>109</v>
      </c>
      <c r="D16099">
        <v>1</v>
      </c>
      <c r="E16099">
        <v>1</v>
      </c>
      <c r="F16099">
        <v>1</v>
      </c>
      <c r="H16099" t="s">
        <v>116</v>
      </c>
      <c r="I16099">
        <f t="shared" si="762"/>
        <v>0</v>
      </c>
      <c r="J16099">
        <f t="shared" si="763"/>
        <v>0</v>
      </c>
      <c r="L16099" t="str">
        <f t="shared" si="761"/>
        <v>2099CROMER</v>
      </c>
      <c r="M16099" t="s">
        <v>17479</v>
      </c>
      <c r="N16099" t="s">
        <v>732</v>
      </c>
    </row>
    <row r="16100" spans="1:14">
      <c r="A16100" t="s">
        <v>17521</v>
      </c>
      <c r="B16100" t="s">
        <v>17522</v>
      </c>
      <c r="C16100" t="s">
        <v>109</v>
      </c>
      <c r="D16100">
        <v>1</v>
      </c>
      <c r="E16100">
        <v>1</v>
      </c>
      <c r="F16100">
        <v>1</v>
      </c>
      <c r="H16100" t="s">
        <v>116</v>
      </c>
      <c r="I16100">
        <f t="shared" si="762"/>
        <v>0</v>
      </c>
      <c r="J16100">
        <f t="shared" si="763"/>
        <v>0</v>
      </c>
      <c r="L16100" t="str">
        <f t="shared" si="761"/>
        <v>2099CROMER HEIGHTS</v>
      </c>
      <c r="M16100" t="s">
        <v>17479</v>
      </c>
      <c r="N16100" t="s">
        <v>732</v>
      </c>
    </row>
    <row r="16101" spans="1:14">
      <c r="A16101" t="s">
        <v>17521</v>
      </c>
      <c r="B16101" t="s">
        <v>17523</v>
      </c>
      <c r="C16101" t="s">
        <v>109</v>
      </c>
      <c r="D16101">
        <v>1</v>
      </c>
      <c r="E16101">
        <v>1</v>
      </c>
      <c r="F16101">
        <v>1</v>
      </c>
      <c r="H16101" t="s">
        <v>116</v>
      </c>
      <c r="I16101">
        <f t="shared" si="762"/>
        <v>0</v>
      </c>
      <c r="J16101">
        <f t="shared" si="763"/>
        <v>0</v>
      </c>
      <c r="L16101" t="str">
        <f t="shared" si="761"/>
        <v>2099DEE WHY</v>
      </c>
      <c r="M16101" t="s">
        <v>17479</v>
      </c>
      <c r="N16101" t="s">
        <v>732</v>
      </c>
    </row>
    <row r="16102" spans="1:14">
      <c r="A16102" t="s">
        <v>17521</v>
      </c>
      <c r="B16102" t="s">
        <v>17524</v>
      </c>
      <c r="C16102" t="s">
        <v>109</v>
      </c>
      <c r="D16102">
        <v>1</v>
      </c>
      <c r="E16102">
        <v>1</v>
      </c>
      <c r="F16102">
        <v>1</v>
      </c>
      <c r="H16102" t="s">
        <v>116</v>
      </c>
      <c r="I16102">
        <f t="shared" si="762"/>
        <v>0</v>
      </c>
      <c r="J16102">
        <f t="shared" si="763"/>
        <v>0</v>
      </c>
      <c r="L16102" t="str">
        <f t="shared" si="761"/>
        <v>2099DEE WHY BEACH</v>
      </c>
      <c r="M16102" t="s">
        <v>17479</v>
      </c>
      <c r="N16102" t="s">
        <v>732</v>
      </c>
    </row>
    <row r="16103" spans="1:14">
      <c r="A16103" t="s">
        <v>17521</v>
      </c>
      <c r="B16103" t="s">
        <v>17525</v>
      </c>
      <c r="C16103" t="s">
        <v>109</v>
      </c>
      <c r="D16103">
        <v>1</v>
      </c>
      <c r="E16103">
        <v>1</v>
      </c>
      <c r="F16103">
        <v>1</v>
      </c>
      <c r="H16103" t="s">
        <v>116</v>
      </c>
      <c r="I16103">
        <f t="shared" si="762"/>
        <v>0</v>
      </c>
      <c r="J16103">
        <f t="shared" si="763"/>
        <v>0</v>
      </c>
      <c r="L16103" t="str">
        <f t="shared" si="761"/>
        <v>2099NARRAWEENA</v>
      </c>
      <c r="M16103" t="s">
        <v>17479</v>
      </c>
      <c r="N16103" t="s">
        <v>732</v>
      </c>
    </row>
    <row r="16104" spans="1:14">
      <c r="A16104" t="s">
        <v>17521</v>
      </c>
      <c r="B16104" t="s">
        <v>17526</v>
      </c>
      <c r="C16104" t="s">
        <v>109</v>
      </c>
      <c r="D16104">
        <v>1</v>
      </c>
      <c r="E16104">
        <v>1</v>
      </c>
      <c r="F16104">
        <v>1</v>
      </c>
      <c r="H16104" t="s">
        <v>116</v>
      </c>
      <c r="I16104">
        <f t="shared" si="762"/>
        <v>0</v>
      </c>
      <c r="J16104">
        <f t="shared" si="763"/>
        <v>0</v>
      </c>
      <c r="L16104" t="str">
        <f t="shared" si="761"/>
        <v>2099NORTH CURL CURL</v>
      </c>
      <c r="M16104" t="s">
        <v>17479</v>
      </c>
      <c r="N16104" t="s">
        <v>732</v>
      </c>
    </row>
    <row r="16105" spans="1:14">
      <c r="A16105" t="s">
        <v>17521</v>
      </c>
      <c r="B16105" t="s">
        <v>17527</v>
      </c>
      <c r="C16105" t="s">
        <v>109</v>
      </c>
      <c r="D16105">
        <v>1</v>
      </c>
      <c r="E16105">
        <v>1</v>
      </c>
      <c r="F16105">
        <v>1</v>
      </c>
      <c r="H16105" t="s">
        <v>116</v>
      </c>
      <c r="I16105">
        <f t="shared" si="762"/>
        <v>0</v>
      </c>
      <c r="J16105">
        <f t="shared" si="763"/>
        <v>0</v>
      </c>
      <c r="L16105" t="str">
        <f t="shared" si="761"/>
        <v>2099WINGALA</v>
      </c>
      <c r="M16105" t="s">
        <v>17479</v>
      </c>
      <c r="N16105" t="s">
        <v>732</v>
      </c>
    </row>
    <row r="16106" spans="1:14">
      <c r="A16106" t="s">
        <v>17528</v>
      </c>
      <c r="B16106" t="s">
        <v>6317</v>
      </c>
      <c r="C16106" t="s">
        <v>109</v>
      </c>
      <c r="D16106">
        <v>1</v>
      </c>
      <c r="E16106">
        <v>1</v>
      </c>
      <c r="F16106">
        <v>1</v>
      </c>
      <c r="H16106" t="s">
        <v>116</v>
      </c>
      <c r="I16106">
        <f t="shared" si="762"/>
        <v>0</v>
      </c>
      <c r="J16106">
        <f t="shared" si="763"/>
        <v>0</v>
      </c>
      <c r="L16106" t="str">
        <f t="shared" si="761"/>
        <v>2097COLLAROY</v>
      </c>
      <c r="M16106" t="s">
        <v>17479</v>
      </c>
      <c r="N16106" t="s">
        <v>732</v>
      </c>
    </row>
    <row r="16107" spans="1:14">
      <c r="A16107" t="s">
        <v>17528</v>
      </c>
      <c r="B16107" t="s">
        <v>17529</v>
      </c>
      <c r="C16107" t="s">
        <v>109</v>
      </c>
      <c r="D16107">
        <v>1</v>
      </c>
      <c r="E16107">
        <v>1</v>
      </c>
      <c r="F16107">
        <v>1</v>
      </c>
      <c r="H16107" t="s">
        <v>116</v>
      </c>
      <c r="I16107">
        <f t="shared" si="762"/>
        <v>0</v>
      </c>
      <c r="J16107">
        <f t="shared" si="763"/>
        <v>0</v>
      </c>
      <c r="L16107" t="str">
        <f t="shared" si="761"/>
        <v>2097COLLAROY BEACH</v>
      </c>
      <c r="M16107" t="s">
        <v>17479</v>
      </c>
      <c r="N16107" t="s">
        <v>732</v>
      </c>
    </row>
    <row r="16108" spans="1:14">
      <c r="A16108" t="s">
        <v>17528</v>
      </c>
      <c r="B16108" t="s">
        <v>17530</v>
      </c>
      <c r="C16108" t="s">
        <v>109</v>
      </c>
      <c r="D16108">
        <v>1</v>
      </c>
      <c r="E16108">
        <v>1</v>
      </c>
      <c r="F16108">
        <v>1</v>
      </c>
      <c r="H16108" t="s">
        <v>116</v>
      </c>
      <c r="I16108">
        <f t="shared" si="762"/>
        <v>0</v>
      </c>
      <c r="J16108">
        <f t="shared" si="763"/>
        <v>0</v>
      </c>
      <c r="L16108" t="str">
        <f t="shared" si="761"/>
        <v>2097COLLAROY PLATEAU</v>
      </c>
      <c r="M16108" t="s">
        <v>17479</v>
      </c>
      <c r="N16108" t="s">
        <v>732</v>
      </c>
    </row>
    <row r="16109" spans="1:14">
      <c r="A16109" t="s">
        <v>17528</v>
      </c>
      <c r="B16109" t="s">
        <v>17531</v>
      </c>
      <c r="C16109" t="s">
        <v>109</v>
      </c>
      <c r="D16109">
        <v>1</v>
      </c>
      <c r="E16109">
        <v>1</v>
      </c>
      <c r="F16109">
        <v>1</v>
      </c>
      <c r="H16109" t="s">
        <v>116</v>
      </c>
      <c r="I16109">
        <f t="shared" si="762"/>
        <v>0</v>
      </c>
      <c r="J16109">
        <f t="shared" si="763"/>
        <v>0</v>
      </c>
      <c r="L16109" t="str">
        <f t="shared" si="761"/>
        <v>2097COLLAROY PLATEAU WEST</v>
      </c>
      <c r="M16109" t="s">
        <v>17479</v>
      </c>
      <c r="N16109" t="s">
        <v>732</v>
      </c>
    </row>
    <row r="16110" spans="1:14">
      <c r="A16110" t="s">
        <v>17528</v>
      </c>
      <c r="B16110" t="s">
        <v>17532</v>
      </c>
      <c r="C16110" t="s">
        <v>109</v>
      </c>
      <c r="D16110">
        <v>1</v>
      </c>
      <c r="E16110">
        <v>1</v>
      </c>
      <c r="F16110">
        <v>1</v>
      </c>
      <c r="H16110" t="s">
        <v>116</v>
      </c>
      <c r="I16110">
        <f t="shared" si="762"/>
        <v>0</v>
      </c>
      <c r="J16110">
        <f t="shared" si="763"/>
        <v>0</v>
      </c>
      <c r="L16110" t="str">
        <f t="shared" si="761"/>
        <v>2097LONG REEF</v>
      </c>
      <c r="M16110" t="s">
        <v>17479</v>
      </c>
      <c r="N16110" t="s">
        <v>732</v>
      </c>
    </row>
    <row r="16111" spans="1:14">
      <c r="A16111" t="s">
        <v>17528</v>
      </c>
      <c r="B16111" t="s">
        <v>17533</v>
      </c>
      <c r="C16111" t="s">
        <v>109</v>
      </c>
      <c r="D16111">
        <v>1</v>
      </c>
      <c r="E16111">
        <v>1</v>
      </c>
      <c r="F16111">
        <v>1</v>
      </c>
      <c r="H16111" t="s">
        <v>116</v>
      </c>
      <c r="I16111">
        <f t="shared" si="762"/>
        <v>0</v>
      </c>
      <c r="J16111">
        <f t="shared" si="763"/>
        <v>0</v>
      </c>
      <c r="L16111" t="str">
        <f t="shared" si="761"/>
        <v>2097WHEELER HEIGHTS</v>
      </c>
      <c r="M16111" t="s">
        <v>17479</v>
      </c>
      <c r="N16111" t="s">
        <v>732</v>
      </c>
    </row>
    <row r="16112" spans="1:14">
      <c r="A16112" t="s">
        <v>17534</v>
      </c>
      <c r="B16112" t="s">
        <v>17535</v>
      </c>
      <c r="C16112" t="s">
        <v>109</v>
      </c>
      <c r="D16112">
        <v>1</v>
      </c>
      <c r="E16112">
        <v>1</v>
      </c>
      <c r="F16112">
        <v>1</v>
      </c>
      <c r="H16112" t="s">
        <v>116</v>
      </c>
      <c r="I16112">
        <f t="shared" si="762"/>
        <v>0</v>
      </c>
      <c r="J16112">
        <f t="shared" si="763"/>
        <v>0</v>
      </c>
      <c r="L16112" t="str">
        <f t="shared" si="761"/>
        <v>2096CURL CURL</v>
      </c>
      <c r="M16112" t="s">
        <v>17479</v>
      </c>
      <c r="N16112" t="s">
        <v>732</v>
      </c>
    </row>
    <row r="16113" spans="1:14">
      <c r="A16113" t="s">
        <v>17534</v>
      </c>
      <c r="B16113" t="s">
        <v>5552</v>
      </c>
      <c r="C16113" t="s">
        <v>109</v>
      </c>
      <c r="D16113">
        <v>1</v>
      </c>
      <c r="E16113">
        <v>1</v>
      </c>
      <c r="F16113">
        <v>1</v>
      </c>
      <c r="H16113" t="s">
        <v>116</v>
      </c>
      <c r="I16113">
        <v>0</v>
      </c>
      <c r="J16113">
        <v>0</v>
      </c>
      <c r="L16113" t="str">
        <f t="shared" si="761"/>
        <v>2096FRESHWATER</v>
      </c>
      <c r="M16113" t="s">
        <v>17479</v>
      </c>
      <c r="N16113" t="s">
        <v>732</v>
      </c>
    </row>
    <row r="16114" spans="1:14">
      <c r="A16114" t="s">
        <v>17534</v>
      </c>
      <c r="B16114" t="s">
        <v>17536</v>
      </c>
      <c r="C16114" t="s">
        <v>109</v>
      </c>
      <c r="D16114">
        <v>1</v>
      </c>
      <c r="E16114">
        <v>1</v>
      </c>
      <c r="F16114">
        <v>1</v>
      </c>
      <c r="H16114" t="s">
        <v>116</v>
      </c>
      <c r="I16114">
        <f t="shared" ref="I16114:I16177" si="764">IF(ISERROR(VLOOKUP(A16114,SelPostCode,1,FALSE)),0,1)</f>
        <v>0</v>
      </c>
      <c r="J16114">
        <f t="shared" ref="J16114:J16177" si="765">IF(I16114=0,0,IF(ISERROR(VLOOKUP(B16114,SelSuburb,1,FALSE)),0,1))</f>
        <v>0</v>
      </c>
      <c r="L16114" t="str">
        <f t="shared" si="761"/>
        <v>2096HARBORD</v>
      </c>
      <c r="M16114" t="s">
        <v>17479</v>
      </c>
      <c r="N16114" t="s">
        <v>732</v>
      </c>
    </row>
    <row r="16115" spans="1:14">
      <c r="A16115" t="s">
        <v>17534</v>
      </c>
      <c r="B16115" t="s">
        <v>11857</v>
      </c>
      <c r="C16115" t="s">
        <v>109</v>
      </c>
      <c r="D16115">
        <v>1</v>
      </c>
      <c r="E16115">
        <v>1</v>
      </c>
      <c r="F16115">
        <v>1</v>
      </c>
      <c r="H16115" t="s">
        <v>116</v>
      </c>
      <c r="I16115">
        <f t="shared" si="764"/>
        <v>0</v>
      </c>
      <c r="J16115">
        <f t="shared" si="765"/>
        <v>0</v>
      </c>
      <c r="L16115" t="str">
        <f t="shared" si="761"/>
        <v>2096QUEENSCLIFF</v>
      </c>
      <c r="M16115" t="s">
        <v>17479</v>
      </c>
      <c r="N16115" t="s">
        <v>732</v>
      </c>
    </row>
    <row r="16116" spans="1:14">
      <c r="A16116" t="s">
        <v>17537</v>
      </c>
      <c r="B16116" t="s">
        <v>8471</v>
      </c>
      <c r="C16116" t="s">
        <v>109</v>
      </c>
      <c r="D16116">
        <v>1</v>
      </c>
      <c r="E16116">
        <v>1</v>
      </c>
      <c r="F16116">
        <v>1</v>
      </c>
      <c r="H16116" t="s">
        <v>116</v>
      </c>
      <c r="I16116">
        <f t="shared" si="764"/>
        <v>0</v>
      </c>
      <c r="J16116">
        <f t="shared" si="765"/>
        <v>0</v>
      </c>
      <c r="L16116" t="str">
        <f t="shared" si="761"/>
        <v>2095MANLY</v>
      </c>
      <c r="M16116" t="s">
        <v>17479</v>
      </c>
      <c r="N16116" t="s">
        <v>732</v>
      </c>
    </row>
    <row r="16117" spans="1:14">
      <c r="A16117" t="s">
        <v>17537</v>
      </c>
      <c r="B16117" t="s">
        <v>17538</v>
      </c>
      <c r="C16117" t="s">
        <v>109</v>
      </c>
      <c r="D16117">
        <v>1</v>
      </c>
      <c r="E16117">
        <v>1</v>
      </c>
      <c r="F16117">
        <v>1</v>
      </c>
      <c r="H16117" t="s">
        <v>116</v>
      </c>
      <c r="I16117">
        <f t="shared" si="764"/>
        <v>0</v>
      </c>
      <c r="J16117">
        <f t="shared" si="765"/>
        <v>0</v>
      </c>
      <c r="L16117" t="str">
        <f t="shared" si="761"/>
        <v>2095MANLY EAST</v>
      </c>
      <c r="M16117" t="s">
        <v>17479</v>
      </c>
      <c r="N16117" t="s">
        <v>732</v>
      </c>
    </row>
    <row r="16118" spans="1:14">
      <c r="A16118" t="s">
        <v>17539</v>
      </c>
      <c r="B16118" t="s">
        <v>17540</v>
      </c>
      <c r="C16118" t="s">
        <v>109</v>
      </c>
      <c r="D16118">
        <v>1</v>
      </c>
      <c r="E16118">
        <v>1</v>
      </c>
      <c r="F16118">
        <v>1</v>
      </c>
      <c r="H16118" t="s">
        <v>116</v>
      </c>
      <c r="I16118">
        <f t="shared" si="764"/>
        <v>0</v>
      </c>
      <c r="J16118">
        <f t="shared" si="765"/>
        <v>0</v>
      </c>
      <c r="L16118" t="str">
        <f t="shared" si="761"/>
        <v>2094FAIRLIGHT</v>
      </c>
      <c r="M16118" t="s">
        <v>17479</v>
      </c>
      <c r="N16118" t="s">
        <v>732</v>
      </c>
    </row>
    <row r="16119" spans="1:14">
      <c r="A16119" t="s">
        <v>17541</v>
      </c>
      <c r="B16119" t="s">
        <v>17542</v>
      </c>
      <c r="C16119" t="s">
        <v>109</v>
      </c>
      <c r="D16119">
        <v>1</v>
      </c>
      <c r="E16119">
        <v>1</v>
      </c>
      <c r="F16119">
        <v>1</v>
      </c>
      <c r="H16119" t="s">
        <v>116</v>
      </c>
      <c r="I16119">
        <f t="shared" si="764"/>
        <v>0</v>
      </c>
      <c r="J16119">
        <f t="shared" si="765"/>
        <v>0</v>
      </c>
      <c r="L16119" t="str">
        <f t="shared" si="761"/>
        <v>2093BALGOWLAH</v>
      </c>
      <c r="M16119" t="s">
        <v>17479</v>
      </c>
      <c r="N16119" t="s">
        <v>732</v>
      </c>
    </row>
    <row r="16120" spans="1:14">
      <c r="A16120" t="s">
        <v>17541</v>
      </c>
      <c r="B16120" t="s">
        <v>17543</v>
      </c>
      <c r="C16120" t="s">
        <v>109</v>
      </c>
      <c r="D16120">
        <v>1</v>
      </c>
      <c r="E16120">
        <v>1</v>
      </c>
      <c r="F16120">
        <v>1</v>
      </c>
      <c r="H16120" t="s">
        <v>116</v>
      </c>
      <c r="I16120">
        <f t="shared" si="764"/>
        <v>0</v>
      </c>
      <c r="J16120">
        <f t="shared" si="765"/>
        <v>0</v>
      </c>
      <c r="L16120" t="str">
        <f t="shared" si="761"/>
        <v>2093BALGOWLAH HEIGHTS</v>
      </c>
      <c r="M16120" t="s">
        <v>17479</v>
      </c>
      <c r="N16120" t="s">
        <v>732</v>
      </c>
    </row>
    <row r="16121" spans="1:14">
      <c r="A16121" t="s">
        <v>17541</v>
      </c>
      <c r="B16121" t="s">
        <v>7813</v>
      </c>
      <c r="C16121" t="s">
        <v>109</v>
      </c>
      <c r="D16121">
        <v>1</v>
      </c>
      <c r="E16121">
        <v>1</v>
      </c>
      <c r="F16121">
        <v>1</v>
      </c>
      <c r="H16121" t="s">
        <v>116</v>
      </c>
      <c r="I16121">
        <f t="shared" si="764"/>
        <v>0</v>
      </c>
      <c r="J16121">
        <f t="shared" si="765"/>
        <v>0</v>
      </c>
      <c r="L16121" t="str">
        <f t="shared" si="761"/>
        <v>2093CLONTARF</v>
      </c>
      <c r="M16121" t="s">
        <v>17479</v>
      </c>
      <c r="N16121" t="s">
        <v>732</v>
      </c>
    </row>
    <row r="16122" spans="1:14">
      <c r="A16122" t="s">
        <v>17541</v>
      </c>
      <c r="B16122" t="s">
        <v>17544</v>
      </c>
      <c r="C16122" t="s">
        <v>109</v>
      </c>
      <c r="D16122">
        <v>1</v>
      </c>
      <c r="E16122">
        <v>1</v>
      </c>
      <c r="F16122">
        <v>1</v>
      </c>
      <c r="H16122" t="s">
        <v>116</v>
      </c>
      <c r="I16122">
        <f t="shared" si="764"/>
        <v>0</v>
      </c>
      <c r="J16122">
        <f t="shared" si="765"/>
        <v>0</v>
      </c>
      <c r="L16122" t="str">
        <f t="shared" si="761"/>
        <v>2093MANLY VALE</v>
      </c>
      <c r="M16122" t="s">
        <v>17479</v>
      </c>
      <c r="N16122" t="s">
        <v>732</v>
      </c>
    </row>
    <row r="16123" spans="1:14">
      <c r="A16123" t="s">
        <v>17541</v>
      </c>
      <c r="B16123" t="s">
        <v>17545</v>
      </c>
      <c r="C16123" t="s">
        <v>109</v>
      </c>
      <c r="D16123">
        <v>1</v>
      </c>
      <c r="E16123">
        <v>1</v>
      </c>
      <c r="F16123">
        <v>1</v>
      </c>
      <c r="H16123" t="s">
        <v>116</v>
      </c>
      <c r="I16123">
        <f t="shared" si="764"/>
        <v>0</v>
      </c>
      <c r="J16123">
        <f t="shared" si="765"/>
        <v>0</v>
      </c>
      <c r="L16123" t="str">
        <f t="shared" si="761"/>
        <v>2093NORTH BALGOWLAH</v>
      </c>
      <c r="M16123" t="s">
        <v>17479</v>
      </c>
      <c r="N16123" t="s">
        <v>732</v>
      </c>
    </row>
    <row r="16124" spans="1:14">
      <c r="A16124" t="s">
        <v>17546</v>
      </c>
      <c r="B16124" t="s">
        <v>6112</v>
      </c>
      <c r="C16124" t="s">
        <v>109</v>
      </c>
      <c r="D16124">
        <v>1</v>
      </c>
      <c r="E16124">
        <v>1</v>
      </c>
      <c r="F16124">
        <v>1</v>
      </c>
      <c r="H16124" t="s">
        <v>116</v>
      </c>
      <c r="I16124">
        <f t="shared" si="764"/>
        <v>0</v>
      </c>
      <c r="J16124">
        <f t="shared" si="765"/>
        <v>0</v>
      </c>
      <c r="L16124" t="str">
        <f t="shared" si="761"/>
        <v>2092SEAFORTH</v>
      </c>
      <c r="M16124" t="s">
        <v>17479</v>
      </c>
      <c r="N16124" t="s">
        <v>732</v>
      </c>
    </row>
    <row r="16125" spans="1:14">
      <c r="A16125" t="s">
        <v>17547</v>
      </c>
      <c r="B16125" t="s">
        <v>17548</v>
      </c>
      <c r="C16125" t="s">
        <v>109</v>
      </c>
      <c r="D16125">
        <v>5</v>
      </c>
      <c r="E16125">
        <v>0</v>
      </c>
      <c r="F16125">
        <v>0</v>
      </c>
      <c r="H16125" t="s">
        <v>116</v>
      </c>
      <c r="I16125">
        <f t="shared" si="764"/>
        <v>0</v>
      </c>
      <c r="J16125">
        <f t="shared" si="765"/>
        <v>0</v>
      </c>
      <c r="L16125" t="str">
        <f t="shared" si="761"/>
        <v>2091HMAS PENGUIN</v>
      </c>
      <c r="M16125" t="e">
        <v>#N/A</v>
      </c>
    </row>
    <row r="16126" spans="1:14">
      <c r="A16126" t="s">
        <v>17549</v>
      </c>
      <c r="B16126" t="s">
        <v>980</v>
      </c>
      <c r="C16126" t="s">
        <v>109</v>
      </c>
      <c r="D16126">
        <v>1</v>
      </c>
      <c r="E16126">
        <v>1</v>
      </c>
      <c r="F16126">
        <v>1</v>
      </c>
      <c r="H16126" t="s">
        <v>116</v>
      </c>
      <c r="I16126">
        <f t="shared" si="764"/>
        <v>0</v>
      </c>
      <c r="J16126">
        <f t="shared" si="765"/>
        <v>0</v>
      </c>
      <c r="L16126" t="str">
        <f t="shared" si="761"/>
        <v>2090CREMORNE</v>
      </c>
      <c r="M16126" t="s">
        <v>17550</v>
      </c>
      <c r="N16126" t="s">
        <v>732</v>
      </c>
    </row>
    <row r="16127" spans="1:14">
      <c r="A16127" t="s">
        <v>17549</v>
      </c>
      <c r="B16127" t="s">
        <v>17551</v>
      </c>
      <c r="C16127" t="s">
        <v>109</v>
      </c>
      <c r="D16127">
        <v>1</v>
      </c>
      <c r="E16127">
        <v>1</v>
      </c>
      <c r="F16127">
        <v>1</v>
      </c>
      <c r="H16127" t="s">
        <v>116</v>
      </c>
      <c r="I16127">
        <f t="shared" si="764"/>
        <v>0</v>
      </c>
      <c r="J16127">
        <f t="shared" si="765"/>
        <v>0</v>
      </c>
      <c r="L16127" t="str">
        <f t="shared" si="761"/>
        <v>2090CREMORNE JUNCTION</v>
      </c>
      <c r="M16127" t="s">
        <v>17550</v>
      </c>
      <c r="N16127" t="s">
        <v>732</v>
      </c>
    </row>
    <row r="16128" spans="1:14">
      <c r="A16128" t="s">
        <v>17549</v>
      </c>
      <c r="B16128" t="s">
        <v>17552</v>
      </c>
      <c r="C16128" t="s">
        <v>109</v>
      </c>
      <c r="D16128">
        <v>1</v>
      </c>
      <c r="E16128">
        <v>1</v>
      </c>
      <c r="F16128">
        <v>1</v>
      </c>
      <c r="H16128" t="s">
        <v>116</v>
      </c>
      <c r="I16128">
        <f t="shared" si="764"/>
        <v>0</v>
      </c>
      <c r="J16128">
        <f t="shared" si="765"/>
        <v>0</v>
      </c>
      <c r="L16128" t="str">
        <f t="shared" si="761"/>
        <v>2090CREMORNE POINT</v>
      </c>
      <c r="M16128" t="s">
        <v>17550</v>
      </c>
      <c r="N16128" t="s">
        <v>732</v>
      </c>
    </row>
    <row r="16129" spans="1:14">
      <c r="A16129" t="s">
        <v>17553</v>
      </c>
      <c r="B16129" t="s">
        <v>17554</v>
      </c>
      <c r="C16129" t="s">
        <v>109</v>
      </c>
      <c r="D16129">
        <v>1</v>
      </c>
      <c r="E16129">
        <v>1</v>
      </c>
      <c r="F16129">
        <v>1</v>
      </c>
      <c r="H16129" t="s">
        <v>116</v>
      </c>
      <c r="I16129">
        <f t="shared" si="764"/>
        <v>0</v>
      </c>
      <c r="J16129">
        <f t="shared" si="765"/>
        <v>0</v>
      </c>
      <c r="L16129" t="str">
        <f t="shared" si="761"/>
        <v>2089KURRABA POINT</v>
      </c>
      <c r="M16129" t="s">
        <v>17550</v>
      </c>
      <c r="N16129" t="s">
        <v>732</v>
      </c>
    </row>
    <row r="16130" spans="1:14">
      <c r="A16130" t="s">
        <v>17553</v>
      </c>
      <c r="B16130" t="s">
        <v>17555</v>
      </c>
      <c r="C16130" t="s">
        <v>109</v>
      </c>
      <c r="D16130">
        <v>1</v>
      </c>
      <c r="E16130">
        <v>1</v>
      </c>
      <c r="F16130">
        <v>1</v>
      </c>
      <c r="H16130" t="s">
        <v>116</v>
      </c>
      <c r="I16130">
        <f t="shared" si="764"/>
        <v>0</v>
      </c>
      <c r="J16130">
        <f t="shared" si="765"/>
        <v>0</v>
      </c>
      <c r="L16130" t="str">
        <f t="shared" si="761"/>
        <v>2089NEUTRAL BAY</v>
      </c>
      <c r="M16130" t="s">
        <v>17550</v>
      </c>
      <c r="N16130" t="s">
        <v>732</v>
      </c>
    </row>
    <row r="16131" spans="1:14">
      <c r="A16131" t="s">
        <v>17553</v>
      </c>
      <c r="B16131" t="s">
        <v>17556</v>
      </c>
      <c r="C16131" t="s">
        <v>109</v>
      </c>
      <c r="D16131">
        <v>1</v>
      </c>
      <c r="E16131">
        <v>1</v>
      </c>
      <c r="F16131">
        <v>1</v>
      </c>
      <c r="H16131" t="s">
        <v>116</v>
      </c>
      <c r="I16131">
        <f t="shared" si="764"/>
        <v>0</v>
      </c>
      <c r="J16131">
        <f t="shared" si="765"/>
        <v>0</v>
      </c>
      <c r="L16131" t="str">
        <f t="shared" si="761"/>
        <v>2089NEUTRAL BAY JUNCTION</v>
      </c>
      <c r="M16131" t="s">
        <v>17550</v>
      </c>
      <c r="N16131" t="s">
        <v>732</v>
      </c>
    </row>
    <row r="16132" spans="1:14">
      <c r="A16132" t="s">
        <v>17557</v>
      </c>
      <c r="B16132" t="s">
        <v>17558</v>
      </c>
      <c r="C16132" t="s">
        <v>109</v>
      </c>
      <c r="D16132">
        <v>1</v>
      </c>
      <c r="E16132">
        <v>1</v>
      </c>
      <c r="F16132">
        <v>1</v>
      </c>
      <c r="H16132" t="s">
        <v>116</v>
      </c>
      <c r="I16132">
        <f t="shared" si="764"/>
        <v>0</v>
      </c>
      <c r="J16132">
        <f t="shared" si="765"/>
        <v>0</v>
      </c>
      <c r="L16132" t="str">
        <f t="shared" si="761"/>
        <v>2088MOSMAN</v>
      </c>
      <c r="M16132" t="s">
        <v>17550</v>
      </c>
      <c r="N16132" t="s">
        <v>732</v>
      </c>
    </row>
    <row r="16133" spans="1:14">
      <c r="A16133" t="s">
        <v>17557</v>
      </c>
      <c r="B16133" t="s">
        <v>17559</v>
      </c>
      <c r="C16133" t="s">
        <v>109</v>
      </c>
      <c r="D16133">
        <v>1</v>
      </c>
      <c r="E16133">
        <v>1</v>
      </c>
      <c r="F16133">
        <v>1</v>
      </c>
      <c r="H16133" t="s">
        <v>116</v>
      </c>
      <c r="I16133">
        <f t="shared" si="764"/>
        <v>0</v>
      </c>
      <c r="J16133">
        <f t="shared" si="765"/>
        <v>0</v>
      </c>
      <c r="L16133" t="str">
        <f t="shared" ref="L16133:L16196" si="766">CONCATENATE(A16133,B16133)</f>
        <v>2088SPIT JUNCTION</v>
      </c>
      <c r="M16133" t="s">
        <v>17550</v>
      </c>
      <c r="N16133" t="s">
        <v>732</v>
      </c>
    </row>
    <row r="16134" spans="1:14">
      <c r="A16134" t="s">
        <v>17560</v>
      </c>
      <c r="B16134" t="s">
        <v>5157</v>
      </c>
      <c r="C16134" t="s">
        <v>109</v>
      </c>
      <c r="D16134">
        <v>1</v>
      </c>
      <c r="E16134">
        <v>1</v>
      </c>
      <c r="F16134">
        <v>1</v>
      </c>
      <c r="H16134" t="s">
        <v>116</v>
      </c>
      <c r="I16134">
        <f t="shared" si="764"/>
        <v>0</v>
      </c>
      <c r="J16134">
        <f t="shared" si="765"/>
        <v>0</v>
      </c>
      <c r="L16134" t="str">
        <f t="shared" si="766"/>
        <v>2087FORESTVILLE</v>
      </c>
      <c r="M16134" t="s">
        <v>17479</v>
      </c>
      <c r="N16134" t="s">
        <v>732</v>
      </c>
    </row>
    <row r="16135" spans="1:14">
      <c r="A16135" t="s">
        <v>17560</v>
      </c>
      <c r="B16135" t="s">
        <v>17561</v>
      </c>
      <c r="C16135" t="s">
        <v>109</v>
      </c>
      <c r="D16135">
        <v>1</v>
      </c>
      <c r="E16135">
        <v>1</v>
      </c>
      <c r="F16135">
        <v>1</v>
      </c>
      <c r="H16135" t="s">
        <v>116</v>
      </c>
      <c r="I16135">
        <f t="shared" si="764"/>
        <v>0</v>
      </c>
      <c r="J16135">
        <f t="shared" si="765"/>
        <v>0</v>
      </c>
      <c r="L16135" t="str">
        <f t="shared" si="766"/>
        <v>2087KILLARNEY HEIGHTS</v>
      </c>
      <c r="M16135" t="s">
        <v>17479</v>
      </c>
      <c r="N16135" t="s">
        <v>732</v>
      </c>
    </row>
    <row r="16136" spans="1:14">
      <c r="A16136" t="s">
        <v>17562</v>
      </c>
      <c r="B16136" t="s">
        <v>17563</v>
      </c>
      <c r="C16136" t="s">
        <v>109</v>
      </c>
      <c r="D16136">
        <v>1</v>
      </c>
      <c r="E16136">
        <v>1</v>
      </c>
      <c r="F16136">
        <v>1</v>
      </c>
      <c r="H16136" t="s">
        <v>116</v>
      </c>
      <c r="I16136">
        <f t="shared" si="764"/>
        <v>0</v>
      </c>
      <c r="J16136">
        <f t="shared" si="765"/>
        <v>0</v>
      </c>
      <c r="L16136" t="str">
        <f t="shared" si="766"/>
        <v>2086FRENCHS FOREST</v>
      </c>
      <c r="M16136" t="s">
        <v>17479</v>
      </c>
      <c r="N16136" t="s">
        <v>732</v>
      </c>
    </row>
    <row r="16137" spans="1:14">
      <c r="A16137" t="s">
        <v>17562</v>
      </c>
      <c r="B16137" t="s">
        <v>17564</v>
      </c>
      <c r="C16137" t="s">
        <v>109</v>
      </c>
      <c r="D16137">
        <v>1</v>
      </c>
      <c r="E16137">
        <v>1</v>
      </c>
      <c r="F16137">
        <v>1</v>
      </c>
      <c r="H16137" t="s">
        <v>116</v>
      </c>
      <c r="I16137">
        <f t="shared" si="764"/>
        <v>0</v>
      </c>
      <c r="J16137">
        <f t="shared" si="765"/>
        <v>0</v>
      </c>
      <c r="L16137" t="str">
        <f t="shared" si="766"/>
        <v>2086FRENCHS FOREST EAST</v>
      </c>
      <c r="M16137" t="s">
        <v>17479</v>
      </c>
      <c r="N16137" t="s">
        <v>732</v>
      </c>
    </row>
    <row r="16138" spans="1:14">
      <c r="A16138" t="s">
        <v>17565</v>
      </c>
      <c r="B16138" t="s">
        <v>17566</v>
      </c>
      <c r="C16138" t="s">
        <v>109</v>
      </c>
      <c r="D16138">
        <v>1</v>
      </c>
      <c r="E16138">
        <v>1</v>
      </c>
      <c r="F16138">
        <v>1</v>
      </c>
      <c r="H16138" t="s">
        <v>116</v>
      </c>
      <c r="I16138">
        <f t="shared" si="764"/>
        <v>0</v>
      </c>
      <c r="J16138">
        <f t="shared" si="765"/>
        <v>0</v>
      </c>
      <c r="L16138" t="str">
        <f t="shared" si="766"/>
        <v>2085BELROSE</v>
      </c>
      <c r="M16138" t="s">
        <v>17479</v>
      </c>
      <c r="N16138" t="s">
        <v>732</v>
      </c>
    </row>
    <row r="16139" spans="1:14">
      <c r="A16139" t="s">
        <v>17565</v>
      </c>
      <c r="B16139" t="s">
        <v>17567</v>
      </c>
      <c r="C16139" t="s">
        <v>109</v>
      </c>
      <c r="D16139">
        <v>1</v>
      </c>
      <c r="E16139">
        <v>1</v>
      </c>
      <c r="F16139">
        <v>1</v>
      </c>
      <c r="H16139" t="s">
        <v>116</v>
      </c>
      <c r="I16139">
        <f t="shared" si="764"/>
        <v>0</v>
      </c>
      <c r="J16139">
        <f t="shared" si="765"/>
        <v>0</v>
      </c>
      <c r="L16139" t="str">
        <f t="shared" si="766"/>
        <v>2085BELROSE WEST</v>
      </c>
      <c r="M16139" t="s">
        <v>17479</v>
      </c>
      <c r="N16139" t="s">
        <v>732</v>
      </c>
    </row>
    <row r="16140" spans="1:14">
      <c r="A16140" t="s">
        <v>17565</v>
      </c>
      <c r="B16140" t="s">
        <v>17568</v>
      </c>
      <c r="C16140" t="s">
        <v>109</v>
      </c>
      <c r="D16140">
        <v>1</v>
      </c>
      <c r="E16140">
        <v>1</v>
      </c>
      <c r="F16140">
        <v>1</v>
      </c>
      <c r="H16140" t="s">
        <v>116</v>
      </c>
      <c r="I16140">
        <f t="shared" si="764"/>
        <v>0</v>
      </c>
      <c r="J16140">
        <f t="shared" si="765"/>
        <v>0</v>
      </c>
      <c r="L16140" t="str">
        <f t="shared" si="766"/>
        <v>2085DAVIDSON</v>
      </c>
      <c r="M16140" t="s">
        <v>17479</v>
      </c>
      <c r="N16140" t="s">
        <v>732</v>
      </c>
    </row>
    <row r="16141" spans="1:14">
      <c r="A16141" t="s">
        <v>17569</v>
      </c>
      <c r="B16141" t="s">
        <v>17570</v>
      </c>
      <c r="C16141" t="s">
        <v>109</v>
      </c>
      <c r="D16141">
        <v>1</v>
      </c>
      <c r="E16141">
        <v>1</v>
      </c>
      <c r="F16141">
        <v>1</v>
      </c>
      <c r="H16141" t="s">
        <v>116</v>
      </c>
      <c r="I16141">
        <f t="shared" si="764"/>
        <v>0</v>
      </c>
      <c r="J16141">
        <f t="shared" si="765"/>
        <v>0</v>
      </c>
      <c r="L16141" t="str">
        <f t="shared" si="766"/>
        <v>2084AKUNA BAY</v>
      </c>
      <c r="M16141" t="s">
        <v>17479</v>
      </c>
      <c r="N16141" t="s">
        <v>732</v>
      </c>
    </row>
    <row r="16142" spans="1:14">
      <c r="A16142" t="s">
        <v>17569</v>
      </c>
      <c r="B16142" t="s">
        <v>17571</v>
      </c>
      <c r="C16142" t="s">
        <v>109</v>
      </c>
      <c r="D16142">
        <v>1</v>
      </c>
      <c r="E16142">
        <v>1</v>
      </c>
      <c r="F16142">
        <v>1</v>
      </c>
      <c r="H16142" t="s">
        <v>116</v>
      </c>
      <c r="I16142">
        <f t="shared" si="764"/>
        <v>0</v>
      </c>
      <c r="J16142">
        <f t="shared" si="765"/>
        <v>0</v>
      </c>
      <c r="L16142" t="str">
        <f t="shared" si="766"/>
        <v>2084COTTAGE POINT</v>
      </c>
      <c r="M16142" t="s">
        <v>17479</v>
      </c>
      <c r="N16142" t="s">
        <v>732</v>
      </c>
    </row>
    <row r="16143" spans="1:14">
      <c r="A16143" t="s">
        <v>17569</v>
      </c>
      <c r="B16143" t="s">
        <v>17572</v>
      </c>
      <c r="C16143" t="s">
        <v>109</v>
      </c>
      <c r="D16143">
        <v>1</v>
      </c>
      <c r="E16143">
        <v>1</v>
      </c>
      <c r="F16143">
        <v>1</v>
      </c>
      <c r="H16143" t="s">
        <v>116</v>
      </c>
      <c r="I16143">
        <f t="shared" si="764"/>
        <v>0</v>
      </c>
      <c r="J16143">
        <f t="shared" si="765"/>
        <v>0</v>
      </c>
      <c r="L16143" t="str">
        <f t="shared" si="766"/>
        <v>2084DUFFYS FOREST</v>
      </c>
      <c r="M16143" t="s">
        <v>17479</v>
      </c>
      <c r="N16143" t="s">
        <v>732</v>
      </c>
    </row>
    <row r="16144" spans="1:14">
      <c r="A16144" t="s">
        <v>17569</v>
      </c>
      <c r="B16144" t="s">
        <v>17573</v>
      </c>
      <c r="C16144" t="s">
        <v>109</v>
      </c>
      <c r="D16144">
        <v>1</v>
      </c>
      <c r="E16144">
        <v>1</v>
      </c>
      <c r="F16144">
        <v>1</v>
      </c>
      <c r="H16144" t="s">
        <v>116</v>
      </c>
      <c r="I16144">
        <f t="shared" si="764"/>
        <v>0</v>
      </c>
      <c r="J16144">
        <f t="shared" si="765"/>
        <v>0</v>
      </c>
      <c r="L16144" t="str">
        <f t="shared" si="766"/>
        <v>2084TERREY HILLS</v>
      </c>
      <c r="M16144" t="s">
        <v>17479</v>
      </c>
      <c r="N16144" t="s">
        <v>732</v>
      </c>
    </row>
    <row r="16145" spans="1:14">
      <c r="A16145" t="s">
        <v>17574</v>
      </c>
      <c r="B16145" t="s">
        <v>17575</v>
      </c>
      <c r="C16145" t="s">
        <v>109</v>
      </c>
      <c r="D16145">
        <v>1</v>
      </c>
      <c r="E16145">
        <v>0</v>
      </c>
      <c r="F16145">
        <v>1</v>
      </c>
      <c r="H16145" t="s">
        <v>116</v>
      </c>
      <c r="I16145">
        <f t="shared" si="764"/>
        <v>0</v>
      </c>
      <c r="J16145">
        <f t="shared" si="765"/>
        <v>0</v>
      </c>
      <c r="L16145" t="str">
        <f t="shared" si="766"/>
        <v>2083BAR POINT</v>
      </c>
      <c r="M16145" t="s">
        <v>13345</v>
      </c>
    </row>
    <row r="16146" spans="1:14">
      <c r="A16146" t="s">
        <v>17574</v>
      </c>
      <c r="B16146" t="s">
        <v>254</v>
      </c>
      <c r="C16146" t="s">
        <v>109</v>
      </c>
      <c r="D16146">
        <v>1</v>
      </c>
      <c r="E16146">
        <v>0</v>
      </c>
      <c r="F16146">
        <v>1</v>
      </c>
      <c r="H16146" t="s">
        <v>116</v>
      </c>
      <c r="I16146">
        <f t="shared" si="764"/>
        <v>0</v>
      </c>
      <c r="J16146">
        <f t="shared" si="765"/>
        <v>0</v>
      </c>
      <c r="L16146" t="str">
        <f t="shared" si="766"/>
        <v>2083BROOKLYN</v>
      </c>
      <c r="M16146" t="s">
        <v>13345</v>
      </c>
    </row>
    <row r="16147" spans="1:14">
      <c r="A16147" t="s">
        <v>17574</v>
      </c>
      <c r="B16147" t="s">
        <v>17576</v>
      </c>
      <c r="C16147" t="s">
        <v>109</v>
      </c>
      <c r="D16147">
        <v>1</v>
      </c>
      <c r="E16147">
        <v>0</v>
      </c>
      <c r="F16147">
        <v>1</v>
      </c>
      <c r="H16147" t="s">
        <v>116</v>
      </c>
      <c r="I16147">
        <f t="shared" si="764"/>
        <v>0</v>
      </c>
      <c r="J16147">
        <f t="shared" si="765"/>
        <v>0</v>
      </c>
      <c r="L16147" t="str">
        <f t="shared" si="766"/>
        <v>2083CHEERIO POINT</v>
      </c>
      <c r="M16147" t="s">
        <v>13345</v>
      </c>
    </row>
    <row r="16148" spans="1:14">
      <c r="A16148" t="s">
        <v>17574</v>
      </c>
      <c r="B16148" t="s">
        <v>17577</v>
      </c>
      <c r="C16148" t="s">
        <v>109</v>
      </c>
      <c r="D16148">
        <v>1</v>
      </c>
      <c r="E16148">
        <v>0</v>
      </c>
      <c r="F16148">
        <v>1</v>
      </c>
      <c r="H16148" t="s">
        <v>116</v>
      </c>
      <c r="I16148">
        <f t="shared" si="764"/>
        <v>0</v>
      </c>
      <c r="J16148">
        <f t="shared" si="765"/>
        <v>0</v>
      </c>
      <c r="L16148" t="str">
        <f t="shared" si="766"/>
        <v>2083COGRA BAY</v>
      </c>
      <c r="M16148" t="s">
        <v>13345</v>
      </c>
    </row>
    <row r="16149" spans="1:14">
      <c r="A16149" t="s">
        <v>17574</v>
      </c>
      <c r="B16149" t="s">
        <v>17578</v>
      </c>
      <c r="C16149" t="s">
        <v>109</v>
      </c>
      <c r="D16149">
        <v>1</v>
      </c>
      <c r="E16149">
        <v>0</v>
      </c>
      <c r="F16149">
        <v>1</v>
      </c>
      <c r="H16149" t="s">
        <v>116</v>
      </c>
      <c r="I16149">
        <f t="shared" si="764"/>
        <v>0</v>
      </c>
      <c r="J16149">
        <f t="shared" si="765"/>
        <v>0</v>
      </c>
      <c r="L16149" t="str">
        <f t="shared" si="766"/>
        <v>2083MILSONS PASSAGE</v>
      </c>
      <c r="M16149" t="s">
        <v>13345</v>
      </c>
    </row>
    <row r="16150" spans="1:14">
      <c r="A16150" t="s">
        <v>17574</v>
      </c>
      <c r="B16150" t="s">
        <v>17579</v>
      </c>
      <c r="C16150" t="s">
        <v>109</v>
      </c>
      <c r="D16150">
        <v>1</v>
      </c>
      <c r="E16150">
        <v>0</v>
      </c>
      <c r="F16150">
        <v>1</v>
      </c>
      <c r="H16150" t="s">
        <v>116</v>
      </c>
      <c r="I16150">
        <f t="shared" si="764"/>
        <v>0</v>
      </c>
      <c r="J16150">
        <f t="shared" si="765"/>
        <v>0</v>
      </c>
      <c r="L16150" t="str">
        <f t="shared" si="766"/>
        <v>2083MOONEY MOONEY</v>
      </c>
      <c r="M16150" t="s">
        <v>13345</v>
      </c>
    </row>
    <row r="16151" spans="1:14">
      <c r="A16151" t="s">
        <v>17574</v>
      </c>
      <c r="B16151" t="s">
        <v>17580</v>
      </c>
      <c r="C16151" t="s">
        <v>109</v>
      </c>
      <c r="D16151">
        <v>4</v>
      </c>
      <c r="E16151">
        <v>0</v>
      </c>
      <c r="F16151">
        <v>0</v>
      </c>
      <c r="H16151" t="s">
        <v>116</v>
      </c>
      <c r="I16151">
        <f t="shared" si="764"/>
        <v>0</v>
      </c>
      <c r="J16151">
        <f t="shared" si="765"/>
        <v>0</v>
      </c>
      <c r="L16151" t="str">
        <f t="shared" si="766"/>
        <v>2083CHEERO POINT</v>
      </c>
      <c r="M16151" t="s">
        <v>13345</v>
      </c>
    </row>
    <row r="16152" spans="1:14">
      <c r="A16152" t="s">
        <v>17574</v>
      </c>
      <c r="B16152" t="s">
        <v>17581</v>
      </c>
      <c r="C16152" t="s">
        <v>109</v>
      </c>
      <c r="D16152">
        <v>4</v>
      </c>
      <c r="E16152">
        <v>0</v>
      </c>
      <c r="F16152">
        <v>0</v>
      </c>
      <c r="H16152" t="s">
        <v>116</v>
      </c>
      <c r="I16152">
        <f t="shared" si="764"/>
        <v>0</v>
      </c>
      <c r="J16152">
        <f t="shared" si="765"/>
        <v>0</v>
      </c>
      <c r="L16152" t="str">
        <f t="shared" si="766"/>
        <v>2083DANGAR ISLAND</v>
      </c>
      <c r="M16152" t="s">
        <v>13345</v>
      </c>
    </row>
    <row r="16153" spans="1:14">
      <c r="A16153" t="s">
        <v>17582</v>
      </c>
      <c r="B16153" t="s">
        <v>17583</v>
      </c>
      <c r="C16153" t="s">
        <v>109</v>
      </c>
      <c r="D16153">
        <v>1</v>
      </c>
      <c r="E16153">
        <v>1</v>
      </c>
      <c r="F16153">
        <v>1</v>
      </c>
      <c r="H16153" t="s">
        <v>116</v>
      </c>
      <c r="I16153">
        <f t="shared" si="764"/>
        <v>0</v>
      </c>
      <c r="J16153">
        <f t="shared" si="765"/>
        <v>0</v>
      </c>
      <c r="L16153" t="str">
        <f t="shared" si="766"/>
        <v>2082BEROWRA CREEK</v>
      </c>
      <c r="M16153" t="s">
        <v>13394</v>
      </c>
      <c r="N16153" t="s">
        <v>732</v>
      </c>
    </row>
    <row r="16154" spans="1:14">
      <c r="A16154" t="s">
        <v>17582</v>
      </c>
      <c r="B16154" t="s">
        <v>17584</v>
      </c>
      <c r="C16154" t="s">
        <v>109</v>
      </c>
      <c r="D16154">
        <v>1</v>
      </c>
      <c r="E16154">
        <v>1</v>
      </c>
      <c r="F16154">
        <v>1</v>
      </c>
      <c r="H16154" t="s">
        <v>116</v>
      </c>
      <c r="I16154">
        <f t="shared" si="764"/>
        <v>0</v>
      </c>
      <c r="J16154">
        <f t="shared" si="765"/>
        <v>0</v>
      </c>
      <c r="L16154" t="str">
        <f t="shared" si="766"/>
        <v>2082BEROWRA HEIGHTS</v>
      </c>
      <c r="M16154" t="s">
        <v>13394</v>
      </c>
      <c r="N16154" t="s">
        <v>732</v>
      </c>
    </row>
    <row r="16155" spans="1:14">
      <c r="A16155" t="s">
        <v>17582</v>
      </c>
      <c r="B16155" t="s">
        <v>17585</v>
      </c>
      <c r="C16155" t="s">
        <v>109</v>
      </c>
      <c r="D16155">
        <v>1</v>
      </c>
      <c r="E16155">
        <v>1</v>
      </c>
      <c r="F16155">
        <v>1</v>
      </c>
      <c r="H16155" t="s">
        <v>116</v>
      </c>
      <c r="I16155">
        <f t="shared" si="764"/>
        <v>0</v>
      </c>
      <c r="J16155">
        <f t="shared" si="765"/>
        <v>0</v>
      </c>
      <c r="L16155" t="str">
        <f t="shared" si="766"/>
        <v>2082BEROWRA WATERS</v>
      </c>
      <c r="M16155" t="s">
        <v>13394</v>
      </c>
      <c r="N16155" t="s">
        <v>732</v>
      </c>
    </row>
    <row r="16156" spans="1:14">
      <c r="A16156" t="s">
        <v>17586</v>
      </c>
      <c r="B16156" t="s">
        <v>17587</v>
      </c>
      <c r="C16156" t="s">
        <v>109</v>
      </c>
      <c r="D16156">
        <v>1</v>
      </c>
      <c r="E16156">
        <v>1</v>
      </c>
      <c r="F16156">
        <v>1</v>
      </c>
      <c r="H16156" t="s">
        <v>116</v>
      </c>
      <c r="I16156">
        <f t="shared" si="764"/>
        <v>0</v>
      </c>
      <c r="J16156">
        <f t="shared" si="765"/>
        <v>0</v>
      </c>
      <c r="L16156" t="str">
        <f t="shared" si="766"/>
        <v>2081BEROWRA</v>
      </c>
      <c r="M16156" t="s">
        <v>17550</v>
      </c>
      <c r="N16156" t="s">
        <v>732</v>
      </c>
    </row>
    <row r="16157" spans="1:14">
      <c r="A16157" t="s">
        <v>17586</v>
      </c>
      <c r="B16157" t="s">
        <v>17588</v>
      </c>
      <c r="C16157" t="s">
        <v>109</v>
      </c>
      <c r="D16157">
        <v>1</v>
      </c>
      <c r="E16157">
        <v>1</v>
      </c>
      <c r="F16157">
        <v>1</v>
      </c>
      <c r="H16157" t="s">
        <v>116</v>
      </c>
      <c r="I16157">
        <f t="shared" si="764"/>
        <v>0</v>
      </c>
      <c r="J16157">
        <f t="shared" si="765"/>
        <v>0</v>
      </c>
      <c r="L16157" t="str">
        <f t="shared" si="766"/>
        <v>2081COWAN</v>
      </c>
      <c r="M16157" t="s">
        <v>17550</v>
      </c>
      <c r="N16157" t="s">
        <v>732</v>
      </c>
    </row>
    <row r="16158" spans="1:14">
      <c r="A16158" t="s">
        <v>17589</v>
      </c>
      <c r="B16158" t="s">
        <v>17590</v>
      </c>
      <c r="C16158" t="s">
        <v>109</v>
      </c>
      <c r="D16158">
        <v>1</v>
      </c>
      <c r="E16158">
        <v>1</v>
      </c>
      <c r="F16158">
        <v>1</v>
      </c>
      <c r="H16158" t="s">
        <v>116</v>
      </c>
      <c r="I16158">
        <f t="shared" si="764"/>
        <v>0</v>
      </c>
      <c r="J16158">
        <f t="shared" si="765"/>
        <v>0</v>
      </c>
      <c r="L16158" t="str">
        <f t="shared" si="766"/>
        <v>2080MOUNT KURING-GAI</v>
      </c>
      <c r="M16158" t="s">
        <v>17550</v>
      </c>
      <c r="N16158" t="s">
        <v>732</v>
      </c>
    </row>
    <row r="16159" spans="1:14">
      <c r="A16159" t="s">
        <v>17591</v>
      </c>
      <c r="B16159" t="s">
        <v>17592</v>
      </c>
      <c r="C16159" t="s">
        <v>109</v>
      </c>
      <c r="D16159">
        <v>1</v>
      </c>
      <c r="E16159">
        <v>1</v>
      </c>
      <c r="F16159">
        <v>1</v>
      </c>
      <c r="H16159" t="s">
        <v>116</v>
      </c>
      <c r="I16159">
        <f t="shared" si="764"/>
        <v>0</v>
      </c>
      <c r="J16159">
        <f t="shared" si="765"/>
        <v>0</v>
      </c>
      <c r="L16159" t="str">
        <f t="shared" si="766"/>
        <v>2079MOUNT COLAH</v>
      </c>
      <c r="M16159" t="s">
        <v>17550</v>
      </c>
      <c r="N16159" t="s">
        <v>732</v>
      </c>
    </row>
    <row r="16160" spans="1:14">
      <c r="A16160" t="s">
        <v>17593</v>
      </c>
      <c r="B16160" t="s">
        <v>17594</v>
      </c>
      <c r="C16160" t="s">
        <v>109</v>
      </c>
      <c r="D16160">
        <v>1</v>
      </c>
      <c r="E16160">
        <v>1</v>
      </c>
      <c r="F16160">
        <v>1</v>
      </c>
      <c r="G16160" t="s">
        <v>1060</v>
      </c>
      <c r="H16160" t="s">
        <v>116</v>
      </c>
      <c r="I16160">
        <f t="shared" si="764"/>
        <v>0</v>
      </c>
      <c r="J16160">
        <f t="shared" si="765"/>
        <v>0</v>
      </c>
      <c r="L16160" t="str">
        <f t="shared" si="766"/>
        <v>2077ASQUITH</v>
      </c>
      <c r="M16160" t="s">
        <v>17550</v>
      </c>
      <c r="N16160" t="s">
        <v>732</v>
      </c>
    </row>
    <row r="16161" spans="1:14">
      <c r="A16161" t="s">
        <v>17593</v>
      </c>
      <c r="B16161" t="s">
        <v>17595</v>
      </c>
      <c r="C16161" t="s">
        <v>109</v>
      </c>
      <c r="D16161">
        <v>1</v>
      </c>
      <c r="E16161">
        <v>1</v>
      </c>
      <c r="F16161">
        <v>1</v>
      </c>
      <c r="G16161" t="s">
        <v>1060</v>
      </c>
      <c r="H16161" t="s">
        <v>116</v>
      </c>
      <c r="I16161">
        <f t="shared" si="764"/>
        <v>0</v>
      </c>
      <c r="J16161">
        <f t="shared" si="765"/>
        <v>0</v>
      </c>
      <c r="L16161" t="str">
        <f t="shared" si="766"/>
        <v>2077HORNSBY</v>
      </c>
      <c r="M16161" t="s">
        <v>17550</v>
      </c>
      <c r="N16161" t="s">
        <v>732</v>
      </c>
    </row>
    <row r="16162" spans="1:14">
      <c r="A16162" t="s">
        <v>17593</v>
      </c>
      <c r="B16162" t="s">
        <v>17596</v>
      </c>
      <c r="C16162" t="s">
        <v>109</v>
      </c>
      <c r="D16162">
        <v>1</v>
      </c>
      <c r="E16162">
        <v>1</v>
      </c>
      <c r="F16162">
        <v>1</v>
      </c>
      <c r="G16162" t="s">
        <v>1060</v>
      </c>
      <c r="H16162" t="s">
        <v>116</v>
      </c>
      <c r="I16162">
        <f t="shared" si="764"/>
        <v>0</v>
      </c>
      <c r="J16162">
        <f t="shared" si="765"/>
        <v>0</v>
      </c>
      <c r="L16162" t="str">
        <f t="shared" si="766"/>
        <v>2077HORNSBY HEIGHTS</v>
      </c>
      <c r="M16162" t="s">
        <v>17550</v>
      </c>
      <c r="N16162" t="s">
        <v>732</v>
      </c>
    </row>
    <row r="16163" spans="1:14">
      <c r="A16163" t="s">
        <v>17593</v>
      </c>
      <c r="B16163" t="s">
        <v>17597</v>
      </c>
      <c r="C16163" t="s">
        <v>109</v>
      </c>
      <c r="D16163">
        <v>1</v>
      </c>
      <c r="E16163">
        <v>1</v>
      </c>
      <c r="F16163">
        <v>1</v>
      </c>
      <c r="G16163" t="s">
        <v>1060</v>
      </c>
      <c r="H16163" t="s">
        <v>116</v>
      </c>
      <c r="I16163">
        <f t="shared" si="764"/>
        <v>0</v>
      </c>
      <c r="J16163">
        <f t="shared" si="765"/>
        <v>0</v>
      </c>
      <c r="L16163" t="str">
        <f t="shared" si="766"/>
        <v>2077WAITARA</v>
      </c>
      <c r="M16163" t="s">
        <v>17550</v>
      </c>
      <c r="N16163" t="s">
        <v>732</v>
      </c>
    </row>
    <row r="16164" spans="1:14">
      <c r="A16164" t="s">
        <v>17598</v>
      </c>
      <c r="B16164" t="s">
        <v>17599</v>
      </c>
      <c r="C16164" t="s">
        <v>109</v>
      </c>
      <c r="D16164">
        <v>1</v>
      </c>
      <c r="E16164">
        <v>1</v>
      </c>
      <c r="F16164">
        <v>1</v>
      </c>
      <c r="H16164" t="s">
        <v>116</v>
      </c>
      <c r="I16164">
        <f t="shared" si="764"/>
        <v>0</v>
      </c>
      <c r="J16164">
        <f t="shared" si="765"/>
        <v>0</v>
      </c>
      <c r="L16164" t="str">
        <f t="shared" si="766"/>
        <v>2076NORMANHURST</v>
      </c>
      <c r="M16164" t="s">
        <v>17550</v>
      </c>
      <c r="N16164" t="s">
        <v>732</v>
      </c>
    </row>
    <row r="16165" spans="1:14">
      <c r="A16165" t="s">
        <v>17598</v>
      </c>
      <c r="B16165" t="s">
        <v>17600</v>
      </c>
      <c r="C16165" t="s">
        <v>109</v>
      </c>
      <c r="D16165">
        <v>1</v>
      </c>
      <c r="E16165">
        <v>1</v>
      </c>
      <c r="F16165">
        <v>1</v>
      </c>
      <c r="H16165" t="s">
        <v>116</v>
      </c>
      <c r="I16165">
        <f t="shared" si="764"/>
        <v>0</v>
      </c>
      <c r="J16165">
        <f t="shared" si="765"/>
        <v>0</v>
      </c>
      <c r="L16165" t="str">
        <f t="shared" si="766"/>
        <v>2076NORTH WAHROONGA</v>
      </c>
      <c r="M16165" t="s">
        <v>17550</v>
      </c>
      <c r="N16165" t="s">
        <v>732</v>
      </c>
    </row>
    <row r="16166" spans="1:14">
      <c r="A16166" t="s">
        <v>17598</v>
      </c>
      <c r="B16166" t="s">
        <v>17601</v>
      </c>
      <c r="C16166" t="s">
        <v>109</v>
      </c>
      <c r="D16166">
        <v>1</v>
      </c>
      <c r="E16166">
        <v>1</v>
      </c>
      <c r="F16166">
        <v>1</v>
      </c>
      <c r="H16166" t="s">
        <v>116</v>
      </c>
      <c r="I16166">
        <f t="shared" si="764"/>
        <v>0</v>
      </c>
      <c r="J16166">
        <f t="shared" si="765"/>
        <v>0</v>
      </c>
      <c r="L16166" t="str">
        <f t="shared" si="766"/>
        <v>2076WAHROONGA</v>
      </c>
      <c r="M16166" t="s">
        <v>17550</v>
      </c>
      <c r="N16166" t="s">
        <v>732</v>
      </c>
    </row>
    <row r="16167" spans="1:14">
      <c r="A16167" t="s">
        <v>17602</v>
      </c>
      <c r="B16167" t="s">
        <v>17603</v>
      </c>
      <c r="C16167" t="s">
        <v>109</v>
      </c>
      <c r="D16167">
        <v>1</v>
      </c>
      <c r="E16167">
        <v>1</v>
      </c>
      <c r="F16167">
        <v>1</v>
      </c>
      <c r="H16167" t="s">
        <v>116</v>
      </c>
      <c r="I16167">
        <f t="shared" si="764"/>
        <v>0</v>
      </c>
      <c r="J16167">
        <f t="shared" si="765"/>
        <v>0</v>
      </c>
      <c r="L16167" t="str">
        <f t="shared" si="766"/>
        <v>2075NORTH ST IVES</v>
      </c>
      <c r="M16167" t="s">
        <v>17550</v>
      </c>
      <c r="N16167" t="s">
        <v>732</v>
      </c>
    </row>
    <row r="16168" spans="1:14">
      <c r="A16168" t="s">
        <v>17602</v>
      </c>
      <c r="B16168" t="s">
        <v>17604</v>
      </c>
      <c r="C16168" t="s">
        <v>109</v>
      </c>
      <c r="D16168">
        <v>1</v>
      </c>
      <c r="E16168">
        <v>1</v>
      </c>
      <c r="F16168">
        <v>1</v>
      </c>
      <c r="H16168" t="s">
        <v>116</v>
      </c>
      <c r="I16168">
        <f t="shared" si="764"/>
        <v>0</v>
      </c>
      <c r="J16168">
        <f t="shared" si="765"/>
        <v>0</v>
      </c>
      <c r="L16168" t="str">
        <f t="shared" si="766"/>
        <v>2075ST IVES</v>
      </c>
      <c r="M16168" t="s">
        <v>17550</v>
      </c>
      <c r="N16168" t="s">
        <v>732</v>
      </c>
    </row>
    <row r="16169" spans="1:14">
      <c r="A16169" t="s">
        <v>17602</v>
      </c>
      <c r="B16169" t="s">
        <v>17605</v>
      </c>
      <c r="C16169" t="s">
        <v>109</v>
      </c>
      <c r="D16169">
        <v>1</v>
      </c>
      <c r="E16169">
        <v>1</v>
      </c>
      <c r="F16169">
        <v>1</v>
      </c>
      <c r="H16169" t="s">
        <v>116</v>
      </c>
      <c r="I16169">
        <f t="shared" si="764"/>
        <v>0</v>
      </c>
      <c r="J16169">
        <f t="shared" si="765"/>
        <v>0</v>
      </c>
      <c r="L16169" t="str">
        <f t="shared" si="766"/>
        <v>2075ST IVES CHASE</v>
      </c>
      <c r="M16169" t="s">
        <v>17550</v>
      </c>
      <c r="N16169" t="s">
        <v>732</v>
      </c>
    </row>
    <row r="16170" spans="1:14">
      <c r="A16170" t="s">
        <v>17606</v>
      </c>
      <c r="B16170" t="s">
        <v>17607</v>
      </c>
      <c r="C16170" t="s">
        <v>109</v>
      </c>
      <c r="D16170">
        <v>1</v>
      </c>
      <c r="E16170">
        <v>1</v>
      </c>
      <c r="F16170">
        <v>1</v>
      </c>
      <c r="H16170" t="s">
        <v>116</v>
      </c>
      <c r="I16170">
        <f t="shared" si="764"/>
        <v>0</v>
      </c>
      <c r="J16170">
        <f t="shared" si="765"/>
        <v>0</v>
      </c>
      <c r="L16170" t="str">
        <f t="shared" si="766"/>
        <v>2074BOBBIN HEAD</v>
      </c>
      <c r="M16170" t="s">
        <v>17550</v>
      </c>
      <c r="N16170" t="s">
        <v>732</v>
      </c>
    </row>
    <row r="16171" spans="1:14">
      <c r="A16171" t="s">
        <v>17606</v>
      </c>
      <c r="B16171" t="s">
        <v>17608</v>
      </c>
      <c r="C16171" t="s">
        <v>109</v>
      </c>
      <c r="D16171">
        <v>1</v>
      </c>
      <c r="E16171">
        <v>1</v>
      </c>
      <c r="F16171">
        <v>1</v>
      </c>
      <c r="H16171" t="s">
        <v>116</v>
      </c>
      <c r="I16171">
        <f t="shared" si="764"/>
        <v>0</v>
      </c>
      <c r="J16171">
        <f t="shared" si="765"/>
        <v>0</v>
      </c>
      <c r="L16171" t="str">
        <f t="shared" si="766"/>
        <v>2074NORTH TURRAMURRA</v>
      </c>
      <c r="M16171" t="s">
        <v>17550</v>
      </c>
      <c r="N16171" t="s">
        <v>732</v>
      </c>
    </row>
    <row r="16172" spans="1:14">
      <c r="A16172" t="s">
        <v>17606</v>
      </c>
      <c r="B16172" t="s">
        <v>17609</v>
      </c>
      <c r="C16172" t="s">
        <v>109</v>
      </c>
      <c r="D16172">
        <v>1</v>
      </c>
      <c r="E16172">
        <v>1</v>
      </c>
      <c r="F16172">
        <v>1</v>
      </c>
      <c r="H16172" t="s">
        <v>116</v>
      </c>
      <c r="I16172">
        <f t="shared" si="764"/>
        <v>0</v>
      </c>
      <c r="J16172">
        <f t="shared" si="765"/>
        <v>0</v>
      </c>
      <c r="L16172" t="str">
        <f t="shared" si="766"/>
        <v>2074SOUTH TURRAMURRA</v>
      </c>
      <c r="M16172" t="s">
        <v>17550</v>
      </c>
      <c r="N16172" t="s">
        <v>732</v>
      </c>
    </row>
    <row r="16173" spans="1:14">
      <c r="A16173" t="s">
        <v>17606</v>
      </c>
      <c r="B16173" t="s">
        <v>17610</v>
      </c>
      <c r="C16173" t="s">
        <v>109</v>
      </c>
      <c r="D16173">
        <v>1</v>
      </c>
      <c r="E16173">
        <v>1</v>
      </c>
      <c r="F16173">
        <v>1</v>
      </c>
      <c r="H16173" t="s">
        <v>116</v>
      </c>
      <c r="I16173">
        <f t="shared" si="764"/>
        <v>0</v>
      </c>
      <c r="J16173">
        <f t="shared" si="765"/>
        <v>0</v>
      </c>
      <c r="L16173" t="str">
        <f t="shared" si="766"/>
        <v>2074TURRAMURRA</v>
      </c>
      <c r="M16173" t="s">
        <v>17550</v>
      </c>
      <c r="N16173" t="s">
        <v>732</v>
      </c>
    </row>
    <row r="16174" spans="1:14">
      <c r="A16174" t="s">
        <v>17606</v>
      </c>
      <c r="B16174" t="s">
        <v>17611</v>
      </c>
      <c r="C16174" t="s">
        <v>109</v>
      </c>
      <c r="D16174">
        <v>1</v>
      </c>
      <c r="E16174">
        <v>1</v>
      </c>
      <c r="F16174">
        <v>1</v>
      </c>
      <c r="H16174" t="s">
        <v>116</v>
      </c>
      <c r="I16174">
        <f t="shared" si="764"/>
        <v>0</v>
      </c>
      <c r="J16174">
        <f t="shared" si="765"/>
        <v>0</v>
      </c>
      <c r="L16174" t="str">
        <f t="shared" si="766"/>
        <v>2074WARRAWEE</v>
      </c>
      <c r="M16174" t="s">
        <v>17550</v>
      </c>
      <c r="N16174" t="s">
        <v>732</v>
      </c>
    </row>
    <row r="16175" spans="1:14">
      <c r="A16175" t="s">
        <v>17612</v>
      </c>
      <c r="B16175" t="s">
        <v>17613</v>
      </c>
      <c r="C16175" t="s">
        <v>109</v>
      </c>
      <c r="D16175">
        <v>1</v>
      </c>
      <c r="E16175">
        <v>1</v>
      </c>
      <c r="F16175">
        <v>1</v>
      </c>
      <c r="H16175" t="s">
        <v>116</v>
      </c>
      <c r="I16175">
        <f t="shared" si="764"/>
        <v>0</v>
      </c>
      <c r="J16175">
        <f t="shared" si="765"/>
        <v>0</v>
      </c>
      <c r="L16175" t="str">
        <f t="shared" si="766"/>
        <v>2073PYMBLE</v>
      </c>
      <c r="M16175" t="s">
        <v>17550</v>
      </c>
      <c r="N16175" t="s">
        <v>732</v>
      </c>
    </row>
    <row r="16176" spans="1:14">
      <c r="A16176" t="s">
        <v>17612</v>
      </c>
      <c r="B16176" t="s">
        <v>17614</v>
      </c>
      <c r="C16176" t="s">
        <v>109</v>
      </c>
      <c r="D16176">
        <v>1</v>
      </c>
      <c r="E16176">
        <v>1</v>
      </c>
      <c r="F16176">
        <v>1</v>
      </c>
      <c r="H16176" t="s">
        <v>116</v>
      </c>
      <c r="I16176">
        <f t="shared" si="764"/>
        <v>0</v>
      </c>
      <c r="J16176">
        <f t="shared" si="765"/>
        <v>0</v>
      </c>
      <c r="L16176" t="str">
        <f t="shared" si="766"/>
        <v>2073WEST PYMBLE</v>
      </c>
      <c r="M16176" t="s">
        <v>17550</v>
      </c>
      <c r="N16176" t="s">
        <v>732</v>
      </c>
    </row>
    <row r="16177" spans="1:14">
      <c r="A16177" t="s">
        <v>17615</v>
      </c>
      <c r="B16177" t="s">
        <v>769</v>
      </c>
      <c r="C16177" t="s">
        <v>109</v>
      </c>
      <c r="D16177">
        <v>1</v>
      </c>
      <c r="E16177">
        <v>1</v>
      </c>
      <c r="F16177">
        <v>1</v>
      </c>
      <c r="H16177" t="s">
        <v>116</v>
      </c>
      <c r="I16177">
        <f t="shared" si="764"/>
        <v>0</v>
      </c>
      <c r="J16177">
        <f t="shared" si="765"/>
        <v>0</v>
      </c>
      <c r="L16177" t="str">
        <f t="shared" si="766"/>
        <v>2072GORDON</v>
      </c>
      <c r="M16177" t="s">
        <v>17550</v>
      </c>
      <c r="N16177" t="s">
        <v>732</v>
      </c>
    </row>
    <row r="16178" spans="1:14">
      <c r="A16178" t="s">
        <v>17616</v>
      </c>
      <c r="B16178" t="s">
        <v>17617</v>
      </c>
      <c r="C16178" t="s">
        <v>109</v>
      </c>
      <c r="D16178">
        <v>1</v>
      </c>
      <c r="E16178">
        <v>1</v>
      </c>
      <c r="F16178">
        <v>1</v>
      </c>
      <c r="H16178" t="s">
        <v>116</v>
      </c>
      <c r="I16178">
        <f t="shared" ref="I16178:I16241" si="767">IF(ISERROR(VLOOKUP(A16178,SelPostCode,1,FALSE)),0,1)</f>
        <v>0</v>
      </c>
      <c r="J16178">
        <f t="shared" ref="J16178:J16241" si="768">IF(I16178=0,0,IF(ISERROR(VLOOKUP(B16178,SelSuburb,1,FALSE)),0,1))</f>
        <v>0</v>
      </c>
      <c r="L16178" t="str">
        <f t="shared" si="766"/>
        <v>2071EAST KILLARA</v>
      </c>
      <c r="M16178" t="s">
        <v>17550</v>
      </c>
      <c r="N16178" t="s">
        <v>732</v>
      </c>
    </row>
    <row r="16179" spans="1:14">
      <c r="A16179" t="s">
        <v>17616</v>
      </c>
      <c r="B16179" t="s">
        <v>9922</v>
      </c>
      <c r="C16179" t="s">
        <v>109</v>
      </c>
      <c r="D16179">
        <v>1</v>
      </c>
      <c r="E16179">
        <v>1</v>
      </c>
      <c r="F16179">
        <v>1</v>
      </c>
      <c r="H16179" t="s">
        <v>116</v>
      </c>
      <c r="I16179">
        <f t="shared" si="767"/>
        <v>0</v>
      </c>
      <c r="J16179">
        <f t="shared" si="768"/>
        <v>0</v>
      </c>
      <c r="L16179" t="str">
        <f t="shared" si="766"/>
        <v>2071KILLARA</v>
      </c>
      <c r="M16179" t="s">
        <v>17550</v>
      </c>
      <c r="N16179" t="s">
        <v>732</v>
      </c>
    </row>
    <row r="16180" spans="1:14">
      <c r="A16180" t="s">
        <v>17618</v>
      </c>
      <c r="B16180" t="s">
        <v>17619</v>
      </c>
      <c r="C16180" t="s">
        <v>109</v>
      </c>
      <c r="D16180">
        <v>1</v>
      </c>
      <c r="E16180">
        <v>1</v>
      </c>
      <c r="F16180">
        <v>1</v>
      </c>
      <c r="H16180" t="s">
        <v>116</v>
      </c>
      <c r="I16180">
        <f t="shared" si="767"/>
        <v>0</v>
      </c>
      <c r="J16180">
        <f t="shared" si="768"/>
        <v>0</v>
      </c>
      <c r="L16180" t="str">
        <f t="shared" si="766"/>
        <v>2070EAST LINDFIELD</v>
      </c>
      <c r="M16180" t="s">
        <v>17550</v>
      </c>
      <c r="N16180" t="s">
        <v>732</v>
      </c>
    </row>
    <row r="16181" spans="1:14">
      <c r="A16181" t="s">
        <v>17618</v>
      </c>
      <c r="B16181" t="s">
        <v>17620</v>
      </c>
      <c r="C16181" t="s">
        <v>109</v>
      </c>
      <c r="D16181">
        <v>1</v>
      </c>
      <c r="E16181">
        <v>1</v>
      </c>
      <c r="F16181">
        <v>1</v>
      </c>
      <c r="H16181" t="s">
        <v>116</v>
      </c>
      <c r="I16181">
        <f t="shared" si="767"/>
        <v>0</v>
      </c>
      <c r="J16181">
        <f t="shared" si="768"/>
        <v>0</v>
      </c>
      <c r="L16181" t="str">
        <f t="shared" si="766"/>
        <v>2070LINDFIELD</v>
      </c>
      <c r="M16181" t="s">
        <v>17550</v>
      </c>
      <c r="N16181" t="s">
        <v>732</v>
      </c>
    </row>
    <row r="16182" spans="1:14">
      <c r="A16182" t="s">
        <v>17618</v>
      </c>
      <c r="B16182" t="s">
        <v>17621</v>
      </c>
      <c r="C16182" t="s">
        <v>109</v>
      </c>
      <c r="D16182">
        <v>1</v>
      </c>
      <c r="E16182">
        <v>1</v>
      </c>
      <c r="F16182">
        <v>1</v>
      </c>
      <c r="H16182" t="s">
        <v>116</v>
      </c>
      <c r="I16182">
        <f t="shared" si="767"/>
        <v>0</v>
      </c>
      <c r="J16182">
        <f t="shared" si="768"/>
        <v>0</v>
      </c>
      <c r="L16182" t="str">
        <f t="shared" si="766"/>
        <v>2070LINDFIELD WEST</v>
      </c>
      <c r="M16182" t="s">
        <v>17550</v>
      </c>
      <c r="N16182" t="s">
        <v>732</v>
      </c>
    </row>
    <row r="16183" spans="1:14">
      <c r="A16183" t="s">
        <v>17622</v>
      </c>
      <c r="B16183" t="s">
        <v>17623</v>
      </c>
      <c r="C16183" t="s">
        <v>109</v>
      </c>
      <c r="D16183">
        <v>1</v>
      </c>
      <c r="E16183">
        <v>1</v>
      </c>
      <c r="F16183">
        <v>1</v>
      </c>
      <c r="H16183" t="s">
        <v>116</v>
      </c>
      <c r="I16183">
        <f t="shared" si="767"/>
        <v>0</v>
      </c>
      <c r="J16183">
        <f t="shared" si="768"/>
        <v>0</v>
      </c>
      <c r="L16183" t="str">
        <f t="shared" si="766"/>
        <v>2069CASTLE COVE</v>
      </c>
      <c r="M16183" t="s">
        <v>17550</v>
      </c>
      <c r="N16183" t="s">
        <v>732</v>
      </c>
    </row>
    <row r="16184" spans="1:14">
      <c r="A16184" t="s">
        <v>17622</v>
      </c>
      <c r="B16184" t="s">
        <v>17624</v>
      </c>
      <c r="C16184" t="s">
        <v>109</v>
      </c>
      <c r="D16184">
        <v>1</v>
      </c>
      <c r="E16184">
        <v>1</v>
      </c>
      <c r="F16184">
        <v>1</v>
      </c>
      <c r="H16184" t="s">
        <v>116</v>
      </c>
      <c r="I16184">
        <f t="shared" si="767"/>
        <v>0</v>
      </c>
      <c r="J16184">
        <f t="shared" si="768"/>
        <v>0</v>
      </c>
      <c r="L16184" t="str">
        <f t="shared" si="766"/>
        <v>2069ROSEVILLE</v>
      </c>
      <c r="M16184" t="s">
        <v>17550</v>
      </c>
      <c r="N16184" t="s">
        <v>732</v>
      </c>
    </row>
    <row r="16185" spans="1:14">
      <c r="A16185" t="s">
        <v>17622</v>
      </c>
      <c r="B16185" t="s">
        <v>17625</v>
      </c>
      <c r="C16185" t="s">
        <v>109</v>
      </c>
      <c r="D16185">
        <v>1</v>
      </c>
      <c r="E16185">
        <v>1</v>
      </c>
      <c r="F16185">
        <v>1</v>
      </c>
      <c r="H16185" t="s">
        <v>116</v>
      </c>
      <c r="I16185">
        <f t="shared" si="767"/>
        <v>0</v>
      </c>
      <c r="J16185">
        <f t="shared" si="768"/>
        <v>0</v>
      </c>
      <c r="L16185" t="str">
        <f t="shared" si="766"/>
        <v>2069ROSEVILLE CHASE</v>
      </c>
      <c r="M16185" t="s">
        <v>17550</v>
      </c>
      <c r="N16185" t="s">
        <v>732</v>
      </c>
    </row>
    <row r="16186" spans="1:14">
      <c r="A16186" t="s">
        <v>17626</v>
      </c>
      <c r="B16186" t="s">
        <v>17627</v>
      </c>
      <c r="C16186" t="s">
        <v>109</v>
      </c>
      <c r="D16186">
        <v>1</v>
      </c>
      <c r="E16186">
        <v>1</v>
      </c>
      <c r="F16186">
        <v>1</v>
      </c>
      <c r="H16186" t="s">
        <v>116</v>
      </c>
      <c r="I16186">
        <f t="shared" si="767"/>
        <v>0</v>
      </c>
      <c r="J16186">
        <f t="shared" si="768"/>
        <v>0</v>
      </c>
      <c r="L16186" t="str">
        <f t="shared" si="766"/>
        <v>2068CASTLECRAG</v>
      </c>
      <c r="M16186" t="s">
        <v>17550</v>
      </c>
      <c r="N16186" t="s">
        <v>732</v>
      </c>
    </row>
    <row r="16187" spans="1:14">
      <c r="A16187" t="s">
        <v>17626</v>
      </c>
      <c r="B16187" t="s">
        <v>17628</v>
      </c>
      <c r="C16187" t="s">
        <v>109</v>
      </c>
      <c r="D16187">
        <v>1</v>
      </c>
      <c r="E16187">
        <v>1</v>
      </c>
      <c r="F16187">
        <v>1</v>
      </c>
      <c r="H16187" t="s">
        <v>116</v>
      </c>
      <c r="I16187">
        <f t="shared" si="767"/>
        <v>0</v>
      </c>
      <c r="J16187">
        <f t="shared" si="768"/>
        <v>0</v>
      </c>
      <c r="L16187" t="str">
        <f t="shared" si="766"/>
        <v>2068MIDDLE COVE</v>
      </c>
      <c r="M16187" t="s">
        <v>17550</v>
      </c>
      <c r="N16187" t="s">
        <v>732</v>
      </c>
    </row>
    <row r="16188" spans="1:14">
      <c r="A16188" t="s">
        <v>17626</v>
      </c>
      <c r="B16188" t="s">
        <v>17629</v>
      </c>
      <c r="C16188" t="s">
        <v>109</v>
      </c>
      <c r="D16188">
        <v>1</v>
      </c>
      <c r="E16188">
        <v>1</v>
      </c>
      <c r="F16188">
        <v>1</v>
      </c>
      <c r="H16188" t="s">
        <v>116</v>
      </c>
      <c r="I16188">
        <f t="shared" si="767"/>
        <v>0</v>
      </c>
      <c r="J16188">
        <f t="shared" si="768"/>
        <v>0</v>
      </c>
      <c r="L16188" t="str">
        <f t="shared" si="766"/>
        <v>2068NORTH WILLOUGHBY</v>
      </c>
      <c r="M16188" t="s">
        <v>17550</v>
      </c>
      <c r="N16188" t="s">
        <v>732</v>
      </c>
    </row>
    <row r="16189" spans="1:14">
      <c r="A16189" t="s">
        <v>17626</v>
      </c>
      <c r="B16189" t="s">
        <v>4604</v>
      </c>
      <c r="C16189" t="s">
        <v>109</v>
      </c>
      <c r="D16189">
        <v>1</v>
      </c>
      <c r="E16189">
        <v>1</v>
      </c>
      <c r="F16189">
        <v>1</v>
      </c>
      <c r="H16189" t="s">
        <v>116</v>
      </c>
      <c r="I16189">
        <f t="shared" si="767"/>
        <v>0</v>
      </c>
      <c r="J16189">
        <f t="shared" si="768"/>
        <v>0</v>
      </c>
      <c r="L16189" t="str">
        <f t="shared" si="766"/>
        <v>2068WILLOUGHBY</v>
      </c>
      <c r="M16189" t="s">
        <v>17550</v>
      </c>
      <c r="N16189" t="s">
        <v>732</v>
      </c>
    </row>
    <row r="16190" spans="1:14">
      <c r="A16190" t="s">
        <v>17626</v>
      </c>
      <c r="B16190" t="s">
        <v>17630</v>
      </c>
      <c r="C16190" t="s">
        <v>109</v>
      </c>
      <c r="D16190">
        <v>1</v>
      </c>
      <c r="E16190">
        <v>1</v>
      </c>
      <c r="F16190">
        <v>1</v>
      </c>
      <c r="H16190" t="s">
        <v>116</v>
      </c>
      <c r="I16190">
        <f t="shared" si="767"/>
        <v>0</v>
      </c>
      <c r="J16190">
        <f t="shared" si="768"/>
        <v>0</v>
      </c>
      <c r="L16190" t="str">
        <f t="shared" si="766"/>
        <v>2068WILLOUGHBY EAST</v>
      </c>
      <c r="M16190" t="s">
        <v>17550</v>
      </c>
      <c r="N16190" t="s">
        <v>732</v>
      </c>
    </row>
    <row r="16191" spans="1:14">
      <c r="A16191" t="s">
        <v>17626</v>
      </c>
      <c r="B16191" t="s">
        <v>17631</v>
      </c>
      <c r="C16191" t="s">
        <v>109</v>
      </c>
      <c r="D16191">
        <v>1</v>
      </c>
      <c r="E16191">
        <v>1</v>
      </c>
      <c r="F16191">
        <v>1</v>
      </c>
      <c r="H16191" t="s">
        <v>116</v>
      </c>
      <c r="I16191">
        <f t="shared" si="767"/>
        <v>0</v>
      </c>
      <c r="J16191">
        <f t="shared" si="768"/>
        <v>0</v>
      </c>
      <c r="L16191" t="str">
        <f t="shared" si="766"/>
        <v>2068WILLOUGHBY NORTH</v>
      </c>
      <c r="M16191" t="s">
        <v>17550</v>
      </c>
      <c r="N16191" t="s">
        <v>732</v>
      </c>
    </row>
    <row r="16192" spans="1:14">
      <c r="A16192" t="s">
        <v>17632</v>
      </c>
      <c r="B16192" t="s">
        <v>17633</v>
      </c>
      <c r="C16192" t="s">
        <v>109</v>
      </c>
      <c r="D16192">
        <v>1</v>
      </c>
      <c r="E16192">
        <v>1</v>
      </c>
      <c r="F16192">
        <v>1</v>
      </c>
      <c r="H16192" t="s">
        <v>116</v>
      </c>
      <c r="I16192">
        <f t="shared" si="767"/>
        <v>0</v>
      </c>
      <c r="J16192">
        <f t="shared" si="768"/>
        <v>0</v>
      </c>
      <c r="L16192" t="str">
        <f t="shared" si="766"/>
        <v>2067CHATSWOOD</v>
      </c>
      <c r="M16192" t="s">
        <v>17550</v>
      </c>
      <c r="N16192" t="s">
        <v>732</v>
      </c>
    </row>
    <row r="16193" spans="1:14">
      <c r="A16193" t="s">
        <v>17632</v>
      </c>
      <c r="B16193" t="s">
        <v>17634</v>
      </c>
      <c r="C16193" t="s">
        <v>109</v>
      </c>
      <c r="D16193">
        <v>1</v>
      </c>
      <c r="E16193">
        <v>1</v>
      </c>
      <c r="F16193">
        <v>1</v>
      </c>
      <c r="H16193" t="s">
        <v>116</v>
      </c>
      <c r="I16193">
        <f t="shared" si="767"/>
        <v>0</v>
      </c>
      <c r="J16193">
        <f t="shared" si="768"/>
        <v>0</v>
      </c>
      <c r="L16193" t="str">
        <f t="shared" si="766"/>
        <v>2067CHATSWOOD WEST</v>
      </c>
      <c r="M16193" t="s">
        <v>17550</v>
      </c>
      <c r="N16193" t="s">
        <v>732</v>
      </c>
    </row>
    <row r="16194" spans="1:14">
      <c r="A16194" t="s">
        <v>17635</v>
      </c>
      <c r="B16194" t="s">
        <v>17636</v>
      </c>
      <c r="C16194" t="s">
        <v>109</v>
      </c>
      <c r="D16194">
        <v>1</v>
      </c>
      <c r="E16194">
        <v>1</v>
      </c>
      <c r="F16194">
        <v>1</v>
      </c>
      <c r="H16194" t="s">
        <v>116</v>
      </c>
      <c r="I16194">
        <f t="shared" si="767"/>
        <v>0</v>
      </c>
      <c r="J16194">
        <f t="shared" si="768"/>
        <v>0</v>
      </c>
      <c r="L16194" t="str">
        <f t="shared" si="766"/>
        <v>2066LANE COVE</v>
      </c>
      <c r="M16194" t="s">
        <v>17550</v>
      </c>
      <c r="N16194" t="s">
        <v>732</v>
      </c>
    </row>
    <row r="16195" spans="1:14">
      <c r="A16195" t="s">
        <v>17635</v>
      </c>
      <c r="B16195" t="s">
        <v>17637</v>
      </c>
      <c r="C16195" t="s">
        <v>109</v>
      </c>
      <c r="D16195">
        <v>1</v>
      </c>
      <c r="E16195">
        <v>1</v>
      </c>
      <c r="F16195">
        <v>1</v>
      </c>
      <c r="H16195" t="s">
        <v>116</v>
      </c>
      <c r="I16195">
        <f t="shared" si="767"/>
        <v>0</v>
      </c>
      <c r="J16195">
        <f t="shared" si="768"/>
        <v>0</v>
      </c>
      <c r="L16195" t="str">
        <f t="shared" si="766"/>
        <v>2066LANE COVE NORTH</v>
      </c>
      <c r="M16195" t="s">
        <v>17550</v>
      </c>
      <c r="N16195" t="s">
        <v>732</v>
      </c>
    </row>
    <row r="16196" spans="1:14">
      <c r="A16196" t="s">
        <v>17635</v>
      </c>
      <c r="B16196" t="s">
        <v>17638</v>
      </c>
      <c r="C16196" t="s">
        <v>109</v>
      </c>
      <c r="D16196">
        <v>1</v>
      </c>
      <c r="E16196">
        <v>1</v>
      </c>
      <c r="F16196">
        <v>1</v>
      </c>
      <c r="H16196" t="s">
        <v>116</v>
      </c>
      <c r="I16196">
        <f t="shared" si="767"/>
        <v>0</v>
      </c>
      <c r="J16196">
        <f t="shared" si="768"/>
        <v>0</v>
      </c>
      <c r="L16196" t="str">
        <f t="shared" si="766"/>
        <v>2066LANE COVE WEST</v>
      </c>
      <c r="M16196" t="s">
        <v>17550</v>
      </c>
      <c r="N16196" t="s">
        <v>732</v>
      </c>
    </row>
    <row r="16197" spans="1:14">
      <c r="A16197" t="s">
        <v>17635</v>
      </c>
      <c r="B16197" t="s">
        <v>17639</v>
      </c>
      <c r="C16197" t="s">
        <v>109</v>
      </c>
      <c r="D16197">
        <v>1</v>
      </c>
      <c r="E16197">
        <v>1</v>
      </c>
      <c r="F16197">
        <v>1</v>
      </c>
      <c r="H16197" t="s">
        <v>116</v>
      </c>
      <c r="I16197">
        <f t="shared" si="767"/>
        <v>0</v>
      </c>
      <c r="J16197">
        <f t="shared" si="768"/>
        <v>0</v>
      </c>
      <c r="L16197" t="str">
        <f t="shared" ref="L16197:L16260" si="769">CONCATENATE(A16197,B16197)</f>
        <v>2066LINLEY POINT</v>
      </c>
      <c r="M16197" t="s">
        <v>17550</v>
      </c>
      <c r="N16197" t="s">
        <v>732</v>
      </c>
    </row>
    <row r="16198" spans="1:14">
      <c r="A16198" t="s">
        <v>17635</v>
      </c>
      <c r="B16198" t="s">
        <v>17640</v>
      </c>
      <c r="C16198" t="s">
        <v>109</v>
      </c>
      <c r="D16198">
        <v>1</v>
      </c>
      <c r="E16198">
        <v>1</v>
      </c>
      <c r="F16198">
        <v>1</v>
      </c>
      <c r="H16198" t="s">
        <v>116</v>
      </c>
      <c r="I16198">
        <f t="shared" si="767"/>
        <v>0</v>
      </c>
      <c r="J16198">
        <f t="shared" si="768"/>
        <v>0</v>
      </c>
      <c r="L16198" t="str">
        <f t="shared" si="769"/>
        <v>2066LONGUEVILLE</v>
      </c>
      <c r="M16198" t="s">
        <v>17550</v>
      </c>
      <c r="N16198" t="s">
        <v>732</v>
      </c>
    </row>
    <row r="16199" spans="1:14">
      <c r="A16199" t="s">
        <v>17635</v>
      </c>
      <c r="B16199" t="s">
        <v>10089</v>
      </c>
      <c r="C16199" t="s">
        <v>109</v>
      </c>
      <c r="D16199">
        <v>1</v>
      </c>
      <c r="E16199">
        <v>1</v>
      </c>
      <c r="F16199">
        <v>1</v>
      </c>
      <c r="H16199" t="s">
        <v>116</v>
      </c>
      <c r="I16199">
        <f t="shared" si="767"/>
        <v>0</v>
      </c>
      <c r="J16199">
        <f t="shared" si="768"/>
        <v>0</v>
      </c>
      <c r="L16199" t="str">
        <f t="shared" si="769"/>
        <v>2066NORTHWOOD</v>
      </c>
      <c r="M16199" t="s">
        <v>17550</v>
      </c>
      <c r="N16199" t="s">
        <v>732</v>
      </c>
    </row>
    <row r="16200" spans="1:14">
      <c r="A16200" t="s">
        <v>17635</v>
      </c>
      <c r="B16200" t="s">
        <v>1152</v>
      </c>
      <c r="C16200" t="s">
        <v>109</v>
      </c>
      <c r="D16200">
        <v>1</v>
      </c>
      <c r="E16200">
        <v>1</v>
      </c>
      <c r="F16200">
        <v>1</v>
      </c>
      <c r="H16200" t="s">
        <v>116</v>
      </c>
      <c r="I16200">
        <f t="shared" si="767"/>
        <v>0</v>
      </c>
      <c r="J16200">
        <f t="shared" si="768"/>
        <v>0</v>
      </c>
      <c r="L16200" t="str">
        <f t="shared" si="769"/>
        <v>2066OSBORNE PARK</v>
      </c>
      <c r="M16200" t="s">
        <v>17550</v>
      </c>
      <c r="N16200" t="s">
        <v>732</v>
      </c>
    </row>
    <row r="16201" spans="1:14">
      <c r="A16201" t="s">
        <v>17635</v>
      </c>
      <c r="B16201" t="s">
        <v>8252</v>
      </c>
      <c r="C16201" t="s">
        <v>109</v>
      </c>
      <c r="D16201">
        <v>1</v>
      </c>
      <c r="E16201">
        <v>1</v>
      </c>
      <c r="F16201">
        <v>1</v>
      </c>
      <c r="H16201" t="s">
        <v>116</v>
      </c>
      <c r="I16201">
        <f t="shared" si="767"/>
        <v>0</v>
      </c>
      <c r="J16201">
        <f t="shared" si="768"/>
        <v>0</v>
      </c>
      <c r="L16201" t="str">
        <f t="shared" si="769"/>
        <v>2066RIVERVIEW</v>
      </c>
      <c r="M16201" t="s">
        <v>17550</v>
      </c>
      <c r="N16201" t="s">
        <v>732</v>
      </c>
    </row>
    <row r="16202" spans="1:14">
      <c r="A16202" t="s">
        <v>17641</v>
      </c>
      <c r="B16202" t="s">
        <v>7852</v>
      </c>
      <c r="C16202" t="s">
        <v>109</v>
      </c>
      <c r="D16202">
        <v>1</v>
      </c>
      <c r="E16202">
        <v>1</v>
      </c>
      <c r="F16202">
        <v>1</v>
      </c>
      <c r="H16202" t="s">
        <v>116</v>
      </c>
      <c r="I16202">
        <f t="shared" si="767"/>
        <v>0</v>
      </c>
      <c r="J16202">
        <f t="shared" si="768"/>
        <v>0</v>
      </c>
      <c r="L16202" t="str">
        <f t="shared" si="769"/>
        <v>2065CROWS NEST</v>
      </c>
      <c r="M16202" t="s">
        <v>17550</v>
      </c>
      <c r="N16202" t="s">
        <v>732</v>
      </c>
    </row>
    <row r="16203" spans="1:14">
      <c r="A16203" t="s">
        <v>17641</v>
      </c>
      <c r="B16203" t="s">
        <v>17642</v>
      </c>
      <c r="C16203" t="s">
        <v>109</v>
      </c>
      <c r="D16203">
        <v>1</v>
      </c>
      <c r="E16203">
        <v>1</v>
      </c>
      <c r="F16203">
        <v>1</v>
      </c>
      <c r="H16203" t="s">
        <v>116</v>
      </c>
      <c r="I16203">
        <f t="shared" si="767"/>
        <v>0</v>
      </c>
      <c r="J16203">
        <f t="shared" si="768"/>
        <v>0</v>
      </c>
      <c r="L16203" t="str">
        <f t="shared" si="769"/>
        <v>2065GORE HILL</v>
      </c>
      <c r="M16203" t="s">
        <v>17550</v>
      </c>
      <c r="N16203" t="s">
        <v>732</v>
      </c>
    </row>
    <row r="16204" spans="1:14">
      <c r="A16204" t="s">
        <v>17641</v>
      </c>
      <c r="B16204" t="s">
        <v>17643</v>
      </c>
      <c r="C16204" t="s">
        <v>109</v>
      </c>
      <c r="D16204">
        <v>1</v>
      </c>
      <c r="E16204">
        <v>1</v>
      </c>
      <c r="F16204">
        <v>1</v>
      </c>
      <c r="H16204" t="s">
        <v>116</v>
      </c>
      <c r="I16204">
        <f t="shared" si="767"/>
        <v>0</v>
      </c>
      <c r="J16204">
        <f t="shared" si="768"/>
        <v>0</v>
      </c>
      <c r="L16204" t="str">
        <f t="shared" si="769"/>
        <v>2065GREENWICH</v>
      </c>
      <c r="M16204" t="s">
        <v>17550</v>
      </c>
      <c r="N16204" t="s">
        <v>732</v>
      </c>
    </row>
    <row r="16205" spans="1:14">
      <c r="A16205" t="s">
        <v>17641</v>
      </c>
      <c r="B16205" t="s">
        <v>17644</v>
      </c>
      <c r="C16205" t="s">
        <v>109</v>
      </c>
      <c r="D16205">
        <v>1</v>
      </c>
      <c r="E16205">
        <v>1</v>
      </c>
      <c r="F16205">
        <v>1</v>
      </c>
      <c r="H16205" t="s">
        <v>116</v>
      </c>
      <c r="I16205">
        <f t="shared" si="767"/>
        <v>0</v>
      </c>
      <c r="J16205">
        <f t="shared" si="768"/>
        <v>0</v>
      </c>
      <c r="L16205" t="str">
        <f t="shared" si="769"/>
        <v>2065NAREMBURN</v>
      </c>
      <c r="M16205" t="s">
        <v>17550</v>
      </c>
      <c r="N16205" t="s">
        <v>732</v>
      </c>
    </row>
    <row r="16206" spans="1:14">
      <c r="A16206" t="s">
        <v>17641</v>
      </c>
      <c r="B16206" t="s">
        <v>598</v>
      </c>
      <c r="C16206" t="s">
        <v>109</v>
      </c>
      <c r="D16206">
        <v>1</v>
      </c>
      <c r="E16206">
        <v>1</v>
      </c>
      <c r="F16206">
        <v>1</v>
      </c>
      <c r="H16206" t="s">
        <v>116</v>
      </c>
      <c r="I16206">
        <f t="shared" si="767"/>
        <v>0</v>
      </c>
      <c r="J16206">
        <f t="shared" si="768"/>
        <v>0</v>
      </c>
      <c r="L16206" t="str">
        <f t="shared" si="769"/>
        <v>2065ST LEONARDS</v>
      </c>
      <c r="M16206" t="s">
        <v>17550</v>
      </c>
      <c r="N16206" t="s">
        <v>732</v>
      </c>
    </row>
    <row r="16207" spans="1:14">
      <c r="A16207" t="s">
        <v>17641</v>
      </c>
      <c r="B16207" t="s">
        <v>17645</v>
      </c>
      <c r="C16207" t="s">
        <v>109</v>
      </c>
      <c r="D16207">
        <v>1</v>
      </c>
      <c r="E16207">
        <v>1</v>
      </c>
      <c r="F16207">
        <v>1</v>
      </c>
      <c r="H16207" t="s">
        <v>116</v>
      </c>
      <c r="I16207">
        <f t="shared" si="767"/>
        <v>0</v>
      </c>
      <c r="J16207">
        <f t="shared" si="768"/>
        <v>0</v>
      </c>
      <c r="L16207" t="str">
        <f t="shared" si="769"/>
        <v>2065WOLLSTONECRAFT</v>
      </c>
      <c r="M16207" t="s">
        <v>17550</v>
      </c>
      <c r="N16207" t="s">
        <v>732</v>
      </c>
    </row>
    <row r="16208" spans="1:14">
      <c r="A16208" t="s">
        <v>17641</v>
      </c>
      <c r="B16208" t="s">
        <v>17646</v>
      </c>
      <c r="C16208" t="s">
        <v>109</v>
      </c>
      <c r="D16208">
        <v>5</v>
      </c>
      <c r="E16208">
        <v>1</v>
      </c>
      <c r="F16208">
        <v>0</v>
      </c>
      <c r="H16208" t="s">
        <v>116</v>
      </c>
      <c r="I16208">
        <f t="shared" si="767"/>
        <v>0</v>
      </c>
      <c r="J16208">
        <f t="shared" si="768"/>
        <v>0</v>
      </c>
      <c r="L16208" t="str">
        <f t="shared" si="769"/>
        <v>2065ROYAL NORTH SHORE HOSPITAL</v>
      </c>
      <c r="M16208" t="s">
        <v>17550</v>
      </c>
    </row>
    <row r="16209" spans="1:14">
      <c r="A16209" t="s">
        <v>17647</v>
      </c>
      <c r="B16209" t="s">
        <v>17648</v>
      </c>
      <c r="C16209" t="s">
        <v>109</v>
      </c>
      <c r="D16209">
        <v>1</v>
      </c>
      <c r="E16209">
        <v>1</v>
      </c>
      <c r="F16209">
        <v>1</v>
      </c>
      <c r="H16209" t="s">
        <v>116</v>
      </c>
      <c r="I16209">
        <f t="shared" si="767"/>
        <v>0</v>
      </c>
      <c r="J16209">
        <f t="shared" si="768"/>
        <v>0</v>
      </c>
      <c r="L16209" t="str">
        <f t="shared" si="769"/>
        <v>2064ARTARMON</v>
      </c>
      <c r="M16209" t="s">
        <v>17550</v>
      </c>
      <c r="N16209" t="s">
        <v>732</v>
      </c>
    </row>
    <row r="16210" spans="1:14">
      <c r="A16210" t="s">
        <v>17649</v>
      </c>
      <c r="B16210" t="s">
        <v>1184</v>
      </c>
      <c r="C16210" t="s">
        <v>109</v>
      </c>
      <c r="D16210">
        <v>1</v>
      </c>
      <c r="E16210">
        <v>1</v>
      </c>
      <c r="F16210">
        <v>1</v>
      </c>
      <c r="H16210" t="s">
        <v>116</v>
      </c>
      <c r="I16210">
        <f t="shared" si="767"/>
        <v>0</v>
      </c>
      <c r="J16210">
        <f t="shared" si="768"/>
        <v>0</v>
      </c>
      <c r="L16210" t="str">
        <f t="shared" si="769"/>
        <v>2063NORTHBRIDGE</v>
      </c>
      <c r="M16210" t="s">
        <v>17550</v>
      </c>
      <c r="N16210" t="s">
        <v>732</v>
      </c>
    </row>
    <row r="16211" spans="1:14">
      <c r="A16211" t="s">
        <v>17650</v>
      </c>
      <c r="B16211" t="s">
        <v>17651</v>
      </c>
      <c r="C16211" t="s">
        <v>109</v>
      </c>
      <c r="D16211">
        <v>1</v>
      </c>
      <c r="E16211">
        <v>1</v>
      </c>
      <c r="F16211">
        <v>1</v>
      </c>
      <c r="H16211" t="s">
        <v>116</v>
      </c>
      <c r="I16211">
        <f t="shared" si="767"/>
        <v>0</v>
      </c>
      <c r="J16211">
        <f t="shared" si="768"/>
        <v>0</v>
      </c>
      <c r="L16211" t="str">
        <f t="shared" si="769"/>
        <v>2062CAMMERAY</v>
      </c>
      <c r="M16211" t="s">
        <v>17550</v>
      </c>
      <c r="N16211" t="s">
        <v>732</v>
      </c>
    </row>
    <row r="16212" spans="1:14">
      <c r="A16212" t="s">
        <v>17652</v>
      </c>
      <c r="B16212" t="s">
        <v>17653</v>
      </c>
      <c r="C16212" t="s">
        <v>109</v>
      </c>
      <c r="D16212">
        <v>1</v>
      </c>
      <c r="E16212">
        <v>1</v>
      </c>
      <c r="F16212">
        <v>1</v>
      </c>
      <c r="H16212" t="s">
        <v>116</v>
      </c>
      <c r="I16212">
        <f t="shared" si="767"/>
        <v>0</v>
      </c>
      <c r="J16212">
        <f t="shared" si="768"/>
        <v>0</v>
      </c>
      <c r="L16212" t="str">
        <f t="shared" si="769"/>
        <v>2061KIRRIBILLI</v>
      </c>
      <c r="M16212" t="s">
        <v>17550</v>
      </c>
      <c r="N16212" t="s">
        <v>732</v>
      </c>
    </row>
    <row r="16213" spans="1:14">
      <c r="A16213" t="s">
        <v>17652</v>
      </c>
      <c r="B16213" t="s">
        <v>17654</v>
      </c>
      <c r="C16213" t="s">
        <v>109</v>
      </c>
      <c r="D16213">
        <v>1</v>
      </c>
      <c r="E16213">
        <v>1</v>
      </c>
      <c r="F16213">
        <v>1</v>
      </c>
      <c r="H16213" t="s">
        <v>116</v>
      </c>
      <c r="I16213">
        <f t="shared" si="767"/>
        <v>0</v>
      </c>
      <c r="J16213">
        <f t="shared" si="768"/>
        <v>0</v>
      </c>
      <c r="L16213" t="str">
        <f t="shared" si="769"/>
        <v>2061MILSONS POINT</v>
      </c>
      <c r="M16213" t="s">
        <v>17550</v>
      </c>
      <c r="N16213" t="s">
        <v>732</v>
      </c>
    </row>
    <row r="16214" spans="1:14">
      <c r="A16214" t="s">
        <v>17655</v>
      </c>
      <c r="B16214" t="s">
        <v>17656</v>
      </c>
      <c r="C16214" t="s">
        <v>109</v>
      </c>
      <c r="D16214">
        <v>1</v>
      </c>
      <c r="E16214">
        <v>1</v>
      </c>
      <c r="F16214">
        <v>1</v>
      </c>
      <c r="H16214" t="s">
        <v>116</v>
      </c>
      <c r="I16214">
        <f t="shared" si="767"/>
        <v>0</v>
      </c>
      <c r="J16214">
        <f t="shared" si="768"/>
        <v>0</v>
      </c>
      <c r="L16214" t="str">
        <f t="shared" si="769"/>
        <v>2060HMAS PLATYPUS</v>
      </c>
      <c r="M16214" t="s">
        <v>17550</v>
      </c>
      <c r="N16214" t="s">
        <v>732</v>
      </c>
    </row>
    <row r="16215" spans="1:14">
      <c r="A16215" t="s">
        <v>17655</v>
      </c>
      <c r="B16215" t="s">
        <v>17657</v>
      </c>
      <c r="C16215" t="s">
        <v>109</v>
      </c>
      <c r="D16215">
        <v>1</v>
      </c>
      <c r="E16215">
        <v>1</v>
      </c>
      <c r="F16215">
        <v>1</v>
      </c>
      <c r="H16215" t="s">
        <v>116</v>
      </c>
      <c r="I16215">
        <f t="shared" si="767"/>
        <v>0</v>
      </c>
      <c r="J16215">
        <f t="shared" si="768"/>
        <v>0</v>
      </c>
      <c r="L16215" t="str">
        <f t="shared" si="769"/>
        <v>2060LAVENDER BAY</v>
      </c>
      <c r="M16215" t="s">
        <v>17550</v>
      </c>
      <c r="N16215" t="s">
        <v>732</v>
      </c>
    </row>
    <row r="16216" spans="1:14">
      <c r="A16216" t="s">
        <v>17655</v>
      </c>
      <c r="B16216" t="s">
        <v>17658</v>
      </c>
      <c r="C16216" t="s">
        <v>109</v>
      </c>
      <c r="D16216">
        <v>1</v>
      </c>
      <c r="E16216">
        <v>1</v>
      </c>
      <c r="F16216">
        <v>1</v>
      </c>
      <c r="H16216" t="s">
        <v>116</v>
      </c>
      <c r="I16216">
        <f t="shared" si="767"/>
        <v>0</v>
      </c>
      <c r="J16216">
        <f t="shared" si="768"/>
        <v>0</v>
      </c>
      <c r="L16216" t="str">
        <f t="shared" si="769"/>
        <v>2060MCMAHONS POINT</v>
      </c>
      <c r="M16216" t="s">
        <v>17550</v>
      </c>
      <c r="N16216" t="s">
        <v>732</v>
      </c>
    </row>
    <row r="16217" spans="1:14">
      <c r="A16217" t="s">
        <v>17655</v>
      </c>
      <c r="B16217" t="s">
        <v>17659</v>
      </c>
      <c r="C16217" t="s">
        <v>109</v>
      </c>
      <c r="D16217">
        <v>1</v>
      </c>
      <c r="E16217">
        <v>1</v>
      </c>
      <c r="F16217">
        <v>1</v>
      </c>
      <c r="H16217" t="s">
        <v>116</v>
      </c>
      <c r="I16217">
        <f t="shared" si="767"/>
        <v>0</v>
      </c>
      <c r="J16217">
        <f t="shared" si="768"/>
        <v>0</v>
      </c>
      <c r="L16217" t="str">
        <f t="shared" si="769"/>
        <v>2060NORTH SYDNEY</v>
      </c>
      <c r="M16217" t="s">
        <v>17550</v>
      </c>
      <c r="N16217" t="s">
        <v>732</v>
      </c>
    </row>
    <row r="16218" spans="1:14">
      <c r="A16218" t="s">
        <v>17655</v>
      </c>
      <c r="B16218" t="s">
        <v>17660</v>
      </c>
      <c r="C16218" t="s">
        <v>109</v>
      </c>
      <c r="D16218">
        <v>1</v>
      </c>
      <c r="E16218">
        <v>1</v>
      </c>
      <c r="F16218">
        <v>1</v>
      </c>
      <c r="H16218" t="s">
        <v>116</v>
      </c>
      <c r="I16218">
        <f t="shared" si="767"/>
        <v>0</v>
      </c>
      <c r="J16218">
        <f t="shared" si="768"/>
        <v>0</v>
      </c>
      <c r="L16218" t="str">
        <f t="shared" si="769"/>
        <v>2060WAVERTON</v>
      </c>
      <c r="M16218" t="s">
        <v>17550</v>
      </c>
      <c r="N16218" t="s">
        <v>732</v>
      </c>
    </row>
    <row r="16219" spans="1:14">
      <c r="A16219" t="s">
        <v>17655</v>
      </c>
      <c r="B16219" t="s">
        <v>17661</v>
      </c>
      <c r="C16219" t="s">
        <v>109</v>
      </c>
      <c r="D16219">
        <v>5</v>
      </c>
      <c r="E16219">
        <v>1</v>
      </c>
      <c r="F16219">
        <v>0</v>
      </c>
      <c r="H16219" t="s">
        <v>116</v>
      </c>
      <c r="I16219">
        <f t="shared" si="767"/>
        <v>0</v>
      </c>
      <c r="J16219">
        <f t="shared" si="768"/>
        <v>0</v>
      </c>
      <c r="L16219" t="str">
        <f t="shared" si="769"/>
        <v>2060HMAS WATERHEN</v>
      </c>
      <c r="M16219" t="s">
        <v>17550</v>
      </c>
    </row>
    <row r="16220" spans="1:14">
      <c r="A16220" t="s">
        <v>17655</v>
      </c>
      <c r="B16220" t="s">
        <v>17662</v>
      </c>
      <c r="C16220" t="s">
        <v>109</v>
      </c>
      <c r="D16220">
        <v>5</v>
      </c>
      <c r="E16220">
        <v>1</v>
      </c>
      <c r="F16220">
        <v>0</v>
      </c>
      <c r="H16220" t="s">
        <v>116</v>
      </c>
      <c r="I16220">
        <f t="shared" si="767"/>
        <v>0</v>
      </c>
      <c r="J16220">
        <f t="shared" si="768"/>
        <v>0</v>
      </c>
      <c r="L16220" t="str">
        <f t="shared" si="769"/>
        <v>2060NORTH SYDNEY SHOPPINGWORLD</v>
      </c>
      <c r="M16220" t="s">
        <v>17550</v>
      </c>
    </row>
    <row r="16221" spans="1:14">
      <c r="A16221" t="s">
        <v>17663</v>
      </c>
      <c r="B16221" t="s">
        <v>17659</v>
      </c>
      <c r="C16221" t="s">
        <v>109</v>
      </c>
      <c r="D16221">
        <v>1</v>
      </c>
      <c r="E16221">
        <v>1</v>
      </c>
      <c r="F16221">
        <v>1</v>
      </c>
      <c r="H16221" t="s">
        <v>116</v>
      </c>
      <c r="I16221">
        <f t="shared" si="767"/>
        <v>0</v>
      </c>
      <c r="J16221">
        <f t="shared" si="768"/>
        <v>0</v>
      </c>
      <c r="L16221" t="str">
        <f t="shared" si="769"/>
        <v>2059NORTH SYDNEY</v>
      </c>
      <c r="M16221" t="s">
        <v>17550</v>
      </c>
    </row>
    <row r="16222" spans="1:14">
      <c r="A16222" t="s">
        <v>17664</v>
      </c>
      <c r="B16222" t="s">
        <v>17633</v>
      </c>
      <c r="C16222" t="s">
        <v>109</v>
      </c>
      <c r="D16222">
        <v>1</v>
      </c>
      <c r="E16222">
        <v>1</v>
      </c>
      <c r="F16222">
        <v>1</v>
      </c>
      <c r="H16222" t="s">
        <v>116</v>
      </c>
      <c r="I16222">
        <f t="shared" si="767"/>
        <v>0</v>
      </c>
      <c r="J16222">
        <f t="shared" si="768"/>
        <v>0</v>
      </c>
      <c r="L16222" t="str">
        <f t="shared" si="769"/>
        <v>2057CHATSWOOD</v>
      </c>
      <c r="M16222" t="s">
        <v>17550</v>
      </c>
    </row>
    <row r="16223" spans="1:14">
      <c r="A16223" t="s">
        <v>17665</v>
      </c>
      <c r="B16223" t="s">
        <v>17659</v>
      </c>
      <c r="C16223" t="s">
        <v>109</v>
      </c>
      <c r="D16223">
        <v>1</v>
      </c>
      <c r="E16223">
        <v>1</v>
      </c>
      <c r="F16223">
        <v>1</v>
      </c>
      <c r="H16223" t="s">
        <v>116</v>
      </c>
      <c r="I16223">
        <f t="shared" si="767"/>
        <v>0</v>
      </c>
      <c r="J16223">
        <f t="shared" si="768"/>
        <v>0</v>
      </c>
      <c r="L16223" t="str">
        <f t="shared" si="769"/>
        <v>2055NORTH SYDNEY</v>
      </c>
      <c r="M16223" t="s">
        <v>17550</v>
      </c>
    </row>
    <row r="16224" spans="1:14">
      <c r="A16224" t="s">
        <v>17666</v>
      </c>
      <c r="B16224" t="s">
        <v>17667</v>
      </c>
      <c r="C16224" t="s">
        <v>109</v>
      </c>
      <c r="D16224">
        <v>1</v>
      </c>
      <c r="E16224">
        <v>1</v>
      </c>
      <c r="F16224">
        <v>1</v>
      </c>
      <c r="H16224" t="s">
        <v>116</v>
      </c>
      <c r="I16224">
        <f t="shared" si="767"/>
        <v>0</v>
      </c>
      <c r="J16224">
        <f t="shared" si="768"/>
        <v>0</v>
      </c>
      <c r="L16224" t="str">
        <f t="shared" si="769"/>
        <v>2052UNSW SYDNEY</v>
      </c>
      <c r="M16224" t="s">
        <v>17668</v>
      </c>
    </row>
    <row r="16225" spans="1:14">
      <c r="A16225" t="s">
        <v>17669</v>
      </c>
      <c r="B16225" t="s">
        <v>11724</v>
      </c>
      <c r="C16225" t="s">
        <v>109</v>
      </c>
      <c r="D16225">
        <v>1</v>
      </c>
      <c r="E16225">
        <v>1</v>
      </c>
      <c r="F16225">
        <v>1</v>
      </c>
      <c r="H16225" t="s">
        <v>116</v>
      </c>
      <c r="I16225">
        <f t="shared" si="767"/>
        <v>0</v>
      </c>
      <c r="J16225">
        <f t="shared" si="768"/>
        <v>0</v>
      </c>
      <c r="L16225" t="str">
        <f t="shared" si="769"/>
        <v>2050CAMPERDOWN</v>
      </c>
      <c r="M16225" t="s">
        <v>17200</v>
      </c>
      <c r="N16225" t="s">
        <v>732</v>
      </c>
    </row>
    <row r="16226" spans="1:14">
      <c r="A16226" t="s">
        <v>17669</v>
      </c>
      <c r="B16226" t="s">
        <v>17670</v>
      </c>
      <c r="C16226" t="s">
        <v>109</v>
      </c>
      <c r="D16226">
        <v>1</v>
      </c>
      <c r="E16226">
        <v>1</v>
      </c>
      <c r="F16226">
        <v>1</v>
      </c>
      <c r="H16226" t="s">
        <v>116</v>
      </c>
      <c r="I16226">
        <f t="shared" si="767"/>
        <v>0</v>
      </c>
      <c r="J16226">
        <f t="shared" si="768"/>
        <v>0</v>
      </c>
      <c r="L16226" t="str">
        <f t="shared" si="769"/>
        <v>2050MISSENDEN ROAD</v>
      </c>
      <c r="M16226" t="s">
        <v>17200</v>
      </c>
      <c r="N16226" t="s">
        <v>732</v>
      </c>
    </row>
    <row r="16227" spans="1:14">
      <c r="A16227" t="s">
        <v>17671</v>
      </c>
      <c r="B16227" t="s">
        <v>729</v>
      </c>
      <c r="C16227" t="s">
        <v>109</v>
      </c>
      <c r="D16227">
        <v>1</v>
      </c>
      <c r="E16227">
        <v>1</v>
      </c>
      <c r="F16227">
        <v>1</v>
      </c>
      <c r="H16227" t="s">
        <v>116</v>
      </c>
      <c r="I16227">
        <f t="shared" si="767"/>
        <v>0</v>
      </c>
      <c r="J16227">
        <f t="shared" si="768"/>
        <v>0</v>
      </c>
      <c r="L16227" t="str">
        <f t="shared" si="769"/>
        <v>2049LEWISHAM</v>
      </c>
      <c r="M16227" t="s">
        <v>17200</v>
      </c>
      <c r="N16227" t="s">
        <v>732</v>
      </c>
    </row>
    <row r="16228" spans="1:14">
      <c r="A16228" t="s">
        <v>17671</v>
      </c>
      <c r="B16228" t="s">
        <v>17672</v>
      </c>
      <c r="C16228" t="s">
        <v>109</v>
      </c>
      <c r="D16228">
        <v>1</v>
      </c>
      <c r="E16228">
        <v>1</v>
      </c>
      <c r="F16228">
        <v>1</v>
      </c>
      <c r="H16228" t="s">
        <v>116</v>
      </c>
      <c r="I16228">
        <f t="shared" si="767"/>
        <v>0</v>
      </c>
      <c r="J16228">
        <f t="shared" si="768"/>
        <v>0</v>
      </c>
      <c r="L16228" t="str">
        <f t="shared" si="769"/>
        <v>2049PETERSHAM</v>
      </c>
      <c r="M16228" t="s">
        <v>17200</v>
      </c>
      <c r="N16228" t="s">
        <v>732</v>
      </c>
    </row>
    <row r="16229" spans="1:14">
      <c r="A16229" t="s">
        <v>17671</v>
      </c>
      <c r="B16229" t="s">
        <v>17673</v>
      </c>
      <c r="C16229" t="s">
        <v>109</v>
      </c>
      <c r="D16229">
        <v>1</v>
      </c>
      <c r="E16229">
        <v>1</v>
      </c>
      <c r="F16229">
        <v>1</v>
      </c>
      <c r="H16229" t="s">
        <v>116</v>
      </c>
      <c r="I16229">
        <f t="shared" si="767"/>
        <v>0</v>
      </c>
      <c r="J16229">
        <f t="shared" si="768"/>
        <v>0</v>
      </c>
      <c r="L16229" t="str">
        <f t="shared" si="769"/>
        <v>2049PETERSHAM NORTH</v>
      </c>
      <c r="M16229" t="s">
        <v>17200</v>
      </c>
      <c r="N16229" t="s">
        <v>732</v>
      </c>
    </row>
    <row r="16230" spans="1:14">
      <c r="A16230" t="s">
        <v>17674</v>
      </c>
      <c r="B16230" t="s">
        <v>7295</v>
      </c>
      <c r="C16230" t="s">
        <v>109</v>
      </c>
      <c r="D16230">
        <v>1</v>
      </c>
      <c r="E16230">
        <v>1</v>
      </c>
      <c r="F16230">
        <v>1</v>
      </c>
      <c r="H16230" t="s">
        <v>116</v>
      </c>
      <c r="I16230">
        <f t="shared" si="767"/>
        <v>0</v>
      </c>
      <c r="J16230">
        <f t="shared" si="768"/>
        <v>0</v>
      </c>
      <c r="L16230" t="str">
        <f t="shared" si="769"/>
        <v>2048STANMORE</v>
      </c>
      <c r="M16230" t="s">
        <v>17200</v>
      </c>
      <c r="N16230" t="s">
        <v>732</v>
      </c>
    </row>
    <row r="16231" spans="1:14">
      <c r="A16231" t="s">
        <v>17674</v>
      </c>
      <c r="B16231" t="s">
        <v>17675</v>
      </c>
      <c r="C16231" t="s">
        <v>109</v>
      </c>
      <c r="D16231">
        <v>1</v>
      </c>
      <c r="E16231">
        <v>1</v>
      </c>
      <c r="F16231">
        <v>1</v>
      </c>
      <c r="H16231" t="s">
        <v>116</v>
      </c>
      <c r="I16231">
        <f t="shared" si="767"/>
        <v>0</v>
      </c>
      <c r="J16231">
        <f t="shared" si="768"/>
        <v>0</v>
      </c>
      <c r="L16231" t="str">
        <f t="shared" si="769"/>
        <v>2048WESTGATE</v>
      </c>
      <c r="M16231" t="s">
        <v>17200</v>
      </c>
      <c r="N16231" t="s">
        <v>732</v>
      </c>
    </row>
    <row r="16232" spans="1:14">
      <c r="A16232" t="s">
        <v>17676</v>
      </c>
      <c r="B16232" t="s">
        <v>17677</v>
      </c>
      <c r="C16232" t="s">
        <v>109</v>
      </c>
      <c r="D16232">
        <v>1</v>
      </c>
      <c r="E16232">
        <v>1</v>
      </c>
      <c r="F16232">
        <v>1</v>
      </c>
      <c r="H16232" t="s">
        <v>116</v>
      </c>
      <c r="I16232">
        <f t="shared" si="767"/>
        <v>0</v>
      </c>
      <c r="J16232">
        <f t="shared" si="768"/>
        <v>0</v>
      </c>
      <c r="L16232" t="str">
        <f t="shared" si="769"/>
        <v>2047DRUMMOYNE</v>
      </c>
      <c r="M16232" t="s">
        <v>17392</v>
      </c>
      <c r="N16232" t="s">
        <v>732</v>
      </c>
    </row>
    <row r="16233" spans="1:14">
      <c r="A16233" t="s">
        <v>17678</v>
      </c>
      <c r="B16233" t="s">
        <v>6599</v>
      </c>
      <c r="C16233" t="s">
        <v>109</v>
      </c>
      <c r="D16233">
        <v>1</v>
      </c>
      <c r="E16233">
        <v>1</v>
      </c>
      <c r="F16233">
        <v>1</v>
      </c>
      <c r="H16233" t="s">
        <v>116</v>
      </c>
      <c r="I16233">
        <f t="shared" si="767"/>
        <v>0</v>
      </c>
      <c r="J16233">
        <f t="shared" si="768"/>
        <v>0</v>
      </c>
      <c r="L16233" t="str">
        <f t="shared" si="769"/>
        <v>2046ABBOTSFORD</v>
      </c>
      <c r="M16233" t="s">
        <v>17392</v>
      </c>
      <c r="N16233" t="s">
        <v>732</v>
      </c>
    </row>
    <row r="16234" spans="1:14">
      <c r="A16234" t="s">
        <v>17678</v>
      </c>
      <c r="B16234" t="s">
        <v>17679</v>
      </c>
      <c r="C16234" t="s">
        <v>109</v>
      </c>
      <c r="D16234">
        <v>1</v>
      </c>
      <c r="E16234">
        <v>1</v>
      </c>
      <c r="F16234">
        <v>1</v>
      </c>
      <c r="H16234" t="s">
        <v>116</v>
      </c>
      <c r="I16234">
        <f t="shared" si="767"/>
        <v>0</v>
      </c>
      <c r="J16234">
        <f t="shared" si="768"/>
        <v>0</v>
      </c>
      <c r="L16234" t="str">
        <f t="shared" si="769"/>
        <v>2046CANADA BAY</v>
      </c>
      <c r="M16234" t="s">
        <v>17392</v>
      </c>
      <c r="N16234" t="s">
        <v>732</v>
      </c>
    </row>
    <row r="16235" spans="1:14">
      <c r="A16235" t="s">
        <v>17678</v>
      </c>
      <c r="B16235" t="s">
        <v>17680</v>
      </c>
      <c r="C16235" t="s">
        <v>109</v>
      </c>
      <c r="D16235">
        <v>1</v>
      </c>
      <c r="E16235">
        <v>1</v>
      </c>
      <c r="F16235">
        <v>1</v>
      </c>
      <c r="H16235" t="s">
        <v>116</v>
      </c>
      <c r="I16235">
        <f t="shared" si="767"/>
        <v>0</v>
      </c>
      <c r="J16235">
        <f t="shared" si="768"/>
        <v>0</v>
      </c>
      <c r="L16235" t="str">
        <f t="shared" si="769"/>
        <v>2046CHISWICK</v>
      </c>
      <c r="M16235" t="s">
        <v>17392</v>
      </c>
      <c r="N16235" t="s">
        <v>732</v>
      </c>
    </row>
    <row r="16236" spans="1:14">
      <c r="A16236" t="s">
        <v>17678</v>
      </c>
      <c r="B16236" t="s">
        <v>17681</v>
      </c>
      <c r="C16236" t="s">
        <v>109</v>
      </c>
      <c r="D16236">
        <v>1</v>
      </c>
      <c r="E16236">
        <v>1</v>
      </c>
      <c r="F16236">
        <v>1</v>
      </c>
      <c r="H16236" t="s">
        <v>116</v>
      </c>
      <c r="I16236">
        <f t="shared" si="767"/>
        <v>0</v>
      </c>
      <c r="J16236">
        <f t="shared" si="768"/>
        <v>0</v>
      </c>
      <c r="L16236" t="str">
        <f t="shared" si="769"/>
        <v>2046FIVE DOCK</v>
      </c>
      <c r="M16236" t="s">
        <v>17392</v>
      </c>
      <c r="N16236" t="s">
        <v>732</v>
      </c>
    </row>
    <row r="16237" spans="1:14">
      <c r="A16237" t="s">
        <v>17678</v>
      </c>
      <c r="B16237" t="s">
        <v>17682</v>
      </c>
      <c r="C16237" t="s">
        <v>109</v>
      </c>
      <c r="D16237">
        <v>1</v>
      </c>
      <c r="E16237">
        <v>1</v>
      </c>
      <c r="F16237">
        <v>1</v>
      </c>
      <c r="H16237" t="s">
        <v>116</v>
      </c>
      <c r="I16237">
        <f t="shared" si="767"/>
        <v>0</v>
      </c>
      <c r="J16237">
        <f t="shared" si="768"/>
        <v>0</v>
      </c>
      <c r="L16237" t="str">
        <f t="shared" si="769"/>
        <v>2046RODD POINT</v>
      </c>
      <c r="M16237" t="s">
        <v>17392</v>
      </c>
      <c r="N16237" t="s">
        <v>732</v>
      </c>
    </row>
    <row r="16238" spans="1:14">
      <c r="A16238" t="s">
        <v>17678</v>
      </c>
      <c r="B16238" t="s">
        <v>17683</v>
      </c>
      <c r="C16238" t="s">
        <v>109</v>
      </c>
      <c r="D16238">
        <v>1</v>
      </c>
      <c r="E16238">
        <v>1</v>
      </c>
      <c r="F16238">
        <v>1</v>
      </c>
      <c r="H16238" t="s">
        <v>116</v>
      </c>
      <c r="I16238">
        <f t="shared" si="767"/>
        <v>0</v>
      </c>
      <c r="J16238">
        <f t="shared" si="768"/>
        <v>0</v>
      </c>
      <c r="L16238" t="str">
        <f t="shared" si="769"/>
        <v>2046RUSSELL LEA</v>
      </c>
      <c r="M16238" t="s">
        <v>17392</v>
      </c>
      <c r="N16238" t="s">
        <v>732</v>
      </c>
    </row>
    <row r="16239" spans="1:14">
      <c r="A16239" t="s">
        <v>17678</v>
      </c>
      <c r="B16239" t="s">
        <v>17684</v>
      </c>
      <c r="C16239" t="s">
        <v>109</v>
      </c>
      <c r="D16239">
        <v>1</v>
      </c>
      <c r="E16239">
        <v>1</v>
      </c>
      <c r="F16239">
        <v>1</v>
      </c>
      <c r="H16239" t="s">
        <v>116</v>
      </c>
      <c r="I16239">
        <f t="shared" si="767"/>
        <v>0</v>
      </c>
      <c r="J16239">
        <f t="shared" si="768"/>
        <v>0</v>
      </c>
      <c r="L16239" t="str">
        <f t="shared" si="769"/>
        <v>2046WAREEMBA</v>
      </c>
      <c r="M16239" t="s">
        <v>17392</v>
      </c>
      <c r="N16239" t="s">
        <v>732</v>
      </c>
    </row>
    <row r="16240" spans="1:14">
      <c r="A16240" t="s">
        <v>17685</v>
      </c>
      <c r="B16240" t="s">
        <v>17686</v>
      </c>
      <c r="C16240" t="s">
        <v>109</v>
      </c>
      <c r="D16240">
        <v>1</v>
      </c>
      <c r="E16240">
        <v>1</v>
      </c>
      <c r="F16240">
        <v>1</v>
      </c>
      <c r="H16240" t="s">
        <v>116</v>
      </c>
      <c r="I16240">
        <f t="shared" si="767"/>
        <v>0</v>
      </c>
      <c r="J16240">
        <f t="shared" si="768"/>
        <v>0</v>
      </c>
      <c r="L16240" t="str">
        <f t="shared" si="769"/>
        <v>2045HABERFIELD</v>
      </c>
      <c r="M16240" t="s">
        <v>17392</v>
      </c>
      <c r="N16240" t="s">
        <v>732</v>
      </c>
    </row>
    <row r="16241" spans="1:14">
      <c r="A16241" t="s">
        <v>17687</v>
      </c>
      <c r="B16241" t="s">
        <v>5024</v>
      </c>
      <c r="C16241" t="s">
        <v>109</v>
      </c>
      <c r="D16241">
        <v>1</v>
      </c>
      <c r="E16241">
        <v>1</v>
      </c>
      <c r="F16241">
        <v>1</v>
      </c>
      <c r="H16241" t="s">
        <v>116</v>
      </c>
      <c r="I16241">
        <f t="shared" si="767"/>
        <v>0</v>
      </c>
      <c r="J16241">
        <f t="shared" si="768"/>
        <v>0</v>
      </c>
      <c r="L16241" t="str">
        <f t="shared" si="769"/>
        <v>2044ST PETERS</v>
      </c>
      <c r="M16241" t="s">
        <v>17200</v>
      </c>
      <c r="N16241" t="s">
        <v>732</v>
      </c>
    </row>
    <row r="16242" spans="1:14">
      <c r="A16242" t="s">
        <v>17687</v>
      </c>
      <c r="B16242" t="s">
        <v>12439</v>
      </c>
      <c r="C16242" t="s">
        <v>109</v>
      </c>
      <c r="D16242">
        <v>1</v>
      </c>
      <c r="E16242">
        <v>1</v>
      </c>
      <c r="F16242">
        <v>1</v>
      </c>
      <c r="H16242" t="s">
        <v>116</v>
      </c>
      <c r="I16242">
        <f t="shared" ref="I16242:I16305" si="770">IF(ISERROR(VLOOKUP(A16242,SelPostCode,1,FALSE)),0,1)</f>
        <v>0</v>
      </c>
      <c r="J16242">
        <f t="shared" ref="J16242:J16305" si="771">IF(I16242=0,0,IF(ISERROR(VLOOKUP(B16242,SelSuburb,1,FALSE)),0,1))</f>
        <v>0</v>
      </c>
      <c r="L16242" t="str">
        <f t="shared" si="769"/>
        <v>2044SYDENHAM</v>
      </c>
      <c r="M16242" t="s">
        <v>17200</v>
      </c>
      <c r="N16242" t="s">
        <v>732</v>
      </c>
    </row>
    <row r="16243" spans="1:14">
      <c r="A16243" t="s">
        <v>17687</v>
      </c>
      <c r="B16243" t="s">
        <v>17688</v>
      </c>
      <c r="C16243" t="s">
        <v>109</v>
      </c>
      <c r="D16243">
        <v>1</v>
      </c>
      <c r="E16243">
        <v>1</v>
      </c>
      <c r="F16243">
        <v>1</v>
      </c>
      <c r="H16243" t="s">
        <v>116</v>
      </c>
      <c r="I16243">
        <f t="shared" si="770"/>
        <v>0</v>
      </c>
      <c r="J16243">
        <f t="shared" si="771"/>
        <v>0</v>
      </c>
      <c r="L16243" t="str">
        <f t="shared" si="769"/>
        <v>2044TEMPE</v>
      </c>
      <c r="M16243" t="s">
        <v>17200</v>
      </c>
      <c r="N16243" t="s">
        <v>732</v>
      </c>
    </row>
    <row r="16244" spans="1:14">
      <c r="A16244" t="s">
        <v>17689</v>
      </c>
      <c r="B16244" t="s">
        <v>17690</v>
      </c>
      <c r="C16244" t="s">
        <v>109</v>
      </c>
      <c r="D16244">
        <v>1</v>
      </c>
      <c r="E16244">
        <v>1</v>
      </c>
      <c r="F16244">
        <v>1</v>
      </c>
      <c r="H16244" t="s">
        <v>116</v>
      </c>
      <c r="I16244">
        <f t="shared" si="770"/>
        <v>0</v>
      </c>
      <c r="J16244">
        <f t="shared" si="771"/>
        <v>0</v>
      </c>
      <c r="L16244" t="str">
        <f t="shared" si="769"/>
        <v>2043ERSKINEVILLE</v>
      </c>
      <c r="M16244" t="s">
        <v>17200</v>
      </c>
      <c r="N16244" t="s">
        <v>732</v>
      </c>
    </row>
    <row r="16245" spans="1:14">
      <c r="A16245" t="s">
        <v>17691</v>
      </c>
      <c r="B16245" t="s">
        <v>16310</v>
      </c>
      <c r="C16245" t="s">
        <v>109</v>
      </c>
      <c r="D16245">
        <v>1</v>
      </c>
      <c r="E16245">
        <v>1</v>
      </c>
      <c r="F16245">
        <v>1</v>
      </c>
      <c r="H16245" t="s">
        <v>116</v>
      </c>
      <c r="I16245">
        <f t="shared" si="770"/>
        <v>0</v>
      </c>
      <c r="J16245">
        <f t="shared" si="771"/>
        <v>0</v>
      </c>
      <c r="L16245" t="str">
        <f t="shared" si="769"/>
        <v>2042ENMORE</v>
      </c>
      <c r="M16245" t="s">
        <v>17200</v>
      </c>
      <c r="N16245" t="s">
        <v>732</v>
      </c>
    </row>
    <row r="16246" spans="1:14">
      <c r="A16246" t="s">
        <v>17691</v>
      </c>
      <c r="B16246" t="s">
        <v>7961</v>
      </c>
      <c r="C16246" t="s">
        <v>109</v>
      </c>
      <c r="D16246">
        <v>1</v>
      </c>
      <c r="E16246">
        <v>1</v>
      </c>
      <c r="F16246">
        <v>1</v>
      </c>
      <c r="H16246" t="s">
        <v>116</v>
      </c>
      <c r="I16246">
        <f t="shared" si="770"/>
        <v>0</v>
      </c>
      <c r="J16246">
        <f t="shared" si="771"/>
        <v>0</v>
      </c>
      <c r="L16246" t="str">
        <f t="shared" si="769"/>
        <v>2042NEWTOWN</v>
      </c>
      <c r="M16246" t="s">
        <v>17200</v>
      </c>
      <c r="N16246" t="s">
        <v>732</v>
      </c>
    </row>
    <row r="16247" spans="1:14">
      <c r="A16247" t="s">
        <v>17692</v>
      </c>
      <c r="B16247" t="s">
        <v>17693</v>
      </c>
      <c r="C16247" t="s">
        <v>109</v>
      </c>
      <c r="D16247">
        <v>1</v>
      </c>
      <c r="E16247">
        <v>1</v>
      </c>
      <c r="F16247">
        <v>1</v>
      </c>
      <c r="H16247" t="s">
        <v>116</v>
      </c>
      <c r="I16247">
        <f t="shared" si="770"/>
        <v>0</v>
      </c>
      <c r="J16247">
        <f t="shared" si="771"/>
        <v>0</v>
      </c>
      <c r="L16247" t="str">
        <f t="shared" si="769"/>
        <v>2041BALMAIN</v>
      </c>
      <c r="M16247" t="s">
        <v>17392</v>
      </c>
      <c r="N16247" t="s">
        <v>732</v>
      </c>
    </row>
    <row r="16248" spans="1:14">
      <c r="A16248" t="s">
        <v>17692</v>
      </c>
      <c r="B16248" t="s">
        <v>17694</v>
      </c>
      <c r="C16248" t="s">
        <v>109</v>
      </c>
      <c r="D16248">
        <v>1</v>
      </c>
      <c r="E16248">
        <v>1</v>
      </c>
      <c r="F16248">
        <v>1</v>
      </c>
      <c r="H16248" t="s">
        <v>116</v>
      </c>
      <c r="I16248">
        <f t="shared" si="770"/>
        <v>0</v>
      </c>
      <c r="J16248">
        <f t="shared" si="771"/>
        <v>0</v>
      </c>
      <c r="L16248" t="str">
        <f t="shared" si="769"/>
        <v>2041BALMAIN EAST</v>
      </c>
      <c r="M16248" t="s">
        <v>17392</v>
      </c>
      <c r="N16248" t="s">
        <v>732</v>
      </c>
    </row>
    <row r="16249" spans="1:14">
      <c r="A16249" t="s">
        <v>17692</v>
      </c>
      <c r="B16249" t="s">
        <v>17695</v>
      </c>
      <c r="C16249" t="s">
        <v>109</v>
      </c>
      <c r="D16249">
        <v>1</v>
      </c>
      <c r="E16249">
        <v>1</v>
      </c>
      <c r="F16249">
        <v>1</v>
      </c>
      <c r="H16249" t="s">
        <v>116</v>
      </c>
      <c r="I16249">
        <f t="shared" si="770"/>
        <v>0</v>
      </c>
      <c r="J16249">
        <f t="shared" si="771"/>
        <v>0</v>
      </c>
      <c r="L16249" t="str">
        <f t="shared" si="769"/>
        <v>2041BIRCHGROVE</v>
      </c>
      <c r="M16249" t="s">
        <v>17392</v>
      </c>
      <c r="N16249" t="s">
        <v>732</v>
      </c>
    </row>
    <row r="16250" spans="1:14">
      <c r="A16250" t="s">
        <v>17696</v>
      </c>
      <c r="B16250" t="s">
        <v>8229</v>
      </c>
      <c r="C16250" t="s">
        <v>109</v>
      </c>
      <c r="D16250">
        <v>1</v>
      </c>
      <c r="E16250">
        <v>1</v>
      </c>
      <c r="F16250">
        <v>1</v>
      </c>
      <c r="H16250" t="s">
        <v>116</v>
      </c>
      <c r="I16250">
        <f t="shared" si="770"/>
        <v>0</v>
      </c>
      <c r="J16250">
        <f t="shared" si="771"/>
        <v>0</v>
      </c>
      <c r="L16250" t="str">
        <f t="shared" si="769"/>
        <v>2040LEICHHARDT</v>
      </c>
      <c r="M16250" t="s">
        <v>17392</v>
      </c>
      <c r="N16250" t="s">
        <v>732</v>
      </c>
    </row>
    <row r="16251" spans="1:14">
      <c r="A16251" t="s">
        <v>17696</v>
      </c>
      <c r="B16251" t="s">
        <v>17697</v>
      </c>
      <c r="C16251" t="s">
        <v>109</v>
      </c>
      <c r="D16251">
        <v>1</v>
      </c>
      <c r="E16251">
        <v>1</v>
      </c>
      <c r="F16251">
        <v>1</v>
      </c>
      <c r="H16251" t="s">
        <v>116</v>
      </c>
      <c r="I16251">
        <f t="shared" si="770"/>
        <v>0</v>
      </c>
      <c r="J16251">
        <f t="shared" si="771"/>
        <v>0</v>
      </c>
      <c r="L16251" t="str">
        <f t="shared" si="769"/>
        <v>2040LILYFIELD</v>
      </c>
      <c r="M16251" t="s">
        <v>17392</v>
      </c>
      <c r="N16251" t="s">
        <v>732</v>
      </c>
    </row>
    <row r="16252" spans="1:14">
      <c r="A16252" t="s">
        <v>17698</v>
      </c>
      <c r="B16252" t="s">
        <v>17699</v>
      </c>
      <c r="C16252" t="s">
        <v>109</v>
      </c>
      <c r="D16252">
        <v>1</v>
      </c>
      <c r="E16252">
        <v>1</v>
      </c>
      <c r="F16252">
        <v>1</v>
      </c>
      <c r="H16252" t="s">
        <v>116</v>
      </c>
      <c r="I16252">
        <f t="shared" si="770"/>
        <v>0</v>
      </c>
      <c r="J16252">
        <f t="shared" si="771"/>
        <v>0</v>
      </c>
      <c r="L16252" t="str">
        <f t="shared" si="769"/>
        <v>2039ROZELLE</v>
      </c>
      <c r="M16252" t="s">
        <v>17392</v>
      </c>
      <c r="N16252" t="s">
        <v>732</v>
      </c>
    </row>
    <row r="16253" spans="1:14">
      <c r="A16253" t="s">
        <v>17700</v>
      </c>
      <c r="B16253" t="s">
        <v>5896</v>
      </c>
      <c r="C16253" t="s">
        <v>109</v>
      </c>
      <c r="D16253">
        <v>1</v>
      </c>
      <c r="E16253">
        <v>1</v>
      </c>
      <c r="F16253">
        <v>1</v>
      </c>
      <c r="H16253" t="s">
        <v>116</v>
      </c>
      <c r="I16253">
        <f t="shared" si="770"/>
        <v>0</v>
      </c>
      <c r="J16253">
        <f t="shared" si="771"/>
        <v>0</v>
      </c>
      <c r="L16253" t="str">
        <f t="shared" si="769"/>
        <v>2038ANNANDALE</v>
      </c>
      <c r="M16253" t="s">
        <v>17200</v>
      </c>
      <c r="N16253" t="s">
        <v>732</v>
      </c>
    </row>
    <row r="16254" spans="1:14">
      <c r="A16254" t="s">
        <v>17701</v>
      </c>
      <c r="B16254" t="s">
        <v>17702</v>
      </c>
      <c r="C16254" t="s">
        <v>109</v>
      </c>
      <c r="D16254">
        <v>1</v>
      </c>
      <c r="E16254">
        <v>1</v>
      </c>
      <c r="F16254">
        <v>1</v>
      </c>
      <c r="H16254" t="s">
        <v>116</v>
      </c>
      <c r="I16254">
        <f t="shared" si="770"/>
        <v>0</v>
      </c>
      <c r="J16254">
        <f t="shared" si="771"/>
        <v>0</v>
      </c>
      <c r="L16254" t="str">
        <f t="shared" si="769"/>
        <v>2037FOREST LODGE</v>
      </c>
      <c r="M16254" t="s">
        <v>17200</v>
      </c>
      <c r="N16254" t="s">
        <v>732</v>
      </c>
    </row>
    <row r="16255" spans="1:14">
      <c r="A16255" t="s">
        <v>17701</v>
      </c>
      <c r="B16255" t="s">
        <v>1059</v>
      </c>
      <c r="C16255" t="s">
        <v>109</v>
      </c>
      <c r="D16255">
        <v>1</v>
      </c>
      <c r="E16255">
        <v>1</v>
      </c>
      <c r="F16255">
        <v>1</v>
      </c>
      <c r="H16255" t="s">
        <v>116</v>
      </c>
      <c r="I16255">
        <f t="shared" si="770"/>
        <v>0</v>
      </c>
      <c r="J16255">
        <f t="shared" si="771"/>
        <v>0</v>
      </c>
      <c r="L16255" t="str">
        <f t="shared" si="769"/>
        <v>2037GLEBE</v>
      </c>
      <c r="M16255" t="s">
        <v>17200</v>
      </c>
      <c r="N16255" t="s">
        <v>732</v>
      </c>
    </row>
    <row r="16256" spans="1:14">
      <c r="A16256" t="s">
        <v>17703</v>
      </c>
      <c r="B16256" t="s">
        <v>14321</v>
      </c>
      <c r="C16256" t="s">
        <v>109</v>
      </c>
      <c r="D16256">
        <v>1</v>
      </c>
      <c r="E16256">
        <v>1</v>
      </c>
      <c r="F16256">
        <v>1</v>
      </c>
      <c r="H16256" t="s">
        <v>116</v>
      </c>
      <c r="I16256">
        <f t="shared" si="770"/>
        <v>0</v>
      </c>
      <c r="J16256">
        <f t="shared" si="771"/>
        <v>0</v>
      </c>
      <c r="L16256" t="str">
        <f t="shared" si="769"/>
        <v>2036CHIFLEY</v>
      </c>
      <c r="M16256" t="s">
        <v>17200</v>
      </c>
      <c r="N16256" t="s">
        <v>732</v>
      </c>
    </row>
    <row r="16257" spans="1:14">
      <c r="A16257" t="s">
        <v>17703</v>
      </c>
      <c r="B16257" t="s">
        <v>17704</v>
      </c>
      <c r="C16257" t="s">
        <v>109</v>
      </c>
      <c r="D16257">
        <v>1</v>
      </c>
      <c r="E16257">
        <v>1</v>
      </c>
      <c r="F16257">
        <v>1</v>
      </c>
      <c r="H16257" t="s">
        <v>116</v>
      </c>
      <c r="I16257">
        <f t="shared" si="770"/>
        <v>0</v>
      </c>
      <c r="J16257">
        <f t="shared" si="771"/>
        <v>0</v>
      </c>
      <c r="L16257" t="str">
        <f t="shared" si="769"/>
        <v>2036EASTGARDENS</v>
      </c>
      <c r="M16257" t="s">
        <v>17200</v>
      </c>
      <c r="N16257" t="s">
        <v>732</v>
      </c>
    </row>
    <row r="16258" spans="1:14">
      <c r="A16258" t="s">
        <v>17703</v>
      </c>
      <c r="B16258" t="s">
        <v>17705</v>
      </c>
      <c r="C16258" t="s">
        <v>109</v>
      </c>
      <c r="D16258">
        <v>1</v>
      </c>
      <c r="E16258">
        <v>1</v>
      </c>
      <c r="F16258">
        <v>1</v>
      </c>
      <c r="H16258" t="s">
        <v>116</v>
      </c>
      <c r="I16258">
        <f t="shared" si="770"/>
        <v>0</v>
      </c>
      <c r="J16258">
        <f t="shared" si="771"/>
        <v>0</v>
      </c>
      <c r="L16258" t="str">
        <f t="shared" si="769"/>
        <v>2036HILLSDALE</v>
      </c>
      <c r="M16258" t="s">
        <v>17200</v>
      </c>
      <c r="N16258" t="s">
        <v>732</v>
      </c>
    </row>
    <row r="16259" spans="1:14">
      <c r="A16259" t="s">
        <v>17703</v>
      </c>
      <c r="B16259" t="s">
        <v>17706</v>
      </c>
      <c r="C16259" t="s">
        <v>109</v>
      </c>
      <c r="D16259">
        <v>1</v>
      </c>
      <c r="E16259">
        <v>1</v>
      </c>
      <c r="F16259">
        <v>1</v>
      </c>
      <c r="H16259" t="s">
        <v>116</v>
      </c>
      <c r="I16259">
        <f t="shared" si="770"/>
        <v>0</v>
      </c>
      <c r="J16259">
        <f t="shared" si="771"/>
        <v>0</v>
      </c>
      <c r="L16259" t="str">
        <f t="shared" si="769"/>
        <v>2036LA PEROUSE</v>
      </c>
      <c r="M16259" t="s">
        <v>17200</v>
      </c>
      <c r="N16259" t="s">
        <v>732</v>
      </c>
    </row>
    <row r="16260" spans="1:14">
      <c r="A16260" t="s">
        <v>17703</v>
      </c>
      <c r="B16260" t="s">
        <v>17707</v>
      </c>
      <c r="C16260" t="s">
        <v>109</v>
      </c>
      <c r="D16260">
        <v>1</v>
      </c>
      <c r="E16260">
        <v>1</v>
      </c>
      <c r="F16260">
        <v>1</v>
      </c>
      <c r="H16260" t="s">
        <v>116</v>
      </c>
      <c r="I16260">
        <f t="shared" si="770"/>
        <v>0</v>
      </c>
      <c r="J16260">
        <f t="shared" si="771"/>
        <v>0</v>
      </c>
      <c r="L16260" t="str">
        <f t="shared" si="769"/>
        <v>2036LITTLE BAY</v>
      </c>
      <c r="M16260" t="s">
        <v>17200</v>
      </c>
      <c r="N16260" t="s">
        <v>732</v>
      </c>
    </row>
    <row r="16261" spans="1:14">
      <c r="A16261" t="s">
        <v>17703</v>
      </c>
      <c r="B16261" t="s">
        <v>17708</v>
      </c>
      <c r="C16261" t="s">
        <v>109</v>
      </c>
      <c r="D16261">
        <v>1</v>
      </c>
      <c r="E16261">
        <v>1</v>
      </c>
      <c r="F16261">
        <v>1</v>
      </c>
      <c r="H16261" t="s">
        <v>116</v>
      </c>
      <c r="I16261">
        <f t="shared" si="770"/>
        <v>0</v>
      </c>
      <c r="J16261">
        <f t="shared" si="771"/>
        <v>0</v>
      </c>
      <c r="L16261" t="str">
        <f t="shared" ref="L16261:L16324" si="772">CONCATENATE(A16261,B16261)</f>
        <v>2036MALABAR</v>
      </c>
      <c r="M16261" t="s">
        <v>17200</v>
      </c>
      <c r="N16261" t="s">
        <v>732</v>
      </c>
    </row>
    <row r="16262" spans="1:14">
      <c r="A16262" t="s">
        <v>17703</v>
      </c>
      <c r="B16262" t="s">
        <v>17709</v>
      </c>
      <c r="C16262" t="s">
        <v>109</v>
      </c>
      <c r="D16262">
        <v>1</v>
      </c>
      <c r="E16262">
        <v>1</v>
      </c>
      <c r="F16262">
        <v>1</v>
      </c>
      <c r="H16262" t="s">
        <v>116</v>
      </c>
      <c r="I16262">
        <f t="shared" si="770"/>
        <v>0</v>
      </c>
      <c r="J16262">
        <f t="shared" si="771"/>
        <v>0</v>
      </c>
      <c r="L16262" t="str">
        <f t="shared" si="772"/>
        <v>2036MATRAVILLE</v>
      </c>
      <c r="M16262" t="s">
        <v>17200</v>
      </c>
      <c r="N16262" t="s">
        <v>732</v>
      </c>
    </row>
    <row r="16263" spans="1:14">
      <c r="A16263" t="s">
        <v>17703</v>
      </c>
      <c r="B16263" t="s">
        <v>17710</v>
      </c>
      <c r="C16263" t="s">
        <v>109</v>
      </c>
      <c r="D16263">
        <v>1</v>
      </c>
      <c r="E16263">
        <v>1</v>
      </c>
      <c r="F16263">
        <v>1</v>
      </c>
      <c r="H16263" t="s">
        <v>116</v>
      </c>
      <c r="I16263">
        <f t="shared" si="770"/>
        <v>0</v>
      </c>
      <c r="J16263">
        <f t="shared" si="771"/>
        <v>0</v>
      </c>
      <c r="L16263" t="str">
        <f t="shared" si="772"/>
        <v>2036PHILLIP BAY</v>
      </c>
      <c r="M16263" t="s">
        <v>17200</v>
      </c>
      <c r="N16263" t="s">
        <v>732</v>
      </c>
    </row>
    <row r="16264" spans="1:14">
      <c r="A16264" t="s">
        <v>17703</v>
      </c>
      <c r="B16264" t="s">
        <v>17711</v>
      </c>
      <c r="C16264" t="s">
        <v>109</v>
      </c>
      <c r="D16264">
        <v>1</v>
      </c>
      <c r="E16264">
        <v>1</v>
      </c>
      <c r="F16264">
        <v>1</v>
      </c>
      <c r="H16264" t="s">
        <v>116</v>
      </c>
      <c r="I16264">
        <f t="shared" si="770"/>
        <v>0</v>
      </c>
      <c r="J16264">
        <f t="shared" si="771"/>
        <v>0</v>
      </c>
      <c r="L16264" t="str">
        <f t="shared" si="772"/>
        <v>2036PORT BOTANY</v>
      </c>
      <c r="M16264" t="s">
        <v>17200</v>
      </c>
      <c r="N16264" t="s">
        <v>732</v>
      </c>
    </row>
    <row r="16265" spans="1:14">
      <c r="A16265" t="s">
        <v>17712</v>
      </c>
      <c r="B16265" t="s">
        <v>17713</v>
      </c>
      <c r="C16265" t="s">
        <v>109</v>
      </c>
      <c r="D16265">
        <v>1</v>
      </c>
      <c r="E16265">
        <v>1</v>
      </c>
      <c r="F16265">
        <v>1</v>
      </c>
      <c r="H16265" t="s">
        <v>116</v>
      </c>
      <c r="I16265">
        <f t="shared" si="770"/>
        <v>0</v>
      </c>
      <c r="J16265">
        <f t="shared" si="771"/>
        <v>0</v>
      </c>
      <c r="L16265" t="str">
        <f t="shared" si="772"/>
        <v>2035MAROUBRA</v>
      </c>
      <c r="M16265" t="s">
        <v>17200</v>
      </c>
      <c r="N16265" t="s">
        <v>732</v>
      </c>
    </row>
    <row r="16266" spans="1:14">
      <c r="A16266" t="s">
        <v>17712</v>
      </c>
      <c r="B16266" t="s">
        <v>17714</v>
      </c>
      <c r="C16266" t="s">
        <v>109</v>
      </c>
      <c r="D16266">
        <v>1</v>
      </c>
      <c r="E16266">
        <v>1</v>
      </c>
      <c r="F16266">
        <v>1</v>
      </c>
      <c r="H16266" t="s">
        <v>116</v>
      </c>
      <c r="I16266">
        <f t="shared" si="770"/>
        <v>0</v>
      </c>
      <c r="J16266">
        <f t="shared" si="771"/>
        <v>0</v>
      </c>
      <c r="L16266" t="str">
        <f t="shared" si="772"/>
        <v>2035MAROUBRA SOUTH</v>
      </c>
      <c r="M16266" t="s">
        <v>17200</v>
      </c>
      <c r="N16266" t="s">
        <v>732</v>
      </c>
    </row>
    <row r="16267" spans="1:14">
      <c r="A16267" t="s">
        <v>17712</v>
      </c>
      <c r="B16267" t="s">
        <v>17715</v>
      </c>
      <c r="C16267" t="s">
        <v>109</v>
      </c>
      <c r="D16267">
        <v>1</v>
      </c>
      <c r="E16267">
        <v>1</v>
      </c>
      <c r="F16267">
        <v>1</v>
      </c>
      <c r="H16267" t="s">
        <v>116</v>
      </c>
      <c r="I16267">
        <f t="shared" si="770"/>
        <v>0</v>
      </c>
      <c r="J16267">
        <f t="shared" si="771"/>
        <v>0</v>
      </c>
      <c r="L16267" t="str">
        <f t="shared" si="772"/>
        <v>2035PAGEWOOD</v>
      </c>
      <c r="M16267" t="s">
        <v>17200</v>
      </c>
      <c r="N16267" t="s">
        <v>732</v>
      </c>
    </row>
    <row r="16268" spans="1:14">
      <c r="A16268" t="s">
        <v>17716</v>
      </c>
      <c r="B16268" t="s">
        <v>2849</v>
      </c>
      <c r="C16268" t="s">
        <v>109</v>
      </c>
      <c r="D16268">
        <v>1</v>
      </c>
      <c r="E16268">
        <v>1</v>
      </c>
      <c r="F16268">
        <v>1</v>
      </c>
      <c r="H16268" t="s">
        <v>116</v>
      </c>
      <c r="I16268">
        <f t="shared" si="770"/>
        <v>0</v>
      </c>
      <c r="J16268">
        <f t="shared" si="771"/>
        <v>0</v>
      </c>
      <c r="L16268" t="str">
        <f t="shared" si="772"/>
        <v>2034COOGEE</v>
      </c>
      <c r="M16268" t="s">
        <v>17668</v>
      </c>
      <c r="N16268" t="s">
        <v>732</v>
      </c>
    </row>
    <row r="16269" spans="1:14">
      <c r="A16269" t="s">
        <v>17716</v>
      </c>
      <c r="B16269" t="s">
        <v>17717</v>
      </c>
      <c r="C16269" t="s">
        <v>109</v>
      </c>
      <c r="D16269">
        <v>1</v>
      </c>
      <c r="E16269">
        <v>1</v>
      </c>
      <c r="F16269">
        <v>1</v>
      </c>
      <c r="H16269" t="s">
        <v>116</v>
      </c>
      <c r="I16269">
        <f t="shared" si="770"/>
        <v>0</v>
      </c>
      <c r="J16269">
        <f t="shared" si="771"/>
        <v>0</v>
      </c>
      <c r="L16269" t="str">
        <f t="shared" si="772"/>
        <v>2034SOUTH COOGEE</v>
      </c>
      <c r="M16269" t="s">
        <v>17668</v>
      </c>
      <c r="N16269" t="s">
        <v>732</v>
      </c>
    </row>
    <row r="16270" spans="1:14">
      <c r="A16270" t="s">
        <v>17718</v>
      </c>
      <c r="B16270" t="s">
        <v>2913</v>
      </c>
      <c r="C16270" t="s">
        <v>109</v>
      </c>
      <c r="D16270">
        <v>1</v>
      </c>
      <c r="E16270">
        <v>1</v>
      </c>
      <c r="F16270">
        <v>1</v>
      </c>
      <c r="H16270" t="s">
        <v>116</v>
      </c>
      <c r="I16270">
        <f t="shared" si="770"/>
        <v>0</v>
      </c>
      <c r="J16270">
        <f t="shared" si="771"/>
        <v>0</v>
      </c>
      <c r="L16270" t="str">
        <f t="shared" si="772"/>
        <v>2033KENSINGTON</v>
      </c>
      <c r="M16270" t="s">
        <v>17200</v>
      </c>
      <c r="N16270" t="s">
        <v>732</v>
      </c>
    </row>
    <row r="16271" spans="1:14">
      <c r="A16271" t="s">
        <v>17719</v>
      </c>
      <c r="B16271" t="s">
        <v>17720</v>
      </c>
      <c r="C16271" t="s">
        <v>109</v>
      </c>
      <c r="D16271">
        <v>1</v>
      </c>
      <c r="E16271">
        <v>1</v>
      </c>
      <c r="F16271">
        <v>1</v>
      </c>
      <c r="H16271" t="s">
        <v>116</v>
      </c>
      <c r="I16271">
        <f t="shared" si="770"/>
        <v>0</v>
      </c>
      <c r="J16271">
        <f t="shared" si="771"/>
        <v>0</v>
      </c>
      <c r="L16271" t="str">
        <f t="shared" si="772"/>
        <v>2032DACEYVILLE</v>
      </c>
      <c r="M16271" t="s">
        <v>17200</v>
      </c>
      <c r="N16271" t="s">
        <v>732</v>
      </c>
    </row>
    <row r="16272" spans="1:14">
      <c r="A16272" t="s">
        <v>17719</v>
      </c>
      <c r="B16272" t="s">
        <v>1356</v>
      </c>
      <c r="C16272" t="s">
        <v>109</v>
      </c>
      <c r="D16272">
        <v>1</v>
      </c>
      <c r="E16272">
        <v>1</v>
      </c>
      <c r="F16272">
        <v>1</v>
      </c>
      <c r="H16272" t="s">
        <v>116</v>
      </c>
      <c r="I16272">
        <f t="shared" si="770"/>
        <v>0</v>
      </c>
      <c r="J16272">
        <f t="shared" si="771"/>
        <v>0</v>
      </c>
      <c r="L16272" t="str">
        <f t="shared" si="772"/>
        <v>2032KINGSFORD</v>
      </c>
      <c r="M16272" t="s">
        <v>17200</v>
      </c>
      <c r="N16272" t="s">
        <v>732</v>
      </c>
    </row>
    <row r="16273" spans="1:14">
      <c r="A16273" t="s">
        <v>17721</v>
      </c>
      <c r="B16273" t="s">
        <v>17722</v>
      </c>
      <c r="C16273" t="s">
        <v>109</v>
      </c>
      <c r="D16273">
        <v>1</v>
      </c>
      <c r="E16273">
        <v>1</v>
      </c>
      <c r="F16273">
        <v>1</v>
      </c>
      <c r="H16273" t="s">
        <v>116</v>
      </c>
      <c r="I16273">
        <f t="shared" si="770"/>
        <v>0</v>
      </c>
      <c r="J16273">
        <f t="shared" si="771"/>
        <v>0</v>
      </c>
      <c r="L16273" t="str">
        <f t="shared" si="772"/>
        <v>2031CLOVELLY</v>
      </c>
      <c r="M16273" t="s">
        <v>17668</v>
      </c>
      <c r="N16273" t="s">
        <v>732</v>
      </c>
    </row>
    <row r="16274" spans="1:14">
      <c r="A16274" t="s">
        <v>17721</v>
      </c>
      <c r="B16274" t="s">
        <v>17723</v>
      </c>
      <c r="C16274" t="s">
        <v>109</v>
      </c>
      <c r="D16274">
        <v>1</v>
      </c>
      <c r="E16274">
        <v>1</v>
      </c>
      <c r="F16274">
        <v>1</v>
      </c>
      <c r="H16274" t="s">
        <v>116</v>
      </c>
      <c r="I16274">
        <f t="shared" si="770"/>
        <v>0</v>
      </c>
      <c r="J16274">
        <f t="shared" si="771"/>
        <v>0</v>
      </c>
      <c r="L16274" t="str">
        <f t="shared" si="772"/>
        <v>2031CLOVELLY WEST</v>
      </c>
      <c r="M16274" t="s">
        <v>17668</v>
      </c>
      <c r="N16274" t="s">
        <v>732</v>
      </c>
    </row>
    <row r="16275" spans="1:14">
      <c r="A16275" t="s">
        <v>17721</v>
      </c>
      <c r="B16275" t="s">
        <v>17724</v>
      </c>
      <c r="C16275" t="s">
        <v>109</v>
      </c>
      <c r="D16275">
        <v>1</v>
      </c>
      <c r="E16275">
        <v>1</v>
      </c>
      <c r="F16275">
        <v>1</v>
      </c>
      <c r="H16275" t="s">
        <v>116</v>
      </c>
      <c r="I16275">
        <f t="shared" si="770"/>
        <v>0</v>
      </c>
      <c r="J16275">
        <f t="shared" si="771"/>
        <v>0</v>
      </c>
      <c r="L16275" t="str">
        <f t="shared" si="772"/>
        <v>2031RANDWICK</v>
      </c>
      <c r="M16275" t="s">
        <v>17668</v>
      </c>
      <c r="N16275" t="s">
        <v>732</v>
      </c>
    </row>
    <row r="16276" spans="1:14">
      <c r="A16276" t="s">
        <v>17721</v>
      </c>
      <c r="B16276" t="s">
        <v>17725</v>
      </c>
      <c r="C16276" t="s">
        <v>109</v>
      </c>
      <c r="D16276">
        <v>1</v>
      </c>
      <c r="E16276">
        <v>1</v>
      </c>
      <c r="F16276">
        <v>1</v>
      </c>
      <c r="H16276" t="s">
        <v>116</v>
      </c>
      <c r="I16276">
        <f t="shared" si="770"/>
        <v>0</v>
      </c>
      <c r="J16276">
        <f t="shared" si="771"/>
        <v>0</v>
      </c>
      <c r="L16276" t="str">
        <f t="shared" si="772"/>
        <v>2031ST PAULS</v>
      </c>
      <c r="M16276" t="s">
        <v>17668</v>
      </c>
      <c r="N16276" t="s">
        <v>732</v>
      </c>
    </row>
    <row r="16277" spans="1:14">
      <c r="A16277" t="s">
        <v>17726</v>
      </c>
      <c r="B16277" t="s">
        <v>17727</v>
      </c>
      <c r="C16277" t="s">
        <v>109</v>
      </c>
      <c r="D16277">
        <v>1</v>
      </c>
      <c r="E16277">
        <v>1</v>
      </c>
      <c r="F16277">
        <v>1</v>
      </c>
      <c r="H16277" t="s">
        <v>116</v>
      </c>
      <c r="I16277">
        <f t="shared" si="770"/>
        <v>0</v>
      </c>
      <c r="J16277">
        <f t="shared" si="771"/>
        <v>0</v>
      </c>
      <c r="L16277" t="str">
        <f t="shared" si="772"/>
        <v>2030DIAMOND BAY</v>
      </c>
      <c r="M16277" t="s">
        <v>17668</v>
      </c>
      <c r="N16277" t="s">
        <v>732</v>
      </c>
    </row>
    <row r="16278" spans="1:14">
      <c r="A16278" t="s">
        <v>17726</v>
      </c>
      <c r="B16278" t="s">
        <v>17728</v>
      </c>
      <c r="C16278" t="s">
        <v>109</v>
      </c>
      <c r="D16278">
        <v>1</v>
      </c>
      <c r="E16278">
        <v>1</v>
      </c>
      <c r="F16278">
        <v>1</v>
      </c>
      <c r="H16278" t="s">
        <v>116</v>
      </c>
      <c r="I16278">
        <f t="shared" si="770"/>
        <v>0</v>
      </c>
      <c r="J16278">
        <f t="shared" si="771"/>
        <v>0</v>
      </c>
      <c r="L16278" t="str">
        <f t="shared" si="772"/>
        <v>2030DOVER HEIGHTS</v>
      </c>
      <c r="M16278" t="s">
        <v>17668</v>
      </c>
      <c r="N16278" t="s">
        <v>732</v>
      </c>
    </row>
    <row r="16279" spans="1:14">
      <c r="A16279" t="s">
        <v>17726</v>
      </c>
      <c r="B16279" t="s">
        <v>17729</v>
      </c>
      <c r="C16279" t="s">
        <v>109</v>
      </c>
      <c r="D16279">
        <v>1</v>
      </c>
      <c r="E16279">
        <v>1</v>
      </c>
      <c r="F16279">
        <v>1</v>
      </c>
      <c r="H16279" t="s">
        <v>116</v>
      </c>
      <c r="I16279">
        <f t="shared" si="770"/>
        <v>0</v>
      </c>
      <c r="J16279">
        <f t="shared" si="771"/>
        <v>0</v>
      </c>
      <c r="L16279" t="str">
        <f t="shared" si="772"/>
        <v>2030ROSE BAY NORTH</v>
      </c>
      <c r="M16279" t="s">
        <v>17668</v>
      </c>
      <c r="N16279" t="s">
        <v>732</v>
      </c>
    </row>
    <row r="16280" spans="1:14">
      <c r="A16280" t="s">
        <v>17726</v>
      </c>
      <c r="B16280" t="s">
        <v>17730</v>
      </c>
      <c r="C16280" t="s">
        <v>109</v>
      </c>
      <c r="D16280">
        <v>1</v>
      </c>
      <c r="E16280">
        <v>1</v>
      </c>
      <c r="F16280">
        <v>1</v>
      </c>
      <c r="H16280" t="s">
        <v>116</v>
      </c>
      <c r="I16280">
        <f t="shared" si="770"/>
        <v>0</v>
      </c>
      <c r="J16280">
        <f t="shared" si="771"/>
        <v>0</v>
      </c>
      <c r="L16280" t="str">
        <f t="shared" si="772"/>
        <v>2030VAUCLUSE</v>
      </c>
      <c r="M16280" t="s">
        <v>17668</v>
      </c>
      <c r="N16280" t="s">
        <v>732</v>
      </c>
    </row>
    <row r="16281" spans="1:14">
      <c r="A16281" t="s">
        <v>17726</v>
      </c>
      <c r="B16281" t="s">
        <v>17731</v>
      </c>
      <c r="C16281" t="s">
        <v>109</v>
      </c>
      <c r="D16281">
        <v>1</v>
      </c>
      <c r="E16281">
        <v>1</v>
      </c>
      <c r="F16281">
        <v>1</v>
      </c>
      <c r="H16281" t="s">
        <v>116</v>
      </c>
      <c r="I16281">
        <f t="shared" si="770"/>
        <v>0</v>
      </c>
      <c r="J16281">
        <f t="shared" si="771"/>
        <v>0</v>
      </c>
      <c r="L16281" t="str">
        <f t="shared" si="772"/>
        <v>2030WATSONS BAY</v>
      </c>
      <c r="M16281" t="s">
        <v>17668</v>
      </c>
      <c r="N16281" t="s">
        <v>732</v>
      </c>
    </row>
    <row r="16282" spans="1:14">
      <c r="A16282" t="s">
        <v>17726</v>
      </c>
      <c r="B16282" t="s">
        <v>17732</v>
      </c>
      <c r="C16282" t="s">
        <v>109</v>
      </c>
      <c r="D16282">
        <v>5</v>
      </c>
      <c r="E16282">
        <v>1</v>
      </c>
      <c r="F16282">
        <v>0</v>
      </c>
      <c r="H16282" t="s">
        <v>116</v>
      </c>
      <c r="I16282">
        <f t="shared" si="770"/>
        <v>0</v>
      </c>
      <c r="J16282">
        <f t="shared" si="771"/>
        <v>0</v>
      </c>
      <c r="L16282" t="str">
        <f t="shared" si="772"/>
        <v>2030HMAS WATSON</v>
      </c>
      <c r="M16282" t="s">
        <v>17668</v>
      </c>
    </row>
    <row r="16283" spans="1:14">
      <c r="A16283" t="s">
        <v>17733</v>
      </c>
      <c r="B16283" t="s">
        <v>1016</v>
      </c>
      <c r="C16283" t="s">
        <v>109</v>
      </c>
      <c r="D16283">
        <v>1</v>
      </c>
      <c r="E16283">
        <v>1</v>
      </c>
      <c r="F16283">
        <v>1</v>
      </c>
      <c r="H16283" t="s">
        <v>116</v>
      </c>
      <c r="I16283">
        <f t="shared" si="770"/>
        <v>0</v>
      </c>
      <c r="J16283">
        <f t="shared" si="771"/>
        <v>0</v>
      </c>
      <c r="L16283" t="str">
        <f t="shared" si="772"/>
        <v>2029ROSE BAY</v>
      </c>
      <c r="M16283" t="s">
        <v>17668</v>
      </c>
      <c r="N16283" t="s">
        <v>732</v>
      </c>
    </row>
    <row r="16284" spans="1:14">
      <c r="A16284" t="s">
        <v>17734</v>
      </c>
      <c r="B16284" t="s">
        <v>17735</v>
      </c>
      <c r="C16284" t="s">
        <v>109</v>
      </c>
      <c r="D16284">
        <v>1</v>
      </c>
      <c r="E16284">
        <v>1</v>
      </c>
      <c r="F16284">
        <v>1</v>
      </c>
      <c r="H16284" t="s">
        <v>116</v>
      </c>
      <c r="I16284">
        <f t="shared" si="770"/>
        <v>0</v>
      </c>
      <c r="J16284">
        <f t="shared" si="771"/>
        <v>0</v>
      </c>
      <c r="L16284" t="str">
        <f t="shared" si="772"/>
        <v>2028DOUBLE BAY</v>
      </c>
      <c r="M16284" t="s">
        <v>17668</v>
      </c>
      <c r="N16284" t="s">
        <v>732</v>
      </c>
    </row>
    <row r="16285" spans="1:14">
      <c r="A16285" t="s">
        <v>17736</v>
      </c>
      <c r="B16285" t="s">
        <v>17737</v>
      </c>
      <c r="C16285" t="s">
        <v>109</v>
      </c>
      <c r="D16285">
        <v>1</v>
      </c>
      <c r="E16285">
        <v>1</v>
      </c>
      <c r="F16285">
        <v>1</v>
      </c>
      <c r="H16285" t="s">
        <v>116</v>
      </c>
      <c r="I16285">
        <f t="shared" si="770"/>
        <v>0</v>
      </c>
      <c r="J16285">
        <f t="shared" si="771"/>
        <v>0</v>
      </c>
      <c r="L16285" t="str">
        <f t="shared" si="772"/>
        <v>2027DARLING POINT</v>
      </c>
      <c r="M16285" t="s">
        <v>17668</v>
      </c>
      <c r="N16285" t="s">
        <v>732</v>
      </c>
    </row>
    <row r="16286" spans="1:14">
      <c r="A16286" t="s">
        <v>17736</v>
      </c>
      <c r="B16286" t="s">
        <v>17738</v>
      </c>
      <c r="C16286" t="s">
        <v>109</v>
      </c>
      <c r="D16286">
        <v>1</v>
      </c>
      <c r="E16286">
        <v>1</v>
      </c>
      <c r="F16286">
        <v>1</v>
      </c>
      <c r="H16286" t="s">
        <v>116</v>
      </c>
      <c r="I16286">
        <f t="shared" si="770"/>
        <v>0</v>
      </c>
      <c r="J16286">
        <f t="shared" si="771"/>
        <v>0</v>
      </c>
      <c r="L16286" t="str">
        <f t="shared" si="772"/>
        <v>2027EDGECLIFF</v>
      </c>
      <c r="M16286" t="s">
        <v>17668</v>
      </c>
      <c r="N16286" t="s">
        <v>732</v>
      </c>
    </row>
    <row r="16287" spans="1:14">
      <c r="A16287" t="s">
        <v>17736</v>
      </c>
      <c r="B16287" t="s">
        <v>17739</v>
      </c>
      <c r="C16287" t="s">
        <v>109</v>
      </c>
      <c r="D16287">
        <v>1</v>
      </c>
      <c r="E16287">
        <v>1</v>
      </c>
      <c r="F16287">
        <v>1</v>
      </c>
      <c r="H16287" t="s">
        <v>116</v>
      </c>
      <c r="I16287">
        <f t="shared" si="770"/>
        <v>0</v>
      </c>
      <c r="J16287">
        <f t="shared" si="771"/>
        <v>0</v>
      </c>
      <c r="L16287" t="str">
        <f t="shared" si="772"/>
        <v>2027POINT PIPER</v>
      </c>
      <c r="M16287" t="s">
        <v>17668</v>
      </c>
      <c r="N16287" t="s">
        <v>732</v>
      </c>
    </row>
    <row r="16288" spans="1:14">
      <c r="A16288" t="s">
        <v>17736</v>
      </c>
      <c r="B16288" t="s">
        <v>17740</v>
      </c>
      <c r="C16288" t="s">
        <v>109</v>
      </c>
      <c r="D16288">
        <v>5</v>
      </c>
      <c r="E16288">
        <v>1</v>
      </c>
      <c r="F16288">
        <v>0</v>
      </c>
      <c r="H16288" t="s">
        <v>116</v>
      </c>
      <c r="I16288">
        <f t="shared" si="770"/>
        <v>0</v>
      </c>
      <c r="J16288">
        <f t="shared" si="771"/>
        <v>0</v>
      </c>
      <c r="L16288" t="str">
        <f t="shared" si="772"/>
        <v>2027HMAS RUSHCUTTERS</v>
      </c>
      <c r="M16288" t="s">
        <v>17668</v>
      </c>
    </row>
    <row r="16289" spans="1:14">
      <c r="A16289" t="s">
        <v>17741</v>
      </c>
      <c r="B16289" t="s">
        <v>17742</v>
      </c>
      <c r="C16289" t="s">
        <v>109</v>
      </c>
      <c r="D16289">
        <v>1</v>
      </c>
      <c r="E16289">
        <v>1</v>
      </c>
      <c r="F16289">
        <v>1</v>
      </c>
      <c r="H16289" t="s">
        <v>116</v>
      </c>
      <c r="I16289">
        <f t="shared" si="770"/>
        <v>0</v>
      </c>
      <c r="J16289">
        <f t="shared" si="771"/>
        <v>0</v>
      </c>
      <c r="L16289" t="str">
        <f t="shared" si="772"/>
        <v>2026BEN BUCKLER</v>
      </c>
      <c r="M16289" t="s">
        <v>17668</v>
      </c>
      <c r="N16289" t="s">
        <v>732</v>
      </c>
    </row>
    <row r="16290" spans="1:14">
      <c r="A16290" t="s">
        <v>17741</v>
      </c>
      <c r="B16290" t="s">
        <v>17743</v>
      </c>
      <c r="C16290" t="s">
        <v>109</v>
      </c>
      <c r="D16290">
        <v>1</v>
      </c>
      <c r="E16290">
        <v>1</v>
      </c>
      <c r="F16290">
        <v>1</v>
      </c>
      <c r="H16290" t="s">
        <v>116</v>
      </c>
      <c r="I16290">
        <f t="shared" si="770"/>
        <v>0</v>
      </c>
      <c r="J16290">
        <f t="shared" si="771"/>
        <v>0</v>
      </c>
      <c r="L16290" t="str">
        <f t="shared" si="772"/>
        <v>2026BONDI</v>
      </c>
      <c r="M16290" t="s">
        <v>17668</v>
      </c>
      <c r="N16290" t="s">
        <v>732</v>
      </c>
    </row>
    <row r="16291" spans="1:14">
      <c r="A16291" t="s">
        <v>17741</v>
      </c>
      <c r="B16291" t="s">
        <v>17744</v>
      </c>
      <c r="C16291" t="s">
        <v>109</v>
      </c>
      <c r="D16291">
        <v>1</v>
      </c>
      <c r="E16291">
        <v>1</v>
      </c>
      <c r="F16291">
        <v>1</v>
      </c>
      <c r="H16291" t="s">
        <v>116</v>
      </c>
      <c r="I16291">
        <f t="shared" si="770"/>
        <v>0</v>
      </c>
      <c r="J16291">
        <f t="shared" si="771"/>
        <v>0</v>
      </c>
      <c r="L16291" t="str">
        <f t="shared" si="772"/>
        <v>2026BONDI BEACH</v>
      </c>
      <c r="M16291" t="s">
        <v>17668</v>
      </c>
      <c r="N16291" t="s">
        <v>732</v>
      </c>
    </row>
    <row r="16292" spans="1:14">
      <c r="A16292" t="s">
        <v>17741</v>
      </c>
      <c r="B16292" t="s">
        <v>17745</v>
      </c>
      <c r="C16292" t="s">
        <v>109</v>
      </c>
      <c r="D16292">
        <v>1</v>
      </c>
      <c r="E16292">
        <v>1</v>
      </c>
      <c r="F16292">
        <v>1</v>
      </c>
      <c r="H16292" t="s">
        <v>116</v>
      </c>
      <c r="I16292">
        <f t="shared" si="770"/>
        <v>0</v>
      </c>
      <c r="J16292">
        <f t="shared" si="771"/>
        <v>0</v>
      </c>
      <c r="L16292" t="str">
        <f t="shared" si="772"/>
        <v>2026NORTH BONDI</v>
      </c>
      <c r="M16292" t="s">
        <v>17668</v>
      </c>
      <c r="N16292" t="s">
        <v>732</v>
      </c>
    </row>
    <row r="16293" spans="1:14">
      <c r="A16293" t="s">
        <v>17741</v>
      </c>
      <c r="B16293" t="s">
        <v>17746</v>
      </c>
      <c r="C16293" t="s">
        <v>109</v>
      </c>
      <c r="D16293">
        <v>1</v>
      </c>
      <c r="E16293">
        <v>1</v>
      </c>
      <c r="F16293">
        <v>1</v>
      </c>
      <c r="H16293" t="s">
        <v>116</v>
      </c>
      <c r="I16293">
        <f t="shared" si="770"/>
        <v>0</v>
      </c>
      <c r="J16293">
        <f t="shared" si="771"/>
        <v>0</v>
      </c>
      <c r="L16293" t="str">
        <f t="shared" si="772"/>
        <v>2026TAMARAMA</v>
      </c>
      <c r="M16293" t="s">
        <v>17668</v>
      </c>
      <c r="N16293" t="s">
        <v>732</v>
      </c>
    </row>
    <row r="16294" spans="1:14">
      <c r="A16294" t="s">
        <v>17747</v>
      </c>
      <c r="B16294" t="s">
        <v>17748</v>
      </c>
      <c r="C16294" t="s">
        <v>109</v>
      </c>
      <c r="D16294">
        <v>1</v>
      </c>
      <c r="E16294">
        <v>1</v>
      </c>
      <c r="F16294">
        <v>1</v>
      </c>
      <c r="H16294" t="s">
        <v>116</v>
      </c>
      <c r="I16294">
        <f t="shared" si="770"/>
        <v>0</v>
      </c>
      <c r="J16294">
        <f t="shared" si="771"/>
        <v>0</v>
      </c>
      <c r="L16294" t="str">
        <f t="shared" si="772"/>
        <v>2025WOOLLAHRA</v>
      </c>
      <c r="M16294" t="s">
        <v>17668</v>
      </c>
      <c r="N16294" t="s">
        <v>732</v>
      </c>
    </row>
    <row r="16295" spans="1:14">
      <c r="A16295" t="s">
        <v>17749</v>
      </c>
      <c r="B16295" t="s">
        <v>17750</v>
      </c>
      <c r="C16295" t="s">
        <v>109</v>
      </c>
      <c r="D16295">
        <v>1</v>
      </c>
      <c r="E16295">
        <v>1</v>
      </c>
      <c r="F16295">
        <v>1</v>
      </c>
      <c r="H16295" t="s">
        <v>116</v>
      </c>
      <c r="I16295">
        <f t="shared" si="770"/>
        <v>0</v>
      </c>
      <c r="J16295">
        <f t="shared" si="771"/>
        <v>0</v>
      </c>
      <c r="L16295" t="str">
        <f t="shared" si="772"/>
        <v>2024BRONTE</v>
      </c>
      <c r="M16295" t="s">
        <v>17668</v>
      </c>
      <c r="N16295" t="s">
        <v>732</v>
      </c>
    </row>
    <row r="16296" spans="1:14">
      <c r="A16296" t="s">
        <v>17749</v>
      </c>
      <c r="B16296" t="s">
        <v>17751</v>
      </c>
      <c r="C16296" t="s">
        <v>109</v>
      </c>
      <c r="D16296">
        <v>1</v>
      </c>
      <c r="E16296">
        <v>1</v>
      </c>
      <c r="F16296">
        <v>1</v>
      </c>
      <c r="H16296" t="s">
        <v>116</v>
      </c>
      <c r="I16296">
        <f t="shared" si="770"/>
        <v>0</v>
      </c>
      <c r="J16296">
        <f t="shared" si="771"/>
        <v>0</v>
      </c>
      <c r="L16296" t="str">
        <f t="shared" si="772"/>
        <v>2024CHARING CROSS</v>
      </c>
      <c r="M16296" t="s">
        <v>17668</v>
      </c>
      <c r="N16296" t="s">
        <v>732</v>
      </c>
    </row>
    <row r="16297" spans="1:14">
      <c r="A16297" t="s">
        <v>17749</v>
      </c>
      <c r="B16297" t="s">
        <v>602</v>
      </c>
      <c r="C16297" t="s">
        <v>109</v>
      </c>
      <c r="D16297">
        <v>1</v>
      </c>
      <c r="E16297">
        <v>1</v>
      </c>
      <c r="F16297">
        <v>1</v>
      </c>
      <c r="H16297" t="s">
        <v>116</v>
      </c>
      <c r="I16297">
        <f t="shared" si="770"/>
        <v>0</v>
      </c>
      <c r="J16297">
        <f t="shared" si="771"/>
        <v>0</v>
      </c>
      <c r="L16297" t="str">
        <f t="shared" si="772"/>
        <v>2024WAVERLEY</v>
      </c>
      <c r="M16297" t="s">
        <v>17668</v>
      </c>
      <c r="N16297" t="s">
        <v>732</v>
      </c>
    </row>
    <row r="16298" spans="1:14">
      <c r="A16298" t="s">
        <v>17752</v>
      </c>
      <c r="B16298" t="s">
        <v>17753</v>
      </c>
      <c r="C16298" t="s">
        <v>109</v>
      </c>
      <c r="D16298">
        <v>1</v>
      </c>
      <c r="E16298">
        <v>1</v>
      </c>
      <c r="F16298">
        <v>1</v>
      </c>
      <c r="H16298" t="s">
        <v>116</v>
      </c>
      <c r="I16298">
        <f t="shared" si="770"/>
        <v>0</v>
      </c>
      <c r="J16298">
        <f t="shared" si="771"/>
        <v>0</v>
      </c>
      <c r="L16298" t="str">
        <f t="shared" si="772"/>
        <v>2023BELLEVUE HILL</v>
      </c>
      <c r="M16298" t="s">
        <v>17668</v>
      </c>
      <c r="N16298" t="s">
        <v>732</v>
      </c>
    </row>
    <row r="16299" spans="1:14">
      <c r="A16299" t="s">
        <v>17754</v>
      </c>
      <c r="B16299" t="s">
        <v>17755</v>
      </c>
      <c r="C16299" t="s">
        <v>109</v>
      </c>
      <c r="D16299">
        <v>1</v>
      </c>
      <c r="E16299">
        <v>1</v>
      </c>
      <c r="F16299">
        <v>1</v>
      </c>
      <c r="H16299" t="s">
        <v>116</v>
      </c>
      <c r="I16299">
        <f t="shared" si="770"/>
        <v>0</v>
      </c>
      <c r="J16299">
        <f t="shared" si="771"/>
        <v>0</v>
      </c>
      <c r="L16299" t="str">
        <f t="shared" si="772"/>
        <v>2022BONDI JUNCTION</v>
      </c>
      <c r="M16299" t="s">
        <v>17668</v>
      </c>
      <c r="N16299" t="s">
        <v>732</v>
      </c>
    </row>
    <row r="16300" spans="1:14">
      <c r="A16300" t="s">
        <v>17754</v>
      </c>
      <c r="B16300" t="s">
        <v>17756</v>
      </c>
      <c r="C16300" t="s">
        <v>109</v>
      </c>
      <c r="D16300">
        <v>1</v>
      </c>
      <c r="E16300">
        <v>1</v>
      </c>
      <c r="F16300">
        <v>1</v>
      </c>
      <c r="H16300" t="s">
        <v>116</v>
      </c>
      <c r="I16300">
        <f t="shared" si="770"/>
        <v>0</v>
      </c>
      <c r="J16300">
        <f t="shared" si="771"/>
        <v>0</v>
      </c>
      <c r="L16300" t="str">
        <f t="shared" si="772"/>
        <v>2022BONDI JUNCTION PLAZA</v>
      </c>
      <c r="M16300" t="s">
        <v>17668</v>
      </c>
      <c r="N16300" t="s">
        <v>732</v>
      </c>
    </row>
    <row r="16301" spans="1:14">
      <c r="A16301" t="s">
        <v>17754</v>
      </c>
      <c r="B16301" t="s">
        <v>2983</v>
      </c>
      <c r="C16301" t="s">
        <v>109</v>
      </c>
      <c r="D16301">
        <v>1</v>
      </c>
      <c r="E16301">
        <v>1</v>
      </c>
      <c r="F16301">
        <v>1</v>
      </c>
      <c r="H16301" t="s">
        <v>116</v>
      </c>
      <c r="I16301">
        <f t="shared" si="770"/>
        <v>0</v>
      </c>
      <c r="J16301">
        <f t="shared" si="771"/>
        <v>0</v>
      </c>
      <c r="L16301" t="str">
        <f t="shared" si="772"/>
        <v>2022QUEENS PARK</v>
      </c>
      <c r="M16301" t="s">
        <v>17668</v>
      </c>
      <c r="N16301" t="s">
        <v>732</v>
      </c>
    </row>
    <row r="16302" spans="1:14">
      <c r="A16302" t="s">
        <v>17757</v>
      </c>
      <c r="B16302" t="s">
        <v>2277</v>
      </c>
      <c r="C16302" t="s">
        <v>109</v>
      </c>
      <c r="D16302">
        <v>1</v>
      </c>
      <c r="E16302">
        <v>1</v>
      </c>
      <c r="F16302">
        <v>1</v>
      </c>
      <c r="H16302" t="s">
        <v>116</v>
      </c>
      <c r="I16302">
        <f t="shared" si="770"/>
        <v>0</v>
      </c>
      <c r="J16302">
        <f t="shared" si="771"/>
        <v>0</v>
      </c>
      <c r="L16302" t="str">
        <f t="shared" si="772"/>
        <v>2021CENTENNIAL PARK</v>
      </c>
      <c r="M16302" t="s">
        <v>17668</v>
      </c>
      <c r="N16302" t="s">
        <v>732</v>
      </c>
    </row>
    <row r="16303" spans="1:14">
      <c r="A16303" t="s">
        <v>17757</v>
      </c>
      <c r="B16303" t="s">
        <v>17758</v>
      </c>
      <c r="C16303" t="s">
        <v>109</v>
      </c>
      <c r="D16303">
        <v>1</v>
      </c>
      <c r="E16303">
        <v>1</v>
      </c>
      <c r="F16303">
        <v>1</v>
      </c>
      <c r="H16303" t="s">
        <v>116</v>
      </c>
      <c r="I16303">
        <f t="shared" si="770"/>
        <v>0</v>
      </c>
      <c r="J16303">
        <f t="shared" si="771"/>
        <v>0</v>
      </c>
      <c r="L16303" t="str">
        <f t="shared" si="772"/>
        <v>2021MOORE PARK</v>
      </c>
      <c r="M16303" t="s">
        <v>17668</v>
      </c>
      <c r="N16303" t="s">
        <v>732</v>
      </c>
    </row>
    <row r="16304" spans="1:14">
      <c r="A16304" t="s">
        <v>17757</v>
      </c>
      <c r="B16304" t="s">
        <v>8703</v>
      </c>
      <c r="C16304" t="s">
        <v>109</v>
      </c>
      <c r="D16304">
        <v>1</v>
      </c>
      <c r="E16304">
        <v>1</v>
      </c>
      <c r="F16304">
        <v>1</v>
      </c>
      <c r="H16304" t="s">
        <v>116</v>
      </c>
      <c r="I16304">
        <f t="shared" si="770"/>
        <v>0</v>
      </c>
      <c r="J16304">
        <f t="shared" si="771"/>
        <v>0</v>
      </c>
      <c r="L16304" t="str">
        <f t="shared" si="772"/>
        <v>2021PADDINGTON</v>
      </c>
      <c r="M16304" t="s">
        <v>17668</v>
      </c>
      <c r="N16304" t="s">
        <v>732</v>
      </c>
    </row>
    <row r="16305" spans="1:14">
      <c r="A16305" t="s">
        <v>17759</v>
      </c>
      <c r="B16305" t="s">
        <v>17760</v>
      </c>
      <c r="C16305" t="s">
        <v>109</v>
      </c>
      <c r="D16305">
        <v>1</v>
      </c>
      <c r="E16305">
        <v>1</v>
      </c>
      <c r="F16305">
        <v>1</v>
      </c>
      <c r="G16305" t="s">
        <v>1060</v>
      </c>
      <c r="H16305" t="s">
        <v>116</v>
      </c>
      <c r="I16305">
        <f t="shared" si="770"/>
        <v>0</v>
      </c>
      <c r="J16305">
        <f t="shared" si="771"/>
        <v>0</v>
      </c>
      <c r="L16305" t="str">
        <f t="shared" si="772"/>
        <v>2020MASCOT</v>
      </c>
      <c r="M16305" t="s">
        <v>17200</v>
      </c>
    </row>
    <row r="16306" spans="1:14">
      <c r="A16306" t="s">
        <v>17761</v>
      </c>
      <c r="B16306" t="s">
        <v>17762</v>
      </c>
      <c r="C16306" t="s">
        <v>109</v>
      </c>
      <c r="D16306">
        <v>1</v>
      </c>
      <c r="E16306">
        <v>1</v>
      </c>
      <c r="F16306">
        <v>1</v>
      </c>
      <c r="G16306" t="s">
        <v>1060</v>
      </c>
      <c r="H16306" t="s">
        <v>116</v>
      </c>
      <c r="I16306">
        <f t="shared" ref="I16306:I16369" si="773">IF(ISERROR(VLOOKUP(A16306,SelPostCode,1,FALSE)),0,1)</f>
        <v>0</v>
      </c>
      <c r="J16306">
        <f t="shared" ref="J16306:J16369" si="774">IF(I16306=0,0,IF(ISERROR(VLOOKUP(B16306,SelSuburb,1,FALSE)),0,1))</f>
        <v>0</v>
      </c>
      <c r="L16306" t="str">
        <f t="shared" si="772"/>
        <v>2019BANKSMEADOW</v>
      </c>
      <c r="M16306" t="s">
        <v>17200</v>
      </c>
    </row>
    <row r="16307" spans="1:14">
      <c r="A16307" t="s">
        <v>17761</v>
      </c>
      <c r="B16307" t="s">
        <v>17763</v>
      </c>
      <c r="C16307" t="s">
        <v>109</v>
      </c>
      <c r="D16307">
        <v>1</v>
      </c>
      <c r="E16307">
        <v>1</v>
      </c>
      <c r="F16307">
        <v>1</v>
      </c>
      <c r="G16307" t="s">
        <v>1060</v>
      </c>
      <c r="H16307" t="s">
        <v>116</v>
      </c>
      <c r="I16307">
        <f t="shared" si="773"/>
        <v>0</v>
      </c>
      <c r="J16307">
        <f t="shared" si="774"/>
        <v>0</v>
      </c>
      <c r="L16307" t="str">
        <f t="shared" si="772"/>
        <v>2019BOTANY</v>
      </c>
      <c r="M16307" t="s">
        <v>17200</v>
      </c>
    </row>
    <row r="16308" spans="1:14">
      <c r="A16308" t="s">
        <v>17764</v>
      </c>
      <c r="B16308" t="s">
        <v>17765</v>
      </c>
      <c r="C16308" t="s">
        <v>109</v>
      </c>
      <c r="D16308">
        <v>1</v>
      </c>
      <c r="E16308">
        <v>1</v>
      </c>
      <c r="F16308">
        <v>1</v>
      </c>
      <c r="H16308" t="s">
        <v>116</v>
      </c>
      <c r="I16308">
        <f t="shared" si="773"/>
        <v>0</v>
      </c>
      <c r="J16308">
        <f t="shared" si="774"/>
        <v>0</v>
      </c>
      <c r="L16308" t="str">
        <f t="shared" si="772"/>
        <v>2018EASTLAKES</v>
      </c>
      <c r="M16308" t="s">
        <v>17200</v>
      </c>
      <c r="N16308" t="s">
        <v>732</v>
      </c>
    </row>
    <row r="16309" spans="1:14">
      <c r="A16309" t="s">
        <v>17764</v>
      </c>
      <c r="B16309" t="s">
        <v>143</v>
      </c>
      <c r="C16309" t="s">
        <v>109</v>
      </c>
      <c r="D16309">
        <v>1</v>
      </c>
      <c r="E16309">
        <v>1</v>
      </c>
      <c r="F16309">
        <v>1</v>
      </c>
      <c r="H16309" t="s">
        <v>116</v>
      </c>
      <c r="I16309">
        <f t="shared" si="773"/>
        <v>0</v>
      </c>
      <c r="J16309">
        <f t="shared" si="774"/>
        <v>0</v>
      </c>
      <c r="L16309" t="str">
        <f t="shared" si="772"/>
        <v>2018ROSEBERY</v>
      </c>
      <c r="M16309" t="s">
        <v>17200</v>
      </c>
      <c r="N16309" t="s">
        <v>732</v>
      </c>
    </row>
    <row r="16310" spans="1:14">
      <c r="A16310" t="s">
        <v>17766</v>
      </c>
      <c r="B16310" t="s">
        <v>905</v>
      </c>
      <c r="C16310" t="s">
        <v>109</v>
      </c>
      <c r="D16310">
        <v>1</v>
      </c>
      <c r="E16310">
        <v>1</v>
      </c>
      <c r="F16310">
        <v>1</v>
      </c>
      <c r="G16310" t="s">
        <v>1060</v>
      </c>
      <c r="H16310" t="s">
        <v>116</v>
      </c>
      <c r="I16310">
        <f t="shared" si="773"/>
        <v>0</v>
      </c>
      <c r="J16310">
        <f t="shared" si="774"/>
        <v>0</v>
      </c>
      <c r="L16310" t="str">
        <f t="shared" si="772"/>
        <v>2017WATERLOO</v>
      </c>
      <c r="M16310" t="s">
        <v>17200</v>
      </c>
    </row>
    <row r="16311" spans="1:14">
      <c r="A16311" t="s">
        <v>17766</v>
      </c>
      <c r="B16311" t="s">
        <v>17767</v>
      </c>
      <c r="C16311" t="s">
        <v>109</v>
      </c>
      <c r="D16311">
        <v>1</v>
      </c>
      <c r="E16311">
        <v>1</v>
      </c>
      <c r="F16311">
        <v>1</v>
      </c>
      <c r="G16311" t="s">
        <v>1060</v>
      </c>
      <c r="H16311" t="s">
        <v>116</v>
      </c>
      <c r="I16311">
        <f t="shared" si="773"/>
        <v>0</v>
      </c>
      <c r="J16311">
        <f t="shared" si="774"/>
        <v>0</v>
      </c>
      <c r="L16311" t="str">
        <f t="shared" si="772"/>
        <v>2017ZETLAND</v>
      </c>
      <c r="M16311" t="s">
        <v>17200</v>
      </c>
    </row>
    <row r="16312" spans="1:14">
      <c r="A16312" t="s">
        <v>17768</v>
      </c>
      <c r="B16312" t="s">
        <v>17769</v>
      </c>
      <c r="C16312" t="s">
        <v>109</v>
      </c>
      <c r="D16312">
        <v>1</v>
      </c>
      <c r="E16312">
        <v>1</v>
      </c>
      <c r="F16312">
        <v>1</v>
      </c>
      <c r="H16312" t="s">
        <v>116</v>
      </c>
      <c r="I16312">
        <f t="shared" si="773"/>
        <v>0</v>
      </c>
      <c r="J16312">
        <f t="shared" si="774"/>
        <v>0</v>
      </c>
      <c r="L16312" t="str">
        <f t="shared" si="772"/>
        <v>2016REDFERN</v>
      </c>
      <c r="M16312" t="s">
        <v>17200</v>
      </c>
      <c r="N16312" t="s">
        <v>732</v>
      </c>
    </row>
    <row r="16313" spans="1:14">
      <c r="A16313" t="s">
        <v>17770</v>
      </c>
      <c r="B16313" t="s">
        <v>5744</v>
      </c>
      <c r="C16313" t="s">
        <v>109</v>
      </c>
      <c r="D16313">
        <v>1</v>
      </c>
      <c r="E16313">
        <v>1</v>
      </c>
      <c r="F16313">
        <v>1</v>
      </c>
      <c r="H16313" t="s">
        <v>116</v>
      </c>
      <c r="I16313">
        <f t="shared" si="773"/>
        <v>0</v>
      </c>
      <c r="J16313">
        <f t="shared" si="774"/>
        <v>0</v>
      </c>
      <c r="L16313" t="str">
        <f t="shared" si="772"/>
        <v>2015ALEXANDRIA</v>
      </c>
      <c r="M16313" t="s">
        <v>17200</v>
      </c>
      <c r="N16313" t="s">
        <v>732</v>
      </c>
    </row>
    <row r="16314" spans="1:14">
      <c r="A16314" t="s">
        <v>17770</v>
      </c>
      <c r="B16314" t="s">
        <v>450</v>
      </c>
      <c r="C16314" t="s">
        <v>109</v>
      </c>
      <c r="D16314">
        <v>1</v>
      </c>
      <c r="E16314">
        <v>1</v>
      </c>
      <c r="F16314">
        <v>1</v>
      </c>
      <c r="H16314" t="s">
        <v>116</v>
      </c>
      <c r="I16314">
        <f t="shared" si="773"/>
        <v>0</v>
      </c>
      <c r="J16314">
        <f t="shared" si="774"/>
        <v>0</v>
      </c>
      <c r="L16314" t="str">
        <f t="shared" si="772"/>
        <v>2015BEACONSFIELD</v>
      </c>
      <c r="M16314" t="s">
        <v>17200</v>
      </c>
      <c r="N16314" t="s">
        <v>732</v>
      </c>
    </row>
    <row r="16315" spans="1:14">
      <c r="A16315" t="s">
        <v>17770</v>
      </c>
      <c r="B16315" t="s">
        <v>17771</v>
      </c>
      <c r="C16315" t="s">
        <v>109</v>
      </c>
      <c r="D16315">
        <v>1</v>
      </c>
      <c r="E16315">
        <v>1</v>
      </c>
      <c r="F16315">
        <v>1</v>
      </c>
      <c r="H16315" t="s">
        <v>116</v>
      </c>
      <c r="I16315">
        <f t="shared" si="773"/>
        <v>0</v>
      </c>
      <c r="J16315">
        <f t="shared" si="774"/>
        <v>0</v>
      </c>
      <c r="L16315" t="str">
        <f t="shared" si="772"/>
        <v>2015EVELEIGH</v>
      </c>
      <c r="M16315" t="s">
        <v>17200</v>
      </c>
      <c r="N16315" t="s">
        <v>732</v>
      </c>
    </row>
    <row r="16316" spans="1:14">
      <c r="A16316" t="s">
        <v>17772</v>
      </c>
      <c r="B16316" t="s">
        <v>17773</v>
      </c>
      <c r="C16316" t="s">
        <v>109</v>
      </c>
      <c r="D16316">
        <v>1</v>
      </c>
      <c r="E16316">
        <v>1</v>
      </c>
      <c r="F16316">
        <v>1</v>
      </c>
      <c r="H16316" t="s">
        <v>116</v>
      </c>
      <c r="I16316">
        <f t="shared" si="773"/>
        <v>0</v>
      </c>
      <c r="J16316">
        <f t="shared" si="774"/>
        <v>0</v>
      </c>
      <c r="L16316" t="str">
        <f t="shared" si="772"/>
        <v>2013STRAWBERRY HILLS</v>
      </c>
      <c r="M16316" t="s">
        <v>17200</v>
      </c>
    </row>
    <row r="16317" spans="1:14">
      <c r="A16317" t="s">
        <v>17774</v>
      </c>
      <c r="B16317" t="s">
        <v>17773</v>
      </c>
      <c r="C16317" t="s">
        <v>109</v>
      </c>
      <c r="D16317">
        <v>1</v>
      </c>
      <c r="E16317">
        <v>1</v>
      </c>
      <c r="F16317">
        <v>1</v>
      </c>
      <c r="H16317" t="s">
        <v>116</v>
      </c>
      <c r="I16317">
        <f t="shared" si="773"/>
        <v>0</v>
      </c>
      <c r="J16317">
        <f t="shared" si="774"/>
        <v>0</v>
      </c>
      <c r="L16317" t="str">
        <f t="shared" si="772"/>
        <v>2012STRAWBERRY HILLS</v>
      </c>
      <c r="M16317" t="s">
        <v>17200</v>
      </c>
    </row>
    <row r="16318" spans="1:14">
      <c r="A16318" t="s">
        <v>17775</v>
      </c>
      <c r="B16318" t="s">
        <v>17776</v>
      </c>
      <c r="C16318" t="s">
        <v>109</v>
      </c>
      <c r="D16318">
        <v>1</v>
      </c>
      <c r="E16318">
        <v>1</v>
      </c>
      <c r="F16318">
        <v>1</v>
      </c>
      <c r="H16318" t="s">
        <v>116</v>
      </c>
      <c r="I16318">
        <f t="shared" si="773"/>
        <v>0</v>
      </c>
      <c r="J16318">
        <f t="shared" si="774"/>
        <v>0</v>
      </c>
      <c r="L16318" t="str">
        <f t="shared" si="772"/>
        <v>2011ELIZABETH BAY</v>
      </c>
      <c r="M16318" t="s">
        <v>17200</v>
      </c>
      <c r="N16318" t="s">
        <v>732</v>
      </c>
    </row>
    <row r="16319" spans="1:14">
      <c r="A16319" t="s">
        <v>17775</v>
      </c>
      <c r="B16319" t="s">
        <v>17777</v>
      </c>
      <c r="C16319" t="s">
        <v>109</v>
      </c>
      <c r="D16319">
        <v>1</v>
      </c>
      <c r="E16319">
        <v>1</v>
      </c>
      <c r="F16319">
        <v>1</v>
      </c>
      <c r="H16319" t="s">
        <v>116</v>
      </c>
      <c r="I16319">
        <f t="shared" si="773"/>
        <v>0</v>
      </c>
      <c r="J16319">
        <f t="shared" si="774"/>
        <v>0</v>
      </c>
      <c r="L16319" t="str">
        <f t="shared" si="772"/>
        <v>2011KINGS CROSS</v>
      </c>
      <c r="M16319" t="s">
        <v>17200</v>
      </c>
      <c r="N16319" t="s">
        <v>732</v>
      </c>
    </row>
    <row r="16320" spans="1:14">
      <c r="A16320" t="s">
        <v>17775</v>
      </c>
      <c r="B16320" t="s">
        <v>17778</v>
      </c>
      <c r="C16320" t="s">
        <v>109</v>
      </c>
      <c r="D16320">
        <v>1</v>
      </c>
      <c r="E16320">
        <v>1</v>
      </c>
      <c r="F16320">
        <v>1</v>
      </c>
      <c r="H16320" t="s">
        <v>116</v>
      </c>
      <c r="I16320">
        <f t="shared" si="773"/>
        <v>0</v>
      </c>
      <c r="J16320">
        <f t="shared" si="774"/>
        <v>0</v>
      </c>
      <c r="L16320" t="str">
        <f t="shared" si="772"/>
        <v>2011POTTS POINT</v>
      </c>
      <c r="M16320" t="s">
        <v>17200</v>
      </c>
      <c r="N16320" t="s">
        <v>732</v>
      </c>
    </row>
    <row r="16321" spans="1:14">
      <c r="A16321" t="s">
        <v>17775</v>
      </c>
      <c r="B16321" t="s">
        <v>17779</v>
      </c>
      <c r="C16321" t="s">
        <v>109</v>
      </c>
      <c r="D16321">
        <v>1</v>
      </c>
      <c r="E16321">
        <v>1</v>
      </c>
      <c r="F16321">
        <v>1</v>
      </c>
      <c r="H16321" t="s">
        <v>116</v>
      </c>
      <c r="I16321">
        <f t="shared" si="773"/>
        <v>0</v>
      </c>
      <c r="J16321">
        <f t="shared" si="774"/>
        <v>0</v>
      </c>
      <c r="L16321" t="str">
        <f t="shared" si="772"/>
        <v>2011RUSHCUTTERS BAY</v>
      </c>
      <c r="M16321" t="s">
        <v>17200</v>
      </c>
      <c r="N16321" t="s">
        <v>732</v>
      </c>
    </row>
    <row r="16322" spans="1:14">
      <c r="A16322" t="s">
        <v>17775</v>
      </c>
      <c r="B16322" t="s">
        <v>17780</v>
      </c>
      <c r="C16322" t="s">
        <v>109</v>
      </c>
      <c r="D16322">
        <v>1</v>
      </c>
      <c r="E16322">
        <v>1</v>
      </c>
      <c r="F16322">
        <v>1</v>
      </c>
      <c r="H16322" t="s">
        <v>116</v>
      </c>
      <c r="I16322">
        <f t="shared" si="773"/>
        <v>0</v>
      </c>
      <c r="J16322">
        <f t="shared" si="774"/>
        <v>0</v>
      </c>
      <c r="L16322" t="str">
        <f t="shared" si="772"/>
        <v>2011WOOLLOOMOOLOO</v>
      </c>
      <c r="M16322" t="s">
        <v>17200</v>
      </c>
      <c r="N16322" t="s">
        <v>732</v>
      </c>
    </row>
    <row r="16323" spans="1:14">
      <c r="A16323" t="s">
        <v>17775</v>
      </c>
      <c r="B16323" t="s">
        <v>17781</v>
      </c>
      <c r="C16323" t="s">
        <v>109</v>
      </c>
      <c r="D16323">
        <v>5</v>
      </c>
      <c r="E16323">
        <v>1</v>
      </c>
      <c r="F16323">
        <v>0</v>
      </c>
      <c r="H16323" t="s">
        <v>116</v>
      </c>
      <c r="I16323">
        <f t="shared" si="773"/>
        <v>0</v>
      </c>
      <c r="J16323">
        <f t="shared" si="774"/>
        <v>0</v>
      </c>
      <c r="L16323" t="str">
        <f t="shared" si="772"/>
        <v>2011HMAS KUTTABUL</v>
      </c>
      <c r="M16323" t="s">
        <v>17200</v>
      </c>
    </row>
    <row r="16324" spans="1:14">
      <c r="A16324" t="s">
        <v>17782</v>
      </c>
      <c r="B16324" t="s">
        <v>17783</v>
      </c>
      <c r="C16324" t="s">
        <v>109</v>
      </c>
      <c r="D16324">
        <v>1</v>
      </c>
      <c r="E16324">
        <v>1</v>
      </c>
      <c r="F16324">
        <v>1</v>
      </c>
      <c r="H16324" t="s">
        <v>116</v>
      </c>
      <c r="I16324">
        <f t="shared" si="773"/>
        <v>0</v>
      </c>
      <c r="J16324">
        <f t="shared" si="774"/>
        <v>0</v>
      </c>
      <c r="L16324" t="str">
        <f t="shared" si="772"/>
        <v>2010DARLINGHURST</v>
      </c>
      <c r="M16324" t="s">
        <v>17200</v>
      </c>
      <c r="N16324" t="s">
        <v>732</v>
      </c>
    </row>
    <row r="16325" spans="1:14">
      <c r="A16325" t="s">
        <v>17782</v>
      </c>
      <c r="B16325" t="s">
        <v>17784</v>
      </c>
      <c r="C16325" t="s">
        <v>109</v>
      </c>
      <c r="D16325">
        <v>1</v>
      </c>
      <c r="E16325">
        <v>1</v>
      </c>
      <c r="F16325">
        <v>1</v>
      </c>
      <c r="H16325" t="s">
        <v>116</v>
      </c>
      <c r="I16325">
        <f t="shared" si="773"/>
        <v>0</v>
      </c>
      <c r="J16325">
        <f t="shared" si="774"/>
        <v>0</v>
      </c>
      <c r="L16325" t="str">
        <f t="shared" ref="L16325:L16388" si="775">CONCATENATE(A16325,B16325)</f>
        <v>2010SURRY HILLS</v>
      </c>
      <c r="M16325" t="s">
        <v>17200</v>
      </c>
      <c r="N16325" t="s">
        <v>732</v>
      </c>
    </row>
    <row r="16326" spans="1:14">
      <c r="A16326" t="s">
        <v>17782</v>
      </c>
      <c r="B16326" t="s">
        <v>17785</v>
      </c>
      <c r="C16326" t="s">
        <v>109</v>
      </c>
      <c r="D16326">
        <v>1</v>
      </c>
      <c r="E16326">
        <v>1</v>
      </c>
      <c r="F16326">
        <v>1</v>
      </c>
      <c r="H16326" t="s">
        <v>116</v>
      </c>
      <c r="I16326">
        <f t="shared" si="773"/>
        <v>0</v>
      </c>
      <c r="J16326">
        <f t="shared" si="774"/>
        <v>0</v>
      </c>
      <c r="L16326" t="str">
        <f t="shared" si="775"/>
        <v>2010TAYLOR SQUARE</v>
      </c>
      <c r="M16326" t="s">
        <v>17200</v>
      </c>
      <c r="N16326" t="s">
        <v>732</v>
      </c>
    </row>
    <row r="16327" spans="1:14">
      <c r="A16327" t="s">
        <v>17786</v>
      </c>
      <c r="B16327" t="s">
        <v>17787</v>
      </c>
      <c r="C16327" t="s">
        <v>109</v>
      </c>
      <c r="D16327">
        <v>1</v>
      </c>
      <c r="E16327">
        <v>1</v>
      </c>
      <c r="F16327">
        <v>1</v>
      </c>
      <c r="G16327" t="s">
        <v>1060</v>
      </c>
      <c r="H16327" t="s">
        <v>116</v>
      </c>
      <c r="I16327">
        <f t="shared" si="773"/>
        <v>0</v>
      </c>
      <c r="J16327">
        <f t="shared" si="774"/>
        <v>0</v>
      </c>
      <c r="L16327" t="str">
        <f t="shared" si="775"/>
        <v>2009PYRMONT</v>
      </c>
      <c r="M16327" t="s">
        <v>17200</v>
      </c>
    </row>
    <row r="16328" spans="1:14">
      <c r="A16328" t="s">
        <v>17786</v>
      </c>
      <c r="B16328" t="s">
        <v>17788</v>
      </c>
      <c r="C16328" t="s">
        <v>109</v>
      </c>
      <c r="D16328">
        <v>5</v>
      </c>
      <c r="E16328">
        <v>1</v>
      </c>
      <c r="F16328">
        <v>0</v>
      </c>
      <c r="H16328" t="s">
        <v>116</v>
      </c>
      <c r="I16328">
        <f t="shared" si="773"/>
        <v>0</v>
      </c>
      <c r="J16328">
        <f t="shared" si="774"/>
        <v>0</v>
      </c>
      <c r="L16328" t="str">
        <f t="shared" si="775"/>
        <v>2009DARLING ISLAND</v>
      </c>
      <c r="M16328" t="s">
        <v>17200</v>
      </c>
    </row>
    <row r="16329" spans="1:14">
      <c r="A16329" t="s">
        <v>17789</v>
      </c>
      <c r="B16329" t="s">
        <v>17790</v>
      </c>
      <c r="C16329" t="s">
        <v>109</v>
      </c>
      <c r="D16329">
        <v>1</v>
      </c>
      <c r="E16329">
        <v>1</v>
      </c>
      <c r="F16329">
        <v>1</v>
      </c>
      <c r="G16329" t="s">
        <v>1060</v>
      </c>
      <c r="H16329" t="s">
        <v>116</v>
      </c>
      <c r="I16329">
        <f t="shared" si="773"/>
        <v>0</v>
      </c>
      <c r="J16329">
        <f t="shared" si="774"/>
        <v>0</v>
      </c>
      <c r="L16329" t="str">
        <f t="shared" si="775"/>
        <v>2008CHIPPENDALE</v>
      </c>
      <c r="M16329" t="s">
        <v>17200</v>
      </c>
    </row>
    <row r="16330" spans="1:14">
      <c r="A16330" t="s">
        <v>17789</v>
      </c>
      <c r="B16330" t="s">
        <v>3052</v>
      </c>
      <c r="C16330" t="s">
        <v>109</v>
      </c>
      <c r="D16330">
        <v>1</v>
      </c>
      <c r="E16330">
        <v>1</v>
      </c>
      <c r="F16330">
        <v>1</v>
      </c>
      <c r="G16330" t="s">
        <v>1060</v>
      </c>
      <c r="H16330" t="s">
        <v>116</v>
      </c>
      <c r="I16330">
        <f t="shared" si="773"/>
        <v>0</v>
      </c>
      <c r="J16330">
        <f t="shared" si="774"/>
        <v>0</v>
      </c>
      <c r="L16330" t="str">
        <f t="shared" si="775"/>
        <v>2008DARLINGTON</v>
      </c>
      <c r="M16330" t="s">
        <v>17200</v>
      </c>
    </row>
    <row r="16331" spans="1:14">
      <c r="A16331" t="s">
        <v>17789</v>
      </c>
      <c r="B16331" t="s">
        <v>4815</v>
      </c>
      <c r="C16331" t="s">
        <v>109</v>
      </c>
      <c r="D16331">
        <v>1</v>
      </c>
      <c r="E16331">
        <v>1</v>
      </c>
      <c r="F16331">
        <v>1</v>
      </c>
      <c r="G16331" t="s">
        <v>1060</v>
      </c>
      <c r="H16331" t="s">
        <v>116</v>
      </c>
      <c r="I16331">
        <f t="shared" si="773"/>
        <v>0</v>
      </c>
      <c r="J16331">
        <f t="shared" si="774"/>
        <v>0</v>
      </c>
      <c r="L16331" t="str">
        <f t="shared" si="775"/>
        <v>2008GOLDEN GROVE</v>
      </c>
      <c r="M16331" t="s">
        <v>17200</v>
      </c>
    </row>
    <row r="16332" spans="1:14">
      <c r="A16332" t="s">
        <v>17791</v>
      </c>
      <c r="B16332" t="s">
        <v>14459</v>
      </c>
      <c r="C16332" t="s">
        <v>109</v>
      </c>
      <c r="D16332">
        <v>1</v>
      </c>
      <c r="E16332">
        <v>1</v>
      </c>
      <c r="F16332">
        <v>1</v>
      </c>
      <c r="G16332" t="s">
        <v>1060</v>
      </c>
      <c r="H16332" t="s">
        <v>116</v>
      </c>
      <c r="I16332">
        <f t="shared" si="773"/>
        <v>0</v>
      </c>
      <c r="J16332">
        <f t="shared" si="774"/>
        <v>0</v>
      </c>
      <c r="L16332" t="str">
        <f t="shared" si="775"/>
        <v>2007BROADWAY</v>
      </c>
      <c r="M16332" t="s">
        <v>17200</v>
      </c>
    </row>
    <row r="16333" spans="1:14">
      <c r="A16333" t="s">
        <v>17791</v>
      </c>
      <c r="B16333" t="s">
        <v>17792</v>
      </c>
      <c r="C16333" t="s">
        <v>109</v>
      </c>
      <c r="D16333">
        <v>1</v>
      </c>
      <c r="E16333">
        <v>1</v>
      </c>
      <c r="F16333">
        <v>1</v>
      </c>
      <c r="G16333" t="s">
        <v>1060</v>
      </c>
      <c r="H16333" t="s">
        <v>116</v>
      </c>
      <c r="I16333">
        <f t="shared" si="773"/>
        <v>0</v>
      </c>
      <c r="J16333">
        <f t="shared" si="774"/>
        <v>0</v>
      </c>
      <c r="L16333" t="str">
        <f t="shared" si="775"/>
        <v>2007ULTIMO</v>
      </c>
      <c r="M16333" t="s">
        <v>17200</v>
      </c>
    </row>
    <row r="16334" spans="1:14">
      <c r="A16334" t="s">
        <v>17793</v>
      </c>
      <c r="B16334" t="s">
        <v>17794</v>
      </c>
      <c r="C16334" t="s">
        <v>109</v>
      </c>
      <c r="D16334">
        <v>1</v>
      </c>
      <c r="E16334">
        <v>1</v>
      </c>
      <c r="F16334">
        <v>1</v>
      </c>
      <c r="H16334" t="s">
        <v>116</v>
      </c>
      <c r="I16334">
        <f t="shared" si="773"/>
        <v>0</v>
      </c>
      <c r="J16334">
        <f t="shared" si="774"/>
        <v>0</v>
      </c>
      <c r="L16334" t="str">
        <f t="shared" si="775"/>
        <v>2006THE UNIVERSITY OF SYDNEY</v>
      </c>
      <c r="M16334" t="s">
        <v>17200</v>
      </c>
    </row>
    <row r="16335" spans="1:14">
      <c r="A16335" t="s">
        <v>17795</v>
      </c>
      <c r="B16335" t="s">
        <v>17796</v>
      </c>
      <c r="C16335" t="s">
        <v>109</v>
      </c>
      <c r="D16335">
        <v>1</v>
      </c>
      <c r="E16335">
        <v>1</v>
      </c>
      <c r="F16335">
        <v>1</v>
      </c>
      <c r="G16335" t="s">
        <v>1060</v>
      </c>
      <c r="H16335" t="s">
        <v>1054</v>
      </c>
      <c r="I16335">
        <f t="shared" si="773"/>
        <v>0</v>
      </c>
      <c r="J16335">
        <f t="shared" si="774"/>
        <v>0</v>
      </c>
      <c r="L16335" t="str">
        <f t="shared" si="775"/>
        <v>2002WORLD SQUARE</v>
      </c>
      <c r="M16335" t="s">
        <v>17200</v>
      </c>
    </row>
    <row r="16336" spans="1:14">
      <c r="A16336" t="s">
        <v>17797</v>
      </c>
      <c r="B16336" t="s">
        <v>17798</v>
      </c>
      <c r="C16336" t="s">
        <v>109</v>
      </c>
      <c r="D16336">
        <v>1</v>
      </c>
      <c r="E16336">
        <v>1</v>
      </c>
      <c r="F16336">
        <v>1</v>
      </c>
      <c r="G16336" t="s">
        <v>1060</v>
      </c>
      <c r="H16336" t="s">
        <v>1054</v>
      </c>
      <c r="I16336">
        <f t="shared" si="773"/>
        <v>0</v>
      </c>
      <c r="J16336">
        <f t="shared" si="774"/>
        <v>0</v>
      </c>
      <c r="L16336" t="str">
        <f t="shared" si="775"/>
        <v>2001SYDNEY</v>
      </c>
      <c r="M16336" t="s">
        <v>17200</v>
      </c>
    </row>
    <row r="16337" spans="1:13">
      <c r="A16337" t="s">
        <v>17799</v>
      </c>
      <c r="B16337" t="s">
        <v>17800</v>
      </c>
      <c r="C16337" t="s">
        <v>109</v>
      </c>
      <c r="D16337">
        <v>1</v>
      </c>
      <c r="E16337">
        <v>1</v>
      </c>
      <c r="F16337">
        <v>1</v>
      </c>
      <c r="G16337" t="s">
        <v>1060</v>
      </c>
      <c r="H16337" t="s">
        <v>1054</v>
      </c>
      <c r="I16337">
        <f t="shared" si="773"/>
        <v>0</v>
      </c>
      <c r="J16337">
        <f t="shared" si="774"/>
        <v>0</v>
      </c>
      <c r="L16337" t="str">
        <f t="shared" si="775"/>
        <v>2000BARANGAROO</v>
      </c>
      <c r="M16337" t="s">
        <v>17200</v>
      </c>
    </row>
    <row r="16338" spans="1:13">
      <c r="A16338" t="s">
        <v>17799</v>
      </c>
      <c r="B16338" t="s">
        <v>17801</v>
      </c>
      <c r="C16338" t="s">
        <v>109</v>
      </c>
      <c r="D16338">
        <v>1</v>
      </c>
      <c r="E16338">
        <v>1</v>
      </c>
      <c r="F16338">
        <v>1</v>
      </c>
      <c r="G16338" t="s">
        <v>1060</v>
      </c>
      <c r="H16338" t="s">
        <v>1054</v>
      </c>
      <c r="I16338">
        <f t="shared" si="773"/>
        <v>0</v>
      </c>
      <c r="J16338">
        <f t="shared" si="774"/>
        <v>0</v>
      </c>
      <c r="L16338" t="str">
        <f t="shared" si="775"/>
        <v>2000DARLING HARBOUR</v>
      </c>
      <c r="M16338" t="s">
        <v>17200</v>
      </c>
    </row>
    <row r="16339" spans="1:13">
      <c r="A16339" t="s">
        <v>17799</v>
      </c>
      <c r="B16339" t="s">
        <v>17802</v>
      </c>
      <c r="C16339" t="s">
        <v>109</v>
      </c>
      <c r="D16339">
        <v>1</v>
      </c>
      <c r="E16339">
        <v>1</v>
      </c>
      <c r="F16339">
        <v>1</v>
      </c>
      <c r="G16339" t="s">
        <v>1060</v>
      </c>
      <c r="H16339" t="s">
        <v>1054</v>
      </c>
      <c r="I16339">
        <f t="shared" si="773"/>
        <v>0</v>
      </c>
      <c r="J16339">
        <f t="shared" si="774"/>
        <v>0</v>
      </c>
      <c r="L16339" t="str">
        <f t="shared" si="775"/>
        <v>2000DAWES POINT</v>
      </c>
      <c r="M16339" t="s">
        <v>17200</v>
      </c>
    </row>
    <row r="16340" spans="1:13">
      <c r="A16340" t="s">
        <v>17799</v>
      </c>
      <c r="B16340" t="s">
        <v>17803</v>
      </c>
      <c r="C16340" t="s">
        <v>109</v>
      </c>
      <c r="D16340">
        <v>1</v>
      </c>
      <c r="E16340">
        <v>1</v>
      </c>
      <c r="F16340">
        <v>1</v>
      </c>
      <c r="G16340" t="s">
        <v>1060</v>
      </c>
      <c r="H16340" t="s">
        <v>1054</v>
      </c>
      <c r="I16340">
        <f t="shared" si="773"/>
        <v>0</v>
      </c>
      <c r="J16340">
        <f t="shared" si="774"/>
        <v>0</v>
      </c>
      <c r="L16340" t="str">
        <f t="shared" si="775"/>
        <v>2000HAYMARKET</v>
      </c>
      <c r="M16340" t="s">
        <v>17200</v>
      </c>
    </row>
    <row r="16341" spans="1:13">
      <c r="A16341" t="s">
        <v>17799</v>
      </c>
      <c r="B16341" t="s">
        <v>17804</v>
      </c>
      <c r="C16341" t="s">
        <v>109</v>
      </c>
      <c r="D16341">
        <v>1</v>
      </c>
      <c r="E16341">
        <v>1</v>
      </c>
      <c r="F16341">
        <v>1</v>
      </c>
      <c r="G16341" t="s">
        <v>1060</v>
      </c>
      <c r="H16341" t="s">
        <v>1054</v>
      </c>
      <c r="I16341">
        <f t="shared" si="773"/>
        <v>0</v>
      </c>
      <c r="J16341">
        <f t="shared" si="774"/>
        <v>0</v>
      </c>
      <c r="L16341" t="str">
        <f t="shared" si="775"/>
        <v>2000MILLERS POINT</v>
      </c>
      <c r="M16341" t="s">
        <v>17200</v>
      </c>
    </row>
    <row r="16342" spans="1:13">
      <c r="A16342" t="s">
        <v>17799</v>
      </c>
      <c r="B16342" t="s">
        <v>17805</v>
      </c>
      <c r="C16342" t="s">
        <v>109</v>
      </c>
      <c r="D16342">
        <v>1</v>
      </c>
      <c r="E16342">
        <v>1</v>
      </c>
      <c r="F16342">
        <v>1</v>
      </c>
      <c r="G16342" t="s">
        <v>1060</v>
      </c>
      <c r="H16342" t="s">
        <v>1054</v>
      </c>
      <c r="I16342">
        <f t="shared" si="773"/>
        <v>0</v>
      </c>
      <c r="J16342">
        <f t="shared" si="774"/>
        <v>0</v>
      </c>
      <c r="L16342" t="str">
        <f t="shared" si="775"/>
        <v>2000PARLIAMENT HOUSE</v>
      </c>
      <c r="M16342" t="s">
        <v>17200</v>
      </c>
    </row>
    <row r="16343" spans="1:13">
      <c r="A16343" t="s">
        <v>17799</v>
      </c>
      <c r="B16343" t="s">
        <v>17798</v>
      </c>
      <c r="C16343" t="s">
        <v>109</v>
      </c>
      <c r="D16343">
        <v>1</v>
      </c>
      <c r="E16343">
        <v>1</v>
      </c>
      <c r="F16343">
        <v>1</v>
      </c>
      <c r="G16343" t="s">
        <v>1060</v>
      </c>
      <c r="H16343" t="s">
        <v>1054</v>
      </c>
      <c r="I16343">
        <f t="shared" si="773"/>
        <v>0</v>
      </c>
      <c r="J16343">
        <f t="shared" si="774"/>
        <v>0</v>
      </c>
      <c r="L16343" t="str">
        <f t="shared" si="775"/>
        <v>2000SYDNEY</v>
      </c>
      <c r="M16343" t="s">
        <v>17200</v>
      </c>
    </row>
    <row r="16344" spans="1:13">
      <c r="A16344" t="s">
        <v>17799</v>
      </c>
      <c r="B16344" t="s">
        <v>17806</v>
      </c>
      <c r="C16344" t="s">
        <v>109</v>
      </c>
      <c r="D16344">
        <v>1</v>
      </c>
      <c r="E16344">
        <v>1</v>
      </c>
      <c r="F16344">
        <v>1</v>
      </c>
      <c r="G16344" t="s">
        <v>1060</v>
      </c>
      <c r="H16344" t="s">
        <v>1054</v>
      </c>
      <c r="I16344">
        <f t="shared" si="773"/>
        <v>0</v>
      </c>
      <c r="J16344">
        <f t="shared" si="774"/>
        <v>0</v>
      </c>
      <c r="L16344" t="str">
        <f t="shared" si="775"/>
        <v>2000SYDNEY SOUTH</v>
      </c>
      <c r="M16344" t="s">
        <v>17200</v>
      </c>
    </row>
    <row r="16345" spans="1:13">
      <c r="A16345" t="s">
        <v>17799</v>
      </c>
      <c r="B16345" t="s">
        <v>13218</v>
      </c>
      <c r="C16345" t="s">
        <v>109</v>
      </c>
      <c r="D16345">
        <v>1</v>
      </c>
      <c r="E16345">
        <v>1</v>
      </c>
      <c r="F16345">
        <v>1</v>
      </c>
      <c r="G16345" t="s">
        <v>1060</v>
      </c>
      <c r="H16345" t="s">
        <v>1054</v>
      </c>
      <c r="I16345">
        <f t="shared" si="773"/>
        <v>0</v>
      </c>
      <c r="J16345">
        <f t="shared" si="774"/>
        <v>0</v>
      </c>
      <c r="L16345" t="str">
        <f t="shared" si="775"/>
        <v>2000THE ROCKS</v>
      </c>
      <c r="M16345" t="s">
        <v>17200</v>
      </c>
    </row>
    <row r="16346" spans="1:13">
      <c r="A16346" t="s">
        <v>17807</v>
      </c>
      <c r="B16346" t="s">
        <v>17808</v>
      </c>
      <c r="C16346" t="s">
        <v>115</v>
      </c>
      <c r="D16346">
        <v>4</v>
      </c>
      <c r="E16346">
        <v>0</v>
      </c>
      <c r="F16346">
        <v>0</v>
      </c>
      <c r="H16346" t="s">
        <v>155</v>
      </c>
      <c r="I16346">
        <f t="shared" si="773"/>
        <v>0</v>
      </c>
      <c r="J16346">
        <f t="shared" si="774"/>
        <v>0</v>
      </c>
      <c r="L16346" t="str">
        <f t="shared" si="775"/>
        <v>0907WINNELLIE</v>
      </c>
      <c r="M16346" t="e">
        <v>#N/A</v>
      </c>
    </row>
    <row r="16347" spans="1:13">
      <c r="A16347" t="s">
        <v>17809</v>
      </c>
      <c r="B16347" t="s">
        <v>17808</v>
      </c>
      <c r="C16347" t="s">
        <v>115</v>
      </c>
      <c r="D16347">
        <v>4</v>
      </c>
      <c r="E16347">
        <v>0</v>
      </c>
      <c r="F16347">
        <v>0</v>
      </c>
      <c r="H16347" t="s">
        <v>155</v>
      </c>
      <c r="I16347">
        <f t="shared" si="773"/>
        <v>0</v>
      </c>
      <c r="J16347">
        <f t="shared" si="774"/>
        <v>0</v>
      </c>
      <c r="L16347" t="str">
        <f t="shared" si="775"/>
        <v>0906WINNELLIE</v>
      </c>
      <c r="M16347" t="e">
        <v>#N/A</v>
      </c>
    </row>
    <row r="16348" spans="1:13">
      <c r="A16348" t="s">
        <v>101</v>
      </c>
      <c r="B16348" t="s">
        <v>17810</v>
      </c>
      <c r="C16348" t="s">
        <v>115</v>
      </c>
      <c r="D16348">
        <v>4</v>
      </c>
      <c r="E16348">
        <v>0</v>
      </c>
      <c r="F16348">
        <v>0</v>
      </c>
      <c r="H16348" t="s">
        <v>103</v>
      </c>
      <c r="I16348">
        <f t="shared" si="773"/>
        <v>0</v>
      </c>
      <c r="J16348">
        <f t="shared" si="774"/>
        <v>0</v>
      </c>
      <c r="L16348" t="str">
        <f t="shared" si="775"/>
        <v>0886JABIRU</v>
      </c>
      <c r="M16348" t="s">
        <v>17811</v>
      </c>
    </row>
    <row r="16349" spans="1:13">
      <c r="A16349" t="s">
        <v>100</v>
      </c>
      <c r="B16349" t="s">
        <v>17812</v>
      </c>
      <c r="C16349" t="s">
        <v>115</v>
      </c>
      <c r="D16349">
        <v>5</v>
      </c>
      <c r="E16349">
        <v>0</v>
      </c>
      <c r="F16349">
        <v>0</v>
      </c>
      <c r="H16349" t="s">
        <v>103</v>
      </c>
      <c r="I16349">
        <f t="shared" si="773"/>
        <v>0</v>
      </c>
      <c r="J16349">
        <f t="shared" si="774"/>
        <v>0</v>
      </c>
      <c r="L16349" t="str">
        <f t="shared" si="775"/>
        <v>0885ALYANGULA</v>
      </c>
      <c r="M16349" t="s">
        <v>17811</v>
      </c>
    </row>
    <row r="16350" spans="1:13">
      <c r="A16350" t="s">
        <v>17813</v>
      </c>
      <c r="B16350" t="s">
        <v>17814</v>
      </c>
      <c r="C16350" t="s">
        <v>115</v>
      </c>
      <c r="D16350">
        <v>4</v>
      </c>
      <c r="E16350">
        <v>0</v>
      </c>
      <c r="F16350">
        <v>0</v>
      </c>
      <c r="H16350" t="s">
        <v>103</v>
      </c>
      <c r="I16350">
        <f t="shared" si="773"/>
        <v>0</v>
      </c>
      <c r="J16350">
        <f t="shared" si="774"/>
        <v>0</v>
      </c>
      <c r="L16350" t="str">
        <f t="shared" si="775"/>
        <v>0881NHULUNBUY</v>
      </c>
      <c r="M16350" t="e">
        <v>#N/A</v>
      </c>
    </row>
    <row r="16351" spans="1:13">
      <c r="A16351" t="s">
        <v>99</v>
      </c>
      <c r="B16351" t="s">
        <v>17815</v>
      </c>
      <c r="C16351" t="s">
        <v>115</v>
      </c>
      <c r="D16351">
        <v>4</v>
      </c>
      <c r="E16351">
        <v>0</v>
      </c>
      <c r="F16351">
        <v>0</v>
      </c>
      <c r="H16351" t="s">
        <v>103</v>
      </c>
      <c r="I16351">
        <f t="shared" si="773"/>
        <v>0</v>
      </c>
      <c r="J16351">
        <f t="shared" si="774"/>
        <v>0</v>
      </c>
      <c r="L16351" t="str">
        <f t="shared" si="775"/>
        <v>0880GUNYANGARA</v>
      </c>
      <c r="M16351" t="s">
        <v>17811</v>
      </c>
    </row>
    <row r="16352" spans="1:13">
      <c r="A16352" t="s">
        <v>99</v>
      </c>
      <c r="B16352" t="s">
        <v>17810</v>
      </c>
      <c r="C16352" t="s">
        <v>115</v>
      </c>
      <c r="D16352">
        <v>4</v>
      </c>
      <c r="E16352">
        <v>0</v>
      </c>
      <c r="F16352">
        <v>0</v>
      </c>
      <c r="H16352" t="s">
        <v>103</v>
      </c>
      <c r="I16352">
        <f t="shared" si="773"/>
        <v>0</v>
      </c>
      <c r="J16352">
        <f t="shared" si="774"/>
        <v>0</v>
      </c>
      <c r="L16352" t="str">
        <f t="shared" si="775"/>
        <v>0880JABIRU</v>
      </c>
      <c r="M16352" t="s">
        <v>17811</v>
      </c>
    </row>
    <row r="16353" spans="1:13">
      <c r="A16353" s="124" t="s">
        <v>99</v>
      </c>
      <c r="B16353" t="s">
        <v>17814</v>
      </c>
      <c r="C16353" t="s">
        <v>115</v>
      </c>
      <c r="D16353">
        <v>5</v>
      </c>
      <c r="E16353">
        <v>0</v>
      </c>
      <c r="F16353">
        <v>0</v>
      </c>
      <c r="H16353" t="s">
        <v>103</v>
      </c>
      <c r="I16353">
        <f t="shared" si="773"/>
        <v>0</v>
      </c>
      <c r="J16353">
        <f t="shared" si="774"/>
        <v>0</v>
      </c>
      <c r="L16353" t="str">
        <f t="shared" si="775"/>
        <v>0880NHULUNBUY</v>
      </c>
      <c r="M16353" t="s">
        <v>17811</v>
      </c>
    </row>
    <row r="16354" spans="1:13">
      <c r="A16354" s="124" t="s">
        <v>99</v>
      </c>
      <c r="B16354" t="s">
        <v>17816</v>
      </c>
      <c r="C16354" t="s">
        <v>115</v>
      </c>
      <c r="D16354">
        <v>5</v>
      </c>
      <c r="E16354">
        <v>0</v>
      </c>
      <c r="F16354">
        <v>0</v>
      </c>
      <c r="H16354" t="s">
        <v>103</v>
      </c>
      <c r="I16354">
        <f t="shared" si="773"/>
        <v>0</v>
      </c>
      <c r="J16354">
        <f t="shared" si="774"/>
        <v>0</v>
      </c>
      <c r="L16354" t="str">
        <f t="shared" si="775"/>
        <v>0880YIRRKALA</v>
      </c>
      <c r="M16354" t="s">
        <v>17811</v>
      </c>
    </row>
    <row r="16355" spans="1:13">
      <c r="A16355" s="124" t="s">
        <v>99</v>
      </c>
      <c r="B16355" t="s">
        <v>17817</v>
      </c>
      <c r="C16355" t="s">
        <v>115</v>
      </c>
      <c r="D16355">
        <v>5</v>
      </c>
      <c r="E16355">
        <v>0</v>
      </c>
      <c r="F16355">
        <v>0</v>
      </c>
      <c r="H16355" t="s">
        <v>103</v>
      </c>
      <c r="I16355">
        <f t="shared" si="773"/>
        <v>0</v>
      </c>
      <c r="J16355">
        <f t="shared" si="774"/>
        <v>0</v>
      </c>
      <c r="L16355" t="str">
        <f t="shared" si="775"/>
        <v>0880GAPUWIYAK</v>
      </c>
      <c r="M16355" t="s">
        <v>17811</v>
      </c>
    </row>
    <row r="16356" spans="1:13">
      <c r="A16356" t="s">
        <v>17818</v>
      </c>
      <c r="B16356" t="s">
        <v>17819</v>
      </c>
      <c r="C16356" t="s">
        <v>115</v>
      </c>
      <c r="D16356">
        <v>4</v>
      </c>
      <c r="E16356">
        <v>0</v>
      </c>
      <c r="F16356">
        <v>0</v>
      </c>
      <c r="H16356" t="s">
        <v>103</v>
      </c>
      <c r="I16356">
        <f t="shared" si="773"/>
        <v>0</v>
      </c>
      <c r="J16356">
        <f t="shared" si="774"/>
        <v>0</v>
      </c>
      <c r="L16356" t="str">
        <f t="shared" si="775"/>
        <v>0873HEAVITREE GAP CPA</v>
      </c>
      <c r="M16356" t="e">
        <v>#N/A</v>
      </c>
    </row>
    <row r="16357" spans="1:13">
      <c r="A16357" t="s">
        <v>98</v>
      </c>
      <c r="B16357" t="s">
        <v>17820</v>
      </c>
      <c r="C16357" t="s">
        <v>115</v>
      </c>
      <c r="D16357">
        <v>4</v>
      </c>
      <c r="E16357">
        <v>0</v>
      </c>
      <c r="F16357">
        <v>0</v>
      </c>
      <c r="H16357" t="s">
        <v>103</v>
      </c>
      <c r="I16357">
        <f t="shared" si="773"/>
        <v>0</v>
      </c>
      <c r="J16357">
        <f t="shared" si="774"/>
        <v>0</v>
      </c>
      <c r="L16357" t="str">
        <f t="shared" si="775"/>
        <v>0872AHERRENGE</v>
      </c>
      <c r="M16357" t="s">
        <v>17811</v>
      </c>
    </row>
    <row r="16358" spans="1:13">
      <c r="A16358" t="s">
        <v>98</v>
      </c>
      <c r="B16358" t="s">
        <v>17821</v>
      </c>
      <c r="C16358" t="s">
        <v>115</v>
      </c>
      <c r="D16358">
        <v>4</v>
      </c>
      <c r="E16358">
        <v>0</v>
      </c>
      <c r="F16358">
        <v>0</v>
      </c>
      <c r="H16358" t="s">
        <v>103</v>
      </c>
      <c r="I16358">
        <f t="shared" si="773"/>
        <v>0</v>
      </c>
      <c r="J16358">
        <f t="shared" si="774"/>
        <v>0</v>
      </c>
      <c r="L16358" t="str">
        <f t="shared" si="775"/>
        <v>0872ALI CURUNG</v>
      </c>
      <c r="M16358" t="s">
        <v>17811</v>
      </c>
    </row>
    <row r="16359" spans="1:13">
      <c r="A16359" t="s">
        <v>98</v>
      </c>
      <c r="B16359" t="s">
        <v>17822</v>
      </c>
      <c r="C16359" t="s">
        <v>115</v>
      </c>
      <c r="D16359">
        <v>4</v>
      </c>
      <c r="E16359">
        <v>0</v>
      </c>
      <c r="F16359">
        <v>0</v>
      </c>
      <c r="H16359" t="s">
        <v>103</v>
      </c>
      <c r="I16359">
        <f t="shared" si="773"/>
        <v>0</v>
      </c>
      <c r="J16359">
        <f t="shared" si="774"/>
        <v>0</v>
      </c>
      <c r="L16359" t="str">
        <f t="shared" si="775"/>
        <v>0872ALICE SPRINGS</v>
      </c>
      <c r="M16359" t="s">
        <v>17811</v>
      </c>
    </row>
    <row r="16360" spans="1:13">
      <c r="A16360" t="s">
        <v>98</v>
      </c>
      <c r="B16360" t="s">
        <v>17812</v>
      </c>
      <c r="C16360" t="s">
        <v>115</v>
      </c>
      <c r="D16360">
        <v>4</v>
      </c>
      <c r="E16360">
        <v>0</v>
      </c>
      <c r="F16360">
        <v>0</v>
      </c>
      <c r="H16360" t="s">
        <v>103</v>
      </c>
      <c r="I16360">
        <f t="shared" si="773"/>
        <v>0</v>
      </c>
      <c r="J16360">
        <f t="shared" si="774"/>
        <v>0</v>
      </c>
      <c r="L16360" t="str">
        <f t="shared" si="775"/>
        <v>0872ALYANGULA</v>
      </c>
      <c r="M16360" t="s">
        <v>17811</v>
      </c>
    </row>
    <row r="16361" spans="1:13">
      <c r="A16361" t="s">
        <v>98</v>
      </c>
      <c r="B16361" t="s">
        <v>17823</v>
      </c>
      <c r="C16361" t="s">
        <v>115</v>
      </c>
      <c r="D16361">
        <v>4</v>
      </c>
      <c r="E16361">
        <v>0</v>
      </c>
      <c r="F16361">
        <v>0</v>
      </c>
      <c r="H16361" t="s">
        <v>103</v>
      </c>
      <c r="I16361">
        <f t="shared" si="773"/>
        <v>0</v>
      </c>
      <c r="J16361">
        <f t="shared" si="774"/>
        <v>0</v>
      </c>
      <c r="L16361" t="str">
        <f t="shared" si="775"/>
        <v>0872AMPILATWATJA</v>
      </c>
      <c r="M16361" t="s">
        <v>17811</v>
      </c>
    </row>
    <row r="16362" spans="1:13">
      <c r="A16362" t="s">
        <v>98</v>
      </c>
      <c r="B16362" t="s">
        <v>17824</v>
      </c>
      <c r="C16362" t="s">
        <v>115</v>
      </c>
      <c r="D16362">
        <v>4</v>
      </c>
      <c r="E16362">
        <v>0</v>
      </c>
      <c r="F16362">
        <v>0</v>
      </c>
      <c r="H16362" t="s">
        <v>103</v>
      </c>
      <c r="I16362">
        <f t="shared" si="773"/>
        <v>0</v>
      </c>
      <c r="J16362">
        <f t="shared" si="774"/>
        <v>0</v>
      </c>
      <c r="L16362" t="str">
        <f t="shared" si="775"/>
        <v>0872ANATYE</v>
      </c>
      <c r="M16362" t="s">
        <v>17811</v>
      </c>
    </row>
    <row r="16363" spans="1:13">
      <c r="A16363" t="s">
        <v>98</v>
      </c>
      <c r="B16363" t="s">
        <v>17825</v>
      </c>
      <c r="C16363" t="s">
        <v>115</v>
      </c>
      <c r="D16363">
        <v>4</v>
      </c>
      <c r="E16363">
        <v>0</v>
      </c>
      <c r="F16363">
        <v>0</v>
      </c>
      <c r="H16363" t="s">
        <v>103</v>
      </c>
      <c r="I16363">
        <f t="shared" si="773"/>
        <v>0</v>
      </c>
      <c r="J16363">
        <f t="shared" si="774"/>
        <v>0</v>
      </c>
      <c r="L16363" t="str">
        <f t="shared" si="775"/>
        <v>0872ANMATJERE</v>
      </c>
      <c r="M16363" t="s">
        <v>17811</v>
      </c>
    </row>
    <row r="16364" spans="1:13">
      <c r="A16364" t="s">
        <v>98</v>
      </c>
      <c r="B16364" t="s">
        <v>17826</v>
      </c>
      <c r="C16364" t="s">
        <v>115</v>
      </c>
      <c r="D16364">
        <v>4</v>
      </c>
      <c r="E16364">
        <v>0</v>
      </c>
      <c r="F16364">
        <v>0</v>
      </c>
      <c r="H16364" t="s">
        <v>103</v>
      </c>
      <c r="I16364">
        <f t="shared" si="773"/>
        <v>0</v>
      </c>
      <c r="J16364">
        <f t="shared" si="774"/>
        <v>0</v>
      </c>
      <c r="L16364" t="str">
        <f t="shared" si="775"/>
        <v>0872AREYONGA</v>
      </c>
      <c r="M16364" t="s">
        <v>17811</v>
      </c>
    </row>
    <row r="16365" spans="1:13">
      <c r="A16365" t="s">
        <v>98</v>
      </c>
      <c r="B16365" t="s">
        <v>17827</v>
      </c>
      <c r="C16365" t="s">
        <v>115</v>
      </c>
      <c r="D16365">
        <v>4</v>
      </c>
      <c r="E16365">
        <v>0</v>
      </c>
      <c r="F16365">
        <v>0</v>
      </c>
      <c r="H16365" t="s">
        <v>103</v>
      </c>
      <c r="I16365">
        <f t="shared" si="773"/>
        <v>0</v>
      </c>
      <c r="J16365">
        <f t="shared" si="774"/>
        <v>0</v>
      </c>
      <c r="L16365" t="str">
        <f t="shared" si="775"/>
        <v>0872ATITJERE</v>
      </c>
      <c r="M16365" t="s">
        <v>17811</v>
      </c>
    </row>
    <row r="16366" spans="1:13">
      <c r="A16366" t="s">
        <v>98</v>
      </c>
      <c r="B16366" t="s">
        <v>17828</v>
      </c>
      <c r="C16366" t="s">
        <v>115</v>
      </c>
      <c r="D16366">
        <v>4</v>
      </c>
      <c r="E16366">
        <v>0</v>
      </c>
      <c r="F16366">
        <v>0</v>
      </c>
      <c r="H16366" t="s">
        <v>103</v>
      </c>
      <c r="I16366">
        <f t="shared" si="773"/>
        <v>0</v>
      </c>
      <c r="J16366">
        <f t="shared" si="774"/>
        <v>0</v>
      </c>
      <c r="L16366" t="str">
        <f t="shared" si="775"/>
        <v>0872AYERS ROCK</v>
      </c>
      <c r="M16366" t="s">
        <v>17811</v>
      </c>
    </row>
    <row r="16367" spans="1:13">
      <c r="A16367" t="s">
        <v>98</v>
      </c>
      <c r="B16367" t="s">
        <v>17829</v>
      </c>
      <c r="C16367" t="s">
        <v>115</v>
      </c>
      <c r="D16367">
        <v>4</v>
      </c>
      <c r="E16367">
        <v>0</v>
      </c>
      <c r="F16367">
        <v>0</v>
      </c>
      <c r="H16367" t="s">
        <v>103</v>
      </c>
      <c r="I16367">
        <f t="shared" si="773"/>
        <v>0</v>
      </c>
      <c r="J16367">
        <f t="shared" si="774"/>
        <v>0</v>
      </c>
      <c r="L16367" t="str">
        <f t="shared" si="775"/>
        <v>0872BARROW CREEK</v>
      </c>
      <c r="M16367" t="s">
        <v>17811</v>
      </c>
    </row>
    <row r="16368" spans="1:13">
      <c r="A16368" t="s">
        <v>98</v>
      </c>
      <c r="B16368" t="s">
        <v>17830</v>
      </c>
      <c r="C16368" t="s">
        <v>115</v>
      </c>
      <c r="D16368">
        <v>4</v>
      </c>
      <c r="E16368">
        <v>0</v>
      </c>
      <c r="F16368">
        <v>0</v>
      </c>
      <c r="H16368" t="s">
        <v>103</v>
      </c>
      <c r="I16368">
        <f t="shared" si="773"/>
        <v>0</v>
      </c>
      <c r="J16368">
        <f t="shared" si="774"/>
        <v>0</v>
      </c>
      <c r="L16368" t="str">
        <f t="shared" si="775"/>
        <v>0872BURT PLAIN</v>
      </c>
      <c r="M16368" t="s">
        <v>17811</v>
      </c>
    </row>
    <row r="16369" spans="1:13">
      <c r="A16369" t="s">
        <v>98</v>
      </c>
      <c r="B16369" t="s">
        <v>17831</v>
      </c>
      <c r="C16369" t="s">
        <v>115</v>
      </c>
      <c r="D16369">
        <v>4</v>
      </c>
      <c r="E16369">
        <v>0</v>
      </c>
      <c r="F16369">
        <v>0</v>
      </c>
      <c r="H16369" t="s">
        <v>103</v>
      </c>
      <c r="I16369">
        <f t="shared" si="773"/>
        <v>0</v>
      </c>
      <c r="J16369">
        <f t="shared" si="774"/>
        <v>0</v>
      </c>
      <c r="L16369" t="str">
        <f t="shared" si="775"/>
        <v>0872CANTEEN CREEK</v>
      </c>
      <c r="M16369" t="s">
        <v>17811</v>
      </c>
    </row>
    <row r="16370" spans="1:13">
      <c r="A16370" t="s">
        <v>98</v>
      </c>
      <c r="B16370" t="s">
        <v>17832</v>
      </c>
      <c r="C16370" t="s">
        <v>115</v>
      </c>
      <c r="D16370">
        <v>4</v>
      </c>
      <c r="E16370">
        <v>0</v>
      </c>
      <c r="F16370">
        <v>0</v>
      </c>
      <c r="H16370" t="s">
        <v>103</v>
      </c>
      <c r="I16370">
        <f t="shared" ref="I16370:I16432" si="776">IF(ISERROR(VLOOKUP(A16370,SelPostCode,1,FALSE)),0,1)</f>
        <v>0</v>
      </c>
      <c r="J16370">
        <f t="shared" ref="J16370:J16432" si="777">IF(I16370=0,0,IF(ISERROR(VLOOKUP(B16370,SelSuburb,1,FALSE)),0,1))</f>
        <v>0</v>
      </c>
      <c r="L16370" t="str">
        <f t="shared" si="775"/>
        <v>0872CHILLA WELL</v>
      </c>
      <c r="M16370" t="s">
        <v>17811</v>
      </c>
    </row>
    <row r="16371" spans="1:13">
      <c r="A16371" t="s">
        <v>98</v>
      </c>
      <c r="B16371" t="s">
        <v>17833</v>
      </c>
      <c r="C16371" t="s">
        <v>115</v>
      </c>
      <c r="D16371">
        <v>4</v>
      </c>
      <c r="E16371">
        <v>0</v>
      </c>
      <c r="F16371">
        <v>0</v>
      </c>
      <c r="H16371" t="s">
        <v>103</v>
      </c>
      <c r="I16371">
        <f t="shared" si="776"/>
        <v>0</v>
      </c>
      <c r="J16371">
        <f t="shared" si="777"/>
        <v>0</v>
      </c>
      <c r="L16371" t="str">
        <f t="shared" si="775"/>
        <v>0872COSTELLO</v>
      </c>
      <c r="M16371" t="s">
        <v>17811</v>
      </c>
    </row>
    <row r="16372" spans="1:13">
      <c r="A16372" t="s">
        <v>98</v>
      </c>
      <c r="B16372" t="s">
        <v>17834</v>
      </c>
      <c r="C16372" t="s">
        <v>115</v>
      </c>
      <c r="D16372">
        <v>4</v>
      </c>
      <c r="E16372">
        <v>0</v>
      </c>
      <c r="F16372">
        <v>0</v>
      </c>
      <c r="H16372" t="s">
        <v>103</v>
      </c>
      <c r="I16372">
        <f t="shared" si="776"/>
        <v>0</v>
      </c>
      <c r="J16372">
        <f t="shared" si="777"/>
        <v>0</v>
      </c>
      <c r="L16372" t="str">
        <f t="shared" si="775"/>
        <v>0872DOCKER RIVER</v>
      </c>
      <c r="M16372" t="s">
        <v>17811</v>
      </c>
    </row>
    <row r="16373" spans="1:13">
      <c r="A16373" t="s">
        <v>98</v>
      </c>
      <c r="B16373" t="s">
        <v>17835</v>
      </c>
      <c r="C16373" t="s">
        <v>115</v>
      </c>
      <c r="D16373">
        <v>4</v>
      </c>
      <c r="E16373">
        <v>0</v>
      </c>
      <c r="F16373">
        <v>0</v>
      </c>
      <c r="H16373" t="s">
        <v>103</v>
      </c>
      <c r="I16373">
        <f t="shared" si="776"/>
        <v>0</v>
      </c>
      <c r="J16373">
        <f t="shared" si="777"/>
        <v>0</v>
      </c>
      <c r="L16373" t="str">
        <f t="shared" si="775"/>
        <v>0872ENGAWALA</v>
      </c>
      <c r="M16373" t="s">
        <v>17811</v>
      </c>
    </row>
    <row r="16374" spans="1:13">
      <c r="A16374" t="s">
        <v>98</v>
      </c>
      <c r="B16374" t="s">
        <v>17836</v>
      </c>
      <c r="C16374" t="s">
        <v>115</v>
      </c>
      <c r="D16374">
        <v>4</v>
      </c>
      <c r="E16374">
        <v>0</v>
      </c>
      <c r="F16374">
        <v>0</v>
      </c>
      <c r="H16374" t="s">
        <v>103</v>
      </c>
      <c r="I16374">
        <f t="shared" si="776"/>
        <v>0</v>
      </c>
      <c r="J16374">
        <f t="shared" si="777"/>
        <v>0</v>
      </c>
      <c r="L16374" t="str">
        <f t="shared" si="775"/>
        <v>0872ERLDUNDA</v>
      </c>
      <c r="M16374" t="s">
        <v>17811</v>
      </c>
    </row>
    <row r="16375" spans="1:13">
      <c r="A16375" t="s">
        <v>98</v>
      </c>
      <c r="B16375" t="s">
        <v>17837</v>
      </c>
      <c r="C16375" t="s">
        <v>115</v>
      </c>
      <c r="D16375">
        <v>4</v>
      </c>
      <c r="E16375">
        <v>0</v>
      </c>
      <c r="F16375">
        <v>0</v>
      </c>
      <c r="H16375" t="s">
        <v>103</v>
      </c>
      <c r="I16375">
        <f t="shared" si="776"/>
        <v>0</v>
      </c>
      <c r="J16375">
        <f t="shared" si="777"/>
        <v>0</v>
      </c>
      <c r="L16375" t="str">
        <f t="shared" si="775"/>
        <v>0872ERNABELLA</v>
      </c>
      <c r="M16375" t="s">
        <v>17811</v>
      </c>
    </row>
    <row r="16376" spans="1:13">
      <c r="A16376" t="s">
        <v>98</v>
      </c>
      <c r="B16376" t="s">
        <v>17838</v>
      </c>
      <c r="C16376" t="s">
        <v>115</v>
      </c>
      <c r="D16376">
        <v>4</v>
      </c>
      <c r="E16376">
        <v>0</v>
      </c>
      <c r="F16376">
        <v>0</v>
      </c>
      <c r="H16376" t="s">
        <v>103</v>
      </c>
      <c r="I16376">
        <f t="shared" si="776"/>
        <v>0</v>
      </c>
      <c r="J16376">
        <f t="shared" si="777"/>
        <v>0</v>
      </c>
      <c r="L16376" t="str">
        <f t="shared" si="775"/>
        <v>0872FINKE</v>
      </c>
      <c r="M16376" t="s">
        <v>17811</v>
      </c>
    </row>
    <row r="16377" spans="1:13">
      <c r="A16377" t="s">
        <v>98</v>
      </c>
      <c r="B16377" t="s">
        <v>17839</v>
      </c>
      <c r="C16377" t="s">
        <v>115</v>
      </c>
      <c r="D16377">
        <v>4</v>
      </c>
      <c r="E16377">
        <v>0</v>
      </c>
      <c r="F16377">
        <v>0</v>
      </c>
      <c r="H16377" t="s">
        <v>103</v>
      </c>
      <c r="I16377">
        <f t="shared" si="776"/>
        <v>0</v>
      </c>
      <c r="J16377">
        <f t="shared" si="777"/>
        <v>0</v>
      </c>
      <c r="L16377" t="str">
        <f t="shared" si="775"/>
        <v>0872FREGON</v>
      </c>
      <c r="M16377" t="s">
        <v>17811</v>
      </c>
    </row>
    <row r="16378" spans="1:13">
      <c r="A16378" t="s">
        <v>98</v>
      </c>
      <c r="B16378" t="s">
        <v>17817</v>
      </c>
      <c r="C16378" t="s">
        <v>115</v>
      </c>
      <c r="D16378">
        <v>4</v>
      </c>
      <c r="E16378">
        <v>0</v>
      </c>
      <c r="F16378">
        <v>0</v>
      </c>
      <c r="H16378" t="s">
        <v>103</v>
      </c>
      <c r="I16378">
        <f t="shared" si="776"/>
        <v>0</v>
      </c>
      <c r="J16378">
        <f t="shared" si="777"/>
        <v>0</v>
      </c>
      <c r="L16378" t="str">
        <f t="shared" si="775"/>
        <v>0872GAPUWIYAK</v>
      </c>
      <c r="M16378" t="s">
        <v>17811</v>
      </c>
    </row>
    <row r="16379" spans="1:13">
      <c r="A16379" t="s">
        <v>98</v>
      </c>
      <c r="B16379" t="s">
        <v>17840</v>
      </c>
      <c r="C16379" t="s">
        <v>115</v>
      </c>
      <c r="D16379">
        <v>4</v>
      </c>
      <c r="E16379">
        <v>0</v>
      </c>
      <c r="F16379">
        <v>0</v>
      </c>
      <c r="H16379" t="s">
        <v>103</v>
      </c>
      <c r="I16379">
        <f t="shared" si="776"/>
        <v>0</v>
      </c>
      <c r="J16379">
        <f t="shared" si="777"/>
        <v>0</v>
      </c>
      <c r="L16379" t="str">
        <f t="shared" si="775"/>
        <v>0872GHAN</v>
      </c>
      <c r="M16379" t="s">
        <v>17811</v>
      </c>
    </row>
    <row r="16380" spans="1:13">
      <c r="A16380" t="s">
        <v>98</v>
      </c>
      <c r="B16380" t="s">
        <v>17841</v>
      </c>
      <c r="C16380" t="s">
        <v>115</v>
      </c>
      <c r="D16380">
        <v>4</v>
      </c>
      <c r="E16380">
        <v>0</v>
      </c>
      <c r="F16380">
        <v>0</v>
      </c>
      <c r="H16380" t="s">
        <v>103</v>
      </c>
      <c r="I16380">
        <f t="shared" si="776"/>
        <v>0</v>
      </c>
      <c r="J16380">
        <f t="shared" si="777"/>
        <v>0</v>
      </c>
      <c r="L16380" t="str">
        <f t="shared" si="775"/>
        <v>0872GIBSON DESERT NORTH</v>
      </c>
      <c r="M16380" t="s">
        <v>17811</v>
      </c>
    </row>
    <row r="16381" spans="1:13">
      <c r="A16381" t="s">
        <v>98</v>
      </c>
      <c r="B16381" t="s">
        <v>17842</v>
      </c>
      <c r="C16381" t="s">
        <v>115</v>
      </c>
      <c r="D16381">
        <v>4</v>
      </c>
      <c r="E16381">
        <v>0</v>
      </c>
      <c r="F16381">
        <v>0</v>
      </c>
      <c r="H16381" t="s">
        <v>103</v>
      </c>
      <c r="I16381">
        <f t="shared" si="776"/>
        <v>0</v>
      </c>
      <c r="J16381">
        <f t="shared" si="777"/>
        <v>0</v>
      </c>
      <c r="L16381" t="str">
        <f t="shared" si="775"/>
        <v>0872GIBSON DESERT SOUTH</v>
      </c>
      <c r="M16381" t="s">
        <v>17811</v>
      </c>
    </row>
    <row r="16382" spans="1:13">
      <c r="A16382" t="s">
        <v>98</v>
      </c>
      <c r="B16382" t="s">
        <v>17843</v>
      </c>
      <c r="C16382" t="s">
        <v>115</v>
      </c>
      <c r="D16382">
        <v>4</v>
      </c>
      <c r="E16382">
        <v>0</v>
      </c>
      <c r="F16382">
        <v>0</v>
      </c>
      <c r="H16382" t="s">
        <v>103</v>
      </c>
      <c r="I16382">
        <f t="shared" si="776"/>
        <v>0</v>
      </c>
      <c r="J16382">
        <f t="shared" si="777"/>
        <v>0</v>
      </c>
      <c r="L16382" t="str">
        <f t="shared" si="775"/>
        <v>0872GOVE</v>
      </c>
      <c r="M16382" t="s">
        <v>17811</v>
      </c>
    </row>
    <row r="16383" spans="1:13">
      <c r="A16383" t="s">
        <v>98</v>
      </c>
      <c r="B16383" t="s">
        <v>17844</v>
      </c>
      <c r="C16383" t="s">
        <v>115</v>
      </c>
      <c r="D16383">
        <v>4</v>
      </c>
      <c r="E16383">
        <v>0</v>
      </c>
      <c r="F16383">
        <v>0</v>
      </c>
      <c r="H16383" t="s">
        <v>103</v>
      </c>
      <c r="I16383">
        <f t="shared" si="776"/>
        <v>0</v>
      </c>
      <c r="J16383">
        <f t="shared" si="777"/>
        <v>0</v>
      </c>
      <c r="L16383" t="str">
        <f t="shared" si="775"/>
        <v>0872HAASTS BLUFF</v>
      </c>
      <c r="M16383" t="s">
        <v>17811</v>
      </c>
    </row>
    <row r="16384" spans="1:13">
      <c r="A16384" t="s">
        <v>98</v>
      </c>
      <c r="B16384" t="s">
        <v>17845</v>
      </c>
      <c r="C16384" t="s">
        <v>115</v>
      </c>
      <c r="D16384">
        <v>4</v>
      </c>
      <c r="E16384">
        <v>0</v>
      </c>
      <c r="F16384">
        <v>0</v>
      </c>
      <c r="H16384" t="s">
        <v>103</v>
      </c>
      <c r="I16384">
        <f t="shared" si="776"/>
        <v>0</v>
      </c>
      <c r="J16384">
        <f t="shared" si="777"/>
        <v>0</v>
      </c>
      <c r="L16384" t="str">
        <f t="shared" si="775"/>
        <v>0872HALE</v>
      </c>
      <c r="M16384" t="s">
        <v>17811</v>
      </c>
    </row>
    <row r="16385" spans="1:13">
      <c r="A16385" t="s">
        <v>98</v>
      </c>
      <c r="B16385" t="s">
        <v>17846</v>
      </c>
      <c r="C16385" t="s">
        <v>115</v>
      </c>
      <c r="D16385">
        <v>4</v>
      </c>
      <c r="E16385">
        <v>0</v>
      </c>
      <c r="F16385">
        <v>0</v>
      </c>
      <c r="H16385" t="s">
        <v>103</v>
      </c>
      <c r="I16385">
        <f t="shared" si="776"/>
        <v>0</v>
      </c>
      <c r="J16385">
        <f t="shared" si="777"/>
        <v>0</v>
      </c>
      <c r="L16385" t="str">
        <f t="shared" si="775"/>
        <v>0872HART RANGE</v>
      </c>
      <c r="M16385" t="s">
        <v>17811</v>
      </c>
    </row>
    <row r="16386" spans="1:13">
      <c r="A16386" t="s">
        <v>98</v>
      </c>
      <c r="B16386" t="s">
        <v>17847</v>
      </c>
      <c r="C16386" t="s">
        <v>115</v>
      </c>
      <c r="D16386">
        <v>4</v>
      </c>
      <c r="E16386">
        <v>0</v>
      </c>
      <c r="F16386">
        <v>0</v>
      </c>
      <c r="H16386" t="s">
        <v>103</v>
      </c>
      <c r="I16386">
        <f t="shared" si="776"/>
        <v>0</v>
      </c>
      <c r="J16386">
        <f t="shared" si="777"/>
        <v>0</v>
      </c>
      <c r="L16386" t="str">
        <f t="shared" si="775"/>
        <v>0872HERMANNSBURG</v>
      </c>
      <c r="M16386" t="s">
        <v>17811</v>
      </c>
    </row>
    <row r="16387" spans="1:13">
      <c r="A16387" t="s">
        <v>98</v>
      </c>
      <c r="B16387" t="s">
        <v>17848</v>
      </c>
      <c r="C16387" t="s">
        <v>115</v>
      </c>
      <c r="D16387">
        <v>4</v>
      </c>
      <c r="E16387">
        <v>0</v>
      </c>
      <c r="F16387">
        <v>0</v>
      </c>
      <c r="H16387" t="s">
        <v>103</v>
      </c>
      <c r="I16387">
        <f t="shared" si="776"/>
        <v>0</v>
      </c>
      <c r="J16387">
        <f t="shared" si="777"/>
        <v>0</v>
      </c>
      <c r="L16387" t="str">
        <f t="shared" si="775"/>
        <v>0872HUGH</v>
      </c>
      <c r="M16387" t="s">
        <v>17811</v>
      </c>
    </row>
    <row r="16388" spans="1:13">
      <c r="A16388" t="s">
        <v>98</v>
      </c>
      <c r="B16388" t="s">
        <v>17849</v>
      </c>
      <c r="C16388" t="s">
        <v>115</v>
      </c>
      <c r="D16388">
        <v>4</v>
      </c>
      <c r="E16388">
        <v>0</v>
      </c>
      <c r="F16388">
        <v>0</v>
      </c>
      <c r="H16388" t="s">
        <v>103</v>
      </c>
      <c r="I16388">
        <f t="shared" si="776"/>
        <v>0</v>
      </c>
      <c r="J16388">
        <f t="shared" si="777"/>
        <v>0</v>
      </c>
      <c r="L16388" t="str">
        <f t="shared" si="775"/>
        <v>0872IMAMPA</v>
      </c>
      <c r="M16388" t="s">
        <v>17811</v>
      </c>
    </row>
    <row r="16389" spans="1:13">
      <c r="A16389" t="s">
        <v>98</v>
      </c>
      <c r="B16389" t="s">
        <v>17850</v>
      </c>
      <c r="C16389" t="s">
        <v>115</v>
      </c>
      <c r="D16389">
        <v>4</v>
      </c>
      <c r="E16389">
        <v>0</v>
      </c>
      <c r="F16389">
        <v>0</v>
      </c>
      <c r="H16389" t="s">
        <v>103</v>
      </c>
      <c r="I16389">
        <f t="shared" si="776"/>
        <v>0</v>
      </c>
      <c r="J16389">
        <f t="shared" si="777"/>
        <v>0</v>
      </c>
      <c r="L16389" t="str">
        <f t="shared" ref="L16389:L16452" si="778">CONCATENATE(A16389,B16389)</f>
        <v>0872IMANPA</v>
      </c>
      <c r="M16389" t="s">
        <v>17811</v>
      </c>
    </row>
    <row r="16390" spans="1:13">
      <c r="A16390" t="s">
        <v>98</v>
      </c>
      <c r="B16390" t="s">
        <v>17851</v>
      </c>
      <c r="C16390" t="s">
        <v>115</v>
      </c>
      <c r="D16390">
        <v>4</v>
      </c>
      <c r="E16390">
        <v>0</v>
      </c>
      <c r="F16390">
        <v>0</v>
      </c>
      <c r="H16390" t="s">
        <v>103</v>
      </c>
      <c r="I16390">
        <f t="shared" si="776"/>
        <v>0</v>
      </c>
      <c r="J16390">
        <f t="shared" si="777"/>
        <v>0</v>
      </c>
      <c r="L16390" t="str">
        <f t="shared" si="778"/>
        <v>0872INDULKANA</v>
      </c>
      <c r="M16390" t="s">
        <v>17811</v>
      </c>
    </row>
    <row r="16391" spans="1:13">
      <c r="A16391" t="s">
        <v>98</v>
      </c>
      <c r="B16391" t="s">
        <v>17852</v>
      </c>
      <c r="C16391" t="s">
        <v>115</v>
      </c>
      <c r="D16391">
        <v>4</v>
      </c>
      <c r="E16391">
        <v>0</v>
      </c>
      <c r="F16391">
        <v>0</v>
      </c>
      <c r="H16391" t="s">
        <v>103</v>
      </c>
      <c r="I16391">
        <f t="shared" si="776"/>
        <v>0</v>
      </c>
      <c r="J16391">
        <f t="shared" si="777"/>
        <v>0</v>
      </c>
      <c r="L16391" t="str">
        <f t="shared" si="778"/>
        <v>0872ININTI STORE</v>
      </c>
      <c r="M16391" t="s">
        <v>17811</v>
      </c>
    </row>
    <row r="16392" spans="1:13">
      <c r="A16392" t="s">
        <v>98</v>
      </c>
      <c r="B16392" t="s">
        <v>17853</v>
      </c>
      <c r="C16392" t="s">
        <v>115</v>
      </c>
      <c r="D16392">
        <v>4</v>
      </c>
      <c r="E16392">
        <v>0</v>
      </c>
      <c r="F16392">
        <v>0</v>
      </c>
      <c r="H16392" t="s">
        <v>103</v>
      </c>
      <c r="I16392">
        <f t="shared" si="776"/>
        <v>0</v>
      </c>
      <c r="J16392">
        <f t="shared" si="777"/>
        <v>0</v>
      </c>
      <c r="L16392" t="str">
        <f t="shared" si="778"/>
        <v>0872JAY CREEK</v>
      </c>
      <c r="M16392" t="s">
        <v>17811</v>
      </c>
    </row>
    <row r="16393" spans="1:13">
      <c r="A16393" t="s">
        <v>98</v>
      </c>
      <c r="B16393" t="s">
        <v>17854</v>
      </c>
      <c r="C16393" t="s">
        <v>115</v>
      </c>
      <c r="D16393">
        <v>4</v>
      </c>
      <c r="E16393">
        <v>0</v>
      </c>
      <c r="F16393">
        <v>0</v>
      </c>
      <c r="H16393" t="s">
        <v>103</v>
      </c>
      <c r="I16393">
        <f t="shared" si="776"/>
        <v>0</v>
      </c>
      <c r="J16393">
        <f t="shared" si="777"/>
        <v>0</v>
      </c>
      <c r="L16393" t="str">
        <f t="shared" si="778"/>
        <v>0872KALTUKATJARA</v>
      </c>
      <c r="M16393" t="s">
        <v>17811</v>
      </c>
    </row>
    <row r="16394" spans="1:13">
      <c r="A16394" t="s">
        <v>98</v>
      </c>
      <c r="B16394" t="s">
        <v>17855</v>
      </c>
      <c r="C16394" t="s">
        <v>115</v>
      </c>
      <c r="D16394">
        <v>4</v>
      </c>
      <c r="E16394">
        <v>0</v>
      </c>
      <c r="F16394">
        <v>0</v>
      </c>
      <c r="H16394" t="s">
        <v>103</v>
      </c>
      <c r="I16394">
        <f t="shared" si="776"/>
        <v>0</v>
      </c>
      <c r="J16394">
        <f t="shared" si="777"/>
        <v>0</v>
      </c>
      <c r="L16394" t="str">
        <f t="shared" si="778"/>
        <v>0872KINTORE</v>
      </c>
      <c r="M16394" t="s">
        <v>17811</v>
      </c>
    </row>
    <row r="16395" spans="1:13">
      <c r="A16395" t="s">
        <v>98</v>
      </c>
      <c r="B16395" t="s">
        <v>17856</v>
      </c>
      <c r="C16395" t="s">
        <v>115</v>
      </c>
      <c r="D16395">
        <v>4</v>
      </c>
      <c r="E16395">
        <v>0</v>
      </c>
      <c r="F16395">
        <v>0</v>
      </c>
      <c r="H16395" t="s">
        <v>103</v>
      </c>
      <c r="I16395">
        <f t="shared" si="776"/>
        <v>0</v>
      </c>
      <c r="J16395">
        <f t="shared" si="777"/>
        <v>0</v>
      </c>
      <c r="L16395" t="str">
        <f t="shared" si="778"/>
        <v>0872KIWIRRKURRA</v>
      </c>
      <c r="M16395" t="s">
        <v>17811</v>
      </c>
    </row>
    <row r="16396" spans="1:13">
      <c r="A16396" t="s">
        <v>98</v>
      </c>
      <c r="B16396" t="s">
        <v>17857</v>
      </c>
      <c r="C16396" t="s">
        <v>115</v>
      </c>
      <c r="D16396">
        <v>4</v>
      </c>
      <c r="E16396">
        <v>0</v>
      </c>
      <c r="F16396">
        <v>0</v>
      </c>
      <c r="H16396" t="s">
        <v>103</v>
      </c>
      <c r="I16396">
        <f t="shared" si="776"/>
        <v>0</v>
      </c>
      <c r="J16396">
        <f t="shared" si="777"/>
        <v>0</v>
      </c>
      <c r="L16396" t="str">
        <f t="shared" si="778"/>
        <v>0872KULGERA</v>
      </c>
      <c r="M16396" t="s">
        <v>17811</v>
      </c>
    </row>
    <row r="16397" spans="1:13">
      <c r="A16397" t="s">
        <v>98</v>
      </c>
      <c r="B16397" t="s">
        <v>17858</v>
      </c>
      <c r="C16397" t="s">
        <v>115</v>
      </c>
      <c r="D16397">
        <v>4</v>
      </c>
      <c r="E16397">
        <v>0</v>
      </c>
      <c r="F16397">
        <v>0</v>
      </c>
      <c r="H16397" t="s">
        <v>103</v>
      </c>
      <c r="I16397">
        <f t="shared" si="776"/>
        <v>0</v>
      </c>
      <c r="J16397">
        <f t="shared" si="777"/>
        <v>0</v>
      </c>
      <c r="L16397" t="str">
        <f t="shared" si="778"/>
        <v>0872KUNPARRKA</v>
      </c>
      <c r="M16397" t="s">
        <v>17811</v>
      </c>
    </row>
    <row r="16398" spans="1:13">
      <c r="A16398" t="s">
        <v>98</v>
      </c>
      <c r="B16398" t="s">
        <v>17859</v>
      </c>
      <c r="C16398" t="s">
        <v>115</v>
      </c>
      <c r="D16398">
        <v>4</v>
      </c>
      <c r="E16398">
        <v>0</v>
      </c>
      <c r="F16398">
        <v>0</v>
      </c>
      <c r="H16398" t="s">
        <v>103</v>
      </c>
      <c r="I16398">
        <f t="shared" si="776"/>
        <v>0</v>
      </c>
      <c r="J16398">
        <f t="shared" si="777"/>
        <v>0</v>
      </c>
      <c r="L16398" t="str">
        <f t="shared" si="778"/>
        <v>0872LAKE MACKAY</v>
      </c>
      <c r="M16398" t="s">
        <v>17811</v>
      </c>
    </row>
    <row r="16399" spans="1:13">
      <c r="A16399" t="s">
        <v>98</v>
      </c>
      <c r="B16399" t="s">
        <v>17860</v>
      </c>
      <c r="C16399" t="s">
        <v>115</v>
      </c>
      <c r="D16399">
        <v>4</v>
      </c>
      <c r="E16399">
        <v>0</v>
      </c>
      <c r="F16399">
        <v>0</v>
      </c>
      <c r="H16399" t="s">
        <v>103</v>
      </c>
      <c r="I16399">
        <f t="shared" si="776"/>
        <v>0</v>
      </c>
      <c r="J16399">
        <f t="shared" si="777"/>
        <v>0</v>
      </c>
      <c r="L16399" t="str">
        <f t="shared" si="778"/>
        <v>0872LARAMBA</v>
      </c>
      <c r="M16399" t="s">
        <v>17811</v>
      </c>
    </row>
    <row r="16400" spans="1:13">
      <c r="A16400" t="s">
        <v>98</v>
      </c>
      <c r="B16400" t="s">
        <v>17861</v>
      </c>
      <c r="C16400" t="s">
        <v>115</v>
      </c>
      <c r="D16400">
        <v>4</v>
      </c>
      <c r="E16400">
        <v>0</v>
      </c>
      <c r="F16400">
        <v>0</v>
      </c>
      <c r="H16400" t="s">
        <v>103</v>
      </c>
      <c r="I16400">
        <f t="shared" si="776"/>
        <v>0</v>
      </c>
      <c r="J16400">
        <f t="shared" si="777"/>
        <v>0</v>
      </c>
      <c r="L16400" t="str">
        <f t="shared" si="778"/>
        <v>0872MEREENIE</v>
      </c>
      <c r="M16400" t="s">
        <v>17811</v>
      </c>
    </row>
    <row r="16401" spans="1:13">
      <c r="A16401" t="s">
        <v>98</v>
      </c>
      <c r="B16401" t="s">
        <v>17862</v>
      </c>
      <c r="C16401" t="s">
        <v>115</v>
      </c>
      <c r="D16401">
        <v>4</v>
      </c>
      <c r="E16401">
        <v>0</v>
      </c>
      <c r="F16401">
        <v>0</v>
      </c>
      <c r="H16401" t="s">
        <v>103</v>
      </c>
      <c r="I16401">
        <f t="shared" si="776"/>
        <v>0</v>
      </c>
      <c r="J16401">
        <f t="shared" si="777"/>
        <v>0</v>
      </c>
      <c r="L16401" t="str">
        <f t="shared" si="778"/>
        <v>0872MIMILI</v>
      </c>
      <c r="M16401" t="s">
        <v>17811</v>
      </c>
    </row>
    <row r="16402" spans="1:13">
      <c r="A16402" t="s">
        <v>98</v>
      </c>
      <c r="B16402" t="s">
        <v>17863</v>
      </c>
      <c r="C16402" t="s">
        <v>115</v>
      </c>
      <c r="D16402">
        <v>4</v>
      </c>
      <c r="E16402">
        <v>0</v>
      </c>
      <c r="F16402">
        <v>0</v>
      </c>
      <c r="H16402" t="s">
        <v>103</v>
      </c>
      <c r="I16402">
        <f t="shared" si="776"/>
        <v>0</v>
      </c>
      <c r="J16402">
        <f t="shared" si="777"/>
        <v>0</v>
      </c>
      <c r="L16402" t="str">
        <f t="shared" si="778"/>
        <v>0872MOUNT LIEBIG</v>
      </c>
      <c r="M16402" t="s">
        <v>17811</v>
      </c>
    </row>
    <row r="16403" spans="1:13">
      <c r="A16403" t="s">
        <v>98</v>
      </c>
      <c r="B16403" t="s">
        <v>17864</v>
      </c>
      <c r="C16403" t="s">
        <v>115</v>
      </c>
      <c r="D16403">
        <v>4</v>
      </c>
      <c r="E16403">
        <v>0</v>
      </c>
      <c r="F16403">
        <v>0</v>
      </c>
      <c r="H16403" t="s">
        <v>103</v>
      </c>
      <c r="I16403">
        <f t="shared" si="776"/>
        <v>0</v>
      </c>
      <c r="J16403">
        <f t="shared" si="777"/>
        <v>0</v>
      </c>
      <c r="L16403" t="str">
        <f t="shared" si="778"/>
        <v>0872MOUNT ZEIL</v>
      </c>
      <c r="M16403" t="s">
        <v>17811</v>
      </c>
    </row>
    <row r="16404" spans="1:13">
      <c r="A16404" t="s">
        <v>98</v>
      </c>
      <c r="B16404" t="s">
        <v>17865</v>
      </c>
      <c r="C16404" t="s">
        <v>115</v>
      </c>
      <c r="D16404">
        <v>4</v>
      </c>
      <c r="E16404">
        <v>0</v>
      </c>
      <c r="F16404">
        <v>0</v>
      </c>
      <c r="H16404" t="s">
        <v>103</v>
      </c>
      <c r="I16404">
        <f t="shared" si="776"/>
        <v>0</v>
      </c>
      <c r="J16404">
        <f t="shared" si="777"/>
        <v>0</v>
      </c>
      <c r="L16404" t="str">
        <f t="shared" si="778"/>
        <v>0872MULGA BORE</v>
      </c>
      <c r="M16404" t="s">
        <v>17811</v>
      </c>
    </row>
    <row r="16405" spans="1:13">
      <c r="A16405" t="s">
        <v>98</v>
      </c>
      <c r="B16405" t="s">
        <v>17866</v>
      </c>
      <c r="C16405" t="s">
        <v>115</v>
      </c>
      <c r="D16405">
        <v>4</v>
      </c>
      <c r="E16405">
        <v>0</v>
      </c>
      <c r="F16405">
        <v>0</v>
      </c>
      <c r="H16405" t="s">
        <v>103</v>
      </c>
      <c r="I16405">
        <f t="shared" si="776"/>
        <v>0</v>
      </c>
      <c r="J16405">
        <f t="shared" si="777"/>
        <v>0</v>
      </c>
      <c r="L16405" t="str">
        <f t="shared" si="778"/>
        <v>0872MURPUTJA HOMELANDS</v>
      </c>
      <c r="M16405" t="s">
        <v>17811</v>
      </c>
    </row>
    <row r="16406" spans="1:13">
      <c r="A16406" t="s">
        <v>98</v>
      </c>
      <c r="B16406" t="s">
        <v>17867</v>
      </c>
      <c r="C16406" t="s">
        <v>115</v>
      </c>
      <c r="D16406">
        <v>4</v>
      </c>
      <c r="E16406">
        <v>0</v>
      </c>
      <c r="F16406">
        <v>0</v>
      </c>
      <c r="H16406" t="s">
        <v>103</v>
      </c>
      <c r="I16406">
        <f t="shared" si="776"/>
        <v>0</v>
      </c>
      <c r="J16406">
        <f t="shared" si="777"/>
        <v>0</v>
      </c>
      <c r="L16406" t="str">
        <f t="shared" si="778"/>
        <v>0872MUTITJULU</v>
      </c>
      <c r="M16406" t="s">
        <v>17811</v>
      </c>
    </row>
    <row r="16407" spans="1:13">
      <c r="A16407" t="s">
        <v>98</v>
      </c>
      <c r="B16407" t="s">
        <v>17868</v>
      </c>
      <c r="C16407" t="s">
        <v>115</v>
      </c>
      <c r="D16407">
        <v>4</v>
      </c>
      <c r="E16407">
        <v>0</v>
      </c>
      <c r="F16407">
        <v>0</v>
      </c>
      <c r="H16407" t="s">
        <v>103</v>
      </c>
      <c r="I16407">
        <f t="shared" si="776"/>
        <v>0</v>
      </c>
      <c r="J16407">
        <f t="shared" si="777"/>
        <v>0</v>
      </c>
      <c r="L16407" t="str">
        <f t="shared" si="778"/>
        <v>0872NAMATJIRA</v>
      </c>
      <c r="M16407" t="s">
        <v>17811</v>
      </c>
    </row>
    <row r="16408" spans="1:13">
      <c r="A16408" t="s">
        <v>98</v>
      </c>
      <c r="B16408" t="s">
        <v>17869</v>
      </c>
      <c r="C16408" t="s">
        <v>115</v>
      </c>
      <c r="D16408">
        <v>4</v>
      </c>
      <c r="E16408">
        <v>0</v>
      </c>
      <c r="F16408">
        <v>0</v>
      </c>
      <c r="H16408" t="s">
        <v>103</v>
      </c>
      <c r="I16408">
        <f t="shared" si="776"/>
        <v>0</v>
      </c>
      <c r="J16408">
        <f t="shared" si="777"/>
        <v>0</v>
      </c>
      <c r="L16408" t="str">
        <f t="shared" si="778"/>
        <v>0872NGAANYATJARRA-GILES</v>
      </c>
      <c r="M16408" t="s">
        <v>17811</v>
      </c>
    </row>
    <row r="16409" spans="1:13">
      <c r="A16409" t="s">
        <v>98</v>
      </c>
      <c r="B16409" t="s">
        <v>17814</v>
      </c>
      <c r="C16409" t="s">
        <v>115</v>
      </c>
      <c r="D16409">
        <v>4</v>
      </c>
      <c r="E16409">
        <v>0</v>
      </c>
      <c r="F16409">
        <v>0</v>
      </c>
      <c r="H16409" t="s">
        <v>103</v>
      </c>
      <c r="I16409">
        <f t="shared" si="776"/>
        <v>0</v>
      </c>
      <c r="J16409">
        <f t="shared" si="777"/>
        <v>0</v>
      </c>
      <c r="L16409" t="str">
        <f t="shared" si="778"/>
        <v>0872NHULUNBUY</v>
      </c>
      <c r="M16409" t="s">
        <v>17811</v>
      </c>
    </row>
    <row r="16410" spans="1:13">
      <c r="A16410" t="s">
        <v>98</v>
      </c>
      <c r="B16410" t="s">
        <v>17870</v>
      </c>
      <c r="C16410" t="s">
        <v>115</v>
      </c>
      <c r="D16410">
        <v>4</v>
      </c>
      <c r="E16410">
        <v>0</v>
      </c>
      <c r="F16410">
        <v>0</v>
      </c>
      <c r="H16410" t="s">
        <v>103</v>
      </c>
      <c r="I16410">
        <f t="shared" si="776"/>
        <v>0</v>
      </c>
      <c r="J16410">
        <f t="shared" si="777"/>
        <v>0</v>
      </c>
      <c r="L16410" t="str">
        <f t="shared" si="778"/>
        <v>0872NYAPARI</v>
      </c>
      <c r="M16410" t="s">
        <v>17811</v>
      </c>
    </row>
    <row r="16411" spans="1:13">
      <c r="A16411" t="s">
        <v>98</v>
      </c>
      <c r="B16411" t="s">
        <v>17871</v>
      </c>
      <c r="C16411" t="s">
        <v>115</v>
      </c>
      <c r="D16411">
        <v>4</v>
      </c>
      <c r="E16411">
        <v>0</v>
      </c>
      <c r="F16411">
        <v>0</v>
      </c>
      <c r="H16411" t="s">
        <v>103</v>
      </c>
      <c r="I16411">
        <f t="shared" si="776"/>
        <v>0</v>
      </c>
      <c r="J16411">
        <f t="shared" si="777"/>
        <v>0</v>
      </c>
      <c r="L16411" t="str">
        <f t="shared" si="778"/>
        <v>0872NYIRRIPI</v>
      </c>
      <c r="M16411" t="s">
        <v>17811</v>
      </c>
    </row>
    <row r="16412" spans="1:13">
      <c r="A16412" t="s">
        <v>98</v>
      </c>
      <c r="B16412" t="s">
        <v>17872</v>
      </c>
      <c r="C16412" t="s">
        <v>115</v>
      </c>
      <c r="D16412">
        <v>4</v>
      </c>
      <c r="E16412">
        <v>0</v>
      </c>
      <c r="F16412">
        <v>0</v>
      </c>
      <c r="H16412" t="s">
        <v>103</v>
      </c>
      <c r="I16412">
        <f t="shared" si="776"/>
        <v>0</v>
      </c>
      <c r="J16412">
        <f t="shared" si="777"/>
        <v>0</v>
      </c>
      <c r="L16412" t="str">
        <f t="shared" si="778"/>
        <v>0872PAPUNYA</v>
      </c>
      <c r="M16412" t="s">
        <v>17811</v>
      </c>
    </row>
    <row r="16413" spans="1:13">
      <c r="A16413" t="s">
        <v>98</v>
      </c>
      <c r="B16413" t="s">
        <v>17873</v>
      </c>
      <c r="C16413" t="s">
        <v>115</v>
      </c>
      <c r="D16413">
        <v>4</v>
      </c>
      <c r="E16413">
        <v>0</v>
      </c>
      <c r="F16413">
        <v>0</v>
      </c>
      <c r="H16413" t="s">
        <v>103</v>
      </c>
      <c r="I16413">
        <f t="shared" si="776"/>
        <v>0</v>
      </c>
      <c r="J16413">
        <f t="shared" si="777"/>
        <v>0</v>
      </c>
      <c r="L16413" t="str">
        <f t="shared" si="778"/>
        <v>0872PATJARR</v>
      </c>
      <c r="M16413" t="s">
        <v>17811</v>
      </c>
    </row>
    <row r="16414" spans="1:13">
      <c r="A16414" t="s">
        <v>98</v>
      </c>
      <c r="B16414" t="s">
        <v>17874</v>
      </c>
      <c r="C16414" t="s">
        <v>115</v>
      </c>
      <c r="D16414">
        <v>4</v>
      </c>
      <c r="E16414">
        <v>0</v>
      </c>
      <c r="F16414">
        <v>0</v>
      </c>
      <c r="H16414" t="s">
        <v>103</v>
      </c>
      <c r="I16414">
        <f t="shared" si="776"/>
        <v>0</v>
      </c>
      <c r="J16414">
        <f t="shared" si="777"/>
        <v>0</v>
      </c>
      <c r="L16414" t="str">
        <f t="shared" si="778"/>
        <v>0872PETERMANN</v>
      </c>
      <c r="M16414" t="s">
        <v>17811</v>
      </c>
    </row>
    <row r="16415" spans="1:13">
      <c r="A16415" t="s">
        <v>98</v>
      </c>
      <c r="B16415" t="s">
        <v>17875</v>
      </c>
      <c r="C16415" t="s">
        <v>115</v>
      </c>
      <c r="D16415">
        <v>4</v>
      </c>
      <c r="E16415">
        <v>0</v>
      </c>
      <c r="F16415">
        <v>0</v>
      </c>
      <c r="H16415" t="s">
        <v>103</v>
      </c>
      <c r="I16415">
        <f t="shared" si="776"/>
        <v>0</v>
      </c>
      <c r="J16415">
        <f t="shared" si="777"/>
        <v>0</v>
      </c>
      <c r="L16415" t="str">
        <f t="shared" si="778"/>
        <v>0872PITJANTJATJARA HOMELANDS</v>
      </c>
      <c r="M16415" t="s">
        <v>17811</v>
      </c>
    </row>
    <row r="16416" spans="1:13">
      <c r="A16416" t="s">
        <v>98</v>
      </c>
      <c r="B16416" t="s">
        <v>17876</v>
      </c>
      <c r="C16416" t="s">
        <v>115</v>
      </c>
      <c r="D16416">
        <v>4</v>
      </c>
      <c r="E16416">
        <v>0</v>
      </c>
      <c r="F16416">
        <v>0</v>
      </c>
      <c r="H16416" t="s">
        <v>103</v>
      </c>
      <c r="I16416">
        <f t="shared" si="776"/>
        <v>0</v>
      </c>
      <c r="J16416">
        <f t="shared" si="777"/>
        <v>0</v>
      </c>
      <c r="L16416" t="str">
        <f t="shared" si="778"/>
        <v>0872SANDOVER</v>
      </c>
      <c r="M16416" t="s">
        <v>17811</v>
      </c>
    </row>
    <row r="16417" spans="1:13">
      <c r="A16417" t="s">
        <v>98</v>
      </c>
      <c r="B16417" t="s">
        <v>17877</v>
      </c>
      <c r="C16417" t="s">
        <v>115</v>
      </c>
      <c r="D16417">
        <v>4</v>
      </c>
      <c r="E16417">
        <v>0</v>
      </c>
      <c r="F16417">
        <v>0</v>
      </c>
      <c r="H16417" t="s">
        <v>103</v>
      </c>
      <c r="I16417">
        <f t="shared" si="776"/>
        <v>0</v>
      </c>
      <c r="J16417">
        <f t="shared" si="777"/>
        <v>0</v>
      </c>
      <c r="L16417" t="str">
        <f t="shared" si="778"/>
        <v>0872SANTA TERESA</v>
      </c>
      <c r="M16417" t="s">
        <v>17811</v>
      </c>
    </row>
    <row r="16418" spans="1:13">
      <c r="A16418" t="s">
        <v>98</v>
      </c>
      <c r="B16418" t="s">
        <v>17878</v>
      </c>
      <c r="C16418" t="s">
        <v>115</v>
      </c>
      <c r="D16418">
        <v>4</v>
      </c>
      <c r="E16418">
        <v>0</v>
      </c>
      <c r="F16418">
        <v>0</v>
      </c>
      <c r="H16418" t="s">
        <v>103</v>
      </c>
      <c r="I16418">
        <f t="shared" si="776"/>
        <v>0</v>
      </c>
      <c r="J16418">
        <f t="shared" si="777"/>
        <v>0</v>
      </c>
      <c r="L16418" t="str">
        <f t="shared" si="778"/>
        <v>0872THANGKENHARENGE</v>
      </c>
      <c r="M16418" t="s">
        <v>17811</v>
      </c>
    </row>
    <row r="16419" spans="1:13">
      <c r="A16419" t="s">
        <v>98</v>
      </c>
      <c r="B16419" t="s">
        <v>17879</v>
      </c>
      <c r="C16419" t="s">
        <v>115</v>
      </c>
      <c r="D16419">
        <v>4</v>
      </c>
      <c r="E16419">
        <v>0</v>
      </c>
      <c r="F16419">
        <v>0</v>
      </c>
      <c r="H16419" t="s">
        <v>103</v>
      </c>
      <c r="I16419">
        <f t="shared" si="776"/>
        <v>0</v>
      </c>
      <c r="J16419">
        <f t="shared" si="777"/>
        <v>0</v>
      </c>
      <c r="L16419" t="str">
        <f t="shared" si="778"/>
        <v>0872TI TREE</v>
      </c>
      <c r="M16419" t="s">
        <v>17811</v>
      </c>
    </row>
    <row r="16420" spans="1:13">
      <c r="A16420" t="s">
        <v>98</v>
      </c>
      <c r="B16420" t="s">
        <v>17880</v>
      </c>
      <c r="C16420" t="s">
        <v>115</v>
      </c>
      <c r="D16420">
        <v>4</v>
      </c>
      <c r="E16420">
        <v>0</v>
      </c>
      <c r="F16420">
        <v>0</v>
      </c>
      <c r="H16420" t="s">
        <v>103</v>
      </c>
      <c r="I16420">
        <f t="shared" si="776"/>
        <v>0</v>
      </c>
      <c r="J16420">
        <f t="shared" si="777"/>
        <v>0</v>
      </c>
      <c r="L16420" t="str">
        <f t="shared" si="778"/>
        <v>0872TITJIKALA</v>
      </c>
      <c r="M16420" t="s">
        <v>17811</v>
      </c>
    </row>
    <row r="16421" spans="1:13">
      <c r="A16421" t="s">
        <v>98</v>
      </c>
      <c r="B16421" t="s">
        <v>17881</v>
      </c>
      <c r="C16421" t="s">
        <v>115</v>
      </c>
      <c r="D16421">
        <v>4</v>
      </c>
      <c r="E16421">
        <v>0</v>
      </c>
      <c r="F16421">
        <v>0</v>
      </c>
      <c r="H16421" t="s">
        <v>103</v>
      </c>
      <c r="I16421">
        <f t="shared" si="776"/>
        <v>0</v>
      </c>
      <c r="J16421">
        <f t="shared" si="777"/>
        <v>0</v>
      </c>
      <c r="L16421" t="str">
        <f t="shared" si="778"/>
        <v>0872TJIRRKARLI</v>
      </c>
      <c r="M16421" t="s">
        <v>17811</v>
      </c>
    </row>
    <row r="16422" spans="1:13">
      <c r="A16422" t="s">
        <v>98</v>
      </c>
      <c r="B16422" t="s">
        <v>17882</v>
      </c>
      <c r="C16422" t="s">
        <v>115</v>
      </c>
      <c r="D16422">
        <v>4</v>
      </c>
      <c r="E16422">
        <v>0</v>
      </c>
      <c r="F16422">
        <v>0</v>
      </c>
      <c r="H16422" t="s">
        <v>103</v>
      </c>
      <c r="I16422">
        <f t="shared" si="776"/>
        <v>0</v>
      </c>
      <c r="J16422">
        <f t="shared" si="777"/>
        <v>0</v>
      </c>
      <c r="L16422" t="str">
        <f t="shared" si="778"/>
        <v>0872TJUKURLA</v>
      </c>
      <c r="M16422" t="s">
        <v>17811</v>
      </c>
    </row>
    <row r="16423" spans="1:13">
      <c r="A16423" t="s">
        <v>98</v>
      </c>
      <c r="B16423" t="s">
        <v>17883</v>
      </c>
      <c r="C16423" t="s">
        <v>115</v>
      </c>
      <c r="D16423">
        <v>4</v>
      </c>
      <c r="E16423">
        <v>0</v>
      </c>
      <c r="F16423">
        <v>0</v>
      </c>
      <c r="H16423" t="s">
        <v>103</v>
      </c>
      <c r="I16423">
        <f t="shared" si="776"/>
        <v>0</v>
      </c>
      <c r="J16423">
        <f t="shared" si="777"/>
        <v>0</v>
      </c>
      <c r="L16423" t="str">
        <f t="shared" si="778"/>
        <v>0872ULURU</v>
      </c>
      <c r="M16423" t="s">
        <v>17811</v>
      </c>
    </row>
    <row r="16424" spans="1:13">
      <c r="A16424" t="s">
        <v>98</v>
      </c>
      <c r="B16424" t="s">
        <v>17884</v>
      </c>
      <c r="C16424" t="s">
        <v>115</v>
      </c>
      <c r="D16424">
        <v>4</v>
      </c>
      <c r="E16424">
        <v>0</v>
      </c>
      <c r="F16424">
        <v>0</v>
      </c>
      <c r="H16424" t="s">
        <v>103</v>
      </c>
      <c r="I16424">
        <f t="shared" si="776"/>
        <v>0</v>
      </c>
      <c r="J16424">
        <f t="shared" si="777"/>
        <v>0</v>
      </c>
      <c r="L16424" t="str">
        <f t="shared" si="778"/>
        <v>0872UMPANGARA</v>
      </c>
      <c r="M16424" t="s">
        <v>17811</v>
      </c>
    </row>
    <row r="16425" spans="1:13">
      <c r="A16425" t="s">
        <v>98</v>
      </c>
      <c r="B16425" t="s">
        <v>17885</v>
      </c>
      <c r="C16425" t="s">
        <v>115</v>
      </c>
      <c r="D16425">
        <v>4</v>
      </c>
      <c r="E16425">
        <v>0</v>
      </c>
      <c r="F16425">
        <v>0</v>
      </c>
      <c r="H16425" t="s">
        <v>103</v>
      </c>
      <c r="I16425">
        <f t="shared" si="776"/>
        <v>0</v>
      </c>
      <c r="J16425">
        <f t="shared" si="777"/>
        <v>0</v>
      </c>
      <c r="L16425" t="str">
        <f t="shared" si="778"/>
        <v>0872URAPUNTJA</v>
      </c>
      <c r="M16425" t="s">
        <v>17811</v>
      </c>
    </row>
    <row r="16426" spans="1:13">
      <c r="A16426" t="s">
        <v>98</v>
      </c>
      <c r="B16426" t="s">
        <v>17886</v>
      </c>
      <c r="C16426" t="s">
        <v>115</v>
      </c>
      <c r="D16426">
        <v>4</v>
      </c>
      <c r="E16426">
        <v>0</v>
      </c>
      <c r="F16426">
        <v>0</v>
      </c>
      <c r="H16426" t="s">
        <v>103</v>
      </c>
      <c r="I16426">
        <f t="shared" si="776"/>
        <v>0</v>
      </c>
      <c r="J16426">
        <f t="shared" si="777"/>
        <v>0</v>
      </c>
      <c r="L16426" t="str">
        <f t="shared" si="778"/>
        <v>0872WALLACE ROCKHOLE</v>
      </c>
      <c r="M16426" t="s">
        <v>17811</v>
      </c>
    </row>
    <row r="16427" spans="1:13">
      <c r="A16427" t="s">
        <v>98</v>
      </c>
      <c r="B16427" t="s">
        <v>17887</v>
      </c>
      <c r="C16427" t="s">
        <v>113</v>
      </c>
      <c r="D16427">
        <v>4</v>
      </c>
      <c r="E16427">
        <v>0</v>
      </c>
      <c r="F16427">
        <v>0</v>
      </c>
      <c r="H16427" t="s">
        <v>103</v>
      </c>
      <c r="I16427">
        <f t="shared" si="776"/>
        <v>0</v>
      </c>
      <c r="J16427">
        <f t="shared" si="777"/>
        <v>0</v>
      </c>
      <c r="L16427" t="str">
        <f t="shared" si="778"/>
        <v>0872WANNARN</v>
      </c>
      <c r="M16427" t="s">
        <v>1198</v>
      </c>
    </row>
    <row r="16428" spans="1:13">
      <c r="A16428" t="s">
        <v>98</v>
      </c>
      <c r="B16428" t="s">
        <v>17888</v>
      </c>
      <c r="C16428" t="s">
        <v>115</v>
      </c>
      <c r="D16428">
        <v>4</v>
      </c>
      <c r="E16428">
        <v>0</v>
      </c>
      <c r="F16428">
        <v>0</v>
      </c>
      <c r="H16428" t="s">
        <v>103</v>
      </c>
      <c r="I16428">
        <f t="shared" si="776"/>
        <v>0</v>
      </c>
      <c r="J16428">
        <f t="shared" si="777"/>
        <v>0</v>
      </c>
      <c r="L16428" t="str">
        <f t="shared" si="778"/>
        <v>0872WARAKURNA</v>
      </c>
      <c r="M16428" t="s">
        <v>17811</v>
      </c>
    </row>
    <row r="16429" spans="1:13">
      <c r="A16429" t="s">
        <v>98</v>
      </c>
      <c r="B16429" t="s">
        <v>17889</v>
      </c>
      <c r="C16429" t="s">
        <v>115</v>
      </c>
      <c r="D16429">
        <v>4</v>
      </c>
      <c r="E16429">
        <v>0</v>
      </c>
      <c r="F16429">
        <v>0</v>
      </c>
      <c r="H16429" t="s">
        <v>103</v>
      </c>
      <c r="I16429">
        <f t="shared" si="776"/>
        <v>0</v>
      </c>
      <c r="J16429">
        <f t="shared" si="777"/>
        <v>0</v>
      </c>
      <c r="L16429" t="str">
        <f t="shared" si="778"/>
        <v>0872WILLOWRA</v>
      </c>
      <c r="M16429" t="s">
        <v>17811</v>
      </c>
    </row>
    <row r="16430" spans="1:13">
      <c r="A16430" t="s">
        <v>98</v>
      </c>
      <c r="B16430" t="s">
        <v>17890</v>
      </c>
      <c r="C16430" t="s">
        <v>115</v>
      </c>
      <c r="D16430">
        <v>4</v>
      </c>
      <c r="E16430">
        <v>0</v>
      </c>
      <c r="F16430">
        <v>0</v>
      </c>
      <c r="H16430" t="s">
        <v>103</v>
      </c>
      <c r="I16430">
        <f t="shared" si="776"/>
        <v>0</v>
      </c>
      <c r="J16430">
        <f t="shared" si="777"/>
        <v>0</v>
      </c>
      <c r="L16430" t="str">
        <f t="shared" si="778"/>
        <v>0872WILORA</v>
      </c>
      <c r="M16430" t="s">
        <v>17811</v>
      </c>
    </row>
    <row r="16431" spans="1:13">
      <c r="A16431" t="s">
        <v>98</v>
      </c>
      <c r="B16431" t="s">
        <v>17891</v>
      </c>
      <c r="C16431" t="s">
        <v>115</v>
      </c>
      <c r="D16431">
        <v>4</v>
      </c>
      <c r="E16431">
        <v>0</v>
      </c>
      <c r="F16431">
        <v>0</v>
      </c>
      <c r="H16431" t="s">
        <v>103</v>
      </c>
      <c r="I16431">
        <f t="shared" si="776"/>
        <v>0</v>
      </c>
      <c r="J16431">
        <f t="shared" si="777"/>
        <v>0</v>
      </c>
      <c r="L16431" t="str">
        <f t="shared" si="778"/>
        <v>0872WINGELLINA</v>
      </c>
      <c r="M16431" t="s">
        <v>17811</v>
      </c>
    </row>
    <row r="16432" spans="1:13">
      <c r="A16432" t="s">
        <v>98</v>
      </c>
      <c r="B16432" t="s">
        <v>17892</v>
      </c>
      <c r="C16432" t="s">
        <v>115</v>
      </c>
      <c r="D16432">
        <v>4</v>
      </c>
      <c r="E16432">
        <v>0</v>
      </c>
      <c r="F16432">
        <v>0</v>
      </c>
      <c r="H16432" t="s">
        <v>103</v>
      </c>
      <c r="I16432">
        <f t="shared" si="776"/>
        <v>0</v>
      </c>
      <c r="J16432">
        <f t="shared" si="777"/>
        <v>0</v>
      </c>
      <c r="L16432" t="str">
        <f t="shared" si="778"/>
        <v>0872WUTUNUGURRA</v>
      </c>
      <c r="M16432" t="s">
        <v>17811</v>
      </c>
    </row>
    <row r="16433" spans="1:13">
      <c r="A16433" t="s">
        <v>98</v>
      </c>
      <c r="B16433" t="s">
        <v>17816</v>
      </c>
      <c r="C16433" t="s">
        <v>115</v>
      </c>
      <c r="D16433">
        <v>4</v>
      </c>
      <c r="E16433">
        <v>0</v>
      </c>
      <c r="F16433">
        <v>0</v>
      </c>
      <c r="H16433" t="s">
        <v>103</v>
      </c>
      <c r="I16433">
        <f t="shared" ref="I16433:I16496" si="779">IF(ISERROR(VLOOKUP(A16433,SelPostCode,1,FALSE)),0,1)</f>
        <v>0</v>
      </c>
      <c r="J16433">
        <f t="shared" ref="J16433:J16496" si="780">IF(I16433=0,0,IF(ISERROR(VLOOKUP(B16433,SelSuburb,1,FALSE)),0,1))</f>
        <v>0</v>
      </c>
      <c r="L16433" t="str">
        <f t="shared" si="778"/>
        <v>0872YIRRKALA</v>
      </c>
      <c r="M16433" t="s">
        <v>17811</v>
      </c>
    </row>
    <row r="16434" spans="1:13">
      <c r="A16434" t="s">
        <v>98</v>
      </c>
      <c r="B16434" t="s">
        <v>17893</v>
      </c>
      <c r="C16434" t="s">
        <v>115</v>
      </c>
      <c r="D16434">
        <v>4</v>
      </c>
      <c r="E16434">
        <v>0</v>
      </c>
      <c r="F16434">
        <v>0</v>
      </c>
      <c r="H16434" t="s">
        <v>103</v>
      </c>
      <c r="I16434">
        <f t="shared" si="779"/>
        <v>0</v>
      </c>
      <c r="J16434">
        <f t="shared" si="780"/>
        <v>0</v>
      </c>
      <c r="L16434" t="str">
        <f t="shared" si="778"/>
        <v>0872YUELAMU</v>
      </c>
      <c r="M16434" t="s">
        <v>17811</v>
      </c>
    </row>
    <row r="16435" spans="1:13">
      <c r="A16435" t="s">
        <v>98</v>
      </c>
      <c r="B16435" t="s">
        <v>17894</v>
      </c>
      <c r="C16435" t="s">
        <v>115</v>
      </c>
      <c r="D16435">
        <v>4</v>
      </c>
      <c r="E16435">
        <v>0</v>
      </c>
      <c r="F16435">
        <v>0</v>
      </c>
      <c r="H16435" t="s">
        <v>103</v>
      </c>
      <c r="I16435">
        <f t="shared" si="779"/>
        <v>0</v>
      </c>
      <c r="J16435">
        <f t="shared" si="780"/>
        <v>0</v>
      </c>
      <c r="L16435" t="str">
        <f t="shared" si="778"/>
        <v>0872YUENDUMU</v>
      </c>
      <c r="M16435" t="s">
        <v>17811</v>
      </c>
    </row>
    <row r="16436" spans="1:13">
      <c r="A16436" t="s">
        <v>98</v>
      </c>
      <c r="B16436" t="s">
        <v>17895</v>
      </c>
      <c r="C16436" t="s">
        <v>115</v>
      </c>
      <c r="D16436">
        <v>4</v>
      </c>
      <c r="E16436">
        <v>0</v>
      </c>
      <c r="F16436">
        <v>0</v>
      </c>
      <c r="H16436" t="s">
        <v>103</v>
      </c>
      <c r="I16436">
        <f t="shared" si="779"/>
        <v>0</v>
      </c>
      <c r="J16436">
        <f t="shared" si="780"/>
        <v>0</v>
      </c>
      <c r="L16436" t="str">
        <f t="shared" si="778"/>
        <v>0872YULARA</v>
      </c>
      <c r="M16436" t="s">
        <v>17811</v>
      </c>
    </row>
    <row r="16437" spans="1:13">
      <c r="A16437" s="124" t="s">
        <v>98</v>
      </c>
      <c r="B16437" t="s">
        <v>17896</v>
      </c>
      <c r="C16437" t="s">
        <v>115</v>
      </c>
      <c r="D16437">
        <v>5</v>
      </c>
      <c r="E16437">
        <v>0</v>
      </c>
      <c r="F16437">
        <v>0</v>
      </c>
      <c r="H16437" t="s">
        <v>103</v>
      </c>
      <c r="I16437">
        <f t="shared" si="779"/>
        <v>0</v>
      </c>
      <c r="J16437">
        <f t="shared" si="780"/>
        <v>0</v>
      </c>
      <c r="L16437" t="str">
        <f t="shared" si="778"/>
        <v>0872AMATA</v>
      </c>
      <c r="M16437" t="s">
        <v>17811</v>
      </c>
    </row>
    <row r="16438" spans="1:13">
      <c r="A16438" s="124" t="s">
        <v>98</v>
      </c>
      <c r="B16438" t="s">
        <v>17897</v>
      </c>
      <c r="C16438" t="s">
        <v>115</v>
      </c>
      <c r="D16438">
        <v>5</v>
      </c>
      <c r="E16438">
        <v>0</v>
      </c>
      <c r="F16438">
        <v>0</v>
      </c>
      <c r="H16438" t="s">
        <v>103</v>
      </c>
      <c r="I16438">
        <f t="shared" si="779"/>
        <v>0</v>
      </c>
      <c r="J16438">
        <f t="shared" si="780"/>
        <v>0</v>
      </c>
      <c r="L16438" t="str">
        <f t="shared" si="778"/>
        <v>0872AYERS RANGE SOUTH</v>
      </c>
      <c r="M16438" t="s">
        <v>17811</v>
      </c>
    </row>
    <row r="16439" spans="1:13">
      <c r="A16439" s="124" t="s">
        <v>98</v>
      </c>
      <c r="B16439" t="s">
        <v>17898</v>
      </c>
      <c r="C16439" t="s">
        <v>115</v>
      </c>
      <c r="D16439">
        <v>5</v>
      </c>
      <c r="E16439">
        <v>0</v>
      </c>
      <c r="F16439">
        <v>0</v>
      </c>
      <c r="H16439" t="s">
        <v>103</v>
      </c>
      <c r="I16439">
        <f t="shared" si="779"/>
        <v>0</v>
      </c>
      <c r="J16439">
        <f t="shared" si="780"/>
        <v>0</v>
      </c>
      <c r="L16439" t="str">
        <f t="shared" si="778"/>
        <v>0872KALTJITI</v>
      </c>
      <c r="M16439" t="s">
        <v>17811</v>
      </c>
    </row>
    <row r="16440" spans="1:13">
      <c r="A16440" s="124" t="s">
        <v>98</v>
      </c>
      <c r="B16440" t="s">
        <v>17899</v>
      </c>
      <c r="C16440" t="s">
        <v>115</v>
      </c>
      <c r="D16440">
        <v>5</v>
      </c>
      <c r="E16440">
        <v>0</v>
      </c>
      <c r="F16440">
        <v>0</v>
      </c>
      <c r="H16440" t="s">
        <v>103</v>
      </c>
      <c r="I16440">
        <f t="shared" si="779"/>
        <v>0</v>
      </c>
      <c r="J16440">
        <f t="shared" si="780"/>
        <v>0</v>
      </c>
      <c r="L16440" t="str">
        <f t="shared" si="778"/>
        <v>0872KALKA</v>
      </c>
      <c r="M16440" t="s">
        <v>17811</v>
      </c>
    </row>
    <row r="16441" spans="1:13">
      <c r="A16441" s="124" t="s">
        <v>98</v>
      </c>
      <c r="B16441" t="s">
        <v>17900</v>
      </c>
      <c r="C16441" t="s">
        <v>115</v>
      </c>
      <c r="D16441">
        <v>5</v>
      </c>
      <c r="E16441">
        <v>0</v>
      </c>
      <c r="F16441">
        <v>0</v>
      </c>
      <c r="H16441" t="s">
        <v>103</v>
      </c>
      <c r="I16441">
        <f t="shared" si="779"/>
        <v>0</v>
      </c>
      <c r="J16441">
        <f t="shared" si="780"/>
        <v>0</v>
      </c>
      <c r="L16441" t="str">
        <f t="shared" si="778"/>
        <v>0872KANPI</v>
      </c>
      <c r="M16441" t="s">
        <v>17811</v>
      </c>
    </row>
    <row r="16442" spans="1:13">
      <c r="A16442" s="124" t="s">
        <v>98</v>
      </c>
      <c r="B16442" t="s">
        <v>17901</v>
      </c>
      <c r="C16442" t="s">
        <v>115</v>
      </c>
      <c r="D16442">
        <v>5</v>
      </c>
      <c r="E16442">
        <v>0</v>
      </c>
      <c r="F16442">
        <v>0</v>
      </c>
      <c r="H16442" t="s">
        <v>103</v>
      </c>
      <c r="I16442">
        <f t="shared" si="779"/>
        <v>0</v>
      </c>
      <c r="J16442">
        <f t="shared" si="780"/>
        <v>0</v>
      </c>
      <c r="L16442" t="str">
        <f t="shared" si="778"/>
        <v>0872KINGS CREEK STATION</v>
      </c>
      <c r="M16442" t="s">
        <v>17811</v>
      </c>
    </row>
    <row r="16443" spans="1:13">
      <c r="A16443" s="124" t="s">
        <v>98</v>
      </c>
      <c r="B16443" t="s">
        <v>17902</v>
      </c>
      <c r="C16443" t="s">
        <v>115</v>
      </c>
      <c r="D16443">
        <v>5</v>
      </c>
      <c r="E16443">
        <v>0</v>
      </c>
      <c r="F16443">
        <v>0</v>
      </c>
      <c r="H16443" t="s">
        <v>103</v>
      </c>
      <c r="I16443">
        <f t="shared" si="779"/>
        <v>0</v>
      </c>
      <c r="J16443">
        <f t="shared" si="780"/>
        <v>0</v>
      </c>
      <c r="L16443" t="str">
        <f t="shared" si="778"/>
        <v>0872LAMBINA</v>
      </c>
      <c r="M16443" t="s">
        <v>17811</v>
      </c>
    </row>
    <row r="16444" spans="1:13">
      <c r="A16444" s="124" t="s">
        <v>98</v>
      </c>
      <c r="B16444" t="s">
        <v>2689</v>
      </c>
      <c r="C16444" t="s">
        <v>115</v>
      </c>
      <c r="D16444">
        <v>5</v>
      </c>
      <c r="E16444">
        <v>0</v>
      </c>
      <c r="F16444">
        <v>0</v>
      </c>
      <c r="H16444" t="s">
        <v>103</v>
      </c>
      <c r="I16444">
        <f t="shared" si="779"/>
        <v>0</v>
      </c>
      <c r="J16444">
        <f t="shared" si="780"/>
        <v>0</v>
      </c>
      <c r="L16444" t="str">
        <f t="shared" si="778"/>
        <v>0872DAVENPORT</v>
      </c>
      <c r="M16444" t="s">
        <v>17811</v>
      </c>
    </row>
    <row r="16445" spans="1:13">
      <c r="A16445" s="124" t="s">
        <v>98</v>
      </c>
      <c r="B16445" t="s">
        <v>17903</v>
      </c>
      <c r="C16445" t="s">
        <v>115</v>
      </c>
      <c r="D16445">
        <v>5</v>
      </c>
      <c r="E16445">
        <v>0</v>
      </c>
      <c r="F16445">
        <v>0</v>
      </c>
      <c r="H16445" t="s">
        <v>103</v>
      </c>
      <c r="I16445">
        <f t="shared" si="779"/>
        <v>0</v>
      </c>
      <c r="J16445">
        <f t="shared" si="780"/>
        <v>0</v>
      </c>
      <c r="L16445" t="str">
        <f t="shared" si="778"/>
        <v>0872DE ROSE HILL</v>
      </c>
      <c r="M16445" t="s">
        <v>17811</v>
      </c>
    </row>
    <row r="16446" spans="1:13">
      <c r="A16446" s="124" t="s">
        <v>98</v>
      </c>
      <c r="B16446" t="s">
        <v>3775</v>
      </c>
      <c r="C16446" t="s">
        <v>115</v>
      </c>
      <c r="D16446">
        <v>5</v>
      </c>
      <c r="E16446">
        <v>0</v>
      </c>
      <c r="F16446">
        <v>0</v>
      </c>
      <c r="H16446" t="s">
        <v>103</v>
      </c>
      <c r="I16446">
        <f t="shared" si="779"/>
        <v>0</v>
      </c>
      <c r="J16446">
        <f t="shared" si="780"/>
        <v>0</v>
      </c>
      <c r="L16446" t="str">
        <f t="shared" si="778"/>
        <v>0872HART</v>
      </c>
      <c r="M16446" t="s">
        <v>17811</v>
      </c>
    </row>
    <row r="16447" spans="1:13">
      <c r="A16447" s="124" t="s">
        <v>98</v>
      </c>
      <c r="B16447" t="s">
        <v>17904</v>
      </c>
      <c r="C16447" t="s">
        <v>115</v>
      </c>
      <c r="D16447">
        <v>5</v>
      </c>
      <c r="E16447">
        <v>0</v>
      </c>
      <c r="F16447">
        <v>0</v>
      </c>
      <c r="H16447" t="s">
        <v>103</v>
      </c>
      <c r="I16447">
        <f t="shared" si="779"/>
        <v>0</v>
      </c>
      <c r="J16447">
        <f t="shared" si="780"/>
        <v>0</v>
      </c>
      <c r="L16447" t="str">
        <f t="shared" si="778"/>
        <v>0872TIEYON</v>
      </c>
      <c r="M16447" t="s">
        <v>17811</v>
      </c>
    </row>
    <row r="16448" spans="1:13">
      <c r="A16448" s="124" t="s">
        <v>98</v>
      </c>
      <c r="B16448" t="s">
        <v>17905</v>
      </c>
      <c r="C16448" t="s">
        <v>115</v>
      </c>
      <c r="D16448">
        <v>5</v>
      </c>
      <c r="E16448">
        <v>0</v>
      </c>
      <c r="F16448">
        <v>0</v>
      </c>
      <c r="H16448" t="s">
        <v>103</v>
      </c>
      <c r="I16448">
        <f t="shared" si="779"/>
        <v>0</v>
      </c>
      <c r="J16448">
        <f t="shared" si="780"/>
        <v>0</v>
      </c>
      <c r="L16448" t="str">
        <f t="shared" si="778"/>
        <v>0872TELEGRAPH STATION</v>
      </c>
      <c r="M16448" t="s">
        <v>17811</v>
      </c>
    </row>
    <row r="16449" spans="1:13">
      <c r="A16449" s="124" t="s">
        <v>98</v>
      </c>
      <c r="B16449" t="s">
        <v>7526</v>
      </c>
      <c r="C16449" t="s">
        <v>115</v>
      </c>
      <c r="D16449">
        <v>5</v>
      </c>
      <c r="E16449">
        <v>0</v>
      </c>
      <c r="F16449">
        <v>0</v>
      </c>
      <c r="H16449" t="s">
        <v>103</v>
      </c>
      <c r="I16449">
        <f t="shared" si="779"/>
        <v>0</v>
      </c>
      <c r="J16449">
        <f t="shared" si="780"/>
        <v>0</v>
      </c>
      <c r="L16449" t="str">
        <f t="shared" si="778"/>
        <v>0872TARA</v>
      </c>
      <c r="M16449" t="s">
        <v>17811</v>
      </c>
    </row>
    <row r="16450" spans="1:13">
      <c r="A16450" s="124" t="s">
        <v>98</v>
      </c>
      <c r="B16450" t="s">
        <v>1204</v>
      </c>
      <c r="C16450" t="s">
        <v>115</v>
      </c>
      <c r="D16450">
        <v>5</v>
      </c>
      <c r="E16450">
        <v>0</v>
      </c>
      <c r="F16450">
        <v>0</v>
      </c>
      <c r="H16450" t="s">
        <v>103</v>
      </c>
      <c r="I16450">
        <f t="shared" si="779"/>
        <v>0</v>
      </c>
      <c r="J16450">
        <f t="shared" si="780"/>
        <v>0</v>
      </c>
      <c r="L16450" t="str">
        <f t="shared" si="778"/>
        <v>0872TANAMI</v>
      </c>
      <c r="M16450" t="s">
        <v>17811</v>
      </c>
    </row>
    <row r="16451" spans="1:13">
      <c r="A16451" s="124" t="s">
        <v>98</v>
      </c>
      <c r="B16451" t="s">
        <v>11700</v>
      </c>
      <c r="C16451" t="s">
        <v>115</v>
      </c>
      <c r="D16451">
        <v>5</v>
      </c>
      <c r="E16451">
        <v>0</v>
      </c>
      <c r="F16451">
        <v>0</v>
      </c>
      <c r="H16451" t="s">
        <v>103</v>
      </c>
      <c r="I16451">
        <f t="shared" si="779"/>
        <v>0</v>
      </c>
      <c r="J16451">
        <f t="shared" si="780"/>
        <v>0</v>
      </c>
      <c r="L16451" t="str">
        <f t="shared" si="778"/>
        <v>0872SIMPSON</v>
      </c>
      <c r="M16451" t="s">
        <v>17811</v>
      </c>
    </row>
    <row r="16452" spans="1:13">
      <c r="A16452" s="124" t="s">
        <v>98</v>
      </c>
      <c r="B16452" t="s">
        <v>17906</v>
      </c>
      <c r="C16452" t="s">
        <v>115</v>
      </c>
      <c r="D16452">
        <v>5</v>
      </c>
      <c r="E16452">
        <v>0</v>
      </c>
      <c r="F16452">
        <v>0</v>
      </c>
      <c r="H16452" t="s">
        <v>103</v>
      </c>
      <c r="I16452">
        <f t="shared" si="779"/>
        <v>0</v>
      </c>
      <c r="J16452">
        <f t="shared" si="780"/>
        <v>0</v>
      </c>
      <c r="L16452" t="str">
        <f t="shared" si="778"/>
        <v>0872WATARRU</v>
      </c>
      <c r="M16452" t="s">
        <v>17811</v>
      </c>
    </row>
    <row r="16453" spans="1:13">
      <c r="A16453" s="124" t="s">
        <v>98</v>
      </c>
      <c r="B16453" t="s">
        <v>17907</v>
      </c>
      <c r="C16453" t="s">
        <v>115</v>
      </c>
      <c r="D16453">
        <v>5</v>
      </c>
      <c r="E16453">
        <v>0</v>
      </c>
      <c r="F16453">
        <v>0</v>
      </c>
      <c r="H16453" t="s">
        <v>103</v>
      </c>
      <c r="I16453">
        <f t="shared" si="779"/>
        <v>0</v>
      </c>
      <c r="J16453">
        <f t="shared" si="780"/>
        <v>0</v>
      </c>
      <c r="L16453" t="str">
        <f t="shared" ref="L16453:L16516" si="781">CONCATENATE(A16453,B16453)</f>
        <v>0872UMUWA</v>
      </c>
      <c r="M16453" t="s">
        <v>17811</v>
      </c>
    </row>
    <row r="16454" spans="1:13">
      <c r="A16454" s="124" t="s">
        <v>98</v>
      </c>
      <c r="B16454" t="s">
        <v>17908</v>
      </c>
      <c r="C16454" t="s">
        <v>115</v>
      </c>
      <c r="D16454">
        <v>5</v>
      </c>
      <c r="E16454">
        <v>0</v>
      </c>
      <c r="F16454">
        <v>0</v>
      </c>
      <c r="H16454" t="s">
        <v>103</v>
      </c>
      <c r="I16454">
        <f t="shared" si="779"/>
        <v>0</v>
      </c>
      <c r="J16454">
        <f t="shared" si="780"/>
        <v>0</v>
      </c>
      <c r="L16454" t="str">
        <f t="shared" si="781"/>
        <v>0872MURPUTJA</v>
      </c>
      <c r="M16454" t="s">
        <v>17811</v>
      </c>
    </row>
    <row r="16455" spans="1:13">
      <c r="A16455" s="124" t="s">
        <v>98</v>
      </c>
      <c r="B16455" t="s">
        <v>17909</v>
      </c>
      <c r="C16455" t="s">
        <v>115</v>
      </c>
      <c r="D16455">
        <v>5</v>
      </c>
      <c r="E16455">
        <v>0</v>
      </c>
      <c r="F16455">
        <v>0</v>
      </c>
      <c r="H16455" t="s">
        <v>103</v>
      </c>
      <c r="I16455">
        <f t="shared" si="779"/>
        <v>0</v>
      </c>
      <c r="J16455">
        <f t="shared" si="780"/>
        <v>0</v>
      </c>
      <c r="L16455" t="str">
        <f t="shared" si="781"/>
        <v>0872MACDONNELL RANGE</v>
      </c>
      <c r="M16455" t="s">
        <v>17811</v>
      </c>
    </row>
    <row r="16456" spans="1:13">
      <c r="A16456" s="124" t="s">
        <v>98</v>
      </c>
      <c r="B16456" t="s">
        <v>17910</v>
      </c>
      <c r="C16456" t="s">
        <v>115</v>
      </c>
      <c r="D16456">
        <v>5</v>
      </c>
      <c r="E16456">
        <v>0</v>
      </c>
      <c r="F16456">
        <v>0</v>
      </c>
      <c r="H16456" t="s">
        <v>103</v>
      </c>
      <c r="I16456">
        <f t="shared" si="779"/>
        <v>0</v>
      </c>
      <c r="J16456">
        <f t="shared" si="780"/>
        <v>0</v>
      </c>
      <c r="L16456" t="str">
        <f t="shared" si="781"/>
        <v>0872PIPALYATJARA</v>
      </c>
      <c r="M16456" t="s">
        <v>17811</v>
      </c>
    </row>
    <row r="16457" spans="1:13">
      <c r="A16457" s="124" t="s">
        <v>98</v>
      </c>
      <c r="B16457" t="s">
        <v>17911</v>
      </c>
      <c r="C16457" t="s">
        <v>115</v>
      </c>
      <c r="D16457">
        <v>5</v>
      </c>
      <c r="E16457">
        <v>0</v>
      </c>
      <c r="F16457">
        <v>0</v>
      </c>
      <c r="H16457" t="s">
        <v>103</v>
      </c>
      <c r="I16457">
        <f t="shared" si="779"/>
        <v>0</v>
      </c>
      <c r="J16457">
        <f t="shared" si="780"/>
        <v>0</v>
      </c>
      <c r="L16457" t="str">
        <f t="shared" si="781"/>
        <v>0872NAPPERBY STATION</v>
      </c>
      <c r="M16457" t="s">
        <v>17811</v>
      </c>
    </row>
    <row r="16458" spans="1:13">
      <c r="A16458" s="124" t="s">
        <v>98</v>
      </c>
      <c r="B16458" t="s">
        <v>17912</v>
      </c>
      <c r="C16458" t="s">
        <v>115</v>
      </c>
      <c r="D16458">
        <v>5</v>
      </c>
      <c r="E16458">
        <v>0</v>
      </c>
      <c r="F16458">
        <v>0</v>
      </c>
      <c r="H16458" t="s">
        <v>103</v>
      </c>
      <c r="I16458">
        <f t="shared" si="779"/>
        <v>0</v>
      </c>
      <c r="J16458">
        <f t="shared" si="780"/>
        <v>0</v>
      </c>
      <c r="L16458" t="str">
        <f t="shared" si="781"/>
        <v>0872YUNYARINYI</v>
      </c>
      <c r="M16458" t="s">
        <v>17811</v>
      </c>
    </row>
    <row r="16459" spans="1:13">
      <c r="A16459" s="124" t="s">
        <v>98</v>
      </c>
      <c r="B16459" t="s">
        <v>17913</v>
      </c>
      <c r="C16459" t="s">
        <v>115</v>
      </c>
      <c r="D16459">
        <v>5</v>
      </c>
      <c r="E16459">
        <v>0</v>
      </c>
      <c r="F16459">
        <v>0</v>
      </c>
      <c r="H16459" t="s">
        <v>103</v>
      </c>
      <c r="I16459">
        <f t="shared" si="779"/>
        <v>0</v>
      </c>
      <c r="J16459">
        <f t="shared" si="780"/>
        <v>0</v>
      </c>
      <c r="L16459" t="str">
        <f t="shared" si="781"/>
        <v>0872ANANGU PITJANTJATJARA YANKUNYTJATJARA</v>
      </c>
      <c r="M16459" t="s">
        <v>17811</v>
      </c>
    </row>
    <row r="16460" spans="1:13">
      <c r="A16460" s="124" t="s">
        <v>98</v>
      </c>
      <c r="B16460" t="s">
        <v>17914</v>
      </c>
      <c r="C16460" t="s">
        <v>115</v>
      </c>
      <c r="D16460">
        <v>5</v>
      </c>
      <c r="E16460">
        <v>0</v>
      </c>
      <c r="F16460">
        <v>0</v>
      </c>
      <c r="H16460" t="s">
        <v>103</v>
      </c>
      <c r="I16460">
        <f t="shared" si="779"/>
        <v>0</v>
      </c>
      <c r="J16460">
        <f t="shared" si="780"/>
        <v>0</v>
      </c>
      <c r="L16460" t="str">
        <f t="shared" si="781"/>
        <v>0872IWANTJA</v>
      </c>
      <c r="M16460" t="s">
        <v>17811</v>
      </c>
    </row>
    <row r="16461" spans="1:13">
      <c r="A16461" s="124" t="s">
        <v>98</v>
      </c>
      <c r="B16461" t="s">
        <v>17915</v>
      </c>
      <c r="C16461" t="s">
        <v>115</v>
      </c>
      <c r="D16461">
        <v>5</v>
      </c>
      <c r="E16461">
        <v>0</v>
      </c>
      <c r="F16461">
        <v>0</v>
      </c>
      <c r="H16461" t="s">
        <v>103</v>
      </c>
      <c r="I16461">
        <f t="shared" si="779"/>
        <v>0</v>
      </c>
      <c r="J16461">
        <f t="shared" si="780"/>
        <v>0</v>
      </c>
      <c r="L16461" t="str">
        <f t="shared" si="781"/>
        <v>0872PUKATJA</v>
      </c>
      <c r="M16461" t="s">
        <v>17811</v>
      </c>
    </row>
    <row r="16462" spans="1:13">
      <c r="A16462" s="124" t="s">
        <v>98</v>
      </c>
      <c r="B16462" t="s">
        <v>17916</v>
      </c>
      <c r="C16462" t="s">
        <v>115</v>
      </c>
      <c r="D16462">
        <v>5</v>
      </c>
      <c r="E16462">
        <v>0</v>
      </c>
      <c r="F16462">
        <v>0</v>
      </c>
      <c r="H16462" t="s">
        <v>103</v>
      </c>
      <c r="I16462">
        <f t="shared" si="779"/>
        <v>0</v>
      </c>
      <c r="J16462">
        <f t="shared" si="780"/>
        <v>0</v>
      </c>
      <c r="L16462" t="str">
        <f t="shared" si="781"/>
        <v>0872WATINUMA</v>
      </c>
      <c r="M16462" t="s">
        <v>17811</v>
      </c>
    </row>
    <row r="16463" spans="1:13">
      <c r="A16463" t="s">
        <v>17917</v>
      </c>
      <c r="B16463" t="s">
        <v>17822</v>
      </c>
      <c r="C16463" t="s">
        <v>115</v>
      </c>
      <c r="D16463">
        <v>4</v>
      </c>
      <c r="E16463">
        <v>0</v>
      </c>
      <c r="F16463">
        <v>0</v>
      </c>
      <c r="H16463" t="s">
        <v>103</v>
      </c>
      <c r="I16463">
        <f t="shared" si="779"/>
        <v>0</v>
      </c>
      <c r="J16463">
        <f t="shared" si="780"/>
        <v>0</v>
      </c>
      <c r="L16463" t="str">
        <f t="shared" si="781"/>
        <v>0871ALICE SPRINGS</v>
      </c>
      <c r="M16463" t="e">
        <v>#N/A</v>
      </c>
    </row>
    <row r="16464" spans="1:13">
      <c r="A16464" t="s">
        <v>17917</v>
      </c>
      <c r="B16464" t="s">
        <v>17918</v>
      </c>
      <c r="C16464" t="s">
        <v>115</v>
      </c>
      <c r="D16464">
        <v>4</v>
      </c>
      <c r="E16464">
        <v>0</v>
      </c>
      <c r="F16464">
        <v>0</v>
      </c>
      <c r="H16464" t="s">
        <v>103</v>
      </c>
      <c r="I16464">
        <f t="shared" si="779"/>
        <v>0</v>
      </c>
      <c r="J16464">
        <f t="shared" si="780"/>
        <v>0</v>
      </c>
      <c r="L16464" t="str">
        <f t="shared" si="781"/>
        <v>0871ANTEWENEGERRDE</v>
      </c>
      <c r="M16464" t="e">
        <v>#N/A</v>
      </c>
    </row>
    <row r="16465" spans="1:13">
      <c r="A16465" t="s">
        <v>97</v>
      </c>
      <c r="B16465" t="s">
        <v>17822</v>
      </c>
      <c r="C16465" t="s">
        <v>115</v>
      </c>
      <c r="D16465">
        <v>4</v>
      </c>
      <c r="E16465">
        <v>0</v>
      </c>
      <c r="F16465">
        <v>0</v>
      </c>
      <c r="H16465" t="s">
        <v>103</v>
      </c>
      <c r="I16465">
        <f t="shared" si="779"/>
        <v>0</v>
      </c>
      <c r="J16465">
        <f t="shared" si="780"/>
        <v>0</v>
      </c>
      <c r="L16465" t="str">
        <f t="shared" si="781"/>
        <v>0870ALICE SPRINGS</v>
      </c>
      <c r="M16465" t="s">
        <v>17811</v>
      </c>
    </row>
    <row r="16466" spans="1:13">
      <c r="A16466" t="s">
        <v>97</v>
      </c>
      <c r="B16466" t="s">
        <v>17919</v>
      </c>
      <c r="C16466" t="s">
        <v>115</v>
      </c>
      <c r="D16466">
        <v>4</v>
      </c>
      <c r="E16466">
        <v>0</v>
      </c>
      <c r="F16466">
        <v>0</v>
      </c>
      <c r="H16466" t="s">
        <v>103</v>
      </c>
      <c r="I16466">
        <f t="shared" si="779"/>
        <v>0</v>
      </c>
      <c r="J16466">
        <f t="shared" si="780"/>
        <v>0</v>
      </c>
      <c r="L16466" t="str">
        <f t="shared" si="781"/>
        <v>0870AMOONGUNA</v>
      </c>
      <c r="M16466" t="s">
        <v>17811</v>
      </c>
    </row>
    <row r="16467" spans="1:13">
      <c r="A16467" t="s">
        <v>97</v>
      </c>
      <c r="B16467" t="s">
        <v>7020</v>
      </c>
      <c r="C16467" t="s">
        <v>115</v>
      </c>
      <c r="D16467">
        <v>4</v>
      </c>
      <c r="E16467">
        <v>0</v>
      </c>
      <c r="F16467">
        <v>0</v>
      </c>
      <c r="H16467" t="s">
        <v>103</v>
      </c>
      <c r="I16467">
        <f t="shared" si="779"/>
        <v>0</v>
      </c>
      <c r="J16467">
        <f t="shared" si="780"/>
        <v>0</v>
      </c>
      <c r="L16467" t="str">
        <f t="shared" si="781"/>
        <v>0870ARALUEN</v>
      </c>
      <c r="M16467" t="s">
        <v>17811</v>
      </c>
    </row>
    <row r="16468" spans="1:13">
      <c r="A16468" t="s">
        <v>97</v>
      </c>
      <c r="B16468" t="s">
        <v>17920</v>
      </c>
      <c r="C16468" t="s">
        <v>115</v>
      </c>
      <c r="D16468">
        <v>4</v>
      </c>
      <c r="E16468">
        <v>0</v>
      </c>
      <c r="F16468">
        <v>0</v>
      </c>
      <c r="H16468" t="s">
        <v>103</v>
      </c>
      <c r="I16468">
        <f t="shared" si="779"/>
        <v>0</v>
      </c>
      <c r="J16468">
        <f t="shared" si="780"/>
        <v>0</v>
      </c>
      <c r="L16468" t="str">
        <f t="shared" si="781"/>
        <v>0870ARUMBERA</v>
      </c>
      <c r="M16468" t="s">
        <v>17811</v>
      </c>
    </row>
    <row r="16469" spans="1:13">
      <c r="A16469" t="s">
        <v>97</v>
      </c>
      <c r="B16469" t="s">
        <v>17921</v>
      </c>
      <c r="C16469" t="s">
        <v>115</v>
      </c>
      <c r="D16469">
        <v>4</v>
      </c>
      <c r="E16469">
        <v>0</v>
      </c>
      <c r="F16469">
        <v>0</v>
      </c>
      <c r="H16469" t="s">
        <v>103</v>
      </c>
      <c r="I16469">
        <f t="shared" si="779"/>
        <v>0</v>
      </c>
      <c r="J16469">
        <f t="shared" si="780"/>
        <v>0</v>
      </c>
      <c r="L16469" t="str">
        <f t="shared" si="781"/>
        <v>0870BRAITLING</v>
      </c>
      <c r="M16469" t="s">
        <v>17811</v>
      </c>
    </row>
    <row r="16470" spans="1:13">
      <c r="A16470" t="s">
        <v>97</v>
      </c>
      <c r="B16470" t="s">
        <v>17922</v>
      </c>
      <c r="C16470" t="s">
        <v>115</v>
      </c>
      <c r="D16470">
        <v>4</v>
      </c>
      <c r="E16470">
        <v>0</v>
      </c>
      <c r="F16470">
        <v>0</v>
      </c>
      <c r="H16470" t="s">
        <v>103</v>
      </c>
      <c r="I16470">
        <f t="shared" si="779"/>
        <v>0</v>
      </c>
      <c r="J16470">
        <f t="shared" si="780"/>
        <v>0</v>
      </c>
      <c r="L16470" t="str">
        <f t="shared" si="781"/>
        <v>0870CICCONE</v>
      </c>
      <c r="M16470" t="s">
        <v>17811</v>
      </c>
    </row>
    <row r="16471" spans="1:13">
      <c r="A16471" t="s">
        <v>97</v>
      </c>
      <c r="B16471" t="s">
        <v>17923</v>
      </c>
      <c r="C16471" t="s">
        <v>115</v>
      </c>
      <c r="D16471">
        <v>4</v>
      </c>
      <c r="E16471">
        <v>0</v>
      </c>
      <c r="F16471">
        <v>0</v>
      </c>
      <c r="H16471" t="s">
        <v>103</v>
      </c>
      <c r="I16471">
        <f t="shared" si="779"/>
        <v>0</v>
      </c>
      <c r="J16471">
        <f t="shared" si="780"/>
        <v>0</v>
      </c>
      <c r="L16471" t="str">
        <f t="shared" si="781"/>
        <v>0870CONNELLAN</v>
      </c>
      <c r="M16471" t="s">
        <v>17811</v>
      </c>
    </row>
    <row r="16472" spans="1:13">
      <c r="A16472" t="s">
        <v>97</v>
      </c>
      <c r="B16472" t="s">
        <v>17924</v>
      </c>
      <c r="C16472" t="s">
        <v>115</v>
      </c>
      <c r="D16472">
        <v>4</v>
      </c>
      <c r="E16472">
        <v>0</v>
      </c>
      <c r="F16472">
        <v>0</v>
      </c>
      <c r="H16472" t="s">
        <v>103</v>
      </c>
      <c r="I16472">
        <f t="shared" si="779"/>
        <v>0</v>
      </c>
      <c r="J16472">
        <f t="shared" si="780"/>
        <v>0</v>
      </c>
      <c r="L16472" t="str">
        <f t="shared" si="781"/>
        <v>0870DESERT SPRINGS</v>
      </c>
      <c r="M16472" t="s">
        <v>17811</v>
      </c>
    </row>
    <row r="16473" spans="1:13">
      <c r="A16473" t="s">
        <v>97</v>
      </c>
      <c r="B16473" t="s">
        <v>17925</v>
      </c>
      <c r="C16473" t="s">
        <v>115</v>
      </c>
      <c r="D16473">
        <v>4</v>
      </c>
      <c r="E16473">
        <v>0</v>
      </c>
      <c r="F16473">
        <v>0</v>
      </c>
      <c r="H16473" t="s">
        <v>103</v>
      </c>
      <c r="I16473">
        <f t="shared" si="779"/>
        <v>0</v>
      </c>
      <c r="J16473">
        <f t="shared" si="780"/>
        <v>0</v>
      </c>
      <c r="L16473" t="str">
        <f t="shared" si="781"/>
        <v>0870EAST SIDE</v>
      </c>
      <c r="M16473" t="s">
        <v>17811</v>
      </c>
    </row>
    <row r="16474" spans="1:13">
      <c r="A16474" t="s">
        <v>97</v>
      </c>
      <c r="B16474" t="s">
        <v>2456</v>
      </c>
      <c r="C16474" t="s">
        <v>115</v>
      </c>
      <c r="D16474">
        <v>4</v>
      </c>
      <c r="E16474">
        <v>0</v>
      </c>
      <c r="F16474">
        <v>0</v>
      </c>
      <c r="H16474" t="s">
        <v>103</v>
      </c>
      <c r="I16474">
        <f t="shared" si="779"/>
        <v>0</v>
      </c>
      <c r="J16474">
        <f t="shared" si="780"/>
        <v>0</v>
      </c>
      <c r="L16474" t="str">
        <f t="shared" si="781"/>
        <v>0870FLYNN</v>
      </c>
      <c r="M16474" t="s">
        <v>17811</v>
      </c>
    </row>
    <row r="16475" spans="1:13">
      <c r="A16475" t="s">
        <v>97</v>
      </c>
      <c r="B16475" t="s">
        <v>17926</v>
      </c>
      <c r="C16475" t="s">
        <v>115</v>
      </c>
      <c r="D16475">
        <v>4</v>
      </c>
      <c r="E16475">
        <v>0</v>
      </c>
      <c r="F16475">
        <v>0</v>
      </c>
      <c r="H16475" t="s">
        <v>103</v>
      </c>
      <c r="I16475">
        <f t="shared" si="779"/>
        <v>0</v>
      </c>
      <c r="J16475">
        <f t="shared" si="780"/>
        <v>0</v>
      </c>
      <c r="L16475" t="str">
        <f t="shared" si="781"/>
        <v>0870GILLEN</v>
      </c>
      <c r="M16475" t="s">
        <v>17811</v>
      </c>
    </row>
    <row r="16476" spans="1:13">
      <c r="A16476" t="s">
        <v>97</v>
      </c>
      <c r="B16476" t="s">
        <v>17927</v>
      </c>
      <c r="C16476" t="s">
        <v>115</v>
      </c>
      <c r="D16476">
        <v>4</v>
      </c>
      <c r="E16476">
        <v>0</v>
      </c>
      <c r="F16476">
        <v>0</v>
      </c>
      <c r="H16476" t="s">
        <v>103</v>
      </c>
      <c r="I16476">
        <f t="shared" si="779"/>
        <v>0</v>
      </c>
      <c r="J16476">
        <f t="shared" si="780"/>
        <v>0</v>
      </c>
      <c r="L16476" t="str">
        <f t="shared" si="781"/>
        <v>0870ILPARPA</v>
      </c>
      <c r="M16476" t="s">
        <v>17811</v>
      </c>
    </row>
    <row r="16477" spans="1:13">
      <c r="A16477" t="s">
        <v>97</v>
      </c>
      <c r="B16477" t="s">
        <v>17928</v>
      </c>
      <c r="C16477" t="s">
        <v>115</v>
      </c>
      <c r="D16477">
        <v>4</v>
      </c>
      <c r="E16477">
        <v>0</v>
      </c>
      <c r="F16477">
        <v>0</v>
      </c>
      <c r="H16477" t="s">
        <v>103</v>
      </c>
      <c r="I16477">
        <f t="shared" si="779"/>
        <v>0</v>
      </c>
      <c r="J16477">
        <f t="shared" si="780"/>
        <v>0</v>
      </c>
      <c r="L16477" t="str">
        <f t="shared" si="781"/>
        <v>0870IRLPME</v>
      </c>
      <c r="M16477" t="s">
        <v>17811</v>
      </c>
    </row>
    <row r="16478" spans="1:13">
      <c r="A16478" t="s">
        <v>97</v>
      </c>
      <c r="B16478" t="s">
        <v>8615</v>
      </c>
      <c r="C16478" t="s">
        <v>115</v>
      </c>
      <c r="D16478">
        <v>4</v>
      </c>
      <c r="E16478">
        <v>0</v>
      </c>
      <c r="F16478">
        <v>0</v>
      </c>
      <c r="H16478" t="s">
        <v>103</v>
      </c>
      <c r="I16478">
        <f t="shared" si="779"/>
        <v>0</v>
      </c>
      <c r="J16478">
        <f t="shared" si="780"/>
        <v>0</v>
      </c>
      <c r="L16478" t="str">
        <f t="shared" si="781"/>
        <v>0870LARAPINTA</v>
      </c>
      <c r="M16478" t="s">
        <v>17811</v>
      </c>
    </row>
    <row r="16479" spans="1:13">
      <c r="A16479" t="s">
        <v>97</v>
      </c>
      <c r="B16479" t="s">
        <v>17929</v>
      </c>
      <c r="C16479" t="s">
        <v>115</v>
      </c>
      <c r="D16479">
        <v>4</v>
      </c>
      <c r="E16479">
        <v>0</v>
      </c>
      <c r="F16479">
        <v>0</v>
      </c>
      <c r="H16479" t="s">
        <v>103</v>
      </c>
      <c r="I16479">
        <f t="shared" si="779"/>
        <v>0</v>
      </c>
      <c r="J16479">
        <f t="shared" si="780"/>
        <v>0</v>
      </c>
      <c r="L16479" t="str">
        <f t="shared" si="781"/>
        <v>0870MOUNT JOHNS</v>
      </c>
      <c r="M16479" t="s">
        <v>17811</v>
      </c>
    </row>
    <row r="16480" spans="1:13">
      <c r="A16480" t="s">
        <v>97</v>
      </c>
      <c r="B16480" t="s">
        <v>673</v>
      </c>
      <c r="C16480" t="s">
        <v>115</v>
      </c>
      <c r="D16480">
        <v>4</v>
      </c>
      <c r="E16480">
        <v>0</v>
      </c>
      <c r="F16480">
        <v>0</v>
      </c>
      <c r="H16480" t="s">
        <v>103</v>
      </c>
      <c r="I16480">
        <f t="shared" si="779"/>
        <v>0</v>
      </c>
      <c r="J16480">
        <f t="shared" si="780"/>
        <v>0</v>
      </c>
      <c r="L16480" t="str">
        <f t="shared" si="781"/>
        <v>0870ROSS</v>
      </c>
      <c r="M16480" t="s">
        <v>17811</v>
      </c>
    </row>
    <row r="16481" spans="1:13">
      <c r="A16481" t="s">
        <v>97</v>
      </c>
      <c r="B16481" t="s">
        <v>17930</v>
      </c>
      <c r="C16481" t="s">
        <v>115</v>
      </c>
      <c r="D16481">
        <v>4</v>
      </c>
      <c r="E16481">
        <v>0</v>
      </c>
      <c r="F16481">
        <v>0</v>
      </c>
      <c r="H16481" t="s">
        <v>103</v>
      </c>
      <c r="I16481">
        <f t="shared" si="779"/>
        <v>0</v>
      </c>
      <c r="J16481">
        <f t="shared" si="780"/>
        <v>0</v>
      </c>
      <c r="L16481" t="str">
        <f t="shared" si="781"/>
        <v>0870SADADEEN</v>
      </c>
      <c r="M16481" t="s">
        <v>17811</v>
      </c>
    </row>
    <row r="16482" spans="1:13">
      <c r="A16482" t="s">
        <v>97</v>
      </c>
      <c r="B16482" t="s">
        <v>4146</v>
      </c>
      <c r="C16482" t="s">
        <v>115</v>
      </c>
      <c r="D16482">
        <v>4</v>
      </c>
      <c r="E16482">
        <v>0</v>
      </c>
      <c r="F16482">
        <v>0</v>
      </c>
      <c r="H16482" t="s">
        <v>103</v>
      </c>
      <c r="I16482">
        <f t="shared" si="779"/>
        <v>0</v>
      </c>
      <c r="J16482">
        <f t="shared" si="780"/>
        <v>0</v>
      </c>
      <c r="L16482" t="str">
        <f t="shared" si="781"/>
        <v>0870STUART</v>
      </c>
      <c r="M16482" t="s">
        <v>17811</v>
      </c>
    </row>
    <row r="16483" spans="1:13">
      <c r="A16483" t="s">
        <v>97</v>
      </c>
      <c r="B16483" t="s">
        <v>4321</v>
      </c>
      <c r="C16483" t="s">
        <v>115</v>
      </c>
      <c r="D16483">
        <v>4</v>
      </c>
      <c r="E16483">
        <v>0</v>
      </c>
      <c r="F16483">
        <v>0</v>
      </c>
      <c r="H16483" t="s">
        <v>103</v>
      </c>
      <c r="I16483">
        <f t="shared" si="779"/>
        <v>0</v>
      </c>
      <c r="J16483">
        <f t="shared" si="780"/>
        <v>0</v>
      </c>
      <c r="L16483" t="str">
        <f t="shared" si="781"/>
        <v>0870THE GAP</v>
      </c>
      <c r="M16483" t="s">
        <v>17811</v>
      </c>
    </row>
    <row r="16484" spans="1:13">
      <c r="A16484" t="s">
        <v>97</v>
      </c>
      <c r="B16484" t="s">
        <v>17931</v>
      </c>
      <c r="C16484" t="s">
        <v>115</v>
      </c>
      <c r="D16484">
        <v>4</v>
      </c>
      <c r="E16484">
        <v>0</v>
      </c>
      <c r="F16484">
        <v>0</v>
      </c>
      <c r="H16484" t="s">
        <v>103</v>
      </c>
      <c r="I16484">
        <f t="shared" si="779"/>
        <v>0</v>
      </c>
      <c r="J16484">
        <f t="shared" si="780"/>
        <v>0</v>
      </c>
      <c r="L16484" t="str">
        <f t="shared" si="781"/>
        <v>0870UNDOOLYA</v>
      </c>
      <c r="M16484" t="s">
        <v>17811</v>
      </c>
    </row>
    <row r="16485" spans="1:13">
      <c r="A16485" t="s">
        <v>97</v>
      </c>
      <c r="B16485" t="s">
        <v>17932</v>
      </c>
      <c r="C16485" t="s">
        <v>115</v>
      </c>
      <c r="D16485">
        <v>4</v>
      </c>
      <c r="E16485">
        <v>0</v>
      </c>
      <c r="F16485">
        <v>0</v>
      </c>
      <c r="H16485" t="s">
        <v>103</v>
      </c>
      <c r="I16485">
        <f t="shared" si="779"/>
        <v>0</v>
      </c>
      <c r="J16485">
        <f t="shared" si="780"/>
        <v>0</v>
      </c>
      <c r="L16485" t="str">
        <f t="shared" si="781"/>
        <v>0870WHITE GUMS</v>
      </c>
      <c r="M16485" t="s">
        <v>17811</v>
      </c>
    </row>
    <row r="16486" spans="1:13">
      <c r="A16486" t="s">
        <v>96</v>
      </c>
      <c r="B16486" t="s">
        <v>17896</v>
      </c>
      <c r="C16486" t="s">
        <v>115</v>
      </c>
      <c r="D16486">
        <v>4</v>
      </c>
      <c r="E16486">
        <v>0</v>
      </c>
      <c r="F16486">
        <v>0</v>
      </c>
      <c r="H16486" t="s">
        <v>103</v>
      </c>
      <c r="I16486">
        <f t="shared" si="779"/>
        <v>0</v>
      </c>
      <c r="J16486">
        <f t="shared" si="780"/>
        <v>0</v>
      </c>
      <c r="L16486" t="str">
        <f t="shared" si="781"/>
        <v>0862AMATA</v>
      </c>
      <c r="M16486" t="s">
        <v>17811</v>
      </c>
    </row>
    <row r="16487" spans="1:13">
      <c r="A16487" t="s">
        <v>96</v>
      </c>
      <c r="B16487" t="s">
        <v>17933</v>
      </c>
      <c r="C16487" t="s">
        <v>115</v>
      </c>
      <c r="D16487">
        <v>4</v>
      </c>
      <c r="E16487">
        <v>0</v>
      </c>
      <c r="F16487">
        <v>0</v>
      </c>
      <c r="H16487" t="s">
        <v>103</v>
      </c>
      <c r="I16487">
        <f t="shared" si="779"/>
        <v>0</v>
      </c>
      <c r="J16487">
        <f t="shared" si="780"/>
        <v>0</v>
      </c>
      <c r="L16487" t="str">
        <f t="shared" si="781"/>
        <v>0862HELEN SPRINGS</v>
      </c>
      <c r="M16487" t="s">
        <v>17811</v>
      </c>
    </row>
    <row r="16488" spans="1:13">
      <c r="A16488" t="s">
        <v>96</v>
      </c>
      <c r="B16488" t="s">
        <v>17934</v>
      </c>
      <c r="C16488" t="s">
        <v>115</v>
      </c>
      <c r="D16488">
        <v>4</v>
      </c>
      <c r="E16488">
        <v>0</v>
      </c>
      <c r="F16488">
        <v>0</v>
      </c>
      <c r="H16488" t="s">
        <v>103</v>
      </c>
      <c r="I16488">
        <f t="shared" si="779"/>
        <v>0</v>
      </c>
      <c r="J16488">
        <f t="shared" si="780"/>
        <v>0</v>
      </c>
      <c r="L16488" t="str">
        <f t="shared" si="781"/>
        <v>0862MUCKATY STATION</v>
      </c>
      <c r="M16488" t="s">
        <v>17811</v>
      </c>
    </row>
    <row r="16489" spans="1:13">
      <c r="A16489" t="s">
        <v>96</v>
      </c>
      <c r="B16489" t="s">
        <v>17935</v>
      </c>
      <c r="C16489" t="s">
        <v>115</v>
      </c>
      <c r="D16489">
        <v>4</v>
      </c>
      <c r="E16489">
        <v>0</v>
      </c>
      <c r="F16489">
        <v>0</v>
      </c>
      <c r="H16489" t="s">
        <v>103</v>
      </c>
      <c r="I16489">
        <f t="shared" si="779"/>
        <v>0</v>
      </c>
      <c r="J16489">
        <f t="shared" si="780"/>
        <v>0</v>
      </c>
      <c r="L16489" t="str">
        <f t="shared" si="781"/>
        <v>0862NEWCASTLE WATERS</v>
      </c>
      <c r="M16489" t="s">
        <v>17811</v>
      </c>
    </row>
    <row r="16490" spans="1:13">
      <c r="A16490" t="s">
        <v>96</v>
      </c>
      <c r="B16490" t="s">
        <v>17936</v>
      </c>
      <c r="C16490" t="s">
        <v>115</v>
      </c>
      <c r="D16490">
        <v>4</v>
      </c>
      <c r="E16490">
        <v>0</v>
      </c>
      <c r="F16490">
        <v>0</v>
      </c>
      <c r="H16490" t="s">
        <v>103</v>
      </c>
      <c r="I16490">
        <f t="shared" si="779"/>
        <v>0</v>
      </c>
      <c r="J16490">
        <f t="shared" si="780"/>
        <v>0</v>
      </c>
      <c r="L16490" t="str">
        <f t="shared" si="781"/>
        <v>0862PAMAYU</v>
      </c>
      <c r="M16490" t="s">
        <v>17811</v>
      </c>
    </row>
    <row r="16491" spans="1:13">
      <c r="A16491" t="s">
        <v>96</v>
      </c>
      <c r="B16491" t="s">
        <v>17937</v>
      </c>
      <c r="C16491" t="s">
        <v>115</v>
      </c>
      <c r="D16491">
        <v>4</v>
      </c>
      <c r="E16491">
        <v>0</v>
      </c>
      <c r="F16491">
        <v>0</v>
      </c>
      <c r="H16491" t="s">
        <v>103</v>
      </c>
      <c r="I16491">
        <f t="shared" si="779"/>
        <v>0</v>
      </c>
      <c r="J16491">
        <f t="shared" si="780"/>
        <v>0</v>
      </c>
      <c r="L16491" t="str">
        <f t="shared" si="781"/>
        <v>0862PHILLIP CREEK STATION</v>
      </c>
      <c r="M16491" t="s">
        <v>17811</v>
      </c>
    </row>
    <row r="16492" spans="1:13">
      <c r="A16492" t="s">
        <v>96</v>
      </c>
      <c r="B16492" t="s">
        <v>17938</v>
      </c>
      <c r="C16492" t="s">
        <v>115</v>
      </c>
      <c r="D16492">
        <v>4</v>
      </c>
      <c r="E16492">
        <v>0</v>
      </c>
      <c r="F16492">
        <v>0</v>
      </c>
      <c r="H16492" t="s">
        <v>103</v>
      </c>
      <c r="I16492">
        <f t="shared" si="779"/>
        <v>0</v>
      </c>
      <c r="J16492">
        <f t="shared" si="780"/>
        <v>0</v>
      </c>
      <c r="L16492" t="str">
        <f t="shared" si="781"/>
        <v>0862RENNER SPRINGS</v>
      </c>
      <c r="M16492" t="s">
        <v>17811</v>
      </c>
    </row>
    <row r="16493" spans="1:13">
      <c r="A16493" t="s">
        <v>96</v>
      </c>
      <c r="B16493" t="s">
        <v>17939</v>
      </c>
      <c r="C16493" t="s">
        <v>115</v>
      </c>
      <c r="D16493">
        <v>4</v>
      </c>
      <c r="E16493">
        <v>0</v>
      </c>
      <c r="F16493">
        <v>0</v>
      </c>
      <c r="H16493" t="s">
        <v>103</v>
      </c>
      <c r="I16493">
        <f t="shared" si="779"/>
        <v>0</v>
      </c>
      <c r="J16493">
        <f t="shared" si="780"/>
        <v>0</v>
      </c>
      <c r="L16493" t="str">
        <f t="shared" si="781"/>
        <v>0862TENNANT CREEK</v>
      </c>
      <c r="M16493" t="s">
        <v>17811</v>
      </c>
    </row>
    <row r="16494" spans="1:13">
      <c r="A16494" t="s">
        <v>96</v>
      </c>
      <c r="B16494" t="s">
        <v>17940</v>
      </c>
      <c r="C16494" t="s">
        <v>115</v>
      </c>
      <c r="D16494">
        <v>4</v>
      </c>
      <c r="E16494">
        <v>0</v>
      </c>
      <c r="F16494">
        <v>0</v>
      </c>
      <c r="H16494" t="s">
        <v>103</v>
      </c>
      <c r="I16494">
        <f t="shared" si="779"/>
        <v>0</v>
      </c>
      <c r="J16494">
        <f t="shared" si="780"/>
        <v>0</v>
      </c>
      <c r="L16494" t="str">
        <f t="shared" si="781"/>
        <v>0862THREE WAYS</v>
      </c>
      <c r="M16494" t="s">
        <v>17811</v>
      </c>
    </row>
    <row r="16495" spans="1:13">
      <c r="A16495" t="s">
        <v>96</v>
      </c>
      <c r="B16495" t="s">
        <v>17941</v>
      </c>
      <c r="C16495" t="s">
        <v>115</v>
      </c>
      <c r="D16495">
        <v>4</v>
      </c>
      <c r="E16495">
        <v>0</v>
      </c>
      <c r="F16495">
        <v>0</v>
      </c>
      <c r="H16495" t="s">
        <v>103</v>
      </c>
      <c r="I16495">
        <f t="shared" si="779"/>
        <v>0</v>
      </c>
      <c r="J16495">
        <f t="shared" si="780"/>
        <v>0</v>
      </c>
      <c r="L16495" t="str">
        <f t="shared" si="781"/>
        <v>0862WARREGO</v>
      </c>
      <c r="M16495" t="s">
        <v>17811</v>
      </c>
    </row>
    <row r="16496" spans="1:13">
      <c r="A16496" t="s">
        <v>96</v>
      </c>
      <c r="B16496" t="s">
        <v>17942</v>
      </c>
      <c r="C16496" t="s">
        <v>115</v>
      </c>
      <c r="D16496">
        <v>4</v>
      </c>
      <c r="E16496">
        <v>0</v>
      </c>
      <c r="F16496">
        <v>0</v>
      </c>
      <c r="H16496" t="s">
        <v>103</v>
      </c>
      <c r="I16496">
        <f t="shared" si="779"/>
        <v>0</v>
      </c>
      <c r="J16496">
        <f t="shared" si="780"/>
        <v>0</v>
      </c>
      <c r="L16496" t="str">
        <f t="shared" si="781"/>
        <v>0862WOLLOGORANG STATION</v>
      </c>
      <c r="M16496" t="s">
        <v>17811</v>
      </c>
    </row>
    <row r="16497" spans="1:13">
      <c r="A16497" t="s">
        <v>96</v>
      </c>
      <c r="B16497" t="s">
        <v>17943</v>
      </c>
      <c r="C16497" t="s">
        <v>115</v>
      </c>
      <c r="D16497">
        <v>4</v>
      </c>
      <c r="E16497">
        <v>0</v>
      </c>
      <c r="F16497">
        <v>0</v>
      </c>
      <c r="H16497" t="s">
        <v>103</v>
      </c>
      <c r="I16497">
        <f t="shared" ref="I16497:I16560" si="782">IF(ISERROR(VLOOKUP(A16497,SelPostCode,1,FALSE)),0,1)</f>
        <v>0</v>
      </c>
      <c r="J16497">
        <f t="shared" ref="J16497:J16560" si="783">IF(I16497=0,0,IF(ISERROR(VLOOKUP(B16497,SelSuburb,1,FALSE)),0,1))</f>
        <v>0</v>
      </c>
      <c r="L16497" t="str">
        <f t="shared" si="781"/>
        <v>0862WYCLIFFE WELL</v>
      </c>
      <c r="M16497" t="s">
        <v>17811</v>
      </c>
    </row>
    <row r="16498" spans="1:13">
      <c r="A16498" s="124" t="s">
        <v>96</v>
      </c>
      <c r="B16498" t="s">
        <v>8052</v>
      </c>
      <c r="C16498" t="s">
        <v>115</v>
      </c>
      <c r="D16498">
        <v>5</v>
      </c>
      <c r="E16498">
        <v>0</v>
      </c>
      <c r="F16498">
        <v>0</v>
      </c>
      <c r="H16498" t="s">
        <v>103</v>
      </c>
      <c r="I16498">
        <f t="shared" si="782"/>
        <v>0</v>
      </c>
      <c r="J16498">
        <f t="shared" si="783"/>
        <v>0</v>
      </c>
      <c r="L16498" t="str">
        <f t="shared" si="781"/>
        <v>0862CALVERT</v>
      </c>
      <c r="M16498" t="s">
        <v>17811</v>
      </c>
    </row>
    <row r="16499" spans="1:13">
      <c r="A16499" s="124" t="s">
        <v>96</v>
      </c>
      <c r="B16499" t="s">
        <v>5732</v>
      </c>
      <c r="C16499" t="s">
        <v>115</v>
      </c>
      <c r="D16499">
        <v>5</v>
      </c>
      <c r="E16499">
        <v>0</v>
      </c>
      <c r="F16499">
        <v>0</v>
      </c>
      <c r="H16499" t="s">
        <v>103</v>
      </c>
      <c r="I16499">
        <f t="shared" si="782"/>
        <v>0</v>
      </c>
      <c r="J16499">
        <f t="shared" si="783"/>
        <v>0</v>
      </c>
      <c r="L16499" t="str">
        <f t="shared" si="781"/>
        <v>0862NICHOLSON</v>
      </c>
      <c r="M16499" t="s">
        <v>17811</v>
      </c>
    </row>
    <row r="16500" spans="1:13">
      <c r="A16500" s="124" t="s">
        <v>96</v>
      </c>
      <c r="B16500" t="s">
        <v>195</v>
      </c>
      <c r="C16500" t="s">
        <v>115</v>
      </c>
      <c r="D16500">
        <v>5</v>
      </c>
      <c r="E16500">
        <v>0</v>
      </c>
      <c r="F16500">
        <v>0</v>
      </c>
      <c r="H16500" t="s">
        <v>103</v>
      </c>
      <c r="I16500">
        <f t="shared" si="782"/>
        <v>0</v>
      </c>
      <c r="J16500">
        <f t="shared" si="783"/>
        <v>0</v>
      </c>
      <c r="L16500" t="str">
        <f t="shared" si="781"/>
        <v>0862ELLIOTT</v>
      </c>
      <c r="M16500" t="s">
        <v>17811</v>
      </c>
    </row>
    <row r="16501" spans="1:13">
      <c r="A16501" s="124" t="s">
        <v>96</v>
      </c>
      <c r="B16501" t="s">
        <v>6526</v>
      </c>
      <c r="C16501" t="s">
        <v>115</v>
      </c>
      <c r="D16501">
        <v>5</v>
      </c>
      <c r="E16501">
        <v>0</v>
      </c>
      <c r="F16501">
        <v>0</v>
      </c>
      <c r="H16501" t="s">
        <v>103</v>
      </c>
      <c r="I16501">
        <f t="shared" si="782"/>
        <v>0</v>
      </c>
      <c r="J16501">
        <f t="shared" si="783"/>
        <v>0</v>
      </c>
      <c r="L16501" t="str">
        <f t="shared" si="781"/>
        <v>0862TABLELANDS</v>
      </c>
      <c r="M16501" t="s">
        <v>17811</v>
      </c>
    </row>
    <row r="16502" spans="1:13">
      <c r="A16502" t="s">
        <v>17944</v>
      </c>
      <c r="B16502" t="s">
        <v>17945</v>
      </c>
      <c r="C16502" t="s">
        <v>115</v>
      </c>
      <c r="D16502">
        <v>4</v>
      </c>
      <c r="E16502">
        <v>0</v>
      </c>
      <c r="F16502">
        <v>0</v>
      </c>
      <c r="H16502" t="s">
        <v>103</v>
      </c>
      <c r="I16502">
        <f t="shared" si="782"/>
        <v>0</v>
      </c>
      <c r="J16502">
        <f t="shared" si="783"/>
        <v>0</v>
      </c>
      <c r="L16502" t="str">
        <f t="shared" si="781"/>
        <v>0861CRESSWELL DOWNS</v>
      </c>
      <c r="M16502" t="e">
        <v>#N/A</v>
      </c>
    </row>
    <row r="16503" spans="1:13">
      <c r="A16503" t="s">
        <v>17944</v>
      </c>
      <c r="B16503" t="s">
        <v>195</v>
      </c>
      <c r="C16503" t="s">
        <v>115</v>
      </c>
      <c r="D16503">
        <v>4</v>
      </c>
      <c r="E16503">
        <v>0</v>
      </c>
      <c r="F16503">
        <v>0</v>
      </c>
      <c r="H16503" t="s">
        <v>103</v>
      </c>
      <c r="I16503">
        <f t="shared" si="782"/>
        <v>0</v>
      </c>
      <c r="J16503">
        <f t="shared" si="783"/>
        <v>0</v>
      </c>
      <c r="L16503" t="str">
        <f t="shared" si="781"/>
        <v>0861ELLIOTT</v>
      </c>
      <c r="M16503" t="e">
        <v>#N/A</v>
      </c>
    </row>
    <row r="16504" spans="1:13">
      <c r="A16504" t="s">
        <v>95</v>
      </c>
      <c r="B16504" t="s">
        <v>17946</v>
      </c>
      <c r="C16504" t="s">
        <v>115</v>
      </c>
      <c r="D16504">
        <v>5</v>
      </c>
      <c r="E16504">
        <v>0</v>
      </c>
      <c r="F16504">
        <v>0</v>
      </c>
      <c r="H16504" t="s">
        <v>103</v>
      </c>
      <c r="I16504">
        <f t="shared" si="782"/>
        <v>0</v>
      </c>
      <c r="J16504">
        <f t="shared" si="783"/>
        <v>0</v>
      </c>
      <c r="L16504" t="str">
        <f t="shared" si="781"/>
        <v>0860AVON DOWNS</v>
      </c>
      <c r="M16504" t="s">
        <v>17811</v>
      </c>
    </row>
    <row r="16505" spans="1:13">
      <c r="A16505" t="s">
        <v>95</v>
      </c>
      <c r="B16505" t="s">
        <v>17939</v>
      </c>
      <c r="C16505" t="s">
        <v>115</v>
      </c>
      <c r="D16505">
        <v>5</v>
      </c>
      <c r="E16505">
        <v>0</v>
      </c>
      <c r="F16505">
        <v>0</v>
      </c>
      <c r="H16505" t="s">
        <v>103</v>
      </c>
      <c r="I16505">
        <f t="shared" si="782"/>
        <v>0</v>
      </c>
      <c r="J16505">
        <f t="shared" si="783"/>
        <v>0</v>
      </c>
      <c r="L16505" t="str">
        <f t="shared" si="781"/>
        <v>0860TENNANT CREEK</v>
      </c>
      <c r="M16505" t="s">
        <v>17811</v>
      </c>
    </row>
    <row r="16506" spans="1:13">
      <c r="A16506" s="124" t="s">
        <v>94</v>
      </c>
      <c r="B16506" t="s">
        <v>17947</v>
      </c>
      <c r="C16506" t="s">
        <v>115</v>
      </c>
      <c r="D16506">
        <v>4</v>
      </c>
      <c r="E16506">
        <v>0</v>
      </c>
      <c r="F16506">
        <v>0</v>
      </c>
      <c r="H16506" t="s">
        <v>103</v>
      </c>
      <c r="I16506">
        <f t="shared" si="782"/>
        <v>0</v>
      </c>
      <c r="J16506">
        <f t="shared" si="783"/>
        <v>0</v>
      </c>
      <c r="L16506" t="str">
        <f t="shared" si="781"/>
        <v>0854KING ASH BAY</v>
      </c>
      <c r="M16506" t="s">
        <v>17811</v>
      </c>
    </row>
    <row r="16507" spans="1:13">
      <c r="A16507" s="124" t="s">
        <v>94</v>
      </c>
      <c r="B16507" t="s">
        <v>17948</v>
      </c>
      <c r="C16507" t="s">
        <v>115</v>
      </c>
      <c r="D16507">
        <v>4</v>
      </c>
      <c r="E16507">
        <v>0</v>
      </c>
      <c r="F16507">
        <v>0</v>
      </c>
      <c r="H16507" t="s">
        <v>103</v>
      </c>
      <c r="I16507">
        <f t="shared" si="782"/>
        <v>0</v>
      </c>
      <c r="J16507">
        <f t="shared" si="783"/>
        <v>0</v>
      </c>
      <c r="L16507" t="str">
        <f t="shared" si="781"/>
        <v>0854BORROLOOLA</v>
      </c>
      <c r="M16507" t="s">
        <v>17811</v>
      </c>
    </row>
    <row r="16508" spans="1:13">
      <c r="A16508" t="s">
        <v>93</v>
      </c>
      <c r="B16508" t="s">
        <v>17949</v>
      </c>
      <c r="C16508" t="s">
        <v>115</v>
      </c>
      <c r="D16508">
        <v>5</v>
      </c>
      <c r="E16508">
        <v>0</v>
      </c>
      <c r="F16508">
        <v>0</v>
      </c>
      <c r="H16508" t="s">
        <v>103</v>
      </c>
      <c r="I16508">
        <f t="shared" si="782"/>
        <v>0</v>
      </c>
      <c r="J16508">
        <f t="shared" si="783"/>
        <v>0</v>
      </c>
      <c r="L16508" t="str">
        <f t="shared" si="781"/>
        <v>0853TINDAL</v>
      </c>
      <c r="M16508" t="s">
        <v>17811</v>
      </c>
    </row>
    <row r="16509" spans="1:13">
      <c r="A16509" t="s">
        <v>92</v>
      </c>
      <c r="B16509" t="s">
        <v>17950</v>
      </c>
      <c r="C16509" t="s">
        <v>115</v>
      </c>
      <c r="D16509">
        <v>4</v>
      </c>
      <c r="E16509">
        <v>0</v>
      </c>
      <c r="F16509">
        <v>0</v>
      </c>
      <c r="H16509" t="s">
        <v>103</v>
      </c>
      <c r="I16509">
        <f t="shared" si="782"/>
        <v>0</v>
      </c>
      <c r="J16509">
        <f t="shared" si="783"/>
        <v>0</v>
      </c>
      <c r="L16509" t="str">
        <f t="shared" si="781"/>
        <v>0852BAINES</v>
      </c>
      <c r="M16509" t="s">
        <v>17811</v>
      </c>
    </row>
    <row r="16510" spans="1:13">
      <c r="A16510" t="s">
        <v>92</v>
      </c>
      <c r="B16510" t="s">
        <v>17951</v>
      </c>
      <c r="C16510" t="s">
        <v>115</v>
      </c>
      <c r="D16510">
        <v>4</v>
      </c>
      <c r="E16510">
        <v>0</v>
      </c>
      <c r="F16510">
        <v>0</v>
      </c>
      <c r="H16510" t="s">
        <v>103</v>
      </c>
      <c r="I16510">
        <f t="shared" si="782"/>
        <v>0</v>
      </c>
      <c r="J16510">
        <f t="shared" si="783"/>
        <v>0</v>
      </c>
      <c r="L16510" t="str">
        <f t="shared" si="781"/>
        <v>0852BESWICK CREEK</v>
      </c>
      <c r="M16510" t="s">
        <v>17811</v>
      </c>
    </row>
    <row r="16511" spans="1:13">
      <c r="A16511" t="s">
        <v>92</v>
      </c>
      <c r="B16511" t="s">
        <v>17952</v>
      </c>
      <c r="C16511" t="s">
        <v>115</v>
      </c>
      <c r="D16511">
        <v>4</v>
      </c>
      <c r="E16511">
        <v>0</v>
      </c>
      <c r="F16511">
        <v>0</v>
      </c>
      <c r="H16511" t="s">
        <v>103</v>
      </c>
      <c r="I16511">
        <f t="shared" si="782"/>
        <v>0</v>
      </c>
      <c r="J16511">
        <f t="shared" si="783"/>
        <v>0</v>
      </c>
      <c r="L16511" t="str">
        <f t="shared" si="781"/>
        <v>0852BINJARI</v>
      </c>
      <c r="M16511" t="s">
        <v>17811</v>
      </c>
    </row>
    <row r="16512" spans="1:13">
      <c r="A16512" t="s">
        <v>92</v>
      </c>
      <c r="B16512" t="s">
        <v>17953</v>
      </c>
      <c r="C16512" t="s">
        <v>115</v>
      </c>
      <c r="D16512">
        <v>4</v>
      </c>
      <c r="E16512">
        <v>0</v>
      </c>
      <c r="F16512">
        <v>0</v>
      </c>
      <c r="H16512" t="s">
        <v>103</v>
      </c>
      <c r="I16512">
        <f t="shared" si="782"/>
        <v>0</v>
      </c>
      <c r="J16512">
        <f t="shared" si="783"/>
        <v>0</v>
      </c>
      <c r="L16512" t="str">
        <f t="shared" si="781"/>
        <v>0852BIRDUM</v>
      </c>
      <c r="M16512" t="s">
        <v>17811</v>
      </c>
    </row>
    <row r="16513" spans="1:13">
      <c r="A16513" t="s">
        <v>92</v>
      </c>
      <c r="B16513" t="s">
        <v>17948</v>
      </c>
      <c r="C16513" t="s">
        <v>115</v>
      </c>
      <c r="D16513">
        <v>4</v>
      </c>
      <c r="E16513">
        <v>0</v>
      </c>
      <c r="F16513">
        <v>0</v>
      </c>
      <c r="H16513" t="s">
        <v>103</v>
      </c>
      <c r="I16513">
        <f t="shared" si="782"/>
        <v>0</v>
      </c>
      <c r="J16513">
        <f t="shared" si="783"/>
        <v>0</v>
      </c>
      <c r="L16513" t="str">
        <f t="shared" si="781"/>
        <v>0852BORROLOOLA</v>
      </c>
      <c r="M16513" t="s">
        <v>17811</v>
      </c>
    </row>
    <row r="16514" spans="1:13">
      <c r="A16514" t="s">
        <v>92</v>
      </c>
      <c r="B16514" t="s">
        <v>17954</v>
      </c>
      <c r="C16514" t="s">
        <v>115</v>
      </c>
      <c r="D16514">
        <v>4</v>
      </c>
      <c r="E16514">
        <v>0</v>
      </c>
      <c r="F16514">
        <v>0</v>
      </c>
      <c r="H16514" t="s">
        <v>103</v>
      </c>
      <c r="I16514">
        <f t="shared" si="782"/>
        <v>0</v>
      </c>
      <c r="J16514">
        <f t="shared" si="783"/>
        <v>0</v>
      </c>
      <c r="L16514" t="str">
        <f t="shared" si="781"/>
        <v>0852BRADSHAW</v>
      </c>
      <c r="M16514" t="s">
        <v>17811</v>
      </c>
    </row>
    <row r="16515" spans="1:13">
      <c r="A16515" t="s">
        <v>92</v>
      </c>
      <c r="B16515" t="s">
        <v>17955</v>
      </c>
      <c r="C16515" t="s">
        <v>115</v>
      </c>
      <c r="D16515">
        <v>4</v>
      </c>
      <c r="E16515">
        <v>0</v>
      </c>
      <c r="F16515">
        <v>0</v>
      </c>
      <c r="H16515" t="s">
        <v>103</v>
      </c>
      <c r="I16515">
        <f t="shared" si="782"/>
        <v>0</v>
      </c>
      <c r="J16515">
        <f t="shared" si="783"/>
        <v>0</v>
      </c>
      <c r="L16515" t="str">
        <f t="shared" si="781"/>
        <v>0852BULMAN WEEMOL</v>
      </c>
      <c r="M16515" t="s">
        <v>17811</v>
      </c>
    </row>
    <row r="16516" spans="1:13">
      <c r="A16516" t="s">
        <v>92</v>
      </c>
      <c r="B16516" t="s">
        <v>17956</v>
      </c>
      <c r="C16516" t="s">
        <v>115</v>
      </c>
      <c r="D16516">
        <v>4</v>
      </c>
      <c r="E16516">
        <v>0</v>
      </c>
      <c r="F16516">
        <v>0</v>
      </c>
      <c r="H16516" t="s">
        <v>103</v>
      </c>
      <c r="I16516">
        <f t="shared" si="782"/>
        <v>0</v>
      </c>
      <c r="J16516">
        <f t="shared" si="783"/>
        <v>0</v>
      </c>
      <c r="L16516" t="str">
        <f t="shared" si="781"/>
        <v>0852CRESWELL</v>
      </c>
      <c r="M16516" t="s">
        <v>17811</v>
      </c>
    </row>
    <row r="16517" spans="1:13">
      <c r="A16517" t="s">
        <v>92</v>
      </c>
      <c r="B16517" t="s">
        <v>17957</v>
      </c>
      <c r="C16517" t="s">
        <v>115</v>
      </c>
      <c r="D16517">
        <v>4</v>
      </c>
      <c r="E16517">
        <v>0</v>
      </c>
      <c r="F16517">
        <v>0</v>
      </c>
      <c r="H16517" t="s">
        <v>103</v>
      </c>
      <c r="I16517">
        <f t="shared" si="782"/>
        <v>0</v>
      </c>
      <c r="J16517">
        <f t="shared" si="783"/>
        <v>0</v>
      </c>
      <c r="L16517" t="str">
        <f t="shared" ref="L16517:L16580" si="784">CONCATENATE(A16517,B16517)</f>
        <v>0852DAGURAGU</v>
      </c>
      <c r="M16517" t="s">
        <v>17811</v>
      </c>
    </row>
    <row r="16518" spans="1:13">
      <c r="A16518" t="s">
        <v>92</v>
      </c>
      <c r="B16518" t="s">
        <v>17958</v>
      </c>
      <c r="C16518" t="s">
        <v>115</v>
      </c>
      <c r="D16518">
        <v>4</v>
      </c>
      <c r="E16518">
        <v>0</v>
      </c>
      <c r="F16518">
        <v>0</v>
      </c>
      <c r="H16518" t="s">
        <v>103</v>
      </c>
      <c r="I16518">
        <f t="shared" si="782"/>
        <v>0</v>
      </c>
      <c r="J16518">
        <f t="shared" si="783"/>
        <v>0</v>
      </c>
      <c r="L16518" t="str">
        <f t="shared" si="784"/>
        <v>0852DALY WATERS</v>
      </c>
      <c r="M16518" t="s">
        <v>17811</v>
      </c>
    </row>
    <row r="16519" spans="1:13">
      <c r="A16519" t="s">
        <v>92</v>
      </c>
      <c r="B16519" t="s">
        <v>17959</v>
      </c>
      <c r="C16519" t="s">
        <v>115</v>
      </c>
      <c r="D16519">
        <v>4</v>
      </c>
      <c r="E16519">
        <v>0</v>
      </c>
      <c r="F16519">
        <v>0</v>
      </c>
      <c r="H16519" t="s">
        <v>103</v>
      </c>
      <c r="I16519">
        <f t="shared" si="782"/>
        <v>0</v>
      </c>
      <c r="J16519">
        <f t="shared" si="783"/>
        <v>0</v>
      </c>
      <c r="L16519" t="str">
        <f t="shared" si="784"/>
        <v>0852DUNMARRA</v>
      </c>
      <c r="M16519" t="s">
        <v>17811</v>
      </c>
    </row>
    <row r="16520" spans="1:13">
      <c r="A16520" t="s">
        <v>92</v>
      </c>
      <c r="B16520" t="s">
        <v>17960</v>
      </c>
      <c r="C16520" t="s">
        <v>115</v>
      </c>
      <c r="D16520">
        <v>4</v>
      </c>
      <c r="E16520">
        <v>0</v>
      </c>
      <c r="F16520">
        <v>0</v>
      </c>
      <c r="H16520" t="s">
        <v>103</v>
      </c>
      <c r="I16520">
        <f t="shared" si="782"/>
        <v>0</v>
      </c>
      <c r="J16520">
        <f t="shared" si="783"/>
        <v>0</v>
      </c>
      <c r="L16520" t="str">
        <f t="shared" si="784"/>
        <v>0852EDITH RIVER</v>
      </c>
      <c r="M16520" t="s">
        <v>17811</v>
      </c>
    </row>
    <row r="16521" spans="1:13">
      <c r="A16521" t="s">
        <v>92</v>
      </c>
      <c r="B16521" t="s">
        <v>17961</v>
      </c>
      <c r="C16521" t="s">
        <v>115</v>
      </c>
      <c r="D16521">
        <v>4</v>
      </c>
      <c r="E16521">
        <v>0</v>
      </c>
      <c r="F16521">
        <v>0</v>
      </c>
      <c r="H16521" t="s">
        <v>103</v>
      </c>
      <c r="I16521">
        <f t="shared" si="782"/>
        <v>0</v>
      </c>
      <c r="J16521">
        <f t="shared" si="783"/>
        <v>0</v>
      </c>
      <c r="L16521" t="str">
        <f t="shared" si="784"/>
        <v>0852ELSEY</v>
      </c>
      <c r="M16521" t="s">
        <v>17811</v>
      </c>
    </row>
    <row r="16522" spans="1:13">
      <c r="A16522" t="s">
        <v>92</v>
      </c>
      <c r="B16522" t="s">
        <v>17962</v>
      </c>
      <c r="C16522" t="s">
        <v>115</v>
      </c>
      <c r="D16522">
        <v>4</v>
      </c>
      <c r="E16522">
        <v>0</v>
      </c>
      <c r="F16522">
        <v>0</v>
      </c>
      <c r="H16522" t="s">
        <v>103</v>
      </c>
      <c r="I16522">
        <f t="shared" si="782"/>
        <v>0</v>
      </c>
      <c r="J16522">
        <f t="shared" si="783"/>
        <v>0</v>
      </c>
      <c r="L16522" t="str">
        <f t="shared" si="784"/>
        <v>0852ELSEY STATION</v>
      </c>
      <c r="M16522" t="s">
        <v>17811</v>
      </c>
    </row>
    <row r="16523" spans="1:13">
      <c r="A16523" t="s">
        <v>92</v>
      </c>
      <c r="B16523" t="s">
        <v>17963</v>
      </c>
      <c r="C16523" t="s">
        <v>115</v>
      </c>
      <c r="D16523">
        <v>4</v>
      </c>
      <c r="E16523">
        <v>0</v>
      </c>
      <c r="F16523">
        <v>0</v>
      </c>
      <c r="H16523" t="s">
        <v>103</v>
      </c>
      <c r="I16523">
        <f t="shared" si="782"/>
        <v>0</v>
      </c>
      <c r="J16523">
        <f t="shared" si="783"/>
        <v>0</v>
      </c>
      <c r="L16523" t="str">
        <f t="shared" si="784"/>
        <v>0852FLORINA</v>
      </c>
      <c r="M16523" t="s">
        <v>17811</v>
      </c>
    </row>
    <row r="16524" spans="1:13">
      <c r="A16524" t="s">
        <v>92</v>
      </c>
      <c r="B16524" t="s">
        <v>17964</v>
      </c>
      <c r="C16524" t="s">
        <v>115</v>
      </c>
      <c r="D16524">
        <v>4</v>
      </c>
      <c r="E16524">
        <v>0</v>
      </c>
      <c r="F16524">
        <v>0</v>
      </c>
      <c r="H16524" t="s">
        <v>103</v>
      </c>
      <c r="I16524">
        <f t="shared" si="782"/>
        <v>0</v>
      </c>
      <c r="J16524">
        <f t="shared" si="783"/>
        <v>0</v>
      </c>
      <c r="L16524" t="str">
        <f t="shared" si="784"/>
        <v>0852GULUNG MARDRULK</v>
      </c>
      <c r="M16524" t="s">
        <v>17811</v>
      </c>
    </row>
    <row r="16525" spans="1:13">
      <c r="A16525" t="s">
        <v>92</v>
      </c>
      <c r="B16525" t="s">
        <v>17965</v>
      </c>
      <c r="C16525" t="s">
        <v>115</v>
      </c>
      <c r="D16525">
        <v>4</v>
      </c>
      <c r="E16525">
        <v>0</v>
      </c>
      <c r="F16525">
        <v>0</v>
      </c>
      <c r="H16525" t="s">
        <v>103</v>
      </c>
      <c r="I16525">
        <f t="shared" si="782"/>
        <v>0</v>
      </c>
      <c r="J16525">
        <f t="shared" si="783"/>
        <v>0</v>
      </c>
      <c r="L16525" t="str">
        <f t="shared" si="784"/>
        <v>0852GURINDJI</v>
      </c>
      <c r="M16525" t="s">
        <v>17811</v>
      </c>
    </row>
    <row r="16526" spans="1:13">
      <c r="A16526" t="s">
        <v>92</v>
      </c>
      <c r="B16526" t="s">
        <v>17966</v>
      </c>
      <c r="C16526" t="s">
        <v>115</v>
      </c>
      <c r="D16526">
        <v>4</v>
      </c>
      <c r="E16526">
        <v>0</v>
      </c>
      <c r="F16526">
        <v>0</v>
      </c>
      <c r="H16526" t="s">
        <v>103</v>
      </c>
      <c r="I16526">
        <f t="shared" si="782"/>
        <v>0</v>
      </c>
      <c r="J16526">
        <f t="shared" si="783"/>
        <v>0</v>
      </c>
      <c r="L16526" t="str">
        <f t="shared" si="784"/>
        <v>0852JILKMINGGAN</v>
      </c>
      <c r="M16526" t="s">
        <v>17811</v>
      </c>
    </row>
    <row r="16527" spans="1:13">
      <c r="A16527" t="s">
        <v>92</v>
      </c>
      <c r="B16527" t="s">
        <v>17967</v>
      </c>
      <c r="C16527" t="s">
        <v>115</v>
      </c>
      <c r="D16527">
        <v>4</v>
      </c>
      <c r="E16527">
        <v>0</v>
      </c>
      <c r="F16527">
        <v>0</v>
      </c>
      <c r="H16527" t="s">
        <v>103</v>
      </c>
      <c r="I16527">
        <f t="shared" si="782"/>
        <v>0</v>
      </c>
      <c r="J16527">
        <f t="shared" si="783"/>
        <v>0</v>
      </c>
      <c r="L16527" t="str">
        <f t="shared" si="784"/>
        <v>0852KALKARINDJI</v>
      </c>
      <c r="M16527" t="s">
        <v>17811</v>
      </c>
    </row>
    <row r="16528" spans="1:13">
      <c r="A16528" t="s">
        <v>92</v>
      </c>
      <c r="B16528" t="s">
        <v>17968</v>
      </c>
      <c r="C16528" t="s">
        <v>115</v>
      </c>
      <c r="D16528">
        <v>4</v>
      </c>
      <c r="E16528">
        <v>0</v>
      </c>
      <c r="F16528">
        <v>0</v>
      </c>
      <c r="H16528" t="s">
        <v>103</v>
      </c>
      <c r="I16528">
        <f t="shared" si="782"/>
        <v>0</v>
      </c>
      <c r="J16528">
        <f t="shared" si="783"/>
        <v>0</v>
      </c>
      <c r="L16528" t="str">
        <f t="shared" si="784"/>
        <v>0852KALKARINGI</v>
      </c>
      <c r="M16528" t="s">
        <v>17811</v>
      </c>
    </row>
    <row r="16529" spans="1:13">
      <c r="A16529" t="s">
        <v>92</v>
      </c>
      <c r="B16529" t="s">
        <v>17947</v>
      </c>
      <c r="C16529" t="s">
        <v>115</v>
      </c>
      <c r="D16529">
        <v>5</v>
      </c>
      <c r="E16529">
        <v>0</v>
      </c>
      <c r="F16529">
        <v>0</v>
      </c>
      <c r="H16529" t="s">
        <v>103</v>
      </c>
      <c r="I16529">
        <f t="shared" si="782"/>
        <v>0</v>
      </c>
      <c r="J16529">
        <f t="shared" si="783"/>
        <v>0</v>
      </c>
      <c r="L16529" t="str">
        <f t="shared" si="784"/>
        <v>0852KING ASH BAY</v>
      </c>
      <c r="M16529" t="s">
        <v>17811</v>
      </c>
    </row>
    <row r="16530" spans="1:13">
      <c r="A16530" t="s">
        <v>92</v>
      </c>
      <c r="B16530" t="s">
        <v>17969</v>
      </c>
      <c r="C16530" t="s">
        <v>115</v>
      </c>
      <c r="D16530">
        <v>4</v>
      </c>
      <c r="E16530">
        <v>0</v>
      </c>
      <c r="F16530">
        <v>0</v>
      </c>
      <c r="H16530" t="s">
        <v>103</v>
      </c>
      <c r="I16530">
        <f t="shared" si="782"/>
        <v>0</v>
      </c>
      <c r="J16530">
        <f t="shared" si="783"/>
        <v>0</v>
      </c>
      <c r="L16530" t="str">
        <f t="shared" si="784"/>
        <v>0852LAJAMANU</v>
      </c>
      <c r="M16530" t="s">
        <v>17811</v>
      </c>
    </row>
    <row r="16531" spans="1:13">
      <c r="A16531" t="s">
        <v>92</v>
      </c>
      <c r="B16531" t="s">
        <v>17970</v>
      </c>
      <c r="C16531" t="s">
        <v>115</v>
      </c>
      <c r="D16531">
        <v>4</v>
      </c>
      <c r="E16531">
        <v>0</v>
      </c>
      <c r="F16531">
        <v>0</v>
      </c>
      <c r="H16531" t="s">
        <v>103</v>
      </c>
      <c r="I16531">
        <f t="shared" si="782"/>
        <v>0</v>
      </c>
      <c r="J16531">
        <f t="shared" si="783"/>
        <v>0</v>
      </c>
      <c r="L16531" t="str">
        <f t="shared" si="784"/>
        <v>0852LARRIMAH</v>
      </c>
      <c r="M16531" t="s">
        <v>17811</v>
      </c>
    </row>
    <row r="16532" spans="1:13">
      <c r="A16532" t="s">
        <v>92</v>
      </c>
      <c r="B16532" t="s">
        <v>17971</v>
      </c>
      <c r="C16532" t="s">
        <v>115</v>
      </c>
      <c r="D16532">
        <v>4</v>
      </c>
      <c r="E16532">
        <v>0</v>
      </c>
      <c r="F16532">
        <v>0</v>
      </c>
      <c r="H16532" t="s">
        <v>103</v>
      </c>
      <c r="I16532">
        <f t="shared" si="782"/>
        <v>0</v>
      </c>
      <c r="J16532">
        <f t="shared" si="783"/>
        <v>0</v>
      </c>
      <c r="L16532" t="str">
        <f t="shared" si="784"/>
        <v>0852LIMMEN</v>
      </c>
      <c r="M16532" t="s">
        <v>17811</v>
      </c>
    </row>
    <row r="16533" spans="1:13">
      <c r="A16533" t="s">
        <v>92</v>
      </c>
      <c r="B16533" t="s">
        <v>17972</v>
      </c>
      <c r="C16533" t="s">
        <v>115</v>
      </c>
      <c r="D16533">
        <v>4</v>
      </c>
      <c r="E16533">
        <v>0</v>
      </c>
      <c r="F16533">
        <v>0</v>
      </c>
      <c r="H16533" t="s">
        <v>103</v>
      </c>
      <c r="I16533">
        <f t="shared" si="782"/>
        <v>0</v>
      </c>
      <c r="J16533">
        <f t="shared" si="783"/>
        <v>0</v>
      </c>
      <c r="L16533" t="str">
        <f t="shared" si="784"/>
        <v>0852MANBULLOO</v>
      </c>
      <c r="M16533" t="s">
        <v>17811</v>
      </c>
    </row>
    <row r="16534" spans="1:13">
      <c r="A16534" t="s">
        <v>92</v>
      </c>
      <c r="B16534" t="s">
        <v>17973</v>
      </c>
      <c r="C16534" t="s">
        <v>115</v>
      </c>
      <c r="D16534">
        <v>4</v>
      </c>
      <c r="E16534">
        <v>0</v>
      </c>
      <c r="F16534">
        <v>0</v>
      </c>
      <c r="H16534" t="s">
        <v>103</v>
      </c>
      <c r="I16534">
        <f t="shared" si="782"/>
        <v>0</v>
      </c>
      <c r="J16534">
        <f t="shared" si="783"/>
        <v>0</v>
      </c>
      <c r="L16534" t="str">
        <f t="shared" si="784"/>
        <v>0852MARANBOY</v>
      </c>
      <c r="M16534" t="s">
        <v>17811</v>
      </c>
    </row>
    <row r="16535" spans="1:13">
      <c r="A16535" t="s">
        <v>92</v>
      </c>
      <c r="B16535" t="s">
        <v>17974</v>
      </c>
      <c r="C16535" t="s">
        <v>115</v>
      </c>
      <c r="D16535">
        <v>4</v>
      </c>
      <c r="E16535">
        <v>0</v>
      </c>
      <c r="F16535">
        <v>0</v>
      </c>
      <c r="H16535" t="s">
        <v>103</v>
      </c>
      <c r="I16535">
        <f t="shared" si="782"/>
        <v>0</v>
      </c>
      <c r="J16535">
        <f t="shared" si="783"/>
        <v>0</v>
      </c>
      <c r="L16535" t="str">
        <f t="shared" si="784"/>
        <v>0852MATARANKA</v>
      </c>
      <c r="M16535" t="s">
        <v>17811</v>
      </c>
    </row>
    <row r="16536" spans="1:13">
      <c r="A16536" t="s">
        <v>92</v>
      </c>
      <c r="B16536" t="s">
        <v>17975</v>
      </c>
      <c r="C16536" t="s">
        <v>115</v>
      </c>
      <c r="D16536">
        <v>4</v>
      </c>
      <c r="E16536">
        <v>0</v>
      </c>
      <c r="F16536">
        <v>0</v>
      </c>
      <c r="H16536" t="s">
        <v>103</v>
      </c>
      <c r="I16536">
        <f t="shared" si="782"/>
        <v>0</v>
      </c>
      <c r="J16536">
        <f t="shared" si="783"/>
        <v>0</v>
      </c>
      <c r="L16536" t="str">
        <f t="shared" si="784"/>
        <v>0852MCARTHUR</v>
      </c>
      <c r="M16536" t="s">
        <v>17811</v>
      </c>
    </row>
    <row r="16537" spans="1:13">
      <c r="A16537" t="s">
        <v>92</v>
      </c>
      <c r="B16537" t="s">
        <v>17976</v>
      </c>
      <c r="C16537" t="s">
        <v>115</v>
      </c>
      <c r="D16537">
        <v>4</v>
      </c>
      <c r="E16537">
        <v>0</v>
      </c>
      <c r="F16537">
        <v>0</v>
      </c>
      <c r="H16537" t="s">
        <v>103</v>
      </c>
      <c r="I16537">
        <f t="shared" si="782"/>
        <v>0</v>
      </c>
      <c r="J16537">
        <f t="shared" si="783"/>
        <v>0</v>
      </c>
      <c r="L16537" t="str">
        <f t="shared" si="784"/>
        <v>0852MINIYERI</v>
      </c>
      <c r="M16537" t="s">
        <v>17811</v>
      </c>
    </row>
    <row r="16538" spans="1:13">
      <c r="A16538" t="s">
        <v>92</v>
      </c>
      <c r="B16538" t="s">
        <v>17977</v>
      </c>
      <c r="C16538" t="s">
        <v>115</v>
      </c>
      <c r="D16538">
        <v>4</v>
      </c>
      <c r="E16538">
        <v>0</v>
      </c>
      <c r="F16538">
        <v>0</v>
      </c>
      <c r="H16538" t="s">
        <v>103</v>
      </c>
      <c r="I16538">
        <f t="shared" si="782"/>
        <v>0</v>
      </c>
      <c r="J16538">
        <f t="shared" si="783"/>
        <v>0</v>
      </c>
      <c r="L16538" t="str">
        <f t="shared" si="784"/>
        <v>0852NGUKURR</v>
      </c>
      <c r="M16538" t="s">
        <v>17811</v>
      </c>
    </row>
    <row r="16539" spans="1:13">
      <c r="A16539" t="s">
        <v>92</v>
      </c>
      <c r="B16539" t="s">
        <v>17978</v>
      </c>
      <c r="C16539" t="s">
        <v>115</v>
      </c>
      <c r="D16539">
        <v>4</v>
      </c>
      <c r="E16539">
        <v>0</v>
      </c>
      <c r="F16539">
        <v>0</v>
      </c>
      <c r="H16539" t="s">
        <v>103</v>
      </c>
      <c r="I16539">
        <f t="shared" si="782"/>
        <v>0</v>
      </c>
      <c r="J16539">
        <f t="shared" si="783"/>
        <v>0</v>
      </c>
      <c r="L16539" t="str">
        <f t="shared" si="784"/>
        <v>0852NITMILUK</v>
      </c>
      <c r="M16539" t="s">
        <v>17811</v>
      </c>
    </row>
    <row r="16540" spans="1:13">
      <c r="A16540" t="s">
        <v>92</v>
      </c>
      <c r="B16540" t="s">
        <v>17979</v>
      </c>
      <c r="C16540" t="s">
        <v>115</v>
      </c>
      <c r="D16540">
        <v>4</v>
      </c>
      <c r="E16540">
        <v>0</v>
      </c>
      <c r="F16540">
        <v>0</v>
      </c>
      <c r="H16540" t="s">
        <v>103</v>
      </c>
      <c r="I16540">
        <f t="shared" si="782"/>
        <v>0</v>
      </c>
      <c r="J16540">
        <f t="shared" si="783"/>
        <v>0</v>
      </c>
      <c r="L16540" t="str">
        <f t="shared" si="784"/>
        <v>0852NUMBULWAR</v>
      </c>
      <c r="M16540" t="s">
        <v>17811</v>
      </c>
    </row>
    <row r="16541" spans="1:13">
      <c r="A16541" t="s">
        <v>92</v>
      </c>
      <c r="B16541" t="s">
        <v>17980</v>
      </c>
      <c r="C16541" t="s">
        <v>115</v>
      </c>
      <c r="D16541">
        <v>5</v>
      </c>
      <c r="E16541">
        <v>0</v>
      </c>
      <c r="F16541">
        <v>0</v>
      </c>
      <c r="H16541" t="s">
        <v>103</v>
      </c>
      <c r="I16541">
        <f t="shared" si="782"/>
        <v>0</v>
      </c>
      <c r="J16541">
        <f t="shared" si="783"/>
        <v>0</v>
      </c>
      <c r="L16541" t="str">
        <f t="shared" si="784"/>
        <v>0852PELLEW ISLANDS</v>
      </c>
      <c r="M16541" t="s">
        <v>17811</v>
      </c>
    </row>
    <row r="16542" spans="1:13">
      <c r="A16542" t="s">
        <v>92</v>
      </c>
      <c r="B16542" t="s">
        <v>17981</v>
      </c>
      <c r="C16542" t="s">
        <v>115</v>
      </c>
      <c r="D16542">
        <v>4</v>
      </c>
      <c r="E16542">
        <v>0</v>
      </c>
      <c r="F16542">
        <v>0</v>
      </c>
      <c r="H16542" t="s">
        <v>103</v>
      </c>
      <c r="I16542">
        <f t="shared" si="782"/>
        <v>0</v>
      </c>
      <c r="J16542">
        <f t="shared" si="783"/>
        <v>0</v>
      </c>
      <c r="L16542" t="str">
        <f t="shared" si="784"/>
        <v>0852PIGEON HOLE</v>
      </c>
      <c r="M16542" t="s">
        <v>17811</v>
      </c>
    </row>
    <row r="16543" spans="1:13">
      <c r="A16543" t="s">
        <v>92</v>
      </c>
      <c r="B16543" t="s">
        <v>17982</v>
      </c>
      <c r="C16543" t="s">
        <v>115</v>
      </c>
      <c r="D16543">
        <v>4</v>
      </c>
      <c r="E16543">
        <v>0</v>
      </c>
      <c r="F16543">
        <v>0</v>
      </c>
      <c r="H16543" t="s">
        <v>103</v>
      </c>
      <c r="I16543">
        <f t="shared" si="782"/>
        <v>0</v>
      </c>
      <c r="J16543">
        <f t="shared" si="783"/>
        <v>0</v>
      </c>
      <c r="L16543" t="str">
        <f t="shared" si="784"/>
        <v>0852ROBINSON RIVER</v>
      </c>
      <c r="M16543" t="s">
        <v>17811</v>
      </c>
    </row>
    <row r="16544" spans="1:13">
      <c r="A16544" t="s">
        <v>92</v>
      </c>
      <c r="B16544" t="s">
        <v>17983</v>
      </c>
      <c r="C16544" t="s">
        <v>115</v>
      </c>
      <c r="D16544">
        <v>4</v>
      </c>
      <c r="E16544">
        <v>0</v>
      </c>
      <c r="F16544">
        <v>0</v>
      </c>
      <c r="H16544" t="s">
        <v>103</v>
      </c>
      <c r="I16544">
        <f t="shared" si="782"/>
        <v>0</v>
      </c>
      <c r="J16544">
        <f t="shared" si="783"/>
        <v>0</v>
      </c>
      <c r="L16544" t="str">
        <f t="shared" si="784"/>
        <v>0852STURT PLATEAU</v>
      </c>
      <c r="M16544" t="s">
        <v>17811</v>
      </c>
    </row>
    <row r="16545" spans="1:13">
      <c r="A16545" t="s">
        <v>92</v>
      </c>
      <c r="B16545" t="s">
        <v>17984</v>
      </c>
      <c r="C16545" t="s">
        <v>115</v>
      </c>
      <c r="D16545">
        <v>4</v>
      </c>
      <c r="E16545">
        <v>0</v>
      </c>
      <c r="F16545">
        <v>0</v>
      </c>
      <c r="H16545" t="s">
        <v>103</v>
      </c>
      <c r="I16545">
        <f t="shared" si="782"/>
        <v>0</v>
      </c>
      <c r="J16545">
        <f t="shared" si="783"/>
        <v>0</v>
      </c>
      <c r="L16545" t="str">
        <f t="shared" si="784"/>
        <v>0852TANAMI EAST</v>
      </c>
      <c r="M16545" t="s">
        <v>17811</v>
      </c>
    </row>
    <row r="16546" spans="1:13">
      <c r="A16546" t="s">
        <v>92</v>
      </c>
      <c r="B16546" t="s">
        <v>17985</v>
      </c>
      <c r="C16546" t="s">
        <v>115</v>
      </c>
      <c r="D16546">
        <v>4</v>
      </c>
      <c r="E16546">
        <v>0</v>
      </c>
      <c r="F16546">
        <v>0</v>
      </c>
      <c r="H16546" t="s">
        <v>103</v>
      </c>
      <c r="I16546">
        <f t="shared" si="782"/>
        <v>0</v>
      </c>
      <c r="J16546">
        <f t="shared" si="783"/>
        <v>0</v>
      </c>
      <c r="L16546" t="str">
        <f t="shared" si="784"/>
        <v>0852TIMBER CREEK</v>
      </c>
      <c r="M16546" t="s">
        <v>17811</v>
      </c>
    </row>
    <row r="16547" spans="1:13">
      <c r="A16547" t="s">
        <v>92</v>
      </c>
      <c r="B16547" t="s">
        <v>17986</v>
      </c>
      <c r="C16547" t="s">
        <v>115</v>
      </c>
      <c r="D16547">
        <v>4</v>
      </c>
      <c r="E16547">
        <v>0</v>
      </c>
      <c r="F16547">
        <v>0</v>
      </c>
      <c r="H16547" t="s">
        <v>103</v>
      </c>
      <c r="I16547">
        <f t="shared" si="782"/>
        <v>0</v>
      </c>
      <c r="J16547">
        <f t="shared" si="783"/>
        <v>0</v>
      </c>
      <c r="L16547" t="str">
        <f t="shared" si="784"/>
        <v>0852TINDAL RAAF</v>
      </c>
      <c r="M16547" t="s">
        <v>17811</v>
      </c>
    </row>
    <row r="16548" spans="1:13">
      <c r="A16548" t="s">
        <v>92</v>
      </c>
      <c r="B16548" t="s">
        <v>17987</v>
      </c>
      <c r="C16548" t="s">
        <v>115</v>
      </c>
      <c r="D16548">
        <v>4</v>
      </c>
      <c r="E16548">
        <v>0</v>
      </c>
      <c r="F16548">
        <v>0</v>
      </c>
      <c r="H16548" t="s">
        <v>103</v>
      </c>
      <c r="I16548">
        <f t="shared" si="782"/>
        <v>0</v>
      </c>
      <c r="J16548">
        <f t="shared" si="783"/>
        <v>0</v>
      </c>
      <c r="L16548" t="str">
        <f t="shared" si="784"/>
        <v>0852TOP SPRINGS</v>
      </c>
      <c r="M16548" t="s">
        <v>17811</v>
      </c>
    </row>
    <row r="16549" spans="1:13">
      <c r="A16549" t="s">
        <v>92</v>
      </c>
      <c r="B16549" t="s">
        <v>17988</v>
      </c>
      <c r="C16549" t="s">
        <v>115</v>
      </c>
      <c r="D16549">
        <v>4</v>
      </c>
      <c r="E16549">
        <v>0</v>
      </c>
      <c r="F16549">
        <v>0</v>
      </c>
      <c r="H16549" t="s">
        <v>103</v>
      </c>
      <c r="I16549">
        <f t="shared" si="782"/>
        <v>0</v>
      </c>
      <c r="J16549">
        <f t="shared" si="783"/>
        <v>0</v>
      </c>
      <c r="L16549" t="str">
        <f t="shared" si="784"/>
        <v>0852VENN</v>
      </c>
      <c r="M16549" t="s">
        <v>17811</v>
      </c>
    </row>
    <row r="16550" spans="1:13">
      <c r="A16550" t="s">
        <v>92</v>
      </c>
      <c r="B16550" t="s">
        <v>17989</v>
      </c>
      <c r="C16550" t="s">
        <v>115</v>
      </c>
      <c r="D16550">
        <v>4</v>
      </c>
      <c r="E16550">
        <v>0</v>
      </c>
      <c r="F16550">
        <v>0</v>
      </c>
      <c r="H16550" t="s">
        <v>103</v>
      </c>
      <c r="I16550">
        <f t="shared" si="782"/>
        <v>0</v>
      </c>
      <c r="J16550">
        <f t="shared" si="783"/>
        <v>0</v>
      </c>
      <c r="L16550" t="str">
        <f t="shared" si="784"/>
        <v>0852VICTORIA RIVER</v>
      </c>
      <c r="M16550" t="s">
        <v>17811</v>
      </c>
    </row>
    <row r="16551" spans="1:13">
      <c r="A16551" t="s">
        <v>92</v>
      </c>
      <c r="B16551" t="s">
        <v>17990</v>
      </c>
      <c r="C16551" t="s">
        <v>115</v>
      </c>
      <c r="D16551">
        <v>4</v>
      </c>
      <c r="E16551">
        <v>0</v>
      </c>
      <c r="F16551">
        <v>0</v>
      </c>
      <c r="H16551" t="s">
        <v>103</v>
      </c>
      <c r="I16551">
        <f t="shared" si="782"/>
        <v>0</v>
      </c>
      <c r="J16551">
        <f t="shared" si="783"/>
        <v>0</v>
      </c>
      <c r="L16551" t="str">
        <f t="shared" si="784"/>
        <v>0852VICTORIA RIVER DOWNS</v>
      </c>
      <c r="M16551" t="s">
        <v>17811</v>
      </c>
    </row>
    <row r="16552" spans="1:13">
      <c r="A16552" t="s">
        <v>92</v>
      </c>
      <c r="B16552" t="s">
        <v>17991</v>
      </c>
      <c r="C16552" t="s">
        <v>115</v>
      </c>
      <c r="D16552">
        <v>4</v>
      </c>
      <c r="E16552">
        <v>0</v>
      </c>
      <c r="F16552">
        <v>0</v>
      </c>
      <c r="H16552" t="s">
        <v>103</v>
      </c>
      <c r="I16552">
        <f t="shared" si="782"/>
        <v>0</v>
      </c>
      <c r="J16552">
        <f t="shared" si="783"/>
        <v>0</v>
      </c>
      <c r="L16552" t="str">
        <f t="shared" si="784"/>
        <v>0852WARUMUNGU</v>
      </c>
      <c r="M16552" t="s">
        <v>17811</v>
      </c>
    </row>
    <row r="16553" spans="1:13">
      <c r="A16553" t="s">
        <v>92</v>
      </c>
      <c r="B16553" t="s">
        <v>17992</v>
      </c>
      <c r="C16553" t="s">
        <v>115</v>
      </c>
      <c r="D16553">
        <v>4</v>
      </c>
      <c r="E16553">
        <v>0</v>
      </c>
      <c r="F16553">
        <v>0</v>
      </c>
      <c r="H16553" t="s">
        <v>103</v>
      </c>
      <c r="I16553">
        <f t="shared" si="782"/>
        <v>0</v>
      </c>
      <c r="J16553">
        <f t="shared" si="783"/>
        <v>0</v>
      </c>
      <c r="L16553" t="str">
        <f t="shared" si="784"/>
        <v>0852WAVE HILL</v>
      </c>
      <c r="M16553" t="s">
        <v>17811</v>
      </c>
    </row>
    <row r="16554" spans="1:13">
      <c r="A16554" t="s">
        <v>92</v>
      </c>
      <c r="B16554" t="s">
        <v>17993</v>
      </c>
      <c r="C16554" t="s">
        <v>115</v>
      </c>
      <c r="D16554">
        <v>4</v>
      </c>
      <c r="E16554">
        <v>0</v>
      </c>
      <c r="F16554">
        <v>0</v>
      </c>
      <c r="H16554" t="s">
        <v>103</v>
      </c>
      <c r="I16554">
        <f t="shared" si="782"/>
        <v>0</v>
      </c>
      <c r="J16554">
        <f t="shared" si="783"/>
        <v>0</v>
      </c>
      <c r="L16554" t="str">
        <f t="shared" si="784"/>
        <v>0852YARRALIN</v>
      </c>
      <c r="M16554" t="s">
        <v>17811</v>
      </c>
    </row>
    <row r="16555" spans="1:13">
      <c r="A16555" s="124" t="s">
        <v>92</v>
      </c>
      <c r="B16555" t="s">
        <v>3960</v>
      </c>
      <c r="C16555" t="s">
        <v>115</v>
      </c>
      <c r="D16555">
        <v>5</v>
      </c>
      <c r="E16555">
        <v>0</v>
      </c>
      <c r="F16555">
        <v>0</v>
      </c>
      <c r="H16555" t="s">
        <v>103</v>
      </c>
      <c r="I16555">
        <f t="shared" si="782"/>
        <v>0</v>
      </c>
      <c r="J16555">
        <f t="shared" si="783"/>
        <v>0</v>
      </c>
      <c r="L16555" t="str">
        <f t="shared" si="784"/>
        <v>0852BUCHANAN</v>
      </c>
      <c r="M16555" t="s">
        <v>17811</v>
      </c>
    </row>
    <row r="16556" spans="1:13">
      <c r="A16556" s="124" t="s">
        <v>92</v>
      </c>
      <c r="B16556" t="s">
        <v>17994</v>
      </c>
      <c r="C16556" t="s">
        <v>115</v>
      </c>
      <c r="D16556">
        <v>5</v>
      </c>
      <c r="E16556">
        <v>0</v>
      </c>
      <c r="F16556">
        <v>0</v>
      </c>
      <c r="H16556" t="s">
        <v>103</v>
      </c>
      <c r="I16556">
        <f t="shared" si="782"/>
        <v>0</v>
      </c>
      <c r="J16556">
        <f t="shared" si="783"/>
        <v>0</v>
      </c>
      <c r="L16556" t="str">
        <f t="shared" si="784"/>
        <v>0852BARUNGA</v>
      </c>
      <c r="M16556" t="s">
        <v>17811</v>
      </c>
    </row>
    <row r="16557" spans="1:13">
      <c r="A16557" s="124" t="s">
        <v>92</v>
      </c>
      <c r="B16557" t="s">
        <v>17995</v>
      </c>
      <c r="C16557" t="s">
        <v>115</v>
      </c>
      <c r="D16557">
        <v>5</v>
      </c>
      <c r="E16557">
        <v>0</v>
      </c>
      <c r="F16557">
        <v>0</v>
      </c>
      <c r="H16557" t="s">
        <v>103</v>
      </c>
      <c r="I16557">
        <f t="shared" si="782"/>
        <v>0</v>
      </c>
      <c r="J16557">
        <f t="shared" si="783"/>
        <v>0</v>
      </c>
      <c r="L16557" t="str">
        <f t="shared" si="784"/>
        <v>0852BESWICK</v>
      </c>
      <c r="M16557" t="s">
        <v>17811</v>
      </c>
    </row>
    <row r="16558" spans="1:13">
      <c r="A16558" s="124" t="s">
        <v>92</v>
      </c>
      <c r="B16558" t="s">
        <v>10468</v>
      </c>
      <c r="C16558" t="s">
        <v>115</v>
      </c>
      <c r="D16558">
        <v>5</v>
      </c>
      <c r="E16558">
        <v>0</v>
      </c>
      <c r="F16558">
        <v>0</v>
      </c>
      <c r="H16558" t="s">
        <v>103</v>
      </c>
      <c r="I16558">
        <f t="shared" si="782"/>
        <v>0</v>
      </c>
      <c r="J16558">
        <f t="shared" si="783"/>
        <v>0</v>
      </c>
      <c r="L16558" t="str">
        <f t="shared" si="784"/>
        <v>0852ARNOLD</v>
      </c>
      <c r="M16558" t="s">
        <v>17811</v>
      </c>
    </row>
    <row r="16559" spans="1:13">
      <c r="A16559" s="124" t="s">
        <v>92</v>
      </c>
      <c r="B16559" t="s">
        <v>17996</v>
      </c>
      <c r="C16559" t="s">
        <v>115</v>
      </c>
      <c r="D16559">
        <v>5</v>
      </c>
      <c r="E16559">
        <v>0</v>
      </c>
      <c r="F16559">
        <v>0</v>
      </c>
      <c r="H16559" t="s">
        <v>103</v>
      </c>
      <c r="I16559">
        <f t="shared" si="782"/>
        <v>0</v>
      </c>
      <c r="J16559">
        <f t="shared" si="783"/>
        <v>0</v>
      </c>
      <c r="L16559" t="str">
        <f t="shared" si="784"/>
        <v>0852HELEN SPRINGS STATION</v>
      </c>
      <c r="M16559" t="s">
        <v>17811</v>
      </c>
    </row>
    <row r="16560" spans="1:13">
      <c r="A16560" s="124" t="s">
        <v>92</v>
      </c>
      <c r="B16560" t="s">
        <v>17997</v>
      </c>
      <c r="C16560" t="s">
        <v>115</v>
      </c>
      <c r="D16560">
        <v>5</v>
      </c>
      <c r="E16560">
        <v>0</v>
      </c>
      <c r="F16560">
        <v>0</v>
      </c>
      <c r="H16560" t="s">
        <v>103</v>
      </c>
      <c r="I16560">
        <f t="shared" si="782"/>
        <v>0</v>
      </c>
      <c r="J16560">
        <f t="shared" si="783"/>
        <v>0</v>
      </c>
      <c r="L16560" t="str">
        <f t="shared" si="784"/>
        <v>0852KATHERINE</v>
      </c>
      <c r="M16560" t="s">
        <v>17811</v>
      </c>
    </row>
    <row r="16561" spans="1:13">
      <c r="A16561" s="124" t="s">
        <v>92</v>
      </c>
      <c r="B16561" t="s">
        <v>8317</v>
      </c>
      <c r="C16561" t="s">
        <v>115</v>
      </c>
      <c r="D16561">
        <v>5</v>
      </c>
      <c r="E16561">
        <v>0</v>
      </c>
      <c r="F16561">
        <v>0</v>
      </c>
      <c r="H16561" t="s">
        <v>103</v>
      </c>
      <c r="I16561">
        <f t="shared" ref="I16561:I16624" si="785">IF(ISERROR(VLOOKUP(A16561,SelPostCode,1,FALSE)),0,1)</f>
        <v>0</v>
      </c>
      <c r="J16561">
        <f t="shared" ref="J16561:J16624" si="786">IF(I16561=0,0,IF(ISERROR(VLOOKUP(B16561,SelSuburb,1,FALSE)),0,1))</f>
        <v>0</v>
      </c>
      <c r="L16561" t="str">
        <f t="shared" si="784"/>
        <v>0852FLYING FOX</v>
      </c>
      <c r="M16561" t="s">
        <v>17811</v>
      </c>
    </row>
    <row r="16562" spans="1:13">
      <c r="A16562" s="124" t="s">
        <v>92</v>
      </c>
      <c r="B16562" t="s">
        <v>1525</v>
      </c>
      <c r="C16562" t="s">
        <v>115</v>
      </c>
      <c r="D16562">
        <v>5</v>
      </c>
      <c r="E16562">
        <v>0</v>
      </c>
      <c r="F16562">
        <v>0</v>
      </c>
      <c r="H16562" t="s">
        <v>103</v>
      </c>
      <c r="I16562">
        <f t="shared" si="785"/>
        <v>0</v>
      </c>
      <c r="J16562">
        <f t="shared" si="786"/>
        <v>0</v>
      </c>
      <c r="L16562" t="str">
        <f t="shared" si="784"/>
        <v>0852GREGORY</v>
      </c>
      <c r="M16562" t="s">
        <v>17811</v>
      </c>
    </row>
    <row r="16563" spans="1:13">
      <c r="A16563" s="124" t="s">
        <v>92</v>
      </c>
      <c r="B16563" t="s">
        <v>4646</v>
      </c>
      <c r="C16563" t="s">
        <v>115</v>
      </c>
      <c r="D16563">
        <v>5</v>
      </c>
      <c r="E16563">
        <v>0</v>
      </c>
      <c r="F16563">
        <v>0</v>
      </c>
      <c r="H16563" t="s">
        <v>103</v>
      </c>
      <c r="I16563">
        <f t="shared" si="785"/>
        <v>0</v>
      </c>
      <c r="J16563">
        <f t="shared" si="786"/>
        <v>0</v>
      </c>
      <c r="L16563" t="str">
        <f t="shared" si="784"/>
        <v>0852DELAMERE</v>
      </c>
      <c r="M16563" t="s">
        <v>17811</v>
      </c>
    </row>
    <row r="16564" spans="1:13">
      <c r="A16564" s="124" t="s">
        <v>92</v>
      </c>
      <c r="B16564" t="s">
        <v>13294</v>
      </c>
      <c r="C16564" t="s">
        <v>115</v>
      </c>
      <c r="D16564">
        <v>5</v>
      </c>
      <c r="E16564">
        <v>0</v>
      </c>
      <c r="F16564">
        <v>0</v>
      </c>
      <c r="H16564" t="s">
        <v>103</v>
      </c>
      <c r="I16564">
        <f t="shared" si="785"/>
        <v>0</v>
      </c>
      <c r="J16564">
        <f t="shared" si="786"/>
        <v>0</v>
      </c>
      <c r="L16564" t="str">
        <f t="shared" si="784"/>
        <v>0852EDITH</v>
      </c>
      <c r="M16564" t="s">
        <v>17811</v>
      </c>
    </row>
    <row r="16565" spans="1:13">
      <c r="A16565" s="124" t="s">
        <v>92</v>
      </c>
      <c r="B16565" t="s">
        <v>17998</v>
      </c>
      <c r="C16565" t="s">
        <v>115</v>
      </c>
      <c r="D16565">
        <v>5</v>
      </c>
      <c r="E16565">
        <v>0</v>
      </c>
      <c r="F16565">
        <v>0</v>
      </c>
      <c r="H16565" t="s">
        <v>103</v>
      </c>
      <c r="I16565">
        <f t="shared" si="785"/>
        <v>0</v>
      </c>
      <c r="J16565">
        <f t="shared" si="786"/>
        <v>0</v>
      </c>
      <c r="L16565" t="str">
        <f t="shared" si="784"/>
        <v>0852NUTWOOD DOWNS</v>
      </c>
      <c r="M16565" t="s">
        <v>17811</v>
      </c>
    </row>
    <row r="16566" spans="1:13">
      <c r="A16566" s="124" t="s">
        <v>92</v>
      </c>
      <c r="B16566" t="s">
        <v>14595</v>
      </c>
      <c r="C16566" t="s">
        <v>115</v>
      </c>
      <c r="D16566">
        <v>5</v>
      </c>
      <c r="E16566">
        <v>0</v>
      </c>
      <c r="F16566">
        <v>0</v>
      </c>
      <c r="H16566" t="s">
        <v>103</v>
      </c>
      <c r="I16566">
        <f t="shared" si="785"/>
        <v>0</v>
      </c>
      <c r="J16566">
        <f t="shared" si="786"/>
        <v>0</v>
      </c>
      <c r="L16566" t="str">
        <f t="shared" si="784"/>
        <v>0852WILTON</v>
      </c>
      <c r="M16566" t="s">
        <v>17811</v>
      </c>
    </row>
    <row r="16567" spans="1:13">
      <c r="A16567" s="124" t="s">
        <v>92</v>
      </c>
      <c r="B16567" t="s">
        <v>16316</v>
      </c>
      <c r="C16567" t="s">
        <v>115</v>
      </c>
      <c r="D16567">
        <v>5</v>
      </c>
      <c r="E16567">
        <v>0</v>
      </c>
      <c r="F16567">
        <v>0</v>
      </c>
      <c r="H16567" t="s">
        <v>103</v>
      </c>
      <c r="I16567">
        <f t="shared" si="785"/>
        <v>0</v>
      </c>
      <c r="J16567">
        <f t="shared" si="786"/>
        <v>0</v>
      </c>
      <c r="L16567" t="str">
        <f t="shared" si="784"/>
        <v>0852URALLA</v>
      </c>
      <c r="M16567" t="s">
        <v>17811</v>
      </c>
    </row>
    <row r="16568" spans="1:13">
      <c r="A16568" t="s">
        <v>92</v>
      </c>
      <c r="B16568" t="s">
        <v>17999</v>
      </c>
      <c r="C16568" t="s">
        <v>115</v>
      </c>
      <c r="D16568">
        <v>4</v>
      </c>
      <c r="E16568">
        <v>0</v>
      </c>
      <c r="F16568">
        <v>0</v>
      </c>
      <c r="H16568" t="s">
        <v>103</v>
      </c>
      <c r="I16568">
        <f t="shared" si="785"/>
        <v>0</v>
      </c>
      <c r="J16568">
        <f t="shared" si="786"/>
        <v>0</v>
      </c>
      <c r="L16568" t="str">
        <f t="shared" si="784"/>
        <v>0852BRUNCHILLY</v>
      </c>
      <c r="M16568" t="s">
        <v>17811</v>
      </c>
    </row>
    <row r="16569" spans="1:13">
      <c r="A16569" t="s">
        <v>18000</v>
      </c>
      <c r="B16569" t="s">
        <v>17995</v>
      </c>
      <c r="C16569" t="s">
        <v>115</v>
      </c>
      <c r="D16569">
        <v>4</v>
      </c>
      <c r="E16569">
        <v>0</v>
      </c>
      <c r="F16569">
        <v>0</v>
      </c>
      <c r="H16569" t="s">
        <v>103</v>
      </c>
      <c r="I16569">
        <f t="shared" si="785"/>
        <v>0</v>
      </c>
      <c r="J16569">
        <f t="shared" si="786"/>
        <v>0</v>
      </c>
      <c r="L16569" t="str">
        <f t="shared" si="784"/>
        <v>0851BESWICK</v>
      </c>
      <c r="M16569" t="e">
        <v>#N/A</v>
      </c>
    </row>
    <row r="16570" spans="1:13">
      <c r="A16570" t="s">
        <v>91</v>
      </c>
      <c r="B16570" t="s">
        <v>17994</v>
      </c>
      <c r="C16570" t="s">
        <v>115</v>
      </c>
      <c r="D16570">
        <v>3</v>
      </c>
      <c r="E16570">
        <v>0</v>
      </c>
      <c r="F16570">
        <v>0</v>
      </c>
      <c r="H16570" t="s">
        <v>103</v>
      </c>
      <c r="I16570">
        <f t="shared" si="785"/>
        <v>0</v>
      </c>
      <c r="J16570">
        <f t="shared" si="786"/>
        <v>0</v>
      </c>
      <c r="L16570" t="str">
        <f t="shared" si="784"/>
        <v>0850BARUNGA</v>
      </c>
      <c r="M16570" t="s">
        <v>17811</v>
      </c>
    </row>
    <row r="16571" spans="1:13">
      <c r="A16571" t="s">
        <v>91</v>
      </c>
      <c r="B16571" t="s">
        <v>18001</v>
      </c>
      <c r="C16571" t="s">
        <v>115</v>
      </c>
      <c r="D16571">
        <v>4</v>
      </c>
      <c r="E16571">
        <v>0</v>
      </c>
      <c r="F16571">
        <v>0</v>
      </c>
      <c r="H16571" t="s">
        <v>103</v>
      </c>
      <c r="I16571">
        <f t="shared" si="785"/>
        <v>0</v>
      </c>
      <c r="J16571">
        <f t="shared" si="786"/>
        <v>0</v>
      </c>
      <c r="L16571" t="str">
        <f t="shared" si="784"/>
        <v>0850EMUNGALAN</v>
      </c>
      <c r="M16571" t="s">
        <v>17811</v>
      </c>
    </row>
    <row r="16572" spans="1:13">
      <c r="A16572" t="s">
        <v>91</v>
      </c>
      <c r="B16572" t="s">
        <v>18002</v>
      </c>
      <c r="C16572" t="s">
        <v>115</v>
      </c>
      <c r="D16572">
        <v>3</v>
      </c>
      <c r="E16572">
        <v>0</v>
      </c>
      <c r="F16572">
        <v>0</v>
      </c>
      <c r="H16572" t="s">
        <v>103</v>
      </c>
      <c r="I16572">
        <f t="shared" si="785"/>
        <v>0</v>
      </c>
      <c r="J16572">
        <f t="shared" si="786"/>
        <v>0</v>
      </c>
      <c r="L16572" t="str">
        <f t="shared" si="784"/>
        <v>0850KATHERINE EAST</v>
      </c>
      <c r="M16572" t="s">
        <v>17811</v>
      </c>
    </row>
    <row r="16573" spans="1:13">
      <c r="A16573" t="s">
        <v>91</v>
      </c>
      <c r="B16573" t="s">
        <v>18003</v>
      </c>
      <c r="C16573" t="s">
        <v>115</v>
      </c>
      <c r="D16573">
        <v>3</v>
      </c>
      <c r="E16573">
        <v>0</v>
      </c>
      <c r="F16573">
        <v>0</v>
      </c>
      <c r="H16573" t="s">
        <v>103</v>
      </c>
      <c r="I16573">
        <f t="shared" si="785"/>
        <v>0</v>
      </c>
      <c r="J16573">
        <f t="shared" si="786"/>
        <v>0</v>
      </c>
      <c r="L16573" t="str">
        <f t="shared" si="784"/>
        <v>0850KATHERINE SOUTH</v>
      </c>
      <c r="M16573" t="s">
        <v>17811</v>
      </c>
    </row>
    <row r="16574" spans="1:13">
      <c r="A16574" t="s">
        <v>90</v>
      </c>
      <c r="B16574" t="s">
        <v>17997</v>
      </c>
      <c r="C16574" t="s">
        <v>115</v>
      </c>
      <c r="D16574">
        <v>3</v>
      </c>
      <c r="E16574">
        <v>0</v>
      </c>
      <c r="F16574">
        <v>0</v>
      </c>
      <c r="H16574" t="s">
        <v>103</v>
      </c>
      <c r="I16574">
        <f t="shared" si="785"/>
        <v>0</v>
      </c>
      <c r="J16574">
        <f t="shared" si="786"/>
        <v>0</v>
      </c>
      <c r="L16574" t="str">
        <f t="shared" si="784"/>
        <v>0847KATHERINE</v>
      </c>
      <c r="M16574" t="s">
        <v>17811</v>
      </c>
    </row>
    <row r="16575" spans="1:13">
      <c r="A16575" t="s">
        <v>88</v>
      </c>
      <c r="B16575" t="s">
        <v>3893</v>
      </c>
      <c r="C16575" t="s">
        <v>115</v>
      </c>
      <c r="D16575">
        <v>4</v>
      </c>
      <c r="E16575">
        <v>0</v>
      </c>
      <c r="F16575">
        <v>0</v>
      </c>
      <c r="H16575" t="s">
        <v>103</v>
      </c>
      <c r="I16575">
        <f t="shared" si="785"/>
        <v>0</v>
      </c>
      <c r="J16575">
        <f t="shared" si="786"/>
        <v>0</v>
      </c>
      <c r="L16575" t="str">
        <f t="shared" si="784"/>
        <v>0846PINE CREEK</v>
      </c>
      <c r="M16575" t="s">
        <v>17811</v>
      </c>
    </row>
    <row r="16576" spans="1:13">
      <c r="A16576" t="s">
        <v>86</v>
      </c>
      <c r="B16576" t="s">
        <v>18004</v>
      </c>
      <c r="C16576" t="s">
        <v>115</v>
      </c>
      <c r="D16576">
        <v>4</v>
      </c>
      <c r="E16576">
        <v>0</v>
      </c>
      <c r="F16576">
        <v>0</v>
      </c>
      <c r="H16576" t="s">
        <v>103</v>
      </c>
      <c r="I16576">
        <f t="shared" si="785"/>
        <v>0</v>
      </c>
      <c r="J16576">
        <f t="shared" si="786"/>
        <v>0</v>
      </c>
      <c r="L16576" t="str">
        <f t="shared" si="784"/>
        <v>0845ADELAIDE RIVER</v>
      </c>
      <c r="M16576" t="s">
        <v>17811</v>
      </c>
    </row>
    <row r="16577" spans="1:13">
      <c r="A16577" t="s">
        <v>85</v>
      </c>
      <c r="B16577" t="s">
        <v>18005</v>
      </c>
      <c r="C16577" t="s">
        <v>115</v>
      </c>
      <c r="D16577">
        <v>4</v>
      </c>
      <c r="E16577">
        <v>0</v>
      </c>
      <c r="F16577">
        <v>0</v>
      </c>
      <c r="H16577" t="s">
        <v>103</v>
      </c>
      <c r="I16577">
        <f t="shared" si="785"/>
        <v>0</v>
      </c>
      <c r="J16577">
        <f t="shared" si="786"/>
        <v>0</v>
      </c>
      <c r="L16577" t="str">
        <f t="shared" si="784"/>
        <v>0841BATCHELOR</v>
      </c>
      <c r="M16577" t="s">
        <v>18006</v>
      </c>
    </row>
    <row r="16578" spans="1:13">
      <c r="A16578" t="s">
        <v>84</v>
      </c>
      <c r="B16578" t="s">
        <v>18007</v>
      </c>
      <c r="C16578" t="s">
        <v>115</v>
      </c>
      <c r="D16578">
        <v>4</v>
      </c>
      <c r="E16578">
        <v>0</v>
      </c>
      <c r="F16578">
        <v>0</v>
      </c>
      <c r="H16578" t="s">
        <v>103</v>
      </c>
      <c r="I16578">
        <f t="shared" si="785"/>
        <v>0</v>
      </c>
      <c r="J16578">
        <f t="shared" si="786"/>
        <v>0</v>
      </c>
      <c r="L16578" t="str">
        <f t="shared" si="784"/>
        <v>0840DARWIN RIVER</v>
      </c>
      <c r="M16578" t="s">
        <v>17811</v>
      </c>
    </row>
    <row r="16579" spans="1:13">
      <c r="A16579" t="s">
        <v>84</v>
      </c>
      <c r="B16579" t="s">
        <v>18008</v>
      </c>
      <c r="C16579" t="s">
        <v>115</v>
      </c>
      <c r="D16579">
        <v>4</v>
      </c>
      <c r="E16579">
        <v>0</v>
      </c>
      <c r="F16579">
        <v>0</v>
      </c>
      <c r="H16579" t="s">
        <v>103</v>
      </c>
      <c r="I16579">
        <f t="shared" si="785"/>
        <v>0</v>
      </c>
      <c r="J16579">
        <f t="shared" si="786"/>
        <v>0</v>
      </c>
      <c r="L16579" t="str">
        <f t="shared" si="784"/>
        <v>0840DUNDEE DOWNS</v>
      </c>
      <c r="M16579" t="s">
        <v>17811</v>
      </c>
    </row>
    <row r="16580" spans="1:13">
      <c r="A16580" t="s">
        <v>84</v>
      </c>
      <c r="B16580" t="s">
        <v>18009</v>
      </c>
      <c r="C16580" t="s">
        <v>115</v>
      </c>
      <c r="D16580">
        <v>4</v>
      </c>
      <c r="E16580">
        <v>0</v>
      </c>
      <c r="F16580">
        <v>0</v>
      </c>
      <c r="H16580" t="s">
        <v>103</v>
      </c>
      <c r="I16580">
        <f t="shared" si="785"/>
        <v>0</v>
      </c>
      <c r="J16580">
        <f t="shared" si="786"/>
        <v>0</v>
      </c>
      <c r="L16580" t="str">
        <f t="shared" si="784"/>
        <v>0840DUNDEE FOREST</v>
      </c>
      <c r="M16580" t="s">
        <v>17811</v>
      </c>
    </row>
    <row r="16581" spans="1:13">
      <c r="A16581" t="s">
        <v>18010</v>
      </c>
      <c r="B16581" t="s">
        <v>18011</v>
      </c>
      <c r="C16581" t="s">
        <v>115</v>
      </c>
      <c r="D16581">
        <v>2</v>
      </c>
      <c r="E16581">
        <v>0</v>
      </c>
      <c r="F16581">
        <v>2</v>
      </c>
      <c r="H16581" t="s">
        <v>103</v>
      </c>
      <c r="I16581">
        <f t="shared" si="785"/>
        <v>0</v>
      </c>
      <c r="J16581">
        <f t="shared" si="786"/>
        <v>0</v>
      </c>
      <c r="L16581" t="str">
        <f t="shared" ref="L16581:L16644" si="787">CONCATENATE(A16581,B16581)</f>
        <v>0839COOLALINGA</v>
      </c>
      <c r="M16581" t="e">
        <v>#N/A</v>
      </c>
    </row>
    <row r="16582" spans="1:13">
      <c r="A16582" t="s">
        <v>83</v>
      </c>
      <c r="B16582" t="s">
        <v>18012</v>
      </c>
      <c r="C16582" t="s">
        <v>115</v>
      </c>
      <c r="D16582">
        <v>4</v>
      </c>
      <c r="E16582">
        <v>0</v>
      </c>
      <c r="F16582">
        <v>0</v>
      </c>
      <c r="H16582" t="s">
        <v>103</v>
      </c>
      <c r="I16582">
        <f t="shared" si="785"/>
        <v>0</v>
      </c>
      <c r="J16582">
        <f t="shared" si="786"/>
        <v>0</v>
      </c>
      <c r="L16582" t="str">
        <f t="shared" si="787"/>
        <v>0838DUNDEE BEACH</v>
      </c>
      <c r="M16582" t="s">
        <v>18006</v>
      </c>
    </row>
    <row r="16583" spans="1:13">
      <c r="A16583" t="s">
        <v>82</v>
      </c>
      <c r="B16583" t="s">
        <v>18013</v>
      </c>
      <c r="C16583" t="s">
        <v>115</v>
      </c>
      <c r="D16583">
        <v>4</v>
      </c>
      <c r="E16583">
        <v>0</v>
      </c>
      <c r="F16583">
        <v>0</v>
      </c>
      <c r="H16583" t="s">
        <v>103</v>
      </c>
      <c r="I16583">
        <f t="shared" si="785"/>
        <v>0</v>
      </c>
      <c r="J16583">
        <f t="shared" si="786"/>
        <v>0</v>
      </c>
      <c r="L16583" t="str">
        <f t="shared" si="787"/>
        <v>0837BERRY SPRINGS</v>
      </c>
      <c r="M16583" t="s">
        <v>18006</v>
      </c>
    </row>
    <row r="16584" spans="1:13">
      <c r="A16584" t="s">
        <v>82</v>
      </c>
      <c r="B16584" t="s">
        <v>18014</v>
      </c>
      <c r="C16584" t="s">
        <v>115</v>
      </c>
      <c r="D16584">
        <v>4</v>
      </c>
      <c r="E16584">
        <v>0</v>
      </c>
      <c r="F16584">
        <v>0</v>
      </c>
      <c r="H16584" t="s">
        <v>103</v>
      </c>
      <c r="I16584">
        <f t="shared" si="785"/>
        <v>0</v>
      </c>
      <c r="J16584">
        <f t="shared" si="786"/>
        <v>0</v>
      </c>
      <c r="L16584" t="str">
        <f t="shared" si="787"/>
        <v>0837NOONAMAH</v>
      </c>
      <c r="M16584" t="s">
        <v>18006</v>
      </c>
    </row>
    <row r="16585" spans="1:13">
      <c r="A16585" t="s">
        <v>81</v>
      </c>
      <c r="B16585" t="s">
        <v>18015</v>
      </c>
      <c r="C16585" t="s">
        <v>115</v>
      </c>
      <c r="D16585">
        <v>3</v>
      </c>
      <c r="E16585">
        <v>0</v>
      </c>
      <c r="F16585">
        <v>0</v>
      </c>
      <c r="H16585" t="s">
        <v>103</v>
      </c>
      <c r="I16585">
        <f t="shared" si="785"/>
        <v>0</v>
      </c>
      <c r="J16585">
        <f t="shared" si="786"/>
        <v>0</v>
      </c>
      <c r="L16585" t="str">
        <f t="shared" si="787"/>
        <v>0836HERBERT</v>
      </c>
      <c r="M16585" t="s">
        <v>18006</v>
      </c>
    </row>
    <row r="16586" spans="1:13">
      <c r="A16586" t="s">
        <v>81</v>
      </c>
      <c r="B16586" t="s">
        <v>18016</v>
      </c>
      <c r="C16586" t="s">
        <v>115</v>
      </c>
      <c r="D16586">
        <v>3</v>
      </c>
      <c r="E16586">
        <v>0</v>
      </c>
      <c r="F16586">
        <v>0</v>
      </c>
      <c r="H16586" t="s">
        <v>103</v>
      </c>
      <c r="I16586">
        <f t="shared" si="785"/>
        <v>0</v>
      </c>
      <c r="J16586">
        <f t="shared" si="786"/>
        <v>0</v>
      </c>
      <c r="L16586" t="str">
        <f t="shared" si="787"/>
        <v>0836HUMPTY DOO</v>
      </c>
      <c r="M16586" t="s">
        <v>18006</v>
      </c>
    </row>
    <row r="16587" spans="1:13">
      <c r="A16587" t="s">
        <v>81</v>
      </c>
      <c r="B16587" t="s">
        <v>14443</v>
      </c>
      <c r="C16587" t="s">
        <v>115</v>
      </c>
      <c r="D16587">
        <v>4</v>
      </c>
      <c r="E16587">
        <v>0</v>
      </c>
      <c r="F16587">
        <v>0</v>
      </c>
      <c r="H16587" t="s">
        <v>103</v>
      </c>
      <c r="I16587">
        <f t="shared" si="785"/>
        <v>0</v>
      </c>
      <c r="J16587">
        <f t="shared" si="786"/>
        <v>0</v>
      </c>
      <c r="L16587" t="str">
        <f t="shared" si="787"/>
        <v>0836MANTON</v>
      </c>
      <c r="M16587" t="s">
        <v>18006</v>
      </c>
    </row>
    <row r="16588" spans="1:13">
      <c r="A16588" t="s">
        <v>80</v>
      </c>
      <c r="B16588" t="s">
        <v>18017</v>
      </c>
      <c r="C16588" t="s">
        <v>115</v>
      </c>
      <c r="D16588">
        <v>1</v>
      </c>
      <c r="E16588">
        <v>0</v>
      </c>
      <c r="F16588">
        <v>2</v>
      </c>
      <c r="H16588" t="s">
        <v>103</v>
      </c>
      <c r="I16588">
        <f t="shared" si="785"/>
        <v>0</v>
      </c>
      <c r="J16588">
        <f t="shared" si="786"/>
        <v>0</v>
      </c>
      <c r="L16588" t="str">
        <f t="shared" si="787"/>
        <v>0835HOWARD SPRINGS</v>
      </c>
      <c r="M16588" t="s">
        <v>18006</v>
      </c>
    </row>
    <row r="16589" spans="1:13">
      <c r="A16589" t="s">
        <v>18018</v>
      </c>
      <c r="B16589" t="s">
        <v>4824</v>
      </c>
      <c r="C16589" t="s">
        <v>115</v>
      </c>
      <c r="D16589">
        <v>1</v>
      </c>
      <c r="E16589">
        <v>0</v>
      </c>
      <c r="F16589">
        <v>2</v>
      </c>
      <c r="H16589" t="s">
        <v>103</v>
      </c>
      <c r="I16589">
        <f t="shared" si="785"/>
        <v>0</v>
      </c>
      <c r="J16589">
        <f t="shared" si="786"/>
        <v>0</v>
      </c>
      <c r="L16589" t="str">
        <f t="shared" si="787"/>
        <v>0834VIRGINIA</v>
      </c>
      <c r="M16589" t="e">
        <v>#N/A</v>
      </c>
    </row>
    <row r="16590" spans="1:13">
      <c r="A16590" t="s">
        <v>79</v>
      </c>
      <c r="B16590" t="s">
        <v>18019</v>
      </c>
      <c r="C16590" t="s">
        <v>115</v>
      </c>
      <c r="D16590">
        <v>3</v>
      </c>
      <c r="E16590">
        <v>0</v>
      </c>
      <c r="F16590">
        <v>2</v>
      </c>
      <c r="H16590" t="s">
        <v>116</v>
      </c>
      <c r="I16590">
        <f t="shared" si="785"/>
        <v>0</v>
      </c>
      <c r="J16590">
        <f t="shared" si="786"/>
        <v>0</v>
      </c>
      <c r="L16590" t="str">
        <f t="shared" si="787"/>
        <v>0832BELLAMACK</v>
      </c>
      <c r="M16590" t="s">
        <v>18006</v>
      </c>
    </row>
    <row r="16591" spans="1:13">
      <c r="A16591" t="s">
        <v>79</v>
      </c>
      <c r="B16591" t="s">
        <v>18020</v>
      </c>
      <c r="C16591" t="s">
        <v>115</v>
      </c>
      <c r="D16591">
        <v>3</v>
      </c>
      <c r="E16591">
        <v>0</v>
      </c>
      <c r="F16591">
        <v>2</v>
      </c>
      <c r="H16591" t="s">
        <v>116</v>
      </c>
      <c r="I16591">
        <f t="shared" si="785"/>
        <v>0</v>
      </c>
      <c r="J16591">
        <f t="shared" si="786"/>
        <v>0</v>
      </c>
      <c r="L16591" t="str">
        <f t="shared" si="787"/>
        <v>0832GUNN</v>
      </c>
      <c r="M16591" t="s">
        <v>18006</v>
      </c>
    </row>
    <row r="16592" spans="1:13">
      <c r="A16592" t="s">
        <v>79</v>
      </c>
      <c r="B16592" t="s">
        <v>18021</v>
      </c>
      <c r="C16592" t="s">
        <v>115</v>
      </c>
      <c r="D16592">
        <v>3</v>
      </c>
      <c r="E16592">
        <v>0</v>
      </c>
      <c r="F16592">
        <v>2</v>
      </c>
      <c r="H16592" t="s">
        <v>116</v>
      </c>
      <c r="I16592">
        <f t="shared" si="785"/>
        <v>0</v>
      </c>
      <c r="J16592">
        <f t="shared" si="786"/>
        <v>0</v>
      </c>
      <c r="L16592" t="str">
        <f t="shared" si="787"/>
        <v>0832JOHNSTON</v>
      </c>
      <c r="M16592" t="s">
        <v>18006</v>
      </c>
    </row>
    <row r="16593" spans="1:13">
      <c r="A16593" t="s">
        <v>79</v>
      </c>
      <c r="B16593" t="s">
        <v>3475</v>
      </c>
      <c r="C16593" t="s">
        <v>115</v>
      </c>
      <c r="D16593">
        <v>3</v>
      </c>
      <c r="E16593">
        <v>0</v>
      </c>
      <c r="F16593">
        <v>2</v>
      </c>
      <c r="H16593" t="s">
        <v>116</v>
      </c>
      <c r="I16593">
        <f t="shared" si="785"/>
        <v>0</v>
      </c>
      <c r="J16593">
        <f t="shared" si="786"/>
        <v>0</v>
      </c>
      <c r="L16593" t="str">
        <f t="shared" si="787"/>
        <v>0832MITCHELL</v>
      </c>
      <c r="M16593" t="s">
        <v>18006</v>
      </c>
    </row>
    <row r="16594" spans="1:13">
      <c r="A16594" t="s">
        <v>79</v>
      </c>
      <c r="B16594" t="s">
        <v>143</v>
      </c>
      <c r="C16594" t="s">
        <v>115</v>
      </c>
      <c r="D16594">
        <v>3</v>
      </c>
      <c r="E16594">
        <v>0</v>
      </c>
      <c r="F16594">
        <v>2</v>
      </c>
      <c r="H16594" t="s">
        <v>116</v>
      </c>
      <c r="I16594">
        <f t="shared" si="785"/>
        <v>0</v>
      </c>
      <c r="J16594">
        <f t="shared" si="786"/>
        <v>0</v>
      </c>
      <c r="L16594" t="str">
        <f t="shared" si="787"/>
        <v>0832ROSEBERY</v>
      </c>
      <c r="M16594" t="s">
        <v>18006</v>
      </c>
    </row>
    <row r="16595" spans="1:13">
      <c r="A16595" t="s">
        <v>79</v>
      </c>
      <c r="B16595" t="s">
        <v>18022</v>
      </c>
      <c r="C16595" t="s">
        <v>115</v>
      </c>
      <c r="D16595">
        <v>3</v>
      </c>
      <c r="E16595">
        <v>0</v>
      </c>
      <c r="F16595">
        <v>2</v>
      </c>
      <c r="H16595" t="s">
        <v>116</v>
      </c>
      <c r="I16595">
        <f t="shared" si="785"/>
        <v>0</v>
      </c>
      <c r="J16595">
        <f t="shared" si="786"/>
        <v>0</v>
      </c>
      <c r="L16595" t="str">
        <f t="shared" si="787"/>
        <v>0832ROSEBERY HEIGHTS</v>
      </c>
      <c r="M16595" t="s">
        <v>18006</v>
      </c>
    </row>
    <row r="16596" spans="1:13">
      <c r="A16596" t="s">
        <v>79</v>
      </c>
      <c r="B16596" t="s">
        <v>18023</v>
      </c>
      <c r="C16596" t="s">
        <v>115</v>
      </c>
      <c r="D16596">
        <v>3</v>
      </c>
      <c r="E16596">
        <v>0</v>
      </c>
      <c r="F16596">
        <v>2</v>
      </c>
      <c r="H16596" t="s">
        <v>116</v>
      </c>
      <c r="I16596">
        <f t="shared" si="785"/>
        <v>0</v>
      </c>
      <c r="J16596">
        <f t="shared" si="786"/>
        <v>0</v>
      </c>
      <c r="L16596" t="str">
        <f t="shared" si="787"/>
        <v>0832ZUCCOLI</v>
      </c>
      <c r="M16596" t="s">
        <v>18006</v>
      </c>
    </row>
    <row r="16597" spans="1:13">
      <c r="A16597" t="s">
        <v>18024</v>
      </c>
      <c r="B16597" t="s">
        <v>18025</v>
      </c>
      <c r="C16597" t="s">
        <v>115</v>
      </c>
      <c r="D16597">
        <v>1</v>
      </c>
      <c r="E16597">
        <v>0</v>
      </c>
      <c r="F16597">
        <v>2</v>
      </c>
      <c r="H16597" t="s">
        <v>116</v>
      </c>
      <c r="I16597">
        <f t="shared" si="785"/>
        <v>0</v>
      </c>
      <c r="J16597">
        <f t="shared" si="786"/>
        <v>0</v>
      </c>
      <c r="L16597" t="str">
        <f t="shared" si="787"/>
        <v>0831BAKEWELL</v>
      </c>
      <c r="M16597" t="e">
        <v>#N/A</v>
      </c>
    </row>
    <row r="16598" spans="1:13">
      <c r="A16598" t="s">
        <v>78</v>
      </c>
      <c r="B16598" t="s">
        <v>18026</v>
      </c>
      <c r="C16598" t="s">
        <v>115</v>
      </c>
      <c r="D16598">
        <v>3</v>
      </c>
      <c r="E16598">
        <v>0</v>
      </c>
      <c r="F16598">
        <v>2</v>
      </c>
      <c r="G16598" t="s">
        <v>1060</v>
      </c>
      <c r="H16598" t="s">
        <v>116</v>
      </c>
      <c r="I16598">
        <f t="shared" si="785"/>
        <v>0</v>
      </c>
      <c r="J16598">
        <f t="shared" si="786"/>
        <v>0</v>
      </c>
      <c r="L16598" t="str">
        <f t="shared" si="787"/>
        <v>0830DRIVER</v>
      </c>
      <c r="M16598" t="s">
        <v>18006</v>
      </c>
    </row>
    <row r="16599" spans="1:13">
      <c r="A16599" t="s">
        <v>78</v>
      </c>
      <c r="B16599" t="s">
        <v>1233</v>
      </c>
      <c r="C16599" t="s">
        <v>115</v>
      </c>
      <c r="D16599">
        <v>3</v>
      </c>
      <c r="E16599">
        <v>0</v>
      </c>
      <c r="F16599">
        <v>2</v>
      </c>
      <c r="G16599" t="s">
        <v>1060</v>
      </c>
      <c r="H16599" t="s">
        <v>116</v>
      </c>
      <c r="I16599">
        <f t="shared" si="785"/>
        <v>0</v>
      </c>
      <c r="J16599">
        <f t="shared" si="786"/>
        <v>0</v>
      </c>
      <c r="L16599" t="str">
        <f t="shared" si="787"/>
        <v>0830DURACK</v>
      </c>
      <c r="M16599" t="s">
        <v>18006</v>
      </c>
    </row>
    <row r="16600" spans="1:13">
      <c r="A16600" t="s">
        <v>78</v>
      </c>
      <c r="B16600" t="s">
        <v>18027</v>
      </c>
      <c r="C16600" t="s">
        <v>115</v>
      </c>
      <c r="D16600">
        <v>3</v>
      </c>
      <c r="E16600">
        <v>0</v>
      </c>
      <c r="F16600">
        <v>2</v>
      </c>
      <c r="G16600" t="s">
        <v>1060</v>
      </c>
      <c r="H16600" t="s">
        <v>116</v>
      </c>
      <c r="I16600">
        <f t="shared" si="785"/>
        <v>0</v>
      </c>
      <c r="J16600">
        <f t="shared" si="786"/>
        <v>0</v>
      </c>
      <c r="L16600" t="str">
        <f t="shared" si="787"/>
        <v>0830FARRAR</v>
      </c>
      <c r="M16600" t="s">
        <v>18006</v>
      </c>
    </row>
    <row r="16601" spans="1:13">
      <c r="A16601" t="s">
        <v>78</v>
      </c>
      <c r="B16601" t="s">
        <v>642</v>
      </c>
      <c r="C16601" t="s">
        <v>115</v>
      </c>
      <c r="D16601">
        <v>3</v>
      </c>
      <c r="E16601">
        <v>0</v>
      </c>
      <c r="F16601">
        <v>2</v>
      </c>
      <c r="G16601" t="s">
        <v>1060</v>
      </c>
      <c r="H16601" t="s">
        <v>116</v>
      </c>
      <c r="I16601">
        <f t="shared" si="785"/>
        <v>0</v>
      </c>
      <c r="J16601">
        <f t="shared" si="786"/>
        <v>0</v>
      </c>
      <c r="L16601" t="str">
        <f t="shared" si="787"/>
        <v>0830GRAY</v>
      </c>
      <c r="M16601" t="s">
        <v>18006</v>
      </c>
    </row>
    <row r="16602" spans="1:13">
      <c r="A16602" t="s">
        <v>78</v>
      </c>
      <c r="B16602" t="s">
        <v>18028</v>
      </c>
      <c r="C16602" t="s">
        <v>115</v>
      </c>
      <c r="D16602">
        <v>3</v>
      </c>
      <c r="E16602">
        <v>0</v>
      </c>
      <c r="F16602">
        <v>2</v>
      </c>
      <c r="G16602" t="s">
        <v>1060</v>
      </c>
      <c r="H16602" t="s">
        <v>116</v>
      </c>
      <c r="I16602">
        <f t="shared" si="785"/>
        <v>0</v>
      </c>
      <c r="J16602">
        <f t="shared" si="786"/>
        <v>0</v>
      </c>
      <c r="L16602" t="str">
        <f t="shared" si="787"/>
        <v>0830MARLOW LAGOON</v>
      </c>
      <c r="M16602" t="s">
        <v>18006</v>
      </c>
    </row>
    <row r="16603" spans="1:13">
      <c r="A16603" t="s">
        <v>78</v>
      </c>
      <c r="B16603" t="s">
        <v>18029</v>
      </c>
      <c r="C16603" t="s">
        <v>115</v>
      </c>
      <c r="D16603">
        <v>3</v>
      </c>
      <c r="E16603">
        <v>0</v>
      </c>
      <c r="F16603">
        <v>2</v>
      </c>
      <c r="G16603" t="s">
        <v>1060</v>
      </c>
      <c r="H16603" t="s">
        <v>116</v>
      </c>
      <c r="I16603">
        <f t="shared" si="785"/>
        <v>0</v>
      </c>
      <c r="J16603">
        <f t="shared" si="786"/>
        <v>0</v>
      </c>
      <c r="L16603" t="str">
        <f t="shared" si="787"/>
        <v>0830MOULDEN</v>
      </c>
      <c r="M16603" t="s">
        <v>18006</v>
      </c>
    </row>
    <row r="16604" spans="1:13">
      <c r="A16604" t="s">
        <v>78</v>
      </c>
      <c r="B16604" t="s">
        <v>5613</v>
      </c>
      <c r="C16604" t="s">
        <v>115</v>
      </c>
      <c r="D16604">
        <v>3</v>
      </c>
      <c r="E16604">
        <v>0</v>
      </c>
      <c r="F16604">
        <v>2</v>
      </c>
      <c r="G16604" t="s">
        <v>1060</v>
      </c>
      <c r="H16604" t="s">
        <v>116</v>
      </c>
      <c r="I16604">
        <f t="shared" si="785"/>
        <v>0</v>
      </c>
      <c r="J16604">
        <f t="shared" si="786"/>
        <v>0</v>
      </c>
      <c r="L16604" t="str">
        <f t="shared" si="787"/>
        <v>0830PALMERSTON</v>
      </c>
      <c r="M16604" t="s">
        <v>18006</v>
      </c>
    </row>
    <row r="16605" spans="1:13">
      <c r="A16605" t="s">
        <v>78</v>
      </c>
      <c r="B16605" t="s">
        <v>16750</v>
      </c>
      <c r="C16605" t="s">
        <v>115</v>
      </c>
      <c r="D16605">
        <v>3</v>
      </c>
      <c r="E16605">
        <v>0</v>
      </c>
      <c r="F16605">
        <v>2</v>
      </c>
      <c r="G16605" t="s">
        <v>1060</v>
      </c>
      <c r="H16605" t="s">
        <v>116</v>
      </c>
      <c r="I16605">
        <f t="shared" si="785"/>
        <v>0</v>
      </c>
      <c r="J16605">
        <f t="shared" si="786"/>
        <v>0</v>
      </c>
      <c r="L16605" t="str">
        <f t="shared" si="787"/>
        <v>0830SHOAL BAY</v>
      </c>
      <c r="M16605" t="s">
        <v>18006</v>
      </c>
    </row>
    <row r="16606" spans="1:13">
      <c r="A16606" t="s">
        <v>78</v>
      </c>
      <c r="B16606" t="s">
        <v>18030</v>
      </c>
      <c r="C16606" t="s">
        <v>115</v>
      </c>
      <c r="D16606">
        <v>3</v>
      </c>
      <c r="E16606">
        <v>0</v>
      </c>
      <c r="F16606">
        <v>2</v>
      </c>
      <c r="G16606" t="s">
        <v>1060</v>
      </c>
      <c r="H16606" t="s">
        <v>116</v>
      </c>
      <c r="I16606">
        <f t="shared" si="785"/>
        <v>0</v>
      </c>
      <c r="J16606">
        <f t="shared" si="786"/>
        <v>0</v>
      </c>
      <c r="L16606" t="str">
        <f t="shared" si="787"/>
        <v>0830WOODROFFE</v>
      </c>
      <c r="M16606" t="s">
        <v>18006</v>
      </c>
    </row>
    <row r="16607" spans="1:13">
      <c r="A16607" t="s">
        <v>78</v>
      </c>
      <c r="B16607" t="s">
        <v>9763</v>
      </c>
      <c r="C16607" t="s">
        <v>115</v>
      </c>
      <c r="D16607">
        <v>3</v>
      </c>
      <c r="E16607">
        <v>0</v>
      </c>
      <c r="F16607">
        <v>2</v>
      </c>
      <c r="G16607" t="s">
        <v>1060</v>
      </c>
      <c r="H16607" t="s">
        <v>116</v>
      </c>
      <c r="I16607">
        <f t="shared" si="785"/>
        <v>0</v>
      </c>
      <c r="J16607">
        <f t="shared" si="786"/>
        <v>0</v>
      </c>
      <c r="L16607" t="str">
        <f t="shared" si="787"/>
        <v>0830YARRAWONGA</v>
      </c>
      <c r="M16607" t="s">
        <v>18006</v>
      </c>
    </row>
    <row r="16608" spans="1:13">
      <c r="A16608" t="s">
        <v>77</v>
      </c>
      <c r="B16608" t="s">
        <v>18031</v>
      </c>
      <c r="C16608" t="s">
        <v>115</v>
      </c>
      <c r="D16608">
        <v>1</v>
      </c>
      <c r="E16608">
        <v>0</v>
      </c>
      <c r="F16608">
        <v>2</v>
      </c>
      <c r="G16608" t="s">
        <v>1060</v>
      </c>
      <c r="H16608" t="s">
        <v>116</v>
      </c>
      <c r="I16608">
        <f t="shared" si="785"/>
        <v>0</v>
      </c>
      <c r="J16608">
        <f t="shared" si="786"/>
        <v>0</v>
      </c>
      <c r="L16608" t="str">
        <f t="shared" si="787"/>
        <v>0829ARCHER</v>
      </c>
      <c r="M16608" t="s">
        <v>18006</v>
      </c>
    </row>
    <row r="16609" spans="1:13">
      <c r="A16609" t="s">
        <v>77</v>
      </c>
      <c r="B16609" t="s">
        <v>18032</v>
      </c>
      <c r="C16609" t="s">
        <v>115</v>
      </c>
      <c r="D16609">
        <v>1</v>
      </c>
      <c r="E16609">
        <v>0</v>
      </c>
      <c r="F16609">
        <v>2</v>
      </c>
      <c r="G16609" t="s">
        <v>1060</v>
      </c>
      <c r="H16609" t="s">
        <v>116</v>
      </c>
      <c r="I16609">
        <f t="shared" si="785"/>
        <v>0</v>
      </c>
      <c r="J16609">
        <f t="shared" si="786"/>
        <v>0</v>
      </c>
      <c r="L16609" t="str">
        <f t="shared" si="787"/>
        <v>0829HOLTZE</v>
      </c>
      <c r="M16609" t="s">
        <v>18006</v>
      </c>
    </row>
    <row r="16610" spans="1:13">
      <c r="A16610" t="s">
        <v>76</v>
      </c>
      <c r="B16610" t="s">
        <v>18033</v>
      </c>
      <c r="C16610" t="s">
        <v>115</v>
      </c>
      <c r="D16610">
        <v>1</v>
      </c>
      <c r="E16610">
        <v>0</v>
      </c>
      <c r="F16610">
        <v>2</v>
      </c>
      <c r="G16610" t="s">
        <v>1060</v>
      </c>
      <c r="H16610" t="s">
        <v>116</v>
      </c>
      <c r="I16610">
        <f t="shared" si="785"/>
        <v>0</v>
      </c>
      <c r="J16610">
        <f t="shared" si="786"/>
        <v>0</v>
      </c>
      <c r="L16610" t="str">
        <f t="shared" si="787"/>
        <v>0828BERRIMAH</v>
      </c>
      <c r="M16610" t="s">
        <v>18006</v>
      </c>
    </row>
    <row r="16611" spans="1:13">
      <c r="A16611" t="s">
        <v>76</v>
      </c>
      <c r="B16611" t="s">
        <v>18034</v>
      </c>
      <c r="C16611" t="s">
        <v>115</v>
      </c>
      <c r="D16611">
        <v>1</v>
      </c>
      <c r="E16611">
        <v>0</v>
      </c>
      <c r="F16611">
        <v>2</v>
      </c>
      <c r="G16611" t="s">
        <v>1060</v>
      </c>
      <c r="H16611" t="s">
        <v>116</v>
      </c>
      <c r="I16611">
        <f t="shared" si="785"/>
        <v>0</v>
      </c>
      <c r="J16611">
        <f t="shared" si="786"/>
        <v>0</v>
      </c>
      <c r="L16611" t="str">
        <f t="shared" si="787"/>
        <v>0828KNUCKEY LAGOON</v>
      </c>
      <c r="M16611" t="s">
        <v>18006</v>
      </c>
    </row>
    <row r="16612" spans="1:13">
      <c r="A16612" t="s">
        <v>76</v>
      </c>
      <c r="B16612" t="s">
        <v>7858</v>
      </c>
      <c r="C16612" t="s">
        <v>115</v>
      </c>
      <c r="D16612">
        <v>1</v>
      </c>
      <c r="E16612">
        <v>0</v>
      </c>
      <c r="F16612">
        <v>2</v>
      </c>
      <c r="G16612" t="s">
        <v>1060</v>
      </c>
      <c r="H16612" t="s">
        <v>116</v>
      </c>
      <c r="I16612">
        <f t="shared" si="785"/>
        <v>0</v>
      </c>
      <c r="J16612">
        <f t="shared" si="786"/>
        <v>0</v>
      </c>
      <c r="L16612" t="str">
        <f t="shared" si="787"/>
        <v>0828PINELANDS</v>
      </c>
      <c r="M16612" t="s">
        <v>18006</v>
      </c>
    </row>
    <row r="16613" spans="1:13">
      <c r="A16613" t="s">
        <v>75</v>
      </c>
      <c r="B16613" t="s">
        <v>341</v>
      </c>
      <c r="C16613" t="s">
        <v>115</v>
      </c>
      <c r="D16613">
        <v>4</v>
      </c>
      <c r="E16613">
        <v>0</v>
      </c>
      <c r="F16613">
        <v>0</v>
      </c>
      <c r="G16613" t="s">
        <v>1060</v>
      </c>
      <c r="H16613" t="s">
        <v>103</v>
      </c>
      <c r="I16613">
        <f t="shared" si="785"/>
        <v>0</v>
      </c>
      <c r="J16613">
        <f t="shared" si="786"/>
        <v>0</v>
      </c>
      <c r="L16613" t="str">
        <f t="shared" si="787"/>
        <v>0822ACACIA HILLS</v>
      </c>
      <c r="M16613" t="s">
        <v>18006</v>
      </c>
    </row>
    <row r="16614" spans="1:13">
      <c r="A16614" t="s">
        <v>75</v>
      </c>
      <c r="B16614" t="s">
        <v>18035</v>
      </c>
      <c r="C16614" t="s">
        <v>115</v>
      </c>
      <c r="D16614">
        <v>4</v>
      </c>
      <c r="E16614">
        <v>0</v>
      </c>
      <c r="F16614">
        <v>0</v>
      </c>
      <c r="G16614" t="s">
        <v>1060</v>
      </c>
      <c r="H16614" t="s">
        <v>103</v>
      </c>
      <c r="I16614">
        <f t="shared" si="785"/>
        <v>0</v>
      </c>
      <c r="J16614">
        <f t="shared" si="786"/>
        <v>0</v>
      </c>
      <c r="L16614" t="str">
        <f t="shared" si="787"/>
        <v>0822ANGURUGU</v>
      </c>
      <c r="M16614" t="s">
        <v>18006</v>
      </c>
    </row>
    <row r="16615" spans="1:13">
      <c r="A16615" t="s">
        <v>75</v>
      </c>
      <c r="B16615" t="s">
        <v>18036</v>
      </c>
      <c r="C16615" t="s">
        <v>115</v>
      </c>
      <c r="D16615">
        <v>4</v>
      </c>
      <c r="E16615">
        <v>0</v>
      </c>
      <c r="F16615">
        <v>0</v>
      </c>
      <c r="G16615" t="s">
        <v>1060</v>
      </c>
      <c r="H16615" t="s">
        <v>103</v>
      </c>
      <c r="I16615">
        <f t="shared" si="785"/>
        <v>0</v>
      </c>
      <c r="J16615">
        <f t="shared" si="786"/>
        <v>0</v>
      </c>
      <c r="L16615" t="str">
        <f t="shared" si="787"/>
        <v>0822ANNIE RIVER</v>
      </c>
      <c r="M16615" t="s">
        <v>18006</v>
      </c>
    </row>
    <row r="16616" spans="1:13">
      <c r="A16616" t="s">
        <v>75</v>
      </c>
      <c r="B16616" t="s">
        <v>18037</v>
      </c>
      <c r="C16616" t="s">
        <v>115</v>
      </c>
      <c r="D16616">
        <v>3</v>
      </c>
      <c r="E16616">
        <v>0</v>
      </c>
      <c r="F16616">
        <v>0</v>
      </c>
      <c r="G16616" t="s">
        <v>1060</v>
      </c>
      <c r="H16616" t="s">
        <v>103</v>
      </c>
      <c r="I16616">
        <f t="shared" si="785"/>
        <v>0</v>
      </c>
      <c r="J16616">
        <f t="shared" si="786"/>
        <v>0</v>
      </c>
      <c r="L16616" t="str">
        <f t="shared" si="787"/>
        <v>0822BEES CREEK</v>
      </c>
      <c r="M16616" t="s">
        <v>18006</v>
      </c>
    </row>
    <row r="16617" spans="1:13">
      <c r="A16617" t="s">
        <v>75</v>
      </c>
      <c r="B16617" t="s">
        <v>18038</v>
      </c>
      <c r="C16617" t="s">
        <v>115</v>
      </c>
      <c r="D16617">
        <v>4</v>
      </c>
      <c r="E16617">
        <v>0</v>
      </c>
      <c r="F16617">
        <v>0</v>
      </c>
      <c r="G16617" t="s">
        <v>1060</v>
      </c>
      <c r="H16617" t="s">
        <v>103</v>
      </c>
      <c r="I16617">
        <f t="shared" si="785"/>
        <v>0</v>
      </c>
      <c r="J16617">
        <f t="shared" si="786"/>
        <v>0</v>
      </c>
      <c r="L16617" t="str">
        <f t="shared" si="787"/>
        <v>0822BELYUEN</v>
      </c>
      <c r="M16617" t="s">
        <v>18006</v>
      </c>
    </row>
    <row r="16618" spans="1:13">
      <c r="A16618" t="s">
        <v>75</v>
      </c>
      <c r="B16618" t="s">
        <v>18039</v>
      </c>
      <c r="C16618" t="s">
        <v>115</v>
      </c>
      <c r="D16618">
        <v>4</v>
      </c>
      <c r="E16618">
        <v>0</v>
      </c>
      <c r="F16618">
        <v>0</v>
      </c>
      <c r="G16618" t="s">
        <v>1060</v>
      </c>
      <c r="H16618" t="s">
        <v>103</v>
      </c>
      <c r="I16618">
        <f t="shared" si="785"/>
        <v>0</v>
      </c>
      <c r="J16618">
        <f t="shared" si="786"/>
        <v>0</v>
      </c>
      <c r="L16618" t="str">
        <f t="shared" si="787"/>
        <v>0822BLACK JUNGLE</v>
      </c>
      <c r="M16618" t="s">
        <v>18006</v>
      </c>
    </row>
    <row r="16619" spans="1:13">
      <c r="A16619" t="s">
        <v>75</v>
      </c>
      <c r="B16619" t="s">
        <v>18040</v>
      </c>
      <c r="C16619" t="s">
        <v>115</v>
      </c>
      <c r="D16619">
        <v>4</v>
      </c>
      <c r="E16619">
        <v>0</v>
      </c>
      <c r="F16619">
        <v>0</v>
      </c>
      <c r="G16619" t="s">
        <v>1060</v>
      </c>
      <c r="H16619" t="s">
        <v>103</v>
      </c>
      <c r="I16619">
        <f t="shared" si="785"/>
        <v>0</v>
      </c>
      <c r="J16619">
        <f t="shared" si="786"/>
        <v>0</v>
      </c>
      <c r="L16619" t="str">
        <f t="shared" si="787"/>
        <v>0822BLACKMORE</v>
      </c>
      <c r="M16619" t="s">
        <v>18006</v>
      </c>
    </row>
    <row r="16620" spans="1:13">
      <c r="A16620" t="s">
        <v>75</v>
      </c>
      <c r="B16620" t="s">
        <v>18041</v>
      </c>
      <c r="C16620" t="s">
        <v>115</v>
      </c>
      <c r="D16620">
        <v>4</v>
      </c>
      <c r="E16620">
        <v>0</v>
      </c>
      <c r="F16620">
        <v>0</v>
      </c>
      <c r="G16620" t="s">
        <v>1060</v>
      </c>
      <c r="H16620" t="s">
        <v>103</v>
      </c>
      <c r="I16620">
        <f t="shared" si="785"/>
        <v>0</v>
      </c>
      <c r="J16620">
        <f t="shared" si="786"/>
        <v>0</v>
      </c>
      <c r="L16620" t="str">
        <f t="shared" si="787"/>
        <v>0822BORDER STORE</v>
      </c>
      <c r="M16620" t="s">
        <v>18006</v>
      </c>
    </row>
    <row r="16621" spans="1:13">
      <c r="A16621" t="s">
        <v>75</v>
      </c>
      <c r="B16621" t="s">
        <v>18042</v>
      </c>
      <c r="C16621" t="s">
        <v>115</v>
      </c>
      <c r="D16621">
        <v>4</v>
      </c>
      <c r="E16621">
        <v>0</v>
      </c>
      <c r="F16621">
        <v>0</v>
      </c>
      <c r="G16621" t="s">
        <v>1060</v>
      </c>
      <c r="H16621" t="s">
        <v>103</v>
      </c>
      <c r="I16621">
        <f t="shared" si="785"/>
        <v>0</v>
      </c>
      <c r="J16621">
        <f t="shared" si="786"/>
        <v>0</v>
      </c>
      <c r="L16621" t="str">
        <f t="shared" si="787"/>
        <v>0822BURRUNDIE</v>
      </c>
      <c r="M16621" t="s">
        <v>18006</v>
      </c>
    </row>
    <row r="16622" spans="1:13">
      <c r="A16622" t="s">
        <v>75</v>
      </c>
      <c r="B16622" t="s">
        <v>18043</v>
      </c>
      <c r="C16622" t="s">
        <v>115</v>
      </c>
      <c r="D16622">
        <v>4</v>
      </c>
      <c r="E16622">
        <v>0</v>
      </c>
      <c r="F16622">
        <v>0</v>
      </c>
      <c r="G16622" t="s">
        <v>1060</v>
      </c>
      <c r="H16622" t="s">
        <v>103</v>
      </c>
      <c r="I16622">
        <f t="shared" si="785"/>
        <v>0</v>
      </c>
      <c r="J16622">
        <f t="shared" si="786"/>
        <v>0</v>
      </c>
      <c r="L16622" t="str">
        <f t="shared" si="787"/>
        <v>0822BYNOE</v>
      </c>
      <c r="M16622" t="s">
        <v>18006</v>
      </c>
    </row>
    <row r="16623" spans="1:13">
      <c r="A16623" t="s">
        <v>75</v>
      </c>
      <c r="B16623" t="s">
        <v>18044</v>
      </c>
      <c r="C16623" t="s">
        <v>115</v>
      </c>
      <c r="D16623">
        <v>4</v>
      </c>
      <c r="E16623">
        <v>0</v>
      </c>
      <c r="F16623">
        <v>0</v>
      </c>
      <c r="G16623" t="s">
        <v>1060</v>
      </c>
      <c r="H16623" t="s">
        <v>103</v>
      </c>
      <c r="I16623">
        <f t="shared" si="785"/>
        <v>0</v>
      </c>
      <c r="J16623">
        <f t="shared" si="786"/>
        <v>0</v>
      </c>
      <c r="L16623" t="str">
        <f t="shared" si="787"/>
        <v>0822CHARLOTTE</v>
      </c>
      <c r="M16623" t="s">
        <v>18006</v>
      </c>
    </row>
    <row r="16624" spans="1:13">
      <c r="A16624" t="s">
        <v>75</v>
      </c>
      <c r="B16624" t="s">
        <v>18045</v>
      </c>
      <c r="C16624" t="s">
        <v>115</v>
      </c>
      <c r="D16624">
        <v>4</v>
      </c>
      <c r="E16624">
        <v>0</v>
      </c>
      <c r="F16624">
        <v>0</v>
      </c>
      <c r="G16624" t="s">
        <v>1060</v>
      </c>
      <c r="H16624" t="s">
        <v>103</v>
      </c>
      <c r="I16624">
        <f t="shared" si="785"/>
        <v>0</v>
      </c>
      <c r="J16624">
        <f t="shared" si="786"/>
        <v>0</v>
      </c>
      <c r="L16624" t="str">
        <f t="shared" si="787"/>
        <v>0822CLARAVALE</v>
      </c>
      <c r="M16624" t="s">
        <v>18006</v>
      </c>
    </row>
    <row r="16625" spans="1:13">
      <c r="A16625" t="s">
        <v>75</v>
      </c>
      <c r="B16625" t="s">
        <v>18046</v>
      </c>
      <c r="C16625" t="s">
        <v>115</v>
      </c>
      <c r="D16625">
        <v>4</v>
      </c>
      <c r="E16625">
        <v>0</v>
      </c>
      <c r="F16625">
        <v>0</v>
      </c>
      <c r="G16625" t="s">
        <v>1060</v>
      </c>
      <c r="H16625" t="s">
        <v>103</v>
      </c>
      <c r="I16625">
        <f t="shared" ref="I16625:I16688" si="788">IF(ISERROR(VLOOKUP(A16625,SelPostCode,1,FALSE)),0,1)</f>
        <v>0</v>
      </c>
      <c r="J16625">
        <f t="shared" ref="J16625:J16688" si="789">IF(I16625=0,0,IF(ISERROR(VLOOKUP(B16625,SelSuburb,1,FALSE)),0,1))</f>
        <v>0</v>
      </c>
      <c r="L16625" t="str">
        <f t="shared" si="787"/>
        <v>0822COLLETT CREEK</v>
      </c>
      <c r="M16625" t="s">
        <v>18006</v>
      </c>
    </row>
    <row r="16626" spans="1:13">
      <c r="A16626" t="s">
        <v>75</v>
      </c>
      <c r="B16626" t="s">
        <v>18047</v>
      </c>
      <c r="C16626" t="s">
        <v>115</v>
      </c>
      <c r="D16626">
        <v>4</v>
      </c>
      <c r="E16626">
        <v>0</v>
      </c>
      <c r="F16626">
        <v>0</v>
      </c>
      <c r="G16626" t="s">
        <v>1060</v>
      </c>
      <c r="H16626" t="s">
        <v>103</v>
      </c>
      <c r="I16626">
        <f t="shared" si="788"/>
        <v>0</v>
      </c>
      <c r="J16626">
        <f t="shared" si="789"/>
        <v>0</v>
      </c>
      <c r="L16626" t="str">
        <f t="shared" si="787"/>
        <v>0822COOMALIE CREEK</v>
      </c>
      <c r="M16626" t="s">
        <v>18006</v>
      </c>
    </row>
    <row r="16627" spans="1:13">
      <c r="A16627" t="s">
        <v>75</v>
      </c>
      <c r="B16627" t="s">
        <v>18048</v>
      </c>
      <c r="C16627" t="s">
        <v>115</v>
      </c>
      <c r="D16627">
        <v>4</v>
      </c>
      <c r="E16627">
        <v>0</v>
      </c>
      <c r="F16627">
        <v>0</v>
      </c>
      <c r="G16627" t="s">
        <v>1060</v>
      </c>
      <c r="H16627" t="s">
        <v>103</v>
      </c>
      <c r="I16627">
        <f t="shared" si="788"/>
        <v>0</v>
      </c>
      <c r="J16627">
        <f t="shared" si="789"/>
        <v>0</v>
      </c>
      <c r="L16627" t="str">
        <f t="shared" si="787"/>
        <v>0822COX PENINSULA</v>
      </c>
      <c r="M16627" t="s">
        <v>18006</v>
      </c>
    </row>
    <row r="16628" spans="1:13">
      <c r="A16628" t="s">
        <v>75</v>
      </c>
      <c r="B16628" t="s">
        <v>18049</v>
      </c>
      <c r="C16628" t="s">
        <v>115</v>
      </c>
      <c r="D16628">
        <v>5</v>
      </c>
      <c r="E16628">
        <v>0</v>
      </c>
      <c r="F16628">
        <v>0</v>
      </c>
      <c r="G16628" t="s">
        <v>1060</v>
      </c>
      <c r="H16628" t="s">
        <v>103</v>
      </c>
      <c r="I16628">
        <f t="shared" si="788"/>
        <v>0</v>
      </c>
      <c r="J16628">
        <f t="shared" si="789"/>
        <v>0</v>
      </c>
      <c r="L16628" t="str">
        <f t="shared" si="787"/>
        <v>0822CROKER ISLAND</v>
      </c>
      <c r="M16628" t="s">
        <v>18006</v>
      </c>
    </row>
    <row r="16629" spans="1:13">
      <c r="A16629" t="s">
        <v>75</v>
      </c>
      <c r="B16629" t="s">
        <v>18050</v>
      </c>
      <c r="C16629" t="s">
        <v>115</v>
      </c>
      <c r="D16629">
        <v>4</v>
      </c>
      <c r="E16629">
        <v>0</v>
      </c>
      <c r="F16629">
        <v>0</v>
      </c>
      <c r="G16629" t="s">
        <v>1060</v>
      </c>
      <c r="H16629" t="s">
        <v>103</v>
      </c>
      <c r="I16629">
        <f t="shared" si="788"/>
        <v>0</v>
      </c>
      <c r="J16629">
        <f t="shared" si="789"/>
        <v>0</v>
      </c>
      <c r="L16629" t="str">
        <f t="shared" si="787"/>
        <v>0822DALY</v>
      </c>
      <c r="M16629" t="s">
        <v>18006</v>
      </c>
    </row>
    <row r="16630" spans="1:13">
      <c r="A16630" t="s">
        <v>75</v>
      </c>
      <c r="B16630" t="s">
        <v>18051</v>
      </c>
      <c r="C16630" t="s">
        <v>115</v>
      </c>
      <c r="D16630">
        <v>4</v>
      </c>
      <c r="E16630">
        <v>0</v>
      </c>
      <c r="F16630">
        <v>0</v>
      </c>
      <c r="G16630" t="s">
        <v>1060</v>
      </c>
      <c r="H16630" t="s">
        <v>103</v>
      </c>
      <c r="I16630">
        <f t="shared" si="788"/>
        <v>0</v>
      </c>
      <c r="J16630">
        <f t="shared" si="789"/>
        <v>0</v>
      </c>
      <c r="L16630" t="str">
        <f t="shared" si="787"/>
        <v>0822DALY RIVER</v>
      </c>
      <c r="M16630" t="s">
        <v>18006</v>
      </c>
    </row>
    <row r="16631" spans="1:13">
      <c r="A16631" t="s">
        <v>75</v>
      </c>
      <c r="B16631" t="s">
        <v>18052</v>
      </c>
      <c r="C16631" t="s">
        <v>115</v>
      </c>
      <c r="D16631">
        <v>4</v>
      </c>
      <c r="E16631">
        <v>0</v>
      </c>
      <c r="F16631">
        <v>0</v>
      </c>
      <c r="G16631" t="s">
        <v>1060</v>
      </c>
      <c r="H16631" t="s">
        <v>103</v>
      </c>
      <c r="I16631">
        <f t="shared" si="788"/>
        <v>0</v>
      </c>
      <c r="J16631">
        <f t="shared" si="789"/>
        <v>0</v>
      </c>
      <c r="L16631" t="str">
        <f t="shared" si="787"/>
        <v>0822DARWIN MC</v>
      </c>
      <c r="M16631" t="s">
        <v>18006</v>
      </c>
    </row>
    <row r="16632" spans="1:13">
      <c r="A16632" t="s">
        <v>75</v>
      </c>
      <c r="B16632" t="s">
        <v>18053</v>
      </c>
      <c r="C16632" t="s">
        <v>115</v>
      </c>
      <c r="D16632">
        <v>4</v>
      </c>
      <c r="E16632">
        <v>0</v>
      </c>
      <c r="F16632">
        <v>0</v>
      </c>
      <c r="G16632" t="s">
        <v>1060</v>
      </c>
      <c r="H16632" t="s">
        <v>103</v>
      </c>
      <c r="I16632">
        <f t="shared" si="788"/>
        <v>0</v>
      </c>
      <c r="J16632">
        <f t="shared" si="789"/>
        <v>0</v>
      </c>
      <c r="L16632" t="str">
        <f t="shared" si="787"/>
        <v>0822DARWIN RIVER DAM</v>
      </c>
      <c r="M16632" t="s">
        <v>18006</v>
      </c>
    </row>
    <row r="16633" spans="1:13">
      <c r="A16633" t="s">
        <v>75</v>
      </c>
      <c r="B16633" t="s">
        <v>18054</v>
      </c>
      <c r="C16633" t="s">
        <v>115</v>
      </c>
      <c r="D16633">
        <v>4</v>
      </c>
      <c r="E16633">
        <v>0</v>
      </c>
      <c r="F16633">
        <v>0</v>
      </c>
      <c r="G16633" t="s">
        <v>1060</v>
      </c>
      <c r="H16633" t="s">
        <v>103</v>
      </c>
      <c r="I16633">
        <f t="shared" si="788"/>
        <v>0</v>
      </c>
      <c r="J16633">
        <f t="shared" si="789"/>
        <v>0</v>
      </c>
      <c r="L16633" t="str">
        <f t="shared" si="787"/>
        <v>0822DELISSAVILLE</v>
      </c>
      <c r="M16633" t="s">
        <v>18006</v>
      </c>
    </row>
    <row r="16634" spans="1:13">
      <c r="A16634" t="s">
        <v>75</v>
      </c>
      <c r="B16634" t="s">
        <v>18055</v>
      </c>
      <c r="C16634" t="s">
        <v>115</v>
      </c>
      <c r="D16634">
        <v>4</v>
      </c>
      <c r="E16634">
        <v>0</v>
      </c>
      <c r="F16634">
        <v>0</v>
      </c>
      <c r="G16634" t="s">
        <v>1060</v>
      </c>
      <c r="H16634" t="s">
        <v>103</v>
      </c>
      <c r="I16634">
        <f t="shared" si="788"/>
        <v>0</v>
      </c>
      <c r="J16634">
        <f t="shared" si="789"/>
        <v>0</v>
      </c>
      <c r="L16634" t="str">
        <f t="shared" si="787"/>
        <v>0822DOUGLAS-DALY</v>
      </c>
      <c r="M16634" t="s">
        <v>18006</v>
      </c>
    </row>
    <row r="16635" spans="1:13">
      <c r="A16635" t="s">
        <v>75</v>
      </c>
      <c r="B16635" t="s">
        <v>18056</v>
      </c>
      <c r="C16635" t="s">
        <v>115</v>
      </c>
      <c r="D16635">
        <v>4</v>
      </c>
      <c r="E16635">
        <v>0</v>
      </c>
      <c r="F16635">
        <v>0</v>
      </c>
      <c r="G16635" t="s">
        <v>1060</v>
      </c>
      <c r="H16635" t="s">
        <v>103</v>
      </c>
      <c r="I16635">
        <f t="shared" si="788"/>
        <v>0</v>
      </c>
      <c r="J16635">
        <f t="shared" si="789"/>
        <v>0</v>
      </c>
      <c r="L16635" t="str">
        <f t="shared" si="787"/>
        <v>0822EAST ARM</v>
      </c>
      <c r="M16635" t="s">
        <v>18006</v>
      </c>
    </row>
    <row r="16636" spans="1:13">
      <c r="A16636" t="s">
        <v>75</v>
      </c>
      <c r="B16636" t="s">
        <v>18057</v>
      </c>
      <c r="C16636" t="s">
        <v>115</v>
      </c>
      <c r="D16636">
        <v>4</v>
      </c>
      <c r="E16636">
        <v>0</v>
      </c>
      <c r="F16636">
        <v>0</v>
      </c>
      <c r="G16636" t="s">
        <v>1060</v>
      </c>
      <c r="H16636" t="s">
        <v>103</v>
      </c>
      <c r="I16636">
        <f t="shared" si="788"/>
        <v>0</v>
      </c>
      <c r="J16636">
        <f t="shared" si="789"/>
        <v>0</v>
      </c>
      <c r="L16636" t="str">
        <f t="shared" si="787"/>
        <v>0822EAST ARNHEM</v>
      </c>
      <c r="M16636" t="s">
        <v>18006</v>
      </c>
    </row>
    <row r="16637" spans="1:13">
      <c r="A16637" t="s">
        <v>75</v>
      </c>
      <c r="B16637" t="s">
        <v>18058</v>
      </c>
      <c r="C16637" t="s">
        <v>115</v>
      </c>
      <c r="D16637">
        <v>4</v>
      </c>
      <c r="E16637">
        <v>0</v>
      </c>
      <c r="F16637">
        <v>0</v>
      </c>
      <c r="G16637" t="s">
        <v>1060</v>
      </c>
      <c r="H16637" t="s">
        <v>103</v>
      </c>
      <c r="I16637">
        <f t="shared" si="788"/>
        <v>0</v>
      </c>
      <c r="J16637">
        <f t="shared" si="789"/>
        <v>0</v>
      </c>
      <c r="L16637" t="str">
        <f t="shared" si="787"/>
        <v>0822ELRUNDIE</v>
      </c>
      <c r="M16637" t="s">
        <v>18006</v>
      </c>
    </row>
    <row r="16638" spans="1:13">
      <c r="A16638" t="s">
        <v>75</v>
      </c>
      <c r="B16638" t="s">
        <v>18059</v>
      </c>
      <c r="C16638" t="s">
        <v>115</v>
      </c>
      <c r="D16638">
        <v>4</v>
      </c>
      <c r="E16638">
        <v>0</v>
      </c>
      <c r="F16638">
        <v>0</v>
      </c>
      <c r="G16638" t="s">
        <v>1060</v>
      </c>
      <c r="H16638" t="s">
        <v>103</v>
      </c>
      <c r="I16638">
        <f t="shared" si="788"/>
        <v>0</v>
      </c>
      <c r="J16638">
        <f t="shared" si="789"/>
        <v>0</v>
      </c>
      <c r="L16638" t="str">
        <f t="shared" si="787"/>
        <v>0822EVA VALLEY</v>
      </c>
      <c r="M16638" t="s">
        <v>18006</v>
      </c>
    </row>
    <row r="16639" spans="1:13">
      <c r="A16639" t="s">
        <v>75</v>
      </c>
      <c r="B16639" t="s">
        <v>18060</v>
      </c>
      <c r="C16639" t="s">
        <v>115</v>
      </c>
      <c r="D16639">
        <v>4</v>
      </c>
      <c r="E16639">
        <v>0</v>
      </c>
      <c r="F16639">
        <v>0</v>
      </c>
      <c r="G16639" t="s">
        <v>1060</v>
      </c>
      <c r="H16639" t="s">
        <v>103</v>
      </c>
      <c r="I16639">
        <f t="shared" si="788"/>
        <v>0</v>
      </c>
      <c r="J16639">
        <f t="shared" si="789"/>
        <v>0</v>
      </c>
      <c r="L16639" t="str">
        <f t="shared" si="787"/>
        <v>0822FINNISS VALLEY</v>
      </c>
      <c r="M16639" t="s">
        <v>18006</v>
      </c>
    </row>
    <row r="16640" spans="1:13">
      <c r="A16640" t="s">
        <v>75</v>
      </c>
      <c r="B16640" t="s">
        <v>18061</v>
      </c>
      <c r="C16640" t="s">
        <v>115</v>
      </c>
      <c r="D16640">
        <v>4</v>
      </c>
      <c r="E16640">
        <v>0</v>
      </c>
      <c r="F16640">
        <v>0</v>
      </c>
      <c r="G16640" t="s">
        <v>1060</v>
      </c>
      <c r="H16640" t="s">
        <v>103</v>
      </c>
      <c r="I16640">
        <f t="shared" si="788"/>
        <v>0</v>
      </c>
      <c r="J16640">
        <f t="shared" si="789"/>
        <v>0</v>
      </c>
      <c r="L16640" t="str">
        <f t="shared" si="787"/>
        <v>0822FLEMING</v>
      </c>
      <c r="M16640" t="s">
        <v>18006</v>
      </c>
    </row>
    <row r="16641" spans="1:13">
      <c r="A16641" t="s">
        <v>75</v>
      </c>
      <c r="B16641" t="s">
        <v>18062</v>
      </c>
      <c r="C16641" t="s">
        <v>115</v>
      </c>
      <c r="D16641">
        <v>4</v>
      </c>
      <c r="E16641">
        <v>0</v>
      </c>
      <c r="F16641">
        <v>0</v>
      </c>
      <c r="G16641" t="s">
        <v>1060</v>
      </c>
      <c r="H16641" t="s">
        <v>103</v>
      </c>
      <c r="I16641">
        <f t="shared" si="788"/>
        <v>0</v>
      </c>
      <c r="J16641">
        <f t="shared" si="789"/>
        <v>0</v>
      </c>
      <c r="L16641" t="str">
        <f t="shared" si="787"/>
        <v>0822FLY CREEK</v>
      </c>
      <c r="M16641" t="s">
        <v>18006</v>
      </c>
    </row>
    <row r="16642" spans="1:13">
      <c r="A16642" t="s">
        <v>75</v>
      </c>
      <c r="B16642" t="s">
        <v>18063</v>
      </c>
      <c r="C16642" t="s">
        <v>115</v>
      </c>
      <c r="D16642">
        <v>4</v>
      </c>
      <c r="E16642">
        <v>0</v>
      </c>
      <c r="F16642">
        <v>0</v>
      </c>
      <c r="G16642" t="s">
        <v>1060</v>
      </c>
      <c r="H16642" t="s">
        <v>103</v>
      </c>
      <c r="I16642">
        <f t="shared" si="788"/>
        <v>0</v>
      </c>
      <c r="J16642">
        <f t="shared" si="789"/>
        <v>0</v>
      </c>
      <c r="L16642" t="str">
        <f t="shared" si="787"/>
        <v>0822FREDS PASS</v>
      </c>
      <c r="M16642" t="s">
        <v>18006</v>
      </c>
    </row>
    <row r="16643" spans="1:13">
      <c r="A16643" t="s">
        <v>75</v>
      </c>
      <c r="B16643" t="s">
        <v>18064</v>
      </c>
      <c r="C16643" t="s">
        <v>115</v>
      </c>
      <c r="D16643">
        <v>4</v>
      </c>
      <c r="E16643">
        <v>0</v>
      </c>
      <c r="F16643">
        <v>0</v>
      </c>
      <c r="G16643" t="s">
        <v>1060</v>
      </c>
      <c r="H16643" t="s">
        <v>103</v>
      </c>
      <c r="I16643">
        <f t="shared" si="788"/>
        <v>0</v>
      </c>
      <c r="J16643">
        <f t="shared" si="789"/>
        <v>0</v>
      </c>
      <c r="L16643" t="str">
        <f t="shared" si="787"/>
        <v>0822GALIWINKU</v>
      </c>
      <c r="M16643" t="s">
        <v>18006</v>
      </c>
    </row>
    <row r="16644" spans="1:13">
      <c r="A16644" t="s">
        <v>75</v>
      </c>
      <c r="B16644" t="s">
        <v>18065</v>
      </c>
      <c r="C16644" t="s">
        <v>115</v>
      </c>
      <c r="D16644">
        <v>4</v>
      </c>
      <c r="E16644">
        <v>0</v>
      </c>
      <c r="F16644">
        <v>0</v>
      </c>
      <c r="G16644" t="s">
        <v>1060</v>
      </c>
      <c r="H16644" t="s">
        <v>103</v>
      </c>
      <c r="I16644">
        <f t="shared" si="788"/>
        <v>0</v>
      </c>
      <c r="J16644">
        <f t="shared" si="789"/>
        <v>0</v>
      </c>
      <c r="L16644" t="str">
        <f t="shared" si="787"/>
        <v>0822GLYDE POINT</v>
      </c>
      <c r="M16644" t="s">
        <v>18006</v>
      </c>
    </row>
    <row r="16645" spans="1:13">
      <c r="A16645" t="s">
        <v>75</v>
      </c>
      <c r="B16645" t="s">
        <v>18066</v>
      </c>
      <c r="C16645" t="s">
        <v>115</v>
      </c>
      <c r="D16645">
        <v>5</v>
      </c>
      <c r="E16645">
        <v>0</v>
      </c>
      <c r="F16645">
        <v>0</v>
      </c>
      <c r="G16645" t="s">
        <v>1060</v>
      </c>
      <c r="H16645" t="s">
        <v>103</v>
      </c>
      <c r="I16645">
        <f t="shared" si="788"/>
        <v>0</v>
      </c>
      <c r="J16645">
        <f t="shared" si="789"/>
        <v>0</v>
      </c>
      <c r="L16645" t="str">
        <f t="shared" ref="L16645:L16708" si="790">CONCATENATE(A16645,B16645)</f>
        <v>0822GOULBURN ISLAND</v>
      </c>
      <c r="M16645" t="s">
        <v>18006</v>
      </c>
    </row>
    <row r="16646" spans="1:13">
      <c r="A16646" t="s">
        <v>75</v>
      </c>
      <c r="B16646" t="s">
        <v>18067</v>
      </c>
      <c r="C16646" t="s">
        <v>115</v>
      </c>
      <c r="D16646">
        <v>4</v>
      </c>
      <c r="E16646">
        <v>0</v>
      </c>
      <c r="F16646">
        <v>0</v>
      </c>
      <c r="G16646" t="s">
        <v>1060</v>
      </c>
      <c r="H16646" t="s">
        <v>103</v>
      </c>
      <c r="I16646">
        <f t="shared" si="788"/>
        <v>0</v>
      </c>
      <c r="J16646">
        <f t="shared" si="789"/>
        <v>0</v>
      </c>
      <c r="L16646" t="str">
        <f t="shared" si="790"/>
        <v>0822GUNBALANYA</v>
      </c>
      <c r="M16646" t="s">
        <v>18006</v>
      </c>
    </row>
    <row r="16647" spans="1:13">
      <c r="A16647" t="s">
        <v>75</v>
      </c>
      <c r="B16647" t="s">
        <v>18068</v>
      </c>
      <c r="C16647" t="s">
        <v>115</v>
      </c>
      <c r="D16647">
        <v>4</v>
      </c>
      <c r="E16647">
        <v>0</v>
      </c>
      <c r="F16647">
        <v>0</v>
      </c>
      <c r="G16647" t="s">
        <v>1060</v>
      </c>
      <c r="H16647" t="s">
        <v>103</v>
      </c>
      <c r="I16647">
        <f t="shared" si="788"/>
        <v>0</v>
      </c>
      <c r="J16647">
        <f t="shared" si="789"/>
        <v>0</v>
      </c>
      <c r="L16647" t="str">
        <f t="shared" si="790"/>
        <v>0822GUNN POINT</v>
      </c>
      <c r="M16647" t="s">
        <v>18006</v>
      </c>
    </row>
    <row r="16648" spans="1:13">
      <c r="A16648" t="s">
        <v>75</v>
      </c>
      <c r="B16648" t="s">
        <v>18069</v>
      </c>
      <c r="C16648" t="s">
        <v>115</v>
      </c>
      <c r="D16648">
        <v>4</v>
      </c>
      <c r="E16648">
        <v>0</v>
      </c>
      <c r="F16648">
        <v>0</v>
      </c>
      <c r="G16648" t="s">
        <v>1060</v>
      </c>
      <c r="H16648" t="s">
        <v>103</v>
      </c>
      <c r="I16648">
        <f t="shared" si="788"/>
        <v>0</v>
      </c>
      <c r="J16648">
        <f t="shared" si="789"/>
        <v>0</v>
      </c>
      <c r="L16648" t="str">
        <f t="shared" si="790"/>
        <v>0822HAYES CREEK</v>
      </c>
      <c r="M16648" t="s">
        <v>18006</v>
      </c>
    </row>
    <row r="16649" spans="1:13">
      <c r="A16649" t="s">
        <v>75</v>
      </c>
      <c r="B16649" t="s">
        <v>18070</v>
      </c>
      <c r="C16649" t="s">
        <v>115</v>
      </c>
      <c r="D16649">
        <v>4</v>
      </c>
      <c r="E16649">
        <v>0</v>
      </c>
      <c r="F16649">
        <v>0</v>
      </c>
      <c r="G16649" t="s">
        <v>1060</v>
      </c>
      <c r="H16649" t="s">
        <v>103</v>
      </c>
      <c r="I16649">
        <f t="shared" si="788"/>
        <v>0</v>
      </c>
      <c r="J16649">
        <f t="shared" si="789"/>
        <v>0</v>
      </c>
      <c r="L16649" t="str">
        <f t="shared" si="790"/>
        <v>0822HOTHAM</v>
      </c>
      <c r="M16649" t="s">
        <v>18006</v>
      </c>
    </row>
    <row r="16650" spans="1:13">
      <c r="A16650" t="s">
        <v>75</v>
      </c>
      <c r="B16650" t="s">
        <v>18071</v>
      </c>
      <c r="C16650" t="s">
        <v>115</v>
      </c>
      <c r="D16650">
        <v>4</v>
      </c>
      <c r="E16650">
        <v>0</v>
      </c>
      <c r="F16650">
        <v>0</v>
      </c>
      <c r="G16650" t="s">
        <v>1060</v>
      </c>
      <c r="H16650" t="s">
        <v>103</v>
      </c>
      <c r="I16650">
        <f t="shared" si="788"/>
        <v>0</v>
      </c>
      <c r="J16650">
        <f t="shared" si="789"/>
        <v>0</v>
      </c>
      <c r="L16650" t="str">
        <f t="shared" si="790"/>
        <v>0822KAKADU</v>
      </c>
      <c r="M16650" t="s">
        <v>18006</v>
      </c>
    </row>
    <row r="16651" spans="1:13">
      <c r="A16651" t="s">
        <v>75</v>
      </c>
      <c r="B16651" t="s">
        <v>18072</v>
      </c>
      <c r="C16651" t="s">
        <v>115</v>
      </c>
      <c r="D16651">
        <v>4</v>
      </c>
      <c r="E16651">
        <v>0</v>
      </c>
      <c r="F16651">
        <v>0</v>
      </c>
      <c r="G16651" t="s">
        <v>1060</v>
      </c>
      <c r="H16651" t="s">
        <v>103</v>
      </c>
      <c r="I16651">
        <f t="shared" si="788"/>
        <v>0</v>
      </c>
      <c r="J16651">
        <f t="shared" si="789"/>
        <v>0</v>
      </c>
      <c r="L16651" t="str">
        <f t="shared" si="790"/>
        <v>0822KOOLPINYAH</v>
      </c>
      <c r="M16651" t="s">
        <v>18006</v>
      </c>
    </row>
    <row r="16652" spans="1:13">
      <c r="A16652" t="s">
        <v>75</v>
      </c>
      <c r="B16652" t="s">
        <v>18073</v>
      </c>
      <c r="C16652" t="s">
        <v>115</v>
      </c>
      <c r="D16652">
        <v>4</v>
      </c>
      <c r="E16652">
        <v>0</v>
      </c>
      <c r="F16652">
        <v>0</v>
      </c>
      <c r="G16652" t="s">
        <v>1060</v>
      </c>
      <c r="H16652" t="s">
        <v>103</v>
      </c>
      <c r="I16652">
        <f t="shared" si="788"/>
        <v>0</v>
      </c>
      <c r="J16652">
        <f t="shared" si="789"/>
        <v>0</v>
      </c>
      <c r="L16652" t="str">
        <f t="shared" si="790"/>
        <v>0822LAKE BENNETT</v>
      </c>
      <c r="M16652" t="s">
        <v>18006</v>
      </c>
    </row>
    <row r="16653" spans="1:13">
      <c r="A16653" t="s">
        <v>75</v>
      </c>
      <c r="B16653" t="s">
        <v>18074</v>
      </c>
      <c r="C16653" t="s">
        <v>115</v>
      </c>
      <c r="D16653">
        <v>4</v>
      </c>
      <c r="E16653">
        <v>0</v>
      </c>
      <c r="F16653">
        <v>0</v>
      </c>
      <c r="G16653" t="s">
        <v>1060</v>
      </c>
      <c r="H16653" t="s">
        <v>103</v>
      </c>
      <c r="I16653">
        <f t="shared" si="788"/>
        <v>0</v>
      </c>
      <c r="J16653">
        <f t="shared" si="789"/>
        <v>0</v>
      </c>
      <c r="L16653" t="str">
        <f t="shared" si="790"/>
        <v>0822LAMBELLS LAGOON</v>
      </c>
      <c r="M16653" t="s">
        <v>18006</v>
      </c>
    </row>
    <row r="16654" spans="1:13">
      <c r="A16654" t="s">
        <v>75</v>
      </c>
      <c r="B16654" t="s">
        <v>18075</v>
      </c>
      <c r="C16654" t="s">
        <v>115</v>
      </c>
      <c r="D16654">
        <v>4</v>
      </c>
      <c r="E16654">
        <v>0</v>
      </c>
      <c r="F16654">
        <v>0</v>
      </c>
      <c r="G16654" t="s">
        <v>1060</v>
      </c>
      <c r="H16654" t="s">
        <v>103</v>
      </c>
      <c r="I16654">
        <f t="shared" si="788"/>
        <v>0</v>
      </c>
      <c r="J16654">
        <f t="shared" si="789"/>
        <v>0</v>
      </c>
      <c r="L16654" t="str">
        <f t="shared" si="790"/>
        <v>0822LITCHFIELD PARK</v>
      </c>
      <c r="M16654" t="s">
        <v>18006</v>
      </c>
    </row>
    <row r="16655" spans="1:13">
      <c r="A16655" t="s">
        <v>75</v>
      </c>
      <c r="B16655" t="s">
        <v>18076</v>
      </c>
      <c r="C16655" t="s">
        <v>115</v>
      </c>
      <c r="D16655">
        <v>4</v>
      </c>
      <c r="E16655">
        <v>0</v>
      </c>
      <c r="F16655">
        <v>0</v>
      </c>
      <c r="G16655" t="s">
        <v>1060</v>
      </c>
      <c r="H16655" t="s">
        <v>103</v>
      </c>
      <c r="I16655">
        <f t="shared" si="788"/>
        <v>0</v>
      </c>
      <c r="J16655">
        <f t="shared" si="789"/>
        <v>0</v>
      </c>
      <c r="L16655" t="str">
        <f t="shared" si="790"/>
        <v>0822LIVINGSTONE</v>
      </c>
      <c r="M16655" t="s">
        <v>18006</v>
      </c>
    </row>
    <row r="16656" spans="1:13">
      <c r="A16656" t="s">
        <v>75</v>
      </c>
      <c r="B16656" t="s">
        <v>18077</v>
      </c>
      <c r="C16656" t="s">
        <v>115</v>
      </c>
      <c r="D16656">
        <v>4</v>
      </c>
      <c r="E16656">
        <v>0</v>
      </c>
      <c r="F16656">
        <v>0</v>
      </c>
      <c r="G16656" t="s">
        <v>1060</v>
      </c>
      <c r="H16656" t="s">
        <v>103</v>
      </c>
      <c r="I16656">
        <f t="shared" si="788"/>
        <v>0</v>
      </c>
      <c r="J16656">
        <f t="shared" si="789"/>
        <v>0</v>
      </c>
      <c r="L16656" t="str">
        <f t="shared" si="790"/>
        <v>0822LLOYD CREEK</v>
      </c>
      <c r="M16656" t="s">
        <v>18006</v>
      </c>
    </row>
    <row r="16657" spans="1:13">
      <c r="A16657" t="s">
        <v>75</v>
      </c>
      <c r="B16657" t="s">
        <v>18078</v>
      </c>
      <c r="C16657" t="s">
        <v>115</v>
      </c>
      <c r="D16657">
        <v>4</v>
      </c>
      <c r="E16657">
        <v>0</v>
      </c>
      <c r="F16657">
        <v>0</v>
      </c>
      <c r="G16657" t="s">
        <v>1060</v>
      </c>
      <c r="H16657" t="s">
        <v>103</v>
      </c>
      <c r="I16657">
        <f t="shared" si="788"/>
        <v>0</v>
      </c>
      <c r="J16657">
        <f t="shared" si="789"/>
        <v>0</v>
      </c>
      <c r="L16657" t="str">
        <f t="shared" si="790"/>
        <v>0822MANDORAH</v>
      </c>
      <c r="M16657" t="s">
        <v>18006</v>
      </c>
    </row>
    <row r="16658" spans="1:13">
      <c r="A16658" t="s">
        <v>75</v>
      </c>
      <c r="B16658" t="s">
        <v>18079</v>
      </c>
      <c r="C16658" t="s">
        <v>115</v>
      </c>
      <c r="D16658">
        <v>4</v>
      </c>
      <c r="E16658">
        <v>0</v>
      </c>
      <c r="F16658">
        <v>0</v>
      </c>
      <c r="G16658" t="s">
        <v>1060</v>
      </c>
      <c r="H16658" t="s">
        <v>103</v>
      </c>
      <c r="I16658">
        <f t="shared" si="788"/>
        <v>0</v>
      </c>
      <c r="J16658">
        <f t="shared" si="789"/>
        <v>0</v>
      </c>
      <c r="L16658" t="str">
        <f t="shared" si="790"/>
        <v>0822MANINGRIDA</v>
      </c>
      <c r="M16658" t="s">
        <v>18006</v>
      </c>
    </row>
    <row r="16659" spans="1:13">
      <c r="A16659" t="s">
        <v>75</v>
      </c>
      <c r="B16659" t="s">
        <v>18080</v>
      </c>
      <c r="C16659" t="s">
        <v>115</v>
      </c>
      <c r="D16659">
        <v>4</v>
      </c>
      <c r="E16659">
        <v>0</v>
      </c>
      <c r="F16659">
        <v>0</v>
      </c>
      <c r="G16659" t="s">
        <v>1060</v>
      </c>
      <c r="H16659" t="s">
        <v>103</v>
      </c>
      <c r="I16659">
        <f t="shared" si="788"/>
        <v>0</v>
      </c>
      <c r="J16659">
        <f t="shared" si="789"/>
        <v>0</v>
      </c>
      <c r="L16659" t="str">
        <f t="shared" si="790"/>
        <v>0822MAPURU</v>
      </c>
      <c r="M16659" t="s">
        <v>18006</v>
      </c>
    </row>
    <row r="16660" spans="1:13">
      <c r="A16660" t="s">
        <v>75</v>
      </c>
      <c r="B16660" t="s">
        <v>18081</v>
      </c>
      <c r="C16660" t="s">
        <v>115</v>
      </c>
      <c r="D16660">
        <v>4</v>
      </c>
      <c r="E16660">
        <v>0</v>
      </c>
      <c r="F16660">
        <v>0</v>
      </c>
      <c r="G16660" t="s">
        <v>1060</v>
      </c>
      <c r="H16660" t="s">
        <v>103</v>
      </c>
      <c r="I16660">
        <f t="shared" si="788"/>
        <v>0</v>
      </c>
      <c r="J16660">
        <f t="shared" si="789"/>
        <v>0</v>
      </c>
      <c r="L16660" t="str">
        <f t="shared" si="790"/>
        <v>0822MARANUNGA</v>
      </c>
      <c r="M16660" t="s">
        <v>18006</v>
      </c>
    </row>
    <row r="16661" spans="1:13">
      <c r="A16661" t="s">
        <v>75</v>
      </c>
      <c r="B16661" t="s">
        <v>18082</v>
      </c>
      <c r="C16661" t="s">
        <v>115</v>
      </c>
      <c r="D16661">
        <v>4</v>
      </c>
      <c r="E16661">
        <v>0</v>
      </c>
      <c r="F16661">
        <v>0</v>
      </c>
      <c r="G16661" t="s">
        <v>1060</v>
      </c>
      <c r="H16661" t="s">
        <v>103</v>
      </c>
      <c r="I16661">
        <f t="shared" si="788"/>
        <v>0</v>
      </c>
      <c r="J16661">
        <f t="shared" si="789"/>
        <v>0</v>
      </c>
      <c r="L16661" t="str">
        <f t="shared" si="790"/>
        <v>0822MARRAKAI</v>
      </c>
      <c r="M16661" t="s">
        <v>18006</v>
      </c>
    </row>
    <row r="16662" spans="1:13">
      <c r="A16662" t="s">
        <v>75</v>
      </c>
      <c r="B16662" t="s">
        <v>18083</v>
      </c>
      <c r="C16662" t="s">
        <v>115</v>
      </c>
      <c r="D16662">
        <v>3</v>
      </c>
      <c r="E16662">
        <v>0</v>
      </c>
      <c r="F16662">
        <v>0</v>
      </c>
      <c r="G16662" t="s">
        <v>1060</v>
      </c>
      <c r="H16662" t="s">
        <v>103</v>
      </c>
      <c r="I16662">
        <f t="shared" si="788"/>
        <v>0</v>
      </c>
      <c r="J16662">
        <f t="shared" si="789"/>
        <v>0</v>
      </c>
      <c r="L16662" t="str">
        <f t="shared" si="790"/>
        <v>0822MCMINNS LAGOON</v>
      </c>
      <c r="M16662" t="s">
        <v>18006</v>
      </c>
    </row>
    <row r="16663" spans="1:13">
      <c r="A16663" t="s">
        <v>75</v>
      </c>
      <c r="B16663" t="s">
        <v>18084</v>
      </c>
      <c r="C16663" t="s">
        <v>115</v>
      </c>
      <c r="D16663">
        <v>3</v>
      </c>
      <c r="E16663">
        <v>0</v>
      </c>
      <c r="F16663">
        <v>0</v>
      </c>
      <c r="G16663" t="s">
        <v>1060</v>
      </c>
      <c r="H16663" t="s">
        <v>103</v>
      </c>
      <c r="I16663">
        <f t="shared" si="788"/>
        <v>0</v>
      </c>
      <c r="J16663">
        <f t="shared" si="789"/>
        <v>0</v>
      </c>
      <c r="L16663" t="str">
        <f t="shared" si="790"/>
        <v>0822MICKETT CREEK</v>
      </c>
      <c r="M16663" t="s">
        <v>18006</v>
      </c>
    </row>
    <row r="16664" spans="1:13">
      <c r="A16664" t="s">
        <v>75</v>
      </c>
      <c r="B16664" t="s">
        <v>18085</v>
      </c>
      <c r="C16664" t="s">
        <v>115</v>
      </c>
      <c r="D16664">
        <v>4</v>
      </c>
      <c r="E16664">
        <v>0</v>
      </c>
      <c r="F16664">
        <v>0</v>
      </c>
      <c r="G16664" t="s">
        <v>1060</v>
      </c>
      <c r="H16664" t="s">
        <v>103</v>
      </c>
      <c r="I16664">
        <f t="shared" si="788"/>
        <v>0</v>
      </c>
      <c r="J16664">
        <f t="shared" si="789"/>
        <v>0</v>
      </c>
      <c r="L16664" t="str">
        <f t="shared" si="790"/>
        <v>0822MIDDLE POINT</v>
      </c>
      <c r="M16664" t="s">
        <v>18006</v>
      </c>
    </row>
    <row r="16665" spans="1:13">
      <c r="A16665" t="s">
        <v>75</v>
      </c>
      <c r="B16665" t="s">
        <v>18086</v>
      </c>
      <c r="C16665" t="s">
        <v>115</v>
      </c>
      <c r="D16665">
        <v>4</v>
      </c>
      <c r="E16665">
        <v>0</v>
      </c>
      <c r="F16665">
        <v>0</v>
      </c>
      <c r="G16665" t="s">
        <v>1060</v>
      </c>
      <c r="H16665" t="s">
        <v>103</v>
      </c>
      <c r="I16665">
        <f t="shared" si="788"/>
        <v>0</v>
      </c>
      <c r="J16665">
        <f t="shared" si="789"/>
        <v>0</v>
      </c>
      <c r="L16665" t="str">
        <f t="shared" si="790"/>
        <v>0822MILIKAPITI</v>
      </c>
      <c r="M16665" t="s">
        <v>18006</v>
      </c>
    </row>
    <row r="16666" spans="1:13">
      <c r="A16666" t="s">
        <v>75</v>
      </c>
      <c r="B16666" t="s">
        <v>18087</v>
      </c>
      <c r="C16666" t="s">
        <v>115</v>
      </c>
      <c r="D16666">
        <v>4</v>
      </c>
      <c r="E16666">
        <v>0</v>
      </c>
      <c r="F16666">
        <v>0</v>
      </c>
      <c r="G16666" t="s">
        <v>1060</v>
      </c>
      <c r="H16666" t="s">
        <v>103</v>
      </c>
      <c r="I16666">
        <f t="shared" si="788"/>
        <v>0</v>
      </c>
      <c r="J16666">
        <f t="shared" si="789"/>
        <v>0</v>
      </c>
      <c r="L16666" t="str">
        <f t="shared" si="790"/>
        <v>0822MILINGIMBI</v>
      </c>
      <c r="M16666" t="s">
        <v>18006</v>
      </c>
    </row>
    <row r="16667" spans="1:13">
      <c r="A16667" t="s">
        <v>75</v>
      </c>
      <c r="B16667" t="s">
        <v>7825</v>
      </c>
      <c r="C16667" t="s">
        <v>115</v>
      </c>
      <c r="D16667">
        <v>4</v>
      </c>
      <c r="E16667">
        <v>0</v>
      </c>
      <c r="F16667">
        <v>0</v>
      </c>
      <c r="G16667" t="s">
        <v>1060</v>
      </c>
      <c r="H16667" t="s">
        <v>103</v>
      </c>
      <c r="I16667">
        <f t="shared" si="788"/>
        <v>0</v>
      </c>
      <c r="J16667">
        <f t="shared" si="789"/>
        <v>0</v>
      </c>
      <c r="L16667" t="str">
        <f t="shared" si="790"/>
        <v>0822MILLWOOD</v>
      </c>
      <c r="M16667" t="s">
        <v>18006</v>
      </c>
    </row>
    <row r="16668" spans="1:13">
      <c r="A16668" t="s">
        <v>75</v>
      </c>
      <c r="B16668" t="s">
        <v>18088</v>
      </c>
      <c r="C16668" t="s">
        <v>115</v>
      </c>
      <c r="D16668">
        <v>4</v>
      </c>
      <c r="E16668">
        <v>0</v>
      </c>
      <c r="F16668">
        <v>0</v>
      </c>
      <c r="G16668" t="s">
        <v>1060</v>
      </c>
      <c r="H16668" t="s">
        <v>103</v>
      </c>
      <c r="I16668">
        <f t="shared" si="788"/>
        <v>0</v>
      </c>
      <c r="J16668">
        <f t="shared" si="789"/>
        <v>0</v>
      </c>
      <c r="L16668" t="str">
        <f t="shared" si="790"/>
        <v>0822MINJILANG</v>
      </c>
      <c r="M16668" t="s">
        <v>18006</v>
      </c>
    </row>
    <row r="16669" spans="1:13">
      <c r="A16669" t="s">
        <v>75</v>
      </c>
      <c r="B16669" t="s">
        <v>18089</v>
      </c>
      <c r="C16669" t="s">
        <v>115</v>
      </c>
      <c r="D16669">
        <v>4</v>
      </c>
      <c r="E16669">
        <v>0</v>
      </c>
      <c r="F16669">
        <v>0</v>
      </c>
      <c r="G16669" t="s">
        <v>1060</v>
      </c>
      <c r="H16669" t="s">
        <v>103</v>
      </c>
      <c r="I16669">
        <f t="shared" si="788"/>
        <v>0</v>
      </c>
      <c r="J16669">
        <f t="shared" si="789"/>
        <v>0</v>
      </c>
      <c r="L16669" t="str">
        <f t="shared" si="790"/>
        <v>0822MOUNT BUNDEY</v>
      </c>
      <c r="M16669" t="s">
        <v>18006</v>
      </c>
    </row>
    <row r="16670" spans="1:13">
      <c r="A16670" t="s">
        <v>75</v>
      </c>
      <c r="B16670" t="s">
        <v>18090</v>
      </c>
      <c r="C16670" t="s">
        <v>115</v>
      </c>
      <c r="D16670">
        <v>4</v>
      </c>
      <c r="E16670">
        <v>0</v>
      </c>
      <c r="F16670">
        <v>0</v>
      </c>
      <c r="G16670" t="s">
        <v>1060</v>
      </c>
      <c r="H16670" t="s">
        <v>103</v>
      </c>
      <c r="I16670">
        <f t="shared" si="788"/>
        <v>0</v>
      </c>
      <c r="J16670">
        <f t="shared" si="789"/>
        <v>0</v>
      </c>
      <c r="L16670" t="str">
        <f t="shared" si="790"/>
        <v>0822MURRUMUJUK</v>
      </c>
      <c r="M16670" t="s">
        <v>18006</v>
      </c>
    </row>
    <row r="16671" spans="1:13">
      <c r="A16671" t="s">
        <v>75</v>
      </c>
      <c r="B16671" t="s">
        <v>18091</v>
      </c>
      <c r="C16671" t="s">
        <v>115</v>
      </c>
      <c r="D16671">
        <v>4</v>
      </c>
      <c r="E16671">
        <v>0</v>
      </c>
      <c r="F16671">
        <v>0</v>
      </c>
      <c r="G16671" t="s">
        <v>1060</v>
      </c>
      <c r="H16671" t="s">
        <v>103</v>
      </c>
      <c r="I16671">
        <f t="shared" si="788"/>
        <v>0</v>
      </c>
      <c r="J16671">
        <f t="shared" si="789"/>
        <v>0</v>
      </c>
      <c r="L16671" t="str">
        <f t="shared" si="790"/>
        <v>0822NAUIYU</v>
      </c>
      <c r="M16671" t="s">
        <v>18006</v>
      </c>
    </row>
    <row r="16672" spans="1:13">
      <c r="A16672" t="s">
        <v>75</v>
      </c>
      <c r="B16672" t="s">
        <v>18092</v>
      </c>
      <c r="C16672" t="s">
        <v>115</v>
      </c>
      <c r="D16672">
        <v>4</v>
      </c>
      <c r="E16672">
        <v>0</v>
      </c>
      <c r="F16672">
        <v>0</v>
      </c>
      <c r="G16672" t="s">
        <v>1060</v>
      </c>
      <c r="H16672" t="s">
        <v>103</v>
      </c>
      <c r="I16672">
        <f t="shared" si="788"/>
        <v>0</v>
      </c>
      <c r="J16672">
        <f t="shared" si="789"/>
        <v>0</v>
      </c>
      <c r="L16672" t="str">
        <f t="shared" si="790"/>
        <v>0822NEMARLUK</v>
      </c>
      <c r="M16672" t="s">
        <v>18006</v>
      </c>
    </row>
    <row r="16673" spans="1:13">
      <c r="A16673" t="s">
        <v>75</v>
      </c>
      <c r="B16673" t="s">
        <v>18093</v>
      </c>
      <c r="C16673" t="s">
        <v>115</v>
      </c>
      <c r="D16673">
        <v>4</v>
      </c>
      <c r="E16673">
        <v>0</v>
      </c>
      <c r="F16673">
        <v>0</v>
      </c>
      <c r="G16673" t="s">
        <v>1060</v>
      </c>
      <c r="H16673" t="s">
        <v>103</v>
      </c>
      <c r="I16673">
        <f t="shared" si="788"/>
        <v>0</v>
      </c>
      <c r="J16673">
        <f t="shared" si="789"/>
        <v>0</v>
      </c>
      <c r="L16673" t="str">
        <f t="shared" si="790"/>
        <v>0822NGANMARRIYANGA</v>
      </c>
      <c r="M16673" t="s">
        <v>18006</v>
      </c>
    </row>
    <row r="16674" spans="1:13">
      <c r="A16674" t="s">
        <v>75</v>
      </c>
      <c r="B16674" t="s">
        <v>18094</v>
      </c>
      <c r="C16674" t="s">
        <v>115</v>
      </c>
      <c r="D16674">
        <v>4</v>
      </c>
      <c r="E16674">
        <v>0</v>
      </c>
      <c r="F16674">
        <v>0</v>
      </c>
      <c r="G16674" t="s">
        <v>1060</v>
      </c>
      <c r="H16674" t="s">
        <v>103</v>
      </c>
      <c r="I16674">
        <f t="shared" si="788"/>
        <v>0</v>
      </c>
      <c r="J16674">
        <f t="shared" si="789"/>
        <v>0</v>
      </c>
      <c r="L16674" t="str">
        <f t="shared" si="790"/>
        <v>0822NGUIU</v>
      </c>
      <c r="M16674" t="s">
        <v>18006</v>
      </c>
    </row>
    <row r="16675" spans="1:13">
      <c r="A16675" t="s">
        <v>75</v>
      </c>
      <c r="B16675" t="s">
        <v>18095</v>
      </c>
      <c r="C16675" t="s">
        <v>115</v>
      </c>
      <c r="D16675">
        <v>4</v>
      </c>
      <c r="E16675">
        <v>0</v>
      </c>
      <c r="F16675">
        <v>0</v>
      </c>
      <c r="G16675" t="s">
        <v>1060</v>
      </c>
      <c r="H16675" t="s">
        <v>103</v>
      </c>
      <c r="I16675">
        <f t="shared" si="788"/>
        <v>0</v>
      </c>
      <c r="J16675">
        <f t="shared" si="789"/>
        <v>0</v>
      </c>
      <c r="L16675" t="str">
        <f t="shared" si="790"/>
        <v>0822NUMBURINDI</v>
      </c>
      <c r="M16675" t="s">
        <v>18006</v>
      </c>
    </row>
    <row r="16676" spans="1:13">
      <c r="A16676" t="s">
        <v>75</v>
      </c>
      <c r="B16676" t="s">
        <v>18096</v>
      </c>
      <c r="C16676" t="s">
        <v>115</v>
      </c>
      <c r="D16676">
        <v>4</v>
      </c>
      <c r="E16676">
        <v>0</v>
      </c>
      <c r="F16676">
        <v>0</v>
      </c>
      <c r="G16676" t="s">
        <v>1060</v>
      </c>
      <c r="H16676" t="s">
        <v>103</v>
      </c>
      <c r="I16676">
        <f t="shared" si="788"/>
        <v>0</v>
      </c>
      <c r="J16676">
        <f t="shared" si="789"/>
        <v>0</v>
      </c>
      <c r="L16676" t="str">
        <f t="shared" si="790"/>
        <v>0822OENPELLI</v>
      </c>
      <c r="M16676" t="s">
        <v>18006</v>
      </c>
    </row>
    <row r="16677" spans="1:13">
      <c r="A16677" t="s">
        <v>75</v>
      </c>
      <c r="B16677" t="s">
        <v>18097</v>
      </c>
      <c r="C16677" t="s">
        <v>115</v>
      </c>
      <c r="D16677">
        <v>4</v>
      </c>
      <c r="E16677">
        <v>0</v>
      </c>
      <c r="F16677">
        <v>0</v>
      </c>
      <c r="G16677" t="s">
        <v>1060</v>
      </c>
      <c r="H16677" t="s">
        <v>103</v>
      </c>
      <c r="I16677">
        <f t="shared" si="788"/>
        <v>0</v>
      </c>
      <c r="J16677">
        <f t="shared" si="789"/>
        <v>0</v>
      </c>
      <c r="L16677" t="str">
        <f t="shared" si="790"/>
        <v>0822PALUMPA</v>
      </c>
      <c r="M16677" t="s">
        <v>18006</v>
      </c>
    </row>
    <row r="16678" spans="1:13">
      <c r="A16678" t="s">
        <v>75</v>
      </c>
      <c r="B16678" t="s">
        <v>18098</v>
      </c>
      <c r="C16678" t="s">
        <v>115</v>
      </c>
      <c r="D16678">
        <v>4</v>
      </c>
      <c r="E16678">
        <v>0</v>
      </c>
      <c r="F16678">
        <v>0</v>
      </c>
      <c r="G16678" t="s">
        <v>1060</v>
      </c>
      <c r="H16678" t="s">
        <v>103</v>
      </c>
      <c r="I16678">
        <f t="shared" si="788"/>
        <v>0</v>
      </c>
      <c r="J16678">
        <f t="shared" si="789"/>
        <v>0</v>
      </c>
      <c r="L16678" t="str">
        <f t="shared" si="790"/>
        <v>0822PEPPIMENARTI</v>
      </c>
      <c r="M16678" t="s">
        <v>18006</v>
      </c>
    </row>
    <row r="16679" spans="1:13">
      <c r="A16679" t="s">
        <v>75</v>
      </c>
      <c r="B16679" t="s">
        <v>18099</v>
      </c>
      <c r="C16679" t="s">
        <v>115</v>
      </c>
      <c r="D16679">
        <v>4</v>
      </c>
      <c r="E16679">
        <v>0</v>
      </c>
      <c r="F16679">
        <v>0</v>
      </c>
      <c r="G16679" t="s">
        <v>1060</v>
      </c>
      <c r="H16679" t="s">
        <v>103</v>
      </c>
      <c r="I16679">
        <f t="shared" si="788"/>
        <v>0</v>
      </c>
      <c r="J16679">
        <f t="shared" si="789"/>
        <v>0</v>
      </c>
      <c r="L16679" t="str">
        <f t="shared" si="790"/>
        <v>0822POINT STEPHENS</v>
      </c>
      <c r="M16679" t="s">
        <v>18006</v>
      </c>
    </row>
    <row r="16680" spans="1:13">
      <c r="A16680" t="s">
        <v>75</v>
      </c>
      <c r="B16680" t="s">
        <v>18100</v>
      </c>
      <c r="C16680" t="s">
        <v>115</v>
      </c>
      <c r="D16680">
        <v>4</v>
      </c>
      <c r="E16680">
        <v>0</v>
      </c>
      <c r="F16680">
        <v>0</v>
      </c>
      <c r="G16680" t="s">
        <v>1060</v>
      </c>
      <c r="H16680" t="s">
        <v>103</v>
      </c>
      <c r="I16680">
        <f t="shared" si="788"/>
        <v>0</v>
      </c>
      <c r="J16680">
        <f t="shared" si="789"/>
        <v>0</v>
      </c>
      <c r="L16680" t="str">
        <f t="shared" si="790"/>
        <v>0822POINT STUART</v>
      </c>
      <c r="M16680" t="s">
        <v>18006</v>
      </c>
    </row>
    <row r="16681" spans="1:13">
      <c r="A16681" t="s">
        <v>75</v>
      </c>
      <c r="B16681" t="s">
        <v>18101</v>
      </c>
      <c r="C16681" t="s">
        <v>115</v>
      </c>
      <c r="D16681">
        <v>4</v>
      </c>
      <c r="E16681">
        <v>0</v>
      </c>
      <c r="F16681">
        <v>0</v>
      </c>
      <c r="G16681" t="s">
        <v>1060</v>
      </c>
      <c r="H16681" t="s">
        <v>103</v>
      </c>
      <c r="I16681">
        <f t="shared" si="788"/>
        <v>0</v>
      </c>
      <c r="J16681">
        <f t="shared" si="789"/>
        <v>0</v>
      </c>
      <c r="L16681" t="str">
        <f t="shared" si="790"/>
        <v>0822PULARUMPI</v>
      </c>
      <c r="M16681" t="s">
        <v>18006</v>
      </c>
    </row>
    <row r="16682" spans="1:13">
      <c r="A16682" t="s">
        <v>75</v>
      </c>
      <c r="B16682" t="s">
        <v>18102</v>
      </c>
      <c r="C16682" t="s">
        <v>115</v>
      </c>
      <c r="D16682">
        <v>4</v>
      </c>
      <c r="E16682">
        <v>0</v>
      </c>
      <c r="F16682">
        <v>0</v>
      </c>
      <c r="G16682" t="s">
        <v>1060</v>
      </c>
      <c r="H16682" t="s">
        <v>103</v>
      </c>
      <c r="I16682">
        <f t="shared" si="788"/>
        <v>0</v>
      </c>
      <c r="J16682">
        <f t="shared" si="789"/>
        <v>0</v>
      </c>
      <c r="L16682" t="str">
        <f t="shared" si="790"/>
        <v>0822RAKULA</v>
      </c>
      <c r="M16682" t="s">
        <v>18006</v>
      </c>
    </row>
    <row r="16683" spans="1:13">
      <c r="A16683" t="s">
        <v>75</v>
      </c>
      <c r="B16683" t="s">
        <v>18103</v>
      </c>
      <c r="C16683" t="s">
        <v>115</v>
      </c>
      <c r="D16683">
        <v>4</v>
      </c>
      <c r="E16683">
        <v>0</v>
      </c>
      <c r="F16683">
        <v>0</v>
      </c>
      <c r="G16683" t="s">
        <v>1060</v>
      </c>
      <c r="H16683" t="s">
        <v>103</v>
      </c>
      <c r="I16683">
        <f t="shared" si="788"/>
        <v>0</v>
      </c>
      <c r="J16683">
        <f t="shared" si="789"/>
        <v>0</v>
      </c>
      <c r="L16683" t="str">
        <f t="shared" si="790"/>
        <v>0822RAMINGINING</v>
      </c>
      <c r="M16683" t="s">
        <v>18006</v>
      </c>
    </row>
    <row r="16684" spans="1:13">
      <c r="A16684" t="s">
        <v>75</v>
      </c>
      <c r="B16684" t="s">
        <v>18104</v>
      </c>
      <c r="C16684" t="s">
        <v>115</v>
      </c>
      <c r="D16684">
        <v>4</v>
      </c>
      <c r="E16684">
        <v>0</v>
      </c>
      <c r="F16684">
        <v>0</v>
      </c>
      <c r="G16684" t="s">
        <v>1060</v>
      </c>
      <c r="H16684" t="s">
        <v>103</v>
      </c>
      <c r="I16684">
        <f t="shared" si="788"/>
        <v>0</v>
      </c>
      <c r="J16684">
        <f t="shared" si="789"/>
        <v>0</v>
      </c>
      <c r="L16684" t="str">
        <f t="shared" si="790"/>
        <v>0822ROBIN FALLS</v>
      </c>
      <c r="M16684" t="s">
        <v>18006</v>
      </c>
    </row>
    <row r="16685" spans="1:13">
      <c r="A16685" t="s">
        <v>75</v>
      </c>
      <c r="B16685" t="s">
        <v>18105</v>
      </c>
      <c r="C16685" t="s">
        <v>115</v>
      </c>
      <c r="D16685">
        <v>4</v>
      </c>
      <c r="E16685">
        <v>0</v>
      </c>
      <c r="F16685">
        <v>0</v>
      </c>
      <c r="G16685" t="s">
        <v>1060</v>
      </c>
      <c r="H16685" t="s">
        <v>103</v>
      </c>
      <c r="I16685">
        <f t="shared" si="788"/>
        <v>0</v>
      </c>
      <c r="J16685">
        <f t="shared" si="789"/>
        <v>0</v>
      </c>
      <c r="L16685" t="str">
        <f t="shared" si="790"/>
        <v>0822RUM JUNGLE</v>
      </c>
      <c r="M16685" t="s">
        <v>18006</v>
      </c>
    </row>
    <row r="16686" spans="1:13">
      <c r="A16686" t="s">
        <v>75</v>
      </c>
      <c r="B16686" t="s">
        <v>18106</v>
      </c>
      <c r="C16686" t="s">
        <v>115</v>
      </c>
      <c r="D16686">
        <v>4</v>
      </c>
      <c r="E16686">
        <v>0</v>
      </c>
      <c r="F16686">
        <v>0</v>
      </c>
      <c r="G16686" t="s">
        <v>1060</v>
      </c>
      <c r="H16686" t="s">
        <v>103</v>
      </c>
      <c r="I16686">
        <f t="shared" si="788"/>
        <v>0</v>
      </c>
      <c r="J16686">
        <f t="shared" si="789"/>
        <v>0</v>
      </c>
      <c r="L16686" t="str">
        <f t="shared" si="790"/>
        <v>0822SANDPALMS ROADHOUSE</v>
      </c>
      <c r="M16686" t="s">
        <v>18006</v>
      </c>
    </row>
    <row r="16687" spans="1:13">
      <c r="A16687" t="s">
        <v>75</v>
      </c>
      <c r="B16687" t="s">
        <v>902</v>
      </c>
      <c r="C16687" t="s">
        <v>115</v>
      </c>
      <c r="D16687">
        <v>4</v>
      </c>
      <c r="E16687">
        <v>0</v>
      </c>
      <c r="F16687">
        <v>0</v>
      </c>
      <c r="G16687" t="s">
        <v>1060</v>
      </c>
      <c r="H16687" t="s">
        <v>103</v>
      </c>
      <c r="I16687">
        <f t="shared" si="788"/>
        <v>0</v>
      </c>
      <c r="J16687">
        <f t="shared" si="789"/>
        <v>0</v>
      </c>
      <c r="L16687" t="str">
        <f t="shared" si="790"/>
        <v>0822SOUTHPORT</v>
      </c>
      <c r="M16687" t="s">
        <v>18006</v>
      </c>
    </row>
    <row r="16688" spans="1:13">
      <c r="A16688" t="s">
        <v>75</v>
      </c>
      <c r="B16688" t="s">
        <v>18107</v>
      </c>
      <c r="C16688" t="s">
        <v>115</v>
      </c>
      <c r="D16688">
        <v>4</v>
      </c>
      <c r="E16688">
        <v>0</v>
      </c>
      <c r="F16688">
        <v>0</v>
      </c>
      <c r="G16688" t="s">
        <v>1060</v>
      </c>
      <c r="H16688" t="s">
        <v>103</v>
      </c>
      <c r="I16688">
        <f t="shared" si="788"/>
        <v>0</v>
      </c>
      <c r="J16688">
        <f t="shared" si="789"/>
        <v>0</v>
      </c>
      <c r="L16688" t="str">
        <f t="shared" si="790"/>
        <v>0822STAPLETON</v>
      </c>
      <c r="M16688" t="s">
        <v>18006</v>
      </c>
    </row>
    <row r="16689" spans="1:13">
      <c r="A16689" t="s">
        <v>75</v>
      </c>
      <c r="B16689" t="s">
        <v>18108</v>
      </c>
      <c r="C16689" t="s">
        <v>115</v>
      </c>
      <c r="D16689">
        <v>4</v>
      </c>
      <c r="E16689">
        <v>0</v>
      </c>
      <c r="F16689">
        <v>0</v>
      </c>
      <c r="G16689" t="s">
        <v>1060</v>
      </c>
      <c r="H16689" t="s">
        <v>103</v>
      </c>
      <c r="I16689">
        <f t="shared" ref="I16689:I16752" si="791">IF(ISERROR(VLOOKUP(A16689,SelPostCode,1,FALSE)),0,1)</f>
        <v>0</v>
      </c>
      <c r="J16689">
        <f t="shared" ref="J16689:J16752" si="792">IF(I16689=0,0,IF(ISERROR(VLOOKUP(B16689,SelSuburb,1,FALSE)),0,1))</f>
        <v>0</v>
      </c>
      <c r="L16689" t="str">
        <f t="shared" si="790"/>
        <v>0822THAMARRURR</v>
      </c>
      <c r="M16689" t="s">
        <v>18006</v>
      </c>
    </row>
    <row r="16690" spans="1:13">
      <c r="A16690" t="s">
        <v>75</v>
      </c>
      <c r="B16690" t="s">
        <v>18109</v>
      </c>
      <c r="C16690" t="s">
        <v>115</v>
      </c>
      <c r="D16690">
        <v>4</v>
      </c>
      <c r="E16690">
        <v>0</v>
      </c>
      <c r="F16690">
        <v>0</v>
      </c>
      <c r="G16690" t="s">
        <v>1060</v>
      </c>
      <c r="H16690" t="s">
        <v>103</v>
      </c>
      <c r="I16690">
        <f t="shared" si="791"/>
        <v>0</v>
      </c>
      <c r="J16690">
        <f t="shared" si="792"/>
        <v>0</v>
      </c>
      <c r="L16690" t="str">
        <f t="shared" si="790"/>
        <v>0822TIVENDALE</v>
      </c>
      <c r="M16690" t="s">
        <v>18006</v>
      </c>
    </row>
    <row r="16691" spans="1:13">
      <c r="A16691" t="s">
        <v>75</v>
      </c>
      <c r="B16691" t="s">
        <v>18110</v>
      </c>
      <c r="C16691" t="s">
        <v>115</v>
      </c>
      <c r="D16691">
        <v>5</v>
      </c>
      <c r="E16691">
        <v>0</v>
      </c>
      <c r="F16691">
        <v>0</v>
      </c>
      <c r="G16691" t="s">
        <v>1060</v>
      </c>
      <c r="H16691" t="s">
        <v>103</v>
      </c>
      <c r="I16691">
        <f t="shared" si="791"/>
        <v>0</v>
      </c>
      <c r="J16691">
        <f t="shared" si="792"/>
        <v>0</v>
      </c>
      <c r="L16691" t="str">
        <f t="shared" si="790"/>
        <v>0822TIWI ISLANDS</v>
      </c>
      <c r="M16691" t="s">
        <v>18006</v>
      </c>
    </row>
    <row r="16692" spans="1:13">
      <c r="A16692" t="s">
        <v>75</v>
      </c>
      <c r="B16692" t="s">
        <v>18111</v>
      </c>
      <c r="C16692" t="s">
        <v>115</v>
      </c>
      <c r="D16692">
        <v>4</v>
      </c>
      <c r="E16692">
        <v>0</v>
      </c>
      <c r="F16692">
        <v>0</v>
      </c>
      <c r="G16692" t="s">
        <v>1060</v>
      </c>
      <c r="H16692" t="s">
        <v>103</v>
      </c>
      <c r="I16692">
        <f t="shared" si="791"/>
        <v>0</v>
      </c>
      <c r="J16692">
        <f t="shared" si="792"/>
        <v>0</v>
      </c>
      <c r="L16692" t="str">
        <f t="shared" si="790"/>
        <v>0822TORTILLA FLATS</v>
      </c>
      <c r="M16692" t="s">
        <v>18006</v>
      </c>
    </row>
    <row r="16693" spans="1:13">
      <c r="A16693" t="s">
        <v>75</v>
      </c>
      <c r="B16693" t="s">
        <v>18112</v>
      </c>
      <c r="C16693" t="s">
        <v>115</v>
      </c>
      <c r="D16693">
        <v>4</v>
      </c>
      <c r="E16693">
        <v>0</v>
      </c>
      <c r="F16693">
        <v>0</v>
      </c>
      <c r="G16693" t="s">
        <v>1060</v>
      </c>
      <c r="H16693" t="s">
        <v>103</v>
      </c>
      <c r="I16693">
        <f t="shared" si="791"/>
        <v>0</v>
      </c>
      <c r="J16693">
        <f t="shared" si="792"/>
        <v>0</v>
      </c>
      <c r="L16693" t="str">
        <f t="shared" si="790"/>
        <v>0822TUMBLING WATERS</v>
      </c>
      <c r="M16693" t="s">
        <v>18006</v>
      </c>
    </row>
    <row r="16694" spans="1:13">
      <c r="A16694" t="s">
        <v>75</v>
      </c>
      <c r="B16694" t="s">
        <v>18113</v>
      </c>
      <c r="C16694" t="s">
        <v>115</v>
      </c>
      <c r="D16694">
        <v>4</v>
      </c>
      <c r="E16694">
        <v>0</v>
      </c>
      <c r="F16694">
        <v>0</v>
      </c>
      <c r="G16694" t="s">
        <v>1060</v>
      </c>
      <c r="H16694" t="s">
        <v>103</v>
      </c>
      <c r="I16694">
        <f t="shared" si="791"/>
        <v>0</v>
      </c>
      <c r="J16694">
        <f t="shared" si="792"/>
        <v>0</v>
      </c>
      <c r="L16694" t="str">
        <f t="shared" si="790"/>
        <v>0822UMBAKUMBA</v>
      </c>
      <c r="M16694" t="s">
        <v>18006</v>
      </c>
    </row>
    <row r="16695" spans="1:13">
      <c r="A16695" t="s">
        <v>75</v>
      </c>
      <c r="B16695" t="s">
        <v>18114</v>
      </c>
      <c r="C16695" t="s">
        <v>115</v>
      </c>
      <c r="D16695">
        <v>5</v>
      </c>
      <c r="E16695">
        <v>0</v>
      </c>
      <c r="F16695">
        <v>0</v>
      </c>
      <c r="G16695" t="s">
        <v>1060</v>
      </c>
      <c r="H16695" t="s">
        <v>103</v>
      </c>
      <c r="I16695">
        <f t="shared" si="791"/>
        <v>0</v>
      </c>
      <c r="J16695">
        <f t="shared" si="792"/>
        <v>0</v>
      </c>
      <c r="L16695" t="str">
        <f t="shared" si="790"/>
        <v>0822VERNON ISLANDS</v>
      </c>
      <c r="M16695" t="s">
        <v>18006</v>
      </c>
    </row>
    <row r="16696" spans="1:13">
      <c r="A16696" t="s">
        <v>75</v>
      </c>
      <c r="B16696" t="s">
        <v>18115</v>
      </c>
      <c r="C16696" t="s">
        <v>115</v>
      </c>
      <c r="D16696">
        <v>4</v>
      </c>
      <c r="E16696">
        <v>0</v>
      </c>
      <c r="F16696">
        <v>0</v>
      </c>
      <c r="G16696" t="s">
        <v>1060</v>
      </c>
      <c r="H16696" t="s">
        <v>103</v>
      </c>
      <c r="I16696">
        <f t="shared" si="791"/>
        <v>0</v>
      </c>
      <c r="J16696">
        <f t="shared" si="792"/>
        <v>0</v>
      </c>
      <c r="L16696" t="str">
        <f t="shared" si="790"/>
        <v>0822WADEYE</v>
      </c>
      <c r="M16696" t="s">
        <v>18006</v>
      </c>
    </row>
    <row r="16697" spans="1:13">
      <c r="A16697" t="s">
        <v>75</v>
      </c>
      <c r="B16697" t="s">
        <v>18116</v>
      </c>
      <c r="C16697" t="s">
        <v>115</v>
      </c>
      <c r="D16697">
        <v>4</v>
      </c>
      <c r="E16697">
        <v>0</v>
      </c>
      <c r="F16697">
        <v>0</v>
      </c>
      <c r="G16697" t="s">
        <v>1060</v>
      </c>
      <c r="H16697" t="s">
        <v>103</v>
      </c>
      <c r="I16697">
        <f t="shared" si="791"/>
        <v>0</v>
      </c>
      <c r="J16697">
        <f t="shared" si="792"/>
        <v>0</v>
      </c>
      <c r="L16697" t="str">
        <f t="shared" si="790"/>
        <v>0822WAGAIT BEACH</v>
      </c>
      <c r="M16697" t="s">
        <v>18006</v>
      </c>
    </row>
    <row r="16698" spans="1:13">
      <c r="A16698" t="s">
        <v>75</v>
      </c>
      <c r="B16698" t="s">
        <v>18117</v>
      </c>
      <c r="C16698" t="s">
        <v>115</v>
      </c>
      <c r="D16698">
        <v>4</v>
      </c>
      <c r="E16698">
        <v>0</v>
      </c>
      <c r="F16698">
        <v>0</v>
      </c>
      <c r="G16698" t="s">
        <v>1060</v>
      </c>
      <c r="H16698" t="s">
        <v>103</v>
      </c>
      <c r="I16698">
        <f t="shared" si="791"/>
        <v>0</v>
      </c>
      <c r="J16698">
        <f t="shared" si="792"/>
        <v>0</v>
      </c>
      <c r="L16698" t="str">
        <f t="shared" si="790"/>
        <v>0822WAK WAK</v>
      </c>
      <c r="M16698" t="s">
        <v>18006</v>
      </c>
    </row>
    <row r="16699" spans="1:13">
      <c r="A16699" t="s">
        <v>75</v>
      </c>
      <c r="B16699" t="s">
        <v>18118</v>
      </c>
      <c r="C16699" t="s">
        <v>115</v>
      </c>
      <c r="D16699">
        <v>4</v>
      </c>
      <c r="E16699">
        <v>0</v>
      </c>
      <c r="F16699">
        <v>0</v>
      </c>
      <c r="G16699" t="s">
        <v>1060</v>
      </c>
      <c r="H16699" t="s">
        <v>103</v>
      </c>
      <c r="I16699">
        <f t="shared" si="791"/>
        <v>0</v>
      </c>
      <c r="J16699">
        <f t="shared" si="792"/>
        <v>0</v>
      </c>
      <c r="L16699" t="str">
        <f t="shared" si="790"/>
        <v>0822WARRUWI</v>
      </c>
      <c r="M16699" t="s">
        <v>18006</v>
      </c>
    </row>
    <row r="16700" spans="1:13">
      <c r="A16700" t="s">
        <v>75</v>
      </c>
      <c r="B16700" t="s">
        <v>18119</v>
      </c>
      <c r="C16700" t="s">
        <v>115</v>
      </c>
      <c r="D16700">
        <v>4</v>
      </c>
      <c r="E16700">
        <v>0</v>
      </c>
      <c r="F16700">
        <v>0</v>
      </c>
      <c r="G16700" t="s">
        <v>1060</v>
      </c>
      <c r="H16700" t="s">
        <v>103</v>
      </c>
      <c r="I16700">
        <f t="shared" si="791"/>
        <v>0</v>
      </c>
      <c r="J16700">
        <f t="shared" si="792"/>
        <v>0</v>
      </c>
      <c r="L16700" t="str">
        <f t="shared" si="790"/>
        <v>0822WEDDELL</v>
      </c>
      <c r="M16700" t="s">
        <v>18006</v>
      </c>
    </row>
    <row r="16701" spans="1:13">
      <c r="A16701" t="s">
        <v>75</v>
      </c>
      <c r="B16701" t="s">
        <v>18120</v>
      </c>
      <c r="C16701" t="s">
        <v>115</v>
      </c>
      <c r="D16701">
        <v>4</v>
      </c>
      <c r="E16701">
        <v>0</v>
      </c>
      <c r="F16701">
        <v>0</v>
      </c>
      <c r="G16701" t="s">
        <v>1060</v>
      </c>
      <c r="H16701" t="s">
        <v>103</v>
      </c>
      <c r="I16701">
        <f t="shared" si="791"/>
        <v>0</v>
      </c>
      <c r="J16701">
        <f t="shared" si="792"/>
        <v>0</v>
      </c>
      <c r="L16701" t="str">
        <f t="shared" si="790"/>
        <v>0822WEST ARNHEM</v>
      </c>
      <c r="M16701" t="s">
        <v>18006</v>
      </c>
    </row>
    <row r="16702" spans="1:13">
      <c r="A16702" t="s">
        <v>75</v>
      </c>
      <c r="B16702" t="s">
        <v>17808</v>
      </c>
      <c r="C16702" t="s">
        <v>115</v>
      </c>
      <c r="D16702">
        <v>4</v>
      </c>
      <c r="E16702">
        <v>0</v>
      </c>
      <c r="F16702">
        <v>0</v>
      </c>
      <c r="G16702" t="s">
        <v>1060</v>
      </c>
      <c r="H16702" t="s">
        <v>103</v>
      </c>
      <c r="I16702">
        <f t="shared" si="791"/>
        <v>0</v>
      </c>
      <c r="J16702">
        <f t="shared" si="792"/>
        <v>0</v>
      </c>
      <c r="L16702" t="str">
        <f t="shared" si="790"/>
        <v>0822WINNELLIE</v>
      </c>
      <c r="M16702" t="s">
        <v>18006</v>
      </c>
    </row>
    <row r="16703" spans="1:13">
      <c r="A16703" t="s">
        <v>75</v>
      </c>
      <c r="B16703" t="s">
        <v>18121</v>
      </c>
      <c r="C16703" t="s">
        <v>115</v>
      </c>
      <c r="D16703">
        <v>4</v>
      </c>
      <c r="E16703">
        <v>0</v>
      </c>
      <c r="F16703">
        <v>0</v>
      </c>
      <c r="G16703" t="s">
        <v>1060</v>
      </c>
      <c r="H16703" t="s">
        <v>103</v>
      </c>
      <c r="I16703">
        <f t="shared" si="791"/>
        <v>0</v>
      </c>
      <c r="J16703">
        <f t="shared" si="792"/>
        <v>0</v>
      </c>
      <c r="L16703" t="str">
        <f t="shared" si="790"/>
        <v>0822WOOLANING</v>
      </c>
      <c r="M16703" t="s">
        <v>18006</v>
      </c>
    </row>
    <row r="16704" spans="1:13">
      <c r="A16704" t="s">
        <v>75</v>
      </c>
      <c r="B16704" t="s">
        <v>18122</v>
      </c>
      <c r="C16704" t="s">
        <v>115</v>
      </c>
      <c r="D16704">
        <v>4</v>
      </c>
      <c r="E16704">
        <v>0</v>
      </c>
      <c r="F16704">
        <v>0</v>
      </c>
      <c r="G16704" t="s">
        <v>1060</v>
      </c>
      <c r="H16704" t="s">
        <v>103</v>
      </c>
      <c r="I16704">
        <f t="shared" si="791"/>
        <v>0</v>
      </c>
      <c r="J16704">
        <f t="shared" si="792"/>
        <v>0</v>
      </c>
      <c r="L16704" t="str">
        <f t="shared" si="790"/>
        <v>0822WURRUMIYANGA</v>
      </c>
      <c r="M16704" t="s">
        <v>18006</v>
      </c>
    </row>
    <row r="16705" spans="1:13">
      <c r="A16705" s="124" t="s">
        <v>75</v>
      </c>
      <c r="B16705" t="s">
        <v>18123</v>
      </c>
      <c r="C16705" t="s">
        <v>115</v>
      </c>
      <c r="D16705">
        <v>5</v>
      </c>
      <c r="E16705">
        <v>0</v>
      </c>
      <c r="F16705">
        <v>0</v>
      </c>
      <c r="H16705" t="s">
        <v>103</v>
      </c>
      <c r="I16705">
        <f t="shared" si="791"/>
        <v>0</v>
      </c>
      <c r="J16705">
        <f t="shared" si="792"/>
        <v>0</v>
      </c>
      <c r="L16705" t="str">
        <f t="shared" si="790"/>
        <v>0822BATHURST ISLAND</v>
      </c>
      <c r="M16705" t="s">
        <v>18006</v>
      </c>
    </row>
    <row r="16706" spans="1:13">
      <c r="A16706" s="124" t="s">
        <v>75</v>
      </c>
      <c r="B16706" t="s">
        <v>18124</v>
      </c>
      <c r="C16706" t="s">
        <v>115</v>
      </c>
      <c r="D16706">
        <v>5</v>
      </c>
      <c r="E16706">
        <v>0</v>
      </c>
      <c r="F16706">
        <v>0</v>
      </c>
      <c r="H16706" t="s">
        <v>103</v>
      </c>
      <c r="I16706">
        <f t="shared" si="791"/>
        <v>0</v>
      </c>
      <c r="J16706">
        <f t="shared" si="792"/>
        <v>0</v>
      </c>
      <c r="L16706" t="str">
        <f t="shared" si="790"/>
        <v>0822ANINDILYAKWA</v>
      </c>
      <c r="M16706" t="s">
        <v>18006</v>
      </c>
    </row>
    <row r="16707" spans="1:13">
      <c r="A16707" s="124" t="s">
        <v>75</v>
      </c>
      <c r="B16707" t="s">
        <v>18125</v>
      </c>
      <c r="C16707" t="s">
        <v>115</v>
      </c>
      <c r="D16707">
        <v>5</v>
      </c>
      <c r="E16707">
        <v>0</v>
      </c>
      <c r="F16707">
        <v>0</v>
      </c>
      <c r="H16707" t="s">
        <v>103</v>
      </c>
      <c r="I16707">
        <f t="shared" si="791"/>
        <v>0</v>
      </c>
      <c r="J16707">
        <f t="shared" si="792"/>
        <v>0</v>
      </c>
      <c r="L16707" t="str">
        <f t="shared" si="790"/>
        <v>0822CHANNEL ISLAND</v>
      </c>
      <c r="M16707" t="s">
        <v>18006</v>
      </c>
    </row>
    <row r="16708" spans="1:13">
      <c r="A16708" s="124" t="s">
        <v>75</v>
      </c>
      <c r="B16708" t="s">
        <v>5460</v>
      </c>
      <c r="C16708" t="s">
        <v>115</v>
      </c>
      <c r="D16708">
        <v>5</v>
      </c>
      <c r="E16708">
        <v>0</v>
      </c>
      <c r="F16708">
        <v>0</v>
      </c>
      <c r="H16708" t="s">
        <v>103</v>
      </c>
      <c r="I16708">
        <f t="shared" si="791"/>
        <v>0</v>
      </c>
      <c r="J16708">
        <f t="shared" si="792"/>
        <v>0</v>
      </c>
      <c r="L16708" t="str">
        <f t="shared" si="790"/>
        <v>0822CAMP CREEK</v>
      </c>
      <c r="M16708" t="s">
        <v>18006</v>
      </c>
    </row>
    <row r="16709" spans="1:13">
      <c r="A16709" s="124" t="s">
        <v>75</v>
      </c>
      <c r="B16709" t="s">
        <v>18126</v>
      </c>
      <c r="C16709" t="s">
        <v>115</v>
      </c>
      <c r="D16709">
        <v>5</v>
      </c>
      <c r="E16709">
        <v>0</v>
      </c>
      <c r="F16709">
        <v>0</v>
      </c>
      <c r="H16709" t="s">
        <v>103</v>
      </c>
      <c r="I16709">
        <f t="shared" si="791"/>
        <v>0</v>
      </c>
      <c r="J16709">
        <f t="shared" si="792"/>
        <v>0</v>
      </c>
      <c r="L16709" t="str">
        <f t="shared" ref="L16709:L16772" si="793">CONCATENATE(A16709,B16709)</f>
        <v>0822BYNOE HARBOUR</v>
      </c>
      <c r="M16709" t="s">
        <v>18006</v>
      </c>
    </row>
    <row r="16710" spans="1:13">
      <c r="A16710" s="124" t="s">
        <v>75</v>
      </c>
      <c r="B16710" t="s">
        <v>18127</v>
      </c>
      <c r="C16710" t="s">
        <v>115</v>
      </c>
      <c r="D16710">
        <v>5</v>
      </c>
      <c r="E16710">
        <v>0</v>
      </c>
      <c r="F16710">
        <v>0</v>
      </c>
      <c r="H16710" t="s">
        <v>103</v>
      </c>
      <c r="I16710">
        <f t="shared" si="791"/>
        <v>0</v>
      </c>
      <c r="J16710">
        <f t="shared" si="792"/>
        <v>0</v>
      </c>
      <c r="L16710" t="str">
        <f t="shared" si="793"/>
        <v>0822CHARLES DARWIN</v>
      </c>
      <c r="M16710" t="s">
        <v>18006</v>
      </c>
    </row>
    <row r="16711" spans="1:13">
      <c r="A16711" s="124" t="s">
        <v>75</v>
      </c>
      <c r="B16711" t="s">
        <v>18128</v>
      </c>
      <c r="C16711" t="s">
        <v>115</v>
      </c>
      <c r="D16711">
        <v>5</v>
      </c>
      <c r="E16711">
        <v>0</v>
      </c>
      <c r="F16711">
        <v>0</v>
      </c>
      <c r="H16711" t="s">
        <v>103</v>
      </c>
      <c r="I16711">
        <f t="shared" si="791"/>
        <v>0</v>
      </c>
      <c r="J16711">
        <f t="shared" si="792"/>
        <v>0</v>
      </c>
      <c r="L16711" t="str">
        <f t="shared" si="793"/>
        <v>0822COBOURG</v>
      </c>
      <c r="M16711" t="s">
        <v>18006</v>
      </c>
    </row>
    <row r="16712" spans="1:13">
      <c r="A16712" s="124" t="s">
        <v>75</v>
      </c>
      <c r="B16712" t="s">
        <v>14329</v>
      </c>
      <c r="C16712" t="s">
        <v>115</v>
      </c>
      <c r="D16712">
        <v>5</v>
      </c>
      <c r="E16712">
        <v>0</v>
      </c>
      <c r="F16712">
        <v>0</v>
      </c>
      <c r="H16712" t="s">
        <v>103</v>
      </c>
      <c r="I16712">
        <f t="shared" si="791"/>
        <v>0</v>
      </c>
      <c r="J16712">
        <f t="shared" si="792"/>
        <v>0</v>
      </c>
      <c r="L16712" t="str">
        <f t="shared" si="793"/>
        <v>0822HUGHES</v>
      </c>
      <c r="M16712" t="s">
        <v>18006</v>
      </c>
    </row>
    <row r="16713" spans="1:13">
      <c r="A16713" s="124" t="s">
        <v>75</v>
      </c>
      <c r="B16713" t="s">
        <v>6344</v>
      </c>
      <c r="C16713" t="s">
        <v>115</v>
      </c>
      <c r="D16713">
        <v>5</v>
      </c>
      <c r="E16713">
        <v>0</v>
      </c>
      <c r="F16713">
        <v>0</v>
      </c>
      <c r="H16713" t="s">
        <v>103</v>
      </c>
      <c r="I16713">
        <f t="shared" si="791"/>
        <v>0</v>
      </c>
      <c r="J16713">
        <f t="shared" si="792"/>
        <v>0</v>
      </c>
      <c r="L16713" t="str">
        <f t="shared" si="793"/>
        <v>0822HIDDEN VALLEY</v>
      </c>
      <c r="M16713" t="s">
        <v>18006</v>
      </c>
    </row>
    <row r="16714" spans="1:13">
      <c r="A16714" s="124" t="s">
        <v>75</v>
      </c>
      <c r="B16714" t="s">
        <v>18129</v>
      </c>
      <c r="C16714" t="s">
        <v>115</v>
      </c>
      <c r="D16714">
        <v>5</v>
      </c>
      <c r="E16714">
        <v>0</v>
      </c>
      <c r="F16714">
        <v>0</v>
      </c>
      <c r="H16714" t="s">
        <v>103</v>
      </c>
      <c r="I16714">
        <f t="shared" si="791"/>
        <v>0</v>
      </c>
      <c r="J16714">
        <f t="shared" si="792"/>
        <v>0</v>
      </c>
      <c r="L16714" t="str">
        <f t="shared" si="793"/>
        <v>0822MILYAKBURRA</v>
      </c>
      <c r="M16714" t="s">
        <v>18006</v>
      </c>
    </row>
    <row r="16715" spans="1:13">
      <c r="A16715" s="124" t="s">
        <v>75</v>
      </c>
      <c r="B16715" t="s">
        <v>2496</v>
      </c>
      <c r="C16715" t="s">
        <v>115</v>
      </c>
      <c r="D16715">
        <v>5</v>
      </c>
      <c r="E16715">
        <v>0</v>
      </c>
      <c r="F16715">
        <v>0</v>
      </c>
      <c r="H16715" t="s">
        <v>103</v>
      </c>
      <c r="I16715">
        <f t="shared" si="791"/>
        <v>0</v>
      </c>
      <c r="J16715">
        <f t="shared" si="792"/>
        <v>0</v>
      </c>
      <c r="L16715" t="str">
        <f t="shared" si="793"/>
        <v>0822MARGARET RIVER</v>
      </c>
      <c r="M16715" t="s">
        <v>18006</v>
      </c>
    </row>
    <row r="16716" spans="1:13">
      <c r="A16716" s="124" t="s">
        <v>75</v>
      </c>
      <c r="B16716" t="s">
        <v>17979</v>
      </c>
      <c r="C16716" t="s">
        <v>115</v>
      </c>
      <c r="D16716">
        <v>5</v>
      </c>
      <c r="E16716">
        <v>0</v>
      </c>
      <c r="F16716">
        <v>0</v>
      </c>
      <c r="H16716" t="s">
        <v>103</v>
      </c>
      <c r="I16716">
        <f t="shared" si="791"/>
        <v>0</v>
      </c>
      <c r="J16716">
        <f t="shared" si="792"/>
        <v>0</v>
      </c>
      <c r="L16716" t="str">
        <f t="shared" si="793"/>
        <v>0822NUMBULWAR</v>
      </c>
      <c r="M16716" t="s">
        <v>18006</v>
      </c>
    </row>
    <row r="16717" spans="1:13">
      <c r="A16717" s="124" t="s">
        <v>75</v>
      </c>
      <c r="B16717" t="s">
        <v>18130</v>
      </c>
      <c r="C16717" t="s">
        <v>115</v>
      </c>
      <c r="D16717">
        <v>5</v>
      </c>
      <c r="E16717">
        <v>0</v>
      </c>
      <c r="F16717">
        <v>0</v>
      </c>
      <c r="H16717" t="s">
        <v>103</v>
      </c>
      <c r="I16717">
        <f t="shared" si="791"/>
        <v>0</v>
      </c>
      <c r="J16717">
        <f t="shared" si="792"/>
        <v>0</v>
      </c>
      <c r="L16717" t="str">
        <f t="shared" si="793"/>
        <v>0822PIRLANGIMPI</v>
      </c>
      <c r="M16717" t="s">
        <v>18006</v>
      </c>
    </row>
    <row r="16718" spans="1:13">
      <c r="A16718" s="124" t="s">
        <v>75</v>
      </c>
      <c r="B16718" t="s">
        <v>15913</v>
      </c>
      <c r="C16718" t="s">
        <v>115</v>
      </c>
      <c r="D16718">
        <v>5</v>
      </c>
      <c r="E16718">
        <v>0</v>
      </c>
      <c r="F16718">
        <v>0</v>
      </c>
      <c r="H16718" t="s">
        <v>103</v>
      </c>
      <c r="I16718">
        <f t="shared" si="791"/>
        <v>0</v>
      </c>
      <c r="J16718">
        <f t="shared" si="792"/>
        <v>0</v>
      </c>
      <c r="L16718" t="str">
        <f t="shared" si="793"/>
        <v>0822TIPPERARY</v>
      </c>
      <c r="M16718" t="s">
        <v>18006</v>
      </c>
    </row>
    <row r="16719" spans="1:13">
      <c r="A16719" s="124" t="s">
        <v>75</v>
      </c>
      <c r="B16719" t="s">
        <v>544</v>
      </c>
      <c r="C16719" t="s">
        <v>115</v>
      </c>
      <c r="D16719">
        <v>5</v>
      </c>
      <c r="E16719">
        <v>0</v>
      </c>
      <c r="F16719">
        <v>0</v>
      </c>
      <c r="H16719" t="s">
        <v>103</v>
      </c>
      <c r="I16719">
        <f t="shared" si="791"/>
        <v>0</v>
      </c>
      <c r="J16719">
        <f t="shared" si="792"/>
        <v>0</v>
      </c>
      <c r="L16719" t="str">
        <f t="shared" si="793"/>
        <v>0822WICKHAM</v>
      </c>
      <c r="M16719" t="s">
        <v>18006</v>
      </c>
    </row>
    <row r="16720" spans="1:13">
      <c r="A16720" s="124" t="s">
        <v>75</v>
      </c>
      <c r="B16720" t="s">
        <v>8577</v>
      </c>
      <c r="C16720" t="s">
        <v>115</v>
      </c>
      <c r="D16720">
        <v>5</v>
      </c>
      <c r="E16720">
        <v>0</v>
      </c>
      <c r="F16720">
        <v>0</v>
      </c>
      <c r="H16720" t="s">
        <v>103</v>
      </c>
      <c r="I16720">
        <f t="shared" si="791"/>
        <v>0</v>
      </c>
      <c r="J16720">
        <f t="shared" si="792"/>
        <v>0</v>
      </c>
      <c r="L16720" t="str">
        <f t="shared" si="793"/>
        <v>0822WISHART</v>
      </c>
      <c r="M16720" t="s">
        <v>18006</v>
      </c>
    </row>
    <row r="16721" spans="1:13">
      <c r="A16721" t="s">
        <v>18131</v>
      </c>
      <c r="B16721" t="s">
        <v>17808</v>
      </c>
      <c r="C16721" t="s">
        <v>115</v>
      </c>
      <c r="D16721">
        <v>1</v>
      </c>
      <c r="E16721">
        <v>0</v>
      </c>
      <c r="F16721">
        <v>2</v>
      </c>
      <c r="G16721" t="s">
        <v>1060</v>
      </c>
      <c r="H16721" t="s">
        <v>103</v>
      </c>
      <c r="I16721">
        <f t="shared" si="791"/>
        <v>0</v>
      </c>
      <c r="J16721">
        <f t="shared" si="792"/>
        <v>0</v>
      </c>
      <c r="L16721" t="str">
        <f t="shared" si="793"/>
        <v>0821WINNELLIE</v>
      </c>
      <c r="M16721" t="e">
        <v>#N/A</v>
      </c>
    </row>
    <row r="16722" spans="1:13">
      <c r="A16722" t="s">
        <v>74</v>
      </c>
      <c r="B16722" t="s">
        <v>18132</v>
      </c>
      <c r="C16722" t="s">
        <v>115</v>
      </c>
      <c r="D16722">
        <v>1</v>
      </c>
      <c r="E16722">
        <v>0</v>
      </c>
      <c r="F16722">
        <v>2</v>
      </c>
      <c r="G16722" t="s">
        <v>1060</v>
      </c>
      <c r="H16722" t="s">
        <v>116</v>
      </c>
      <c r="I16722">
        <f t="shared" si="791"/>
        <v>0</v>
      </c>
      <c r="J16722">
        <f t="shared" si="792"/>
        <v>0</v>
      </c>
      <c r="L16722" t="str">
        <f t="shared" si="793"/>
        <v>0820BAGOT</v>
      </c>
      <c r="M16722" t="s">
        <v>18006</v>
      </c>
    </row>
    <row r="16723" spans="1:13">
      <c r="A16723" t="s">
        <v>74</v>
      </c>
      <c r="B16723" t="s">
        <v>17501</v>
      </c>
      <c r="C16723" t="s">
        <v>115</v>
      </c>
      <c r="D16723">
        <v>1</v>
      </c>
      <c r="E16723">
        <v>0</v>
      </c>
      <c r="F16723">
        <v>2</v>
      </c>
      <c r="G16723" t="s">
        <v>1060</v>
      </c>
      <c r="H16723" t="s">
        <v>116</v>
      </c>
      <c r="I16723">
        <f t="shared" si="791"/>
        <v>0</v>
      </c>
      <c r="J16723">
        <f t="shared" si="792"/>
        <v>0</v>
      </c>
      <c r="L16723" t="str">
        <f t="shared" si="793"/>
        <v>0820BAYVIEW</v>
      </c>
      <c r="M16723" t="s">
        <v>18006</v>
      </c>
    </row>
    <row r="16724" spans="1:13">
      <c r="A16724" t="s">
        <v>74</v>
      </c>
      <c r="B16724" t="s">
        <v>18127</v>
      </c>
      <c r="C16724" t="s">
        <v>115</v>
      </c>
      <c r="D16724">
        <v>1</v>
      </c>
      <c r="E16724">
        <v>0</v>
      </c>
      <c r="F16724">
        <v>2</v>
      </c>
      <c r="G16724" t="s">
        <v>1060</v>
      </c>
      <c r="H16724" t="s">
        <v>116</v>
      </c>
      <c r="I16724">
        <f t="shared" si="791"/>
        <v>0</v>
      </c>
      <c r="J16724">
        <f t="shared" si="792"/>
        <v>0</v>
      </c>
      <c r="L16724" t="str">
        <f t="shared" si="793"/>
        <v>0820CHARLES DARWIN</v>
      </c>
      <c r="M16724" t="s">
        <v>18006</v>
      </c>
    </row>
    <row r="16725" spans="1:13">
      <c r="A16725" t="s">
        <v>74</v>
      </c>
      <c r="B16725" t="s">
        <v>4372</v>
      </c>
      <c r="C16725" t="s">
        <v>115</v>
      </c>
      <c r="D16725">
        <v>1</v>
      </c>
      <c r="E16725">
        <v>0</v>
      </c>
      <c r="F16725">
        <v>2</v>
      </c>
      <c r="G16725" t="s">
        <v>1060</v>
      </c>
      <c r="H16725" t="s">
        <v>116</v>
      </c>
      <c r="I16725">
        <f t="shared" si="791"/>
        <v>0</v>
      </c>
      <c r="J16725">
        <f t="shared" si="792"/>
        <v>0</v>
      </c>
      <c r="L16725" t="str">
        <f t="shared" si="793"/>
        <v>0820COONAWARRA</v>
      </c>
      <c r="M16725" t="s">
        <v>18006</v>
      </c>
    </row>
    <row r="16726" spans="1:13">
      <c r="A16726" t="s">
        <v>74</v>
      </c>
      <c r="B16726" t="s">
        <v>18133</v>
      </c>
      <c r="C16726" t="s">
        <v>115</v>
      </c>
      <c r="D16726">
        <v>1</v>
      </c>
      <c r="E16726">
        <v>0</v>
      </c>
      <c r="F16726">
        <v>2</v>
      </c>
      <c r="G16726" t="s">
        <v>1060</v>
      </c>
      <c r="H16726" t="s">
        <v>116</v>
      </c>
      <c r="I16726">
        <f t="shared" si="791"/>
        <v>0</v>
      </c>
      <c r="J16726">
        <f t="shared" si="792"/>
        <v>0</v>
      </c>
      <c r="L16726" t="str">
        <f t="shared" si="793"/>
        <v>0820CULLEN BAY</v>
      </c>
      <c r="M16726" t="s">
        <v>18006</v>
      </c>
    </row>
    <row r="16727" spans="1:13">
      <c r="A16727" t="s">
        <v>74</v>
      </c>
      <c r="B16727" t="s">
        <v>18134</v>
      </c>
      <c r="C16727" t="s">
        <v>115</v>
      </c>
      <c r="D16727">
        <v>1</v>
      </c>
      <c r="E16727">
        <v>0</v>
      </c>
      <c r="F16727">
        <v>2</v>
      </c>
      <c r="G16727" t="s">
        <v>1060</v>
      </c>
      <c r="H16727" t="s">
        <v>116</v>
      </c>
      <c r="I16727">
        <f t="shared" si="791"/>
        <v>0</v>
      </c>
      <c r="J16727">
        <f t="shared" si="792"/>
        <v>0</v>
      </c>
      <c r="L16727" t="str">
        <f t="shared" si="793"/>
        <v>0820DARWIN DC</v>
      </c>
      <c r="M16727" t="s">
        <v>18006</v>
      </c>
    </row>
    <row r="16728" spans="1:13">
      <c r="A16728" t="s">
        <v>74</v>
      </c>
      <c r="B16728" t="s">
        <v>18052</v>
      </c>
      <c r="C16728" t="s">
        <v>115</v>
      </c>
      <c r="D16728">
        <v>1</v>
      </c>
      <c r="E16728">
        <v>0</v>
      </c>
      <c r="F16728">
        <v>2</v>
      </c>
      <c r="G16728" t="s">
        <v>1060</v>
      </c>
      <c r="H16728" t="s">
        <v>116</v>
      </c>
      <c r="I16728">
        <f t="shared" si="791"/>
        <v>0</v>
      </c>
      <c r="J16728">
        <f t="shared" si="792"/>
        <v>0</v>
      </c>
      <c r="L16728" t="str">
        <f t="shared" si="793"/>
        <v>0820DARWIN MC</v>
      </c>
      <c r="M16728" t="s">
        <v>18006</v>
      </c>
    </row>
    <row r="16729" spans="1:13">
      <c r="A16729" t="s">
        <v>74</v>
      </c>
      <c r="B16729" t="s">
        <v>18135</v>
      </c>
      <c r="C16729" t="s">
        <v>115</v>
      </c>
      <c r="D16729">
        <v>1</v>
      </c>
      <c r="E16729">
        <v>0</v>
      </c>
      <c r="F16729">
        <v>2</v>
      </c>
      <c r="G16729" t="s">
        <v>1060</v>
      </c>
      <c r="H16729" t="s">
        <v>116</v>
      </c>
      <c r="I16729">
        <f t="shared" si="791"/>
        <v>0</v>
      </c>
      <c r="J16729">
        <f t="shared" si="792"/>
        <v>0</v>
      </c>
      <c r="L16729" t="str">
        <f t="shared" si="793"/>
        <v>0820EAST POINT</v>
      </c>
      <c r="M16729" t="s">
        <v>18006</v>
      </c>
    </row>
    <row r="16730" spans="1:13">
      <c r="A16730" t="s">
        <v>74</v>
      </c>
      <c r="B16730" t="s">
        <v>2681</v>
      </c>
      <c r="C16730" t="s">
        <v>115</v>
      </c>
      <c r="D16730">
        <v>1</v>
      </c>
      <c r="E16730">
        <v>0</v>
      </c>
      <c r="F16730">
        <v>2</v>
      </c>
      <c r="G16730" t="s">
        <v>1060</v>
      </c>
      <c r="H16730" t="s">
        <v>116</v>
      </c>
      <c r="I16730">
        <f t="shared" si="791"/>
        <v>0</v>
      </c>
      <c r="J16730">
        <f t="shared" si="792"/>
        <v>0</v>
      </c>
      <c r="L16730" t="str">
        <f t="shared" si="793"/>
        <v>0820EATON</v>
      </c>
      <c r="M16730" t="s">
        <v>18006</v>
      </c>
    </row>
    <row r="16731" spans="1:13">
      <c r="A16731" t="s">
        <v>74</v>
      </c>
      <c r="B16731" t="s">
        <v>18136</v>
      </c>
      <c r="C16731" t="s">
        <v>115</v>
      </c>
      <c r="D16731">
        <v>1</v>
      </c>
      <c r="E16731">
        <v>0</v>
      </c>
      <c r="F16731">
        <v>2</v>
      </c>
      <c r="G16731" t="s">
        <v>1060</v>
      </c>
      <c r="H16731" t="s">
        <v>116</v>
      </c>
      <c r="I16731">
        <f t="shared" si="791"/>
        <v>0</v>
      </c>
      <c r="J16731">
        <f t="shared" si="792"/>
        <v>0</v>
      </c>
      <c r="L16731" t="str">
        <f t="shared" si="793"/>
        <v>0820FANNIE BAY</v>
      </c>
      <c r="M16731" t="s">
        <v>18006</v>
      </c>
    </row>
    <row r="16732" spans="1:13">
      <c r="A16732" t="s">
        <v>74</v>
      </c>
      <c r="B16732" t="s">
        <v>18137</v>
      </c>
      <c r="C16732" t="s">
        <v>115</v>
      </c>
      <c r="D16732">
        <v>1</v>
      </c>
      <c r="E16732">
        <v>0</v>
      </c>
      <c r="F16732">
        <v>2</v>
      </c>
      <c r="G16732" t="s">
        <v>1060</v>
      </c>
      <c r="H16732" t="s">
        <v>116</v>
      </c>
      <c r="I16732">
        <f t="shared" si="791"/>
        <v>0</v>
      </c>
      <c r="J16732">
        <f t="shared" si="792"/>
        <v>0</v>
      </c>
      <c r="L16732" t="str">
        <f t="shared" si="793"/>
        <v>0820LARRAKEYAH</v>
      </c>
      <c r="M16732" t="s">
        <v>18006</v>
      </c>
    </row>
    <row r="16733" spans="1:13">
      <c r="A16733" t="s">
        <v>74</v>
      </c>
      <c r="B16733" t="s">
        <v>18138</v>
      </c>
      <c r="C16733" t="s">
        <v>115</v>
      </c>
      <c r="D16733">
        <v>1</v>
      </c>
      <c r="E16733">
        <v>0</v>
      </c>
      <c r="F16733">
        <v>2</v>
      </c>
      <c r="G16733" t="s">
        <v>1060</v>
      </c>
      <c r="H16733" t="s">
        <v>116</v>
      </c>
      <c r="I16733">
        <f t="shared" si="791"/>
        <v>0</v>
      </c>
      <c r="J16733">
        <f t="shared" si="792"/>
        <v>0</v>
      </c>
      <c r="L16733" t="str">
        <f t="shared" si="793"/>
        <v>0820LUDMILLA</v>
      </c>
      <c r="M16733" t="s">
        <v>18006</v>
      </c>
    </row>
    <row r="16734" spans="1:13">
      <c r="A16734" t="s">
        <v>74</v>
      </c>
      <c r="B16734" t="s">
        <v>18139</v>
      </c>
      <c r="C16734" t="s">
        <v>115</v>
      </c>
      <c r="D16734">
        <v>1</v>
      </c>
      <c r="E16734">
        <v>0</v>
      </c>
      <c r="F16734">
        <v>2</v>
      </c>
      <c r="G16734" t="s">
        <v>1060</v>
      </c>
      <c r="H16734" t="s">
        <v>116</v>
      </c>
      <c r="I16734">
        <f t="shared" si="791"/>
        <v>0</v>
      </c>
      <c r="J16734">
        <f t="shared" si="792"/>
        <v>0</v>
      </c>
      <c r="L16734" t="str">
        <f t="shared" si="793"/>
        <v>0820PARAP</v>
      </c>
      <c r="M16734" t="s">
        <v>18006</v>
      </c>
    </row>
    <row r="16735" spans="1:13">
      <c r="A16735" t="s">
        <v>74</v>
      </c>
      <c r="B16735" t="s">
        <v>18140</v>
      </c>
      <c r="C16735" t="s">
        <v>115</v>
      </c>
      <c r="D16735">
        <v>1</v>
      </c>
      <c r="E16735">
        <v>0</v>
      </c>
      <c r="F16735">
        <v>2</v>
      </c>
      <c r="G16735" t="s">
        <v>1060</v>
      </c>
      <c r="H16735" t="s">
        <v>116</v>
      </c>
      <c r="I16735">
        <f t="shared" si="791"/>
        <v>0</v>
      </c>
      <c r="J16735">
        <f t="shared" si="792"/>
        <v>0</v>
      </c>
      <c r="L16735" t="str">
        <f t="shared" si="793"/>
        <v>0820STUART PARK</v>
      </c>
      <c r="M16735" t="s">
        <v>18006</v>
      </c>
    </row>
    <row r="16736" spans="1:13">
      <c r="A16736" t="s">
        <v>74</v>
      </c>
      <c r="B16736" t="s">
        <v>630</v>
      </c>
      <c r="C16736" t="s">
        <v>115</v>
      </c>
      <c r="D16736">
        <v>1</v>
      </c>
      <c r="E16736">
        <v>0</v>
      </c>
      <c r="F16736">
        <v>2</v>
      </c>
      <c r="G16736" t="s">
        <v>1060</v>
      </c>
      <c r="H16736" t="s">
        <v>116</v>
      </c>
      <c r="I16736">
        <f t="shared" si="791"/>
        <v>0</v>
      </c>
      <c r="J16736">
        <f t="shared" si="792"/>
        <v>0</v>
      </c>
      <c r="L16736" t="str">
        <f t="shared" si="793"/>
        <v>0820THE GARDENS</v>
      </c>
      <c r="M16736" t="s">
        <v>18006</v>
      </c>
    </row>
    <row r="16737" spans="1:13">
      <c r="A16737" t="s">
        <v>74</v>
      </c>
      <c r="B16737" t="s">
        <v>6487</v>
      </c>
      <c r="C16737" t="s">
        <v>115</v>
      </c>
      <c r="D16737">
        <v>1</v>
      </c>
      <c r="E16737">
        <v>0</v>
      </c>
      <c r="F16737">
        <v>2</v>
      </c>
      <c r="G16737" t="s">
        <v>1060</v>
      </c>
      <c r="H16737" t="s">
        <v>116</v>
      </c>
      <c r="I16737">
        <f t="shared" si="791"/>
        <v>0</v>
      </c>
      <c r="J16737">
        <f t="shared" si="792"/>
        <v>0</v>
      </c>
      <c r="L16737" t="str">
        <f t="shared" si="793"/>
        <v>0820THE NARROWS</v>
      </c>
      <c r="M16737" t="s">
        <v>18006</v>
      </c>
    </row>
    <row r="16738" spans="1:13">
      <c r="A16738" t="s">
        <v>74</v>
      </c>
      <c r="B16738" t="s">
        <v>17808</v>
      </c>
      <c r="C16738" t="s">
        <v>115</v>
      </c>
      <c r="D16738">
        <v>1</v>
      </c>
      <c r="E16738">
        <v>0</v>
      </c>
      <c r="F16738">
        <v>2</v>
      </c>
      <c r="G16738" t="s">
        <v>1060</v>
      </c>
      <c r="H16738" t="s">
        <v>116</v>
      </c>
      <c r="I16738">
        <f t="shared" si="791"/>
        <v>0</v>
      </c>
      <c r="J16738">
        <f t="shared" si="792"/>
        <v>0</v>
      </c>
      <c r="L16738" t="str">
        <f t="shared" si="793"/>
        <v>0820WINNELLIE</v>
      </c>
      <c r="M16738" t="s">
        <v>18006</v>
      </c>
    </row>
    <row r="16739" spans="1:13">
      <c r="A16739" t="s">
        <v>74</v>
      </c>
      <c r="B16739" t="s">
        <v>18141</v>
      </c>
      <c r="C16739" t="s">
        <v>115</v>
      </c>
      <c r="D16739">
        <v>1</v>
      </c>
      <c r="E16739">
        <v>0</v>
      </c>
      <c r="F16739">
        <v>2</v>
      </c>
      <c r="G16739" t="s">
        <v>1060</v>
      </c>
      <c r="H16739" t="s">
        <v>116</v>
      </c>
      <c r="I16739">
        <f t="shared" si="791"/>
        <v>0</v>
      </c>
      <c r="J16739">
        <f t="shared" si="792"/>
        <v>0</v>
      </c>
      <c r="L16739" t="str">
        <f t="shared" si="793"/>
        <v>0820WOOLNER</v>
      </c>
      <c r="M16739" t="s">
        <v>18006</v>
      </c>
    </row>
    <row r="16740" spans="1:13">
      <c r="A16740" t="s">
        <v>18142</v>
      </c>
      <c r="B16740" t="s">
        <v>18143</v>
      </c>
      <c r="C16740" t="s">
        <v>115</v>
      </c>
      <c r="D16740">
        <v>1</v>
      </c>
      <c r="E16740">
        <v>0</v>
      </c>
      <c r="F16740">
        <v>2</v>
      </c>
      <c r="G16740" t="s">
        <v>1060</v>
      </c>
      <c r="H16740" t="s">
        <v>116</v>
      </c>
      <c r="I16740">
        <f t="shared" si="791"/>
        <v>0</v>
      </c>
      <c r="J16740">
        <f t="shared" si="792"/>
        <v>0</v>
      </c>
      <c r="L16740" t="str">
        <f t="shared" si="793"/>
        <v>0814NIGHTCLIFF</v>
      </c>
      <c r="M16740" t="e">
        <v>#N/A</v>
      </c>
    </row>
    <row r="16741" spans="1:13">
      <c r="A16741" t="s">
        <v>18144</v>
      </c>
      <c r="B16741" t="s">
        <v>18145</v>
      </c>
      <c r="C16741" t="s">
        <v>115</v>
      </c>
      <c r="D16741">
        <v>1</v>
      </c>
      <c r="E16741">
        <v>0</v>
      </c>
      <c r="F16741">
        <v>2</v>
      </c>
      <c r="G16741" t="s">
        <v>1060</v>
      </c>
      <c r="H16741" t="s">
        <v>116</v>
      </c>
      <c r="I16741">
        <f t="shared" si="791"/>
        <v>0</v>
      </c>
      <c r="J16741">
        <f t="shared" si="792"/>
        <v>0</v>
      </c>
      <c r="L16741" t="str">
        <f t="shared" si="793"/>
        <v>0813SANDERSON</v>
      </c>
      <c r="M16741" t="e">
        <v>#N/A</v>
      </c>
    </row>
    <row r="16742" spans="1:13">
      <c r="A16742" t="s">
        <v>73</v>
      </c>
      <c r="B16742" t="s">
        <v>18146</v>
      </c>
      <c r="C16742" t="s">
        <v>115</v>
      </c>
      <c r="D16742">
        <v>1</v>
      </c>
      <c r="E16742">
        <v>0</v>
      </c>
      <c r="F16742">
        <v>2</v>
      </c>
      <c r="G16742" t="s">
        <v>1060</v>
      </c>
      <c r="H16742" t="s">
        <v>116</v>
      </c>
      <c r="I16742">
        <f t="shared" si="791"/>
        <v>0</v>
      </c>
      <c r="J16742">
        <f t="shared" si="792"/>
        <v>0</v>
      </c>
      <c r="L16742" t="str">
        <f t="shared" si="793"/>
        <v>0812ANULA</v>
      </c>
      <c r="M16742" t="s">
        <v>18006</v>
      </c>
    </row>
    <row r="16743" spans="1:13">
      <c r="A16743" t="s">
        <v>73</v>
      </c>
      <c r="B16743" t="s">
        <v>18147</v>
      </c>
      <c r="C16743" t="s">
        <v>115</v>
      </c>
      <c r="D16743">
        <v>1</v>
      </c>
      <c r="E16743">
        <v>0</v>
      </c>
      <c r="F16743">
        <v>2</v>
      </c>
      <c r="G16743" t="s">
        <v>1060</v>
      </c>
      <c r="H16743" t="s">
        <v>116</v>
      </c>
      <c r="I16743">
        <f t="shared" si="791"/>
        <v>0</v>
      </c>
      <c r="J16743">
        <f t="shared" si="792"/>
        <v>0</v>
      </c>
      <c r="L16743" t="str">
        <f t="shared" si="793"/>
        <v>0812HOLMES</v>
      </c>
      <c r="M16743" t="s">
        <v>18006</v>
      </c>
    </row>
    <row r="16744" spans="1:13">
      <c r="A16744" t="s">
        <v>73</v>
      </c>
      <c r="B16744" t="s">
        <v>18148</v>
      </c>
      <c r="C16744" t="s">
        <v>115</v>
      </c>
      <c r="D16744">
        <v>1</v>
      </c>
      <c r="E16744">
        <v>0</v>
      </c>
      <c r="F16744">
        <v>2</v>
      </c>
      <c r="G16744" t="s">
        <v>1060</v>
      </c>
      <c r="H16744" t="s">
        <v>116</v>
      </c>
      <c r="I16744">
        <f t="shared" si="791"/>
        <v>0</v>
      </c>
      <c r="J16744">
        <f t="shared" si="792"/>
        <v>0</v>
      </c>
      <c r="L16744" t="str">
        <f t="shared" si="793"/>
        <v>0812KARAMA</v>
      </c>
      <c r="M16744" t="s">
        <v>18006</v>
      </c>
    </row>
    <row r="16745" spans="1:13">
      <c r="A16745" t="s">
        <v>73</v>
      </c>
      <c r="B16745" t="s">
        <v>18149</v>
      </c>
      <c r="C16745" t="s">
        <v>115</v>
      </c>
      <c r="D16745">
        <v>1</v>
      </c>
      <c r="E16745">
        <v>0</v>
      </c>
      <c r="F16745">
        <v>2</v>
      </c>
      <c r="G16745" t="s">
        <v>1060</v>
      </c>
      <c r="H16745" t="s">
        <v>116</v>
      </c>
      <c r="I16745">
        <f t="shared" si="791"/>
        <v>0</v>
      </c>
      <c r="J16745">
        <f t="shared" si="792"/>
        <v>0</v>
      </c>
      <c r="L16745" t="str">
        <f t="shared" si="793"/>
        <v>0812LEANYER</v>
      </c>
      <c r="M16745" t="s">
        <v>18006</v>
      </c>
    </row>
    <row r="16746" spans="1:13">
      <c r="A16746" t="s">
        <v>73</v>
      </c>
      <c r="B16746" t="s">
        <v>18150</v>
      </c>
      <c r="C16746" t="s">
        <v>115</v>
      </c>
      <c r="D16746">
        <v>1</v>
      </c>
      <c r="E16746">
        <v>0</v>
      </c>
      <c r="F16746">
        <v>2</v>
      </c>
      <c r="G16746" t="s">
        <v>1060</v>
      </c>
      <c r="H16746" t="s">
        <v>116</v>
      </c>
      <c r="I16746">
        <f t="shared" si="791"/>
        <v>0</v>
      </c>
      <c r="J16746">
        <f t="shared" si="792"/>
        <v>0</v>
      </c>
      <c r="L16746" t="str">
        <f t="shared" si="793"/>
        <v>0812MALAK</v>
      </c>
      <c r="M16746" t="s">
        <v>18006</v>
      </c>
    </row>
    <row r="16747" spans="1:13">
      <c r="A16747" t="s">
        <v>73</v>
      </c>
      <c r="B16747" t="s">
        <v>18151</v>
      </c>
      <c r="C16747" t="s">
        <v>115</v>
      </c>
      <c r="D16747">
        <v>1</v>
      </c>
      <c r="E16747">
        <v>0</v>
      </c>
      <c r="F16747">
        <v>2</v>
      </c>
      <c r="G16747" t="s">
        <v>1060</v>
      </c>
      <c r="H16747" t="s">
        <v>116</v>
      </c>
      <c r="I16747">
        <f t="shared" si="791"/>
        <v>0</v>
      </c>
      <c r="J16747">
        <f t="shared" si="792"/>
        <v>0</v>
      </c>
      <c r="L16747" t="str">
        <f t="shared" si="793"/>
        <v>0812MARRARA</v>
      </c>
      <c r="M16747" t="s">
        <v>18006</v>
      </c>
    </row>
    <row r="16748" spans="1:13">
      <c r="A16748" t="s">
        <v>73</v>
      </c>
      <c r="B16748" t="s">
        <v>18152</v>
      </c>
      <c r="C16748" t="s">
        <v>115</v>
      </c>
      <c r="D16748">
        <v>1</v>
      </c>
      <c r="E16748">
        <v>0</v>
      </c>
      <c r="F16748">
        <v>2</v>
      </c>
      <c r="G16748" t="s">
        <v>1060</v>
      </c>
      <c r="H16748" t="s">
        <v>116</v>
      </c>
      <c r="I16748">
        <f t="shared" si="791"/>
        <v>0</v>
      </c>
      <c r="J16748">
        <f t="shared" si="792"/>
        <v>0</v>
      </c>
      <c r="L16748" t="str">
        <f t="shared" si="793"/>
        <v>0812NORTHLAKES</v>
      </c>
      <c r="M16748" t="s">
        <v>18006</v>
      </c>
    </row>
    <row r="16749" spans="1:13">
      <c r="A16749" t="s">
        <v>73</v>
      </c>
      <c r="B16749" t="s">
        <v>18145</v>
      </c>
      <c r="C16749" t="s">
        <v>115</v>
      </c>
      <c r="D16749">
        <v>1</v>
      </c>
      <c r="E16749">
        <v>0</v>
      </c>
      <c r="F16749">
        <v>2</v>
      </c>
      <c r="G16749" t="s">
        <v>1060</v>
      </c>
      <c r="H16749" t="s">
        <v>116</v>
      </c>
      <c r="I16749">
        <f t="shared" si="791"/>
        <v>0</v>
      </c>
      <c r="J16749">
        <f t="shared" si="792"/>
        <v>0</v>
      </c>
      <c r="L16749" t="str">
        <f t="shared" si="793"/>
        <v>0812SANDERSON</v>
      </c>
      <c r="M16749" t="s">
        <v>18006</v>
      </c>
    </row>
    <row r="16750" spans="1:13">
      <c r="A16750" t="s">
        <v>73</v>
      </c>
      <c r="B16750" t="s">
        <v>18153</v>
      </c>
      <c r="C16750" t="s">
        <v>115</v>
      </c>
      <c r="D16750">
        <v>1</v>
      </c>
      <c r="E16750">
        <v>0</v>
      </c>
      <c r="F16750">
        <v>2</v>
      </c>
      <c r="G16750" t="s">
        <v>1060</v>
      </c>
      <c r="H16750" t="s">
        <v>116</v>
      </c>
      <c r="I16750">
        <f t="shared" si="791"/>
        <v>0</v>
      </c>
      <c r="J16750">
        <f t="shared" si="792"/>
        <v>0</v>
      </c>
      <c r="L16750" t="str">
        <f t="shared" si="793"/>
        <v>0812WOODLEIGH GARDENS</v>
      </c>
      <c r="M16750" t="s">
        <v>18006</v>
      </c>
    </row>
    <row r="16751" spans="1:13">
      <c r="A16751" t="s">
        <v>73</v>
      </c>
      <c r="B16751" t="s">
        <v>18154</v>
      </c>
      <c r="C16751" t="s">
        <v>115</v>
      </c>
      <c r="D16751">
        <v>1</v>
      </c>
      <c r="E16751">
        <v>0</v>
      </c>
      <c r="F16751">
        <v>2</v>
      </c>
      <c r="G16751" t="s">
        <v>1060</v>
      </c>
      <c r="H16751" t="s">
        <v>116</v>
      </c>
      <c r="I16751">
        <f t="shared" si="791"/>
        <v>0</v>
      </c>
      <c r="J16751">
        <f t="shared" si="792"/>
        <v>0</v>
      </c>
      <c r="L16751" t="str">
        <f t="shared" si="793"/>
        <v>0812WULAGI</v>
      </c>
      <c r="M16751" t="s">
        <v>18006</v>
      </c>
    </row>
    <row r="16752" spans="1:13">
      <c r="A16752" t="s">
        <v>18155</v>
      </c>
      <c r="B16752" t="s">
        <v>2838</v>
      </c>
      <c r="C16752" t="s">
        <v>115</v>
      </c>
      <c r="D16752">
        <v>1</v>
      </c>
      <c r="E16752">
        <v>0</v>
      </c>
      <c r="F16752">
        <v>2</v>
      </c>
      <c r="G16752" t="s">
        <v>1060</v>
      </c>
      <c r="H16752" t="s">
        <v>116</v>
      </c>
      <c r="I16752">
        <f t="shared" si="791"/>
        <v>0</v>
      </c>
      <c r="J16752">
        <f t="shared" si="792"/>
        <v>0</v>
      </c>
      <c r="L16752" t="str">
        <f t="shared" si="793"/>
        <v>0811CASUARINA</v>
      </c>
      <c r="M16752" t="e">
        <v>#N/A</v>
      </c>
    </row>
    <row r="16753" spans="1:13">
      <c r="A16753" t="s">
        <v>72</v>
      </c>
      <c r="B16753" t="s">
        <v>18156</v>
      </c>
      <c r="C16753" t="s">
        <v>115</v>
      </c>
      <c r="D16753">
        <v>1</v>
      </c>
      <c r="E16753">
        <v>0</v>
      </c>
      <c r="F16753">
        <v>2</v>
      </c>
      <c r="G16753" t="s">
        <v>1060</v>
      </c>
      <c r="H16753" t="s">
        <v>116</v>
      </c>
      <c r="I16753">
        <f t="shared" ref="I16753:I16816" si="794">IF(ISERROR(VLOOKUP(A16753,SelPostCode,1,FALSE)),0,1)</f>
        <v>0</v>
      </c>
      <c r="J16753">
        <f t="shared" ref="J16753:J16816" si="795">IF(I16753=0,0,IF(ISERROR(VLOOKUP(B16753,SelSuburb,1,FALSE)),0,1))</f>
        <v>0</v>
      </c>
      <c r="L16753" t="str">
        <f t="shared" si="793"/>
        <v>0810ALAWA</v>
      </c>
      <c r="M16753" t="s">
        <v>18006</v>
      </c>
    </row>
    <row r="16754" spans="1:13">
      <c r="A16754" t="s">
        <v>72</v>
      </c>
      <c r="B16754" t="s">
        <v>18157</v>
      </c>
      <c r="C16754" t="s">
        <v>115</v>
      </c>
      <c r="D16754">
        <v>1</v>
      </c>
      <c r="E16754">
        <v>0</v>
      </c>
      <c r="F16754">
        <v>2</v>
      </c>
      <c r="G16754" t="s">
        <v>1060</v>
      </c>
      <c r="H16754" t="s">
        <v>116</v>
      </c>
      <c r="I16754">
        <f t="shared" si="794"/>
        <v>0</v>
      </c>
      <c r="J16754">
        <f t="shared" si="795"/>
        <v>0</v>
      </c>
      <c r="L16754" t="str">
        <f t="shared" si="793"/>
        <v>0810BRINKIN</v>
      </c>
      <c r="M16754" t="s">
        <v>18006</v>
      </c>
    </row>
    <row r="16755" spans="1:13">
      <c r="A16755" t="s">
        <v>72</v>
      </c>
      <c r="B16755" t="s">
        <v>8973</v>
      </c>
      <c r="C16755" t="s">
        <v>115</v>
      </c>
      <c r="D16755">
        <v>1</v>
      </c>
      <c r="E16755">
        <v>0</v>
      </c>
      <c r="F16755">
        <v>2</v>
      </c>
      <c r="G16755" t="s">
        <v>1060</v>
      </c>
      <c r="H16755" t="s">
        <v>116</v>
      </c>
      <c r="I16755">
        <f t="shared" si="794"/>
        <v>0</v>
      </c>
      <c r="J16755">
        <f t="shared" si="795"/>
        <v>0</v>
      </c>
      <c r="L16755" t="str">
        <f t="shared" si="793"/>
        <v>0810BUFFALO CREEK</v>
      </c>
      <c r="M16755" t="s">
        <v>18006</v>
      </c>
    </row>
    <row r="16756" spans="1:13">
      <c r="A16756" t="s">
        <v>72</v>
      </c>
      <c r="B16756" t="s">
        <v>2838</v>
      </c>
      <c r="C16756" t="s">
        <v>115</v>
      </c>
      <c r="D16756">
        <v>1</v>
      </c>
      <c r="E16756">
        <v>0</v>
      </c>
      <c r="F16756">
        <v>2</v>
      </c>
      <c r="G16756" t="s">
        <v>1060</v>
      </c>
      <c r="H16756" t="s">
        <v>116</v>
      </c>
      <c r="I16756">
        <f t="shared" si="794"/>
        <v>0</v>
      </c>
      <c r="J16756">
        <f t="shared" si="795"/>
        <v>0</v>
      </c>
      <c r="L16756" t="str">
        <f t="shared" si="793"/>
        <v>0810CASUARINA</v>
      </c>
      <c r="M16756" t="s">
        <v>18006</v>
      </c>
    </row>
    <row r="16757" spans="1:13">
      <c r="A16757" t="s">
        <v>72</v>
      </c>
      <c r="B16757" t="s">
        <v>18158</v>
      </c>
      <c r="C16757" t="s">
        <v>115</v>
      </c>
      <c r="D16757">
        <v>1</v>
      </c>
      <c r="E16757">
        <v>0</v>
      </c>
      <c r="F16757">
        <v>2</v>
      </c>
      <c r="G16757" t="s">
        <v>1060</v>
      </c>
      <c r="H16757" t="s">
        <v>116</v>
      </c>
      <c r="I16757">
        <f t="shared" si="794"/>
        <v>0</v>
      </c>
      <c r="J16757">
        <f t="shared" si="795"/>
        <v>0</v>
      </c>
      <c r="L16757" t="str">
        <f t="shared" si="793"/>
        <v>0810COCONUT GROVE</v>
      </c>
      <c r="M16757" t="s">
        <v>18006</v>
      </c>
    </row>
    <row r="16758" spans="1:13">
      <c r="A16758" t="s">
        <v>72</v>
      </c>
      <c r="B16758" t="s">
        <v>18159</v>
      </c>
      <c r="C16758" t="s">
        <v>115</v>
      </c>
      <c r="D16758">
        <v>1</v>
      </c>
      <c r="E16758">
        <v>0</v>
      </c>
      <c r="F16758">
        <v>2</v>
      </c>
      <c r="G16758" t="s">
        <v>1060</v>
      </c>
      <c r="H16758" t="s">
        <v>116</v>
      </c>
      <c r="I16758">
        <f t="shared" si="794"/>
        <v>0</v>
      </c>
      <c r="J16758">
        <f t="shared" si="795"/>
        <v>0</v>
      </c>
      <c r="L16758" t="str">
        <f t="shared" si="793"/>
        <v>0810JINGILI</v>
      </c>
      <c r="M16758" t="s">
        <v>18006</v>
      </c>
    </row>
    <row r="16759" spans="1:13">
      <c r="A16759" t="s">
        <v>72</v>
      </c>
      <c r="B16759" t="s">
        <v>18160</v>
      </c>
      <c r="C16759" t="s">
        <v>115</v>
      </c>
      <c r="D16759">
        <v>1</v>
      </c>
      <c r="E16759">
        <v>0</v>
      </c>
      <c r="F16759">
        <v>2</v>
      </c>
      <c r="G16759" t="s">
        <v>1060</v>
      </c>
      <c r="H16759" t="s">
        <v>116</v>
      </c>
      <c r="I16759">
        <f t="shared" si="794"/>
        <v>0</v>
      </c>
      <c r="J16759">
        <f t="shared" si="795"/>
        <v>0</v>
      </c>
      <c r="L16759" t="str">
        <f t="shared" si="793"/>
        <v>0810LEE POINT</v>
      </c>
      <c r="M16759" t="s">
        <v>18006</v>
      </c>
    </row>
    <row r="16760" spans="1:13">
      <c r="A16760" t="s">
        <v>72</v>
      </c>
      <c r="B16760" t="s">
        <v>18161</v>
      </c>
      <c r="C16760" t="s">
        <v>115</v>
      </c>
      <c r="D16760">
        <v>1</v>
      </c>
      <c r="E16760">
        <v>0</v>
      </c>
      <c r="F16760">
        <v>2</v>
      </c>
      <c r="G16760" t="s">
        <v>1060</v>
      </c>
      <c r="H16760" t="s">
        <v>116</v>
      </c>
      <c r="I16760">
        <f t="shared" si="794"/>
        <v>0</v>
      </c>
      <c r="J16760">
        <f t="shared" si="795"/>
        <v>0</v>
      </c>
      <c r="L16760" t="str">
        <f t="shared" si="793"/>
        <v>0810MILLNER</v>
      </c>
      <c r="M16760" t="s">
        <v>18006</v>
      </c>
    </row>
    <row r="16761" spans="1:13">
      <c r="A16761" t="s">
        <v>72</v>
      </c>
      <c r="B16761" t="s">
        <v>18162</v>
      </c>
      <c r="C16761" t="s">
        <v>115</v>
      </c>
      <c r="D16761">
        <v>1</v>
      </c>
      <c r="E16761">
        <v>0</v>
      </c>
      <c r="F16761">
        <v>2</v>
      </c>
      <c r="G16761" t="s">
        <v>1060</v>
      </c>
      <c r="H16761" t="s">
        <v>116</v>
      </c>
      <c r="I16761">
        <f t="shared" si="794"/>
        <v>0</v>
      </c>
      <c r="J16761">
        <f t="shared" si="795"/>
        <v>0</v>
      </c>
      <c r="L16761" t="str">
        <f t="shared" si="793"/>
        <v>0810MOIL</v>
      </c>
      <c r="M16761" t="s">
        <v>18006</v>
      </c>
    </row>
    <row r="16762" spans="1:13">
      <c r="A16762" t="s">
        <v>72</v>
      </c>
      <c r="B16762" t="s">
        <v>18163</v>
      </c>
      <c r="C16762" t="s">
        <v>115</v>
      </c>
      <c r="D16762">
        <v>1</v>
      </c>
      <c r="E16762">
        <v>0</v>
      </c>
      <c r="F16762">
        <v>2</v>
      </c>
      <c r="G16762" t="s">
        <v>1060</v>
      </c>
      <c r="H16762" t="s">
        <v>116</v>
      </c>
      <c r="I16762">
        <f t="shared" si="794"/>
        <v>0</v>
      </c>
      <c r="J16762">
        <f t="shared" si="795"/>
        <v>0</v>
      </c>
      <c r="L16762" t="str">
        <f t="shared" si="793"/>
        <v>0810MUIRHEAD</v>
      </c>
      <c r="M16762" t="s">
        <v>18006</v>
      </c>
    </row>
    <row r="16763" spans="1:13">
      <c r="A16763" t="s">
        <v>72</v>
      </c>
      <c r="B16763" t="s">
        <v>18164</v>
      </c>
      <c r="C16763" t="s">
        <v>115</v>
      </c>
      <c r="D16763">
        <v>1</v>
      </c>
      <c r="E16763">
        <v>0</v>
      </c>
      <c r="F16763">
        <v>2</v>
      </c>
      <c r="G16763" t="s">
        <v>1060</v>
      </c>
      <c r="H16763" t="s">
        <v>116</v>
      </c>
      <c r="I16763">
        <f t="shared" si="794"/>
        <v>0</v>
      </c>
      <c r="J16763">
        <f t="shared" si="795"/>
        <v>0</v>
      </c>
      <c r="L16763" t="str">
        <f t="shared" si="793"/>
        <v>0810NAKARA</v>
      </c>
      <c r="M16763" t="s">
        <v>18006</v>
      </c>
    </row>
    <row r="16764" spans="1:13">
      <c r="A16764" t="s">
        <v>72</v>
      </c>
      <c r="B16764" t="s">
        <v>18143</v>
      </c>
      <c r="C16764" t="s">
        <v>115</v>
      </c>
      <c r="D16764">
        <v>1</v>
      </c>
      <c r="E16764">
        <v>0</v>
      </c>
      <c r="F16764">
        <v>2</v>
      </c>
      <c r="G16764" t="s">
        <v>1060</v>
      </c>
      <c r="H16764" t="s">
        <v>116</v>
      </c>
      <c r="I16764">
        <f t="shared" si="794"/>
        <v>0</v>
      </c>
      <c r="J16764">
        <f t="shared" si="795"/>
        <v>0</v>
      </c>
      <c r="L16764" t="str">
        <f t="shared" si="793"/>
        <v>0810NIGHTCLIFF</v>
      </c>
      <c r="M16764" t="s">
        <v>18006</v>
      </c>
    </row>
    <row r="16765" spans="1:13">
      <c r="A16765" t="s">
        <v>72</v>
      </c>
      <c r="B16765" t="s">
        <v>18165</v>
      </c>
      <c r="C16765" t="s">
        <v>115</v>
      </c>
      <c r="D16765">
        <v>1</v>
      </c>
      <c r="E16765">
        <v>0</v>
      </c>
      <c r="F16765">
        <v>2</v>
      </c>
      <c r="G16765" t="s">
        <v>1060</v>
      </c>
      <c r="H16765" t="s">
        <v>116</v>
      </c>
      <c r="I16765">
        <f t="shared" si="794"/>
        <v>0</v>
      </c>
      <c r="J16765">
        <f t="shared" si="795"/>
        <v>0</v>
      </c>
      <c r="L16765" t="str">
        <f t="shared" si="793"/>
        <v>0810RAPID CREEK</v>
      </c>
      <c r="M16765" t="s">
        <v>18006</v>
      </c>
    </row>
    <row r="16766" spans="1:13">
      <c r="A16766" t="s">
        <v>72</v>
      </c>
      <c r="B16766" t="s">
        <v>18166</v>
      </c>
      <c r="C16766" t="s">
        <v>115</v>
      </c>
      <c r="D16766">
        <v>1</v>
      </c>
      <c r="E16766">
        <v>0</v>
      </c>
      <c r="F16766">
        <v>2</v>
      </c>
      <c r="G16766" t="s">
        <v>1060</v>
      </c>
      <c r="H16766" t="s">
        <v>116</v>
      </c>
      <c r="I16766">
        <f t="shared" si="794"/>
        <v>0</v>
      </c>
      <c r="J16766">
        <f t="shared" si="795"/>
        <v>0</v>
      </c>
      <c r="L16766" t="str">
        <f t="shared" si="793"/>
        <v>0810TIWI</v>
      </c>
      <c r="M16766" t="s">
        <v>18006</v>
      </c>
    </row>
    <row r="16767" spans="1:13">
      <c r="A16767" t="s">
        <v>72</v>
      </c>
      <c r="B16767" t="s">
        <v>18167</v>
      </c>
      <c r="C16767" t="s">
        <v>115</v>
      </c>
      <c r="D16767">
        <v>1</v>
      </c>
      <c r="E16767">
        <v>0</v>
      </c>
      <c r="F16767">
        <v>2</v>
      </c>
      <c r="G16767" t="s">
        <v>1060</v>
      </c>
      <c r="H16767" t="s">
        <v>116</v>
      </c>
      <c r="I16767">
        <f t="shared" si="794"/>
        <v>0</v>
      </c>
      <c r="J16767">
        <f t="shared" si="795"/>
        <v>0</v>
      </c>
      <c r="L16767" t="str">
        <f t="shared" si="793"/>
        <v>0810WAGAMAN</v>
      </c>
      <c r="M16767" t="s">
        <v>18006</v>
      </c>
    </row>
    <row r="16768" spans="1:13">
      <c r="A16768" t="s">
        <v>72</v>
      </c>
      <c r="B16768" t="s">
        <v>18168</v>
      </c>
      <c r="C16768" t="s">
        <v>115</v>
      </c>
      <c r="D16768">
        <v>1</v>
      </c>
      <c r="E16768">
        <v>0</v>
      </c>
      <c r="F16768">
        <v>2</v>
      </c>
      <c r="G16768" t="s">
        <v>1060</v>
      </c>
      <c r="H16768" t="s">
        <v>116</v>
      </c>
      <c r="I16768">
        <f t="shared" si="794"/>
        <v>0</v>
      </c>
      <c r="J16768">
        <f t="shared" si="795"/>
        <v>0</v>
      </c>
      <c r="L16768" t="str">
        <f t="shared" si="793"/>
        <v>0810WANGURI</v>
      </c>
      <c r="M16768" t="s">
        <v>18006</v>
      </c>
    </row>
    <row r="16769" spans="1:13">
      <c r="A16769" t="s">
        <v>18169</v>
      </c>
      <c r="B16769" t="s">
        <v>18139</v>
      </c>
      <c r="C16769" t="s">
        <v>115</v>
      </c>
      <c r="D16769">
        <v>1</v>
      </c>
      <c r="E16769">
        <v>0</v>
      </c>
      <c r="F16769">
        <v>2</v>
      </c>
      <c r="G16769" t="s">
        <v>1060</v>
      </c>
      <c r="H16769" t="s">
        <v>116</v>
      </c>
      <c r="I16769">
        <f t="shared" si="794"/>
        <v>0</v>
      </c>
      <c r="J16769">
        <f t="shared" si="795"/>
        <v>0</v>
      </c>
      <c r="L16769" t="str">
        <f t="shared" si="793"/>
        <v>0804PARAP</v>
      </c>
      <c r="M16769" t="e">
        <v>#N/A</v>
      </c>
    </row>
    <row r="16770" spans="1:13">
      <c r="A16770" t="s">
        <v>18170</v>
      </c>
      <c r="B16770" t="s">
        <v>18171</v>
      </c>
      <c r="C16770" t="s">
        <v>115</v>
      </c>
      <c r="D16770">
        <v>1</v>
      </c>
      <c r="E16770">
        <v>0</v>
      </c>
      <c r="F16770">
        <v>2</v>
      </c>
      <c r="G16770" t="s">
        <v>1060</v>
      </c>
      <c r="H16770" t="s">
        <v>116</v>
      </c>
      <c r="I16770">
        <f t="shared" si="794"/>
        <v>0</v>
      </c>
      <c r="J16770">
        <f t="shared" si="795"/>
        <v>0</v>
      </c>
      <c r="L16770" t="str">
        <f t="shared" si="793"/>
        <v>0801DARWIN</v>
      </c>
      <c r="M16770" t="e">
        <v>#N/A</v>
      </c>
    </row>
    <row r="16771" spans="1:13">
      <c r="A16771" t="s">
        <v>71</v>
      </c>
      <c r="B16771" t="s">
        <v>18171</v>
      </c>
      <c r="C16771" t="s">
        <v>115</v>
      </c>
      <c r="D16771">
        <v>1</v>
      </c>
      <c r="E16771">
        <v>0</v>
      </c>
      <c r="F16771">
        <v>2</v>
      </c>
      <c r="G16771" t="s">
        <v>1060</v>
      </c>
      <c r="H16771" t="s">
        <v>116</v>
      </c>
      <c r="I16771">
        <f t="shared" si="794"/>
        <v>0</v>
      </c>
      <c r="J16771">
        <f t="shared" si="795"/>
        <v>0</v>
      </c>
      <c r="L16771" t="str">
        <f t="shared" si="793"/>
        <v>0800DARWIN</v>
      </c>
      <c r="M16771" t="s">
        <v>18006</v>
      </c>
    </row>
    <row r="16772" spans="1:13">
      <c r="A16772" s="124" t="s">
        <v>18172</v>
      </c>
      <c r="B16772" t="s">
        <v>18173</v>
      </c>
      <c r="C16772" t="s">
        <v>113</v>
      </c>
      <c r="D16772">
        <v>5</v>
      </c>
      <c r="E16772">
        <v>0</v>
      </c>
      <c r="F16772">
        <v>0</v>
      </c>
      <c r="H16772" t="s">
        <v>155</v>
      </c>
      <c r="I16772">
        <f t="shared" si="794"/>
        <v>0</v>
      </c>
      <c r="J16772">
        <f t="shared" si="795"/>
        <v>0</v>
      </c>
      <c r="L16772" t="str">
        <f t="shared" si="793"/>
        <v>6799WEST ISLAND COCOS (KEELING) ISLANDS</v>
      </c>
      <c r="M16772" t="s">
        <v>89</v>
      </c>
    </row>
    <row r="16773" spans="1:13">
      <c r="A16773" s="124" t="s">
        <v>18172</v>
      </c>
      <c r="B16773" t="s">
        <v>18174</v>
      </c>
      <c r="C16773" t="s">
        <v>113</v>
      </c>
      <c r="D16773">
        <v>5</v>
      </c>
      <c r="E16773">
        <v>0</v>
      </c>
      <c r="F16773">
        <v>0</v>
      </c>
      <c r="H16773" t="s">
        <v>155</v>
      </c>
      <c r="I16773">
        <f t="shared" si="794"/>
        <v>0</v>
      </c>
      <c r="J16773">
        <f t="shared" si="795"/>
        <v>0</v>
      </c>
      <c r="L16773" t="str">
        <f t="shared" ref="L16773:L16836" si="796">CONCATENATE(A16773,B16773)</f>
        <v>6799HOME ISLAND COCOS (KEELING) ISLANDS</v>
      </c>
      <c r="M16773" t="s">
        <v>89</v>
      </c>
    </row>
    <row r="16774" spans="1:13">
      <c r="A16774" s="124" t="s">
        <v>1376</v>
      </c>
      <c r="B16774" t="s">
        <v>18175</v>
      </c>
      <c r="C16774" t="s">
        <v>113</v>
      </c>
      <c r="D16774">
        <v>5</v>
      </c>
      <c r="E16774">
        <v>0</v>
      </c>
      <c r="F16774">
        <v>0</v>
      </c>
      <c r="H16774" t="s">
        <v>155</v>
      </c>
      <c r="I16774">
        <f t="shared" si="794"/>
        <v>0</v>
      </c>
      <c r="J16774">
        <f t="shared" si="795"/>
        <v>0</v>
      </c>
      <c r="L16774" t="str">
        <f t="shared" si="796"/>
        <v>6642KARALUNDI</v>
      </c>
      <c r="M16774" t="s">
        <v>1198</v>
      </c>
    </row>
    <row r="16775" spans="1:13">
      <c r="A16775" s="124" t="s">
        <v>2169</v>
      </c>
      <c r="B16775" t="s">
        <v>2186</v>
      </c>
      <c r="C16775" t="s">
        <v>113</v>
      </c>
      <c r="D16775">
        <v>5</v>
      </c>
      <c r="E16775">
        <v>0</v>
      </c>
      <c r="F16775">
        <v>0</v>
      </c>
      <c r="H16775" t="s">
        <v>155</v>
      </c>
      <c r="I16775">
        <f t="shared" si="794"/>
        <v>0</v>
      </c>
      <c r="J16775">
        <f t="shared" si="795"/>
        <v>0</v>
      </c>
      <c r="L16775" t="str">
        <f t="shared" si="796"/>
        <v>6359LITTLE ITALY</v>
      </c>
      <c r="M16775" t="s">
        <v>1434</v>
      </c>
    </row>
    <row r="16776" spans="1:13">
      <c r="A16776" s="124" t="s">
        <v>3262</v>
      </c>
      <c r="B16776" t="s">
        <v>18176</v>
      </c>
      <c r="C16776" t="s">
        <v>112</v>
      </c>
      <c r="D16776">
        <v>5</v>
      </c>
      <c r="E16776">
        <v>0</v>
      </c>
      <c r="F16776">
        <v>0</v>
      </c>
      <c r="H16776" t="s">
        <v>155</v>
      </c>
      <c r="I16776">
        <f t="shared" si="794"/>
        <v>0</v>
      </c>
      <c r="J16776">
        <f t="shared" si="795"/>
        <v>0</v>
      </c>
      <c r="L16776" t="str">
        <f t="shared" si="796"/>
        <v>5734CROWN POINT</v>
      </c>
      <c r="M16776" t="s">
        <v>3264</v>
      </c>
    </row>
    <row r="16777" spans="1:13">
      <c r="A16777" s="124" t="s">
        <v>3262</v>
      </c>
      <c r="B16777" t="s">
        <v>18177</v>
      </c>
      <c r="C16777" t="s">
        <v>112</v>
      </c>
      <c r="D16777">
        <v>5</v>
      </c>
      <c r="E16777">
        <v>0</v>
      </c>
      <c r="F16777">
        <v>0</v>
      </c>
      <c r="H16777" t="s">
        <v>155</v>
      </c>
      <c r="I16777">
        <f t="shared" si="794"/>
        <v>0</v>
      </c>
      <c r="J16777">
        <f t="shared" si="795"/>
        <v>0</v>
      </c>
      <c r="L16777" t="str">
        <f t="shared" si="796"/>
        <v>5734SIMPSON DESERT</v>
      </c>
      <c r="M16777" t="s">
        <v>3264</v>
      </c>
    </row>
    <row r="16778" spans="1:13">
      <c r="A16778" s="124" t="s">
        <v>3262</v>
      </c>
      <c r="B16778" t="s">
        <v>18178</v>
      </c>
      <c r="C16778" t="s">
        <v>112</v>
      </c>
      <c r="D16778">
        <v>5</v>
      </c>
      <c r="E16778">
        <v>0</v>
      </c>
      <c r="F16778">
        <v>0</v>
      </c>
      <c r="H16778" t="s">
        <v>155</v>
      </c>
      <c r="I16778">
        <f t="shared" si="794"/>
        <v>0</v>
      </c>
      <c r="J16778">
        <f t="shared" si="795"/>
        <v>0</v>
      </c>
      <c r="L16778" t="str">
        <f t="shared" si="796"/>
        <v>5734TODMORDEN</v>
      </c>
      <c r="M16778" t="s">
        <v>3264</v>
      </c>
    </row>
    <row r="16779" spans="1:13">
      <c r="A16779" s="124" t="s">
        <v>3262</v>
      </c>
      <c r="B16779" t="s">
        <v>18179</v>
      </c>
      <c r="C16779" t="s">
        <v>112</v>
      </c>
      <c r="D16779">
        <v>5</v>
      </c>
      <c r="E16779">
        <v>0</v>
      </c>
      <c r="F16779">
        <v>0</v>
      </c>
      <c r="H16779" t="s">
        <v>155</v>
      </c>
      <c r="I16779">
        <f t="shared" si="794"/>
        <v>0</v>
      </c>
      <c r="J16779">
        <f t="shared" si="795"/>
        <v>0</v>
      </c>
      <c r="L16779" t="str">
        <f t="shared" si="796"/>
        <v>5734WITJIRA</v>
      </c>
      <c r="M16779" t="s">
        <v>3264</v>
      </c>
    </row>
    <row r="16780" spans="1:13">
      <c r="A16780" s="124" t="s">
        <v>3262</v>
      </c>
      <c r="B16780" t="s">
        <v>18180</v>
      </c>
      <c r="C16780" t="s">
        <v>112</v>
      </c>
      <c r="D16780">
        <v>5</v>
      </c>
      <c r="E16780">
        <v>0</v>
      </c>
      <c r="F16780">
        <v>0</v>
      </c>
      <c r="H16780" t="s">
        <v>155</v>
      </c>
      <c r="I16780">
        <f t="shared" si="794"/>
        <v>0</v>
      </c>
      <c r="J16780">
        <f t="shared" si="795"/>
        <v>0</v>
      </c>
      <c r="L16780" t="str">
        <f t="shared" si="796"/>
        <v>5734ERINGA</v>
      </c>
      <c r="M16780" t="s">
        <v>3264</v>
      </c>
    </row>
    <row r="16781" spans="1:13">
      <c r="A16781" s="124" t="s">
        <v>3262</v>
      </c>
      <c r="B16781" t="s">
        <v>18181</v>
      </c>
      <c r="C16781" t="s">
        <v>112</v>
      </c>
      <c r="D16781">
        <v>5</v>
      </c>
      <c r="E16781">
        <v>0</v>
      </c>
      <c r="F16781">
        <v>0</v>
      </c>
      <c r="H16781" t="s">
        <v>155</v>
      </c>
      <c r="I16781">
        <f t="shared" si="794"/>
        <v>0</v>
      </c>
      <c r="J16781">
        <f t="shared" si="795"/>
        <v>0</v>
      </c>
      <c r="L16781" t="str">
        <f t="shared" si="796"/>
        <v>5734MACUMBA</v>
      </c>
      <c r="M16781" t="s">
        <v>3264</v>
      </c>
    </row>
    <row r="16782" spans="1:13">
      <c r="A16782" s="124" t="s">
        <v>3262</v>
      </c>
      <c r="B16782" t="s">
        <v>18182</v>
      </c>
      <c r="C16782" t="s">
        <v>112</v>
      </c>
      <c r="D16782">
        <v>5</v>
      </c>
      <c r="E16782">
        <v>0</v>
      </c>
      <c r="F16782">
        <v>0</v>
      </c>
      <c r="H16782" t="s">
        <v>155</v>
      </c>
      <c r="I16782">
        <f t="shared" si="794"/>
        <v>0</v>
      </c>
      <c r="J16782">
        <f t="shared" si="795"/>
        <v>0</v>
      </c>
      <c r="L16782" t="str">
        <f t="shared" si="796"/>
        <v>5734MOUNT SARAH</v>
      </c>
      <c r="M16782" t="s">
        <v>3264</v>
      </c>
    </row>
    <row r="16783" spans="1:13">
      <c r="A16783" s="124" t="s">
        <v>3265</v>
      </c>
      <c r="B16783" t="s">
        <v>18183</v>
      </c>
      <c r="C16783" t="s">
        <v>112</v>
      </c>
      <c r="D16783">
        <v>5</v>
      </c>
      <c r="E16783">
        <v>0</v>
      </c>
      <c r="F16783">
        <v>0</v>
      </c>
      <c r="H16783" t="s">
        <v>103</v>
      </c>
      <c r="I16783">
        <f t="shared" si="794"/>
        <v>0</v>
      </c>
      <c r="J16783">
        <f t="shared" si="795"/>
        <v>0</v>
      </c>
      <c r="L16783" t="str">
        <f t="shared" si="796"/>
        <v>5733CALLANNA</v>
      </c>
      <c r="M16783" t="s">
        <v>3264</v>
      </c>
    </row>
    <row r="16784" spans="1:13">
      <c r="A16784" s="124" t="s">
        <v>3265</v>
      </c>
      <c r="B16784" t="s">
        <v>18184</v>
      </c>
      <c r="C16784" t="s">
        <v>112</v>
      </c>
      <c r="D16784">
        <v>5</v>
      </c>
      <c r="E16784">
        <v>0</v>
      </c>
      <c r="F16784">
        <v>0</v>
      </c>
      <c r="H16784" t="s">
        <v>103</v>
      </c>
      <c r="I16784">
        <f t="shared" si="794"/>
        <v>0</v>
      </c>
      <c r="J16784">
        <f t="shared" si="795"/>
        <v>0</v>
      </c>
      <c r="L16784" t="str">
        <f t="shared" si="796"/>
        <v>5733CLAYTON STATION</v>
      </c>
      <c r="M16784" t="s">
        <v>3264</v>
      </c>
    </row>
    <row r="16785" spans="1:13">
      <c r="A16785" s="124" t="s">
        <v>3265</v>
      </c>
      <c r="B16785" t="s">
        <v>18185</v>
      </c>
      <c r="C16785" t="s">
        <v>112</v>
      </c>
      <c r="D16785">
        <v>5</v>
      </c>
      <c r="E16785">
        <v>0</v>
      </c>
      <c r="F16785">
        <v>0</v>
      </c>
      <c r="H16785" t="s">
        <v>103</v>
      </c>
      <c r="I16785">
        <f t="shared" si="794"/>
        <v>0</v>
      </c>
      <c r="J16785">
        <f t="shared" si="795"/>
        <v>0</v>
      </c>
      <c r="L16785" t="str">
        <f t="shared" si="796"/>
        <v>5733ALTON DOWNS STATION</v>
      </c>
      <c r="M16785" t="s">
        <v>3264</v>
      </c>
    </row>
    <row r="16786" spans="1:13">
      <c r="A16786" s="124" t="s">
        <v>3265</v>
      </c>
      <c r="B16786" t="s">
        <v>18186</v>
      </c>
      <c r="C16786" t="s">
        <v>112</v>
      </c>
      <c r="D16786">
        <v>5</v>
      </c>
      <c r="E16786">
        <v>0</v>
      </c>
      <c r="F16786">
        <v>0</v>
      </c>
      <c r="H16786" t="s">
        <v>103</v>
      </c>
      <c r="I16786">
        <f t="shared" si="794"/>
        <v>0</v>
      </c>
      <c r="J16786">
        <f t="shared" si="795"/>
        <v>0</v>
      </c>
      <c r="L16786" t="str">
        <f t="shared" si="796"/>
        <v>5733MUNGERANIE</v>
      </c>
      <c r="M16786" t="s">
        <v>3264</v>
      </c>
    </row>
    <row r="16787" spans="1:13">
      <c r="A16787" s="124" t="s">
        <v>3265</v>
      </c>
      <c r="B16787" t="s">
        <v>18187</v>
      </c>
      <c r="C16787" t="s">
        <v>112</v>
      </c>
      <c r="D16787">
        <v>5</v>
      </c>
      <c r="E16787">
        <v>0</v>
      </c>
      <c r="F16787">
        <v>0</v>
      </c>
      <c r="H16787" t="s">
        <v>103</v>
      </c>
      <c r="I16787">
        <f t="shared" si="794"/>
        <v>0</v>
      </c>
      <c r="J16787">
        <f t="shared" si="795"/>
        <v>0</v>
      </c>
      <c r="L16787" t="str">
        <f t="shared" si="796"/>
        <v>5733MUNDOWDNA</v>
      </c>
      <c r="M16787" t="s">
        <v>3264</v>
      </c>
    </row>
    <row r="16788" spans="1:13">
      <c r="A16788" s="124" t="s">
        <v>3265</v>
      </c>
      <c r="B16788" t="s">
        <v>18188</v>
      </c>
      <c r="C16788" t="s">
        <v>112</v>
      </c>
      <c r="D16788">
        <v>5</v>
      </c>
      <c r="E16788">
        <v>0</v>
      </c>
      <c r="F16788">
        <v>0</v>
      </c>
      <c r="H16788" t="s">
        <v>103</v>
      </c>
      <c r="I16788">
        <f t="shared" si="794"/>
        <v>0</v>
      </c>
      <c r="J16788">
        <f t="shared" si="795"/>
        <v>0</v>
      </c>
      <c r="L16788" t="str">
        <f t="shared" si="796"/>
        <v>5733PANDIE PANDIE</v>
      </c>
      <c r="M16788" t="s">
        <v>3264</v>
      </c>
    </row>
    <row r="16789" spans="1:13">
      <c r="A16789" s="124" t="s">
        <v>3265</v>
      </c>
      <c r="B16789" t="s">
        <v>18189</v>
      </c>
      <c r="C16789" t="s">
        <v>112</v>
      </c>
      <c r="D16789">
        <v>5</v>
      </c>
      <c r="E16789">
        <v>0</v>
      </c>
      <c r="F16789">
        <v>0</v>
      </c>
      <c r="H16789" t="s">
        <v>103</v>
      </c>
      <c r="I16789">
        <f t="shared" si="794"/>
        <v>0</v>
      </c>
      <c r="J16789">
        <f t="shared" si="795"/>
        <v>0</v>
      </c>
      <c r="L16789" t="str">
        <f t="shared" si="796"/>
        <v>5733MARREE STATION</v>
      </c>
      <c r="M16789" t="s">
        <v>3264</v>
      </c>
    </row>
    <row r="16790" spans="1:13">
      <c r="A16790" s="124" t="s">
        <v>3265</v>
      </c>
      <c r="B16790" t="s">
        <v>18190</v>
      </c>
      <c r="C16790" t="s">
        <v>112</v>
      </c>
      <c r="D16790">
        <v>5</v>
      </c>
      <c r="E16790">
        <v>0</v>
      </c>
      <c r="F16790">
        <v>0</v>
      </c>
      <c r="H16790" t="s">
        <v>103</v>
      </c>
      <c r="I16790">
        <f t="shared" si="794"/>
        <v>0</v>
      </c>
      <c r="J16790">
        <f t="shared" si="795"/>
        <v>0</v>
      </c>
      <c r="L16790" t="str">
        <f t="shared" si="796"/>
        <v>5733MULOORINA</v>
      </c>
      <c r="M16790" t="s">
        <v>3264</v>
      </c>
    </row>
    <row r="16791" spans="1:13">
      <c r="A16791" s="125" t="s">
        <v>3265</v>
      </c>
      <c r="B16791" t="s">
        <v>18191</v>
      </c>
      <c r="C16791" t="s">
        <v>112</v>
      </c>
      <c r="D16791">
        <v>5</v>
      </c>
      <c r="E16791">
        <v>0</v>
      </c>
      <c r="F16791">
        <v>0</v>
      </c>
      <c r="H16791" t="s">
        <v>103</v>
      </c>
      <c r="I16791">
        <f t="shared" si="794"/>
        <v>0</v>
      </c>
      <c r="J16791">
        <f t="shared" si="795"/>
        <v>0</v>
      </c>
      <c r="L16791" t="str">
        <f t="shared" si="796"/>
        <v>5733MULKA</v>
      </c>
      <c r="M16791" t="s">
        <v>3264</v>
      </c>
    </row>
    <row r="16792" spans="1:13">
      <c r="A16792" s="124" t="s">
        <v>3265</v>
      </c>
      <c r="B16792" t="s">
        <v>18192</v>
      </c>
      <c r="C16792" t="s">
        <v>112</v>
      </c>
      <c r="D16792">
        <v>5</v>
      </c>
      <c r="E16792">
        <v>0</v>
      </c>
      <c r="F16792">
        <v>0</v>
      </c>
      <c r="H16792" t="s">
        <v>103</v>
      </c>
      <c r="I16792">
        <f t="shared" si="794"/>
        <v>0</v>
      </c>
      <c r="J16792">
        <f t="shared" si="795"/>
        <v>0</v>
      </c>
      <c r="L16792" t="str">
        <f t="shared" si="796"/>
        <v>5733FARINA STATION</v>
      </c>
      <c r="M16792" t="s">
        <v>3264</v>
      </c>
    </row>
    <row r="16793" spans="1:13">
      <c r="A16793" s="124" t="s">
        <v>3265</v>
      </c>
      <c r="B16793" t="s">
        <v>18193</v>
      </c>
      <c r="C16793" t="s">
        <v>112</v>
      </c>
      <c r="D16793">
        <v>5</v>
      </c>
      <c r="E16793">
        <v>0</v>
      </c>
      <c r="F16793">
        <v>0</v>
      </c>
      <c r="H16793" t="s">
        <v>103</v>
      </c>
      <c r="I16793">
        <f t="shared" si="794"/>
        <v>0</v>
      </c>
      <c r="J16793">
        <f t="shared" si="795"/>
        <v>0</v>
      </c>
      <c r="L16793" t="str">
        <f t="shared" si="796"/>
        <v>5733LAKE EYRE</v>
      </c>
      <c r="M16793" t="s">
        <v>3264</v>
      </c>
    </row>
    <row r="16794" spans="1:13">
      <c r="A16794" s="124" t="s">
        <v>3265</v>
      </c>
      <c r="B16794" t="s">
        <v>18194</v>
      </c>
      <c r="C16794" t="s">
        <v>112</v>
      </c>
      <c r="D16794">
        <v>5</v>
      </c>
      <c r="E16794">
        <v>0</v>
      </c>
      <c r="F16794">
        <v>0</v>
      </c>
      <c r="H16794" t="s">
        <v>103</v>
      </c>
      <c r="I16794">
        <f t="shared" si="794"/>
        <v>0</v>
      </c>
      <c r="J16794">
        <f t="shared" si="795"/>
        <v>0</v>
      </c>
      <c r="L16794" t="str">
        <f t="shared" si="796"/>
        <v>5733KALAMURINA</v>
      </c>
      <c r="M16794" t="s">
        <v>3264</v>
      </c>
    </row>
    <row r="16795" spans="1:13">
      <c r="A16795" s="124" t="s">
        <v>3265</v>
      </c>
      <c r="B16795" t="s">
        <v>18195</v>
      </c>
      <c r="C16795" t="s">
        <v>112</v>
      </c>
      <c r="D16795">
        <v>5</v>
      </c>
      <c r="E16795">
        <v>0</v>
      </c>
      <c r="F16795">
        <v>0</v>
      </c>
      <c r="H16795" t="s">
        <v>103</v>
      </c>
      <c r="I16795">
        <f t="shared" si="794"/>
        <v>0</v>
      </c>
      <c r="J16795">
        <f t="shared" si="795"/>
        <v>0</v>
      </c>
      <c r="L16795" t="str">
        <f t="shared" si="796"/>
        <v>5733COWARIE</v>
      </c>
      <c r="M16795" t="s">
        <v>3264</v>
      </c>
    </row>
    <row r="16796" spans="1:13">
      <c r="A16796" s="124" t="s">
        <v>3265</v>
      </c>
      <c r="B16796" t="s">
        <v>18196</v>
      </c>
      <c r="C16796" t="s">
        <v>112</v>
      </c>
      <c r="D16796">
        <v>5</v>
      </c>
      <c r="E16796">
        <v>0</v>
      </c>
      <c r="F16796">
        <v>0</v>
      </c>
      <c r="H16796" t="s">
        <v>103</v>
      </c>
      <c r="I16796">
        <f t="shared" si="794"/>
        <v>0</v>
      </c>
      <c r="J16796">
        <f t="shared" si="795"/>
        <v>0</v>
      </c>
      <c r="L16796" t="str">
        <f t="shared" si="796"/>
        <v>5733CLIFTON HILLS STATION</v>
      </c>
      <c r="M16796" t="s">
        <v>3264</v>
      </c>
    </row>
    <row r="16797" spans="1:13">
      <c r="A16797" s="124" t="s">
        <v>3265</v>
      </c>
      <c r="B16797" t="s">
        <v>18197</v>
      </c>
      <c r="C16797" t="s">
        <v>112</v>
      </c>
      <c r="D16797">
        <v>5</v>
      </c>
      <c r="E16797">
        <v>0</v>
      </c>
      <c r="F16797">
        <v>0</v>
      </c>
      <c r="H16797" t="s">
        <v>103</v>
      </c>
      <c r="I16797">
        <f t="shared" si="794"/>
        <v>0</v>
      </c>
      <c r="J16797">
        <f t="shared" si="795"/>
        <v>0</v>
      </c>
      <c r="L16797" t="str">
        <f t="shared" si="796"/>
        <v>5733ETADUNNA</v>
      </c>
      <c r="M16797" t="s">
        <v>3264</v>
      </c>
    </row>
    <row r="16798" spans="1:13">
      <c r="A16798" s="124" t="s">
        <v>3265</v>
      </c>
      <c r="B16798" t="s">
        <v>18198</v>
      </c>
      <c r="C16798" t="s">
        <v>112</v>
      </c>
      <c r="D16798">
        <v>5</v>
      </c>
      <c r="E16798">
        <v>0</v>
      </c>
      <c r="F16798">
        <v>0</v>
      </c>
      <c r="H16798" t="s">
        <v>103</v>
      </c>
      <c r="I16798">
        <f t="shared" si="794"/>
        <v>0</v>
      </c>
      <c r="J16798">
        <f t="shared" si="795"/>
        <v>0</v>
      </c>
      <c r="L16798" t="str">
        <f t="shared" si="796"/>
        <v>5733DULKANINNA</v>
      </c>
      <c r="M16798" t="s">
        <v>3264</v>
      </c>
    </row>
    <row r="16799" spans="1:13">
      <c r="A16799" s="124" t="s">
        <v>3268</v>
      </c>
      <c r="B16799" t="s">
        <v>18199</v>
      </c>
      <c r="C16799" t="s">
        <v>112</v>
      </c>
      <c r="D16799">
        <v>5</v>
      </c>
      <c r="E16799">
        <v>0</v>
      </c>
      <c r="F16799">
        <v>0</v>
      </c>
      <c r="H16799" t="s">
        <v>155</v>
      </c>
      <c r="I16799">
        <f t="shared" si="794"/>
        <v>0</v>
      </c>
      <c r="J16799">
        <f t="shared" si="795"/>
        <v>0</v>
      </c>
      <c r="L16799" t="str">
        <f t="shared" si="796"/>
        <v>5732BURR WELL</v>
      </c>
      <c r="M16799" t="s">
        <v>3264</v>
      </c>
    </row>
    <row r="16800" spans="1:13">
      <c r="A16800" s="124" t="s">
        <v>3268</v>
      </c>
      <c r="B16800" t="s">
        <v>18200</v>
      </c>
      <c r="C16800" t="s">
        <v>112</v>
      </c>
      <c r="D16800">
        <v>5</v>
      </c>
      <c r="E16800">
        <v>0</v>
      </c>
      <c r="F16800">
        <v>0</v>
      </c>
      <c r="H16800" t="s">
        <v>155</v>
      </c>
      <c r="I16800">
        <f t="shared" si="794"/>
        <v>0</v>
      </c>
      <c r="J16800">
        <f t="shared" si="795"/>
        <v>0</v>
      </c>
      <c r="L16800" t="str">
        <f t="shared" si="796"/>
        <v>5732ARKAROOLA</v>
      </c>
      <c r="M16800" t="s">
        <v>3264</v>
      </c>
    </row>
    <row r="16801" spans="1:13">
      <c r="A16801" s="124" t="s">
        <v>3268</v>
      </c>
      <c r="B16801" t="s">
        <v>18201</v>
      </c>
      <c r="C16801" t="s">
        <v>112</v>
      </c>
      <c r="D16801">
        <v>5</v>
      </c>
      <c r="E16801">
        <v>0</v>
      </c>
      <c r="F16801">
        <v>0</v>
      </c>
      <c r="H16801" t="s">
        <v>155</v>
      </c>
      <c r="I16801">
        <f t="shared" si="794"/>
        <v>0</v>
      </c>
      <c r="J16801">
        <f t="shared" si="795"/>
        <v>0</v>
      </c>
      <c r="L16801" t="str">
        <f t="shared" si="796"/>
        <v>5732ANGEPENA</v>
      </c>
      <c r="M16801" t="s">
        <v>3264</v>
      </c>
    </row>
    <row r="16802" spans="1:13">
      <c r="A16802" s="124" t="s">
        <v>3268</v>
      </c>
      <c r="B16802" t="s">
        <v>18202</v>
      </c>
      <c r="C16802" t="s">
        <v>112</v>
      </c>
      <c r="D16802">
        <v>5</v>
      </c>
      <c r="E16802">
        <v>0</v>
      </c>
      <c r="F16802">
        <v>0</v>
      </c>
      <c r="H16802" t="s">
        <v>155</v>
      </c>
      <c r="I16802">
        <f t="shared" si="794"/>
        <v>0</v>
      </c>
      <c r="J16802">
        <f t="shared" si="795"/>
        <v>0</v>
      </c>
      <c r="L16802" t="str">
        <f t="shared" si="796"/>
        <v>5732YANKANINNA</v>
      </c>
      <c r="M16802" t="s">
        <v>3264</v>
      </c>
    </row>
    <row r="16803" spans="1:13">
      <c r="A16803" s="124" t="s">
        <v>3268</v>
      </c>
      <c r="B16803" t="s">
        <v>18203</v>
      </c>
      <c r="C16803" t="s">
        <v>112</v>
      </c>
      <c r="D16803">
        <v>5</v>
      </c>
      <c r="E16803">
        <v>0</v>
      </c>
      <c r="F16803">
        <v>0</v>
      </c>
      <c r="H16803" t="s">
        <v>155</v>
      </c>
      <c r="I16803">
        <f t="shared" si="794"/>
        <v>0</v>
      </c>
      <c r="J16803">
        <f t="shared" si="795"/>
        <v>0</v>
      </c>
      <c r="L16803" t="str">
        <f t="shared" si="796"/>
        <v>5732WERTALOONA</v>
      </c>
      <c r="M16803" t="s">
        <v>3264</v>
      </c>
    </row>
    <row r="16804" spans="1:13">
      <c r="A16804" s="124" t="s">
        <v>3268</v>
      </c>
      <c r="B16804" t="s">
        <v>18204</v>
      </c>
      <c r="C16804" t="s">
        <v>112</v>
      </c>
      <c r="D16804">
        <v>5</v>
      </c>
      <c r="E16804">
        <v>0</v>
      </c>
      <c r="F16804">
        <v>0</v>
      </c>
      <c r="H16804" t="s">
        <v>155</v>
      </c>
      <c r="I16804">
        <f t="shared" si="794"/>
        <v>0</v>
      </c>
      <c r="J16804">
        <f t="shared" si="795"/>
        <v>0</v>
      </c>
      <c r="L16804" t="str">
        <f t="shared" si="796"/>
        <v>5732WOOLTANA</v>
      </c>
      <c r="M16804" t="s">
        <v>3264</v>
      </c>
    </row>
    <row r="16805" spans="1:13">
      <c r="A16805" s="124" t="s">
        <v>3268</v>
      </c>
      <c r="B16805" t="s">
        <v>18205</v>
      </c>
      <c r="C16805" t="s">
        <v>112</v>
      </c>
      <c r="D16805">
        <v>5</v>
      </c>
      <c r="E16805">
        <v>0</v>
      </c>
      <c r="F16805">
        <v>0</v>
      </c>
      <c r="H16805" t="s">
        <v>155</v>
      </c>
      <c r="I16805">
        <f t="shared" si="794"/>
        <v>0</v>
      </c>
      <c r="J16805">
        <f t="shared" si="795"/>
        <v>0</v>
      </c>
      <c r="L16805" t="str">
        <f t="shared" si="796"/>
        <v>5732PINDA SPRINGS</v>
      </c>
      <c r="M16805" t="s">
        <v>3264</v>
      </c>
    </row>
    <row r="16806" spans="1:13">
      <c r="A16806" s="124" t="s">
        <v>3268</v>
      </c>
      <c r="B16806" t="s">
        <v>18206</v>
      </c>
      <c r="C16806" t="s">
        <v>112</v>
      </c>
      <c r="D16806">
        <v>5</v>
      </c>
      <c r="E16806">
        <v>0</v>
      </c>
      <c r="F16806">
        <v>0</v>
      </c>
      <c r="H16806" t="s">
        <v>155</v>
      </c>
      <c r="I16806">
        <f t="shared" si="794"/>
        <v>0</v>
      </c>
      <c r="J16806">
        <f t="shared" si="795"/>
        <v>0</v>
      </c>
      <c r="L16806" t="str">
        <f t="shared" si="796"/>
        <v>5732UMBERATANA</v>
      </c>
      <c r="M16806" t="s">
        <v>3264</v>
      </c>
    </row>
    <row r="16807" spans="1:13">
      <c r="A16807" s="124" t="s">
        <v>3268</v>
      </c>
      <c r="B16807" t="s">
        <v>18207</v>
      </c>
      <c r="C16807" t="s">
        <v>112</v>
      </c>
      <c r="D16807">
        <v>5</v>
      </c>
      <c r="E16807">
        <v>0</v>
      </c>
      <c r="F16807">
        <v>0</v>
      </c>
      <c r="H16807" t="s">
        <v>155</v>
      </c>
      <c r="I16807">
        <f t="shared" si="794"/>
        <v>0</v>
      </c>
      <c r="J16807">
        <f t="shared" si="795"/>
        <v>0</v>
      </c>
      <c r="L16807" t="str">
        <f t="shared" si="796"/>
        <v>5732NORTH MOOLOOLOO</v>
      </c>
      <c r="M16807" t="s">
        <v>3264</v>
      </c>
    </row>
    <row r="16808" spans="1:13">
      <c r="A16808" s="124" t="s">
        <v>3268</v>
      </c>
      <c r="B16808" t="s">
        <v>18208</v>
      </c>
      <c r="C16808" t="s">
        <v>112</v>
      </c>
      <c r="D16808">
        <v>5</v>
      </c>
      <c r="E16808">
        <v>0</v>
      </c>
      <c r="F16808">
        <v>0</v>
      </c>
      <c r="H16808" t="s">
        <v>155</v>
      </c>
      <c r="I16808">
        <f t="shared" si="794"/>
        <v>0</v>
      </c>
      <c r="J16808">
        <f t="shared" si="795"/>
        <v>0</v>
      </c>
      <c r="L16808" t="str">
        <f t="shared" si="796"/>
        <v>5732MOUNT SERLE</v>
      </c>
      <c r="M16808" t="s">
        <v>3264</v>
      </c>
    </row>
    <row r="16809" spans="1:13">
      <c r="A16809" s="124" t="s">
        <v>3268</v>
      </c>
      <c r="B16809" t="s">
        <v>18209</v>
      </c>
      <c r="C16809" t="s">
        <v>112</v>
      </c>
      <c r="D16809">
        <v>5</v>
      </c>
      <c r="E16809">
        <v>0</v>
      </c>
      <c r="F16809">
        <v>0</v>
      </c>
      <c r="H16809" t="s">
        <v>155</v>
      </c>
      <c r="I16809">
        <f t="shared" si="794"/>
        <v>0</v>
      </c>
      <c r="J16809">
        <f t="shared" si="795"/>
        <v>0</v>
      </c>
      <c r="L16809" t="str">
        <f t="shared" si="796"/>
        <v>5732MULGA VIEW</v>
      </c>
      <c r="M16809" t="s">
        <v>3264</v>
      </c>
    </row>
    <row r="16810" spans="1:13">
      <c r="A16810" s="124" t="s">
        <v>3268</v>
      </c>
      <c r="B16810" t="s">
        <v>18210</v>
      </c>
      <c r="C16810" t="s">
        <v>112</v>
      </c>
      <c r="D16810">
        <v>5</v>
      </c>
      <c r="E16810">
        <v>0</v>
      </c>
      <c r="F16810">
        <v>0</v>
      </c>
      <c r="H16810" t="s">
        <v>155</v>
      </c>
      <c r="I16810">
        <f t="shared" si="794"/>
        <v>0</v>
      </c>
      <c r="J16810">
        <f t="shared" si="795"/>
        <v>0</v>
      </c>
      <c r="L16810" t="str">
        <f t="shared" si="796"/>
        <v>5732MANNERS WELL</v>
      </c>
      <c r="M16810" t="s">
        <v>3264</v>
      </c>
    </row>
    <row r="16811" spans="1:13">
      <c r="A16811" s="124" t="s">
        <v>3268</v>
      </c>
      <c r="B16811" t="s">
        <v>3278</v>
      </c>
      <c r="C16811" t="s">
        <v>112</v>
      </c>
      <c r="D16811">
        <v>5</v>
      </c>
      <c r="E16811">
        <v>0</v>
      </c>
      <c r="F16811">
        <v>0</v>
      </c>
      <c r="H16811" t="s">
        <v>155</v>
      </c>
      <c r="I16811">
        <f t="shared" si="794"/>
        <v>0</v>
      </c>
      <c r="J16811">
        <f t="shared" si="795"/>
        <v>0</v>
      </c>
      <c r="L16811" t="str">
        <f t="shared" si="796"/>
        <v>5732MOOLAWATANA</v>
      </c>
      <c r="M16811" t="s">
        <v>3264</v>
      </c>
    </row>
    <row r="16812" spans="1:13">
      <c r="A16812" s="124" t="s">
        <v>3268</v>
      </c>
      <c r="B16812" t="s">
        <v>18211</v>
      </c>
      <c r="C16812" t="s">
        <v>112</v>
      </c>
      <c r="D16812">
        <v>5</v>
      </c>
      <c r="E16812">
        <v>0</v>
      </c>
      <c r="F16812">
        <v>0</v>
      </c>
      <c r="H16812" t="s">
        <v>155</v>
      </c>
      <c r="I16812">
        <f t="shared" si="794"/>
        <v>0</v>
      </c>
      <c r="J16812">
        <f t="shared" si="795"/>
        <v>0</v>
      </c>
      <c r="L16812" t="str">
        <f t="shared" si="796"/>
        <v>5732GAMMON RANGES</v>
      </c>
      <c r="M16812" t="s">
        <v>3264</v>
      </c>
    </row>
    <row r="16813" spans="1:13">
      <c r="A16813" s="124" t="s">
        <v>3270</v>
      </c>
      <c r="B16813" t="s">
        <v>18212</v>
      </c>
      <c r="C16813" t="s">
        <v>112</v>
      </c>
      <c r="D16813">
        <v>5</v>
      </c>
      <c r="E16813">
        <v>0</v>
      </c>
      <c r="F16813">
        <v>0</v>
      </c>
      <c r="H16813" t="s">
        <v>155</v>
      </c>
      <c r="I16813">
        <f t="shared" si="794"/>
        <v>0</v>
      </c>
      <c r="J16813">
        <f t="shared" si="795"/>
        <v>0</v>
      </c>
      <c r="L16813" t="str">
        <f t="shared" si="796"/>
        <v>5731STRZELECKI DESERT</v>
      </c>
      <c r="M16813" t="s">
        <v>3264</v>
      </c>
    </row>
    <row r="16814" spans="1:13">
      <c r="A16814" s="124" t="s">
        <v>3270</v>
      </c>
      <c r="B16814" t="s">
        <v>18213</v>
      </c>
      <c r="C16814" t="s">
        <v>112</v>
      </c>
      <c r="D16814">
        <v>5</v>
      </c>
      <c r="E16814">
        <v>0</v>
      </c>
      <c r="F16814">
        <v>0</v>
      </c>
      <c r="H16814" t="s">
        <v>155</v>
      </c>
      <c r="I16814">
        <f t="shared" si="794"/>
        <v>0</v>
      </c>
      <c r="J16814">
        <f t="shared" si="795"/>
        <v>0</v>
      </c>
      <c r="L16814" t="str">
        <f t="shared" si="796"/>
        <v>5731MYRTLE SPRINGS</v>
      </c>
      <c r="M16814" t="s">
        <v>3264</v>
      </c>
    </row>
    <row r="16815" spans="1:13">
      <c r="A16815" s="124" t="s">
        <v>3270</v>
      </c>
      <c r="B16815" t="s">
        <v>18214</v>
      </c>
      <c r="C16815" t="s">
        <v>112</v>
      </c>
      <c r="D16815">
        <v>5</v>
      </c>
      <c r="E16815">
        <v>0</v>
      </c>
      <c r="F16815">
        <v>0</v>
      </c>
      <c r="H16815" t="s">
        <v>155</v>
      </c>
      <c r="I16815">
        <f t="shared" si="794"/>
        <v>0</v>
      </c>
      <c r="J16815">
        <f t="shared" si="795"/>
        <v>0</v>
      </c>
      <c r="L16815" t="str">
        <f t="shared" si="796"/>
        <v>5731MURNPEOWIE</v>
      </c>
      <c r="M16815" t="s">
        <v>3264</v>
      </c>
    </row>
    <row r="16816" spans="1:13">
      <c r="A16816" s="124" t="s">
        <v>3270</v>
      </c>
      <c r="B16816" t="s">
        <v>18215</v>
      </c>
      <c r="C16816" t="s">
        <v>112</v>
      </c>
      <c r="D16816">
        <v>5</v>
      </c>
      <c r="E16816">
        <v>0</v>
      </c>
      <c r="F16816">
        <v>0</v>
      </c>
      <c r="H16816" t="s">
        <v>155</v>
      </c>
      <c r="I16816">
        <f t="shared" si="794"/>
        <v>0</v>
      </c>
      <c r="J16816">
        <f t="shared" si="795"/>
        <v>0</v>
      </c>
      <c r="L16816" t="str">
        <f t="shared" si="796"/>
        <v>5731MULGARIA</v>
      </c>
      <c r="M16816" t="s">
        <v>3264</v>
      </c>
    </row>
    <row r="16817" spans="1:13">
      <c r="A16817" s="124" t="s">
        <v>3270</v>
      </c>
      <c r="B16817" t="s">
        <v>18216</v>
      </c>
      <c r="C16817" t="s">
        <v>112</v>
      </c>
      <c r="D16817">
        <v>5</v>
      </c>
      <c r="E16817">
        <v>0</v>
      </c>
      <c r="F16817">
        <v>0</v>
      </c>
      <c r="H16817" t="s">
        <v>155</v>
      </c>
      <c r="I16817">
        <f t="shared" ref="I16817:I16880" si="797">IF(ISERROR(VLOOKUP(A16817,SelPostCode,1,FALSE)),0,1)</f>
        <v>0</v>
      </c>
      <c r="J16817">
        <f t="shared" ref="J16817:J16880" si="798">IF(I16817=0,0,IF(ISERROR(VLOOKUP(B16817,SelSuburb,1,FALSE)),0,1))</f>
        <v>0</v>
      </c>
      <c r="L16817" t="str">
        <f t="shared" si="796"/>
        <v>5731MOUNT LYNDHURST</v>
      </c>
      <c r="M16817" t="s">
        <v>3264</v>
      </c>
    </row>
    <row r="16818" spans="1:13">
      <c r="A16818" s="124" t="s">
        <v>3270</v>
      </c>
      <c r="B16818" t="s">
        <v>18217</v>
      </c>
      <c r="C16818" t="s">
        <v>112</v>
      </c>
      <c r="D16818">
        <v>5</v>
      </c>
      <c r="E16818">
        <v>0</v>
      </c>
      <c r="F16818">
        <v>0</v>
      </c>
      <c r="H16818" t="s">
        <v>155</v>
      </c>
      <c r="I16818">
        <f t="shared" si="797"/>
        <v>0</v>
      </c>
      <c r="J16818">
        <f t="shared" si="798"/>
        <v>0</v>
      </c>
      <c r="L16818" t="str">
        <f t="shared" si="796"/>
        <v>5731MOUNT FREELING</v>
      </c>
      <c r="M16818" t="s">
        <v>3264</v>
      </c>
    </row>
    <row r="16819" spans="1:13">
      <c r="A16819" s="124" t="s">
        <v>3270</v>
      </c>
      <c r="B16819" t="s">
        <v>18218</v>
      </c>
      <c r="C16819" t="s">
        <v>112</v>
      </c>
      <c r="D16819">
        <v>5</v>
      </c>
      <c r="E16819">
        <v>0</v>
      </c>
      <c r="F16819">
        <v>0</v>
      </c>
      <c r="H16819" t="s">
        <v>155</v>
      </c>
      <c r="I16819">
        <f t="shared" si="797"/>
        <v>0</v>
      </c>
      <c r="J16819">
        <f t="shared" si="798"/>
        <v>0</v>
      </c>
      <c r="L16819" t="str">
        <f t="shared" si="796"/>
        <v>5731LINDON</v>
      </c>
      <c r="M16819" t="s">
        <v>3264</v>
      </c>
    </row>
    <row r="16820" spans="1:13">
      <c r="A16820" s="124" t="s">
        <v>3270</v>
      </c>
      <c r="B16820" t="s">
        <v>18219</v>
      </c>
      <c r="C16820" t="s">
        <v>112</v>
      </c>
      <c r="D16820">
        <v>5</v>
      </c>
      <c r="E16820">
        <v>0</v>
      </c>
      <c r="F16820">
        <v>0</v>
      </c>
      <c r="H16820" t="s">
        <v>155</v>
      </c>
      <c r="I16820">
        <f t="shared" si="797"/>
        <v>0</v>
      </c>
      <c r="J16820">
        <f t="shared" si="798"/>
        <v>0</v>
      </c>
      <c r="L16820" t="str">
        <f t="shared" si="796"/>
        <v>5731LEIGH CREEK STATION</v>
      </c>
      <c r="M16820" t="s">
        <v>3264</v>
      </c>
    </row>
    <row r="16821" spans="1:13">
      <c r="A16821" s="124" t="s">
        <v>3270</v>
      </c>
      <c r="B16821" t="s">
        <v>18220</v>
      </c>
      <c r="C16821" t="s">
        <v>112</v>
      </c>
      <c r="D16821">
        <v>5</v>
      </c>
      <c r="E16821">
        <v>0</v>
      </c>
      <c r="F16821">
        <v>0</v>
      </c>
      <c r="H16821" t="s">
        <v>155</v>
      </c>
      <c r="I16821">
        <f t="shared" si="797"/>
        <v>0</v>
      </c>
      <c r="J16821">
        <f t="shared" si="798"/>
        <v>0</v>
      </c>
      <c r="L16821" t="str">
        <f t="shared" si="796"/>
        <v>5731GIDGEALPA</v>
      </c>
      <c r="M16821" t="s">
        <v>3264</v>
      </c>
    </row>
    <row r="16822" spans="1:13">
      <c r="A16822" s="124" t="s">
        <v>3270</v>
      </c>
      <c r="B16822" t="s">
        <v>18221</v>
      </c>
      <c r="C16822" t="s">
        <v>112</v>
      </c>
      <c r="D16822">
        <v>5</v>
      </c>
      <c r="E16822">
        <v>0</v>
      </c>
      <c r="F16822">
        <v>0</v>
      </c>
      <c r="H16822" t="s">
        <v>155</v>
      </c>
      <c r="I16822">
        <f t="shared" si="797"/>
        <v>0</v>
      </c>
      <c r="J16822">
        <f t="shared" si="798"/>
        <v>0</v>
      </c>
      <c r="L16822" t="str">
        <f t="shared" si="796"/>
        <v>5731BOLLARDS LAGOON</v>
      </c>
      <c r="M16822" t="s">
        <v>3264</v>
      </c>
    </row>
    <row r="16823" spans="1:13">
      <c r="A16823" s="124" t="s">
        <v>3287</v>
      </c>
      <c r="B16823" t="s">
        <v>18222</v>
      </c>
      <c r="C16823" t="s">
        <v>112</v>
      </c>
      <c r="D16823">
        <v>5</v>
      </c>
      <c r="E16823">
        <v>0</v>
      </c>
      <c r="F16823">
        <v>0</v>
      </c>
      <c r="H16823" t="s">
        <v>155</v>
      </c>
      <c r="I16823">
        <f t="shared" si="797"/>
        <v>0</v>
      </c>
      <c r="J16823">
        <f t="shared" si="798"/>
        <v>0</v>
      </c>
      <c r="L16823" t="str">
        <f t="shared" si="796"/>
        <v>5724WELBOURN HILL</v>
      </c>
      <c r="M16823" t="s">
        <v>3264</v>
      </c>
    </row>
    <row r="16824" spans="1:13">
      <c r="A16824" s="124" t="s">
        <v>3290</v>
      </c>
      <c r="B16824" t="s">
        <v>18223</v>
      </c>
      <c r="C16824" t="s">
        <v>112</v>
      </c>
      <c r="D16824">
        <v>5</v>
      </c>
      <c r="E16824">
        <v>0</v>
      </c>
      <c r="F16824">
        <v>0</v>
      </c>
      <c r="H16824" t="s">
        <v>155</v>
      </c>
      <c r="I16824">
        <f t="shared" si="797"/>
        <v>0</v>
      </c>
      <c r="J16824">
        <f t="shared" si="798"/>
        <v>0</v>
      </c>
      <c r="L16824" t="str">
        <f t="shared" si="796"/>
        <v>5723WILLIAM CREEK</v>
      </c>
      <c r="M16824" t="s">
        <v>3264</v>
      </c>
    </row>
    <row r="16825" spans="1:13">
      <c r="A16825" s="124" t="s">
        <v>3290</v>
      </c>
      <c r="B16825" t="s">
        <v>18224</v>
      </c>
      <c r="C16825" t="s">
        <v>112</v>
      </c>
      <c r="D16825">
        <v>5</v>
      </c>
      <c r="E16825">
        <v>0</v>
      </c>
      <c r="F16825">
        <v>0</v>
      </c>
      <c r="H16825" t="s">
        <v>155</v>
      </c>
      <c r="I16825">
        <f t="shared" si="797"/>
        <v>0</v>
      </c>
      <c r="J16825">
        <f t="shared" si="798"/>
        <v>0</v>
      </c>
      <c r="L16825" t="str">
        <f t="shared" si="796"/>
        <v>5723WINTINNA</v>
      </c>
      <c r="M16825" t="s">
        <v>3264</v>
      </c>
    </row>
    <row r="16826" spans="1:13">
      <c r="A16826" s="124" t="s">
        <v>3290</v>
      </c>
      <c r="B16826" t="s">
        <v>18225</v>
      </c>
      <c r="C16826" t="s">
        <v>112</v>
      </c>
      <c r="D16826">
        <v>5</v>
      </c>
      <c r="E16826">
        <v>0</v>
      </c>
      <c r="F16826">
        <v>0</v>
      </c>
      <c r="H16826" t="s">
        <v>155</v>
      </c>
      <c r="I16826">
        <f t="shared" si="797"/>
        <v>0</v>
      </c>
      <c r="J16826">
        <f t="shared" si="798"/>
        <v>0</v>
      </c>
      <c r="L16826" t="str">
        <f t="shared" si="796"/>
        <v>5723MOUNT WILLOUGHBY</v>
      </c>
      <c r="M16826" t="s">
        <v>3264</v>
      </c>
    </row>
    <row r="16827" spans="1:13">
      <c r="A16827" s="124" t="s">
        <v>3290</v>
      </c>
      <c r="B16827" t="s">
        <v>18226</v>
      </c>
      <c r="C16827" t="s">
        <v>112</v>
      </c>
      <c r="D16827">
        <v>5</v>
      </c>
      <c r="E16827">
        <v>0</v>
      </c>
      <c r="F16827">
        <v>0</v>
      </c>
      <c r="H16827" t="s">
        <v>155</v>
      </c>
      <c r="I16827">
        <f t="shared" si="797"/>
        <v>0</v>
      </c>
      <c r="J16827">
        <f t="shared" si="798"/>
        <v>0</v>
      </c>
      <c r="L16827" t="str">
        <f t="shared" si="796"/>
        <v>5723NILPINNA STATION</v>
      </c>
      <c r="M16827" t="s">
        <v>3264</v>
      </c>
    </row>
    <row r="16828" spans="1:13">
      <c r="A16828" s="124" t="s">
        <v>3290</v>
      </c>
      <c r="B16828" t="s">
        <v>18227</v>
      </c>
      <c r="C16828" t="s">
        <v>112</v>
      </c>
      <c r="D16828">
        <v>5</v>
      </c>
      <c r="E16828">
        <v>0</v>
      </c>
      <c r="F16828">
        <v>0</v>
      </c>
      <c r="H16828" t="s">
        <v>155</v>
      </c>
      <c r="I16828">
        <f t="shared" si="797"/>
        <v>0</v>
      </c>
      <c r="J16828">
        <f t="shared" si="798"/>
        <v>0</v>
      </c>
      <c r="L16828" t="str">
        <f t="shared" si="796"/>
        <v>5723ANNA CREEK</v>
      </c>
      <c r="M16828" t="s">
        <v>3264</v>
      </c>
    </row>
    <row r="16829" spans="1:13">
      <c r="A16829" s="124" t="s">
        <v>3290</v>
      </c>
      <c r="B16829" t="s">
        <v>18228</v>
      </c>
      <c r="C16829" t="s">
        <v>112</v>
      </c>
      <c r="D16829">
        <v>5</v>
      </c>
      <c r="E16829">
        <v>0</v>
      </c>
      <c r="F16829">
        <v>0</v>
      </c>
      <c r="H16829" t="s">
        <v>155</v>
      </c>
      <c r="I16829">
        <f t="shared" si="797"/>
        <v>0</v>
      </c>
      <c r="J16829">
        <f t="shared" si="798"/>
        <v>0</v>
      </c>
      <c r="L16829" t="str">
        <f t="shared" si="796"/>
        <v>5723ALLANDALE STATION</v>
      </c>
      <c r="M16829" t="s">
        <v>3264</v>
      </c>
    </row>
    <row r="16830" spans="1:13">
      <c r="A16830" s="124" t="s">
        <v>3290</v>
      </c>
      <c r="B16830" t="s">
        <v>18229</v>
      </c>
      <c r="C16830" t="s">
        <v>112</v>
      </c>
      <c r="D16830">
        <v>5</v>
      </c>
      <c r="E16830">
        <v>0</v>
      </c>
      <c r="F16830">
        <v>0</v>
      </c>
      <c r="H16830" t="s">
        <v>155</v>
      </c>
      <c r="I16830">
        <f t="shared" si="797"/>
        <v>0</v>
      </c>
      <c r="J16830">
        <f t="shared" si="798"/>
        <v>0</v>
      </c>
      <c r="L16830" t="str">
        <f t="shared" si="796"/>
        <v>5723MCDOUALL PEAK</v>
      </c>
      <c r="M16830" t="s">
        <v>3264</v>
      </c>
    </row>
    <row r="16831" spans="1:13">
      <c r="A16831" s="124" t="s">
        <v>3290</v>
      </c>
      <c r="B16831" t="s">
        <v>18230</v>
      </c>
      <c r="C16831" t="s">
        <v>112</v>
      </c>
      <c r="D16831">
        <v>5</v>
      </c>
      <c r="E16831">
        <v>0</v>
      </c>
      <c r="F16831">
        <v>0</v>
      </c>
      <c r="H16831" t="s">
        <v>155</v>
      </c>
      <c r="I16831">
        <f t="shared" si="797"/>
        <v>0</v>
      </c>
      <c r="J16831">
        <f t="shared" si="798"/>
        <v>0</v>
      </c>
      <c r="L16831" t="str">
        <f t="shared" si="796"/>
        <v>5723MABEL CREEK</v>
      </c>
      <c r="M16831" t="s">
        <v>3264</v>
      </c>
    </row>
    <row r="16832" spans="1:13">
      <c r="A16832" s="124" t="s">
        <v>3290</v>
      </c>
      <c r="B16832" t="s">
        <v>18231</v>
      </c>
      <c r="C16832" t="s">
        <v>112</v>
      </c>
      <c r="D16832">
        <v>5</v>
      </c>
      <c r="E16832">
        <v>0</v>
      </c>
      <c r="F16832">
        <v>0</v>
      </c>
      <c r="H16832" t="s">
        <v>155</v>
      </c>
      <c r="I16832">
        <f t="shared" si="797"/>
        <v>0</v>
      </c>
      <c r="J16832">
        <f t="shared" si="798"/>
        <v>0</v>
      </c>
      <c r="L16832" t="str">
        <f t="shared" si="796"/>
        <v>5723MOUNT CLARENCE STATION</v>
      </c>
      <c r="M16832" t="s">
        <v>3264</v>
      </c>
    </row>
    <row r="16833" spans="1:13">
      <c r="A16833" s="124" t="s">
        <v>3290</v>
      </c>
      <c r="B16833" t="s">
        <v>18232</v>
      </c>
      <c r="C16833" t="s">
        <v>112</v>
      </c>
      <c r="D16833">
        <v>5</v>
      </c>
      <c r="E16833">
        <v>0</v>
      </c>
      <c r="F16833">
        <v>0</v>
      </c>
      <c r="H16833" t="s">
        <v>155</v>
      </c>
      <c r="I16833">
        <f t="shared" si="797"/>
        <v>0</v>
      </c>
      <c r="J16833">
        <f t="shared" si="798"/>
        <v>0</v>
      </c>
      <c r="L16833" t="str">
        <f t="shared" si="796"/>
        <v>5723MOUNT BARRY</v>
      </c>
      <c r="M16833" t="s">
        <v>3264</v>
      </c>
    </row>
    <row r="16834" spans="1:13">
      <c r="A16834" s="124" t="s">
        <v>3290</v>
      </c>
      <c r="B16834" t="s">
        <v>18233</v>
      </c>
      <c r="C16834" t="s">
        <v>112</v>
      </c>
      <c r="D16834">
        <v>5</v>
      </c>
      <c r="E16834">
        <v>0</v>
      </c>
      <c r="F16834">
        <v>0</v>
      </c>
      <c r="H16834" t="s">
        <v>155</v>
      </c>
      <c r="I16834">
        <f t="shared" si="797"/>
        <v>0</v>
      </c>
      <c r="J16834">
        <f t="shared" si="798"/>
        <v>0</v>
      </c>
      <c r="L16834" t="str">
        <f t="shared" si="796"/>
        <v>5723ARCKARINGA</v>
      </c>
      <c r="M16834" t="s">
        <v>3264</v>
      </c>
    </row>
    <row r="16835" spans="1:13">
      <c r="A16835" s="124" t="s">
        <v>3290</v>
      </c>
      <c r="B16835" t="s">
        <v>18234</v>
      </c>
      <c r="C16835" t="s">
        <v>112</v>
      </c>
      <c r="D16835">
        <v>5</v>
      </c>
      <c r="E16835">
        <v>0</v>
      </c>
      <c r="F16835">
        <v>0</v>
      </c>
      <c r="H16835" t="s">
        <v>155</v>
      </c>
      <c r="I16835">
        <f t="shared" si="797"/>
        <v>0</v>
      </c>
      <c r="J16835">
        <f t="shared" si="798"/>
        <v>0</v>
      </c>
      <c r="L16835" t="str">
        <f t="shared" si="796"/>
        <v>5723INGOMAR</v>
      </c>
      <c r="M16835" t="s">
        <v>3264</v>
      </c>
    </row>
    <row r="16836" spans="1:13">
      <c r="A16836" s="124" t="s">
        <v>3290</v>
      </c>
      <c r="B16836" t="s">
        <v>18235</v>
      </c>
      <c r="C16836" t="s">
        <v>112</v>
      </c>
      <c r="D16836">
        <v>5</v>
      </c>
      <c r="E16836">
        <v>0</v>
      </c>
      <c r="F16836">
        <v>0</v>
      </c>
      <c r="H16836" t="s">
        <v>155</v>
      </c>
      <c r="I16836">
        <f t="shared" si="797"/>
        <v>0</v>
      </c>
      <c r="J16836">
        <f t="shared" si="798"/>
        <v>0</v>
      </c>
      <c r="L16836" t="str">
        <f t="shared" si="796"/>
        <v>5723EVELYN DOWNS</v>
      </c>
      <c r="M16836" t="s">
        <v>3264</v>
      </c>
    </row>
    <row r="16837" spans="1:13">
      <c r="A16837" s="124" t="s">
        <v>3292</v>
      </c>
      <c r="B16837" t="s">
        <v>18236</v>
      </c>
      <c r="C16837" t="s">
        <v>112</v>
      </c>
      <c r="D16837">
        <v>5</v>
      </c>
      <c r="E16837">
        <v>0</v>
      </c>
      <c r="F16837">
        <v>0</v>
      </c>
      <c r="H16837" t="s">
        <v>103</v>
      </c>
      <c r="I16837">
        <f t="shared" si="797"/>
        <v>0</v>
      </c>
      <c r="J16837">
        <f t="shared" si="798"/>
        <v>0</v>
      </c>
      <c r="L16837" t="str">
        <f t="shared" ref="L16837:L16900" si="799">CONCATENATE(A16837,B16837)</f>
        <v>5722ANDAMOOKA STATION</v>
      </c>
      <c r="M16837" t="s">
        <v>3264</v>
      </c>
    </row>
    <row r="16838" spans="1:13">
      <c r="A16838" s="124" t="s">
        <v>3294</v>
      </c>
      <c r="B16838" t="s">
        <v>18237</v>
      </c>
      <c r="C16838" t="s">
        <v>112</v>
      </c>
      <c r="D16838">
        <v>5</v>
      </c>
      <c r="E16838">
        <v>0</v>
      </c>
      <c r="F16838">
        <v>0</v>
      </c>
      <c r="H16838" t="s">
        <v>155</v>
      </c>
      <c r="I16838">
        <f t="shared" si="797"/>
        <v>0</v>
      </c>
      <c r="J16838">
        <f t="shared" si="798"/>
        <v>0</v>
      </c>
      <c r="L16838" t="str">
        <f t="shared" si="799"/>
        <v>5720PURPLE DOWNS</v>
      </c>
      <c r="M16838" t="s">
        <v>3264</v>
      </c>
    </row>
    <row r="16839" spans="1:13">
      <c r="A16839" s="124" t="s">
        <v>3294</v>
      </c>
      <c r="B16839" t="s">
        <v>18238</v>
      </c>
      <c r="C16839" t="s">
        <v>112</v>
      </c>
      <c r="D16839">
        <v>5</v>
      </c>
      <c r="E16839">
        <v>0</v>
      </c>
      <c r="F16839">
        <v>0</v>
      </c>
      <c r="H16839" t="s">
        <v>155</v>
      </c>
      <c r="I16839">
        <f t="shared" si="797"/>
        <v>0</v>
      </c>
      <c r="J16839">
        <f t="shared" si="798"/>
        <v>0</v>
      </c>
      <c r="L16839" t="str">
        <f t="shared" si="799"/>
        <v>5720STUARTS CREEK</v>
      </c>
      <c r="M16839" t="s">
        <v>3264</v>
      </c>
    </row>
    <row r="16840" spans="1:13">
      <c r="A16840" s="124" t="s">
        <v>3294</v>
      </c>
      <c r="B16840" t="s">
        <v>18239</v>
      </c>
      <c r="C16840" t="s">
        <v>112</v>
      </c>
      <c r="D16840">
        <v>5</v>
      </c>
      <c r="E16840">
        <v>0</v>
      </c>
      <c r="F16840">
        <v>0</v>
      </c>
      <c r="H16840" t="s">
        <v>155</v>
      </c>
      <c r="I16840">
        <f t="shared" si="797"/>
        <v>0</v>
      </c>
      <c r="J16840">
        <f t="shared" si="798"/>
        <v>0</v>
      </c>
      <c r="L16840" t="str">
        <f t="shared" si="799"/>
        <v>5720MILLERS CREEK</v>
      </c>
      <c r="M16840" t="s">
        <v>3264</v>
      </c>
    </row>
    <row r="16841" spans="1:13">
      <c r="A16841" s="124" t="s">
        <v>3294</v>
      </c>
      <c r="B16841" t="s">
        <v>18240</v>
      </c>
      <c r="C16841" t="s">
        <v>112</v>
      </c>
      <c r="D16841">
        <v>5</v>
      </c>
      <c r="E16841">
        <v>0</v>
      </c>
      <c r="F16841">
        <v>0</v>
      </c>
      <c r="H16841" t="s">
        <v>155</v>
      </c>
      <c r="I16841">
        <f t="shared" si="797"/>
        <v>0</v>
      </c>
      <c r="J16841">
        <f t="shared" si="798"/>
        <v>0</v>
      </c>
      <c r="L16841" t="str">
        <f t="shared" si="799"/>
        <v>5720MOUNT EBA</v>
      </c>
      <c r="M16841" t="s">
        <v>3264</v>
      </c>
    </row>
    <row r="16842" spans="1:13">
      <c r="A16842" s="124" t="s">
        <v>3294</v>
      </c>
      <c r="B16842" t="s">
        <v>18241</v>
      </c>
      <c r="C16842" t="s">
        <v>112</v>
      </c>
      <c r="D16842">
        <v>5</v>
      </c>
      <c r="E16842">
        <v>0</v>
      </c>
      <c r="F16842">
        <v>0</v>
      </c>
      <c r="H16842" t="s">
        <v>155</v>
      </c>
      <c r="I16842">
        <f t="shared" si="797"/>
        <v>0</v>
      </c>
      <c r="J16842">
        <f t="shared" si="798"/>
        <v>0</v>
      </c>
      <c r="L16842" t="str">
        <f t="shared" si="799"/>
        <v>5720MOUNT VIVIAN</v>
      </c>
      <c r="M16842" t="s">
        <v>3264</v>
      </c>
    </row>
    <row r="16843" spans="1:13">
      <c r="A16843" s="124" t="s">
        <v>3294</v>
      </c>
      <c r="B16843" t="s">
        <v>18242</v>
      </c>
      <c r="C16843" t="s">
        <v>112</v>
      </c>
      <c r="D16843">
        <v>5</v>
      </c>
      <c r="E16843">
        <v>0</v>
      </c>
      <c r="F16843">
        <v>0</v>
      </c>
      <c r="H16843" t="s">
        <v>155</v>
      </c>
      <c r="I16843">
        <f t="shared" si="797"/>
        <v>0</v>
      </c>
      <c r="J16843">
        <f t="shared" si="798"/>
        <v>0</v>
      </c>
      <c r="L16843" t="str">
        <f t="shared" si="799"/>
        <v>5720PARAKYLIA</v>
      </c>
      <c r="M16843" t="s">
        <v>3264</v>
      </c>
    </row>
    <row r="16844" spans="1:13">
      <c r="A16844" s="124" t="s">
        <v>3294</v>
      </c>
      <c r="B16844" t="s">
        <v>18243</v>
      </c>
      <c r="C16844" t="s">
        <v>112</v>
      </c>
      <c r="D16844">
        <v>5</v>
      </c>
      <c r="E16844">
        <v>0</v>
      </c>
      <c r="F16844">
        <v>0</v>
      </c>
      <c r="H16844" t="s">
        <v>155</v>
      </c>
      <c r="I16844">
        <f t="shared" si="797"/>
        <v>0</v>
      </c>
      <c r="J16844">
        <f t="shared" si="798"/>
        <v>0</v>
      </c>
      <c r="L16844" t="str">
        <f t="shared" si="799"/>
        <v>5720ARCOONA</v>
      </c>
      <c r="M16844" t="s">
        <v>3264</v>
      </c>
    </row>
    <row r="16845" spans="1:13">
      <c r="A16845" s="124" t="s">
        <v>3294</v>
      </c>
      <c r="B16845" t="s">
        <v>18244</v>
      </c>
      <c r="C16845" t="s">
        <v>112</v>
      </c>
      <c r="D16845">
        <v>5</v>
      </c>
      <c r="E16845">
        <v>0</v>
      </c>
      <c r="F16845">
        <v>0</v>
      </c>
      <c r="H16845" t="s">
        <v>155</v>
      </c>
      <c r="I16845">
        <f t="shared" si="797"/>
        <v>0</v>
      </c>
      <c r="J16845">
        <f t="shared" si="798"/>
        <v>0</v>
      </c>
      <c r="L16845" t="str">
        <f t="shared" si="799"/>
        <v>5720BILLA KALINA</v>
      </c>
      <c r="M16845" t="s">
        <v>3264</v>
      </c>
    </row>
    <row r="16846" spans="1:13">
      <c r="A16846" s="124" t="s">
        <v>3294</v>
      </c>
      <c r="B16846" t="s">
        <v>18245</v>
      </c>
      <c r="C16846" t="s">
        <v>112</v>
      </c>
      <c r="D16846">
        <v>5</v>
      </c>
      <c r="E16846">
        <v>0</v>
      </c>
      <c r="F16846">
        <v>0</v>
      </c>
      <c r="H16846" t="s">
        <v>155</v>
      </c>
      <c r="I16846">
        <f t="shared" si="797"/>
        <v>0</v>
      </c>
      <c r="J16846">
        <f t="shared" si="798"/>
        <v>0</v>
      </c>
      <c r="L16846" t="str">
        <f t="shared" si="799"/>
        <v>5720BOSWORTH</v>
      </c>
      <c r="M16846" t="s">
        <v>3264</v>
      </c>
    </row>
    <row r="16847" spans="1:13">
      <c r="A16847" s="124" t="s">
        <v>3320</v>
      </c>
      <c r="B16847" t="s">
        <v>18246</v>
      </c>
      <c r="C16847" t="s">
        <v>112</v>
      </c>
      <c r="D16847">
        <v>5</v>
      </c>
      <c r="E16847">
        <v>0</v>
      </c>
      <c r="F16847">
        <v>0</v>
      </c>
      <c r="H16847" t="s">
        <v>155</v>
      </c>
      <c r="I16847">
        <f t="shared" si="797"/>
        <v>0</v>
      </c>
      <c r="J16847">
        <f t="shared" si="798"/>
        <v>0</v>
      </c>
      <c r="L16847" t="str">
        <f t="shared" si="799"/>
        <v>5690NANBONA</v>
      </c>
      <c r="M16847" t="s">
        <v>3264</v>
      </c>
    </row>
    <row r="16848" spans="1:13">
      <c r="A16848" s="124" t="s">
        <v>3320</v>
      </c>
      <c r="B16848" t="s">
        <v>18247</v>
      </c>
      <c r="C16848" t="s">
        <v>112</v>
      </c>
      <c r="D16848">
        <v>5</v>
      </c>
      <c r="E16848">
        <v>0</v>
      </c>
      <c r="F16848">
        <v>0</v>
      </c>
      <c r="H16848" t="s">
        <v>155</v>
      </c>
      <c r="I16848">
        <f t="shared" si="797"/>
        <v>0</v>
      </c>
      <c r="J16848">
        <f t="shared" si="798"/>
        <v>0</v>
      </c>
      <c r="L16848" t="str">
        <f t="shared" si="799"/>
        <v>5690NULLARBOR</v>
      </c>
      <c r="M16848" t="s">
        <v>3264</v>
      </c>
    </row>
    <row r="16849" spans="1:13">
      <c r="A16849" s="124" t="s">
        <v>3320</v>
      </c>
      <c r="B16849" t="s">
        <v>18248</v>
      </c>
      <c r="C16849" t="s">
        <v>112</v>
      </c>
      <c r="D16849">
        <v>5</v>
      </c>
      <c r="E16849">
        <v>0</v>
      </c>
      <c r="F16849">
        <v>0</v>
      </c>
      <c r="H16849" t="s">
        <v>155</v>
      </c>
      <c r="I16849">
        <f t="shared" si="797"/>
        <v>0</v>
      </c>
      <c r="J16849">
        <f t="shared" si="798"/>
        <v>0</v>
      </c>
      <c r="L16849" t="str">
        <f t="shared" si="799"/>
        <v>5690MITCHIDY MOOLA</v>
      </c>
      <c r="M16849" t="s">
        <v>3264</v>
      </c>
    </row>
    <row r="16850" spans="1:13">
      <c r="A16850" s="124" t="s">
        <v>3320</v>
      </c>
      <c r="B16850" t="s">
        <v>18249</v>
      </c>
      <c r="C16850" t="s">
        <v>112</v>
      </c>
      <c r="D16850">
        <v>5</v>
      </c>
      <c r="E16850">
        <v>0</v>
      </c>
      <c r="F16850">
        <v>0</v>
      </c>
      <c r="H16850" t="s">
        <v>155</v>
      </c>
      <c r="I16850">
        <f t="shared" si="797"/>
        <v>0</v>
      </c>
      <c r="J16850">
        <f t="shared" si="798"/>
        <v>0</v>
      </c>
      <c r="L16850" t="str">
        <f t="shared" si="799"/>
        <v>5690CHUNDARIA</v>
      </c>
      <c r="M16850" t="s">
        <v>3264</v>
      </c>
    </row>
    <row r="16851" spans="1:13">
      <c r="A16851" s="124" t="s">
        <v>3320</v>
      </c>
      <c r="B16851" t="s">
        <v>18250</v>
      </c>
      <c r="C16851" t="s">
        <v>112</v>
      </c>
      <c r="D16851">
        <v>5</v>
      </c>
      <c r="E16851">
        <v>0</v>
      </c>
      <c r="F16851">
        <v>0</v>
      </c>
      <c r="H16851" t="s">
        <v>155</v>
      </c>
      <c r="I16851">
        <f t="shared" si="797"/>
        <v>0</v>
      </c>
      <c r="J16851">
        <f t="shared" si="798"/>
        <v>0</v>
      </c>
      <c r="L16851" t="str">
        <f t="shared" si="799"/>
        <v>5690CEDUNA WATERS</v>
      </c>
      <c r="M16851" t="s">
        <v>3264</v>
      </c>
    </row>
    <row r="16852" spans="1:13">
      <c r="A16852" s="124" t="s">
        <v>3320</v>
      </c>
      <c r="B16852" t="s">
        <v>5918</v>
      </c>
      <c r="C16852" t="s">
        <v>112</v>
      </c>
      <c r="D16852">
        <v>5</v>
      </c>
      <c r="E16852">
        <v>0</v>
      </c>
      <c r="F16852">
        <v>0</v>
      </c>
      <c r="H16852" t="s">
        <v>155</v>
      </c>
      <c r="I16852">
        <f t="shared" si="797"/>
        <v>0</v>
      </c>
      <c r="J16852">
        <f t="shared" si="798"/>
        <v>0</v>
      </c>
      <c r="L16852" t="str">
        <f t="shared" si="799"/>
        <v>5690OAK VALLEY</v>
      </c>
      <c r="M16852" t="s">
        <v>3264</v>
      </c>
    </row>
    <row r="16853" spans="1:13">
      <c r="A16853" s="124" t="s">
        <v>3320</v>
      </c>
      <c r="B16853" t="s">
        <v>18251</v>
      </c>
      <c r="C16853" t="s">
        <v>112</v>
      </c>
      <c r="D16853">
        <v>5</v>
      </c>
      <c r="E16853">
        <v>0</v>
      </c>
      <c r="F16853">
        <v>0</v>
      </c>
      <c r="H16853" t="s">
        <v>155</v>
      </c>
      <c r="I16853">
        <f t="shared" si="797"/>
        <v>0</v>
      </c>
      <c r="J16853">
        <f t="shared" si="798"/>
        <v>0</v>
      </c>
      <c r="L16853" t="str">
        <f t="shared" si="799"/>
        <v>5690YELLABINNA</v>
      </c>
      <c r="M16853" t="s">
        <v>3264</v>
      </c>
    </row>
    <row r="16854" spans="1:13">
      <c r="A16854" s="124" t="s">
        <v>3320</v>
      </c>
      <c r="B16854" t="s">
        <v>18252</v>
      </c>
      <c r="C16854" t="s">
        <v>112</v>
      </c>
      <c r="D16854">
        <v>5</v>
      </c>
      <c r="E16854">
        <v>0</v>
      </c>
      <c r="F16854">
        <v>0</v>
      </c>
      <c r="H16854" t="s">
        <v>155</v>
      </c>
      <c r="I16854">
        <f t="shared" si="797"/>
        <v>0</v>
      </c>
      <c r="J16854">
        <f t="shared" si="798"/>
        <v>0</v>
      </c>
      <c r="L16854" t="str">
        <f t="shared" si="799"/>
        <v>5690YUMBARRA</v>
      </c>
      <c r="M16854" t="s">
        <v>3264</v>
      </c>
    </row>
    <row r="16855" spans="1:13">
      <c r="A16855" s="124" t="s">
        <v>3339</v>
      </c>
      <c r="B16855" t="s">
        <v>18253</v>
      </c>
      <c r="C16855" t="s">
        <v>112</v>
      </c>
      <c r="D16855">
        <v>5</v>
      </c>
      <c r="E16855">
        <v>0</v>
      </c>
      <c r="F16855">
        <v>0</v>
      </c>
      <c r="H16855" t="s">
        <v>155</v>
      </c>
      <c r="I16855">
        <f t="shared" si="797"/>
        <v>0</v>
      </c>
      <c r="J16855">
        <f t="shared" si="798"/>
        <v>0</v>
      </c>
      <c r="L16855" t="str">
        <f t="shared" si="799"/>
        <v>5680PINJARRA STATION</v>
      </c>
      <c r="M16855" t="s">
        <v>3264</v>
      </c>
    </row>
    <row r="16856" spans="1:13">
      <c r="A16856" s="124" t="s">
        <v>3390</v>
      </c>
      <c r="B16856" t="s">
        <v>18254</v>
      </c>
      <c r="C16856" t="s">
        <v>112</v>
      </c>
      <c r="D16856">
        <v>5</v>
      </c>
      <c r="E16856">
        <v>0</v>
      </c>
      <c r="F16856">
        <v>0</v>
      </c>
      <c r="H16856" t="s">
        <v>155</v>
      </c>
      <c r="I16856">
        <f t="shared" si="797"/>
        <v>0</v>
      </c>
      <c r="J16856">
        <f t="shared" si="798"/>
        <v>0</v>
      </c>
      <c r="L16856" t="str">
        <f t="shared" si="799"/>
        <v>5655GAWLER RANGES</v>
      </c>
      <c r="M16856" t="s">
        <v>3264</v>
      </c>
    </row>
    <row r="16857" spans="1:13">
      <c r="A16857" s="124" t="s">
        <v>3390</v>
      </c>
      <c r="B16857" t="s">
        <v>18255</v>
      </c>
      <c r="C16857" t="s">
        <v>112</v>
      </c>
      <c r="D16857">
        <v>5</v>
      </c>
      <c r="E16857">
        <v>0</v>
      </c>
      <c r="F16857">
        <v>0</v>
      </c>
      <c r="H16857" t="s">
        <v>155</v>
      </c>
      <c r="I16857">
        <f t="shared" si="797"/>
        <v>0</v>
      </c>
      <c r="J16857">
        <f t="shared" si="798"/>
        <v>0</v>
      </c>
      <c r="L16857" t="str">
        <f t="shared" si="799"/>
        <v>5655NARLABY</v>
      </c>
      <c r="M16857" t="s">
        <v>3264</v>
      </c>
    </row>
    <row r="16858" spans="1:13">
      <c r="A16858" s="124" t="s">
        <v>3390</v>
      </c>
      <c r="B16858" t="s">
        <v>18256</v>
      </c>
      <c r="C16858" t="s">
        <v>112</v>
      </c>
      <c r="D16858">
        <v>5</v>
      </c>
      <c r="E16858">
        <v>0</v>
      </c>
      <c r="F16858">
        <v>0</v>
      </c>
      <c r="H16858" t="s">
        <v>155</v>
      </c>
      <c r="I16858">
        <f t="shared" si="797"/>
        <v>0</v>
      </c>
      <c r="J16858">
        <f t="shared" si="798"/>
        <v>0</v>
      </c>
      <c r="L16858" t="str">
        <f t="shared" si="799"/>
        <v>5655LOCKES CLAYPAN</v>
      </c>
      <c r="M16858" t="s">
        <v>3264</v>
      </c>
    </row>
    <row r="16859" spans="1:13">
      <c r="A16859" s="124" t="s">
        <v>3402</v>
      </c>
      <c r="B16859" t="s">
        <v>3394</v>
      </c>
      <c r="C16859" t="s">
        <v>112</v>
      </c>
      <c r="D16859">
        <v>5</v>
      </c>
      <c r="E16859">
        <v>0</v>
      </c>
      <c r="F16859">
        <v>0</v>
      </c>
      <c r="H16859" t="s">
        <v>155</v>
      </c>
      <c r="I16859">
        <f t="shared" si="797"/>
        <v>0</v>
      </c>
      <c r="J16859">
        <f t="shared" si="798"/>
        <v>0</v>
      </c>
      <c r="L16859" t="str">
        <f t="shared" si="799"/>
        <v>5652PYGERY</v>
      </c>
      <c r="M16859" t="s">
        <v>3264</v>
      </c>
    </row>
    <row r="16860" spans="1:13">
      <c r="A16860" s="124" t="s">
        <v>18257</v>
      </c>
      <c r="B16860" t="s">
        <v>5520</v>
      </c>
      <c r="C16860" t="s">
        <v>111</v>
      </c>
      <c r="D16860">
        <v>5</v>
      </c>
      <c r="E16860">
        <v>0</v>
      </c>
      <c r="F16860">
        <v>0</v>
      </c>
      <c r="H16860" t="s">
        <v>103</v>
      </c>
      <c r="I16860">
        <f t="shared" si="797"/>
        <v>0</v>
      </c>
      <c r="J16860">
        <f t="shared" si="798"/>
        <v>0</v>
      </c>
      <c r="L16860" t="str">
        <f t="shared" si="799"/>
        <v>4892RED RIVER</v>
      </c>
      <c r="M16860" t="e">
        <v>#N/A</v>
      </c>
    </row>
    <row r="16861" spans="1:13">
      <c r="A16861" s="124" t="s">
        <v>18257</v>
      </c>
      <c r="B16861" t="s">
        <v>5519</v>
      </c>
      <c r="C16861" t="s">
        <v>111</v>
      </c>
      <c r="D16861">
        <v>5</v>
      </c>
      <c r="E16861">
        <v>0</v>
      </c>
      <c r="F16861">
        <v>0</v>
      </c>
      <c r="H16861" t="s">
        <v>103</v>
      </c>
      <c r="I16861">
        <f t="shared" si="797"/>
        <v>0</v>
      </c>
      <c r="J16861">
        <f t="shared" si="798"/>
        <v>0</v>
      </c>
      <c r="L16861" t="str">
        <f t="shared" si="799"/>
        <v>4892RAVENSWORTH</v>
      </c>
      <c r="M16861" t="e">
        <v>#N/A</v>
      </c>
    </row>
    <row r="16862" spans="1:13">
      <c r="A16862" s="124" t="s">
        <v>18257</v>
      </c>
      <c r="B16862" t="s">
        <v>5525</v>
      </c>
      <c r="C16862" t="s">
        <v>111</v>
      </c>
      <c r="D16862">
        <v>5</v>
      </c>
      <c r="E16862">
        <v>0</v>
      </c>
      <c r="F16862">
        <v>0</v>
      </c>
      <c r="H16862" t="s">
        <v>103</v>
      </c>
      <c r="I16862">
        <f t="shared" si="797"/>
        <v>0</v>
      </c>
      <c r="J16862">
        <f t="shared" si="798"/>
        <v>0</v>
      </c>
      <c r="L16862" t="str">
        <f t="shared" si="799"/>
        <v>4892STAATEN</v>
      </c>
      <c r="M16862" t="e">
        <v>#N/A</v>
      </c>
    </row>
    <row r="16863" spans="1:13">
      <c r="A16863" s="124" t="s">
        <v>18257</v>
      </c>
      <c r="B16863" t="s">
        <v>5523</v>
      </c>
      <c r="C16863" t="s">
        <v>111</v>
      </c>
      <c r="D16863">
        <v>5</v>
      </c>
      <c r="E16863">
        <v>0</v>
      </c>
      <c r="F16863">
        <v>0</v>
      </c>
      <c r="H16863" t="s">
        <v>103</v>
      </c>
      <c r="I16863">
        <f t="shared" si="797"/>
        <v>0</v>
      </c>
      <c r="J16863">
        <f t="shared" si="798"/>
        <v>0</v>
      </c>
      <c r="L16863" t="str">
        <f t="shared" si="799"/>
        <v>4892SOUTH WELLESLEY ISLANDS</v>
      </c>
      <c r="M16863" t="e">
        <v>#N/A</v>
      </c>
    </row>
    <row r="16864" spans="1:13">
      <c r="A16864" s="124" t="s">
        <v>18257</v>
      </c>
      <c r="B16864" t="s">
        <v>5511</v>
      </c>
      <c r="C16864" t="s">
        <v>111</v>
      </c>
      <c r="D16864">
        <v>5</v>
      </c>
      <c r="E16864">
        <v>0</v>
      </c>
      <c r="F16864">
        <v>0</v>
      </c>
      <c r="H16864" t="s">
        <v>103</v>
      </c>
      <c r="I16864">
        <f t="shared" si="797"/>
        <v>0</v>
      </c>
      <c r="J16864">
        <f t="shared" si="798"/>
        <v>0</v>
      </c>
      <c r="L16864" t="str">
        <f t="shared" si="799"/>
        <v>4892MOUNT MULGRAVE</v>
      </c>
      <c r="M16864" t="e">
        <v>#N/A</v>
      </c>
    </row>
    <row r="16865" spans="1:13">
      <c r="A16865" s="124" t="s">
        <v>18257</v>
      </c>
      <c r="B16865" t="s">
        <v>5504</v>
      </c>
      <c r="C16865" t="s">
        <v>111</v>
      </c>
      <c r="D16865">
        <v>5</v>
      </c>
      <c r="E16865">
        <v>0</v>
      </c>
      <c r="F16865">
        <v>0</v>
      </c>
      <c r="H16865" t="s">
        <v>103</v>
      </c>
      <c r="I16865">
        <f t="shared" si="797"/>
        <v>0</v>
      </c>
      <c r="J16865">
        <f t="shared" si="798"/>
        <v>0</v>
      </c>
      <c r="L16865" t="str">
        <f t="shared" si="799"/>
        <v>4892MARAMIE</v>
      </c>
      <c r="M16865" t="e">
        <v>#N/A</v>
      </c>
    </row>
    <row r="16866" spans="1:13">
      <c r="A16866" s="124" t="s">
        <v>18257</v>
      </c>
      <c r="B16866" t="s">
        <v>5517</v>
      </c>
      <c r="C16866" t="s">
        <v>111</v>
      </c>
      <c r="D16866">
        <v>5</v>
      </c>
      <c r="E16866">
        <v>0</v>
      </c>
      <c r="F16866">
        <v>0</v>
      </c>
      <c r="H16866" t="s">
        <v>103</v>
      </c>
      <c r="I16866">
        <f t="shared" si="797"/>
        <v>0</v>
      </c>
      <c r="J16866">
        <f t="shared" si="798"/>
        <v>0</v>
      </c>
      <c r="L16866" t="str">
        <f t="shared" si="799"/>
        <v>4892PORMPURAAW</v>
      </c>
      <c r="M16866" t="e">
        <v>#N/A</v>
      </c>
    </row>
    <row r="16867" spans="1:13">
      <c r="A16867" s="124" t="s">
        <v>18257</v>
      </c>
      <c r="B16867" t="s">
        <v>2720</v>
      </c>
      <c r="C16867" t="s">
        <v>111</v>
      </c>
      <c r="D16867">
        <v>5</v>
      </c>
      <c r="E16867">
        <v>0</v>
      </c>
      <c r="F16867">
        <v>0</v>
      </c>
      <c r="H16867" t="s">
        <v>103</v>
      </c>
      <c r="I16867">
        <f t="shared" si="797"/>
        <v>0</v>
      </c>
      <c r="J16867">
        <f t="shared" si="798"/>
        <v>0</v>
      </c>
      <c r="L16867" t="str">
        <f t="shared" si="799"/>
        <v>4892PALMER</v>
      </c>
      <c r="M16867" t="e">
        <v>#N/A</v>
      </c>
    </row>
    <row r="16868" spans="1:13">
      <c r="A16868" s="124" t="s">
        <v>18257</v>
      </c>
      <c r="B16868" t="s">
        <v>5540</v>
      </c>
      <c r="C16868" t="s">
        <v>111</v>
      </c>
      <c r="D16868">
        <v>5</v>
      </c>
      <c r="E16868">
        <v>0</v>
      </c>
      <c r="F16868">
        <v>0</v>
      </c>
      <c r="H16868" t="s">
        <v>103</v>
      </c>
      <c r="I16868">
        <f t="shared" si="797"/>
        <v>0</v>
      </c>
      <c r="J16868">
        <f t="shared" si="798"/>
        <v>0</v>
      </c>
      <c r="L16868" t="str">
        <f t="shared" si="799"/>
        <v>4892YARRADEN</v>
      </c>
      <c r="M16868" t="e">
        <v>#N/A</v>
      </c>
    </row>
    <row r="16869" spans="1:13">
      <c r="A16869" s="124" t="s">
        <v>18257</v>
      </c>
      <c r="B16869" t="s">
        <v>5535</v>
      </c>
      <c r="C16869" t="s">
        <v>111</v>
      </c>
      <c r="D16869">
        <v>5</v>
      </c>
      <c r="E16869">
        <v>0</v>
      </c>
      <c r="F16869">
        <v>0</v>
      </c>
      <c r="H16869" t="s">
        <v>103</v>
      </c>
      <c r="I16869">
        <f t="shared" si="797"/>
        <v>0</v>
      </c>
      <c r="J16869">
        <f t="shared" si="798"/>
        <v>0</v>
      </c>
      <c r="L16869" t="str">
        <f t="shared" si="799"/>
        <v>4892WEST WELLESLEY ISLANDS</v>
      </c>
      <c r="M16869" t="e">
        <v>#N/A</v>
      </c>
    </row>
    <row r="16870" spans="1:13">
      <c r="A16870" s="124" t="s">
        <v>18257</v>
      </c>
      <c r="B16870" t="s">
        <v>5534</v>
      </c>
      <c r="C16870" t="s">
        <v>111</v>
      </c>
      <c r="D16870">
        <v>5</v>
      </c>
      <c r="E16870">
        <v>0</v>
      </c>
      <c r="F16870">
        <v>0</v>
      </c>
      <c r="H16870" t="s">
        <v>103</v>
      </c>
      <c r="I16870">
        <f t="shared" si="797"/>
        <v>0</v>
      </c>
      <c r="J16870">
        <f t="shared" si="798"/>
        <v>0</v>
      </c>
      <c r="L16870" t="str">
        <f t="shared" si="799"/>
        <v>4892WELLESLEY ISLANDS</v>
      </c>
      <c r="M16870" t="e">
        <v>#N/A</v>
      </c>
    </row>
    <row r="16871" spans="1:13">
      <c r="A16871" s="124" t="s">
        <v>18257</v>
      </c>
      <c r="B16871" t="s">
        <v>5538</v>
      </c>
      <c r="C16871" t="s">
        <v>111</v>
      </c>
      <c r="D16871">
        <v>5</v>
      </c>
      <c r="E16871">
        <v>0</v>
      </c>
      <c r="F16871">
        <v>0</v>
      </c>
      <c r="H16871" t="s">
        <v>103</v>
      </c>
      <c r="I16871">
        <f t="shared" si="797"/>
        <v>0</v>
      </c>
      <c r="J16871">
        <f t="shared" si="798"/>
        <v>0</v>
      </c>
      <c r="L16871" t="str">
        <f t="shared" si="799"/>
        <v>4892YAGOONYA</v>
      </c>
      <c r="M16871" t="e">
        <v>#N/A</v>
      </c>
    </row>
    <row r="16872" spans="1:13">
      <c r="A16872" s="124" t="s">
        <v>18257</v>
      </c>
      <c r="B16872" t="s">
        <v>5537</v>
      </c>
      <c r="C16872" t="s">
        <v>111</v>
      </c>
      <c r="D16872">
        <v>5</v>
      </c>
      <c r="E16872">
        <v>0</v>
      </c>
      <c r="F16872">
        <v>0</v>
      </c>
      <c r="H16872" t="s">
        <v>103</v>
      </c>
      <c r="I16872">
        <f t="shared" si="797"/>
        <v>0</v>
      </c>
      <c r="J16872">
        <f t="shared" si="798"/>
        <v>0</v>
      </c>
      <c r="L16872" t="str">
        <f t="shared" si="799"/>
        <v>4892WROTHAM</v>
      </c>
      <c r="M16872" t="e">
        <v>#N/A</v>
      </c>
    </row>
    <row r="16873" spans="1:13">
      <c r="A16873" s="124" t="s">
        <v>18257</v>
      </c>
      <c r="B16873" t="s">
        <v>5489</v>
      </c>
      <c r="C16873" t="s">
        <v>111</v>
      </c>
      <c r="D16873">
        <v>5</v>
      </c>
      <c r="E16873">
        <v>0</v>
      </c>
      <c r="F16873">
        <v>0</v>
      </c>
      <c r="H16873" t="s">
        <v>103</v>
      </c>
      <c r="I16873">
        <f t="shared" si="797"/>
        <v>0</v>
      </c>
      <c r="J16873">
        <f t="shared" si="798"/>
        <v>0</v>
      </c>
      <c r="L16873" t="str">
        <f t="shared" si="799"/>
        <v>4892GUNUNA</v>
      </c>
      <c r="M16873" t="e">
        <v>#N/A</v>
      </c>
    </row>
    <row r="16874" spans="1:13">
      <c r="A16874" s="124" t="s">
        <v>18257</v>
      </c>
      <c r="B16874" t="s">
        <v>2399</v>
      </c>
      <c r="C16874" t="s">
        <v>111</v>
      </c>
      <c r="D16874">
        <v>5</v>
      </c>
      <c r="E16874">
        <v>0</v>
      </c>
      <c r="F16874">
        <v>0</v>
      </c>
      <c r="H16874" t="s">
        <v>103</v>
      </c>
      <c r="I16874">
        <f t="shared" si="797"/>
        <v>0</v>
      </c>
      <c r="J16874">
        <f t="shared" si="798"/>
        <v>0</v>
      </c>
      <c r="L16874" t="str">
        <f t="shared" si="799"/>
        <v>4892HIGHBURY</v>
      </c>
      <c r="M16874" t="e">
        <v>#N/A</v>
      </c>
    </row>
    <row r="16875" spans="1:13">
      <c r="A16875" s="124" t="s">
        <v>18257</v>
      </c>
      <c r="B16875" t="s">
        <v>5483</v>
      </c>
      <c r="C16875" t="s">
        <v>111</v>
      </c>
      <c r="D16875">
        <v>5</v>
      </c>
      <c r="E16875">
        <v>0</v>
      </c>
      <c r="F16875">
        <v>0</v>
      </c>
      <c r="H16875" t="s">
        <v>103</v>
      </c>
      <c r="I16875">
        <f t="shared" si="797"/>
        <v>0</v>
      </c>
      <c r="J16875">
        <f t="shared" si="798"/>
        <v>0</v>
      </c>
      <c r="L16875" t="str">
        <f t="shared" si="799"/>
        <v>4892GAMBOOLA</v>
      </c>
      <c r="M16875" t="e">
        <v>#N/A</v>
      </c>
    </row>
    <row r="16876" spans="1:13">
      <c r="A16876" s="124" t="s">
        <v>18257</v>
      </c>
      <c r="B16876" t="s">
        <v>5488</v>
      </c>
      <c r="C16876" t="s">
        <v>111</v>
      </c>
      <c r="D16876">
        <v>5</v>
      </c>
      <c r="E16876">
        <v>0</v>
      </c>
      <c r="F16876">
        <v>0</v>
      </c>
      <c r="H16876" t="s">
        <v>103</v>
      </c>
      <c r="I16876">
        <f t="shared" si="797"/>
        <v>0</v>
      </c>
      <c r="J16876">
        <f t="shared" si="798"/>
        <v>0</v>
      </c>
      <c r="L16876" t="str">
        <f t="shared" si="799"/>
        <v>4892GROGANVILLE</v>
      </c>
      <c r="M16876" t="e">
        <v>#N/A</v>
      </c>
    </row>
    <row r="16877" spans="1:13">
      <c r="A16877" s="124" t="s">
        <v>18257</v>
      </c>
      <c r="B16877" t="s">
        <v>5473</v>
      </c>
      <c r="C16877" t="s">
        <v>111</v>
      </c>
      <c r="D16877">
        <v>5</v>
      </c>
      <c r="E16877">
        <v>0</v>
      </c>
      <c r="F16877">
        <v>0</v>
      </c>
      <c r="H16877" t="s">
        <v>103</v>
      </c>
      <c r="I16877">
        <f t="shared" si="797"/>
        <v>0</v>
      </c>
      <c r="J16877">
        <f t="shared" si="798"/>
        <v>0</v>
      </c>
      <c r="L16877" t="str">
        <f t="shared" si="799"/>
        <v>4892DIXIE</v>
      </c>
      <c r="M16877" t="e">
        <v>#N/A</v>
      </c>
    </row>
    <row r="16878" spans="1:13">
      <c r="A16878" s="124" t="s">
        <v>18257</v>
      </c>
      <c r="B16878" t="s">
        <v>5476</v>
      </c>
      <c r="C16878" t="s">
        <v>111</v>
      </c>
      <c r="D16878">
        <v>5</v>
      </c>
      <c r="E16878">
        <v>0</v>
      </c>
      <c r="F16878">
        <v>0</v>
      </c>
      <c r="H16878" t="s">
        <v>103</v>
      </c>
      <c r="I16878">
        <f t="shared" si="797"/>
        <v>0</v>
      </c>
      <c r="J16878">
        <f t="shared" si="798"/>
        <v>0</v>
      </c>
      <c r="L16878" t="str">
        <f t="shared" si="799"/>
        <v>4892EDWARD RIVER</v>
      </c>
      <c r="M16878" t="e">
        <v>#N/A</v>
      </c>
    </row>
    <row r="16879" spans="1:13">
      <c r="A16879" s="124" t="s">
        <v>18257</v>
      </c>
      <c r="B16879" t="s">
        <v>3107</v>
      </c>
      <c r="C16879" t="s">
        <v>111</v>
      </c>
      <c r="D16879">
        <v>5</v>
      </c>
      <c r="E16879">
        <v>0</v>
      </c>
      <c r="F16879">
        <v>0</v>
      </c>
      <c r="H16879" t="s">
        <v>103</v>
      </c>
      <c r="I16879">
        <f t="shared" si="797"/>
        <v>0</v>
      </c>
      <c r="J16879">
        <f t="shared" si="798"/>
        <v>0</v>
      </c>
      <c r="L16879" t="str">
        <f t="shared" si="799"/>
        <v>4892BELLEVUE</v>
      </c>
      <c r="M16879" t="e">
        <v>#N/A</v>
      </c>
    </row>
    <row r="16880" spans="1:13">
      <c r="A16880" s="124" t="s">
        <v>18257</v>
      </c>
      <c r="B16880" t="s">
        <v>5463</v>
      </c>
      <c r="C16880" t="s">
        <v>111</v>
      </c>
      <c r="D16880">
        <v>5</v>
      </c>
      <c r="E16880">
        <v>0</v>
      </c>
      <c r="F16880">
        <v>0</v>
      </c>
      <c r="H16880" t="s">
        <v>103</v>
      </c>
      <c r="I16880">
        <f t="shared" si="797"/>
        <v>0</v>
      </c>
      <c r="J16880">
        <f t="shared" si="798"/>
        <v>0</v>
      </c>
      <c r="L16880" t="str">
        <f t="shared" si="799"/>
        <v>4892COEN</v>
      </c>
      <c r="M16880" t="e">
        <v>#N/A</v>
      </c>
    </row>
    <row r="16881" spans="1:13">
      <c r="A16881" s="124" t="s">
        <v>18257</v>
      </c>
      <c r="B16881" t="s">
        <v>18258</v>
      </c>
      <c r="C16881" t="s">
        <v>111</v>
      </c>
      <c r="D16881">
        <v>5</v>
      </c>
      <c r="E16881">
        <v>0</v>
      </c>
      <c r="F16881">
        <v>0</v>
      </c>
      <c r="H16881" t="s">
        <v>103</v>
      </c>
      <c r="I16881">
        <f t="shared" ref="I16881:I16908" si="800">IF(ISERROR(VLOOKUP(A16881,SelPostCode,1,FALSE)),0,1)</f>
        <v>0</v>
      </c>
      <c r="J16881">
        <f t="shared" ref="J16881:J16908" si="801">IF(I16881=0,0,IF(ISERROR(VLOOKUP(B16881,SelSuburb,1,FALSE)),0,1))</f>
        <v>0</v>
      </c>
      <c r="L16881" t="str">
        <f t="shared" si="799"/>
        <v>4892LOCKHART RIVER</v>
      </c>
      <c r="M16881" t="e">
        <v>#N/A</v>
      </c>
    </row>
    <row r="16882" spans="1:13">
      <c r="A16882" s="124" t="s">
        <v>18257</v>
      </c>
      <c r="B16882" t="s">
        <v>5502</v>
      </c>
      <c r="C16882" t="s">
        <v>111</v>
      </c>
      <c r="D16882">
        <v>5</v>
      </c>
      <c r="E16882">
        <v>0</v>
      </c>
      <c r="F16882">
        <v>0</v>
      </c>
      <c r="H16882" t="s">
        <v>103</v>
      </c>
      <c r="I16882">
        <f t="shared" si="800"/>
        <v>0</v>
      </c>
      <c r="J16882">
        <f t="shared" si="801"/>
        <v>0</v>
      </c>
      <c r="L16882" t="str">
        <f t="shared" si="799"/>
        <v>4892LYNDSIDE</v>
      </c>
      <c r="M16882" t="e">
        <v>#N/A</v>
      </c>
    </row>
    <row r="16883" spans="1:13">
      <c r="A16883" s="124" t="s">
        <v>18257</v>
      </c>
      <c r="B16883" t="s">
        <v>5499</v>
      </c>
      <c r="C16883" t="s">
        <v>111</v>
      </c>
      <c r="D16883">
        <v>5</v>
      </c>
      <c r="E16883">
        <v>0</v>
      </c>
      <c r="F16883">
        <v>0</v>
      </c>
      <c r="H16883" t="s">
        <v>103</v>
      </c>
      <c r="I16883">
        <f t="shared" si="800"/>
        <v>0</v>
      </c>
      <c r="J16883">
        <f t="shared" si="801"/>
        <v>0</v>
      </c>
      <c r="L16883" t="str">
        <f t="shared" si="799"/>
        <v>4892LIZARD</v>
      </c>
      <c r="M16883" t="e">
        <v>#N/A</v>
      </c>
    </row>
    <row r="16884" spans="1:13">
      <c r="A16884" s="124" t="s">
        <v>18257</v>
      </c>
      <c r="B16884" t="s">
        <v>5500</v>
      </c>
      <c r="C16884" t="s">
        <v>111</v>
      </c>
      <c r="D16884">
        <v>5</v>
      </c>
      <c r="E16884">
        <v>0</v>
      </c>
      <c r="F16884">
        <v>0</v>
      </c>
      <c r="H16884" t="s">
        <v>103</v>
      </c>
      <c r="I16884">
        <f t="shared" si="800"/>
        <v>0</v>
      </c>
      <c r="J16884">
        <f t="shared" si="801"/>
        <v>0</v>
      </c>
      <c r="L16884" t="str">
        <f t="shared" si="799"/>
        <v>4892LOCKHART</v>
      </c>
      <c r="M16884" t="e">
        <v>#N/A</v>
      </c>
    </row>
    <row r="16885" spans="1:13">
      <c r="A16885" s="124" t="s">
        <v>18257</v>
      </c>
      <c r="B16885" t="s">
        <v>5496</v>
      </c>
      <c r="C16885" t="s">
        <v>111</v>
      </c>
      <c r="D16885">
        <v>5</v>
      </c>
      <c r="E16885">
        <v>0</v>
      </c>
      <c r="F16885">
        <v>0</v>
      </c>
      <c r="H16885" t="s">
        <v>103</v>
      </c>
      <c r="I16885">
        <f t="shared" si="800"/>
        <v>0</v>
      </c>
      <c r="J16885">
        <f t="shared" si="801"/>
        <v>0</v>
      </c>
      <c r="L16885" t="str">
        <f t="shared" si="799"/>
        <v>4892LAKEFIELD</v>
      </c>
      <c r="M16885" t="e">
        <v>#N/A</v>
      </c>
    </row>
    <row r="16886" spans="1:13">
      <c r="A16886" s="124" t="s">
        <v>18257</v>
      </c>
      <c r="B16886" t="s">
        <v>3762</v>
      </c>
      <c r="C16886" t="s">
        <v>111</v>
      </c>
      <c r="D16886">
        <v>5</v>
      </c>
      <c r="E16886">
        <v>0</v>
      </c>
      <c r="F16886">
        <v>0</v>
      </c>
      <c r="H16886" t="s">
        <v>103</v>
      </c>
      <c r="I16886">
        <f t="shared" si="800"/>
        <v>0</v>
      </c>
      <c r="J16886">
        <f t="shared" si="801"/>
        <v>0</v>
      </c>
      <c r="L16886" t="str">
        <f t="shared" si="799"/>
        <v>4892LAURA</v>
      </c>
      <c r="M16886" t="e">
        <v>#N/A</v>
      </c>
    </row>
    <row r="16887" spans="1:13">
      <c r="A16887" s="124" t="s">
        <v>18257</v>
      </c>
      <c r="B16887" t="s">
        <v>5490</v>
      </c>
      <c r="C16887" t="s">
        <v>111</v>
      </c>
      <c r="D16887">
        <v>5</v>
      </c>
      <c r="E16887">
        <v>0</v>
      </c>
      <c r="F16887">
        <v>0</v>
      </c>
      <c r="H16887" t="s">
        <v>103</v>
      </c>
      <c r="I16887">
        <f t="shared" si="800"/>
        <v>0</v>
      </c>
      <c r="J16887">
        <f t="shared" si="801"/>
        <v>0</v>
      </c>
      <c r="L16887" t="str">
        <f t="shared" si="799"/>
        <v>4892HOLROYD RIVER</v>
      </c>
      <c r="M16887" t="e">
        <v>#N/A</v>
      </c>
    </row>
    <row r="16888" spans="1:13">
      <c r="A16888" s="124" t="s">
        <v>18257</v>
      </c>
      <c r="B16888" t="s">
        <v>5494</v>
      </c>
      <c r="C16888" t="s">
        <v>111</v>
      </c>
      <c r="D16888">
        <v>5</v>
      </c>
      <c r="E16888">
        <v>0</v>
      </c>
      <c r="F16888">
        <v>0</v>
      </c>
      <c r="H16888" t="s">
        <v>103</v>
      </c>
      <c r="I16888">
        <f t="shared" si="800"/>
        <v>0</v>
      </c>
      <c r="J16888">
        <f t="shared" si="801"/>
        <v>0</v>
      </c>
      <c r="L16888" t="str">
        <f t="shared" si="799"/>
        <v>4892KOWANYAMA</v>
      </c>
      <c r="M16888" t="e">
        <v>#N/A</v>
      </c>
    </row>
    <row r="16889" spans="1:13">
      <c r="A16889" s="124" t="s">
        <v>18257</v>
      </c>
      <c r="B16889" t="s">
        <v>5451</v>
      </c>
      <c r="C16889" t="s">
        <v>111</v>
      </c>
      <c r="D16889">
        <v>5</v>
      </c>
      <c r="E16889">
        <v>0</v>
      </c>
      <c r="F16889">
        <v>0</v>
      </c>
      <c r="H16889" t="s">
        <v>103</v>
      </c>
      <c r="I16889">
        <f t="shared" si="800"/>
        <v>0</v>
      </c>
      <c r="J16889">
        <f t="shared" si="801"/>
        <v>0</v>
      </c>
      <c r="L16889" t="str">
        <f t="shared" si="799"/>
        <v>4892AURUKUN</v>
      </c>
      <c r="M16889" t="e">
        <v>#N/A</v>
      </c>
    </row>
    <row r="16890" spans="1:13">
      <c r="A16890" s="124" t="s">
        <v>18257</v>
      </c>
      <c r="B16890" t="s">
        <v>5450</v>
      </c>
      <c r="C16890" t="s">
        <v>111</v>
      </c>
      <c r="D16890">
        <v>5</v>
      </c>
      <c r="E16890">
        <v>0</v>
      </c>
      <c r="F16890">
        <v>0</v>
      </c>
      <c r="H16890" t="s">
        <v>103</v>
      </c>
      <c r="I16890">
        <f t="shared" si="800"/>
        <v>0</v>
      </c>
      <c r="J16890">
        <f t="shared" si="801"/>
        <v>0</v>
      </c>
      <c r="L16890" t="str">
        <f t="shared" si="799"/>
        <v>4892ARCHER RIVER</v>
      </c>
      <c r="M16890" t="e">
        <v>#N/A</v>
      </c>
    </row>
    <row r="16891" spans="1:13">
      <c r="A16891" s="124" t="s">
        <v>18257</v>
      </c>
      <c r="B16891" t="s">
        <v>5449</v>
      </c>
      <c r="C16891" t="s">
        <v>111</v>
      </c>
      <c r="D16891">
        <v>5</v>
      </c>
      <c r="E16891">
        <v>0</v>
      </c>
      <c r="F16891">
        <v>0</v>
      </c>
      <c r="H16891" t="s">
        <v>103</v>
      </c>
      <c r="I16891">
        <f t="shared" si="800"/>
        <v>0</v>
      </c>
      <c r="J16891">
        <f t="shared" si="801"/>
        <v>0</v>
      </c>
      <c r="L16891" t="str">
        <f t="shared" si="799"/>
        <v>4892ARBOUIN</v>
      </c>
      <c r="M16891" t="e">
        <v>#N/A</v>
      </c>
    </row>
    <row r="16892" spans="1:13">
      <c r="A16892" s="124" t="s">
        <v>18257</v>
      </c>
      <c r="B16892" t="s">
        <v>5445</v>
      </c>
      <c r="C16892" t="s">
        <v>111</v>
      </c>
      <c r="D16892">
        <v>5</v>
      </c>
      <c r="E16892">
        <v>0</v>
      </c>
      <c r="F16892">
        <v>0</v>
      </c>
      <c r="H16892" t="s">
        <v>103</v>
      </c>
      <c r="I16892">
        <f t="shared" si="800"/>
        <v>0</v>
      </c>
      <c r="J16892">
        <f t="shared" si="801"/>
        <v>0</v>
      </c>
      <c r="L16892" t="str">
        <f t="shared" si="799"/>
        <v>4892ABINGDON DOWNS</v>
      </c>
      <c r="M16892" t="e">
        <v>#N/A</v>
      </c>
    </row>
    <row r="16893" spans="1:13">
      <c r="A16893" s="124" t="s">
        <v>5375</v>
      </c>
      <c r="B16893" t="s">
        <v>18259</v>
      </c>
      <c r="C16893" t="s">
        <v>111</v>
      </c>
      <c r="D16893">
        <v>5</v>
      </c>
      <c r="E16893">
        <v>0</v>
      </c>
      <c r="F16893">
        <v>0</v>
      </c>
      <c r="H16893" t="s">
        <v>103</v>
      </c>
      <c r="I16893">
        <f t="shared" si="800"/>
        <v>0</v>
      </c>
      <c r="J16893">
        <f t="shared" si="801"/>
        <v>0</v>
      </c>
      <c r="L16893" t="str">
        <f t="shared" si="799"/>
        <v>4875WARRABER ISLAND</v>
      </c>
      <c r="M16893" t="s">
        <v>5290</v>
      </c>
    </row>
    <row r="16894" spans="1:13">
      <c r="A16894" s="124" t="s">
        <v>5375</v>
      </c>
      <c r="B16894" t="s">
        <v>18260</v>
      </c>
      <c r="C16894" t="s">
        <v>111</v>
      </c>
      <c r="D16894">
        <v>5</v>
      </c>
      <c r="E16894">
        <v>0</v>
      </c>
      <c r="F16894">
        <v>0</v>
      </c>
      <c r="H16894" t="s">
        <v>103</v>
      </c>
      <c r="I16894">
        <f t="shared" si="800"/>
        <v>0</v>
      </c>
      <c r="J16894">
        <f t="shared" si="801"/>
        <v>0</v>
      </c>
      <c r="L16894" t="str">
        <f t="shared" si="799"/>
        <v>4875YAM ISLAND</v>
      </c>
      <c r="M16894" t="s">
        <v>5290</v>
      </c>
    </row>
    <row r="16895" spans="1:13">
      <c r="A16895" s="124" t="s">
        <v>5375</v>
      </c>
      <c r="B16895" t="s">
        <v>18261</v>
      </c>
      <c r="C16895" t="s">
        <v>111</v>
      </c>
      <c r="D16895">
        <v>5</v>
      </c>
      <c r="E16895">
        <v>0</v>
      </c>
      <c r="F16895">
        <v>0</v>
      </c>
      <c r="H16895" t="s">
        <v>103</v>
      </c>
      <c r="I16895">
        <f t="shared" si="800"/>
        <v>0</v>
      </c>
      <c r="J16895">
        <f t="shared" si="801"/>
        <v>0</v>
      </c>
      <c r="L16895" t="str">
        <f t="shared" si="799"/>
        <v>4875YORKE ISLAND</v>
      </c>
      <c r="M16895" t="s">
        <v>5290</v>
      </c>
    </row>
    <row r="16896" spans="1:13">
      <c r="A16896" s="124" t="s">
        <v>5375</v>
      </c>
      <c r="B16896" t="s">
        <v>18262</v>
      </c>
      <c r="C16896" t="s">
        <v>111</v>
      </c>
      <c r="D16896">
        <v>5</v>
      </c>
      <c r="E16896">
        <v>0</v>
      </c>
      <c r="F16896">
        <v>0</v>
      </c>
      <c r="H16896" t="s">
        <v>103</v>
      </c>
      <c r="I16896">
        <f t="shared" si="800"/>
        <v>0</v>
      </c>
      <c r="J16896">
        <f t="shared" si="801"/>
        <v>0</v>
      </c>
      <c r="L16896" t="str">
        <f t="shared" si="799"/>
        <v>4875PRINCE OF WALES</v>
      </c>
      <c r="M16896" t="s">
        <v>5290</v>
      </c>
    </row>
    <row r="16897" spans="1:14">
      <c r="A16897" s="124" t="s">
        <v>5375</v>
      </c>
      <c r="B16897" t="s">
        <v>18263</v>
      </c>
      <c r="C16897" t="s">
        <v>111</v>
      </c>
      <c r="D16897">
        <v>5</v>
      </c>
      <c r="E16897">
        <v>0</v>
      </c>
      <c r="F16897">
        <v>0</v>
      </c>
      <c r="H16897" t="s">
        <v>103</v>
      </c>
      <c r="I16897">
        <f t="shared" si="800"/>
        <v>0</v>
      </c>
      <c r="J16897">
        <f t="shared" si="801"/>
        <v>0</v>
      </c>
      <c r="L16897" t="str">
        <f t="shared" si="799"/>
        <v>4875SAIBAI ISLAND</v>
      </c>
      <c r="M16897" t="s">
        <v>5290</v>
      </c>
    </row>
    <row r="16898" spans="1:14">
      <c r="A16898" s="124" t="s">
        <v>5375</v>
      </c>
      <c r="B16898" t="s">
        <v>18264</v>
      </c>
      <c r="C16898" t="s">
        <v>111</v>
      </c>
      <c r="D16898">
        <v>5</v>
      </c>
      <c r="E16898">
        <v>0</v>
      </c>
      <c r="F16898">
        <v>0</v>
      </c>
      <c r="H16898" t="s">
        <v>103</v>
      </c>
      <c r="I16898">
        <f t="shared" si="800"/>
        <v>0</v>
      </c>
      <c r="J16898">
        <f t="shared" si="801"/>
        <v>0</v>
      </c>
      <c r="L16898" t="str">
        <f t="shared" si="799"/>
        <v>4875STEPHENS ISLAND</v>
      </c>
      <c r="M16898" t="s">
        <v>5290</v>
      </c>
    </row>
    <row r="16899" spans="1:14">
      <c r="A16899" s="124" t="s">
        <v>5375</v>
      </c>
      <c r="B16899" t="s">
        <v>18265</v>
      </c>
      <c r="C16899" t="s">
        <v>111</v>
      </c>
      <c r="D16899">
        <v>5</v>
      </c>
      <c r="E16899">
        <v>0</v>
      </c>
      <c r="F16899">
        <v>0</v>
      </c>
      <c r="H16899" t="s">
        <v>103</v>
      </c>
      <c r="I16899">
        <f t="shared" si="800"/>
        <v>0</v>
      </c>
      <c r="J16899">
        <f t="shared" si="801"/>
        <v>0</v>
      </c>
      <c r="L16899" t="str">
        <f t="shared" si="799"/>
        <v>4875THURSDAY ISLAND</v>
      </c>
      <c r="M16899" t="s">
        <v>5290</v>
      </c>
    </row>
    <row r="16900" spans="1:14">
      <c r="A16900" s="124" t="s">
        <v>5375</v>
      </c>
      <c r="B16900" t="s">
        <v>18266</v>
      </c>
      <c r="C16900" t="s">
        <v>111</v>
      </c>
      <c r="D16900">
        <v>5</v>
      </c>
      <c r="E16900">
        <v>0</v>
      </c>
      <c r="F16900">
        <v>0</v>
      </c>
      <c r="H16900" t="s">
        <v>103</v>
      </c>
      <c r="I16900">
        <f t="shared" si="800"/>
        <v>0</v>
      </c>
      <c r="J16900">
        <f t="shared" si="801"/>
        <v>0</v>
      </c>
      <c r="L16900" t="str">
        <f t="shared" si="799"/>
        <v>4875MABUIAG ISLAND</v>
      </c>
      <c r="M16900" t="s">
        <v>5290</v>
      </c>
    </row>
    <row r="16901" spans="1:14">
      <c r="A16901" s="124" t="s">
        <v>5375</v>
      </c>
      <c r="B16901" t="s">
        <v>18267</v>
      </c>
      <c r="C16901" t="s">
        <v>111</v>
      </c>
      <c r="D16901">
        <v>5</v>
      </c>
      <c r="E16901">
        <v>0</v>
      </c>
      <c r="F16901">
        <v>0</v>
      </c>
      <c r="H16901" t="s">
        <v>103</v>
      </c>
      <c r="I16901">
        <f t="shared" si="800"/>
        <v>0</v>
      </c>
      <c r="J16901">
        <f t="shared" si="801"/>
        <v>0</v>
      </c>
      <c r="L16901" t="str">
        <f t="shared" ref="L16901:L16911" si="802">CONCATENATE(A16901,B16901)</f>
        <v>4875MOA ISLAND</v>
      </c>
      <c r="M16901" t="s">
        <v>5290</v>
      </c>
    </row>
    <row r="16902" spans="1:14">
      <c r="A16902" s="124" t="s">
        <v>5375</v>
      </c>
      <c r="B16902" t="s">
        <v>18268</v>
      </c>
      <c r="C16902" t="s">
        <v>111</v>
      </c>
      <c r="D16902">
        <v>5</v>
      </c>
      <c r="E16902">
        <v>0</v>
      </c>
      <c r="F16902">
        <v>0</v>
      </c>
      <c r="H16902" t="s">
        <v>103</v>
      </c>
      <c r="I16902">
        <f t="shared" si="800"/>
        <v>0</v>
      </c>
      <c r="J16902">
        <f t="shared" si="801"/>
        <v>0</v>
      </c>
      <c r="L16902" t="str">
        <f t="shared" si="802"/>
        <v>4875MURRAY ISLAND</v>
      </c>
      <c r="M16902" t="s">
        <v>5290</v>
      </c>
    </row>
    <row r="16903" spans="1:14">
      <c r="A16903" s="124" t="s">
        <v>5375</v>
      </c>
      <c r="B16903" t="s">
        <v>18269</v>
      </c>
      <c r="C16903" t="s">
        <v>111</v>
      </c>
      <c r="D16903">
        <v>5</v>
      </c>
      <c r="E16903">
        <v>0</v>
      </c>
      <c r="F16903">
        <v>0</v>
      </c>
      <c r="H16903" t="s">
        <v>103</v>
      </c>
      <c r="I16903">
        <f t="shared" si="800"/>
        <v>0</v>
      </c>
      <c r="J16903">
        <f t="shared" si="801"/>
        <v>0</v>
      </c>
      <c r="L16903" t="str">
        <f t="shared" si="802"/>
        <v>4875COCONUT ISLAND</v>
      </c>
      <c r="M16903" t="s">
        <v>5290</v>
      </c>
    </row>
    <row r="16904" spans="1:14">
      <c r="A16904" s="124" t="s">
        <v>5375</v>
      </c>
      <c r="B16904" t="s">
        <v>18270</v>
      </c>
      <c r="C16904" t="s">
        <v>111</v>
      </c>
      <c r="D16904">
        <v>5</v>
      </c>
      <c r="E16904">
        <v>0</v>
      </c>
      <c r="F16904">
        <v>0</v>
      </c>
      <c r="H16904" t="s">
        <v>103</v>
      </c>
      <c r="I16904">
        <f t="shared" si="800"/>
        <v>0</v>
      </c>
      <c r="J16904">
        <f t="shared" si="801"/>
        <v>0</v>
      </c>
      <c r="L16904" t="str">
        <f t="shared" si="802"/>
        <v>4875DAUAN ISLAND</v>
      </c>
      <c r="M16904" t="s">
        <v>5290</v>
      </c>
    </row>
    <row r="16905" spans="1:14">
      <c r="A16905" s="124" t="s">
        <v>5375</v>
      </c>
      <c r="B16905" t="s">
        <v>18271</v>
      </c>
      <c r="C16905" t="s">
        <v>111</v>
      </c>
      <c r="D16905">
        <v>5</v>
      </c>
      <c r="E16905">
        <v>0</v>
      </c>
      <c r="F16905">
        <v>0</v>
      </c>
      <c r="H16905" t="s">
        <v>103</v>
      </c>
      <c r="I16905">
        <f t="shared" si="800"/>
        <v>0</v>
      </c>
      <c r="J16905">
        <f t="shared" si="801"/>
        <v>0</v>
      </c>
      <c r="L16905" t="str">
        <f t="shared" si="802"/>
        <v>4875HORN ISLAND</v>
      </c>
      <c r="M16905" t="s">
        <v>5290</v>
      </c>
    </row>
    <row r="16906" spans="1:14">
      <c r="A16906" s="124" t="s">
        <v>5777</v>
      </c>
      <c r="B16906" t="s">
        <v>5873</v>
      </c>
      <c r="C16906" t="s">
        <v>111</v>
      </c>
      <c r="D16906">
        <v>5</v>
      </c>
      <c r="E16906">
        <v>0</v>
      </c>
      <c r="F16906">
        <v>0</v>
      </c>
      <c r="H16906" t="s">
        <v>103</v>
      </c>
      <c r="I16906">
        <f t="shared" si="800"/>
        <v>0</v>
      </c>
      <c r="J16906">
        <f t="shared" si="801"/>
        <v>0</v>
      </c>
      <c r="L16906" t="str">
        <f t="shared" si="802"/>
        <v>4823NELIA</v>
      </c>
      <c r="M16906" t="s">
        <v>5290</v>
      </c>
    </row>
    <row r="16907" spans="1:14">
      <c r="A16907" s="124" t="s">
        <v>5793</v>
      </c>
      <c r="B16907" t="s">
        <v>5878</v>
      </c>
      <c r="C16907" t="s">
        <v>111</v>
      </c>
      <c r="D16907">
        <v>5</v>
      </c>
      <c r="E16907">
        <v>0</v>
      </c>
      <c r="F16907">
        <v>0</v>
      </c>
      <c r="H16907" t="s">
        <v>103</v>
      </c>
      <c r="I16907">
        <f t="shared" si="800"/>
        <v>0</v>
      </c>
      <c r="J16907">
        <f t="shared" si="801"/>
        <v>0</v>
      </c>
      <c r="L16907" t="str">
        <f t="shared" si="802"/>
        <v>4821PRAIRIE</v>
      </c>
      <c r="M16907" t="s">
        <v>5290</v>
      </c>
    </row>
    <row r="16908" spans="1:14">
      <c r="A16908" s="124" t="s">
        <v>6188</v>
      </c>
      <c r="B16908" t="s">
        <v>6444</v>
      </c>
      <c r="C16908" t="s">
        <v>111</v>
      </c>
      <c r="D16908">
        <v>5</v>
      </c>
      <c r="E16908">
        <v>0</v>
      </c>
      <c r="F16908">
        <v>0</v>
      </c>
      <c r="H16908" t="s">
        <v>103</v>
      </c>
      <c r="I16908">
        <f t="shared" si="800"/>
        <v>0</v>
      </c>
      <c r="J16908">
        <f t="shared" si="801"/>
        <v>0</v>
      </c>
      <c r="L16908" t="str">
        <f t="shared" si="802"/>
        <v>4731YARAKA</v>
      </c>
      <c r="M16908" t="s">
        <v>5290</v>
      </c>
    </row>
    <row r="16909" spans="1:14">
      <c r="A16909" s="124" t="s">
        <v>9034</v>
      </c>
      <c r="B16909" t="s">
        <v>18272</v>
      </c>
      <c r="C16909" t="s">
        <v>110</v>
      </c>
      <c r="D16909">
        <v>1</v>
      </c>
      <c r="E16909">
        <v>0</v>
      </c>
      <c r="F16909">
        <v>1</v>
      </c>
      <c r="H16909" t="s">
        <v>116</v>
      </c>
      <c r="I16909">
        <v>0</v>
      </c>
      <c r="J16909">
        <v>0</v>
      </c>
      <c r="L16909" t="str">
        <f t="shared" si="802"/>
        <v>3940CAPEL SOUND</v>
      </c>
      <c r="M16909" t="s">
        <v>9026</v>
      </c>
      <c r="N16909" t="s">
        <v>732</v>
      </c>
    </row>
    <row r="16910" spans="1:14">
      <c r="A16910" t="s">
        <v>11420</v>
      </c>
      <c r="B16910" t="s">
        <v>11422</v>
      </c>
      <c r="C16910" t="s">
        <v>110</v>
      </c>
      <c r="D16910">
        <v>1</v>
      </c>
      <c r="E16910">
        <v>0</v>
      </c>
      <c r="F16910">
        <v>1</v>
      </c>
      <c r="H16910" t="s">
        <v>116</v>
      </c>
      <c r="I16910">
        <f>IF(ISERROR(VLOOKUP(A16910,SelPostCode,1,FALSE)),0,1)</f>
        <v>0</v>
      </c>
      <c r="J16910">
        <f>IF(I16910=0,0,IF(ISERROR(VLOOKUP(B16910,SelSuburb,1,FALSE)),0,1))</f>
        <v>0</v>
      </c>
      <c r="L16910" t="str">
        <f t="shared" si="802"/>
        <v>3336FRASER RISE</v>
      </c>
      <c r="M16910" t="e">
        <v>#N/A</v>
      </c>
    </row>
    <row r="16911" spans="1:14">
      <c r="A16911" s="124" t="s">
        <v>12607</v>
      </c>
      <c r="B16911" t="s">
        <v>9080</v>
      </c>
      <c r="C16911" t="s">
        <v>109</v>
      </c>
      <c r="D16911">
        <v>5</v>
      </c>
      <c r="E16911">
        <v>0</v>
      </c>
      <c r="F16911">
        <v>0</v>
      </c>
      <c r="H16911" t="s">
        <v>103</v>
      </c>
      <c r="I16911">
        <f>IF(ISERROR(VLOOKUP(A16911,SelPostCode,1,FALSE)),0,1)</f>
        <v>0</v>
      </c>
      <c r="J16911">
        <f>IF(I16911=0,0,IF(ISERROR(VLOOKUP(B16911,SelSuburb,1,FALSE)),0,1))</f>
        <v>0</v>
      </c>
      <c r="L16911" t="str">
        <f t="shared" si="802"/>
        <v>2879SUNSET STRIP</v>
      </c>
      <c r="M16911" t="s">
        <v>7375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817BB-2E27-4267-A613-21D9C23B285B}">
  <sheetPr codeName="Sheet4">
    <tabColor theme="2"/>
  </sheetPr>
  <dimension ref="B1:AC74"/>
  <sheetViews>
    <sheetView showGridLines="0" zoomScale="70" zoomScaleNormal="70" workbookViewId="0">
      <selection activeCell="D27" sqref="D27"/>
    </sheetView>
  </sheetViews>
  <sheetFormatPr defaultColWidth="8.5703125" defaultRowHeight="16.5"/>
  <cols>
    <col min="1" max="1" width="4.5703125" style="4" customWidth="1"/>
    <col min="2" max="2" width="37.42578125" style="4" customWidth="1"/>
    <col min="3" max="3" width="0.5703125" style="1" customWidth="1"/>
    <col min="4" max="4" width="13.5703125" style="4" customWidth="1"/>
    <col min="5" max="5" width="0.5703125" style="1" customWidth="1"/>
    <col min="6" max="6" width="13.5703125" style="4" customWidth="1"/>
    <col min="7" max="7" width="0.5703125" style="1" customWidth="1"/>
    <col min="8" max="8" width="13.5703125" style="4" customWidth="1"/>
    <col min="9" max="9" width="0.5703125" style="1" customWidth="1"/>
    <col min="10" max="10" width="13.5703125" style="4" customWidth="1"/>
    <col min="11" max="11" width="0.5703125" style="1" customWidth="1"/>
    <col min="12" max="12" width="13.5703125" style="4" customWidth="1"/>
    <col min="13" max="13" width="2" style="4" customWidth="1"/>
    <col min="14" max="14" width="13.5703125" style="4" customWidth="1"/>
    <col min="15" max="15" width="0.5703125" style="1" customWidth="1"/>
    <col min="16" max="16" width="13.5703125" style="4" customWidth="1"/>
    <col min="17" max="17" width="0.5703125" style="1" customWidth="1"/>
    <col min="18" max="18" width="13.5703125" style="4" customWidth="1"/>
    <col min="19" max="19" width="0.5703125" style="1" customWidth="1"/>
    <col min="20" max="20" width="13.5703125" style="4" customWidth="1"/>
    <col min="21" max="21" width="0.5703125" style="1" customWidth="1"/>
    <col min="22" max="22" width="15" style="4" customWidth="1"/>
    <col min="23" max="23" width="0.5703125" style="1" customWidth="1"/>
    <col min="24" max="24" width="1.42578125" style="4" customWidth="1"/>
    <col min="25" max="25" width="8.5703125" style="4" customWidth="1"/>
    <col min="26" max="26" width="28.5703125" style="4" customWidth="1"/>
    <col min="27" max="27" width="41.5703125" style="4" customWidth="1"/>
    <col min="28" max="28" width="21.5703125" style="4" customWidth="1"/>
    <col min="29" max="29" width="19.42578125" style="4" customWidth="1"/>
    <col min="30" max="38" width="8.5703125" style="4" customWidth="1"/>
    <col min="39" max="16382" width="8.5703125" style="4"/>
    <col min="16383" max="16383" width="1.5703125" style="4" customWidth="1"/>
    <col min="16384" max="16384" width="4.140625" style="4" customWidth="1"/>
  </cols>
  <sheetData>
    <row r="1" spans="2:29" ht="24" customHeight="1"/>
    <row r="2" spans="2:29" ht="24" customHeight="1">
      <c r="Z2" s="444" t="s">
        <v>0</v>
      </c>
      <c r="AA2" s="444"/>
      <c r="AB2" s="444"/>
      <c r="AC2" s="444"/>
    </row>
    <row r="3" spans="2:29" ht="24" customHeight="1">
      <c r="Z3" s="4" t="s">
        <v>36</v>
      </c>
    </row>
    <row r="4" spans="2:29" ht="24" customHeight="1">
      <c r="B4" s="7"/>
      <c r="D4" s="1"/>
      <c r="F4" s="1"/>
      <c r="H4" s="1"/>
      <c r="J4" s="1"/>
      <c r="L4" s="1"/>
      <c r="M4" s="1"/>
      <c r="N4" s="1"/>
      <c r="P4" s="1"/>
      <c r="R4" s="1"/>
      <c r="T4" s="1"/>
      <c r="V4" s="1"/>
      <c r="Z4" s="4" t="s">
        <v>37</v>
      </c>
      <c r="AB4" s="3"/>
      <c r="AC4" s="3"/>
    </row>
    <row r="5" spans="2:29" ht="24" customHeight="1">
      <c r="B5" s="7"/>
      <c r="D5" s="1"/>
      <c r="F5" s="1"/>
      <c r="H5" s="1"/>
      <c r="J5" s="1"/>
      <c r="L5" s="1"/>
      <c r="M5" s="1"/>
      <c r="N5" s="1"/>
      <c r="P5" s="1"/>
      <c r="R5" s="1"/>
      <c r="T5" s="1"/>
      <c r="V5" s="1"/>
      <c r="AB5" s="3"/>
      <c r="AC5" s="3"/>
    </row>
    <row r="6" spans="2:29" ht="24" customHeight="1">
      <c r="B6" s="59"/>
      <c r="D6" s="1"/>
      <c r="F6" s="1"/>
      <c r="H6" s="1"/>
      <c r="J6" s="1"/>
      <c r="L6" s="1"/>
      <c r="M6" s="1"/>
      <c r="N6" s="1"/>
      <c r="P6" s="1"/>
      <c r="R6" s="1"/>
      <c r="T6" s="1"/>
      <c r="V6" s="1"/>
      <c r="AB6" s="3"/>
      <c r="AC6" s="3"/>
    </row>
    <row r="7" spans="2:29" ht="18" customHeight="1">
      <c r="B7" s="445" t="s">
        <v>117</v>
      </c>
      <c r="C7" s="446"/>
      <c r="D7" s="446"/>
      <c r="E7" s="446"/>
      <c r="F7" s="446"/>
      <c r="G7" s="446"/>
      <c r="H7" s="446"/>
      <c r="I7" s="446"/>
      <c r="J7" s="446"/>
      <c r="K7" s="446"/>
      <c r="L7" s="446"/>
      <c r="M7" s="446"/>
      <c r="N7" s="446"/>
      <c r="O7" s="446"/>
      <c r="P7" s="446"/>
      <c r="Q7" s="446"/>
      <c r="R7" s="446"/>
      <c r="S7" s="446"/>
      <c r="T7" s="446"/>
      <c r="U7" s="445"/>
      <c r="V7" s="446"/>
      <c r="W7" s="118"/>
      <c r="Y7" s="19"/>
      <c r="AB7" s="3"/>
      <c r="AC7" s="3"/>
    </row>
    <row r="8" spans="2:29" ht="18" customHeight="1">
      <c r="B8" s="84" t="s">
        <v>38</v>
      </c>
      <c r="C8" s="7"/>
      <c r="D8" s="61"/>
      <c r="E8" s="61"/>
      <c r="F8" s="61"/>
      <c r="G8" s="61"/>
      <c r="H8" s="61"/>
      <c r="I8" s="61"/>
      <c r="J8" s="61"/>
      <c r="K8" s="61"/>
      <c r="L8" s="61"/>
      <c r="M8" s="7"/>
      <c r="N8" s="7"/>
      <c r="O8" s="7"/>
      <c r="P8" s="7"/>
      <c r="Q8" s="7"/>
      <c r="R8" s="7"/>
      <c r="T8" s="1"/>
      <c r="V8" s="1"/>
      <c r="W8" s="80"/>
      <c r="AB8" s="3" t="s">
        <v>39</v>
      </c>
      <c r="AC8" s="3" t="s">
        <v>40</v>
      </c>
    </row>
    <row r="9" spans="2:29" ht="18" customHeight="1">
      <c r="B9" s="84" t="s">
        <v>41</v>
      </c>
      <c r="C9" s="76" t="str">
        <f>IF(ISBLANK(D9)," &lt;Select&gt;","")</f>
        <v/>
      </c>
      <c r="D9" s="62" t="s">
        <v>37</v>
      </c>
      <c r="E9" s="62"/>
      <c r="F9" s="62"/>
      <c r="G9" s="62"/>
      <c r="H9" s="62"/>
      <c r="I9" s="62"/>
      <c r="J9" s="62"/>
      <c r="K9" s="62"/>
      <c r="L9" s="62"/>
      <c r="M9" s="7"/>
      <c r="N9" s="7"/>
      <c r="O9" s="7"/>
      <c r="P9" s="7"/>
      <c r="Q9" s="7"/>
      <c r="R9" s="7"/>
      <c r="T9" s="1"/>
      <c r="V9" s="1"/>
      <c r="W9" s="80"/>
      <c r="AB9" s="20"/>
      <c r="AC9" s="20"/>
    </row>
    <row r="10" spans="2:29" ht="18" customHeight="1">
      <c r="B10" s="84"/>
      <c r="C10" s="7"/>
      <c r="D10" s="87"/>
      <c r="E10" s="7"/>
      <c r="F10" s="87"/>
      <c r="G10" s="7"/>
      <c r="H10" s="87"/>
      <c r="I10" s="7"/>
      <c r="J10" s="87"/>
      <c r="K10" s="7"/>
      <c r="L10" s="87"/>
      <c r="M10" s="87"/>
      <c r="N10" s="87"/>
      <c r="O10" s="7"/>
      <c r="P10" s="87"/>
      <c r="Q10" s="7"/>
      <c r="R10" s="87"/>
      <c r="T10" s="88"/>
      <c r="V10" s="88"/>
      <c r="W10" s="80"/>
      <c r="X10" s="19"/>
      <c r="Z10" s="8"/>
      <c r="AA10" s="21" t="s">
        <v>42</v>
      </c>
      <c r="AB10" s="20">
        <f>D17</f>
        <v>20000</v>
      </c>
      <c r="AC10" s="20">
        <f>N17</f>
        <v>2000</v>
      </c>
    </row>
    <row r="11" spans="2:29" ht="18" customHeight="1">
      <c r="B11" s="445" t="s">
        <v>119</v>
      </c>
      <c r="C11" s="446"/>
      <c r="D11" s="446"/>
      <c r="E11" s="446"/>
      <c r="F11" s="446"/>
      <c r="G11" s="446"/>
      <c r="H11" s="446"/>
      <c r="I11" s="446"/>
      <c r="J11" s="446"/>
      <c r="K11" s="446"/>
      <c r="L11" s="446"/>
      <c r="M11" s="446"/>
      <c r="N11" s="446"/>
      <c r="O11" s="446"/>
      <c r="P11" s="446"/>
      <c r="Q11" s="446"/>
      <c r="R11" s="446"/>
      <c r="S11" s="446"/>
      <c r="T11" s="446"/>
      <c r="U11" s="445"/>
      <c r="V11" s="446"/>
      <c r="W11" s="118"/>
      <c r="Z11" s="438" t="s">
        <v>43</v>
      </c>
      <c r="AA11" s="22" t="s">
        <v>44</v>
      </c>
      <c r="AB11" s="20">
        <f>D19</f>
        <v>0</v>
      </c>
      <c r="AC11" s="20">
        <f>N19</f>
        <v>0</v>
      </c>
    </row>
    <row r="12" spans="2:29" ht="18" customHeight="1">
      <c r="B12" s="82"/>
      <c r="C12" s="83"/>
      <c r="D12" s="83"/>
      <c r="E12" s="83"/>
      <c r="F12" s="83"/>
      <c r="G12" s="83"/>
      <c r="H12" s="83"/>
      <c r="I12" s="83"/>
      <c r="J12" s="83"/>
      <c r="K12" s="83"/>
      <c r="L12" s="83"/>
      <c r="M12" s="83"/>
      <c r="N12" s="83"/>
      <c r="O12" s="83"/>
      <c r="P12" s="83"/>
      <c r="Q12" s="83"/>
      <c r="R12" s="83"/>
      <c r="S12" s="83"/>
      <c r="T12" s="83"/>
      <c r="U12" s="83"/>
      <c r="V12" s="83"/>
      <c r="W12" s="89"/>
      <c r="Z12" s="439"/>
      <c r="AA12" s="23" t="s">
        <v>45</v>
      </c>
      <c r="AB12" s="20">
        <f>IF(D20=0,0,MIN(AB10*0.2,D20))</f>
        <v>0</v>
      </c>
      <c r="AC12" s="20">
        <f>IF(N20=0,0,MIN(AC10*0.2,N20))</f>
        <v>0</v>
      </c>
    </row>
    <row r="13" spans="2:29" ht="18" customHeight="1">
      <c r="B13" s="84"/>
      <c r="C13" s="7"/>
      <c r="D13" s="435" t="s">
        <v>46</v>
      </c>
      <c r="E13" s="436"/>
      <c r="F13" s="436"/>
      <c r="G13" s="436"/>
      <c r="H13" s="436"/>
      <c r="I13" s="436"/>
      <c r="J13" s="436"/>
      <c r="K13" s="436"/>
      <c r="L13" s="437"/>
      <c r="M13" s="74"/>
      <c r="N13" s="441" t="s">
        <v>47</v>
      </c>
      <c r="O13" s="442"/>
      <c r="P13" s="442"/>
      <c r="Q13" s="442"/>
      <c r="R13" s="442"/>
      <c r="S13" s="442"/>
      <c r="T13" s="442"/>
      <c r="U13" s="442"/>
      <c r="V13" s="443"/>
      <c r="W13" s="90"/>
      <c r="Z13" s="439"/>
      <c r="AA13" s="23" t="s">
        <v>48</v>
      </c>
      <c r="AB13" s="20">
        <f>D21</f>
        <v>0</v>
      </c>
      <c r="AC13" s="20">
        <f>N21</f>
        <v>0</v>
      </c>
    </row>
    <row r="14" spans="2:29" ht="18" customHeight="1">
      <c r="B14" s="84"/>
      <c r="C14" s="7"/>
      <c r="D14" s="24"/>
      <c r="E14" s="7"/>
      <c r="F14" s="456" t="s">
        <v>49</v>
      </c>
      <c r="G14" s="456"/>
      <c r="H14" s="456"/>
      <c r="I14" s="456"/>
      <c r="J14" s="456"/>
      <c r="K14" s="456"/>
      <c r="L14" s="457"/>
      <c r="M14" s="7"/>
      <c r="N14" s="25"/>
      <c r="O14" s="7"/>
      <c r="P14" s="456" t="s">
        <v>49</v>
      </c>
      <c r="Q14" s="456"/>
      <c r="R14" s="456"/>
      <c r="S14" s="456"/>
      <c r="T14" s="456"/>
      <c r="U14" s="456"/>
      <c r="V14" s="458"/>
      <c r="W14" s="80"/>
      <c r="Z14" s="440"/>
      <c r="AA14" s="26" t="s">
        <v>50</v>
      </c>
      <c r="AB14" s="20">
        <f>D22</f>
        <v>0</v>
      </c>
      <c r="AC14" s="20">
        <f>N22</f>
        <v>0</v>
      </c>
    </row>
    <row r="15" spans="2:29" ht="18" customHeight="1">
      <c r="B15" s="84"/>
      <c r="C15" s="7"/>
      <c r="D15" s="27" t="s">
        <v>36</v>
      </c>
      <c r="E15" s="74"/>
      <c r="F15" s="74" t="s">
        <v>1</v>
      </c>
      <c r="G15" s="74"/>
      <c r="H15" s="74" t="s">
        <v>2</v>
      </c>
      <c r="I15" s="74"/>
      <c r="J15" s="74" t="s">
        <v>3</v>
      </c>
      <c r="K15" s="74"/>
      <c r="L15" s="56" t="s">
        <v>4</v>
      </c>
      <c r="M15" s="74"/>
      <c r="N15" s="28" t="s">
        <v>36</v>
      </c>
      <c r="O15" s="74"/>
      <c r="P15" s="74" t="s">
        <v>1</v>
      </c>
      <c r="Q15" s="74"/>
      <c r="R15" s="74" t="s">
        <v>2</v>
      </c>
      <c r="S15" s="74"/>
      <c r="T15" s="74" t="s">
        <v>3</v>
      </c>
      <c r="U15" s="74"/>
      <c r="V15" s="56" t="s">
        <v>4</v>
      </c>
      <c r="W15" s="80"/>
      <c r="Z15" s="8"/>
      <c r="AA15" s="21" t="s">
        <v>51</v>
      </c>
      <c r="AB15" s="20">
        <f>SUM(AB11:AB14)</f>
        <v>0</v>
      </c>
      <c r="AC15" s="20">
        <f>SUM(AC11:AC14)</f>
        <v>0</v>
      </c>
    </row>
    <row r="16" spans="2:29" ht="18" customHeight="1">
      <c r="B16" s="84"/>
      <c r="C16" s="7"/>
      <c r="D16" s="29"/>
      <c r="E16" s="7"/>
      <c r="F16" s="65">
        <v>1</v>
      </c>
      <c r="G16" s="91"/>
      <c r="H16" s="65"/>
      <c r="I16" s="91"/>
      <c r="J16" s="65"/>
      <c r="K16" s="91"/>
      <c r="L16" s="66"/>
      <c r="M16" s="91"/>
      <c r="N16" s="30"/>
      <c r="O16" s="91"/>
      <c r="P16" s="65">
        <v>1</v>
      </c>
      <c r="Q16" s="91"/>
      <c r="R16" s="65"/>
      <c r="S16" s="91"/>
      <c r="T16" s="65"/>
      <c r="U16" s="91"/>
      <c r="V16" s="71"/>
      <c r="W16" s="92"/>
      <c r="Z16" s="8"/>
      <c r="AA16" s="8"/>
      <c r="AB16" s="20"/>
      <c r="AC16" s="20"/>
    </row>
    <row r="17" spans="2:29" ht="18" customHeight="1">
      <c r="B17" s="84" t="s">
        <v>42</v>
      </c>
      <c r="C17" s="7"/>
      <c r="D17" s="63">
        <v>20000</v>
      </c>
      <c r="E17" s="7"/>
      <c r="F17" s="7"/>
      <c r="G17" s="7"/>
      <c r="H17" s="7"/>
      <c r="I17" s="7"/>
      <c r="J17" s="7"/>
      <c r="K17" s="7"/>
      <c r="L17" s="31"/>
      <c r="M17" s="7"/>
      <c r="N17" s="69">
        <v>2000</v>
      </c>
      <c r="O17" s="7"/>
      <c r="P17" s="7"/>
      <c r="Q17" s="7"/>
      <c r="R17" s="7"/>
      <c r="S17" s="7"/>
      <c r="T17" s="7"/>
      <c r="U17" s="7"/>
      <c r="V17" s="32"/>
      <c r="W17" s="80"/>
      <c r="Z17" s="459" t="s">
        <v>52</v>
      </c>
      <c r="AA17" s="459"/>
      <c r="AB17" s="20">
        <f>AB10+AB15</f>
        <v>20000</v>
      </c>
      <c r="AC17" s="20">
        <f>AC10+AC15</f>
        <v>2000</v>
      </c>
    </row>
    <row r="18" spans="2:29" ht="18" customHeight="1">
      <c r="B18" s="84" t="s">
        <v>53</v>
      </c>
      <c r="C18" s="7"/>
      <c r="D18" s="33"/>
      <c r="E18" s="7"/>
      <c r="F18" s="7"/>
      <c r="G18" s="7"/>
      <c r="H18" s="7"/>
      <c r="I18" s="7"/>
      <c r="J18" s="7"/>
      <c r="K18" s="7"/>
      <c r="L18" s="31"/>
      <c r="M18" s="7"/>
      <c r="N18" s="30"/>
      <c r="O18" s="7"/>
      <c r="P18" s="7"/>
      <c r="Q18" s="7"/>
      <c r="R18" s="7"/>
      <c r="S18" s="7"/>
      <c r="T18" s="7"/>
      <c r="U18" s="7"/>
      <c r="V18" s="32"/>
      <c r="W18" s="80"/>
      <c r="Z18" s="8"/>
      <c r="AA18" s="8"/>
      <c r="AB18" s="20"/>
      <c r="AC18" s="20"/>
    </row>
    <row r="19" spans="2:29" ht="18" customHeight="1">
      <c r="B19" s="81" t="s">
        <v>44</v>
      </c>
      <c r="C19" s="79"/>
      <c r="D19" s="63"/>
      <c r="E19" s="79"/>
      <c r="F19" s="7"/>
      <c r="G19" s="79"/>
      <c r="H19" s="7"/>
      <c r="I19" s="79"/>
      <c r="J19" s="7"/>
      <c r="K19" s="79"/>
      <c r="L19" s="31"/>
      <c r="M19" s="7"/>
      <c r="N19" s="69"/>
      <c r="O19" s="79"/>
      <c r="P19" s="7"/>
      <c r="Q19" s="79"/>
      <c r="R19" s="7"/>
      <c r="S19" s="79"/>
      <c r="T19" s="7"/>
      <c r="U19" s="79"/>
      <c r="V19" s="32"/>
      <c r="W19" s="78"/>
      <c r="Z19" s="454" t="s">
        <v>54</v>
      </c>
      <c r="AA19" s="455"/>
      <c r="AB19" s="455"/>
      <c r="AC19" s="455"/>
    </row>
    <row r="20" spans="2:29" ht="18" customHeight="1">
      <c r="B20" s="81" t="s">
        <v>45</v>
      </c>
      <c r="C20" s="79"/>
      <c r="D20" s="64"/>
      <c r="E20" s="79"/>
      <c r="F20" s="7"/>
      <c r="G20" s="79"/>
      <c r="H20" s="7"/>
      <c r="I20" s="79"/>
      <c r="J20" s="7"/>
      <c r="K20" s="79"/>
      <c r="L20" s="31"/>
      <c r="M20" s="7"/>
      <c r="N20" s="70"/>
      <c r="O20" s="79"/>
      <c r="P20" s="7"/>
      <c r="Q20" s="79"/>
      <c r="R20" s="7"/>
      <c r="S20" s="79"/>
      <c r="T20" s="7"/>
      <c r="U20" s="79"/>
      <c r="V20" s="32"/>
      <c r="W20" s="78"/>
      <c r="Z20" s="8"/>
      <c r="AA20" s="17" t="s">
        <v>37</v>
      </c>
      <c r="AB20" s="17"/>
      <c r="AC20" s="8"/>
    </row>
    <row r="21" spans="2:29" ht="18" customHeight="1">
      <c r="B21" s="81" t="s">
        <v>48</v>
      </c>
      <c r="C21" s="7"/>
      <c r="D21" s="64"/>
      <c r="E21" s="7"/>
      <c r="F21" s="7"/>
      <c r="G21" s="7"/>
      <c r="H21" s="7"/>
      <c r="I21" s="7"/>
      <c r="J21" s="7"/>
      <c r="K21" s="7"/>
      <c r="L21" s="31"/>
      <c r="M21" s="7"/>
      <c r="N21" s="70"/>
      <c r="O21" s="7"/>
      <c r="P21" s="7"/>
      <c r="Q21" s="7"/>
      <c r="R21" s="7"/>
      <c r="S21" s="7"/>
      <c r="T21" s="7"/>
      <c r="U21" s="7"/>
      <c r="V21" s="32"/>
      <c r="W21" s="80"/>
      <c r="Z21" s="8"/>
      <c r="AA21" s="17" t="s">
        <v>11</v>
      </c>
      <c r="AB21" s="20">
        <f>MIN(F28,P28*1.2)</f>
        <v>2400</v>
      </c>
      <c r="AC21" s="8"/>
    </row>
    <row r="22" spans="2:29" ht="18" customHeight="1">
      <c r="B22" s="81" t="s">
        <v>55</v>
      </c>
      <c r="C22" s="7"/>
      <c r="D22" s="64"/>
      <c r="E22" s="7"/>
      <c r="F22" s="7"/>
      <c r="G22" s="7"/>
      <c r="H22" s="7"/>
      <c r="I22" s="7"/>
      <c r="J22" s="7"/>
      <c r="K22" s="7"/>
      <c r="L22" s="31"/>
      <c r="M22" s="7"/>
      <c r="N22" s="70"/>
      <c r="O22" s="7"/>
      <c r="P22" s="7"/>
      <c r="Q22" s="7"/>
      <c r="R22" s="7"/>
      <c r="S22" s="7"/>
      <c r="T22" s="7"/>
      <c r="U22" s="7"/>
      <c r="V22" s="32"/>
      <c r="W22" s="80"/>
      <c r="Z22" s="8"/>
      <c r="AA22" s="17" t="s">
        <v>13</v>
      </c>
      <c r="AB22" s="20">
        <f>MIN(H28,R28*1.2)</f>
        <v>0</v>
      </c>
      <c r="AC22" s="8"/>
    </row>
    <row r="23" spans="2:29" ht="18" customHeight="1">
      <c r="B23" s="93" t="s">
        <v>51</v>
      </c>
      <c r="C23" s="7"/>
      <c r="D23" s="34">
        <f>AB15</f>
        <v>0</v>
      </c>
      <c r="E23" s="7"/>
      <c r="F23" s="7"/>
      <c r="G23" s="7"/>
      <c r="H23" s="7"/>
      <c r="I23" s="7"/>
      <c r="J23" s="7"/>
      <c r="K23" s="7"/>
      <c r="L23" s="31"/>
      <c r="M23" s="7"/>
      <c r="N23" s="35">
        <f>AC15</f>
        <v>0</v>
      </c>
      <c r="O23" s="7"/>
      <c r="P23" s="7"/>
      <c r="Q23" s="7"/>
      <c r="R23" s="7"/>
      <c r="S23" s="7"/>
      <c r="T23" s="7"/>
      <c r="U23" s="7"/>
      <c r="V23" s="32"/>
      <c r="W23" s="80"/>
      <c r="Z23" s="8"/>
      <c r="AA23" s="17" t="s">
        <v>16</v>
      </c>
      <c r="AB23" s="20">
        <f>MIN(J28,T28*1.2)</f>
        <v>0</v>
      </c>
      <c r="AC23" s="8"/>
    </row>
    <row r="24" spans="2:29" ht="18" customHeight="1">
      <c r="B24" s="73"/>
      <c r="C24" s="7"/>
      <c r="D24" s="33"/>
      <c r="E24" s="7"/>
      <c r="F24" s="7"/>
      <c r="G24" s="7"/>
      <c r="H24" s="7"/>
      <c r="I24" s="7"/>
      <c r="J24" s="7"/>
      <c r="K24" s="7"/>
      <c r="L24" s="31"/>
      <c r="M24" s="7"/>
      <c r="N24" s="30"/>
      <c r="O24" s="7"/>
      <c r="P24" s="7"/>
      <c r="Q24" s="7"/>
      <c r="R24" s="7"/>
      <c r="S24" s="7"/>
      <c r="T24" s="7"/>
      <c r="U24" s="7"/>
      <c r="V24" s="32"/>
      <c r="W24" s="80"/>
      <c r="Z24" s="8"/>
      <c r="AA24" s="17" t="s">
        <v>19</v>
      </c>
      <c r="AB24" s="20">
        <f>MIN(L28,V28*1.2)</f>
        <v>0</v>
      </c>
      <c r="AC24" s="8"/>
    </row>
    <row r="25" spans="2:29" ht="18" customHeight="1">
      <c r="B25" s="73"/>
      <c r="C25" s="7"/>
      <c r="D25" s="33"/>
      <c r="E25" s="7"/>
      <c r="F25" s="94"/>
      <c r="G25" s="94"/>
      <c r="H25" s="94"/>
      <c r="I25" s="94"/>
      <c r="J25" s="94"/>
      <c r="K25" s="94"/>
      <c r="L25" s="52"/>
      <c r="M25" s="7"/>
      <c r="N25" s="30"/>
      <c r="O25" s="7"/>
      <c r="P25" s="94"/>
      <c r="Q25" s="94"/>
      <c r="R25" s="94"/>
      <c r="S25" s="94"/>
      <c r="T25" s="94"/>
      <c r="U25" s="94"/>
      <c r="V25" s="54"/>
      <c r="W25" s="80"/>
      <c r="AA25" s="3"/>
      <c r="AB25" s="20"/>
    </row>
    <row r="26" spans="2:29" ht="18" customHeight="1">
      <c r="B26" s="84" t="s">
        <v>56</v>
      </c>
      <c r="C26" s="87"/>
      <c r="D26" s="33"/>
      <c r="E26" s="87"/>
      <c r="F26" s="67"/>
      <c r="G26" s="95"/>
      <c r="H26" s="67"/>
      <c r="I26" s="95"/>
      <c r="J26" s="67"/>
      <c r="K26" s="95"/>
      <c r="L26" s="68"/>
      <c r="M26" s="96"/>
      <c r="N26" s="30"/>
      <c r="O26" s="97"/>
      <c r="P26" s="67"/>
      <c r="Q26" s="95"/>
      <c r="R26" s="67"/>
      <c r="S26" s="95"/>
      <c r="T26" s="67"/>
      <c r="U26" s="95"/>
      <c r="V26" s="72"/>
      <c r="W26" s="98"/>
      <c r="AA26" s="17" t="s">
        <v>36</v>
      </c>
      <c r="AB26" s="20">
        <f>MIN(AB17,1.2*AC17)</f>
        <v>2400</v>
      </c>
      <c r="AC26" s="8"/>
    </row>
    <row r="27" spans="2:29" ht="18" customHeight="1">
      <c r="B27" s="73"/>
      <c r="C27" s="77"/>
      <c r="D27" s="33"/>
      <c r="E27" s="77"/>
      <c r="F27" s="94"/>
      <c r="G27" s="95"/>
      <c r="H27" s="94"/>
      <c r="I27" s="95"/>
      <c r="J27" s="94"/>
      <c r="K27" s="95"/>
      <c r="L27" s="52"/>
      <c r="M27" s="96"/>
      <c r="N27" s="30"/>
      <c r="O27" s="99"/>
      <c r="P27" s="94"/>
      <c r="Q27" s="100"/>
      <c r="R27" s="94"/>
      <c r="S27" s="100"/>
      <c r="T27" s="94"/>
      <c r="U27" s="100"/>
      <c r="V27" s="54"/>
      <c r="W27" s="101"/>
    </row>
    <row r="28" spans="2:29" ht="18" customHeight="1">
      <c r="B28" s="84" t="s">
        <v>57</v>
      </c>
      <c r="C28" s="77"/>
      <c r="D28" s="33"/>
      <c r="E28" s="77"/>
      <c r="F28" s="102">
        <f>IF(($F$16+$H$16+$J$16+$L$16)&gt;100%,"ERROR",$AB$17*F16+F26)</f>
        <v>20000</v>
      </c>
      <c r="G28" s="95"/>
      <c r="H28" s="102">
        <f>IF(($F$16+$H$16+$J$16+$L$16)&gt;100%,"ERROR",$AB$17*H16+H26)</f>
        <v>0</v>
      </c>
      <c r="I28" s="95"/>
      <c r="J28" s="102">
        <f>IF(($F$16+$H$16+$J$16+$L$16)&gt;100%,"ERROR",$AB$17*J16+J26)</f>
        <v>0</v>
      </c>
      <c r="K28" s="95"/>
      <c r="L28" s="57">
        <f>IF(($F$16+$H$16+$J$16+$L$16)&gt;100%,"ERROR",$AB$17*L16+L26)</f>
        <v>0</v>
      </c>
      <c r="M28" s="96"/>
      <c r="N28" s="30"/>
      <c r="O28" s="99"/>
      <c r="P28" s="102">
        <f>IF(($P$16+$R$16+$T$16+$V$16)&gt;100%,"ERROR",$AC$17*P16+P26)</f>
        <v>2000</v>
      </c>
      <c r="Q28" s="100"/>
      <c r="R28" s="102">
        <f>IF(($P$16+$R$16+$T$16+$V$16)&gt;100%,"ERROR",$AC$17*R16+R26)</f>
        <v>0</v>
      </c>
      <c r="S28" s="100"/>
      <c r="T28" s="102">
        <f>IF(($P$16+$R$16+$T$16+$V$16)&gt;100%,"ERROR",$AC$17*T16+T26)</f>
        <v>0</v>
      </c>
      <c r="U28" s="100"/>
      <c r="V28" s="58">
        <f>IF(($P$16+$R$16+$T$16+$V$16)&gt;100%,"ERROR",$AC$17*V16+V26)</f>
        <v>0</v>
      </c>
      <c r="W28" s="101"/>
    </row>
    <row r="29" spans="2:29" ht="18" customHeight="1">
      <c r="B29" s="84" t="s">
        <v>58</v>
      </c>
      <c r="C29" s="7"/>
      <c r="D29" s="34">
        <f>IF(D9="Company",AB17,0)</f>
        <v>0</v>
      </c>
      <c r="E29" s="7"/>
      <c r="F29" s="85" t="s">
        <v>26</v>
      </c>
      <c r="G29" s="95"/>
      <c r="H29" s="103"/>
      <c r="I29" s="103"/>
      <c r="J29" s="103"/>
      <c r="K29" s="95"/>
      <c r="L29" s="53"/>
      <c r="M29" s="96"/>
      <c r="N29" s="35">
        <f>IF(D9="Company",AC17,0)</f>
        <v>0</v>
      </c>
      <c r="O29" s="96"/>
      <c r="P29" s="94"/>
      <c r="Q29" s="94"/>
      <c r="R29" s="94"/>
      <c r="S29" s="94"/>
      <c r="T29" s="94"/>
      <c r="U29" s="94"/>
      <c r="V29" s="54"/>
      <c r="W29" s="104"/>
    </row>
    <row r="30" spans="2:29" ht="18" customHeight="1">
      <c r="B30" s="105"/>
      <c r="C30" s="7"/>
      <c r="D30" s="36"/>
      <c r="E30" s="37"/>
      <c r="F30" s="38"/>
      <c r="G30" s="37"/>
      <c r="H30" s="38"/>
      <c r="I30" s="37"/>
      <c r="J30" s="38"/>
      <c r="K30" s="37"/>
      <c r="L30" s="39"/>
      <c r="M30" s="106"/>
      <c r="N30" s="40"/>
      <c r="O30" s="18"/>
      <c r="P30" s="41"/>
      <c r="Q30" s="18"/>
      <c r="R30" s="41"/>
      <c r="S30" s="18"/>
      <c r="T30" s="41"/>
      <c r="U30" s="18"/>
      <c r="V30" s="42"/>
      <c r="W30" s="80"/>
    </row>
    <row r="31" spans="2:29" ht="18" customHeight="1">
      <c r="B31" s="105"/>
      <c r="C31" s="7"/>
      <c r="D31" s="106"/>
      <c r="E31" s="7"/>
      <c r="F31" s="106"/>
      <c r="G31" s="7"/>
      <c r="H31" s="106"/>
      <c r="I31" s="7"/>
      <c r="J31" s="106"/>
      <c r="K31" s="7"/>
      <c r="L31" s="106"/>
      <c r="M31" s="106"/>
      <c r="N31" s="106"/>
      <c r="O31" s="7"/>
      <c r="P31" s="106"/>
      <c r="Q31" s="7"/>
      <c r="R31" s="106"/>
      <c r="S31" s="7"/>
      <c r="T31" s="106"/>
      <c r="U31" s="7"/>
      <c r="V31" s="106"/>
      <c r="W31" s="80"/>
    </row>
    <row r="32" spans="2:29" ht="18" customHeight="1">
      <c r="B32" s="445" t="s">
        <v>120</v>
      </c>
      <c r="C32" s="446"/>
      <c r="D32" s="446"/>
      <c r="E32" s="446"/>
      <c r="F32" s="446"/>
      <c r="G32" s="446"/>
      <c r="H32" s="446"/>
      <c r="I32" s="446"/>
      <c r="J32" s="446"/>
      <c r="K32" s="446"/>
      <c r="L32" s="446"/>
      <c r="M32" s="446"/>
      <c r="N32" s="446"/>
      <c r="O32" s="446"/>
      <c r="P32" s="446"/>
      <c r="Q32" s="446"/>
      <c r="R32" s="446"/>
      <c r="S32" s="446"/>
      <c r="T32" s="446"/>
      <c r="U32" s="460"/>
      <c r="V32" s="446"/>
      <c r="W32" s="86"/>
    </row>
    <row r="33" spans="2:23">
      <c r="B33" s="107"/>
      <c r="C33" s="7"/>
      <c r="D33" s="108"/>
      <c r="E33" s="7"/>
      <c r="F33" s="106"/>
      <c r="G33" s="7"/>
      <c r="H33" s="106"/>
      <c r="I33" s="7"/>
      <c r="J33" s="106"/>
      <c r="K33" s="7"/>
      <c r="L33" s="106"/>
      <c r="M33" s="106"/>
      <c r="N33" s="106"/>
      <c r="O33" s="7"/>
      <c r="P33" s="106"/>
      <c r="Q33" s="7"/>
      <c r="R33" s="106"/>
      <c r="S33" s="7"/>
      <c r="T33" s="106"/>
      <c r="U33" s="7"/>
      <c r="V33" s="106"/>
      <c r="W33" s="80"/>
    </row>
    <row r="34" spans="2:23">
      <c r="B34" s="84" t="s">
        <v>58</v>
      </c>
      <c r="C34" s="7"/>
      <c r="D34" s="109">
        <f>IF(D9="Company",AB26,0)</f>
        <v>0</v>
      </c>
      <c r="E34" s="7"/>
      <c r="F34" s="85" t="s">
        <v>26</v>
      </c>
      <c r="G34" s="7"/>
      <c r="I34" s="4"/>
      <c r="K34" s="7"/>
      <c r="L34" s="106"/>
      <c r="M34" s="106"/>
      <c r="N34" s="106"/>
      <c r="O34" s="7"/>
      <c r="P34" s="106"/>
      <c r="Q34" s="7"/>
      <c r="R34" s="106"/>
      <c r="S34" s="7"/>
      <c r="T34" s="106"/>
      <c r="U34" s="7"/>
      <c r="V34" s="106"/>
      <c r="W34" s="80"/>
    </row>
    <row r="35" spans="2:23" ht="14.85" customHeight="1">
      <c r="B35" s="84" t="s">
        <v>59</v>
      </c>
      <c r="C35" s="7"/>
      <c r="D35" s="108"/>
      <c r="E35" s="7"/>
      <c r="F35" s="106"/>
      <c r="G35" s="7"/>
      <c r="I35" s="4"/>
      <c r="K35" s="7"/>
      <c r="L35" s="106"/>
      <c r="M35" s="106"/>
      <c r="N35"/>
      <c r="O35"/>
      <c r="P35"/>
      <c r="Q35" s="7"/>
      <c r="R35" s="106"/>
      <c r="S35" s="7"/>
      <c r="T35" s="106"/>
      <c r="U35" s="7"/>
      <c r="V35" s="106"/>
      <c r="W35" s="80"/>
    </row>
    <row r="36" spans="2:23" ht="16.5" customHeight="1">
      <c r="B36" s="110" t="s">
        <v>1</v>
      </c>
      <c r="C36" s="106"/>
      <c r="D36" s="109">
        <f>IF($D$9="Individual",AB21,0)</f>
        <v>2400</v>
      </c>
      <c r="E36" s="106"/>
      <c r="F36" s="106"/>
      <c r="G36" s="106"/>
      <c r="I36" s="4"/>
      <c r="K36" s="106"/>
      <c r="L36" s="106"/>
      <c r="M36" s="106"/>
      <c r="N36"/>
      <c r="O36"/>
      <c r="P36"/>
      <c r="Q36" s="106"/>
      <c r="R36" s="106"/>
      <c r="S36" s="106"/>
      <c r="T36" s="106"/>
      <c r="U36" s="106"/>
      <c r="V36" s="106"/>
      <c r="W36" s="75"/>
    </row>
    <row r="37" spans="2:23">
      <c r="B37" s="110" t="s">
        <v>2</v>
      </c>
      <c r="C37" s="7"/>
      <c r="D37" s="109">
        <f t="shared" ref="D37:D39" si="0">IF($D$9="Individual",AB22,0)</f>
        <v>0</v>
      </c>
      <c r="E37" s="7"/>
      <c r="F37" s="106"/>
      <c r="G37" s="106"/>
      <c r="I37" s="4"/>
      <c r="K37" s="106"/>
      <c r="L37" s="106"/>
      <c r="M37" s="106"/>
      <c r="N37" s="106"/>
      <c r="O37" s="7"/>
      <c r="P37" s="106"/>
      <c r="Q37" s="7"/>
      <c r="R37" s="106"/>
      <c r="S37" s="7"/>
      <c r="T37" s="106"/>
      <c r="U37" s="7"/>
      <c r="V37" s="106"/>
      <c r="W37" s="80"/>
    </row>
    <row r="38" spans="2:23">
      <c r="B38" s="110" t="s">
        <v>3</v>
      </c>
      <c r="C38" s="7"/>
      <c r="D38" s="109">
        <f t="shared" si="0"/>
        <v>0</v>
      </c>
      <c r="E38" s="7"/>
      <c r="F38" s="106"/>
      <c r="G38" s="106"/>
      <c r="I38" s="4"/>
      <c r="K38" s="106"/>
      <c r="L38" s="106"/>
      <c r="M38" s="106"/>
      <c r="N38" s="106"/>
      <c r="O38" s="7"/>
      <c r="P38" s="106"/>
      <c r="Q38" s="7"/>
      <c r="R38" s="106"/>
      <c r="S38" s="7"/>
      <c r="T38" s="106"/>
      <c r="U38" s="7"/>
      <c r="V38" s="106"/>
      <c r="W38" s="80"/>
    </row>
    <row r="39" spans="2:23">
      <c r="B39" s="111" t="s">
        <v>4</v>
      </c>
      <c r="C39" s="112"/>
      <c r="D39" s="113">
        <f t="shared" si="0"/>
        <v>0</v>
      </c>
      <c r="E39" s="112"/>
      <c r="F39" s="114"/>
      <c r="G39" s="112"/>
      <c r="H39" s="114"/>
      <c r="I39" s="115"/>
      <c r="J39" s="114"/>
      <c r="K39" s="112"/>
      <c r="L39" s="114"/>
      <c r="M39" s="114"/>
      <c r="N39" s="114"/>
      <c r="O39" s="112"/>
      <c r="P39" s="114"/>
      <c r="Q39" s="112"/>
      <c r="R39" s="114"/>
      <c r="S39" s="112"/>
      <c r="T39" s="114"/>
      <c r="U39" s="112"/>
      <c r="V39" s="114"/>
      <c r="W39" s="116"/>
    </row>
    <row r="40" spans="2:23" ht="16.5" customHeight="1">
      <c r="B40" s="461" t="s">
        <v>121</v>
      </c>
      <c r="C40" s="446"/>
      <c r="D40" s="446"/>
      <c r="E40" s="446"/>
      <c r="F40" s="446"/>
      <c r="G40" s="446"/>
      <c r="H40" s="446"/>
      <c r="I40" s="446"/>
      <c r="J40" s="446"/>
      <c r="K40" s="446"/>
      <c r="L40" s="446"/>
      <c r="M40" s="446"/>
      <c r="N40" s="446"/>
      <c r="O40" s="446"/>
      <c r="P40" s="446"/>
      <c r="Q40" s="446"/>
      <c r="R40" s="446"/>
      <c r="S40" s="446"/>
      <c r="T40" s="446"/>
      <c r="U40" s="460"/>
      <c r="V40" s="446"/>
      <c r="W40" s="6"/>
    </row>
    <row r="41" spans="2:23" s="117" customFormat="1" ht="16.5" customHeight="1">
      <c r="B41" s="447" t="s">
        <v>122</v>
      </c>
      <c r="C41" s="448"/>
      <c r="D41" s="448"/>
      <c r="E41" s="448"/>
      <c r="F41" s="448"/>
      <c r="G41" s="448"/>
      <c r="H41" s="448"/>
      <c r="I41" s="448"/>
      <c r="J41" s="448"/>
      <c r="K41" s="448"/>
      <c r="L41" s="448"/>
      <c r="M41" s="448"/>
      <c r="N41" s="448"/>
      <c r="O41" s="448"/>
      <c r="P41" s="448"/>
      <c r="Q41" s="448"/>
      <c r="R41" s="448"/>
      <c r="S41" s="448"/>
      <c r="T41" s="448"/>
      <c r="U41" s="448"/>
      <c r="V41" s="448"/>
      <c r="W41" s="449"/>
    </row>
    <row r="42" spans="2:23" s="117" customFormat="1" ht="16.5" customHeight="1">
      <c r="B42" s="450"/>
      <c r="C42" s="448"/>
      <c r="D42" s="448"/>
      <c r="E42" s="448"/>
      <c r="F42" s="448"/>
      <c r="G42" s="448"/>
      <c r="H42" s="448"/>
      <c r="I42" s="448"/>
      <c r="J42" s="448"/>
      <c r="K42" s="448"/>
      <c r="L42" s="448"/>
      <c r="M42" s="448"/>
      <c r="N42" s="448"/>
      <c r="O42" s="448"/>
      <c r="P42" s="448"/>
      <c r="Q42" s="448"/>
      <c r="R42" s="448"/>
      <c r="S42" s="448"/>
      <c r="T42" s="448"/>
      <c r="U42" s="448"/>
      <c r="V42" s="448"/>
      <c r="W42" s="449"/>
    </row>
    <row r="43" spans="2:23" s="117" customFormat="1" ht="16.5" customHeight="1">
      <c r="B43" s="450"/>
      <c r="C43" s="448"/>
      <c r="D43" s="448"/>
      <c r="E43" s="448"/>
      <c r="F43" s="448"/>
      <c r="G43" s="448"/>
      <c r="H43" s="448"/>
      <c r="I43" s="448"/>
      <c r="J43" s="448"/>
      <c r="K43" s="448"/>
      <c r="L43" s="448"/>
      <c r="M43" s="448"/>
      <c r="N43" s="448"/>
      <c r="O43" s="448"/>
      <c r="P43" s="448"/>
      <c r="Q43" s="448"/>
      <c r="R43" s="448"/>
      <c r="S43" s="448"/>
      <c r="T43" s="448"/>
      <c r="U43" s="448"/>
      <c r="V43" s="448"/>
      <c r="W43" s="449"/>
    </row>
    <row r="44" spans="2:23" s="117" customFormat="1" ht="16.5" customHeight="1">
      <c r="B44" s="450"/>
      <c r="C44" s="448"/>
      <c r="D44" s="448"/>
      <c r="E44" s="448"/>
      <c r="F44" s="448"/>
      <c r="G44" s="448"/>
      <c r="H44" s="448"/>
      <c r="I44" s="448"/>
      <c r="J44" s="448"/>
      <c r="K44" s="448"/>
      <c r="L44" s="448"/>
      <c r="M44" s="448"/>
      <c r="N44" s="448"/>
      <c r="O44" s="448"/>
      <c r="P44" s="448"/>
      <c r="Q44" s="448"/>
      <c r="R44" s="448"/>
      <c r="S44" s="448"/>
      <c r="T44" s="448"/>
      <c r="U44" s="448"/>
      <c r="V44" s="448"/>
      <c r="W44" s="449"/>
    </row>
    <row r="45" spans="2:23" s="117" customFormat="1" ht="16.5" customHeight="1">
      <c r="B45" s="450"/>
      <c r="C45" s="448"/>
      <c r="D45" s="448"/>
      <c r="E45" s="448"/>
      <c r="F45" s="448"/>
      <c r="G45" s="448"/>
      <c r="H45" s="448"/>
      <c r="I45" s="448"/>
      <c r="J45" s="448"/>
      <c r="K45" s="448"/>
      <c r="L45" s="448"/>
      <c r="M45" s="448"/>
      <c r="N45" s="448"/>
      <c r="O45" s="448"/>
      <c r="P45" s="448"/>
      <c r="Q45" s="448"/>
      <c r="R45" s="448"/>
      <c r="S45" s="448"/>
      <c r="T45" s="448"/>
      <c r="U45" s="448"/>
      <c r="V45" s="448"/>
      <c r="W45" s="449"/>
    </row>
    <row r="46" spans="2:23" s="117" customFormat="1" ht="16.5" customHeight="1">
      <c r="B46" s="450"/>
      <c r="C46" s="448"/>
      <c r="D46" s="448"/>
      <c r="E46" s="448"/>
      <c r="F46" s="448"/>
      <c r="G46" s="448"/>
      <c r="H46" s="448"/>
      <c r="I46" s="448"/>
      <c r="J46" s="448"/>
      <c r="K46" s="448"/>
      <c r="L46" s="448"/>
      <c r="M46" s="448"/>
      <c r="N46" s="448"/>
      <c r="O46" s="448"/>
      <c r="P46" s="448"/>
      <c r="Q46" s="448"/>
      <c r="R46" s="448"/>
      <c r="S46" s="448"/>
      <c r="T46" s="448"/>
      <c r="U46" s="448"/>
      <c r="V46" s="448"/>
      <c r="W46" s="449"/>
    </row>
    <row r="47" spans="2:23" s="117" customFormat="1" ht="16.5" customHeight="1">
      <c r="B47" s="450"/>
      <c r="C47" s="448"/>
      <c r="D47" s="448"/>
      <c r="E47" s="448"/>
      <c r="F47" s="448"/>
      <c r="G47" s="448"/>
      <c r="H47" s="448"/>
      <c r="I47" s="448"/>
      <c r="J47" s="448"/>
      <c r="K47" s="448"/>
      <c r="L47" s="448"/>
      <c r="M47" s="448"/>
      <c r="N47" s="448"/>
      <c r="O47" s="448"/>
      <c r="P47" s="448"/>
      <c r="Q47" s="448"/>
      <c r="R47" s="448"/>
      <c r="S47" s="448"/>
      <c r="T47" s="448"/>
      <c r="U47" s="448"/>
      <c r="V47" s="448"/>
      <c r="W47" s="449"/>
    </row>
    <row r="48" spans="2:23" s="117" customFormat="1" ht="16.5" customHeight="1">
      <c r="B48" s="450"/>
      <c r="C48" s="448"/>
      <c r="D48" s="448"/>
      <c r="E48" s="448"/>
      <c r="F48" s="448"/>
      <c r="G48" s="448"/>
      <c r="H48" s="448"/>
      <c r="I48" s="448"/>
      <c r="J48" s="448"/>
      <c r="K48" s="448"/>
      <c r="L48" s="448"/>
      <c r="M48" s="448"/>
      <c r="N48" s="448"/>
      <c r="O48" s="448"/>
      <c r="P48" s="448"/>
      <c r="Q48" s="448"/>
      <c r="R48" s="448"/>
      <c r="S48" s="448"/>
      <c r="T48" s="448"/>
      <c r="U48" s="448"/>
      <c r="V48" s="448"/>
      <c r="W48" s="449"/>
    </row>
    <row r="49" spans="2:23" s="117" customFormat="1" ht="16.5" customHeight="1">
      <c r="B49" s="450"/>
      <c r="C49" s="448"/>
      <c r="D49" s="448"/>
      <c r="E49" s="448"/>
      <c r="F49" s="448"/>
      <c r="G49" s="448"/>
      <c r="H49" s="448"/>
      <c r="I49" s="448"/>
      <c r="J49" s="448"/>
      <c r="K49" s="448"/>
      <c r="L49" s="448"/>
      <c r="M49" s="448"/>
      <c r="N49" s="448"/>
      <c r="O49" s="448"/>
      <c r="P49" s="448"/>
      <c r="Q49" s="448"/>
      <c r="R49" s="448"/>
      <c r="S49" s="448"/>
      <c r="T49" s="448"/>
      <c r="U49" s="448"/>
      <c r="V49" s="448"/>
      <c r="W49" s="449"/>
    </row>
    <row r="50" spans="2:23" s="117" customFormat="1" ht="16.5" customHeight="1">
      <c r="B50" s="450"/>
      <c r="C50" s="448"/>
      <c r="D50" s="448"/>
      <c r="E50" s="448"/>
      <c r="F50" s="448"/>
      <c r="G50" s="448"/>
      <c r="H50" s="448"/>
      <c r="I50" s="448"/>
      <c r="J50" s="448"/>
      <c r="K50" s="448"/>
      <c r="L50" s="448"/>
      <c r="M50" s="448"/>
      <c r="N50" s="448"/>
      <c r="O50" s="448"/>
      <c r="P50" s="448"/>
      <c r="Q50" s="448"/>
      <c r="R50" s="448"/>
      <c r="S50" s="448"/>
      <c r="T50" s="448"/>
      <c r="U50" s="448"/>
      <c r="V50" s="448"/>
      <c r="W50" s="449"/>
    </row>
    <row r="51" spans="2:23" s="117" customFormat="1" ht="16.5" customHeight="1">
      <c r="B51" s="451"/>
      <c r="C51" s="452"/>
      <c r="D51" s="452"/>
      <c r="E51" s="452"/>
      <c r="F51" s="452"/>
      <c r="G51" s="452"/>
      <c r="H51" s="452"/>
      <c r="I51" s="452"/>
      <c r="J51" s="452"/>
      <c r="K51" s="452"/>
      <c r="L51" s="452"/>
      <c r="M51" s="452"/>
      <c r="N51" s="452"/>
      <c r="O51" s="452"/>
      <c r="P51" s="452"/>
      <c r="Q51" s="452"/>
      <c r="R51" s="452"/>
      <c r="S51" s="452"/>
      <c r="T51" s="452"/>
      <c r="U51" s="452"/>
      <c r="V51" s="452"/>
      <c r="W51" s="453"/>
    </row>
    <row r="54" spans="2:23" ht="15">
      <c r="C54" s="4"/>
      <c r="E54" s="4"/>
      <c r="G54" s="4"/>
      <c r="I54" s="4"/>
      <c r="K54" s="4"/>
      <c r="O54" s="4"/>
      <c r="Q54" s="4"/>
      <c r="S54" s="4"/>
      <c r="U54" s="4"/>
      <c r="W54" s="4"/>
    </row>
    <row r="58" spans="2:23">
      <c r="C58" s="2"/>
      <c r="E58" s="2"/>
      <c r="G58" s="2"/>
      <c r="I58" s="2"/>
      <c r="K58" s="2"/>
      <c r="O58" s="2"/>
      <c r="Q58" s="2"/>
      <c r="S58" s="2"/>
      <c r="U58" s="2"/>
      <c r="W58" s="2"/>
    </row>
    <row r="62" spans="2:23" ht="15">
      <c r="C62" s="4"/>
      <c r="E62" s="4"/>
      <c r="G62" s="4"/>
      <c r="I62" s="4"/>
      <c r="K62" s="4"/>
      <c r="O62" s="4"/>
      <c r="Q62" s="4"/>
      <c r="S62" s="4"/>
      <c r="U62" s="4"/>
      <c r="W62" s="4"/>
    </row>
    <row r="63" spans="2:23">
      <c r="C63" s="9"/>
      <c r="E63" s="9"/>
      <c r="G63" s="9"/>
      <c r="I63" s="9"/>
      <c r="K63" s="9"/>
      <c r="O63" s="9"/>
      <c r="Q63" s="9"/>
      <c r="S63" s="9"/>
      <c r="U63" s="9"/>
      <c r="W63" s="9"/>
    </row>
    <row r="64" spans="2:23">
      <c r="C64" s="43"/>
      <c r="E64" s="43"/>
      <c r="G64" s="43"/>
      <c r="I64" s="43"/>
      <c r="K64" s="43"/>
      <c r="O64" s="43"/>
      <c r="Q64" s="43"/>
      <c r="S64" s="43"/>
      <c r="U64" s="43"/>
      <c r="W64" s="43"/>
    </row>
    <row r="65" spans="3:23">
      <c r="C65" s="43"/>
      <c r="E65" s="43"/>
      <c r="G65" s="43"/>
      <c r="I65" s="43"/>
      <c r="K65" s="43"/>
      <c r="O65" s="43"/>
      <c r="Q65" s="43"/>
      <c r="S65" s="43"/>
      <c r="U65" s="43"/>
      <c r="W65" s="43"/>
    </row>
    <row r="66" spans="3:23">
      <c r="C66" s="43"/>
      <c r="E66" s="43"/>
      <c r="G66" s="43"/>
      <c r="I66" s="43"/>
      <c r="K66" s="43"/>
      <c r="O66" s="43"/>
      <c r="Q66" s="43"/>
      <c r="S66" s="43"/>
      <c r="U66" s="43"/>
      <c r="W66" s="43"/>
    </row>
    <row r="67" spans="3:23">
      <c r="C67" s="43"/>
      <c r="E67" s="43"/>
      <c r="G67" s="43"/>
      <c r="I67" s="43"/>
      <c r="K67" s="43"/>
      <c r="O67" s="43"/>
      <c r="Q67" s="43"/>
      <c r="S67" s="43"/>
      <c r="U67" s="43"/>
      <c r="W67" s="43"/>
    </row>
    <row r="68" spans="3:23">
      <c r="C68" s="44"/>
      <c r="E68" s="44"/>
      <c r="G68" s="44"/>
      <c r="I68" s="44"/>
      <c r="K68" s="44"/>
      <c r="O68" s="44"/>
      <c r="Q68" s="44"/>
      <c r="S68" s="44"/>
      <c r="U68" s="44"/>
      <c r="W68" s="44"/>
    </row>
    <row r="69" spans="3:23">
      <c r="C69" s="45"/>
      <c r="E69" s="45"/>
      <c r="G69" s="45"/>
      <c r="I69" s="45"/>
      <c r="K69" s="45"/>
      <c r="O69" s="45"/>
      <c r="Q69" s="45"/>
      <c r="S69" s="45"/>
      <c r="U69" s="45"/>
      <c r="W69" s="45"/>
    </row>
    <row r="70" spans="3:23">
      <c r="C70" s="44"/>
      <c r="E70" s="44"/>
      <c r="G70" s="44"/>
      <c r="I70" s="44"/>
      <c r="K70" s="44"/>
      <c r="O70" s="44"/>
      <c r="Q70" s="44"/>
      <c r="S70" s="44"/>
      <c r="U70" s="44"/>
      <c r="W70" s="44"/>
    </row>
    <row r="71" spans="3:23">
      <c r="C71" s="44"/>
      <c r="E71" s="44"/>
      <c r="G71" s="44"/>
      <c r="I71" s="44"/>
      <c r="K71" s="44"/>
      <c r="O71" s="44"/>
      <c r="Q71" s="44"/>
      <c r="S71" s="44"/>
      <c r="U71" s="44"/>
      <c r="W71" s="44"/>
    </row>
    <row r="72" spans="3:23">
      <c r="C72" s="44"/>
      <c r="E72" s="44"/>
      <c r="G72" s="44"/>
      <c r="I72" s="44"/>
      <c r="K72" s="44"/>
      <c r="O72" s="44"/>
      <c r="Q72" s="44"/>
      <c r="S72" s="44"/>
      <c r="U72" s="44"/>
      <c r="W72" s="44"/>
    </row>
    <row r="73" spans="3:23">
      <c r="C73" s="46"/>
      <c r="E73" s="46"/>
      <c r="G73" s="46"/>
      <c r="I73" s="46"/>
      <c r="K73" s="46"/>
      <c r="O73" s="46"/>
      <c r="Q73" s="46"/>
      <c r="S73" s="46"/>
      <c r="U73" s="46"/>
      <c r="W73" s="46"/>
    </row>
    <row r="74" spans="3:23">
      <c r="C74" s="44"/>
      <c r="E74" s="44"/>
      <c r="G74" s="44"/>
      <c r="I74" s="44"/>
      <c r="K74" s="44"/>
      <c r="O74" s="44"/>
      <c r="Q74" s="44"/>
      <c r="S74" s="44"/>
      <c r="U74" s="44"/>
      <c r="W74" s="44"/>
    </row>
  </sheetData>
  <mergeCells count="17">
    <mergeCell ref="B41:W51"/>
    <mergeCell ref="Z19:AC19"/>
    <mergeCell ref="F14:L14"/>
    <mergeCell ref="P14:V14"/>
    <mergeCell ref="Z17:AA17"/>
    <mergeCell ref="B32:T32"/>
    <mergeCell ref="U32:V32"/>
    <mergeCell ref="B40:T40"/>
    <mergeCell ref="U40:V40"/>
    <mergeCell ref="D13:L13"/>
    <mergeCell ref="Z11:Z14"/>
    <mergeCell ref="N13:V13"/>
    <mergeCell ref="Z2:AC2"/>
    <mergeCell ref="B11:T11"/>
    <mergeCell ref="U11:V11"/>
    <mergeCell ref="B7:T7"/>
    <mergeCell ref="U7:V7"/>
  </mergeCells>
  <phoneticPr fontId="3" type="noConversion"/>
  <dataValidations count="1">
    <dataValidation type="list" allowBlank="1" showInputMessage="1" showErrorMessage="1" sqref="D9" xr:uid="{C0802D60-3FCF-47D3-AB14-62EC4C8E8E94}">
      <formula1>$Z$3:$Z$4</formula1>
    </dataValidation>
  </dataValidations>
  <pageMargins left="0.19685039370078741" right="0.19685039370078741" top="0.74803149606299213" bottom="0.74803149606299213" header="0.31496062992125984" footer="0.31496062992125984"/>
  <pageSetup paperSize="9" scale="5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C0073-7BC0-4471-BAB4-28F096654767}">
  <sheetPr codeName="Sheet6"/>
  <dimension ref="A1:R48"/>
  <sheetViews>
    <sheetView showGridLines="0" zoomScale="85" zoomScaleNormal="85" workbookViewId="0">
      <selection activeCell="G53" sqref="G53"/>
    </sheetView>
  </sheetViews>
  <sheetFormatPr defaultRowHeight="15"/>
  <cols>
    <col min="1" max="1" width="34.85546875" customWidth="1"/>
    <col min="2" max="2" width="19.28515625" customWidth="1"/>
    <col min="3" max="3" width="10.7109375" bestFit="1" customWidth="1"/>
    <col min="4" max="5" width="9.28515625" bestFit="1" customWidth="1"/>
    <col min="6" max="6" width="9.7109375" bestFit="1" customWidth="1"/>
    <col min="7" max="9" width="9.28515625" bestFit="1" customWidth="1"/>
    <col min="10" max="12" width="10.5703125" bestFit="1" customWidth="1"/>
    <col min="13" max="13" width="12.140625" customWidth="1"/>
    <col min="14" max="14" width="10.85546875" customWidth="1"/>
    <col min="15" max="15" width="11.28515625" customWidth="1"/>
    <col min="16" max="16" width="11.85546875" customWidth="1"/>
    <col min="17" max="17" width="11.5703125" bestFit="1" customWidth="1"/>
    <col min="18" max="18" width="10.5703125" bestFit="1" customWidth="1"/>
  </cols>
  <sheetData>
    <row r="1" spans="1:18">
      <c r="A1" s="126" t="s">
        <v>18273</v>
      </c>
      <c r="B1" s="126"/>
      <c r="C1" s="127">
        <f>B2</f>
        <v>0</v>
      </c>
      <c r="D1" s="127">
        <f>C2</f>
        <v>25000</v>
      </c>
      <c r="E1" s="127">
        <f t="shared" ref="E1:P1" si="0">D2</f>
        <v>37000</v>
      </c>
      <c r="F1" s="127">
        <v>50000</v>
      </c>
      <c r="G1" s="127">
        <f t="shared" si="0"/>
        <v>62000</v>
      </c>
      <c r="H1" s="127">
        <f t="shared" si="0"/>
        <v>74000</v>
      </c>
      <c r="I1" s="127">
        <f t="shared" si="0"/>
        <v>99000</v>
      </c>
      <c r="J1" s="127">
        <f t="shared" si="0"/>
        <v>124000</v>
      </c>
      <c r="K1" s="127">
        <f t="shared" si="0"/>
        <v>149000</v>
      </c>
      <c r="L1" s="127">
        <f t="shared" si="0"/>
        <v>173000</v>
      </c>
      <c r="M1" s="127">
        <f t="shared" si="0"/>
        <v>198000</v>
      </c>
      <c r="N1" s="127">
        <f t="shared" si="0"/>
        <v>248000</v>
      </c>
      <c r="O1" s="127">
        <f t="shared" si="0"/>
        <v>309000</v>
      </c>
      <c r="P1" s="127">
        <f t="shared" si="0"/>
        <v>371000</v>
      </c>
    </row>
    <row r="2" spans="1:18">
      <c r="A2" s="126"/>
      <c r="B2" s="126"/>
      <c r="C2" s="127">
        <v>25000</v>
      </c>
      <c r="D2" s="128">
        <v>37000</v>
      </c>
      <c r="E2" s="128">
        <v>50000</v>
      </c>
      <c r="F2" s="128">
        <v>62000</v>
      </c>
      <c r="G2" s="128">
        <v>74000</v>
      </c>
      <c r="H2" s="128">
        <v>99000</v>
      </c>
      <c r="I2" s="128">
        <v>124000</v>
      </c>
      <c r="J2" s="128">
        <v>149000</v>
      </c>
      <c r="K2" s="128">
        <v>173000</v>
      </c>
      <c r="L2" s="128">
        <v>198000</v>
      </c>
      <c r="M2" s="128">
        <v>248000</v>
      </c>
      <c r="N2" s="128">
        <v>309000</v>
      </c>
      <c r="O2" s="128">
        <v>371000</v>
      </c>
      <c r="P2" s="128">
        <v>999999999</v>
      </c>
    </row>
    <row r="3" spans="1:18" ht="15.75" thickBot="1">
      <c r="A3" s="129"/>
      <c r="B3" s="129"/>
      <c r="C3">
        <v>1</v>
      </c>
      <c r="D3">
        <v>2</v>
      </c>
      <c r="E3">
        <v>3</v>
      </c>
      <c r="F3">
        <v>4</v>
      </c>
      <c r="G3">
        <v>5</v>
      </c>
      <c r="H3">
        <v>6</v>
      </c>
      <c r="I3">
        <v>7</v>
      </c>
      <c r="J3">
        <v>8</v>
      </c>
      <c r="K3">
        <v>9</v>
      </c>
      <c r="L3">
        <v>10</v>
      </c>
      <c r="M3">
        <v>11</v>
      </c>
      <c r="N3">
        <v>12</v>
      </c>
      <c r="O3">
        <v>13</v>
      </c>
      <c r="P3">
        <v>14</v>
      </c>
    </row>
    <row r="4" spans="1:18">
      <c r="A4" s="130"/>
      <c r="B4" s="131"/>
      <c r="C4" s="132"/>
      <c r="D4" s="132"/>
      <c r="E4" s="132"/>
      <c r="F4" s="132"/>
      <c r="G4" s="132"/>
      <c r="H4" s="132"/>
      <c r="I4" s="132"/>
      <c r="J4" s="132"/>
      <c r="K4" s="132"/>
      <c r="L4" s="132"/>
      <c r="M4" s="132"/>
      <c r="N4" s="132"/>
      <c r="O4" s="132"/>
      <c r="P4" s="132"/>
    </row>
    <row r="5" spans="1:18">
      <c r="A5" s="133" t="s">
        <v>27</v>
      </c>
      <c r="B5" s="134" t="s">
        <v>18274</v>
      </c>
      <c r="C5" s="135">
        <f t="shared" ref="C5:P5" si="1">C25</f>
        <v>272.51336479239524</v>
      </c>
      <c r="D5" s="135">
        <f t="shared" si="1"/>
        <v>272.51336479239524</v>
      </c>
      <c r="E5" s="135">
        <f t="shared" si="1"/>
        <v>272.51336479239524</v>
      </c>
      <c r="F5" s="135">
        <f t="shared" si="1"/>
        <v>321.9082870717744</v>
      </c>
      <c r="G5" s="135">
        <f t="shared" si="1"/>
        <v>357.61636310064671</v>
      </c>
      <c r="H5" s="135">
        <f t="shared" si="1"/>
        <v>411.0281742488645</v>
      </c>
      <c r="I5" s="135">
        <f t="shared" si="1"/>
        <v>488.17343533646613</v>
      </c>
      <c r="J5" s="135">
        <f t="shared" si="1"/>
        <v>554.4488964628373</v>
      </c>
      <c r="K5" s="135">
        <f t="shared" si="1"/>
        <v>642.16077114032487</v>
      </c>
      <c r="L5" s="135">
        <f t="shared" si="1"/>
        <v>679.62161801725483</v>
      </c>
      <c r="M5" s="135">
        <f t="shared" si="1"/>
        <v>732.71733988831295</v>
      </c>
      <c r="N5" s="135">
        <f t="shared" si="1"/>
        <v>838.66126668664845</v>
      </c>
      <c r="O5" s="135">
        <f t="shared" si="1"/>
        <v>949.9322424984399</v>
      </c>
      <c r="P5" s="135">
        <f t="shared" si="1"/>
        <v>949.9322424984399</v>
      </c>
      <c r="Q5" s="179"/>
      <c r="R5" s="179"/>
    </row>
    <row r="6" spans="1:18">
      <c r="A6" s="136" t="s">
        <v>28</v>
      </c>
      <c r="B6" s="137" t="s">
        <v>18275</v>
      </c>
      <c r="C6" s="138">
        <f>D6</f>
        <v>532.42973384371567</v>
      </c>
      <c r="D6" s="135">
        <f t="shared" ref="D6:P6" si="2">D20</f>
        <v>532.42973384371567</v>
      </c>
      <c r="E6" s="135">
        <f t="shared" si="2"/>
        <v>532.42973384371567</v>
      </c>
      <c r="F6" s="135">
        <f t="shared" si="2"/>
        <v>567.05290633065761</v>
      </c>
      <c r="G6" s="135">
        <f t="shared" si="2"/>
        <v>602.69592692681624</v>
      </c>
      <c r="H6" s="135">
        <f t="shared" si="2"/>
        <v>656.01041965608351</v>
      </c>
      <c r="I6" s="135">
        <f t="shared" si="2"/>
        <v>733.01513219276899</v>
      </c>
      <c r="J6" s="135">
        <f t="shared" si="2"/>
        <v>799.16985722062418</v>
      </c>
      <c r="K6" s="135">
        <f t="shared" si="2"/>
        <v>886.7218959544673</v>
      </c>
      <c r="L6" s="135">
        <f t="shared" si="2"/>
        <v>924.11453048820385</v>
      </c>
      <c r="M6" s="135">
        <f t="shared" si="2"/>
        <v>977.11351891557911</v>
      </c>
      <c r="N6" s="135">
        <f t="shared" si="2"/>
        <v>1082.8643933617741</v>
      </c>
      <c r="O6" s="135">
        <f t="shared" si="2"/>
        <v>1193.9326116365705</v>
      </c>
      <c r="P6" s="135">
        <f t="shared" si="2"/>
        <v>1193.9326116365705</v>
      </c>
    </row>
    <row r="7" spans="1:18">
      <c r="A7" s="136" t="s">
        <v>18276</v>
      </c>
      <c r="B7" s="137" t="s">
        <v>18277</v>
      </c>
      <c r="C7" s="138">
        <f t="shared" ref="C7:D13" si="3">D7</f>
        <v>107.35442544265635</v>
      </c>
      <c r="D7" s="135">
        <f t="shared" ref="D7:P7" si="4">IF(D26-D25&lt;0,0,D26-D25)</f>
        <v>107.35442544265635</v>
      </c>
      <c r="E7" s="135">
        <f t="shared" si="4"/>
        <v>107.35442544265635</v>
      </c>
      <c r="F7" s="135">
        <f t="shared" si="4"/>
        <v>92.576191053591515</v>
      </c>
      <c r="G7" s="135">
        <f t="shared" si="4"/>
        <v>92.504446231688632</v>
      </c>
      <c r="H7" s="135">
        <f t="shared" si="4"/>
        <v>92.397144600274316</v>
      </c>
      <c r="I7" s="135">
        <f t="shared" si="4"/>
        <v>92.242200067789895</v>
      </c>
      <c r="J7" s="135">
        <f t="shared" si="4"/>
        <v>92.109065113498673</v>
      </c>
      <c r="K7" s="135">
        <f t="shared" si="4"/>
        <v>91.932856386534013</v>
      </c>
      <c r="L7" s="135">
        <f t="shared" si="4"/>
        <v>91.857544834796613</v>
      </c>
      <c r="M7" s="135">
        <f t="shared" si="4"/>
        <v>91.750914612147994</v>
      </c>
      <c r="N7" s="135">
        <f t="shared" si="4"/>
        <v>91.538060412467303</v>
      </c>
      <c r="O7" s="135">
        <f t="shared" si="4"/>
        <v>91.314486239638313</v>
      </c>
      <c r="P7" s="135">
        <f t="shared" si="4"/>
        <v>91.314486239638313</v>
      </c>
    </row>
    <row r="8" spans="1:18">
      <c r="A8" s="136" t="s">
        <v>18278</v>
      </c>
      <c r="B8" s="137" t="s">
        <v>18279</v>
      </c>
      <c r="C8" s="138">
        <f t="shared" si="3"/>
        <v>111.43282120229995</v>
      </c>
      <c r="D8" s="135">
        <f t="shared" ref="D8:P8" si="5">IF(D27-D25&lt;0,0,D27-D25)/2</f>
        <v>111.43282120229995</v>
      </c>
      <c r="E8" s="135">
        <f t="shared" si="5"/>
        <v>111.43282120229995</v>
      </c>
      <c r="F8" s="135">
        <f t="shared" si="5"/>
        <v>104.22257248059245</v>
      </c>
      <c r="G8" s="135">
        <f t="shared" si="5"/>
        <v>104.3708395249767</v>
      </c>
      <c r="H8" s="135">
        <f t="shared" si="5"/>
        <v>104.59262288043453</v>
      </c>
      <c r="I8" s="135">
        <f t="shared" si="5"/>
        <v>104.91295990024986</v>
      </c>
      <c r="J8" s="135">
        <f t="shared" si="5"/>
        <v>105.18816194604483</v>
      </c>
      <c r="K8" s="135">
        <f t="shared" si="5"/>
        <v>105.55236121905841</v>
      </c>
      <c r="L8" s="135">
        <f t="shared" si="5"/>
        <v>105.70789255121457</v>
      </c>
      <c r="M8" s="135">
        <f t="shared" si="5"/>
        <v>105.92840017789194</v>
      </c>
      <c r="N8" s="135">
        <f t="shared" si="5"/>
        <v>106.36828652145113</v>
      </c>
      <c r="O8" s="135">
        <f t="shared" si="5"/>
        <v>106.8303201026028</v>
      </c>
      <c r="P8" s="135">
        <f t="shared" si="5"/>
        <v>106.8303201026028</v>
      </c>
    </row>
    <row r="9" spans="1:18">
      <c r="A9" s="136" t="s">
        <v>18280</v>
      </c>
      <c r="B9" s="137" t="s">
        <v>18281</v>
      </c>
      <c r="C9" s="138">
        <f t="shared" si="3"/>
        <v>120.97767272344841</v>
      </c>
      <c r="D9" s="138">
        <f>E9</f>
        <v>120.97767272344841</v>
      </c>
      <c r="E9" s="135">
        <f t="shared" ref="E9:P9" si="6">IF(E28-E25&lt;0,0,E28-E25)/3</f>
        <v>120.97767272344841</v>
      </c>
      <c r="F9" s="135">
        <f t="shared" si="6"/>
        <v>111.22988049630754</v>
      </c>
      <c r="G9" s="135">
        <f t="shared" si="6"/>
        <v>111.58409015435173</v>
      </c>
      <c r="H9" s="135">
        <f t="shared" si="6"/>
        <v>112.11391837938488</v>
      </c>
      <c r="I9" s="135">
        <f t="shared" si="6"/>
        <v>112.8791686398478</v>
      </c>
      <c r="J9" s="135">
        <f t="shared" si="6"/>
        <v>113.53660332248376</v>
      </c>
      <c r="K9" s="135">
        <f t="shared" si="6"/>
        <v>114.40666477814493</v>
      </c>
      <c r="L9" s="135">
        <f t="shared" si="6"/>
        <v>114.77825823703688</v>
      </c>
      <c r="M9" s="135">
        <f t="shared" si="6"/>
        <v>115.30498851679631</v>
      </c>
      <c r="N9" s="135">
        <f t="shared" si="6"/>
        <v>116.3558873664698</v>
      </c>
      <c r="O9" s="135">
        <f t="shared" si="6"/>
        <v>117.45967267279559</v>
      </c>
      <c r="P9" s="135">
        <f t="shared" si="6"/>
        <v>117.45967267279559</v>
      </c>
    </row>
    <row r="10" spans="1:18">
      <c r="A10" s="136" t="s">
        <v>18282</v>
      </c>
      <c r="B10" s="137" t="s">
        <v>18283</v>
      </c>
      <c r="C10" s="138">
        <f t="shared" si="3"/>
        <v>120.97767272344841</v>
      </c>
      <c r="D10" s="138">
        <f t="shared" si="3"/>
        <v>120.97767272344841</v>
      </c>
      <c r="E10" s="135">
        <f t="shared" ref="E10:P10" si="7">IF(E28-E25&lt;0,0,E28-E25)/3</f>
        <v>120.97767272344841</v>
      </c>
      <c r="F10" s="135">
        <f t="shared" si="7"/>
        <v>111.22988049630754</v>
      </c>
      <c r="G10" s="135">
        <f t="shared" si="7"/>
        <v>111.58409015435173</v>
      </c>
      <c r="H10" s="135">
        <f t="shared" si="7"/>
        <v>112.11391837938488</v>
      </c>
      <c r="I10" s="135">
        <f t="shared" si="7"/>
        <v>112.8791686398478</v>
      </c>
      <c r="J10" s="135">
        <f t="shared" si="7"/>
        <v>113.53660332248376</v>
      </c>
      <c r="K10" s="135">
        <f t="shared" si="7"/>
        <v>114.40666477814493</v>
      </c>
      <c r="L10" s="135">
        <f t="shared" si="7"/>
        <v>114.77825823703688</v>
      </c>
      <c r="M10" s="135">
        <f t="shared" si="7"/>
        <v>115.30498851679631</v>
      </c>
      <c r="N10" s="135">
        <f t="shared" si="7"/>
        <v>116.3558873664698</v>
      </c>
      <c r="O10" s="135">
        <f t="shared" si="7"/>
        <v>117.45967267279559</v>
      </c>
      <c r="P10" s="135">
        <f t="shared" si="7"/>
        <v>117.45967267279559</v>
      </c>
    </row>
    <row r="11" spans="1:18">
      <c r="A11" s="137" t="s">
        <v>18284</v>
      </c>
      <c r="B11" s="137" t="s">
        <v>18285</v>
      </c>
      <c r="C11" s="138">
        <f t="shared" si="3"/>
        <v>98.413753688323936</v>
      </c>
      <c r="D11" s="138">
        <f t="shared" si="3"/>
        <v>98.413753688323936</v>
      </c>
      <c r="E11" s="135">
        <f t="shared" ref="E11:P11" si="8">IF(E21-E20&lt;0,0,E21-E20)</f>
        <v>98.413753688323936</v>
      </c>
      <c r="F11" s="135">
        <f t="shared" si="8"/>
        <v>83.370915187979449</v>
      </c>
      <c r="G11" s="135">
        <f t="shared" si="8"/>
        <v>83.456437859962648</v>
      </c>
      <c r="H11" s="135">
        <f t="shared" si="8"/>
        <v>83.584412005951435</v>
      </c>
      <c r="I11" s="135">
        <f t="shared" si="8"/>
        <v>83.769162075720828</v>
      </c>
      <c r="J11" s="135">
        <f t="shared" si="8"/>
        <v>83.927930405354914</v>
      </c>
      <c r="K11" s="135">
        <f t="shared" si="8"/>
        <v>84.138045412053089</v>
      </c>
      <c r="L11" s="135">
        <f t="shared" si="8"/>
        <v>84.227775719154124</v>
      </c>
      <c r="M11" s="135">
        <f t="shared" si="8"/>
        <v>84.354956260641529</v>
      </c>
      <c r="N11" s="135">
        <f t="shared" si="8"/>
        <v>84.608724377239923</v>
      </c>
      <c r="O11" s="135">
        <f t="shared" si="8"/>
        <v>84.875252410347457</v>
      </c>
      <c r="P11" s="135">
        <f t="shared" si="8"/>
        <v>84.875252410347457</v>
      </c>
    </row>
    <row r="12" spans="1:18">
      <c r="A12" s="137" t="s">
        <v>18286</v>
      </c>
      <c r="B12" s="137" t="s">
        <v>18287</v>
      </c>
      <c r="C12" s="138">
        <f t="shared" si="3"/>
        <v>81.444281339332804</v>
      </c>
      <c r="D12" s="138">
        <f t="shared" si="3"/>
        <v>81.444281339332804</v>
      </c>
      <c r="E12" s="135">
        <f t="shared" ref="E12:P12" si="9">IF(E22-E20&lt;0,0,E22-E20)/2</f>
        <v>81.444281339332804</v>
      </c>
      <c r="F12" s="135">
        <f t="shared" si="9"/>
        <v>73.915404865971254</v>
      </c>
      <c r="G12" s="135">
        <f t="shared" si="9"/>
        <v>73.944571765955232</v>
      </c>
      <c r="H12" s="135">
        <f t="shared" si="9"/>
        <v>73.988222131152554</v>
      </c>
      <c r="I12" s="135">
        <f t="shared" si="9"/>
        <v>74.051217320684259</v>
      </c>
      <c r="J12" s="135">
        <f t="shared" si="9"/>
        <v>74.105352133505392</v>
      </c>
      <c r="K12" s="135">
        <f t="shared" si="9"/>
        <v>74.177014731829559</v>
      </c>
      <c r="L12" s="135">
        <f t="shared" si="9"/>
        <v>74.207604234567839</v>
      </c>
      <c r="M12" s="135">
        <f t="shared" si="9"/>
        <v>74.250973628318661</v>
      </c>
      <c r="N12" s="135">
        <f t="shared" si="9"/>
        <v>74.337510210420646</v>
      </c>
      <c r="O12" s="135">
        <f t="shared" si="9"/>
        <v>74.428398007235728</v>
      </c>
      <c r="P12" s="135">
        <f t="shared" si="9"/>
        <v>74.428398007235728</v>
      </c>
    </row>
    <row r="13" spans="1:18">
      <c r="A13" s="137" t="s">
        <v>18288</v>
      </c>
      <c r="B13" s="137" t="s">
        <v>18289</v>
      </c>
      <c r="C13" s="138">
        <f t="shared" si="3"/>
        <v>69.772358510345271</v>
      </c>
      <c r="D13" s="138">
        <f t="shared" si="3"/>
        <v>69.772358510345271</v>
      </c>
      <c r="E13" s="138">
        <f>F13</f>
        <v>69.772358510345271</v>
      </c>
      <c r="F13" s="135">
        <f t="shared" ref="F13:P13" si="10">IF(F23-F20&lt;0,0,F23-F20)/3</f>
        <v>69.772358510345271</v>
      </c>
      <c r="G13" s="135">
        <f t="shared" si="10"/>
        <v>69.791562556955952</v>
      </c>
      <c r="H13" s="135">
        <f t="shared" si="10"/>
        <v>69.820313554940071</v>
      </c>
      <c r="I13" s="135">
        <f t="shared" si="10"/>
        <v>69.861847784843846</v>
      </c>
      <c r="J13" s="135">
        <f t="shared" si="10"/>
        <v>69.89751938611721</v>
      </c>
      <c r="K13" s="135">
        <f t="shared" si="10"/>
        <v>69.94474088952181</v>
      </c>
      <c r="L13" s="135">
        <f t="shared" si="10"/>
        <v>69.964873159094779</v>
      </c>
      <c r="M13" s="135">
        <f t="shared" si="10"/>
        <v>69.993481382832968</v>
      </c>
      <c r="N13" s="135">
        <f t="shared" si="10"/>
        <v>70.05050381057292</v>
      </c>
      <c r="O13" s="135">
        <f t="shared" si="10"/>
        <v>70.110393428355721</v>
      </c>
      <c r="P13" s="135">
        <f t="shared" si="10"/>
        <v>70.110393428355721</v>
      </c>
    </row>
    <row r="14" spans="1:18" ht="15.75" thickBot="1">
      <c r="A14" s="139" t="s">
        <v>18290</v>
      </c>
      <c r="B14" s="139" t="s">
        <v>18291</v>
      </c>
      <c r="C14" s="140">
        <f>D14</f>
        <v>69.772358510345271</v>
      </c>
      <c r="D14" s="140">
        <f>E14</f>
        <v>69.772358510345271</v>
      </c>
      <c r="E14" s="140">
        <f>F14</f>
        <v>69.772358510345271</v>
      </c>
      <c r="F14" s="141">
        <f t="shared" ref="F14:P14" si="11">IF(F23-F20&lt;0,0,F23-F20)/3</f>
        <v>69.772358510345271</v>
      </c>
      <c r="G14" s="141">
        <f t="shared" si="11"/>
        <v>69.791562556955952</v>
      </c>
      <c r="H14" s="141">
        <f t="shared" si="11"/>
        <v>69.820313554940071</v>
      </c>
      <c r="I14" s="141">
        <f t="shared" si="11"/>
        <v>69.861847784843846</v>
      </c>
      <c r="J14" s="141">
        <f t="shared" si="11"/>
        <v>69.89751938611721</v>
      </c>
      <c r="K14" s="141">
        <f t="shared" si="11"/>
        <v>69.94474088952181</v>
      </c>
      <c r="L14" s="141">
        <f t="shared" si="11"/>
        <v>69.964873159094779</v>
      </c>
      <c r="M14" s="141">
        <f t="shared" si="11"/>
        <v>69.993481382832968</v>
      </c>
      <c r="N14" s="141">
        <f t="shared" si="11"/>
        <v>70.05050381057292</v>
      </c>
      <c r="O14" s="141">
        <f t="shared" si="11"/>
        <v>70.110393428355721</v>
      </c>
      <c r="P14" s="141">
        <f t="shared" si="11"/>
        <v>70.110393428355721</v>
      </c>
    </row>
    <row r="16" spans="1:18">
      <c r="C16">
        <v>1</v>
      </c>
      <c r="D16">
        <v>2</v>
      </c>
      <c r="E16">
        <v>3</v>
      </c>
      <c r="F16">
        <v>4</v>
      </c>
      <c r="G16">
        <v>5</v>
      </c>
      <c r="H16">
        <v>6</v>
      </c>
      <c r="I16">
        <v>7</v>
      </c>
      <c r="J16">
        <v>8</v>
      </c>
      <c r="K16">
        <v>9</v>
      </c>
      <c r="L16">
        <v>10</v>
      </c>
      <c r="M16">
        <v>11</v>
      </c>
      <c r="N16">
        <v>12</v>
      </c>
      <c r="O16">
        <v>13</v>
      </c>
      <c r="P16">
        <v>14</v>
      </c>
    </row>
    <row r="17" spans="1:16">
      <c r="A17" s="142"/>
      <c r="B17" s="142"/>
      <c r="C17" s="143">
        <v>25000</v>
      </c>
      <c r="D17" s="143">
        <v>25000</v>
      </c>
      <c r="E17" s="143">
        <v>37000</v>
      </c>
      <c r="F17" s="143">
        <v>50000</v>
      </c>
      <c r="G17" s="143">
        <v>62000</v>
      </c>
      <c r="H17" s="143">
        <v>74000</v>
      </c>
      <c r="I17" s="143">
        <v>99000</v>
      </c>
      <c r="J17" s="143">
        <v>124000</v>
      </c>
      <c r="K17" s="143">
        <v>149000</v>
      </c>
      <c r="L17" s="143">
        <v>173000</v>
      </c>
      <c r="M17" s="143">
        <v>198000</v>
      </c>
      <c r="N17" s="143">
        <v>248000</v>
      </c>
      <c r="O17" s="143">
        <v>309000</v>
      </c>
      <c r="P17" s="143">
        <v>371000</v>
      </c>
    </row>
    <row r="18" spans="1:16">
      <c r="A18" s="142"/>
      <c r="B18" s="142"/>
      <c r="C18" s="144" t="s">
        <v>18292</v>
      </c>
      <c r="D18" s="144" t="s">
        <v>18293</v>
      </c>
      <c r="E18" s="144" t="s">
        <v>18293</v>
      </c>
      <c r="F18" s="144" t="s">
        <v>18293</v>
      </c>
      <c r="G18" s="144" t="s">
        <v>18293</v>
      </c>
      <c r="H18" s="144" t="s">
        <v>18293</v>
      </c>
      <c r="I18" s="144" t="s">
        <v>18293</v>
      </c>
      <c r="J18" s="144" t="s">
        <v>18293</v>
      </c>
      <c r="K18" s="144" t="s">
        <v>18293</v>
      </c>
      <c r="L18" s="144" t="s">
        <v>18293</v>
      </c>
      <c r="M18" s="144" t="s">
        <v>18293</v>
      </c>
      <c r="N18" s="144" t="s">
        <v>18293</v>
      </c>
      <c r="O18" s="144" t="s">
        <v>18293</v>
      </c>
      <c r="P18" s="144" t="s">
        <v>18293</v>
      </c>
    </row>
    <row r="19" spans="1:16" ht="28.5">
      <c r="A19" s="145" t="s">
        <v>18294</v>
      </c>
      <c r="B19" s="145"/>
      <c r="C19" s="146"/>
      <c r="D19" s="147">
        <v>37000</v>
      </c>
      <c r="E19" s="147">
        <v>50000</v>
      </c>
      <c r="F19" s="147">
        <v>62000</v>
      </c>
      <c r="G19" s="147">
        <v>74000</v>
      </c>
      <c r="H19" s="147">
        <v>99000</v>
      </c>
      <c r="I19" s="147">
        <v>124000</v>
      </c>
      <c r="J19" s="147">
        <v>149000</v>
      </c>
      <c r="K19" s="147">
        <v>173000</v>
      </c>
      <c r="L19" s="147">
        <v>198000</v>
      </c>
      <c r="M19" s="147">
        <v>248000</v>
      </c>
      <c r="N19" s="147">
        <v>309000</v>
      </c>
      <c r="O19" s="147">
        <v>371000</v>
      </c>
      <c r="P19" s="147">
        <v>619000</v>
      </c>
    </row>
    <row r="20" spans="1:16">
      <c r="A20" s="142" t="s">
        <v>28</v>
      </c>
      <c r="B20" s="142"/>
      <c r="C20" s="384">
        <v>0</v>
      </c>
      <c r="D20" s="384">
        <v>532.42973384371567</v>
      </c>
      <c r="E20" s="384">
        <v>532.42973384371567</v>
      </c>
      <c r="F20" s="384">
        <v>567.05290633065761</v>
      </c>
      <c r="G20" s="384">
        <v>602.69592692681624</v>
      </c>
      <c r="H20" s="384">
        <v>656.01041965608351</v>
      </c>
      <c r="I20" s="384">
        <v>733.01513219276899</v>
      </c>
      <c r="J20" s="384">
        <v>799.16985722062418</v>
      </c>
      <c r="K20" s="384">
        <v>886.7218959544673</v>
      </c>
      <c r="L20" s="384">
        <v>924.11453048820385</v>
      </c>
      <c r="M20" s="384">
        <v>977.11351891557911</v>
      </c>
      <c r="N20" s="384">
        <v>1082.8643933617741</v>
      </c>
      <c r="O20" s="384">
        <v>1193.9326116365705</v>
      </c>
      <c r="P20" s="384">
        <v>1193.9326116365705</v>
      </c>
    </row>
    <row r="21" spans="1:16">
      <c r="A21" s="142" t="s">
        <v>104</v>
      </c>
      <c r="B21" s="142"/>
      <c r="C21" s="384">
        <v>0</v>
      </c>
      <c r="D21" s="384">
        <v>0</v>
      </c>
      <c r="E21" s="384">
        <v>630.8434875320396</v>
      </c>
      <c r="F21" s="384">
        <v>650.42382151863706</v>
      </c>
      <c r="G21" s="384">
        <v>686.15236478677889</v>
      </c>
      <c r="H21" s="384">
        <v>739.59483166203495</v>
      </c>
      <c r="I21" s="384">
        <v>816.78429426848982</v>
      </c>
      <c r="J21" s="384">
        <v>883.09778762597909</v>
      </c>
      <c r="K21" s="384">
        <v>970.85994136652039</v>
      </c>
      <c r="L21" s="384">
        <v>1008.342306207358</v>
      </c>
      <c r="M21" s="384">
        <v>1061.4684751762206</v>
      </c>
      <c r="N21" s="384">
        <v>1167.473117739014</v>
      </c>
      <c r="O21" s="384">
        <v>1278.807864046918</v>
      </c>
      <c r="P21" s="384">
        <v>1278.807864046918</v>
      </c>
    </row>
    <row r="22" spans="1:16">
      <c r="A22" s="142" t="s">
        <v>105</v>
      </c>
      <c r="B22" s="142"/>
      <c r="C22" s="384">
        <v>0</v>
      </c>
      <c r="D22" s="384">
        <v>0</v>
      </c>
      <c r="E22" s="384">
        <v>695.31829652238127</v>
      </c>
      <c r="F22" s="384">
        <v>714.88371606260012</v>
      </c>
      <c r="G22" s="384">
        <v>750.5850704587267</v>
      </c>
      <c r="H22" s="384">
        <v>803.98686391838862</v>
      </c>
      <c r="I22" s="384">
        <v>881.11756683413751</v>
      </c>
      <c r="J22" s="384">
        <v>947.38056148763496</v>
      </c>
      <c r="K22" s="384">
        <v>1035.0759254181264</v>
      </c>
      <c r="L22" s="384">
        <v>1072.5297389573395</v>
      </c>
      <c r="M22" s="384">
        <v>1125.6154661722164</v>
      </c>
      <c r="N22" s="384">
        <v>1231.5394137826154</v>
      </c>
      <c r="O22" s="384">
        <v>1342.789407651042</v>
      </c>
      <c r="P22" s="384">
        <v>1342.789407651042</v>
      </c>
    </row>
    <row r="23" spans="1:16">
      <c r="A23" s="142" t="s">
        <v>18295</v>
      </c>
      <c r="B23" s="142"/>
      <c r="C23" s="384">
        <v>0</v>
      </c>
      <c r="D23" s="384">
        <v>0</v>
      </c>
      <c r="E23" s="384">
        <v>0</v>
      </c>
      <c r="F23" s="384">
        <v>776.36998186169342</v>
      </c>
      <c r="G23" s="384">
        <v>812.07061459768408</v>
      </c>
      <c r="H23" s="384">
        <v>865.47136032090373</v>
      </c>
      <c r="I23" s="384">
        <v>942.60067554730051</v>
      </c>
      <c r="J23" s="384">
        <v>1008.8624153789758</v>
      </c>
      <c r="K23" s="384">
        <v>1096.5561186230327</v>
      </c>
      <c r="L23" s="384">
        <v>1134.0091499654882</v>
      </c>
      <c r="M23" s="384">
        <v>1187.093963064078</v>
      </c>
      <c r="N23" s="384">
        <v>1293.0159047934928</v>
      </c>
      <c r="O23" s="384">
        <v>1404.2637919216377</v>
      </c>
      <c r="P23" s="384">
        <v>1404.2637919216377</v>
      </c>
    </row>
    <row r="24" spans="1:16">
      <c r="A24" s="142"/>
      <c r="B24" s="142"/>
      <c r="C24" s="384"/>
      <c r="D24" s="384"/>
      <c r="E24" s="384"/>
      <c r="F24" s="384"/>
      <c r="G24" s="384"/>
      <c r="H24" s="384"/>
      <c r="I24" s="384"/>
      <c r="J24" s="384"/>
      <c r="K24" s="384"/>
      <c r="L24" s="384"/>
      <c r="M24" s="384"/>
      <c r="N24" s="384"/>
      <c r="O24" s="384"/>
      <c r="P24" s="384"/>
    </row>
    <row r="25" spans="1:16">
      <c r="A25" s="142" t="s">
        <v>106</v>
      </c>
      <c r="B25" s="142"/>
      <c r="C25" s="384">
        <v>272.51336479239524</v>
      </c>
      <c r="D25" s="384">
        <v>272.51336479239524</v>
      </c>
      <c r="E25" s="384">
        <v>272.51336479239524</v>
      </c>
      <c r="F25" s="384">
        <v>321.9082870717744</v>
      </c>
      <c r="G25" s="384">
        <v>357.61636310064671</v>
      </c>
      <c r="H25" s="384">
        <v>411.0281742488645</v>
      </c>
      <c r="I25" s="384">
        <v>488.17343533646613</v>
      </c>
      <c r="J25" s="384">
        <v>554.4488964628373</v>
      </c>
      <c r="K25" s="384">
        <v>642.16077114032487</v>
      </c>
      <c r="L25" s="384">
        <v>679.62161801725483</v>
      </c>
      <c r="M25" s="384">
        <v>732.71733988831295</v>
      </c>
      <c r="N25" s="384">
        <v>838.66126668664845</v>
      </c>
      <c r="O25" s="384">
        <v>949.9322424984399</v>
      </c>
      <c r="P25" s="384">
        <v>949.9322424984399</v>
      </c>
    </row>
    <row r="26" spans="1:16">
      <c r="A26" s="142" t="s">
        <v>107</v>
      </c>
      <c r="B26" s="142"/>
      <c r="C26" s="384">
        <v>0</v>
      </c>
      <c r="D26" s="384">
        <v>379.86779023505159</v>
      </c>
      <c r="E26" s="384">
        <v>379.86779023505159</v>
      </c>
      <c r="F26" s="384">
        <v>414.48447812536591</v>
      </c>
      <c r="G26" s="384">
        <v>450.12080933233534</v>
      </c>
      <c r="H26" s="384">
        <v>503.42531884913882</v>
      </c>
      <c r="I26" s="384">
        <v>580.41563540425602</v>
      </c>
      <c r="J26" s="384">
        <v>646.55796157633597</v>
      </c>
      <c r="K26" s="384">
        <v>734.09362752685888</v>
      </c>
      <c r="L26" s="384">
        <v>771.47916285205145</v>
      </c>
      <c r="M26" s="384">
        <v>824.46825450046094</v>
      </c>
      <c r="N26" s="384">
        <v>930.19932709911575</v>
      </c>
      <c r="O26" s="384">
        <v>1041.2467287380782</v>
      </c>
      <c r="P26" s="384">
        <v>1041.2467287380782</v>
      </c>
    </row>
    <row r="27" spans="1:16">
      <c r="A27" s="142" t="s">
        <v>108</v>
      </c>
      <c r="B27" s="142"/>
      <c r="C27" s="384">
        <v>0</v>
      </c>
      <c r="D27" s="384">
        <v>495.37900719699513</v>
      </c>
      <c r="E27" s="384">
        <v>495.37900719699513</v>
      </c>
      <c r="F27" s="384">
        <v>530.35343203295929</v>
      </c>
      <c r="G27" s="384">
        <v>566.35804215060011</v>
      </c>
      <c r="H27" s="384">
        <v>620.21342000973357</v>
      </c>
      <c r="I27" s="384">
        <v>697.99935513696585</v>
      </c>
      <c r="J27" s="384">
        <v>764.82522035492696</v>
      </c>
      <c r="K27" s="384">
        <v>853.26549357844169</v>
      </c>
      <c r="L27" s="384">
        <v>891.03740311968397</v>
      </c>
      <c r="M27" s="384">
        <v>944.57414024409684</v>
      </c>
      <c r="N27" s="384">
        <v>1051.3978397295507</v>
      </c>
      <c r="O27" s="384">
        <v>1163.5928827036455</v>
      </c>
      <c r="P27" s="384">
        <v>1163.5928827036455</v>
      </c>
    </row>
    <row r="28" spans="1:16">
      <c r="A28" s="142" t="s">
        <v>18296</v>
      </c>
      <c r="B28" s="142"/>
      <c r="C28" s="384">
        <v>0</v>
      </c>
      <c r="D28" s="384">
        <v>0</v>
      </c>
      <c r="E28" s="384">
        <v>635.44638296274047</v>
      </c>
      <c r="F28" s="384">
        <v>655.59792856069703</v>
      </c>
      <c r="G28" s="384">
        <v>692.36863356370191</v>
      </c>
      <c r="H28" s="384">
        <v>747.36992938701917</v>
      </c>
      <c r="I28" s="384">
        <v>826.81094125600953</v>
      </c>
      <c r="J28" s="384">
        <v>895.05870643028857</v>
      </c>
      <c r="K28" s="384">
        <v>985.38076547475964</v>
      </c>
      <c r="L28" s="384">
        <v>1023.9563927283655</v>
      </c>
      <c r="M28" s="384">
        <v>1078.6323054387019</v>
      </c>
      <c r="N28" s="384">
        <v>1187.7289287860578</v>
      </c>
      <c r="O28" s="384">
        <v>1302.3112605168267</v>
      </c>
      <c r="P28" s="384">
        <v>1302.3112605168267</v>
      </c>
    </row>
    <row r="30" spans="1:16">
      <c r="C30" s="179"/>
    </row>
    <row r="31" spans="1:16">
      <c r="A31" s="142" t="s">
        <v>18297</v>
      </c>
      <c r="B31" t="s">
        <v>28</v>
      </c>
    </row>
    <row r="32" spans="1:16">
      <c r="A32" s="142" t="s">
        <v>18298</v>
      </c>
      <c r="B32">
        <v>1</v>
      </c>
    </row>
    <row r="33" spans="1:6">
      <c r="A33" s="142" t="s">
        <v>29</v>
      </c>
      <c r="B33" s="148">
        <f>135680+75000</f>
        <v>210680</v>
      </c>
    </row>
    <row r="34" spans="1:6">
      <c r="A34" s="142" t="s">
        <v>18299</v>
      </c>
      <c r="B34" s="148">
        <f xml:space="preserve"> IFERROR(HLOOKUP(B33,HemCombinedIncomeRange,3,TRUE),1)</f>
        <v>11</v>
      </c>
    </row>
    <row r="36" spans="1:6">
      <c r="A36" s="149" t="s">
        <v>18300</v>
      </c>
      <c r="B36" t="str">
        <f>IF(B$31="Couple","C",IF(E$15="Single","S",""))</f>
        <v>C</v>
      </c>
    </row>
    <row r="37" spans="1:6">
      <c r="A37" s="149" t="s">
        <v>18301</v>
      </c>
      <c r="B37" t="str">
        <f>IF(B$31="Couple","CD","SD")&amp;VLOOKUP($B$32,$A$43:$B$48,2,TRUE)</f>
        <v>CD1</v>
      </c>
    </row>
    <row r="38" spans="1:6">
      <c r="A38" t="s">
        <v>18302</v>
      </c>
      <c r="B38" s="148">
        <f>(VLOOKUP(B36,HemTableForExpenses,B34+1,FALSE)+(VLOOKUP(B37,HemTableForExpenses,B34+1,FALSE)*B32))*52</f>
        <v>55196.360709163477</v>
      </c>
    </row>
    <row r="40" spans="1:6">
      <c r="F40" s="121"/>
    </row>
    <row r="41" spans="1:6">
      <c r="A41" s="150" t="s">
        <v>18303</v>
      </c>
      <c r="B41" s="150"/>
    </row>
    <row r="42" spans="1:6">
      <c r="A42" s="151" t="s">
        <v>18298</v>
      </c>
      <c r="B42" s="152" t="s">
        <v>18304</v>
      </c>
    </row>
    <row r="43" spans="1:6">
      <c r="A43" s="153">
        <v>0</v>
      </c>
      <c r="B43" s="154">
        <v>1</v>
      </c>
    </row>
    <row r="44" spans="1:6">
      <c r="A44" s="153">
        <v>1</v>
      </c>
      <c r="B44" s="155">
        <v>1</v>
      </c>
    </row>
    <row r="45" spans="1:6">
      <c r="A45" s="153">
        <v>2</v>
      </c>
      <c r="B45" s="154">
        <v>2</v>
      </c>
    </row>
    <row r="46" spans="1:6">
      <c r="A46" s="153">
        <v>3</v>
      </c>
      <c r="B46" s="154">
        <v>3</v>
      </c>
    </row>
    <row r="47" spans="1:6">
      <c r="A47" s="153">
        <v>4</v>
      </c>
      <c r="B47" s="154" t="s">
        <v>18305</v>
      </c>
    </row>
    <row r="48" spans="1:6">
      <c r="A48" s="156">
        <v>99</v>
      </c>
      <c r="B48" s="157" t="s">
        <v>18305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5ba7b95-c55a-4d53-84ed-df88f6befaa9" xsi:nil="true"/>
    <lcf76f155ced4ddcb4097134ff3c332f xmlns="85633432-2d6f-447a-844b-304c80f5c3c3">
      <Terms xmlns="http://schemas.microsoft.com/office/infopath/2007/PartnerControls"/>
    </lcf76f155ced4ddcb4097134ff3c332f>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34C5DCEDE9D60B418D233825C93E979D" ma:contentTypeVersion="16" ma:contentTypeDescription="Create a new document." ma:contentTypeScope="" ma:versionID="30c13fa850b2ea6b885beb89cbc4d2a5">
  <xsd:schema xmlns:xsd="http://www.w3.org/2001/XMLSchema" xmlns:xs="http://www.w3.org/2001/XMLSchema" xmlns:p="http://schemas.microsoft.com/office/2006/metadata/properties" xmlns:ns2="85633432-2d6f-447a-844b-304c80f5c3c3" xmlns:ns3="c5ba7b95-c55a-4d53-84ed-df88f6befaa9" targetNamespace="http://schemas.microsoft.com/office/2006/metadata/properties" ma:root="true" ma:fieldsID="b2ef55f47b3c890fa42fa2ecbc764344" ns2:_="" ns3:_="">
    <xsd:import namespace="85633432-2d6f-447a-844b-304c80f5c3c3"/>
    <xsd:import namespace="c5ba7b95-c55a-4d53-84ed-df88f6befaa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LengthInSeconds" minOccurs="0"/>
                <xsd:element ref="ns2:MediaServiceLocation"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633432-2d6f-447a-844b-304c80f5c3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1c54801a-70b2-4e53-af68-ad7185aa8cd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5ba7b95-c55a-4d53-84ed-df88f6befaa9"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d9026ae3-5d1c-4456-a191-f2a19e650936}" ma:internalName="TaxCatchAll" ma:showField="CatchAllData" ma:web="c5ba7b95-c55a-4d53-84ed-df88f6befaa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D0F3563-9D09-413A-935F-270DF2643A26}">
  <ds:schemaRefs>
    <ds:schemaRef ds:uri="85633432-2d6f-447a-844b-304c80f5c3c3"/>
    <ds:schemaRef ds:uri="http://purl.org/dc/terms/"/>
    <ds:schemaRef ds:uri="http://purl.org/dc/elements/1.1/"/>
    <ds:schemaRef ds:uri="http://schemas.microsoft.com/office/2006/documentManagement/types"/>
    <ds:schemaRef ds:uri="c5ba7b95-c55a-4d53-84ed-df88f6befaa9"/>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2DC571AD-97DD-4219-A568-5E3E73865AEE}">
  <ds:schemaRefs>
    <ds:schemaRef ds:uri="http://schemas.microsoft.com/DataMashup"/>
  </ds:schemaRefs>
</ds:datastoreItem>
</file>

<file path=customXml/itemProps3.xml><?xml version="1.0" encoding="utf-8"?>
<ds:datastoreItem xmlns:ds="http://schemas.openxmlformats.org/officeDocument/2006/customXml" ds:itemID="{350E758C-C02F-4C99-B960-42214FC2704F}">
  <ds:schemaRefs>
    <ds:schemaRef ds:uri="http://schemas.microsoft.com/sharepoint/v3/contenttype/forms"/>
  </ds:schemaRefs>
</ds:datastoreItem>
</file>

<file path=customXml/itemProps4.xml><?xml version="1.0" encoding="utf-8"?>
<ds:datastoreItem xmlns:ds="http://schemas.openxmlformats.org/officeDocument/2006/customXml" ds:itemID="{009471F4-2270-4F47-B87D-EEF1A8EFC1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633432-2d6f-447a-844b-304c80f5c3c3"/>
    <ds:schemaRef ds:uri="c5ba7b95-c55a-4d53-84ed-df88f6befa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98</vt:i4>
      </vt:variant>
    </vt:vector>
  </HeadingPairs>
  <TitlesOfParts>
    <vt:vector size="106" baseType="lpstr">
      <vt:lpstr>Broker Input</vt:lpstr>
      <vt:lpstr>Calculator</vt:lpstr>
      <vt:lpstr>Total Mortgage Register</vt:lpstr>
      <vt:lpstr>Inputs</vt:lpstr>
      <vt:lpstr>Lookups</vt:lpstr>
      <vt:lpstr>Postcode</vt:lpstr>
      <vt:lpstr>SE Servicing</vt:lpstr>
      <vt:lpstr>HEM</vt:lpstr>
      <vt:lpstr>AcceptableNSRforAllApplications</vt:lpstr>
      <vt:lpstr>'Broker Input'!Applicant1BusinessNPBT</vt:lpstr>
      <vt:lpstr>Applicant1BusinessNPBT</vt:lpstr>
      <vt:lpstr>Applicant1CoupledWith</vt:lpstr>
      <vt:lpstr>'Broker Input'!Applicant1InvestmentPropertiesExpenses</vt:lpstr>
      <vt:lpstr>Applicant1InvestmentPropertiesExpenses</vt:lpstr>
      <vt:lpstr>Applicant1InvestmentPropertyLoanBalance</vt:lpstr>
      <vt:lpstr>Applicant1Status</vt:lpstr>
      <vt:lpstr>Applicant1TotalIncome</vt:lpstr>
      <vt:lpstr>Applicant1TotalNetIncome</vt:lpstr>
      <vt:lpstr>Applicant1TotalTaxableIncomeExcNPBT</vt:lpstr>
      <vt:lpstr>'Broker Input'!Applicant2BusinessNPBT</vt:lpstr>
      <vt:lpstr>Applicant2BusinessNPBT</vt:lpstr>
      <vt:lpstr>Applicant2CoupledWith</vt:lpstr>
      <vt:lpstr>'Broker Input'!Applicant2InvestmentPropertiesExpenses</vt:lpstr>
      <vt:lpstr>Applicant2InvestmentPropertiesExpenses</vt:lpstr>
      <vt:lpstr>Applicant2InvestmentPropertyLoanBalance</vt:lpstr>
      <vt:lpstr>Applicant2Status</vt:lpstr>
      <vt:lpstr>Applicant2TotalIncome</vt:lpstr>
      <vt:lpstr>Applicant2TotalNetIncome</vt:lpstr>
      <vt:lpstr>Applicant2TotalTaxableIncomeExcNPBT</vt:lpstr>
      <vt:lpstr>'Broker Input'!Applicant3BusinessNPBT</vt:lpstr>
      <vt:lpstr>Applicant3BusinessNPBT</vt:lpstr>
      <vt:lpstr>Applicant3CoupledWith</vt:lpstr>
      <vt:lpstr>'Broker Input'!Applicant3InvestmentPropertiesExpenses</vt:lpstr>
      <vt:lpstr>Applicant3InvestmentPropertiesExpenses</vt:lpstr>
      <vt:lpstr>Applicant3InvestmentPropertyLoanBalance</vt:lpstr>
      <vt:lpstr>Applicant3Status</vt:lpstr>
      <vt:lpstr>Applicant3TotalIncome</vt:lpstr>
      <vt:lpstr>Applicant3TotalNetIncome</vt:lpstr>
      <vt:lpstr>Applicant3TotalTaxableIncomeExcNPBT</vt:lpstr>
      <vt:lpstr>'Broker Input'!Applicant4BusinessNPBT</vt:lpstr>
      <vt:lpstr>Applicant4BusinessNPBT</vt:lpstr>
      <vt:lpstr>Applicant4CoupledWith</vt:lpstr>
      <vt:lpstr>'Broker Input'!Applicant4InvestmentPropertiesExpenses</vt:lpstr>
      <vt:lpstr>Applicant4InvestmentPropertiesExpenses</vt:lpstr>
      <vt:lpstr>Applicant4InvestmentPropertyLoanBalance</vt:lpstr>
      <vt:lpstr>Applicant4Status</vt:lpstr>
      <vt:lpstr>Applicant4TotalIncome</vt:lpstr>
      <vt:lpstr>Applicant4TotalNetIncome</vt:lpstr>
      <vt:lpstr>Applicant4TotalTaxableIncomeExcNPBT</vt:lpstr>
      <vt:lpstr>'Broker Input'!Applicant5BusinessNPBT</vt:lpstr>
      <vt:lpstr>Applicant5BusinessNPBT</vt:lpstr>
      <vt:lpstr>Applicant5CoupledWith</vt:lpstr>
      <vt:lpstr>'Broker Input'!Applicant5InvestmentPropertiesExpenses</vt:lpstr>
      <vt:lpstr>Applicant5InvestmentPropertiesExpenses</vt:lpstr>
      <vt:lpstr>Applicant5InvestmentPropertyLoanBalance</vt:lpstr>
      <vt:lpstr>Applicant5Status</vt:lpstr>
      <vt:lpstr>Applicant5TotalIncome</vt:lpstr>
      <vt:lpstr>Applicant5TotalNetIncome</vt:lpstr>
      <vt:lpstr>Applicant5TotalTaxableIncomeExcNPBT</vt:lpstr>
      <vt:lpstr>'Broker Input'!Applicant6BusinessNPBT</vt:lpstr>
      <vt:lpstr>Applicant6BusinessNPBT</vt:lpstr>
      <vt:lpstr>Applicant6CoupledWith</vt:lpstr>
      <vt:lpstr>'Broker Input'!Applicant6InvestmentPropertiesExpenses</vt:lpstr>
      <vt:lpstr>Applicant6InvestmentPropertiesExpenses</vt:lpstr>
      <vt:lpstr>Applicant6InvestmentPropertyLoanBalance</vt:lpstr>
      <vt:lpstr>Applicant6Status</vt:lpstr>
      <vt:lpstr>Applicant6TotalIncome</vt:lpstr>
      <vt:lpstr>Applicant6TotalNetIncome</vt:lpstr>
      <vt:lpstr>Applicant6TotalTaxableIncomeExcNPBT</vt:lpstr>
      <vt:lpstr>'Broker Input'!ApplicantDetailsRange</vt:lpstr>
      <vt:lpstr>ApplicantDetailsRange</vt:lpstr>
      <vt:lpstr>AssessmentLoadingRate</vt:lpstr>
      <vt:lpstr>CompanyTax</vt:lpstr>
      <vt:lpstr>CreditCardCommitmentsPerc</vt:lpstr>
      <vt:lpstr>DependentsLookupRange</vt:lpstr>
      <vt:lpstr>HemCombinedIncomeRange</vt:lpstr>
      <vt:lpstr>HemTableForExpenses</vt:lpstr>
      <vt:lpstr>InvestmentIncomeShading</vt:lpstr>
      <vt:lpstr>NumberOfMonthsInAYear</vt:lpstr>
      <vt:lpstr>NumberOfWeeksInAYear</vt:lpstr>
      <vt:lpstr>OtherMortgagesRepaymentBuffer</vt:lpstr>
      <vt:lpstr>'Broker Input'!Print_Area</vt:lpstr>
      <vt:lpstr>Calculator!Print_Area</vt:lpstr>
      <vt:lpstr>Inputs!Print_Area</vt:lpstr>
      <vt:lpstr>'Total Mortgage Register'!Print_Area</vt:lpstr>
      <vt:lpstr>RentalIncomeShading</vt:lpstr>
      <vt:lpstr>Rounding_Buffer</vt:lpstr>
      <vt:lpstr>TaxMedicareLevyTable</vt:lpstr>
      <vt:lpstr>TaxOffsetForLowIncomeTableRange</vt:lpstr>
      <vt:lpstr>TaxTableRange</vt:lpstr>
      <vt:lpstr>TotalCreditCardLimit</vt:lpstr>
      <vt:lpstr>TotalExsistingMortgagesLoansRepaymentMonthly</vt:lpstr>
      <vt:lpstr>TotalIncome</vt:lpstr>
      <vt:lpstr>TotalInvestmentPropertyBalance</vt:lpstr>
      <vt:lpstr>TotalLivingExpensesUsed</vt:lpstr>
      <vt:lpstr>TotalNetAvailableIncome</vt:lpstr>
      <vt:lpstr>TotalOtherLiability</vt:lpstr>
      <vt:lpstr>TotalOtherLoansRepaymentMonthly</vt:lpstr>
      <vt:lpstr>TotalRent</vt:lpstr>
      <vt:lpstr>ValidStatus1</vt:lpstr>
      <vt:lpstr>ValidStatus2</vt:lpstr>
      <vt:lpstr>ValidStatus3</vt:lpstr>
      <vt:lpstr>ValidStatus4</vt:lpstr>
      <vt:lpstr>ValidStatus5</vt:lpstr>
      <vt:lpstr>ValidStatus6</vt:lpstr>
      <vt:lpstr>WorkingsForNegativeGearing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Greater Lending</dc:creator>
  <cp:keywords/>
  <dc:description/>
  <cp:lastModifiedBy>Sunny Sun</cp:lastModifiedBy>
  <cp:revision/>
  <cp:lastPrinted>2024-05-28T06:36:41Z</cp:lastPrinted>
  <dcterms:created xsi:type="dcterms:W3CDTF">2020-05-04T11:53:56Z</dcterms:created>
  <dcterms:modified xsi:type="dcterms:W3CDTF">2024-06-05T07:35:21Z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0x01010034C5DCEDE9D60B418D233825C93E979D</vt:lpwstr>
  </property>
</Properties>
</file>